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AB9467F-A45D-4B10-B8A0-12AA71B3BF9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in (2)" sheetId="28" r:id="rId1"/>
    <sheet name="time" sheetId="26" r:id="rId2"/>
    <sheet name="走位" sheetId="18" r:id="rId3"/>
    <sheet name="Odds" sheetId="27" r:id="rId4"/>
    <sheet name="main" sheetId="1" r:id="rId5"/>
    <sheet name="試閘" sheetId="13" r:id="rId6"/>
    <sheet name="apk pd" sheetId="22" r:id="rId7"/>
    <sheet name="passdata (3)" sheetId="24" r:id="rId8"/>
    <sheet name="apk time" sheetId="25" r:id="rId9"/>
    <sheet name="passdata (2)" sheetId="17" r:id="rId10"/>
    <sheet name="passdata" sheetId="11" r:id="rId11"/>
    <sheet name="Apk main" sheetId="20" r:id="rId12"/>
    <sheet name="M2" sheetId="15" r:id="rId13"/>
    <sheet name="M1" sheetId="14" r:id="rId14"/>
    <sheet name="Raceinfo" sheetId="12" r:id="rId15"/>
    <sheet name="1000M" sheetId="2" r:id="rId16"/>
    <sheet name="1200M" sheetId="3" r:id="rId17"/>
    <sheet name="1650M" sheetId="4" r:id="rId18"/>
    <sheet name="1800M" sheetId="5" r:id="rId19"/>
    <sheet name="W" sheetId="6" r:id="rId20"/>
    <sheet name="J (2)" sheetId="16" r:id="rId21"/>
    <sheet name="J" sheetId="7" r:id="rId22"/>
    <sheet name="T" sheetId="8" r:id="rId23"/>
    <sheet name="SPB" sheetId="9" r:id="rId24"/>
    <sheet name="method" sheetId="10" r:id="rId25"/>
  </sheets>
  <definedNames>
    <definedName name="_xlnm._FilterDatabase" localSheetId="13" hidden="1">'M1'!$A$1:$C$1801</definedName>
    <definedName name="_xlnm._FilterDatabase" localSheetId="10" hidden="1">passdata!$A$2:$AB$2999</definedName>
    <definedName name="_xlnm._FilterDatabase" localSheetId="9" hidden="1">'passdata (2)'!$A$2:$AN$2999</definedName>
    <definedName name="_xlnm._FilterDatabase" localSheetId="7" hidden="1">'passdata (3)'!$A$2:$AN$2999</definedName>
  </definedNames>
  <calcPr calcId="191029"/>
  <pivotCaches>
    <pivotCache cacheId="0" r:id="rId26"/>
  </pivotCaches>
</workbook>
</file>

<file path=xl/calcChain.xml><?xml version="1.0" encoding="utf-8"?>
<calcChain xmlns="http://schemas.openxmlformats.org/spreadsheetml/2006/main">
  <c r="AF109" i="28" l="1"/>
  <c r="Y109" i="28"/>
  <c r="W109" i="28"/>
  <c r="U109" i="28"/>
  <c r="S109" i="28"/>
  <c r="Q109" i="28"/>
  <c r="J109" i="28"/>
  <c r="I109" i="28"/>
  <c r="H109" i="28"/>
  <c r="AF105" i="28"/>
  <c r="Y105" i="28"/>
  <c r="W105" i="28"/>
  <c r="U105" i="28"/>
  <c r="S105" i="28"/>
  <c r="Q105" i="28"/>
  <c r="J105" i="28"/>
  <c r="I105" i="28"/>
  <c r="H105" i="28"/>
  <c r="AF106" i="28"/>
  <c r="Y106" i="28"/>
  <c r="W106" i="28"/>
  <c r="U106" i="28"/>
  <c r="S106" i="28"/>
  <c r="Q106" i="28"/>
  <c r="J106" i="28"/>
  <c r="I106" i="28"/>
  <c r="H106" i="28"/>
  <c r="AF113" i="28"/>
  <c r="Y113" i="28"/>
  <c r="W113" i="28"/>
  <c r="U113" i="28"/>
  <c r="S113" i="28"/>
  <c r="Q113" i="28"/>
  <c r="J113" i="28"/>
  <c r="I113" i="28"/>
  <c r="H113" i="28"/>
  <c r="AF107" i="28"/>
  <c r="Y107" i="28"/>
  <c r="W107" i="28"/>
  <c r="U107" i="28"/>
  <c r="S107" i="28"/>
  <c r="Q107" i="28"/>
  <c r="J107" i="28"/>
  <c r="I107" i="28"/>
  <c r="H107" i="28"/>
  <c r="AF111" i="28"/>
  <c r="Y111" i="28"/>
  <c r="W111" i="28"/>
  <c r="G111" i="28" s="1"/>
  <c r="U111" i="28"/>
  <c r="S111" i="28"/>
  <c r="Q111" i="28"/>
  <c r="J111" i="28"/>
  <c r="I111" i="28"/>
  <c r="H111" i="28"/>
  <c r="AF114" i="28"/>
  <c r="Y114" i="28"/>
  <c r="W114" i="28"/>
  <c r="U114" i="28"/>
  <c r="S114" i="28"/>
  <c r="Q114" i="28"/>
  <c r="J114" i="28"/>
  <c r="I114" i="28"/>
  <c r="H114" i="28"/>
  <c r="AF104" i="28"/>
  <c r="Y104" i="28"/>
  <c r="W104" i="28"/>
  <c r="U104" i="28"/>
  <c r="S104" i="28"/>
  <c r="Q104" i="28"/>
  <c r="J104" i="28"/>
  <c r="I104" i="28"/>
  <c r="H104" i="28"/>
  <c r="AF110" i="28"/>
  <c r="Y110" i="28"/>
  <c r="W110" i="28"/>
  <c r="U110" i="28"/>
  <c r="S110" i="28"/>
  <c r="Q110" i="28"/>
  <c r="J110" i="28"/>
  <c r="I110" i="28"/>
  <c r="H110" i="28"/>
  <c r="AF112" i="28"/>
  <c r="Y112" i="28"/>
  <c r="W112" i="28"/>
  <c r="U112" i="28"/>
  <c r="S112" i="28"/>
  <c r="Q112" i="28"/>
  <c r="J112" i="28"/>
  <c r="I112" i="28"/>
  <c r="H112" i="28"/>
  <c r="AF108" i="28"/>
  <c r="Y108" i="28"/>
  <c r="W108" i="28"/>
  <c r="U108" i="28"/>
  <c r="S108" i="28"/>
  <c r="G108" i="28" s="1"/>
  <c r="Q108" i="28"/>
  <c r="J108" i="28"/>
  <c r="I108" i="28"/>
  <c r="H108" i="28"/>
  <c r="AF115" i="28"/>
  <c r="Y115" i="28"/>
  <c r="W115" i="28"/>
  <c r="U115" i="28"/>
  <c r="S115" i="28"/>
  <c r="G115" i="28" s="1"/>
  <c r="Q115" i="28"/>
  <c r="J115" i="28"/>
  <c r="I115" i="28"/>
  <c r="H115" i="28"/>
  <c r="C116" i="28"/>
  <c r="B116" i="28"/>
  <c r="AF94" i="28"/>
  <c r="Y94" i="28"/>
  <c r="W94" i="28"/>
  <c r="U94" i="28"/>
  <c r="S94" i="28"/>
  <c r="G94" i="28" s="1"/>
  <c r="Q94" i="28"/>
  <c r="J94" i="28"/>
  <c r="I94" i="28"/>
  <c r="H94" i="28"/>
  <c r="AF91" i="28"/>
  <c r="Y91" i="28"/>
  <c r="W91" i="28"/>
  <c r="U91" i="28"/>
  <c r="S91" i="28"/>
  <c r="Q91" i="28"/>
  <c r="J91" i="28"/>
  <c r="I91" i="28"/>
  <c r="H91" i="28"/>
  <c r="AF93" i="28"/>
  <c r="Y93" i="28"/>
  <c r="W93" i="28"/>
  <c r="U93" i="28"/>
  <c r="S93" i="28"/>
  <c r="Q93" i="28"/>
  <c r="J93" i="28"/>
  <c r="I93" i="28"/>
  <c r="H93" i="28"/>
  <c r="AF98" i="28"/>
  <c r="Y98" i="28"/>
  <c r="W98" i="28"/>
  <c r="U98" i="28"/>
  <c r="G98" i="28" s="1"/>
  <c r="S98" i="28"/>
  <c r="Q98" i="28"/>
  <c r="J98" i="28"/>
  <c r="I98" i="28"/>
  <c r="H98" i="28"/>
  <c r="AF92" i="28"/>
  <c r="Y92" i="28"/>
  <c r="W92" i="28"/>
  <c r="U92" i="28"/>
  <c r="S92" i="28"/>
  <c r="Q92" i="28"/>
  <c r="G92" i="28" s="1"/>
  <c r="J92" i="28"/>
  <c r="I92" i="28"/>
  <c r="H92" i="28"/>
  <c r="Y97" i="28"/>
  <c r="W97" i="28"/>
  <c r="U97" i="28"/>
  <c r="S97" i="28"/>
  <c r="Q97" i="28"/>
  <c r="J97" i="28"/>
  <c r="I97" i="28"/>
  <c r="H97" i="28"/>
  <c r="AF95" i="28"/>
  <c r="Y95" i="28"/>
  <c r="W95" i="28"/>
  <c r="U95" i="28"/>
  <c r="S95" i="28"/>
  <c r="Q95" i="28"/>
  <c r="G95" i="28" s="1"/>
  <c r="J95" i="28"/>
  <c r="I95" i="28"/>
  <c r="H95" i="28"/>
  <c r="AF96" i="28"/>
  <c r="Y96" i="28"/>
  <c r="W96" i="28"/>
  <c r="U96" i="28"/>
  <c r="G96" i="28" s="1"/>
  <c r="S96" i="28"/>
  <c r="Q96" i="28"/>
  <c r="J96" i="28"/>
  <c r="I96" i="28"/>
  <c r="H96" i="28"/>
  <c r="AF100" i="28"/>
  <c r="Y100" i="28"/>
  <c r="W100" i="28"/>
  <c r="U100" i="28"/>
  <c r="S100" i="28"/>
  <c r="Q100" i="28"/>
  <c r="J100" i="28"/>
  <c r="I100" i="28"/>
  <c r="H100" i="28"/>
  <c r="Y101" i="28"/>
  <c r="W101" i="28"/>
  <c r="U101" i="28"/>
  <c r="S101" i="28"/>
  <c r="Q101" i="28"/>
  <c r="J101" i="28"/>
  <c r="I101" i="28"/>
  <c r="H101" i="28"/>
  <c r="AF99" i="28"/>
  <c r="Y99" i="28"/>
  <c r="W99" i="28"/>
  <c r="U99" i="28"/>
  <c r="S99" i="28"/>
  <c r="Q99" i="28"/>
  <c r="J99" i="28"/>
  <c r="I99" i="28"/>
  <c r="H99" i="28"/>
  <c r="AF102" i="28"/>
  <c r="Y102" i="28"/>
  <c r="W102" i="28"/>
  <c r="U102" i="28"/>
  <c r="G102" i="28" s="1"/>
  <c r="S102" i="28"/>
  <c r="Q102" i="28"/>
  <c r="J102" i="28"/>
  <c r="I102" i="28"/>
  <c r="H102" i="28"/>
  <c r="C103" i="28"/>
  <c r="B103" i="28"/>
  <c r="Y78" i="28"/>
  <c r="W78" i="28"/>
  <c r="U78" i="28"/>
  <c r="S78" i="28"/>
  <c r="G78" i="28" s="1"/>
  <c r="Q78" i="28"/>
  <c r="J78" i="28"/>
  <c r="I78" i="28"/>
  <c r="H78" i="28"/>
  <c r="Y82" i="28"/>
  <c r="W82" i="28"/>
  <c r="U82" i="28"/>
  <c r="S82" i="28"/>
  <c r="Q82" i="28"/>
  <c r="J82" i="28"/>
  <c r="I82" i="28"/>
  <c r="H82" i="28"/>
  <c r="Y86" i="28"/>
  <c r="W86" i="28"/>
  <c r="U86" i="28"/>
  <c r="S86" i="28"/>
  <c r="Q86" i="28"/>
  <c r="J86" i="28"/>
  <c r="I86" i="28"/>
  <c r="H86" i="28"/>
  <c r="Y84" i="28"/>
  <c r="W84" i="28"/>
  <c r="U84" i="28"/>
  <c r="S84" i="28"/>
  <c r="Q84" i="28"/>
  <c r="J84" i="28"/>
  <c r="I84" i="28"/>
  <c r="H84" i="28"/>
  <c r="Y81" i="28"/>
  <c r="W81" i="28"/>
  <c r="U81" i="28"/>
  <c r="S81" i="28"/>
  <c r="G81" i="28" s="1"/>
  <c r="Q81" i="28"/>
  <c r="J81" i="28"/>
  <c r="I81" i="28"/>
  <c r="H81" i="28"/>
  <c r="Y79" i="28"/>
  <c r="W79" i="28"/>
  <c r="U79" i="28"/>
  <c r="S79" i="28"/>
  <c r="Q79" i="28"/>
  <c r="J79" i="28"/>
  <c r="I79" i="28"/>
  <c r="H79" i="28"/>
  <c r="Y80" i="28"/>
  <c r="W80" i="28"/>
  <c r="U80" i="28"/>
  <c r="S80" i="28"/>
  <c r="Q80" i="28"/>
  <c r="J80" i="28"/>
  <c r="I80" i="28"/>
  <c r="H80" i="28"/>
  <c r="Y85" i="28"/>
  <c r="W85" i="28"/>
  <c r="U85" i="28"/>
  <c r="S85" i="28"/>
  <c r="Q85" i="28"/>
  <c r="G85" i="28" s="1"/>
  <c r="J85" i="28"/>
  <c r="I85" i="28"/>
  <c r="H85" i="28"/>
  <c r="Y89" i="28"/>
  <c r="W89" i="28"/>
  <c r="G89" i="28" s="1"/>
  <c r="U89" i="28"/>
  <c r="S89" i="28"/>
  <c r="Q89" i="28"/>
  <c r="J89" i="28"/>
  <c r="I89" i="28"/>
  <c r="H89" i="28"/>
  <c r="Y83" i="28"/>
  <c r="W83" i="28"/>
  <c r="U83" i="28"/>
  <c r="S83" i="28"/>
  <c r="Q83" i="28"/>
  <c r="J83" i="28"/>
  <c r="I83" i="28"/>
  <c r="H83" i="28"/>
  <c r="Y87" i="28"/>
  <c r="W87" i="28"/>
  <c r="U87" i="28"/>
  <c r="S87" i="28"/>
  <c r="Q87" i="28"/>
  <c r="J87" i="28"/>
  <c r="I87" i="28"/>
  <c r="H87" i="28"/>
  <c r="Y88" i="28"/>
  <c r="W88" i="28"/>
  <c r="U88" i="28"/>
  <c r="S88" i="28"/>
  <c r="Q88" i="28"/>
  <c r="J88" i="28"/>
  <c r="I88" i="28"/>
  <c r="H88" i="28"/>
  <c r="C90" i="28"/>
  <c r="B90" i="28"/>
  <c r="AF76" i="28"/>
  <c r="Y76" i="28"/>
  <c r="W76" i="28"/>
  <c r="U76" i="28"/>
  <c r="S76" i="28"/>
  <c r="Q76" i="28"/>
  <c r="J76" i="28"/>
  <c r="I76" i="28"/>
  <c r="H76" i="28"/>
  <c r="AF69" i="28"/>
  <c r="Y69" i="28"/>
  <c r="G69" i="28" s="1"/>
  <c r="W69" i="28"/>
  <c r="U69" i="28"/>
  <c r="S69" i="28"/>
  <c r="Q69" i="28"/>
  <c r="J69" i="28"/>
  <c r="I69" i="28"/>
  <c r="H69" i="28"/>
  <c r="AF72" i="28"/>
  <c r="Y72" i="28"/>
  <c r="W72" i="28"/>
  <c r="U72" i="28"/>
  <c r="S72" i="28"/>
  <c r="Q72" i="28"/>
  <c r="J72" i="28"/>
  <c r="I72" i="28"/>
  <c r="H72" i="28"/>
  <c r="AF66" i="28"/>
  <c r="Y66" i="28"/>
  <c r="W66" i="28"/>
  <c r="U66" i="28"/>
  <c r="S66" i="28"/>
  <c r="Q66" i="28"/>
  <c r="J66" i="28"/>
  <c r="I66" i="28"/>
  <c r="H66" i="28"/>
  <c r="AF73" i="28"/>
  <c r="Y73" i="28"/>
  <c r="W73" i="28"/>
  <c r="U73" i="28"/>
  <c r="S73" i="28"/>
  <c r="Q73" i="28"/>
  <c r="J73" i="28"/>
  <c r="I73" i="28"/>
  <c r="H73" i="28"/>
  <c r="AF75" i="28"/>
  <c r="Y75" i="28"/>
  <c r="W75" i="28"/>
  <c r="U75" i="28"/>
  <c r="S75" i="28"/>
  <c r="Q75" i="28"/>
  <c r="J75" i="28"/>
  <c r="I75" i="28"/>
  <c r="H75" i="28"/>
  <c r="AF67" i="28"/>
  <c r="Y67" i="28"/>
  <c r="W67" i="28"/>
  <c r="U67" i="28"/>
  <c r="S67" i="28"/>
  <c r="Q67" i="28"/>
  <c r="J67" i="28"/>
  <c r="I67" i="28"/>
  <c r="H67" i="28"/>
  <c r="AF71" i="28"/>
  <c r="Y71" i="28"/>
  <c r="W71" i="28"/>
  <c r="U71" i="28"/>
  <c r="S71" i="28"/>
  <c r="Q71" i="28"/>
  <c r="J71" i="28"/>
  <c r="I71" i="28"/>
  <c r="H71" i="28"/>
  <c r="G71" i="28"/>
  <c r="AF68" i="28"/>
  <c r="Y68" i="28"/>
  <c r="W68" i="28"/>
  <c r="U68" i="28"/>
  <c r="S68" i="28"/>
  <c r="Q68" i="28"/>
  <c r="J68" i="28"/>
  <c r="I68" i="28"/>
  <c r="H68" i="28"/>
  <c r="AF70" i="28"/>
  <c r="Y70" i="28"/>
  <c r="W70" i="28"/>
  <c r="U70" i="28"/>
  <c r="S70" i="28"/>
  <c r="Q70" i="28"/>
  <c r="J70" i="28"/>
  <c r="I70" i="28"/>
  <c r="H70" i="28"/>
  <c r="AF74" i="28"/>
  <c r="Y74" i="28"/>
  <c r="W74" i="28"/>
  <c r="U74" i="28"/>
  <c r="S74" i="28"/>
  <c r="Q74" i="28"/>
  <c r="J74" i="28"/>
  <c r="I74" i="28"/>
  <c r="H74" i="28"/>
  <c r="C77" i="28"/>
  <c r="B77" i="28"/>
  <c r="Y53" i="28"/>
  <c r="W53" i="28"/>
  <c r="U53" i="28"/>
  <c r="S53" i="28"/>
  <c r="G53" i="28" s="1"/>
  <c r="Q53" i="28"/>
  <c r="J53" i="28"/>
  <c r="I53" i="28"/>
  <c r="H53" i="28"/>
  <c r="Y61" i="28"/>
  <c r="W61" i="28"/>
  <c r="U61" i="28"/>
  <c r="S61" i="28"/>
  <c r="Q61" i="28"/>
  <c r="J61" i="28"/>
  <c r="I61" i="28"/>
  <c r="H61" i="28"/>
  <c r="Y57" i="28"/>
  <c r="W57" i="28"/>
  <c r="U57" i="28"/>
  <c r="S57" i="28"/>
  <c r="Q57" i="28"/>
  <c r="G57" i="28" s="1"/>
  <c r="J57" i="28"/>
  <c r="I57" i="28"/>
  <c r="H57" i="28"/>
  <c r="Y63" i="28"/>
  <c r="W63" i="28"/>
  <c r="U63" i="28"/>
  <c r="S63" i="28"/>
  <c r="Q63" i="28"/>
  <c r="J63" i="28"/>
  <c r="I63" i="28"/>
  <c r="H63" i="28"/>
  <c r="Y55" i="28"/>
  <c r="W55" i="28"/>
  <c r="U55" i="28"/>
  <c r="S55" i="28"/>
  <c r="Q55" i="28"/>
  <c r="J55" i="28"/>
  <c r="I55" i="28"/>
  <c r="H55" i="28"/>
  <c r="Y58" i="28"/>
  <c r="W58" i="28"/>
  <c r="U58" i="28"/>
  <c r="S58" i="28"/>
  <c r="Q58" i="28"/>
  <c r="J58" i="28"/>
  <c r="I58" i="28"/>
  <c r="H58" i="28"/>
  <c r="Y54" i="28"/>
  <c r="W54" i="28"/>
  <c r="U54" i="28"/>
  <c r="G54" i="28" s="1"/>
  <c r="S54" i="28"/>
  <c r="Q54" i="28"/>
  <c r="J54" i="28"/>
  <c r="I54" i="28"/>
  <c r="H54" i="28"/>
  <c r="Y56" i="28"/>
  <c r="W56" i="28"/>
  <c r="U56" i="28"/>
  <c r="S56" i="28"/>
  <c r="Q56" i="28"/>
  <c r="J56" i="28"/>
  <c r="I56" i="28"/>
  <c r="H56" i="28"/>
  <c r="Y59" i="28"/>
  <c r="W59" i="28"/>
  <c r="U59" i="28"/>
  <c r="S59" i="28"/>
  <c r="Q59" i="28"/>
  <c r="J59" i="28"/>
  <c r="I59" i="28"/>
  <c r="H59" i="28"/>
  <c r="Y62" i="28"/>
  <c r="W62" i="28"/>
  <c r="U62" i="28"/>
  <c r="S62" i="28"/>
  <c r="Q62" i="28"/>
  <c r="J62" i="28"/>
  <c r="I62" i="28"/>
  <c r="H62" i="28"/>
  <c r="Y64" i="28"/>
  <c r="W64" i="28"/>
  <c r="U64" i="28"/>
  <c r="S64" i="28"/>
  <c r="Q64" i="28"/>
  <c r="J64" i="28"/>
  <c r="I64" i="28"/>
  <c r="H64" i="28"/>
  <c r="G64" i="28"/>
  <c r="Y60" i="28"/>
  <c r="W60" i="28"/>
  <c r="U60" i="28"/>
  <c r="S60" i="28"/>
  <c r="Q60" i="28"/>
  <c r="J60" i="28"/>
  <c r="I60" i="28"/>
  <c r="H60" i="28"/>
  <c r="C65" i="28"/>
  <c r="B65" i="28"/>
  <c r="Y45" i="28"/>
  <c r="W45" i="28"/>
  <c r="U45" i="28"/>
  <c r="S45" i="28"/>
  <c r="Q45" i="28"/>
  <c r="J45" i="28"/>
  <c r="I45" i="28"/>
  <c r="H45" i="28"/>
  <c r="Y40" i="28"/>
  <c r="W40" i="28"/>
  <c r="U40" i="28"/>
  <c r="S40" i="28"/>
  <c r="Q40" i="28"/>
  <c r="J40" i="28"/>
  <c r="I40" i="28"/>
  <c r="H40" i="28"/>
  <c r="Y42" i="28"/>
  <c r="W42" i="28"/>
  <c r="U42" i="28"/>
  <c r="S42" i="28"/>
  <c r="Q42" i="28"/>
  <c r="J42" i="28"/>
  <c r="I42" i="28"/>
  <c r="H42" i="28"/>
  <c r="Y48" i="28"/>
  <c r="W48" i="28"/>
  <c r="U48" i="28"/>
  <c r="S48" i="28"/>
  <c r="Q48" i="28"/>
  <c r="J48" i="28"/>
  <c r="I48" i="28"/>
  <c r="H48" i="28"/>
  <c r="Y41" i="28"/>
  <c r="W41" i="28"/>
  <c r="U41" i="28"/>
  <c r="S41" i="28"/>
  <c r="Q41" i="28"/>
  <c r="J41" i="28"/>
  <c r="I41" i="28"/>
  <c r="H41" i="28"/>
  <c r="Y43" i="28"/>
  <c r="W43" i="28"/>
  <c r="U43" i="28"/>
  <c r="S43" i="28"/>
  <c r="Q43" i="28"/>
  <c r="J43" i="28"/>
  <c r="I43" i="28"/>
  <c r="H43" i="28"/>
  <c r="Y44" i="28"/>
  <c r="W44" i="28"/>
  <c r="U44" i="28"/>
  <c r="S44" i="28"/>
  <c r="Q44" i="28"/>
  <c r="J44" i="28"/>
  <c r="I44" i="28"/>
  <c r="H44" i="28"/>
  <c r="Y47" i="28"/>
  <c r="W47" i="28"/>
  <c r="U47" i="28"/>
  <c r="S47" i="28"/>
  <c r="Q47" i="28"/>
  <c r="J47" i="28"/>
  <c r="I47" i="28"/>
  <c r="H47" i="28"/>
  <c r="Y46" i="28"/>
  <c r="W46" i="28"/>
  <c r="U46" i="28"/>
  <c r="S46" i="28"/>
  <c r="Q46" i="28"/>
  <c r="J46" i="28"/>
  <c r="I46" i="28"/>
  <c r="H46" i="28"/>
  <c r="Y51" i="28"/>
  <c r="W51" i="28"/>
  <c r="U51" i="28"/>
  <c r="S51" i="28"/>
  <c r="Q51" i="28"/>
  <c r="J51" i="28"/>
  <c r="I51" i="28"/>
  <c r="H51" i="28"/>
  <c r="Y49" i="28"/>
  <c r="W49" i="28"/>
  <c r="U49" i="28"/>
  <c r="S49" i="28"/>
  <c r="Q49" i="28"/>
  <c r="J49" i="28"/>
  <c r="I49" i="28"/>
  <c r="H49" i="28"/>
  <c r="Y50" i="28"/>
  <c r="W50" i="28"/>
  <c r="U50" i="28"/>
  <c r="S50" i="28"/>
  <c r="Q50" i="28"/>
  <c r="J50" i="28"/>
  <c r="I50" i="28"/>
  <c r="H50" i="28"/>
  <c r="C52" i="28"/>
  <c r="B52" i="28"/>
  <c r="Y31" i="28"/>
  <c r="W31" i="28"/>
  <c r="U31" i="28"/>
  <c r="S31" i="28"/>
  <c r="Q31" i="28"/>
  <c r="J31" i="28"/>
  <c r="I31" i="28"/>
  <c r="H31" i="28"/>
  <c r="G31" i="28"/>
  <c r="Y28" i="28"/>
  <c r="W28" i="28"/>
  <c r="U28" i="28"/>
  <c r="S28" i="28"/>
  <c r="Q28" i="28"/>
  <c r="J28" i="28"/>
  <c r="I28" i="28"/>
  <c r="H28" i="28"/>
  <c r="Y27" i="28"/>
  <c r="W27" i="28"/>
  <c r="U27" i="28"/>
  <c r="S27" i="28"/>
  <c r="Q27" i="28"/>
  <c r="J27" i="28"/>
  <c r="I27" i="28"/>
  <c r="H27" i="28"/>
  <c r="Y35" i="28"/>
  <c r="W35" i="28"/>
  <c r="U35" i="28"/>
  <c r="S35" i="28"/>
  <c r="G35" i="28" s="1"/>
  <c r="Q35" i="28"/>
  <c r="J35" i="28"/>
  <c r="I35" i="28"/>
  <c r="H35" i="28"/>
  <c r="Y29" i="28"/>
  <c r="W29" i="28"/>
  <c r="U29" i="28"/>
  <c r="S29" i="28"/>
  <c r="G29" i="28" s="1"/>
  <c r="Q29" i="28"/>
  <c r="J29" i="28"/>
  <c r="I29" i="28"/>
  <c r="H29" i="28"/>
  <c r="Y36" i="28"/>
  <c r="W36" i="28"/>
  <c r="U36" i="28"/>
  <c r="S36" i="28"/>
  <c r="Q36" i="28"/>
  <c r="J36" i="28"/>
  <c r="I36" i="28"/>
  <c r="H36" i="28"/>
  <c r="Y34" i="28"/>
  <c r="W34" i="28"/>
  <c r="U34" i="28"/>
  <c r="S34" i="28"/>
  <c r="Q34" i="28"/>
  <c r="J34" i="28"/>
  <c r="I34" i="28"/>
  <c r="H34" i="28"/>
  <c r="Y32" i="28"/>
  <c r="W32" i="28"/>
  <c r="U32" i="28"/>
  <c r="S32" i="28"/>
  <c r="Q32" i="28"/>
  <c r="J32" i="28"/>
  <c r="I32" i="28"/>
  <c r="H32" i="28"/>
  <c r="Y33" i="28"/>
  <c r="W33" i="28"/>
  <c r="U33" i="28"/>
  <c r="S33" i="28"/>
  <c r="G33" i="28" s="1"/>
  <c r="Q33" i="28"/>
  <c r="J33" i="28"/>
  <c r="I33" i="28"/>
  <c r="H33" i="28"/>
  <c r="Y38" i="28"/>
  <c r="W38" i="28"/>
  <c r="U38" i="28"/>
  <c r="S38" i="28"/>
  <c r="Q38" i="28"/>
  <c r="J38" i="28"/>
  <c r="I38" i="28"/>
  <c r="H38" i="28"/>
  <c r="Y30" i="28"/>
  <c r="W30" i="28"/>
  <c r="U30" i="28"/>
  <c r="S30" i="28"/>
  <c r="Q30" i="28"/>
  <c r="J30" i="28"/>
  <c r="I30" i="28"/>
  <c r="H30" i="28"/>
  <c r="Y37" i="28"/>
  <c r="W37" i="28"/>
  <c r="U37" i="28"/>
  <c r="S37" i="28"/>
  <c r="Q37" i="28"/>
  <c r="J37" i="28"/>
  <c r="I37" i="28"/>
  <c r="H37" i="28"/>
  <c r="C39" i="28"/>
  <c r="B39" i="28"/>
  <c r="Y14" i="28"/>
  <c r="W14" i="28"/>
  <c r="U14" i="28"/>
  <c r="S14" i="28"/>
  <c r="G14" i="28" s="1"/>
  <c r="Q14" i="28"/>
  <c r="J14" i="28"/>
  <c r="I14" i="28"/>
  <c r="H14" i="28"/>
  <c r="Y15" i="28"/>
  <c r="W15" i="28"/>
  <c r="U15" i="28"/>
  <c r="S15" i="28"/>
  <c r="Q15" i="28"/>
  <c r="J15" i="28"/>
  <c r="I15" i="28"/>
  <c r="H15" i="28"/>
  <c r="Y17" i="28"/>
  <c r="W17" i="28"/>
  <c r="U17" i="28"/>
  <c r="S17" i="28"/>
  <c r="Q17" i="28"/>
  <c r="J17" i="28"/>
  <c r="I17" i="28"/>
  <c r="H17" i="28"/>
  <c r="Y22" i="28"/>
  <c r="W22" i="28"/>
  <c r="U22" i="28"/>
  <c r="S22" i="28"/>
  <c r="Q22" i="28"/>
  <c r="J22" i="28"/>
  <c r="I22" i="28"/>
  <c r="H22" i="28"/>
  <c r="Y23" i="28"/>
  <c r="W23" i="28"/>
  <c r="U23" i="28"/>
  <c r="S23" i="28"/>
  <c r="Q23" i="28"/>
  <c r="J23" i="28"/>
  <c r="I23" i="28"/>
  <c r="H23" i="28"/>
  <c r="G23" i="28"/>
  <c r="Y24" i="28"/>
  <c r="W24" i="28"/>
  <c r="U24" i="28"/>
  <c r="S24" i="28"/>
  <c r="Q24" i="28"/>
  <c r="J24" i="28"/>
  <c r="I24" i="28"/>
  <c r="H24" i="28"/>
  <c r="Y16" i="28"/>
  <c r="W16" i="28"/>
  <c r="U16" i="28"/>
  <c r="S16" i="28"/>
  <c r="Q16" i="28"/>
  <c r="J16" i="28"/>
  <c r="I16" i="28"/>
  <c r="H16" i="28"/>
  <c r="Y25" i="28"/>
  <c r="W25" i="28"/>
  <c r="U25" i="28"/>
  <c r="S25" i="28"/>
  <c r="Q25" i="28"/>
  <c r="G25" i="28" s="1"/>
  <c r="J25" i="28"/>
  <c r="I25" i="28"/>
  <c r="H25" i="28"/>
  <c r="Y21" i="28"/>
  <c r="G21" i="28" s="1"/>
  <c r="W21" i="28"/>
  <c r="U21" i="28"/>
  <c r="S21" i="28"/>
  <c r="Q21" i="28"/>
  <c r="J21" i="28"/>
  <c r="I21" i="28"/>
  <c r="H21" i="28"/>
  <c r="Y18" i="28"/>
  <c r="W18" i="28"/>
  <c r="U18" i="28"/>
  <c r="S18" i="28"/>
  <c r="Q18" i="28"/>
  <c r="J18" i="28"/>
  <c r="I18" i="28"/>
  <c r="H18" i="28"/>
  <c r="Y19" i="28"/>
  <c r="W19" i="28"/>
  <c r="U19" i="28"/>
  <c r="S19" i="28"/>
  <c r="Q19" i="28"/>
  <c r="J19" i="28"/>
  <c r="I19" i="28"/>
  <c r="H19" i="28"/>
  <c r="Y20" i="28"/>
  <c r="W20" i="28"/>
  <c r="U20" i="28"/>
  <c r="S20" i="28"/>
  <c r="Q20" i="28"/>
  <c r="G20" i="28" s="1"/>
  <c r="J20" i="28"/>
  <c r="I20" i="28"/>
  <c r="H20" i="28"/>
  <c r="C26" i="28"/>
  <c r="B26" i="28"/>
  <c r="Y8" i="28"/>
  <c r="W8" i="28"/>
  <c r="U8" i="28"/>
  <c r="S8" i="28"/>
  <c r="Q8" i="28"/>
  <c r="J8" i="28"/>
  <c r="I8" i="28"/>
  <c r="H8" i="28"/>
  <c r="Y5" i="28"/>
  <c r="W5" i="28"/>
  <c r="U5" i="28"/>
  <c r="S5" i="28"/>
  <c r="Q5" i="28"/>
  <c r="J5" i="28"/>
  <c r="I5" i="28"/>
  <c r="H5" i="28"/>
  <c r="Y3" i="28"/>
  <c r="W3" i="28"/>
  <c r="U3" i="28"/>
  <c r="S3" i="28"/>
  <c r="Q3" i="28"/>
  <c r="J3" i="28"/>
  <c r="I3" i="28"/>
  <c r="H3" i="28"/>
  <c r="Y10" i="28"/>
  <c r="W10" i="28"/>
  <c r="U10" i="28"/>
  <c r="S10" i="28"/>
  <c r="Q10" i="28"/>
  <c r="J10" i="28"/>
  <c r="I10" i="28"/>
  <c r="H10" i="28"/>
  <c r="Y2" i="28"/>
  <c r="W2" i="28"/>
  <c r="U2" i="28"/>
  <c r="S2" i="28"/>
  <c r="Q2" i="28"/>
  <c r="J2" i="28"/>
  <c r="I2" i="28"/>
  <c r="H2" i="28"/>
  <c r="Y6" i="28"/>
  <c r="W6" i="28"/>
  <c r="U6" i="28"/>
  <c r="S6" i="28"/>
  <c r="Q6" i="28"/>
  <c r="J6" i="28"/>
  <c r="I6" i="28"/>
  <c r="H6" i="28"/>
  <c r="Y12" i="28"/>
  <c r="W12" i="28"/>
  <c r="U12" i="28"/>
  <c r="S12" i="28"/>
  <c r="Q12" i="28"/>
  <c r="J12" i="28"/>
  <c r="I12" i="28"/>
  <c r="H12" i="28"/>
  <c r="Y11" i="28"/>
  <c r="W11" i="28"/>
  <c r="U11" i="28"/>
  <c r="S11" i="28"/>
  <c r="Q11" i="28"/>
  <c r="J11" i="28"/>
  <c r="I11" i="28"/>
  <c r="H11" i="28"/>
  <c r="Y7" i="28"/>
  <c r="W7" i="28"/>
  <c r="U7" i="28"/>
  <c r="S7" i="28"/>
  <c r="Q7" i="28"/>
  <c r="J7" i="28"/>
  <c r="I7" i="28"/>
  <c r="H7" i="28"/>
  <c r="Y4" i="28"/>
  <c r="W4" i="28"/>
  <c r="U4" i="28"/>
  <c r="S4" i="28"/>
  <c r="Q4" i="28"/>
  <c r="J4" i="28"/>
  <c r="I4" i="28"/>
  <c r="H4" i="28"/>
  <c r="Y9" i="28"/>
  <c r="W9" i="28"/>
  <c r="U9" i="28"/>
  <c r="S9" i="28"/>
  <c r="Q9" i="28"/>
  <c r="J9" i="28"/>
  <c r="I9" i="28"/>
  <c r="H9" i="28"/>
  <c r="C13" i="28"/>
  <c r="B13" i="28"/>
  <c r="I4" i="1"/>
  <c r="I5" i="1"/>
  <c r="I6" i="1"/>
  <c r="I7" i="1"/>
  <c r="I8" i="1"/>
  <c r="I9" i="1"/>
  <c r="I10" i="1"/>
  <c r="I11" i="1"/>
  <c r="I12" i="1"/>
  <c r="I13" i="1"/>
  <c r="I14" i="1"/>
  <c r="I17" i="1"/>
  <c r="I18" i="1"/>
  <c r="I19" i="1"/>
  <c r="I20" i="1"/>
  <c r="I21" i="1"/>
  <c r="I22" i="1"/>
  <c r="I23" i="1"/>
  <c r="I24" i="1"/>
  <c r="I25" i="1"/>
  <c r="I26" i="1"/>
  <c r="I27" i="1"/>
  <c r="I28" i="1"/>
  <c r="I31" i="1"/>
  <c r="I32" i="1"/>
  <c r="I33" i="1"/>
  <c r="I34" i="1"/>
  <c r="I35" i="1"/>
  <c r="I36" i="1"/>
  <c r="I37" i="1"/>
  <c r="I38" i="1"/>
  <c r="I39" i="1"/>
  <c r="I40" i="1"/>
  <c r="I41" i="1"/>
  <c r="I42" i="1"/>
  <c r="I45" i="1"/>
  <c r="I46" i="1"/>
  <c r="I47" i="1"/>
  <c r="I48" i="1"/>
  <c r="I49" i="1"/>
  <c r="I50" i="1"/>
  <c r="I51" i="1"/>
  <c r="I52" i="1"/>
  <c r="I53" i="1"/>
  <c r="I54" i="1"/>
  <c r="I55" i="1"/>
  <c r="I56" i="1"/>
  <c r="I59" i="1"/>
  <c r="I60" i="1"/>
  <c r="I61" i="1"/>
  <c r="I62" i="1"/>
  <c r="I63" i="1"/>
  <c r="I64" i="1"/>
  <c r="I65" i="1"/>
  <c r="I66" i="1"/>
  <c r="I67" i="1"/>
  <c r="I68" i="1"/>
  <c r="I69" i="1"/>
  <c r="I70" i="1"/>
  <c r="I73" i="1"/>
  <c r="I74" i="1"/>
  <c r="I75" i="1"/>
  <c r="I76" i="1"/>
  <c r="I77" i="1"/>
  <c r="I78" i="1"/>
  <c r="I79" i="1"/>
  <c r="I80" i="1"/>
  <c r="I81" i="1"/>
  <c r="I82" i="1"/>
  <c r="I83" i="1"/>
  <c r="I86" i="1"/>
  <c r="I87" i="1"/>
  <c r="I88" i="1"/>
  <c r="I89" i="1"/>
  <c r="I90" i="1"/>
  <c r="I91" i="1"/>
  <c r="I92" i="1"/>
  <c r="I93" i="1"/>
  <c r="I94" i="1"/>
  <c r="I95" i="1"/>
  <c r="I96" i="1"/>
  <c r="I97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H4" i="1"/>
  <c r="H5" i="1"/>
  <c r="H6" i="1"/>
  <c r="H7" i="1"/>
  <c r="H8" i="1"/>
  <c r="H9" i="1"/>
  <c r="H10" i="1"/>
  <c r="H11" i="1"/>
  <c r="H12" i="1"/>
  <c r="H13" i="1"/>
  <c r="H14" i="1"/>
  <c r="H17" i="1"/>
  <c r="H18" i="1"/>
  <c r="H19" i="1"/>
  <c r="H20" i="1"/>
  <c r="H21" i="1"/>
  <c r="H22" i="1"/>
  <c r="H23" i="1"/>
  <c r="H24" i="1"/>
  <c r="H25" i="1"/>
  <c r="H26" i="1"/>
  <c r="H27" i="1"/>
  <c r="H28" i="1"/>
  <c r="H31" i="1"/>
  <c r="H32" i="1"/>
  <c r="H33" i="1"/>
  <c r="H34" i="1"/>
  <c r="H35" i="1"/>
  <c r="H36" i="1"/>
  <c r="H37" i="1"/>
  <c r="H38" i="1"/>
  <c r="H39" i="1"/>
  <c r="H40" i="1"/>
  <c r="H41" i="1"/>
  <c r="H42" i="1"/>
  <c r="H45" i="1"/>
  <c r="H46" i="1"/>
  <c r="H47" i="1"/>
  <c r="H48" i="1"/>
  <c r="H49" i="1"/>
  <c r="H50" i="1"/>
  <c r="H51" i="1"/>
  <c r="H52" i="1"/>
  <c r="H53" i="1"/>
  <c r="H54" i="1"/>
  <c r="H55" i="1"/>
  <c r="H56" i="1"/>
  <c r="H59" i="1"/>
  <c r="H60" i="1"/>
  <c r="H61" i="1"/>
  <c r="H62" i="1"/>
  <c r="H63" i="1"/>
  <c r="H64" i="1"/>
  <c r="H65" i="1"/>
  <c r="H66" i="1"/>
  <c r="H67" i="1"/>
  <c r="H68" i="1"/>
  <c r="H69" i="1"/>
  <c r="H70" i="1"/>
  <c r="H73" i="1"/>
  <c r="H74" i="1"/>
  <c r="H75" i="1"/>
  <c r="H76" i="1"/>
  <c r="H77" i="1"/>
  <c r="H78" i="1"/>
  <c r="H79" i="1"/>
  <c r="H80" i="1"/>
  <c r="H81" i="1"/>
  <c r="H82" i="1"/>
  <c r="H83" i="1"/>
  <c r="H86" i="1"/>
  <c r="H87" i="1"/>
  <c r="H88" i="1"/>
  <c r="H89" i="1"/>
  <c r="H90" i="1"/>
  <c r="H91" i="1"/>
  <c r="H92" i="1"/>
  <c r="H93" i="1"/>
  <c r="H94" i="1"/>
  <c r="H95" i="1"/>
  <c r="H96" i="1"/>
  <c r="H97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J1818" i="24"/>
  <c r="J1817" i="24"/>
  <c r="J1816" i="24"/>
  <c r="J1815" i="24"/>
  <c r="J1814" i="24"/>
  <c r="J1813" i="24"/>
  <c r="J1812" i="24"/>
  <c r="J1811" i="24"/>
  <c r="J1810" i="24"/>
  <c r="J1809" i="24"/>
  <c r="J1808" i="24"/>
  <c r="J1807" i="24"/>
  <c r="J1806" i="24"/>
  <c r="J1805" i="24"/>
  <c r="J1804" i="24"/>
  <c r="J1803" i="24"/>
  <c r="J1802" i="24"/>
  <c r="J1801" i="24"/>
  <c r="J1800" i="24"/>
  <c r="J1799" i="24"/>
  <c r="J1798" i="24"/>
  <c r="J1797" i="24"/>
  <c r="J1796" i="24"/>
  <c r="J1795" i="24"/>
  <c r="J1794" i="24"/>
  <c r="J1793" i="24"/>
  <c r="J1792" i="24"/>
  <c r="J1791" i="24"/>
  <c r="J1790" i="24"/>
  <c r="J1789" i="24"/>
  <c r="J1788" i="24"/>
  <c r="J1787" i="24"/>
  <c r="J1786" i="24"/>
  <c r="J1785" i="24"/>
  <c r="J1784" i="24"/>
  <c r="J1783" i="24"/>
  <c r="J1782" i="24"/>
  <c r="J1781" i="24"/>
  <c r="J1780" i="24"/>
  <c r="J1779" i="24"/>
  <c r="J1778" i="24"/>
  <c r="J1777" i="24"/>
  <c r="J1776" i="24"/>
  <c r="J1775" i="24"/>
  <c r="J1774" i="24"/>
  <c r="J1773" i="24"/>
  <c r="J1772" i="24"/>
  <c r="J1771" i="24"/>
  <c r="J1770" i="24"/>
  <c r="J1769" i="24"/>
  <c r="J1768" i="24"/>
  <c r="J1767" i="24"/>
  <c r="J1766" i="24"/>
  <c r="J1765" i="24"/>
  <c r="J1764" i="24"/>
  <c r="J1762" i="24"/>
  <c r="J1761" i="24"/>
  <c r="J1760" i="24"/>
  <c r="J1759" i="24"/>
  <c r="J1758" i="24"/>
  <c r="J1757" i="24"/>
  <c r="J1756" i="24"/>
  <c r="J1755" i="24"/>
  <c r="J1754" i="24"/>
  <c r="J1753" i="24"/>
  <c r="J1752" i="24"/>
  <c r="J1751" i="24"/>
  <c r="J1750" i="24"/>
  <c r="J1749" i="24"/>
  <c r="J1748" i="24"/>
  <c r="J1747" i="24"/>
  <c r="J1746" i="24"/>
  <c r="J1745" i="24"/>
  <c r="J1744" i="24"/>
  <c r="J1743" i="24"/>
  <c r="J1742" i="24"/>
  <c r="J1741" i="24"/>
  <c r="J1740" i="24"/>
  <c r="J1739" i="24"/>
  <c r="J1738" i="24"/>
  <c r="J1737" i="24"/>
  <c r="J1736" i="24"/>
  <c r="J1735" i="24"/>
  <c r="J1734" i="24"/>
  <c r="J1733" i="24"/>
  <c r="J1732" i="24"/>
  <c r="J1731" i="24"/>
  <c r="J1730" i="24"/>
  <c r="J1729" i="24"/>
  <c r="J1728" i="24"/>
  <c r="J1727" i="24"/>
  <c r="J1726" i="24"/>
  <c r="J1725" i="24"/>
  <c r="J1724" i="24"/>
  <c r="J1723" i="24"/>
  <c r="J1722" i="24"/>
  <c r="J1721" i="24"/>
  <c r="J1720" i="24"/>
  <c r="J1719" i="24"/>
  <c r="J1718" i="24"/>
  <c r="J1717" i="24"/>
  <c r="J1716" i="24"/>
  <c r="J1715" i="24"/>
  <c r="J1714" i="24"/>
  <c r="J1713" i="24"/>
  <c r="J1712" i="24"/>
  <c r="J1711" i="24"/>
  <c r="J1710" i="24"/>
  <c r="J1709" i="24"/>
  <c r="J1708" i="24"/>
  <c r="J1707" i="24"/>
  <c r="J1706" i="24"/>
  <c r="J1705" i="24"/>
  <c r="J1704" i="24"/>
  <c r="J1703" i="24"/>
  <c r="J1702" i="24"/>
  <c r="J1701" i="24"/>
  <c r="J1700" i="24"/>
  <c r="J1699" i="24"/>
  <c r="J1698" i="24"/>
  <c r="J1697" i="24"/>
  <c r="J1696" i="24"/>
  <c r="J1695" i="24"/>
  <c r="J1694" i="24"/>
  <c r="J1693" i="24"/>
  <c r="J1692" i="24"/>
  <c r="J1691" i="24"/>
  <c r="J1690" i="24"/>
  <c r="J1689" i="24"/>
  <c r="J1688" i="24"/>
  <c r="J1687" i="24"/>
  <c r="J1686" i="24"/>
  <c r="J1685" i="24"/>
  <c r="J1684" i="24"/>
  <c r="J1683" i="24"/>
  <c r="J1682" i="24"/>
  <c r="J1681" i="24"/>
  <c r="J1680" i="24"/>
  <c r="J1679" i="24"/>
  <c r="J1678" i="24"/>
  <c r="J1677" i="24"/>
  <c r="J1676" i="24"/>
  <c r="J1675" i="24"/>
  <c r="J1674" i="24"/>
  <c r="J1673" i="24"/>
  <c r="J1672" i="24"/>
  <c r="J1671" i="24"/>
  <c r="J1670" i="24"/>
  <c r="J1669" i="24"/>
  <c r="J1668" i="24"/>
  <c r="J1667" i="24"/>
  <c r="J1666" i="24"/>
  <c r="J1665" i="24"/>
  <c r="J1664" i="24"/>
  <c r="J1663" i="24"/>
  <c r="J1662" i="24"/>
  <c r="J1661" i="24"/>
  <c r="J1660" i="24"/>
  <c r="J1659" i="24"/>
  <c r="J1658" i="24"/>
  <c r="J1657" i="24"/>
  <c r="J1656" i="24"/>
  <c r="J1655" i="24"/>
  <c r="J1654" i="24"/>
  <c r="J1653" i="24"/>
  <c r="J1652" i="24"/>
  <c r="J1651" i="24"/>
  <c r="J1650" i="24"/>
  <c r="J1649" i="24"/>
  <c r="J1648" i="24"/>
  <c r="J1647" i="24"/>
  <c r="J1646" i="24"/>
  <c r="J1645" i="24"/>
  <c r="J1644" i="24"/>
  <c r="J1643" i="24"/>
  <c r="J1642" i="24"/>
  <c r="J1641" i="24"/>
  <c r="J1640" i="24"/>
  <c r="J1639" i="24"/>
  <c r="J1638" i="24"/>
  <c r="J1637" i="24"/>
  <c r="J1636" i="24"/>
  <c r="J1635" i="24"/>
  <c r="J1634" i="24"/>
  <c r="J1633" i="24"/>
  <c r="J1632" i="24"/>
  <c r="J1631" i="24"/>
  <c r="J1630" i="24"/>
  <c r="J1629" i="24"/>
  <c r="J1628" i="24"/>
  <c r="J1627" i="24"/>
  <c r="J1626" i="24"/>
  <c r="J1625" i="24"/>
  <c r="J1624" i="24"/>
  <c r="J1623" i="24"/>
  <c r="J1622" i="24"/>
  <c r="J1621" i="24"/>
  <c r="J1620" i="24"/>
  <c r="J1619" i="24"/>
  <c r="J1618" i="24"/>
  <c r="J1617" i="24"/>
  <c r="J1616" i="24"/>
  <c r="J1615" i="24"/>
  <c r="J1614" i="24"/>
  <c r="J1613" i="24"/>
  <c r="J1612" i="24"/>
  <c r="J1611" i="24"/>
  <c r="J1610" i="24"/>
  <c r="J1609" i="24"/>
  <c r="J1608" i="24"/>
  <c r="J1607" i="24"/>
  <c r="J1606" i="24"/>
  <c r="J1605" i="24"/>
  <c r="J1604" i="24"/>
  <c r="J1603" i="24"/>
  <c r="J1602" i="24"/>
  <c r="J1601" i="24"/>
  <c r="J1600" i="24"/>
  <c r="J1599" i="24"/>
  <c r="J1598" i="24"/>
  <c r="J1597" i="24"/>
  <c r="J1596" i="24"/>
  <c r="J1595" i="24"/>
  <c r="J1594" i="24"/>
  <c r="J1593" i="24"/>
  <c r="J1592" i="24"/>
  <c r="J1591" i="24"/>
  <c r="J1590" i="24"/>
  <c r="J1589" i="24"/>
  <c r="J1588" i="24"/>
  <c r="J1587" i="24"/>
  <c r="J1586" i="24"/>
  <c r="J1585" i="24"/>
  <c r="J1584" i="24"/>
  <c r="J1583" i="24"/>
  <c r="J1582" i="24"/>
  <c r="J1581" i="24"/>
  <c r="J1580" i="24"/>
  <c r="J1579" i="24"/>
  <c r="J1578" i="24"/>
  <c r="J1577" i="24"/>
  <c r="J1576" i="24"/>
  <c r="J1575" i="24"/>
  <c r="J1574" i="24"/>
  <c r="J1573" i="24"/>
  <c r="J1572" i="24"/>
  <c r="J1571" i="24"/>
  <c r="J1570" i="24"/>
  <c r="J1569" i="24"/>
  <c r="J1568" i="24"/>
  <c r="J1567" i="24"/>
  <c r="J1566" i="24"/>
  <c r="J1565" i="24"/>
  <c r="J1564" i="24"/>
  <c r="J1563" i="24"/>
  <c r="J1562" i="24"/>
  <c r="J1561" i="24"/>
  <c r="J1560" i="24"/>
  <c r="J1559" i="24"/>
  <c r="J1558" i="24"/>
  <c r="J1557" i="24"/>
  <c r="J1556" i="24"/>
  <c r="J1555" i="24"/>
  <c r="J1554" i="24"/>
  <c r="J1553" i="24"/>
  <c r="J1552" i="24"/>
  <c r="J1551" i="24"/>
  <c r="J1549" i="24"/>
  <c r="J1548" i="24"/>
  <c r="J1547" i="24"/>
  <c r="J1546" i="24"/>
  <c r="J1545" i="24"/>
  <c r="J1544" i="24"/>
  <c r="J1543" i="24"/>
  <c r="J1542" i="24"/>
  <c r="J1541" i="24"/>
  <c r="J1540" i="24"/>
  <c r="J1539" i="24"/>
  <c r="J1538" i="24"/>
  <c r="J1537" i="24"/>
  <c r="J1536" i="24"/>
  <c r="J1535" i="24"/>
  <c r="J1534" i="24"/>
  <c r="J1533" i="24"/>
  <c r="J1532" i="24"/>
  <c r="J1531" i="24"/>
  <c r="J1530" i="24"/>
  <c r="J1529" i="24"/>
  <c r="J1528" i="24"/>
  <c r="J1527" i="24"/>
  <c r="J1526" i="24"/>
  <c r="J1525" i="24"/>
  <c r="J1524" i="24"/>
  <c r="J1523" i="24"/>
  <c r="J1522" i="24"/>
  <c r="J1521" i="24"/>
  <c r="J1520" i="24"/>
  <c r="J1519" i="24"/>
  <c r="J1517" i="24"/>
  <c r="J1516" i="24"/>
  <c r="J1515" i="24"/>
  <c r="J1514" i="24"/>
  <c r="J1513" i="24"/>
  <c r="J1512" i="24"/>
  <c r="J1511" i="24"/>
  <c r="J1510" i="24"/>
  <c r="J1509" i="24"/>
  <c r="J1508" i="24"/>
  <c r="J1507" i="24"/>
  <c r="J1506" i="24"/>
  <c r="J1505" i="24"/>
  <c r="J1504" i="24"/>
  <c r="J1503" i="24"/>
  <c r="J1502" i="24"/>
  <c r="J1501" i="24"/>
  <c r="J1500" i="24"/>
  <c r="J1499" i="24"/>
  <c r="J1498" i="24"/>
  <c r="J1497" i="24"/>
  <c r="J1496" i="24"/>
  <c r="J1495" i="24"/>
  <c r="J1494" i="24"/>
  <c r="J1493" i="24"/>
  <c r="J1492" i="24"/>
  <c r="J1491" i="24"/>
  <c r="J1490" i="24"/>
  <c r="J1489" i="24"/>
  <c r="J1488" i="24"/>
  <c r="J1487" i="24"/>
  <c r="J1486" i="24"/>
  <c r="J1485" i="24"/>
  <c r="J1484" i="24"/>
  <c r="J1483" i="24"/>
  <c r="J1482" i="24"/>
  <c r="J1481" i="24"/>
  <c r="J1480" i="24"/>
  <c r="J1479" i="24"/>
  <c r="J1478" i="24"/>
  <c r="J1477" i="24"/>
  <c r="J1476" i="24"/>
  <c r="J1475" i="24"/>
  <c r="J1474" i="24"/>
  <c r="J1473" i="24"/>
  <c r="J1472" i="24"/>
  <c r="J1471" i="24"/>
  <c r="J1470" i="24"/>
  <c r="J1469" i="24"/>
  <c r="J1468" i="24"/>
  <c r="J1467" i="24"/>
  <c r="J1466" i="24"/>
  <c r="J1465" i="24"/>
  <c r="J1464" i="24"/>
  <c r="J1463" i="24"/>
  <c r="J1462" i="24"/>
  <c r="J1461" i="24"/>
  <c r="J1460" i="24"/>
  <c r="J1459" i="24"/>
  <c r="J1458" i="24"/>
  <c r="J1457" i="24"/>
  <c r="J1456" i="24"/>
  <c r="J1455" i="24"/>
  <c r="J1454" i="24"/>
  <c r="J1453" i="24"/>
  <c r="J1452" i="24"/>
  <c r="J1451" i="24"/>
  <c r="J1450" i="24"/>
  <c r="J1449" i="24"/>
  <c r="J1448" i="24"/>
  <c r="J1447" i="24"/>
  <c r="J1446" i="24"/>
  <c r="J1445" i="24"/>
  <c r="J1444" i="24"/>
  <c r="J1443" i="24"/>
  <c r="J1442" i="24"/>
  <c r="J1441" i="24"/>
  <c r="J1440" i="24"/>
  <c r="J1439" i="24"/>
  <c r="J1438" i="24"/>
  <c r="J1437" i="24"/>
  <c r="J1436" i="24"/>
  <c r="J1435" i="24"/>
  <c r="J1434" i="24"/>
  <c r="J1433" i="24"/>
  <c r="J1432" i="24"/>
  <c r="J1431" i="24"/>
  <c r="J1430" i="24"/>
  <c r="J1429" i="24"/>
  <c r="J1428" i="24"/>
  <c r="J1427" i="24"/>
  <c r="J1426" i="24"/>
  <c r="J1425" i="24"/>
  <c r="J1424" i="24"/>
  <c r="J1423" i="24"/>
  <c r="J1422" i="24"/>
  <c r="J1421" i="24"/>
  <c r="J1420" i="24"/>
  <c r="J1419" i="24"/>
  <c r="J1418" i="24"/>
  <c r="J1417" i="24"/>
  <c r="J1416" i="24"/>
  <c r="J1415" i="24"/>
  <c r="J1414" i="24"/>
  <c r="J1413" i="24"/>
  <c r="J1412" i="24"/>
  <c r="J1411" i="24"/>
  <c r="J1410" i="24"/>
  <c r="J1409" i="24"/>
  <c r="J1408" i="24"/>
  <c r="J1407" i="24"/>
  <c r="J1406" i="24"/>
  <c r="J1405" i="24"/>
  <c r="J1404" i="24"/>
  <c r="J1403" i="24"/>
  <c r="J1402" i="24"/>
  <c r="J1401" i="24"/>
  <c r="J1400" i="24"/>
  <c r="J1399" i="24"/>
  <c r="J1398" i="24"/>
  <c r="J1397" i="24"/>
  <c r="J1396" i="24"/>
  <c r="J1395" i="24"/>
  <c r="J1394" i="24"/>
  <c r="J1393" i="24"/>
  <c r="J1392" i="24"/>
  <c r="J1391" i="24"/>
  <c r="J1390" i="24"/>
  <c r="J1389" i="24"/>
  <c r="J1388" i="24"/>
  <c r="J1387" i="24"/>
  <c r="J1386" i="24"/>
  <c r="J1385" i="24"/>
  <c r="J1384" i="24"/>
  <c r="J1383" i="24"/>
  <c r="J1382" i="24"/>
  <c r="J1381" i="24"/>
  <c r="J1380" i="24"/>
  <c r="J1379" i="24"/>
  <c r="J1378" i="24"/>
  <c r="J1377" i="24"/>
  <c r="J1376" i="24"/>
  <c r="J1375" i="24"/>
  <c r="J1374" i="24"/>
  <c r="J1373" i="24"/>
  <c r="J1372" i="24"/>
  <c r="J1371" i="24"/>
  <c r="J1370" i="24"/>
  <c r="J1369" i="24"/>
  <c r="J1368" i="24"/>
  <c r="J1367" i="24"/>
  <c r="J1366" i="24"/>
  <c r="J1365" i="24"/>
  <c r="J1364" i="24"/>
  <c r="J1363" i="24"/>
  <c r="J1362" i="24"/>
  <c r="J1360" i="24"/>
  <c r="J1359" i="24"/>
  <c r="J1358" i="24"/>
  <c r="J1357" i="24"/>
  <c r="J1356" i="24"/>
  <c r="J1355" i="24"/>
  <c r="J1354" i="24"/>
  <c r="J1353" i="24"/>
  <c r="J1352" i="24"/>
  <c r="J1351" i="24"/>
  <c r="J1350" i="24"/>
  <c r="J1349" i="24"/>
  <c r="J1348" i="24"/>
  <c r="J1347" i="24"/>
  <c r="J1346" i="24"/>
  <c r="J1345" i="24"/>
  <c r="J1344" i="24"/>
  <c r="J1343" i="24"/>
  <c r="J1342" i="24"/>
  <c r="J1341" i="24"/>
  <c r="J1340" i="24"/>
  <c r="J1339" i="24"/>
  <c r="J1338" i="24"/>
  <c r="J1337" i="24"/>
  <c r="J1336" i="24"/>
  <c r="J1335" i="24"/>
  <c r="J1334" i="24"/>
  <c r="J1333" i="24"/>
  <c r="J1332" i="24"/>
  <c r="J1331" i="24"/>
  <c r="J1330" i="24"/>
  <c r="J1328" i="24"/>
  <c r="J1327" i="24"/>
  <c r="J1326" i="24"/>
  <c r="J1325" i="24"/>
  <c r="J1324" i="24"/>
  <c r="J1323" i="24"/>
  <c r="J1321" i="24"/>
  <c r="J1320" i="24"/>
  <c r="J1319" i="24"/>
  <c r="J1318" i="24"/>
  <c r="J1317" i="24"/>
  <c r="J1316" i="24"/>
  <c r="J1315" i="24"/>
  <c r="J1314" i="24"/>
  <c r="J1313" i="24"/>
  <c r="J1312" i="24"/>
  <c r="J1311" i="24"/>
  <c r="J1310" i="24"/>
  <c r="J1309" i="24"/>
  <c r="J1308" i="24"/>
  <c r="J1307" i="24"/>
  <c r="J1306" i="24"/>
  <c r="J1305" i="24"/>
  <c r="J1304" i="24"/>
  <c r="J1303" i="24"/>
  <c r="J1302" i="24"/>
  <c r="J1301" i="24"/>
  <c r="J1300" i="24"/>
  <c r="J1299" i="24"/>
  <c r="J1298" i="24"/>
  <c r="J1297" i="24"/>
  <c r="J1296" i="24"/>
  <c r="J1295" i="24"/>
  <c r="J1294" i="24"/>
  <c r="J1293" i="24"/>
  <c r="J1292" i="24"/>
  <c r="J1291" i="24"/>
  <c r="J1290" i="24"/>
  <c r="J1289" i="24"/>
  <c r="J1288" i="24"/>
  <c r="J1287" i="24"/>
  <c r="J1286" i="24"/>
  <c r="J1285" i="24"/>
  <c r="J1284" i="24"/>
  <c r="J1283" i="24"/>
  <c r="J1282" i="24"/>
  <c r="J1281" i="24"/>
  <c r="J1280" i="24"/>
  <c r="J1279" i="24"/>
  <c r="J1278" i="24"/>
  <c r="J1277" i="24"/>
  <c r="J1276" i="24"/>
  <c r="J1275" i="24"/>
  <c r="J1274" i="24"/>
  <c r="J1273" i="24"/>
  <c r="J1272" i="24"/>
  <c r="J1271" i="24"/>
  <c r="J1270" i="24"/>
  <c r="J1269" i="24"/>
  <c r="J1268" i="24"/>
  <c r="J1267" i="24"/>
  <c r="J1266" i="24"/>
  <c r="J1265" i="24"/>
  <c r="J1264" i="24"/>
  <c r="J1263" i="24"/>
  <c r="J1262" i="24"/>
  <c r="J1261" i="24"/>
  <c r="J1260" i="24"/>
  <c r="J1259" i="24"/>
  <c r="J1258" i="24"/>
  <c r="J1257" i="24"/>
  <c r="J1256" i="24"/>
  <c r="J1255" i="24"/>
  <c r="J1254" i="24"/>
  <c r="J1253" i="24"/>
  <c r="J1252" i="24"/>
  <c r="J1251" i="24"/>
  <c r="J1250" i="24"/>
  <c r="J1249" i="24"/>
  <c r="J1248" i="24"/>
  <c r="J1247" i="24"/>
  <c r="J1246" i="24"/>
  <c r="J1245" i="24"/>
  <c r="J1244" i="24"/>
  <c r="J1243" i="24"/>
  <c r="J1242" i="24"/>
  <c r="J1241" i="24"/>
  <c r="J1240" i="24"/>
  <c r="J1239" i="24"/>
  <c r="J1238" i="24"/>
  <c r="J1237" i="24"/>
  <c r="J1236" i="24"/>
  <c r="J1235" i="24"/>
  <c r="J1234" i="24"/>
  <c r="J1233" i="24"/>
  <c r="J1232" i="24"/>
  <c r="J1231" i="24"/>
  <c r="J1230" i="24"/>
  <c r="J1229" i="24"/>
  <c r="J1228" i="24"/>
  <c r="J1227" i="24"/>
  <c r="J1226" i="24"/>
  <c r="J1225" i="24"/>
  <c r="J1224" i="24"/>
  <c r="J1223" i="24"/>
  <c r="J1222" i="24"/>
  <c r="J1221" i="24"/>
  <c r="J1220" i="24"/>
  <c r="J1219" i="24"/>
  <c r="J1218" i="24"/>
  <c r="J1217" i="24"/>
  <c r="J1216" i="24"/>
  <c r="J1215" i="24"/>
  <c r="J1214" i="24"/>
  <c r="J1213" i="24"/>
  <c r="J1212" i="24"/>
  <c r="J1211" i="24"/>
  <c r="J1210" i="24"/>
  <c r="J1209" i="24"/>
  <c r="J1208" i="24"/>
  <c r="J1207" i="24"/>
  <c r="J1206" i="24"/>
  <c r="J1205" i="24"/>
  <c r="J1204" i="24"/>
  <c r="J1203" i="24"/>
  <c r="J1202" i="24"/>
  <c r="J1200" i="24"/>
  <c r="J1199" i="24"/>
  <c r="J1198" i="24"/>
  <c r="J1197" i="24"/>
  <c r="J1196" i="24"/>
  <c r="J1195" i="24"/>
  <c r="J1193" i="24"/>
  <c r="J1192" i="24"/>
  <c r="J1191" i="24"/>
  <c r="J1190" i="24"/>
  <c r="J1189" i="24"/>
  <c r="J1188" i="24"/>
  <c r="J1187" i="24"/>
  <c r="J1186" i="24"/>
  <c r="J1185" i="24"/>
  <c r="J1184" i="24"/>
  <c r="J1183" i="24"/>
  <c r="J1182" i="24"/>
  <c r="J1181" i="24"/>
  <c r="J1180" i="24"/>
  <c r="J1179" i="24"/>
  <c r="J1178" i="24"/>
  <c r="J1177" i="24"/>
  <c r="J1176" i="24"/>
  <c r="J1175" i="24"/>
  <c r="J1174" i="24"/>
  <c r="J1173" i="24"/>
  <c r="J1172" i="24"/>
  <c r="J1171" i="24"/>
  <c r="J1170" i="24"/>
  <c r="J1169" i="24"/>
  <c r="J1168" i="24"/>
  <c r="J1167" i="24"/>
  <c r="J1166" i="24"/>
  <c r="J1165" i="24"/>
  <c r="J1164" i="24"/>
  <c r="J1163" i="24"/>
  <c r="J1162" i="24"/>
  <c r="J1161" i="24"/>
  <c r="J1160" i="24"/>
  <c r="J1159" i="24"/>
  <c r="J1158" i="24"/>
  <c r="J1157" i="24"/>
  <c r="J1156" i="24"/>
  <c r="J1155" i="24"/>
  <c r="J1154" i="24"/>
  <c r="J1153" i="24"/>
  <c r="J1152" i="24"/>
  <c r="J1151" i="24"/>
  <c r="J1150" i="24"/>
  <c r="J1149" i="24"/>
  <c r="J1148" i="24"/>
  <c r="J1147" i="24"/>
  <c r="J1146" i="24"/>
  <c r="J1145" i="24"/>
  <c r="J1144" i="24"/>
  <c r="J1143" i="24"/>
  <c r="J1142" i="24"/>
  <c r="J1141" i="24"/>
  <c r="J1140" i="24"/>
  <c r="J1139" i="24"/>
  <c r="J1138" i="24"/>
  <c r="J1137" i="24"/>
  <c r="J1136" i="24"/>
  <c r="J1135" i="24"/>
  <c r="J1134" i="24"/>
  <c r="J1133" i="24"/>
  <c r="J1132" i="24"/>
  <c r="J1131" i="24"/>
  <c r="J1130" i="24"/>
  <c r="J1129" i="24"/>
  <c r="J1128" i="24"/>
  <c r="J1127" i="24"/>
  <c r="J1126" i="24"/>
  <c r="J1125" i="24"/>
  <c r="J1124" i="24"/>
  <c r="J1123" i="24"/>
  <c r="J1122" i="24"/>
  <c r="J1121" i="24"/>
  <c r="J1120" i="24"/>
  <c r="J1119" i="24"/>
  <c r="J1118" i="24"/>
  <c r="J1117" i="24"/>
  <c r="J1116" i="24"/>
  <c r="J1115" i="24"/>
  <c r="J1114" i="24"/>
  <c r="J1113" i="24"/>
  <c r="J1112" i="24"/>
  <c r="J1111" i="24"/>
  <c r="J1110" i="24"/>
  <c r="J1109" i="24"/>
  <c r="J1108" i="24"/>
  <c r="J1107" i="24"/>
  <c r="J1106" i="24"/>
  <c r="J1105" i="24"/>
  <c r="J1104" i="24"/>
  <c r="J1103" i="24"/>
  <c r="J1102" i="24"/>
  <c r="J1101" i="24"/>
  <c r="J1100" i="24"/>
  <c r="J1099" i="24"/>
  <c r="J1098" i="24"/>
  <c r="J1097" i="24"/>
  <c r="J1096" i="24"/>
  <c r="J1095" i="24"/>
  <c r="J1094" i="24"/>
  <c r="J1093" i="24"/>
  <c r="J1092" i="24"/>
  <c r="J1091" i="24"/>
  <c r="J1090" i="24"/>
  <c r="J1089" i="24"/>
  <c r="J1088" i="24"/>
  <c r="J1087" i="24"/>
  <c r="J1086" i="24"/>
  <c r="J1085" i="24"/>
  <c r="J1084" i="24"/>
  <c r="J1083" i="24"/>
  <c r="J1082" i="24"/>
  <c r="J1081" i="24"/>
  <c r="J1080" i="24"/>
  <c r="J1079" i="24"/>
  <c r="J1078" i="24"/>
  <c r="J1077" i="24"/>
  <c r="J1076" i="24"/>
  <c r="J1075" i="24"/>
  <c r="J1074" i="24"/>
  <c r="J1073" i="24"/>
  <c r="J1072" i="24"/>
  <c r="J1071" i="24"/>
  <c r="J1070" i="24"/>
  <c r="J1069" i="24"/>
  <c r="J1068" i="24"/>
  <c r="J1067" i="24"/>
  <c r="J1066" i="24"/>
  <c r="J1065" i="24"/>
  <c r="J1064" i="24"/>
  <c r="J1063" i="24"/>
  <c r="J1062" i="24"/>
  <c r="J1060" i="24"/>
  <c r="J1059" i="24"/>
  <c r="J1058" i="24"/>
  <c r="J1057" i="24"/>
  <c r="J1056" i="24"/>
  <c r="J1055" i="24"/>
  <c r="J1054" i="24"/>
  <c r="J1053" i="24"/>
  <c r="J1052" i="24"/>
  <c r="J1051" i="24"/>
  <c r="J1050" i="24"/>
  <c r="J1049" i="24"/>
  <c r="J1048" i="24"/>
  <c r="J1047" i="24"/>
  <c r="J1046" i="24"/>
  <c r="J1045" i="24"/>
  <c r="J1044" i="24"/>
  <c r="J1043" i="24"/>
  <c r="J1042" i="24"/>
  <c r="J1041" i="24"/>
  <c r="J1040" i="24"/>
  <c r="J1039" i="24"/>
  <c r="J1038" i="24"/>
  <c r="J1037" i="24"/>
  <c r="J1036" i="24"/>
  <c r="J1035" i="24"/>
  <c r="J1033" i="24"/>
  <c r="J1032" i="24"/>
  <c r="J1031" i="24"/>
  <c r="J1030" i="24"/>
  <c r="J1029" i="24"/>
  <c r="J1028" i="24"/>
  <c r="J1027" i="24"/>
  <c r="J1026" i="24"/>
  <c r="J1025" i="24"/>
  <c r="J1024" i="24"/>
  <c r="J1023" i="24"/>
  <c r="J1022" i="24"/>
  <c r="J1021" i="24"/>
  <c r="J1020" i="24"/>
  <c r="J1019" i="24"/>
  <c r="J1018" i="24"/>
  <c r="J1017" i="24"/>
  <c r="J1016" i="24"/>
  <c r="J1015" i="24"/>
  <c r="J1014" i="24"/>
  <c r="J1013" i="24"/>
  <c r="J1012" i="24"/>
  <c r="J1011" i="24"/>
  <c r="J1010" i="24"/>
  <c r="J1009" i="24"/>
  <c r="J1008" i="24"/>
  <c r="J1007" i="24"/>
  <c r="J1006" i="24"/>
  <c r="J1005" i="24"/>
  <c r="J1004" i="24"/>
  <c r="J1003" i="24"/>
  <c r="J1002" i="24"/>
  <c r="J1001" i="24"/>
  <c r="J1000" i="24"/>
  <c r="J999" i="24"/>
  <c r="J998" i="24"/>
  <c r="J997" i="24"/>
  <c r="J996" i="24"/>
  <c r="J995" i="24"/>
  <c r="J994" i="24"/>
  <c r="J993" i="24"/>
  <c r="J992" i="24"/>
  <c r="J991" i="24"/>
  <c r="J990" i="24"/>
  <c r="J989" i="24"/>
  <c r="J988" i="24"/>
  <c r="J987" i="24"/>
  <c r="J986" i="24"/>
  <c r="J985" i="24"/>
  <c r="J984" i="24"/>
  <c r="J983" i="24"/>
  <c r="J982" i="24"/>
  <c r="J981" i="24"/>
  <c r="J980" i="24"/>
  <c r="J979" i="24"/>
  <c r="J978" i="24"/>
  <c r="J977" i="24"/>
  <c r="J976" i="24"/>
  <c r="J975" i="24"/>
  <c r="J973" i="24"/>
  <c r="J972" i="24"/>
  <c r="J971" i="24"/>
  <c r="J970" i="24"/>
  <c r="J969" i="24"/>
  <c r="J968" i="24"/>
  <c r="J967" i="24"/>
  <c r="J966" i="24"/>
  <c r="J965" i="24"/>
  <c r="J964" i="24"/>
  <c r="J963" i="24"/>
  <c r="J962" i="24"/>
  <c r="J961" i="24"/>
  <c r="J960" i="24"/>
  <c r="J959" i="24"/>
  <c r="J958" i="24"/>
  <c r="J957" i="24"/>
  <c r="J956" i="24"/>
  <c r="J955" i="24"/>
  <c r="J954" i="24"/>
  <c r="J953" i="24"/>
  <c r="J952" i="24"/>
  <c r="J951" i="24"/>
  <c r="J950" i="24"/>
  <c r="J949" i="24"/>
  <c r="J948" i="24"/>
  <c r="J947" i="24"/>
  <c r="J946" i="24"/>
  <c r="J945" i="24"/>
  <c r="J944" i="24"/>
  <c r="J943" i="24"/>
  <c r="J942" i="24"/>
  <c r="J941" i="24"/>
  <c r="J940" i="24"/>
  <c r="J939" i="24"/>
  <c r="J938" i="24"/>
  <c r="J937" i="24"/>
  <c r="J936" i="24"/>
  <c r="J935" i="24"/>
  <c r="J934" i="24"/>
  <c r="J933" i="24"/>
  <c r="J932" i="24"/>
  <c r="J931" i="24"/>
  <c r="J930" i="24"/>
  <c r="J929" i="24"/>
  <c r="J928" i="24"/>
  <c r="J927" i="24"/>
  <c r="J926" i="24"/>
  <c r="J925" i="24"/>
  <c r="J924" i="24"/>
  <c r="J923" i="24"/>
  <c r="J922" i="24"/>
  <c r="J921" i="24"/>
  <c r="J920" i="24"/>
  <c r="J919" i="24"/>
  <c r="J918" i="24"/>
  <c r="J917" i="24"/>
  <c r="J916" i="24"/>
  <c r="J915" i="24"/>
  <c r="J914" i="24"/>
  <c r="J913" i="24"/>
  <c r="J912" i="24"/>
  <c r="J911" i="24"/>
  <c r="J910" i="24"/>
  <c r="J909" i="24"/>
  <c r="J908" i="24"/>
  <c r="J907" i="24"/>
  <c r="J906" i="24"/>
  <c r="J905" i="24"/>
  <c r="J904" i="24"/>
  <c r="J903" i="24"/>
  <c r="J902" i="24"/>
  <c r="J901" i="24"/>
  <c r="J900" i="24"/>
  <c r="J899" i="24"/>
  <c r="J898" i="24"/>
  <c r="J897" i="24"/>
  <c r="J896" i="24"/>
  <c r="J895" i="24"/>
  <c r="J894" i="24"/>
  <c r="J893" i="24"/>
  <c r="J892" i="24"/>
  <c r="J891" i="24"/>
  <c r="J890" i="24"/>
  <c r="J889" i="24"/>
  <c r="J888" i="24"/>
  <c r="J887" i="24"/>
  <c r="J886" i="24"/>
  <c r="J885" i="24"/>
  <c r="J884" i="24"/>
  <c r="J883" i="24"/>
  <c r="J882" i="24"/>
  <c r="J881" i="24"/>
  <c r="J880" i="24"/>
  <c r="J879" i="24"/>
  <c r="J878" i="24"/>
  <c r="J877" i="24"/>
  <c r="J876" i="24"/>
  <c r="J875" i="24"/>
  <c r="J874" i="24"/>
  <c r="J873" i="24"/>
  <c r="J872" i="24"/>
  <c r="J871" i="24"/>
  <c r="J870" i="24"/>
  <c r="J869" i="24"/>
  <c r="J868" i="24"/>
  <c r="J867" i="24"/>
  <c r="J866" i="24"/>
  <c r="J865" i="24"/>
  <c r="J864" i="24"/>
  <c r="J863" i="24"/>
  <c r="J862" i="24"/>
  <c r="J861" i="24"/>
  <c r="J860" i="24"/>
  <c r="J859" i="24"/>
  <c r="J858" i="24"/>
  <c r="J857" i="24"/>
  <c r="J856" i="24"/>
  <c r="J855" i="24"/>
  <c r="J854" i="24"/>
  <c r="J853" i="24"/>
  <c r="J852" i="24"/>
  <c r="J851" i="24"/>
  <c r="J850" i="24"/>
  <c r="J849" i="24"/>
  <c r="J848" i="24"/>
  <c r="J847" i="24"/>
  <c r="J846" i="24"/>
  <c r="J845" i="24"/>
  <c r="J844" i="24"/>
  <c r="J843" i="24"/>
  <c r="J842" i="24"/>
  <c r="J841" i="24"/>
  <c r="J840" i="24"/>
  <c r="J839" i="24"/>
  <c r="J838" i="24"/>
  <c r="J837" i="24"/>
  <c r="J836" i="24"/>
  <c r="J835" i="24"/>
  <c r="J834" i="24"/>
  <c r="J833" i="24"/>
  <c r="J832" i="24"/>
  <c r="J831" i="24"/>
  <c r="J830" i="24"/>
  <c r="J829" i="24"/>
  <c r="J828" i="24"/>
  <c r="J827" i="24"/>
  <c r="J826" i="24"/>
  <c r="J825" i="24"/>
  <c r="J824" i="24"/>
  <c r="J823" i="24"/>
  <c r="J822" i="24"/>
  <c r="J821" i="24"/>
  <c r="J820" i="24"/>
  <c r="J819" i="24"/>
  <c r="J818" i="24"/>
  <c r="J817" i="24"/>
  <c r="J816" i="24"/>
  <c r="J815" i="24"/>
  <c r="J814" i="24"/>
  <c r="J813" i="24"/>
  <c r="J812" i="24"/>
  <c r="J811" i="24"/>
  <c r="J810" i="24"/>
  <c r="J809" i="24"/>
  <c r="J808" i="24"/>
  <c r="J807" i="24"/>
  <c r="J806" i="24"/>
  <c r="J805" i="24"/>
  <c r="J804" i="24"/>
  <c r="J803" i="24"/>
  <c r="J802" i="24"/>
  <c r="J801" i="24"/>
  <c r="J800" i="24"/>
  <c r="J799" i="24"/>
  <c r="J798" i="24"/>
  <c r="J797" i="24"/>
  <c r="J796" i="24"/>
  <c r="J795" i="24"/>
  <c r="J794" i="24"/>
  <c r="J793" i="24"/>
  <c r="J792" i="24"/>
  <c r="J791" i="24"/>
  <c r="J790" i="24"/>
  <c r="J789" i="24"/>
  <c r="J788" i="24"/>
  <c r="J787" i="24"/>
  <c r="J786" i="24"/>
  <c r="J785" i="24"/>
  <c r="J784" i="24"/>
  <c r="J783" i="24"/>
  <c r="J782" i="24"/>
  <c r="J781" i="24"/>
  <c r="J780" i="24"/>
  <c r="J779" i="24"/>
  <c r="J778" i="24"/>
  <c r="J777" i="24"/>
  <c r="J776" i="24"/>
  <c r="J775" i="24"/>
  <c r="J774" i="24"/>
  <c r="J773" i="24"/>
  <c r="J772" i="24"/>
  <c r="J771" i="24"/>
  <c r="J770" i="24"/>
  <c r="J769" i="24"/>
  <c r="J768" i="24"/>
  <c r="J767" i="24"/>
  <c r="J766" i="24"/>
  <c r="J765" i="24"/>
  <c r="J764" i="24"/>
  <c r="J763" i="24"/>
  <c r="J762" i="24"/>
  <c r="J761" i="24"/>
  <c r="J760" i="24"/>
  <c r="J759" i="24"/>
  <c r="J758" i="24"/>
  <c r="J757" i="24"/>
  <c r="J756" i="24"/>
  <c r="J755" i="24"/>
  <c r="J754" i="24"/>
  <c r="J753" i="24"/>
  <c r="J752" i="24"/>
  <c r="J751" i="24"/>
  <c r="J750" i="24"/>
  <c r="J749" i="24"/>
  <c r="J748" i="24"/>
  <c r="J747" i="24"/>
  <c r="J746" i="24"/>
  <c r="J745" i="24"/>
  <c r="J744" i="24"/>
  <c r="J743" i="24"/>
  <c r="J742" i="24"/>
  <c r="J741" i="24"/>
  <c r="J740" i="24"/>
  <c r="J739" i="24"/>
  <c r="J738" i="24"/>
  <c r="J737" i="24"/>
  <c r="J736" i="24"/>
  <c r="J735" i="24"/>
  <c r="J734" i="24"/>
  <c r="J733" i="24"/>
  <c r="J732" i="24"/>
  <c r="J731" i="24"/>
  <c r="J730" i="24"/>
  <c r="J729" i="24"/>
  <c r="J728" i="24"/>
  <c r="J727" i="24"/>
  <c r="J726" i="24"/>
  <c r="J725" i="24"/>
  <c r="J724" i="24"/>
  <c r="J723" i="24"/>
  <c r="J722" i="24"/>
  <c r="J721" i="24"/>
  <c r="J720" i="24"/>
  <c r="J719" i="24"/>
  <c r="J718" i="24"/>
  <c r="J717" i="24"/>
  <c r="J716" i="24"/>
  <c r="J715" i="24"/>
  <c r="J714" i="24"/>
  <c r="J713" i="24"/>
  <c r="J712" i="24"/>
  <c r="J711" i="24"/>
  <c r="J710" i="24"/>
  <c r="J709" i="24"/>
  <c r="J708" i="24"/>
  <c r="J707" i="24"/>
  <c r="J706" i="24"/>
  <c r="J704" i="24"/>
  <c r="J703" i="24"/>
  <c r="J702" i="24"/>
  <c r="J701" i="24"/>
  <c r="J700" i="24"/>
  <c r="J699" i="24"/>
  <c r="J698" i="24"/>
  <c r="J697" i="24"/>
  <c r="J696" i="24"/>
  <c r="J695" i="24"/>
  <c r="J694" i="24"/>
  <c r="J693" i="24"/>
  <c r="J692" i="24"/>
  <c r="J691" i="24"/>
  <c r="J690" i="24"/>
  <c r="J689" i="24"/>
  <c r="J688" i="24"/>
  <c r="J687" i="24"/>
  <c r="J686" i="24"/>
  <c r="J685" i="24"/>
  <c r="J684" i="24"/>
  <c r="J683" i="24"/>
  <c r="J682" i="24"/>
  <c r="J681" i="24"/>
  <c r="J680" i="24"/>
  <c r="J679" i="24"/>
  <c r="J678" i="24"/>
  <c r="J677" i="24"/>
  <c r="J676" i="24"/>
  <c r="J675" i="24"/>
  <c r="J674" i="24"/>
  <c r="J673" i="24"/>
  <c r="J672" i="24"/>
  <c r="J671" i="24"/>
  <c r="J670" i="24"/>
  <c r="J669" i="24"/>
  <c r="J668" i="24"/>
  <c r="J667" i="24"/>
  <c r="J666" i="24"/>
  <c r="J665" i="24"/>
  <c r="J664" i="24"/>
  <c r="J663" i="24"/>
  <c r="J662" i="24"/>
  <c r="J661" i="24"/>
  <c r="J660" i="24"/>
  <c r="J659" i="24"/>
  <c r="J658" i="24"/>
  <c r="J657" i="24"/>
  <c r="J656" i="24"/>
  <c r="J655" i="24"/>
  <c r="J654" i="24"/>
  <c r="J653" i="24"/>
  <c r="J652" i="24"/>
  <c r="J651" i="24"/>
  <c r="J650" i="24"/>
  <c r="J649" i="24"/>
  <c r="J648" i="24"/>
  <c r="J647" i="24"/>
  <c r="J646" i="24"/>
  <c r="J645" i="24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630" i="24"/>
  <c r="J629" i="24"/>
  <c r="J628" i="24"/>
  <c r="J627" i="24"/>
  <c r="J626" i="24"/>
  <c r="J625" i="24"/>
  <c r="J624" i="24"/>
  <c r="J623" i="24"/>
  <c r="J622" i="24"/>
  <c r="J621" i="24"/>
  <c r="J620" i="24"/>
  <c r="J619" i="24"/>
  <c r="J618" i="24"/>
  <c r="J617" i="24"/>
  <c r="J616" i="24"/>
  <c r="J615" i="24"/>
  <c r="J614" i="24"/>
  <c r="J613" i="24"/>
  <c r="J612" i="24"/>
  <c r="J611" i="24"/>
  <c r="J610" i="24"/>
  <c r="J609" i="24"/>
  <c r="J608" i="24"/>
  <c r="J607" i="24"/>
  <c r="J606" i="24"/>
  <c r="J605" i="24"/>
  <c r="J604" i="24"/>
  <c r="J603" i="24"/>
  <c r="J602" i="24"/>
  <c r="J601" i="24"/>
  <c r="J600" i="24"/>
  <c r="J599" i="24"/>
  <c r="J598" i="24"/>
  <c r="J597" i="24"/>
  <c r="J596" i="24"/>
  <c r="J595" i="24"/>
  <c r="J594" i="24"/>
  <c r="J593" i="24"/>
  <c r="J592" i="24"/>
  <c r="J591" i="24"/>
  <c r="J590" i="24"/>
  <c r="J589" i="24"/>
  <c r="J588" i="24"/>
  <c r="J587" i="24"/>
  <c r="J586" i="24"/>
  <c r="J585" i="24"/>
  <c r="J584" i="24"/>
  <c r="J583" i="24"/>
  <c r="J582" i="24"/>
  <c r="J581" i="24"/>
  <c r="J580" i="24"/>
  <c r="J579" i="24"/>
  <c r="J578" i="24"/>
  <c r="J577" i="24"/>
  <c r="J576" i="24"/>
  <c r="J575" i="24"/>
  <c r="J574" i="24"/>
  <c r="J573" i="24"/>
  <c r="J572" i="24"/>
  <c r="J571" i="24"/>
  <c r="J570" i="24"/>
  <c r="J569" i="24"/>
  <c r="J568" i="24"/>
  <c r="J567" i="24"/>
  <c r="J566" i="24"/>
  <c r="J565" i="24"/>
  <c r="J564" i="24"/>
  <c r="J563" i="24"/>
  <c r="J562" i="24"/>
  <c r="J561" i="24"/>
  <c r="J560" i="24"/>
  <c r="J559" i="24"/>
  <c r="J558" i="24"/>
  <c r="J557" i="24"/>
  <c r="J556" i="24"/>
  <c r="J555" i="24"/>
  <c r="J554" i="24"/>
  <c r="J553" i="24"/>
  <c r="J552" i="24"/>
  <c r="J551" i="24"/>
  <c r="J550" i="24"/>
  <c r="J549" i="24"/>
  <c r="J548" i="24"/>
  <c r="J547" i="24"/>
  <c r="J546" i="24"/>
  <c r="J545" i="24"/>
  <c r="J544" i="24"/>
  <c r="J543" i="24"/>
  <c r="J542" i="24"/>
  <c r="J541" i="24"/>
  <c r="J540" i="24"/>
  <c r="J539" i="24"/>
  <c r="J538" i="24"/>
  <c r="J537" i="24"/>
  <c r="J536" i="24"/>
  <c r="J535" i="24"/>
  <c r="J534" i="24"/>
  <c r="J533" i="24"/>
  <c r="J532" i="24"/>
  <c r="J531" i="24"/>
  <c r="J530" i="24"/>
  <c r="J529" i="24"/>
  <c r="J528" i="24"/>
  <c r="J527" i="24"/>
  <c r="J526" i="24"/>
  <c r="J525" i="24"/>
  <c r="J524" i="24"/>
  <c r="J523" i="24"/>
  <c r="J522" i="24"/>
  <c r="J521" i="24"/>
  <c r="J520" i="24"/>
  <c r="J519" i="24"/>
  <c r="J518" i="24"/>
  <c r="J517" i="24"/>
  <c r="J516" i="24"/>
  <c r="J515" i="24"/>
  <c r="J514" i="24"/>
  <c r="J513" i="24"/>
  <c r="J512" i="24"/>
  <c r="J511" i="24"/>
  <c r="J510" i="24"/>
  <c r="J509" i="24"/>
  <c r="J508" i="24"/>
  <c r="J507" i="24"/>
  <c r="J506" i="24"/>
  <c r="J505" i="24"/>
  <c r="J504" i="24"/>
  <c r="J503" i="24"/>
  <c r="J502" i="24"/>
  <c r="J501" i="24"/>
  <c r="J500" i="24"/>
  <c r="J499" i="24"/>
  <c r="J498" i="24"/>
  <c r="J497" i="24"/>
  <c r="J496" i="24"/>
  <c r="J495" i="24"/>
  <c r="J494" i="24"/>
  <c r="J493" i="24"/>
  <c r="J492" i="24"/>
  <c r="J491" i="24"/>
  <c r="J490" i="24"/>
  <c r="J489" i="24"/>
  <c r="J488" i="24"/>
  <c r="J487" i="24"/>
  <c r="J486" i="24"/>
  <c r="J485" i="24"/>
  <c r="J484" i="24"/>
  <c r="J483" i="24"/>
  <c r="J482" i="24"/>
  <c r="J481" i="24"/>
  <c r="J480" i="24"/>
  <c r="J479" i="24"/>
  <c r="J478" i="24"/>
  <c r="J477" i="24"/>
  <c r="J475" i="24"/>
  <c r="J474" i="24"/>
  <c r="J473" i="24"/>
  <c r="J472" i="24"/>
  <c r="J471" i="24"/>
  <c r="J470" i="24"/>
  <c r="J469" i="24"/>
  <c r="J468" i="24"/>
  <c r="J467" i="24"/>
  <c r="J466" i="24"/>
  <c r="J465" i="24"/>
  <c r="J464" i="24"/>
  <c r="J463" i="24"/>
  <c r="J462" i="24"/>
  <c r="J461" i="24"/>
  <c r="J460" i="24"/>
  <c r="J459" i="24"/>
  <c r="J458" i="24"/>
  <c r="J457" i="24"/>
  <c r="J456" i="24"/>
  <c r="J455" i="24"/>
  <c r="J454" i="24"/>
  <c r="J453" i="24"/>
  <c r="J452" i="24"/>
  <c r="J451" i="24"/>
  <c r="J450" i="24"/>
  <c r="J449" i="24"/>
  <c r="J448" i="24"/>
  <c r="J447" i="24"/>
  <c r="J446" i="24"/>
  <c r="J445" i="24"/>
  <c r="J444" i="24"/>
  <c r="J443" i="24"/>
  <c r="J442" i="24"/>
  <c r="J441" i="24"/>
  <c r="J440" i="24"/>
  <c r="J439" i="24"/>
  <c r="J438" i="24"/>
  <c r="J437" i="24"/>
  <c r="J436" i="24"/>
  <c r="J435" i="24"/>
  <c r="J434" i="24"/>
  <c r="J433" i="24"/>
  <c r="J432" i="24"/>
  <c r="J431" i="24"/>
  <c r="J430" i="24"/>
  <c r="J429" i="24"/>
  <c r="J428" i="24"/>
  <c r="J427" i="24"/>
  <c r="J426" i="24"/>
  <c r="J425" i="24"/>
  <c r="J424" i="24"/>
  <c r="J423" i="24"/>
  <c r="J422" i="24"/>
  <c r="J421" i="24"/>
  <c r="J420" i="24"/>
  <c r="J419" i="24"/>
  <c r="J418" i="24"/>
  <c r="J417" i="24"/>
  <c r="J416" i="24"/>
  <c r="J415" i="24"/>
  <c r="J414" i="24"/>
  <c r="J413" i="24"/>
  <c r="J412" i="24"/>
  <c r="J411" i="24"/>
  <c r="J410" i="24"/>
  <c r="J409" i="24"/>
  <c r="J408" i="24"/>
  <c r="J407" i="24"/>
  <c r="J406" i="24"/>
  <c r="J405" i="24"/>
  <c r="J404" i="24"/>
  <c r="J403" i="24"/>
  <c r="J402" i="24"/>
  <c r="J401" i="24"/>
  <c r="J400" i="24"/>
  <c r="J399" i="24"/>
  <c r="J398" i="24"/>
  <c r="J397" i="24"/>
  <c r="J396" i="24"/>
  <c r="J395" i="24"/>
  <c r="J394" i="24"/>
  <c r="J393" i="24"/>
  <c r="J392" i="24"/>
  <c r="J391" i="24"/>
  <c r="J390" i="24"/>
  <c r="J389" i="24"/>
  <c r="J388" i="24"/>
  <c r="J387" i="24"/>
  <c r="J386" i="24"/>
  <c r="J385" i="24"/>
  <c r="J384" i="24"/>
  <c r="J383" i="24"/>
  <c r="J382" i="24"/>
  <c r="J381" i="24"/>
  <c r="J380" i="24"/>
  <c r="J379" i="24"/>
  <c r="J378" i="24"/>
  <c r="J377" i="24"/>
  <c r="J376" i="24"/>
  <c r="J375" i="24"/>
  <c r="J374" i="24"/>
  <c r="J373" i="24"/>
  <c r="J372" i="24"/>
  <c r="J371" i="24"/>
  <c r="J370" i="24"/>
  <c r="J369" i="24"/>
  <c r="J368" i="24"/>
  <c r="J367" i="24"/>
  <c r="J366" i="24"/>
  <c r="J365" i="24"/>
  <c r="J364" i="24"/>
  <c r="J363" i="24"/>
  <c r="J362" i="24"/>
  <c r="J361" i="24"/>
  <c r="J360" i="24"/>
  <c r="J359" i="24"/>
  <c r="J358" i="24"/>
  <c r="J357" i="24"/>
  <c r="J356" i="24"/>
  <c r="J355" i="24"/>
  <c r="J354" i="24"/>
  <c r="J353" i="24"/>
  <c r="J352" i="24"/>
  <c r="J351" i="24"/>
  <c r="J350" i="24"/>
  <c r="J349" i="24"/>
  <c r="J348" i="24"/>
  <c r="J347" i="24"/>
  <c r="J346" i="24"/>
  <c r="J345" i="24"/>
  <c r="J344" i="24"/>
  <c r="J343" i="24"/>
  <c r="J342" i="24"/>
  <c r="J341" i="24"/>
  <c r="J340" i="24"/>
  <c r="J339" i="24"/>
  <c r="J338" i="24"/>
  <c r="J337" i="24"/>
  <c r="J336" i="24"/>
  <c r="J335" i="24"/>
  <c r="J334" i="24"/>
  <c r="J333" i="24"/>
  <c r="J332" i="24"/>
  <c r="J331" i="24"/>
  <c r="J330" i="24"/>
  <c r="J329" i="24"/>
  <c r="J328" i="24"/>
  <c r="J327" i="24"/>
  <c r="J326" i="24"/>
  <c r="J325" i="24"/>
  <c r="J324" i="24"/>
  <c r="J323" i="24"/>
  <c r="J322" i="24"/>
  <c r="J321" i="24"/>
  <c r="J320" i="24"/>
  <c r="J319" i="24"/>
  <c r="J318" i="24"/>
  <c r="J317" i="24"/>
  <c r="J316" i="24"/>
  <c r="J315" i="24"/>
  <c r="J314" i="24"/>
  <c r="J313" i="24"/>
  <c r="J312" i="24"/>
  <c r="J311" i="24"/>
  <c r="J310" i="24"/>
  <c r="J309" i="24"/>
  <c r="J308" i="24"/>
  <c r="J307" i="24"/>
  <c r="J306" i="24"/>
  <c r="J305" i="24"/>
  <c r="J304" i="24"/>
  <c r="J303" i="24"/>
  <c r="J302" i="24"/>
  <c r="J301" i="24"/>
  <c r="J300" i="24"/>
  <c r="J299" i="24"/>
  <c r="J298" i="24"/>
  <c r="J297" i="24"/>
  <c r="J296" i="24"/>
  <c r="J295" i="24"/>
  <c r="J294" i="24"/>
  <c r="J293" i="24"/>
  <c r="J292" i="24"/>
  <c r="J291" i="24"/>
  <c r="J290" i="24"/>
  <c r="J289" i="24"/>
  <c r="J288" i="24"/>
  <c r="J287" i="24"/>
  <c r="J286" i="24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5" i="24"/>
  <c r="J134" i="24"/>
  <c r="J133" i="24"/>
  <c r="J132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J3" i="24"/>
  <c r="J2" i="24"/>
  <c r="F1818" i="17"/>
  <c r="F1817" i="17"/>
  <c r="F1816" i="17"/>
  <c r="F1815" i="17"/>
  <c r="F1814" i="17"/>
  <c r="F1813" i="17"/>
  <c r="F1812" i="17"/>
  <c r="F1811" i="17"/>
  <c r="F1810" i="17"/>
  <c r="F1809" i="17"/>
  <c r="F1808" i="17"/>
  <c r="F1807" i="17"/>
  <c r="F1806" i="17"/>
  <c r="F1805" i="17"/>
  <c r="F1804" i="17"/>
  <c r="F1803" i="17"/>
  <c r="F1802" i="17"/>
  <c r="F1801" i="17"/>
  <c r="F1800" i="17"/>
  <c r="F1799" i="17"/>
  <c r="F1798" i="17"/>
  <c r="F1797" i="17"/>
  <c r="F1796" i="17"/>
  <c r="F1795" i="17"/>
  <c r="F1794" i="17"/>
  <c r="F1793" i="17"/>
  <c r="F1792" i="17"/>
  <c r="F1791" i="17"/>
  <c r="F1790" i="17"/>
  <c r="F1789" i="17"/>
  <c r="F1788" i="17"/>
  <c r="F1787" i="17"/>
  <c r="F1786" i="17"/>
  <c r="F1785" i="17"/>
  <c r="F1784" i="17"/>
  <c r="F1783" i="17"/>
  <c r="F1782" i="17"/>
  <c r="F1781" i="17"/>
  <c r="F1780" i="17"/>
  <c r="F1779" i="17"/>
  <c r="F1778" i="17"/>
  <c r="F1777" i="17"/>
  <c r="F1776" i="17"/>
  <c r="F1775" i="17"/>
  <c r="F1774" i="17"/>
  <c r="F1773" i="17"/>
  <c r="F1772" i="17"/>
  <c r="F1771" i="17"/>
  <c r="F1770" i="17"/>
  <c r="F1769" i="17"/>
  <c r="F1768" i="17"/>
  <c r="F1767" i="17"/>
  <c r="F1766" i="17"/>
  <c r="F1765" i="17"/>
  <c r="F1764" i="17"/>
  <c r="F1762" i="17"/>
  <c r="F1761" i="17"/>
  <c r="F1760" i="17"/>
  <c r="F1759" i="17"/>
  <c r="F1758" i="17"/>
  <c r="F1757" i="17"/>
  <c r="F1756" i="17"/>
  <c r="F1755" i="17"/>
  <c r="F1754" i="17"/>
  <c r="F1753" i="17"/>
  <c r="F1752" i="17"/>
  <c r="F1751" i="17"/>
  <c r="F1750" i="17"/>
  <c r="F1749" i="17"/>
  <c r="F1748" i="17"/>
  <c r="F1747" i="17"/>
  <c r="F1746" i="17"/>
  <c r="F1745" i="17"/>
  <c r="F1744" i="17"/>
  <c r="F1743" i="17"/>
  <c r="F1742" i="17"/>
  <c r="F1741" i="17"/>
  <c r="F1740" i="17"/>
  <c r="F1739" i="17"/>
  <c r="F1738" i="17"/>
  <c r="F1737" i="17"/>
  <c r="F1736" i="17"/>
  <c r="F1735" i="17"/>
  <c r="F1734" i="17"/>
  <c r="F1733" i="17"/>
  <c r="F1732" i="17"/>
  <c r="F1731" i="17"/>
  <c r="F1730" i="17"/>
  <c r="F1729" i="17"/>
  <c r="F1728" i="17"/>
  <c r="F1727" i="17"/>
  <c r="F1726" i="17"/>
  <c r="F1725" i="17"/>
  <c r="F1724" i="17"/>
  <c r="F1723" i="17"/>
  <c r="F1722" i="17"/>
  <c r="F1721" i="17"/>
  <c r="F1720" i="17"/>
  <c r="F1719" i="17"/>
  <c r="F1718" i="17"/>
  <c r="F1717" i="17"/>
  <c r="F1716" i="17"/>
  <c r="F1715" i="17"/>
  <c r="F1714" i="17"/>
  <c r="F1713" i="17"/>
  <c r="F1712" i="17"/>
  <c r="F1711" i="17"/>
  <c r="F1710" i="17"/>
  <c r="F1709" i="17"/>
  <c r="F1708" i="17"/>
  <c r="F1707" i="17"/>
  <c r="F1706" i="17"/>
  <c r="F1705" i="17"/>
  <c r="F1704" i="17"/>
  <c r="F1703" i="17"/>
  <c r="F1702" i="17"/>
  <c r="F1701" i="17"/>
  <c r="F1700" i="17"/>
  <c r="F1699" i="17"/>
  <c r="F1698" i="17"/>
  <c r="F1697" i="17"/>
  <c r="F1696" i="17"/>
  <c r="F1695" i="17"/>
  <c r="F1694" i="17"/>
  <c r="F1693" i="17"/>
  <c r="F1692" i="17"/>
  <c r="F1691" i="17"/>
  <c r="F1690" i="17"/>
  <c r="F1689" i="17"/>
  <c r="F1688" i="17"/>
  <c r="F1687" i="17"/>
  <c r="F1686" i="17"/>
  <c r="F1685" i="17"/>
  <c r="F1684" i="17"/>
  <c r="F1683" i="17"/>
  <c r="F1682" i="17"/>
  <c r="F1681" i="17"/>
  <c r="F1680" i="17"/>
  <c r="F1679" i="17"/>
  <c r="F1678" i="17"/>
  <c r="F1677" i="17"/>
  <c r="F1676" i="17"/>
  <c r="F1675" i="17"/>
  <c r="F1674" i="17"/>
  <c r="F1673" i="17"/>
  <c r="F1672" i="17"/>
  <c r="F1671" i="17"/>
  <c r="F1670" i="17"/>
  <c r="F1669" i="17"/>
  <c r="F1668" i="17"/>
  <c r="F1667" i="17"/>
  <c r="F1666" i="17"/>
  <c r="F1665" i="17"/>
  <c r="F1664" i="17"/>
  <c r="F1663" i="17"/>
  <c r="F1662" i="17"/>
  <c r="F1661" i="17"/>
  <c r="F1660" i="17"/>
  <c r="F1659" i="17"/>
  <c r="F1658" i="17"/>
  <c r="F1657" i="17"/>
  <c r="F1656" i="17"/>
  <c r="F1655" i="17"/>
  <c r="F1654" i="17"/>
  <c r="F1653" i="17"/>
  <c r="F1652" i="17"/>
  <c r="F1651" i="17"/>
  <c r="F1650" i="17"/>
  <c r="F1649" i="17"/>
  <c r="F1648" i="17"/>
  <c r="F1647" i="17"/>
  <c r="F1646" i="17"/>
  <c r="F1645" i="17"/>
  <c r="F1644" i="17"/>
  <c r="F1643" i="17"/>
  <c r="F1642" i="17"/>
  <c r="F1641" i="17"/>
  <c r="F1640" i="17"/>
  <c r="F1639" i="17"/>
  <c r="F1638" i="17"/>
  <c r="F1637" i="17"/>
  <c r="F1636" i="17"/>
  <c r="F1635" i="17"/>
  <c r="F1634" i="17"/>
  <c r="F1633" i="17"/>
  <c r="F1632" i="17"/>
  <c r="F1631" i="17"/>
  <c r="F1630" i="17"/>
  <c r="F1629" i="17"/>
  <c r="F1628" i="17"/>
  <c r="F1627" i="17"/>
  <c r="F1626" i="17"/>
  <c r="F1625" i="17"/>
  <c r="F1624" i="17"/>
  <c r="F1623" i="17"/>
  <c r="F1622" i="17"/>
  <c r="F1621" i="17"/>
  <c r="F1620" i="17"/>
  <c r="F1619" i="17"/>
  <c r="F1618" i="17"/>
  <c r="F1617" i="17"/>
  <c r="F1616" i="17"/>
  <c r="F1615" i="17"/>
  <c r="F1614" i="17"/>
  <c r="F1613" i="17"/>
  <c r="F1612" i="17"/>
  <c r="F1611" i="17"/>
  <c r="F1610" i="17"/>
  <c r="F1609" i="17"/>
  <c r="F1608" i="17"/>
  <c r="F1607" i="17"/>
  <c r="F1606" i="17"/>
  <c r="F1605" i="17"/>
  <c r="F1604" i="17"/>
  <c r="F1603" i="17"/>
  <c r="F1602" i="17"/>
  <c r="F1601" i="17"/>
  <c r="F1600" i="17"/>
  <c r="F1599" i="17"/>
  <c r="F1598" i="17"/>
  <c r="F1597" i="17"/>
  <c r="F1596" i="17"/>
  <c r="F1595" i="17"/>
  <c r="F1594" i="17"/>
  <c r="F1593" i="17"/>
  <c r="F1592" i="17"/>
  <c r="F1591" i="17"/>
  <c r="F1590" i="17"/>
  <c r="F1589" i="17"/>
  <c r="F1588" i="17"/>
  <c r="F1587" i="17"/>
  <c r="F1586" i="17"/>
  <c r="F1585" i="17"/>
  <c r="F1584" i="17"/>
  <c r="F1583" i="17"/>
  <c r="F1582" i="17"/>
  <c r="F1581" i="17"/>
  <c r="F1580" i="17"/>
  <c r="F1579" i="17"/>
  <c r="F1578" i="17"/>
  <c r="F1577" i="17"/>
  <c r="F1576" i="17"/>
  <c r="F1575" i="17"/>
  <c r="F1574" i="17"/>
  <c r="F1573" i="17"/>
  <c r="F1572" i="17"/>
  <c r="F1571" i="17"/>
  <c r="F1570" i="17"/>
  <c r="F1569" i="17"/>
  <c r="F1568" i="17"/>
  <c r="F1567" i="17"/>
  <c r="F1566" i="17"/>
  <c r="F1565" i="17"/>
  <c r="F1564" i="17"/>
  <c r="F1563" i="17"/>
  <c r="F1562" i="17"/>
  <c r="F1561" i="17"/>
  <c r="F1560" i="17"/>
  <c r="F1559" i="17"/>
  <c r="F1558" i="17"/>
  <c r="F1557" i="17"/>
  <c r="F1556" i="17"/>
  <c r="F1555" i="17"/>
  <c r="F1554" i="17"/>
  <c r="F1553" i="17"/>
  <c r="F1552" i="17"/>
  <c r="F1551" i="17"/>
  <c r="F1549" i="17"/>
  <c r="F1548" i="17"/>
  <c r="F1547" i="17"/>
  <c r="F1546" i="17"/>
  <c r="F1545" i="17"/>
  <c r="F1544" i="17"/>
  <c r="F1543" i="17"/>
  <c r="F1542" i="17"/>
  <c r="F1541" i="17"/>
  <c r="F1540" i="17"/>
  <c r="F1539" i="17"/>
  <c r="F1538" i="17"/>
  <c r="F1537" i="17"/>
  <c r="F1536" i="17"/>
  <c r="F1535" i="17"/>
  <c r="F1534" i="17"/>
  <c r="F1533" i="17"/>
  <c r="F1532" i="17"/>
  <c r="F1531" i="17"/>
  <c r="F1530" i="17"/>
  <c r="F1529" i="17"/>
  <c r="F1528" i="17"/>
  <c r="F1527" i="17"/>
  <c r="F1526" i="17"/>
  <c r="F1525" i="17"/>
  <c r="F1524" i="17"/>
  <c r="F1523" i="17"/>
  <c r="F1522" i="17"/>
  <c r="F1521" i="17"/>
  <c r="F1520" i="17"/>
  <c r="F1519" i="17"/>
  <c r="F1517" i="17"/>
  <c r="F1516" i="17"/>
  <c r="F1515" i="17"/>
  <c r="F1514" i="17"/>
  <c r="F1513" i="17"/>
  <c r="F1512" i="17"/>
  <c r="F1511" i="17"/>
  <c r="F1510" i="17"/>
  <c r="F1509" i="17"/>
  <c r="F1508" i="17"/>
  <c r="F1507" i="17"/>
  <c r="F1506" i="17"/>
  <c r="F1505" i="17"/>
  <c r="F1504" i="17"/>
  <c r="F1503" i="17"/>
  <c r="F1502" i="17"/>
  <c r="F1501" i="17"/>
  <c r="F1500" i="17"/>
  <c r="F1499" i="17"/>
  <c r="F1498" i="17"/>
  <c r="F1497" i="17"/>
  <c r="F1496" i="17"/>
  <c r="F1495" i="17"/>
  <c r="F1494" i="17"/>
  <c r="F1493" i="17"/>
  <c r="F1492" i="17"/>
  <c r="F1491" i="17"/>
  <c r="F1490" i="17"/>
  <c r="F1489" i="17"/>
  <c r="F1488" i="17"/>
  <c r="F1487" i="17"/>
  <c r="F1486" i="17"/>
  <c r="F1485" i="17"/>
  <c r="F1484" i="17"/>
  <c r="F1483" i="17"/>
  <c r="F1482" i="17"/>
  <c r="F1481" i="17"/>
  <c r="F1480" i="17"/>
  <c r="F1479" i="17"/>
  <c r="F1478" i="17"/>
  <c r="F1477" i="17"/>
  <c r="F1476" i="17"/>
  <c r="F1475" i="17"/>
  <c r="F1474" i="17"/>
  <c r="F1473" i="17"/>
  <c r="F1472" i="17"/>
  <c r="F1471" i="17"/>
  <c r="F1470" i="17"/>
  <c r="F1469" i="17"/>
  <c r="F1468" i="17"/>
  <c r="F1467" i="17"/>
  <c r="F1466" i="17"/>
  <c r="F1465" i="17"/>
  <c r="F1464" i="17"/>
  <c r="F1463" i="17"/>
  <c r="F1462" i="17"/>
  <c r="F1461" i="17"/>
  <c r="F1460" i="17"/>
  <c r="F1459" i="17"/>
  <c r="F1458" i="17"/>
  <c r="F1457" i="17"/>
  <c r="F1456" i="17"/>
  <c r="F1455" i="17"/>
  <c r="F1454" i="17"/>
  <c r="F1453" i="17"/>
  <c r="F1452" i="17"/>
  <c r="F1451" i="17"/>
  <c r="F1450" i="17"/>
  <c r="F1449" i="17"/>
  <c r="F1448" i="17"/>
  <c r="F1447" i="17"/>
  <c r="F1446" i="17"/>
  <c r="F1445" i="17"/>
  <c r="F1444" i="17"/>
  <c r="F1443" i="17"/>
  <c r="F1442" i="17"/>
  <c r="F1441" i="17"/>
  <c r="F1440" i="17"/>
  <c r="F1439" i="17"/>
  <c r="F1438" i="17"/>
  <c r="F1437" i="17"/>
  <c r="F1436" i="17"/>
  <c r="F1435" i="17"/>
  <c r="F1434" i="17"/>
  <c r="F1433" i="17"/>
  <c r="F1432" i="17"/>
  <c r="F1431" i="17"/>
  <c r="F1430" i="17"/>
  <c r="F1429" i="17"/>
  <c r="F1428" i="17"/>
  <c r="F1427" i="17"/>
  <c r="F1426" i="17"/>
  <c r="F1425" i="17"/>
  <c r="F1424" i="17"/>
  <c r="F1423" i="17"/>
  <c r="F1422" i="17"/>
  <c r="F1421" i="17"/>
  <c r="F1420" i="17"/>
  <c r="F1419" i="17"/>
  <c r="F1418" i="17"/>
  <c r="F1417" i="17"/>
  <c r="F1416" i="17"/>
  <c r="F1415" i="17"/>
  <c r="F1414" i="17"/>
  <c r="F1413" i="17"/>
  <c r="F1412" i="17"/>
  <c r="F1411" i="17"/>
  <c r="F1410" i="17"/>
  <c r="F1409" i="17"/>
  <c r="F1408" i="17"/>
  <c r="F1407" i="17"/>
  <c r="F1406" i="17"/>
  <c r="F1405" i="17"/>
  <c r="F1404" i="17"/>
  <c r="F1403" i="17"/>
  <c r="F1402" i="17"/>
  <c r="F1401" i="17"/>
  <c r="F1400" i="17"/>
  <c r="F1399" i="17"/>
  <c r="F1398" i="17"/>
  <c r="F1397" i="17"/>
  <c r="F1396" i="17"/>
  <c r="F1395" i="17"/>
  <c r="F1394" i="17"/>
  <c r="F1393" i="17"/>
  <c r="F1392" i="17"/>
  <c r="F1391" i="17"/>
  <c r="F1390" i="17"/>
  <c r="F1389" i="17"/>
  <c r="F1388" i="17"/>
  <c r="F1387" i="17"/>
  <c r="F1386" i="17"/>
  <c r="F1385" i="17"/>
  <c r="F1384" i="17"/>
  <c r="F1383" i="17"/>
  <c r="F1382" i="17"/>
  <c r="F1381" i="17"/>
  <c r="F1380" i="17"/>
  <c r="F1379" i="17"/>
  <c r="F1378" i="17"/>
  <c r="F1377" i="17"/>
  <c r="F1376" i="17"/>
  <c r="F1375" i="17"/>
  <c r="F1374" i="17"/>
  <c r="F1373" i="17"/>
  <c r="F1372" i="17"/>
  <c r="F1371" i="17"/>
  <c r="F1370" i="17"/>
  <c r="F1369" i="17"/>
  <c r="F1368" i="17"/>
  <c r="F1367" i="17"/>
  <c r="F1366" i="17"/>
  <c r="F1365" i="17"/>
  <c r="F1364" i="17"/>
  <c r="F1363" i="17"/>
  <c r="F1362" i="17"/>
  <c r="F1360" i="17"/>
  <c r="F1359" i="17"/>
  <c r="F1358" i="17"/>
  <c r="F1357" i="17"/>
  <c r="F1356" i="17"/>
  <c r="F1355" i="17"/>
  <c r="F1354" i="17"/>
  <c r="F1353" i="17"/>
  <c r="F1352" i="17"/>
  <c r="F1351" i="17"/>
  <c r="F1350" i="17"/>
  <c r="F1349" i="17"/>
  <c r="F1348" i="17"/>
  <c r="F1347" i="17"/>
  <c r="F1346" i="17"/>
  <c r="F1345" i="17"/>
  <c r="F1344" i="17"/>
  <c r="F1343" i="17"/>
  <c r="F1342" i="17"/>
  <c r="F1341" i="17"/>
  <c r="F1340" i="17"/>
  <c r="F1339" i="17"/>
  <c r="F1338" i="17"/>
  <c r="F1337" i="17"/>
  <c r="F1336" i="17"/>
  <c r="F1335" i="17"/>
  <c r="F1334" i="17"/>
  <c r="F1333" i="17"/>
  <c r="F1332" i="17"/>
  <c r="F1331" i="17"/>
  <c r="F1330" i="17"/>
  <c r="F1328" i="17"/>
  <c r="F1327" i="17"/>
  <c r="F1326" i="17"/>
  <c r="F1325" i="17"/>
  <c r="F1324" i="17"/>
  <c r="F1323" i="17"/>
  <c r="F1321" i="17"/>
  <c r="F1320" i="17"/>
  <c r="F1319" i="17"/>
  <c r="F1318" i="17"/>
  <c r="F1317" i="17"/>
  <c r="F1316" i="17"/>
  <c r="F1315" i="17"/>
  <c r="F1314" i="17"/>
  <c r="F1313" i="17"/>
  <c r="F1312" i="17"/>
  <c r="F1311" i="17"/>
  <c r="F1310" i="17"/>
  <c r="F1309" i="17"/>
  <c r="F1308" i="17"/>
  <c r="F1307" i="17"/>
  <c r="F1306" i="17"/>
  <c r="F1305" i="17"/>
  <c r="F1304" i="17"/>
  <c r="F1303" i="17"/>
  <c r="F1302" i="17"/>
  <c r="F1301" i="17"/>
  <c r="F1300" i="17"/>
  <c r="F1299" i="17"/>
  <c r="F1298" i="17"/>
  <c r="F1297" i="17"/>
  <c r="F1296" i="17"/>
  <c r="F1295" i="17"/>
  <c r="F1294" i="17"/>
  <c r="F1293" i="17"/>
  <c r="F1292" i="17"/>
  <c r="F1291" i="17"/>
  <c r="F1290" i="17"/>
  <c r="F1289" i="17"/>
  <c r="F1288" i="17"/>
  <c r="F1287" i="17"/>
  <c r="F1286" i="17"/>
  <c r="F1285" i="17"/>
  <c r="F1284" i="17"/>
  <c r="F1283" i="17"/>
  <c r="F1282" i="17"/>
  <c r="F1281" i="17"/>
  <c r="F1280" i="17"/>
  <c r="F1279" i="17"/>
  <c r="F1278" i="17"/>
  <c r="F1277" i="17"/>
  <c r="F1276" i="17"/>
  <c r="F1275" i="17"/>
  <c r="F1274" i="17"/>
  <c r="F1273" i="17"/>
  <c r="F1272" i="17"/>
  <c r="F1271" i="17"/>
  <c r="F1270" i="17"/>
  <c r="F1269" i="17"/>
  <c r="F1268" i="17"/>
  <c r="F1267" i="17"/>
  <c r="F1266" i="17"/>
  <c r="F1265" i="17"/>
  <c r="F1264" i="17"/>
  <c r="F1263" i="17"/>
  <c r="F1262" i="17"/>
  <c r="F1261" i="17"/>
  <c r="F1260" i="17"/>
  <c r="F1259" i="17"/>
  <c r="F1258" i="17"/>
  <c r="F1257" i="17"/>
  <c r="F1256" i="17"/>
  <c r="F1255" i="17"/>
  <c r="F1254" i="17"/>
  <c r="F1253" i="17"/>
  <c r="F1252" i="17"/>
  <c r="F1251" i="17"/>
  <c r="F1250" i="17"/>
  <c r="F1249" i="17"/>
  <c r="F1248" i="17"/>
  <c r="F1247" i="17"/>
  <c r="F1246" i="17"/>
  <c r="F1245" i="17"/>
  <c r="F1244" i="17"/>
  <c r="F1243" i="17"/>
  <c r="F1242" i="17"/>
  <c r="F1241" i="17"/>
  <c r="F1240" i="17"/>
  <c r="F1239" i="17"/>
  <c r="F1238" i="17"/>
  <c r="F1237" i="17"/>
  <c r="F1236" i="17"/>
  <c r="F1235" i="17"/>
  <c r="F1234" i="17"/>
  <c r="F1233" i="17"/>
  <c r="F1232" i="17"/>
  <c r="F1231" i="17"/>
  <c r="F1230" i="17"/>
  <c r="F1229" i="17"/>
  <c r="F1228" i="17"/>
  <c r="F1227" i="17"/>
  <c r="F1226" i="17"/>
  <c r="F1225" i="17"/>
  <c r="F1224" i="17"/>
  <c r="F1223" i="17"/>
  <c r="F1222" i="17"/>
  <c r="F1221" i="17"/>
  <c r="F1220" i="17"/>
  <c r="F1219" i="17"/>
  <c r="F1218" i="17"/>
  <c r="F1217" i="17"/>
  <c r="F1216" i="17"/>
  <c r="F1215" i="17"/>
  <c r="F1214" i="17"/>
  <c r="F1213" i="17"/>
  <c r="F1212" i="17"/>
  <c r="F1211" i="17"/>
  <c r="F1210" i="17"/>
  <c r="F1209" i="17"/>
  <c r="F1208" i="17"/>
  <c r="F1207" i="17"/>
  <c r="F1206" i="17"/>
  <c r="F1205" i="17"/>
  <c r="F1204" i="17"/>
  <c r="F1203" i="17"/>
  <c r="F1202" i="17"/>
  <c r="F1200" i="17"/>
  <c r="F1199" i="17"/>
  <c r="F1198" i="17"/>
  <c r="F1197" i="17"/>
  <c r="F1196" i="17"/>
  <c r="F1195" i="17"/>
  <c r="F1193" i="17"/>
  <c r="F1192" i="17"/>
  <c r="F1191" i="17"/>
  <c r="F1190" i="17"/>
  <c r="F1189" i="17"/>
  <c r="F1188" i="17"/>
  <c r="F1187" i="17"/>
  <c r="F1186" i="17"/>
  <c r="F1185" i="17"/>
  <c r="F1184" i="17"/>
  <c r="F1183" i="17"/>
  <c r="F1182" i="17"/>
  <c r="F1181" i="17"/>
  <c r="F1180" i="17"/>
  <c r="F1179" i="17"/>
  <c r="F1178" i="17"/>
  <c r="F1177" i="17"/>
  <c r="F1176" i="17"/>
  <c r="F1175" i="17"/>
  <c r="F1174" i="17"/>
  <c r="F1173" i="17"/>
  <c r="F1172" i="17"/>
  <c r="F1171" i="17"/>
  <c r="F1170" i="17"/>
  <c r="F1169" i="17"/>
  <c r="F1168" i="17"/>
  <c r="F1167" i="17"/>
  <c r="F1166" i="17"/>
  <c r="F1165" i="17"/>
  <c r="F1164" i="17"/>
  <c r="F1163" i="17"/>
  <c r="F1162" i="17"/>
  <c r="F1161" i="17"/>
  <c r="F1160" i="17"/>
  <c r="F1159" i="17"/>
  <c r="F1158" i="17"/>
  <c r="F1157" i="17"/>
  <c r="F1156" i="17"/>
  <c r="F1155" i="17"/>
  <c r="F1154" i="17"/>
  <c r="F1153" i="17"/>
  <c r="F1152" i="17"/>
  <c r="F1151" i="17"/>
  <c r="F1150" i="17"/>
  <c r="F1149" i="17"/>
  <c r="F1148" i="17"/>
  <c r="F1147" i="17"/>
  <c r="F1146" i="17"/>
  <c r="F1145" i="17"/>
  <c r="F1144" i="17"/>
  <c r="F1143" i="17"/>
  <c r="F1142" i="17"/>
  <c r="F1141" i="17"/>
  <c r="F1140" i="17"/>
  <c r="F1139" i="17"/>
  <c r="F1138" i="17"/>
  <c r="F1137" i="17"/>
  <c r="F1136" i="17"/>
  <c r="F1135" i="17"/>
  <c r="F1134" i="17"/>
  <c r="F1133" i="17"/>
  <c r="F1132" i="17"/>
  <c r="F1131" i="17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5" i="17"/>
  <c r="F134" i="17"/>
  <c r="F133" i="17"/>
  <c r="F132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F3" i="17"/>
  <c r="F2" i="17"/>
  <c r="J4" i="1"/>
  <c r="J5" i="1"/>
  <c r="J6" i="1"/>
  <c r="J7" i="1"/>
  <c r="J8" i="1"/>
  <c r="J9" i="1"/>
  <c r="J10" i="1"/>
  <c r="J11" i="1"/>
  <c r="J12" i="1"/>
  <c r="J13" i="1"/>
  <c r="J14" i="1"/>
  <c r="J17" i="1"/>
  <c r="J18" i="1"/>
  <c r="J19" i="1"/>
  <c r="J20" i="1"/>
  <c r="J21" i="1"/>
  <c r="J22" i="1"/>
  <c r="J23" i="1"/>
  <c r="J24" i="1"/>
  <c r="J25" i="1"/>
  <c r="J26" i="1"/>
  <c r="J27" i="1"/>
  <c r="J28" i="1"/>
  <c r="J31" i="1"/>
  <c r="J32" i="1"/>
  <c r="J33" i="1"/>
  <c r="J34" i="1"/>
  <c r="J35" i="1"/>
  <c r="J36" i="1"/>
  <c r="J37" i="1"/>
  <c r="J38" i="1"/>
  <c r="J39" i="1"/>
  <c r="J40" i="1"/>
  <c r="J41" i="1"/>
  <c r="J42" i="1"/>
  <c r="J45" i="1"/>
  <c r="J46" i="1"/>
  <c r="J47" i="1"/>
  <c r="J48" i="1"/>
  <c r="J49" i="1"/>
  <c r="J50" i="1"/>
  <c r="J51" i="1"/>
  <c r="J52" i="1"/>
  <c r="J53" i="1"/>
  <c r="J54" i="1"/>
  <c r="J55" i="1"/>
  <c r="J56" i="1"/>
  <c r="J59" i="1"/>
  <c r="J60" i="1"/>
  <c r="J61" i="1"/>
  <c r="J62" i="1"/>
  <c r="J63" i="1"/>
  <c r="J64" i="1"/>
  <c r="J65" i="1"/>
  <c r="J66" i="1"/>
  <c r="J67" i="1"/>
  <c r="J68" i="1"/>
  <c r="J69" i="1"/>
  <c r="J70" i="1"/>
  <c r="J73" i="1"/>
  <c r="J74" i="1"/>
  <c r="J75" i="1"/>
  <c r="J76" i="1"/>
  <c r="J77" i="1"/>
  <c r="J78" i="1"/>
  <c r="J79" i="1"/>
  <c r="J80" i="1"/>
  <c r="J81" i="1"/>
  <c r="J82" i="1"/>
  <c r="J83" i="1"/>
  <c r="J86" i="1"/>
  <c r="J87" i="1"/>
  <c r="J88" i="1"/>
  <c r="J89" i="1"/>
  <c r="J90" i="1"/>
  <c r="J91" i="1"/>
  <c r="J92" i="1"/>
  <c r="J93" i="1"/>
  <c r="J94" i="1"/>
  <c r="J95" i="1"/>
  <c r="J96" i="1"/>
  <c r="J97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4" i="15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2" i="11"/>
  <c r="D133" i="11"/>
  <c r="D134" i="11"/>
  <c r="D135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5" i="11"/>
  <c r="D1196" i="11"/>
  <c r="D1197" i="11"/>
  <c r="D1198" i="11"/>
  <c r="D1199" i="11"/>
  <c r="D1200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3" i="11"/>
  <c r="D1324" i="11"/>
  <c r="D1325" i="11"/>
  <c r="D1326" i="11"/>
  <c r="D1327" i="11"/>
  <c r="D1328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1" i="11"/>
  <c r="D1762" i="11"/>
  <c r="D1764" i="11"/>
  <c r="D1765" i="11"/>
  <c r="D1766" i="11"/>
  <c r="D1767" i="11"/>
  <c r="D1768" i="11"/>
  <c r="D1769" i="11"/>
  <c r="D1770" i="11"/>
  <c r="D1771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7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3" i="11"/>
  <c r="D1804" i="11"/>
  <c r="D1805" i="11"/>
  <c r="D1806" i="11"/>
  <c r="D1807" i="11"/>
  <c r="D1808" i="11"/>
  <c r="D1809" i="11"/>
  <c r="D1810" i="11"/>
  <c r="D1811" i="11"/>
  <c r="D1812" i="11"/>
  <c r="D1813" i="11"/>
  <c r="D1814" i="11"/>
  <c r="D1815" i="11"/>
  <c r="D1816" i="11"/>
  <c r="D1817" i="11"/>
  <c r="D1818" i="11"/>
  <c r="D2" i="11"/>
  <c r="C3" i="1"/>
  <c r="C16" i="1"/>
  <c r="C30" i="1"/>
  <c r="C44" i="1"/>
  <c r="C58" i="1"/>
  <c r="C72" i="1"/>
  <c r="C85" i="1"/>
  <c r="C99" i="1"/>
  <c r="C113" i="1"/>
  <c r="B113" i="1"/>
  <c r="B99" i="1"/>
  <c r="B85" i="1"/>
  <c r="B72" i="1"/>
  <c r="B58" i="1"/>
  <c r="B44" i="1"/>
  <c r="B30" i="1"/>
  <c r="B16" i="1"/>
  <c r="B3" i="1"/>
  <c r="Q4" i="1"/>
  <c r="Q5" i="1"/>
  <c r="Q6" i="1"/>
  <c r="Q7" i="1"/>
  <c r="Q8" i="1"/>
  <c r="Q9" i="1"/>
  <c r="Q10" i="1"/>
  <c r="Q11" i="1"/>
  <c r="Q12" i="1"/>
  <c r="Q13" i="1"/>
  <c r="Q14" i="1"/>
  <c r="Q17" i="1"/>
  <c r="Q18" i="1"/>
  <c r="Q19" i="1"/>
  <c r="Q20" i="1"/>
  <c r="Q21" i="1"/>
  <c r="Q22" i="1"/>
  <c r="Q23" i="1"/>
  <c r="Q24" i="1"/>
  <c r="Q25" i="1"/>
  <c r="Q26" i="1"/>
  <c r="Q27" i="1"/>
  <c r="Q28" i="1"/>
  <c r="Q31" i="1"/>
  <c r="Q32" i="1"/>
  <c r="Q33" i="1"/>
  <c r="Q34" i="1"/>
  <c r="Q35" i="1"/>
  <c r="Q36" i="1"/>
  <c r="Q37" i="1"/>
  <c r="Q38" i="1"/>
  <c r="Q39" i="1"/>
  <c r="Q40" i="1"/>
  <c r="Q41" i="1"/>
  <c r="Q42" i="1"/>
  <c r="Q45" i="1"/>
  <c r="Q46" i="1"/>
  <c r="Q47" i="1"/>
  <c r="Q48" i="1"/>
  <c r="Q49" i="1"/>
  <c r="Q50" i="1"/>
  <c r="Q51" i="1"/>
  <c r="Q52" i="1"/>
  <c r="Q53" i="1"/>
  <c r="Q54" i="1"/>
  <c r="Q55" i="1"/>
  <c r="Q56" i="1"/>
  <c r="Q59" i="1"/>
  <c r="Q60" i="1"/>
  <c r="Q61" i="1"/>
  <c r="Q62" i="1"/>
  <c r="Q63" i="1"/>
  <c r="Q64" i="1"/>
  <c r="Q65" i="1"/>
  <c r="Q66" i="1"/>
  <c r="Q67" i="1"/>
  <c r="Q68" i="1"/>
  <c r="Q69" i="1"/>
  <c r="Q70" i="1"/>
  <c r="Q73" i="1"/>
  <c r="Q74" i="1"/>
  <c r="Q75" i="1"/>
  <c r="Q76" i="1"/>
  <c r="Q77" i="1"/>
  <c r="Q78" i="1"/>
  <c r="Q79" i="1"/>
  <c r="Q80" i="1"/>
  <c r="Q81" i="1"/>
  <c r="Q82" i="1"/>
  <c r="Q83" i="1"/>
  <c r="Q86" i="1"/>
  <c r="Q87" i="1"/>
  <c r="Q88" i="1"/>
  <c r="Q89" i="1"/>
  <c r="Q90" i="1"/>
  <c r="Q91" i="1"/>
  <c r="Q92" i="1"/>
  <c r="Q93" i="1"/>
  <c r="Q94" i="1"/>
  <c r="Q95" i="1"/>
  <c r="Q96" i="1"/>
  <c r="Q97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Y4" i="1"/>
  <c r="Y5" i="1"/>
  <c r="Y6" i="1"/>
  <c r="Y7" i="1"/>
  <c r="Y8" i="1"/>
  <c r="Y9" i="1"/>
  <c r="Y10" i="1"/>
  <c r="Y11" i="1"/>
  <c r="Y12" i="1"/>
  <c r="Y13" i="1"/>
  <c r="Y14" i="1"/>
  <c r="Y17" i="1"/>
  <c r="Y18" i="1"/>
  <c r="Y19" i="1"/>
  <c r="Y20" i="1"/>
  <c r="Y21" i="1"/>
  <c r="Y22" i="1"/>
  <c r="Y23" i="1"/>
  <c r="Y24" i="1"/>
  <c r="Y25" i="1"/>
  <c r="Y26" i="1"/>
  <c r="Y27" i="1"/>
  <c r="Y28" i="1"/>
  <c r="Y31" i="1"/>
  <c r="Y32" i="1"/>
  <c r="Y33" i="1"/>
  <c r="Y34" i="1"/>
  <c r="Y35" i="1"/>
  <c r="Y36" i="1"/>
  <c r="Y37" i="1"/>
  <c r="Y38" i="1"/>
  <c r="Y39" i="1"/>
  <c r="Y40" i="1"/>
  <c r="Y41" i="1"/>
  <c r="Y42" i="1"/>
  <c r="Y45" i="1"/>
  <c r="Y46" i="1"/>
  <c r="Y47" i="1"/>
  <c r="Y48" i="1"/>
  <c r="Y49" i="1"/>
  <c r="Y50" i="1"/>
  <c r="Y51" i="1"/>
  <c r="Y52" i="1"/>
  <c r="Y53" i="1"/>
  <c r="Y54" i="1"/>
  <c r="Y55" i="1"/>
  <c r="Y56" i="1"/>
  <c r="Y59" i="1"/>
  <c r="Y60" i="1"/>
  <c r="Y61" i="1"/>
  <c r="Y62" i="1"/>
  <c r="Y63" i="1"/>
  <c r="Y64" i="1"/>
  <c r="Y65" i="1"/>
  <c r="Y66" i="1"/>
  <c r="Y67" i="1"/>
  <c r="Y68" i="1"/>
  <c r="Y69" i="1"/>
  <c r="Y70" i="1"/>
  <c r="Y73" i="1"/>
  <c r="Y74" i="1"/>
  <c r="Y75" i="1"/>
  <c r="Y76" i="1"/>
  <c r="Y77" i="1"/>
  <c r="Y78" i="1"/>
  <c r="Y79" i="1"/>
  <c r="Y80" i="1"/>
  <c r="Y81" i="1"/>
  <c r="Y82" i="1"/>
  <c r="Y83" i="1"/>
  <c r="Y86" i="1"/>
  <c r="Y87" i="1"/>
  <c r="Y88" i="1"/>
  <c r="Y89" i="1"/>
  <c r="Y90" i="1"/>
  <c r="Y91" i="1"/>
  <c r="Y92" i="1"/>
  <c r="Y93" i="1"/>
  <c r="Y94" i="1"/>
  <c r="Y95" i="1"/>
  <c r="Y96" i="1"/>
  <c r="Y97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AF73" i="1"/>
  <c r="AF74" i="1"/>
  <c r="AF75" i="1"/>
  <c r="AF76" i="1"/>
  <c r="AF77" i="1"/>
  <c r="AF78" i="1"/>
  <c r="AF79" i="1"/>
  <c r="AF80" i="1"/>
  <c r="AF81" i="1"/>
  <c r="AF82" i="1"/>
  <c r="AF83" i="1"/>
  <c r="AF100" i="1"/>
  <c r="AF101" i="1"/>
  <c r="AF103" i="1"/>
  <c r="AF104" i="1"/>
  <c r="AF105" i="1"/>
  <c r="AF107" i="1"/>
  <c r="AF108" i="1"/>
  <c r="AF109" i="1"/>
  <c r="AF110" i="1"/>
  <c r="AF111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W4" i="1"/>
  <c r="W5" i="1"/>
  <c r="W6" i="1"/>
  <c r="W7" i="1"/>
  <c r="W8" i="1"/>
  <c r="W9" i="1"/>
  <c r="W10" i="1"/>
  <c r="W11" i="1"/>
  <c r="W12" i="1"/>
  <c r="W13" i="1"/>
  <c r="W14" i="1"/>
  <c r="W17" i="1"/>
  <c r="W18" i="1"/>
  <c r="W19" i="1"/>
  <c r="W20" i="1"/>
  <c r="W21" i="1"/>
  <c r="W22" i="1"/>
  <c r="W23" i="1"/>
  <c r="W24" i="1"/>
  <c r="W25" i="1"/>
  <c r="W26" i="1"/>
  <c r="W27" i="1"/>
  <c r="W28" i="1"/>
  <c r="W31" i="1"/>
  <c r="W32" i="1"/>
  <c r="W33" i="1"/>
  <c r="W34" i="1"/>
  <c r="W35" i="1"/>
  <c r="W36" i="1"/>
  <c r="W37" i="1"/>
  <c r="W38" i="1"/>
  <c r="W39" i="1"/>
  <c r="W40" i="1"/>
  <c r="W41" i="1"/>
  <c r="W42" i="1"/>
  <c r="W45" i="1"/>
  <c r="W46" i="1"/>
  <c r="W47" i="1"/>
  <c r="W48" i="1"/>
  <c r="W49" i="1"/>
  <c r="W50" i="1"/>
  <c r="W51" i="1"/>
  <c r="W52" i="1"/>
  <c r="W53" i="1"/>
  <c r="W54" i="1"/>
  <c r="W55" i="1"/>
  <c r="W56" i="1"/>
  <c r="W59" i="1"/>
  <c r="W60" i="1"/>
  <c r="W61" i="1"/>
  <c r="W62" i="1"/>
  <c r="W63" i="1"/>
  <c r="W64" i="1"/>
  <c r="W65" i="1"/>
  <c r="W66" i="1"/>
  <c r="W67" i="1"/>
  <c r="W68" i="1"/>
  <c r="W69" i="1"/>
  <c r="W70" i="1"/>
  <c r="W73" i="1"/>
  <c r="W74" i="1"/>
  <c r="W75" i="1"/>
  <c r="W76" i="1"/>
  <c r="W77" i="1"/>
  <c r="W78" i="1"/>
  <c r="W79" i="1"/>
  <c r="W80" i="1"/>
  <c r="W81" i="1"/>
  <c r="W82" i="1"/>
  <c r="W83" i="1"/>
  <c r="W86" i="1"/>
  <c r="W87" i="1"/>
  <c r="W88" i="1"/>
  <c r="W89" i="1"/>
  <c r="W90" i="1"/>
  <c r="W91" i="1"/>
  <c r="W92" i="1"/>
  <c r="W93" i="1"/>
  <c r="W94" i="1"/>
  <c r="W95" i="1"/>
  <c r="W96" i="1"/>
  <c r="W97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U4" i="1"/>
  <c r="U5" i="1"/>
  <c r="U6" i="1"/>
  <c r="U7" i="1"/>
  <c r="U8" i="1"/>
  <c r="U9" i="1"/>
  <c r="U10" i="1"/>
  <c r="U11" i="1"/>
  <c r="U12" i="1"/>
  <c r="U13" i="1"/>
  <c r="U14" i="1"/>
  <c r="U17" i="1"/>
  <c r="U18" i="1"/>
  <c r="U19" i="1"/>
  <c r="U20" i="1"/>
  <c r="U21" i="1"/>
  <c r="U22" i="1"/>
  <c r="U23" i="1"/>
  <c r="U24" i="1"/>
  <c r="U25" i="1"/>
  <c r="U26" i="1"/>
  <c r="U27" i="1"/>
  <c r="U28" i="1"/>
  <c r="U31" i="1"/>
  <c r="U32" i="1"/>
  <c r="U33" i="1"/>
  <c r="U34" i="1"/>
  <c r="U35" i="1"/>
  <c r="U36" i="1"/>
  <c r="U37" i="1"/>
  <c r="U38" i="1"/>
  <c r="U39" i="1"/>
  <c r="U40" i="1"/>
  <c r="U41" i="1"/>
  <c r="U42" i="1"/>
  <c r="U45" i="1"/>
  <c r="U46" i="1"/>
  <c r="U47" i="1"/>
  <c r="U48" i="1"/>
  <c r="U49" i="1"/>
  <c r="U50" i="1"/>
  <c r="U51" i="1"/>
  <c r="U52" i="1"/>
  <c r="U53" i="1"/>
  <c r="U54" i="1"/>
  <c r="U55" i="1"/>
  <c r="U56" i="1"/>
  <c r="U59" i="1"/>
  <c r="U60" i="1"/>
  <c r="U61" i="1"/>
  <c r="U62" i="1"/>
  <c r="U63" i="1"/>
  <c r="U64" i="1"/>
  <c r="U65" i="1"/>
  <c r="U66" i="1"/>
  <c r="U67" i="1"/>
  <c r="U68" i="1"/>
  <c r="U69" i="1"/>
  <c r="U70" i="1"/>
  <c r="U73" i="1"/>
  <c r="U74" i="1"/>
  <c r="U75" i="1"/>
  <c r="U76" i="1"/>
  <c r="U77" i="1"/>
  <c r="U78" i="1"/>
  <c r="U79" i="1"/>
  <c r="U80" i="1"/>
  <c r="U81" i="1"/>
  <c r="U82" i="1"/>
  <c r="U83" i="1"/>
  <c r="U86" i="1"/>
  <c r="U87" i="1"/>
  <c r="U88" i="1"/>
  <c r="U89" i="1"/>
  <c r="U90" i="1"/>
  <c r="U91" i="1"/>
  <c r="U92" i="1"/>
  <c r="U93" i="1"/>
  <c r="U94" i="1"/>
  <c r="U95" i="1"/>
  <c r="U96" i="1"/>
  <c r="U97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S4" i="1"/>
  <c r="S5" i="1"/>
  <c r="S6" i="1"/>
  <c r="S7" i="1"/>
  <c r="S8" i="1"/>
  <c r="S9" i="1"/>
  <c r="S10" i="1"/>
  <c r="S11" i="1"/>
  <c r="S12" i="1"/>
  <c r="S13" i="1"/>
  <c r="S14" i="1"/>
  <c r="S17" i="1"/>
  <c r="S18" i="1"/>
  <c r="S19" i="1"/>
  <c r="S20" i="1"/>
  <c r="S21" i="1"/>
  <c r="S22" i="1"/>
  <c r="S23" i="1"/>
  <c r="S24" i="1"/>
  <c r="S25" i="1"/>
  <c r="S26" i="1"/>
  <c r="S27" i="1"/>
  <c r="S28" i="1"/>
  <c r="S31" i="1"/>
  <c r="S32" i="1"/>
  <c r="S33" i="1"/>
  <c r="S34" i="1"/>
  <c r="S35" i="1"/>
  <c r="S36" i="1"/>
  <c r="S37" i="1"/>
  <c r="S38" i="1"/>
  <c r="S39" i="1"/>
  <c r="S40" i="1"/>
  <c r="S41" i="1"/>
  <c r="S42" i="1"/>
  <c r="S45" i="1"/>
  <c r="S46" i="1"/>
  <c r="S47" i="1"/>
  <c r="S48" i="1"/>
  <c r="S49" i="1"/>
  <c r="S50" i="1"/>
  <c r="S51" i="1"/>
  <c r="S52" i="1"/>
  <c r="S53" i="1"/>
  <c r="S54" i="1"/>
  <c r="S55" i="1"/>
  <c r="S56" i="1"/>
  <c r="S59" i="1"/>
  <c r="S60" i="1"/>
  <c r="S61" i="1"/>
  <c r="S62" i="1"/>
  <c r="S63" i="1"/>
  <c r="S64" i="1"/>
  <c r="S65" i="1"/>
  <c r="S66" i="1"/>
  <c r="S67" i="1"/>
  <c r="S68" i="1"/>
  <c r="S69" i="1"/>
  <c r="S70" i="1"/>
  <c r="S73" i="1"/>
  <c r="S74" i="1"/>
  <c r="S75" i="1"/>
  <c r="S76" i="1"/>
  <c r="S77" i="1"/>
  <c r="S78" i="1"/>
  <c r="S79" i="1"/>
  <c r="S80" i="1"/>
  <c r="S81" i="1"/>
  <c r="S82" i="1"/>
  <c r="S83" i="1"/>
  <c r="S86" i="1"/>
  <c r="S87" i="1"/>
  <c r="S88" i="1"/>
  <c r="S89" i="1"/>
  <c r="S90" i="1"/>
  <c r="S91" i="1"/>
  <c r="S92" i="1"/>
  <c r="S93" i="1"/>
  <c r="S94" i="1"/>
  <c r="S95" i="1"/>
  <c r="S96" i="1"/>
  <c r="S97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G87" i="28" l="1"/>
  <c r="G105" i="28"/>
  <c r="G19" i="28"/>
  <c r="G9" i="28"/>
  <c r="G7" i="28"/>
  <c r="G38" i="28"/>
  <c r="G34" i="28"/>
  <c r="G43" i="28"/>
  <c r="G41" i="28"/>
  <c r="G42" i="28"/>
  <c r="G56" i="28"/>
  <c r="G66" i="28"/>
  <c r="G106" i="28"/>
  <c r="G6" i="28"/>
  <c r="G15" i="28"/>
  <c r="G50" i="28"/>
  <c r="G55" i="28"/>
  <c r="G61" i="28"/>
  <c r="G82" i="28"/>
  <c r="G100" i="28"/>
  <c r="G104" i="28"/>
  <c r="G113" i="28"/>
  <c r="G68" i="28"/>
  <c r="G88" i="28"/>
  <c r="G101" i="28"/>
  <c r="G30" i="28"/>
  <c r="G60" i="28"/>
  <c r="G73" i="28"/>
  <c r="G76" i="28"/>
  <c r="G97" i="28"/>
  <c r="G91" i="28"/>
  <c r="G10" i="28"/>
  <c r="G3" i="28"/>
  <c r="G8" i="28"/>
  <c r="G24" i="28"/>
  <c r="G51" i="28"/>
  <c r="G46" i="28"/>
  <c r="G44" i="28"/>
  <c r="G59" i="28"/>
  <c r="G58" i="28"/>
  <c r="G79" i="28"/>
  <c r="G4" i="28"/>
  <c r="G17" i="28"/>
  <c r="G32" i="28"/>
  <c r="G48" i="28"/>
  <c r="G70" i="28"/>
  <c r="G75" i="28"/>
  <c r="G86" i="28"/>
  <c r="G99" i="28"/>
  <c r="G110" i="28"/>
  <c r="G107" i="28"/>
  <c r="G109" i="28"/>
  <c r="G28" i="28"/>
  <c r="G93" i="28"/>
  <c r="G112" i="28"/>
  <c r="G18" i="28"/>
  <c r="G62" i="28"/>
  <c r="G83" i="28"/>
  <c r="G12" i="28"/>
  <c r="G37" i="28"/>
  <c r="G49" i="28"/>
  <c r="G40" i="28"/>
  <c r="G45" i="28"/>
  <c r="G74" i="28"/>
  <c r="G67" i="28"/>
  <c r="G80" i="28"/>
  <c r="G84" i="28"/>
  <c r="G11" i="28"/>
  <c r="G2" i="28"/>
  <c r="G16" i="28"/>
  <c r="G22" i="28"/>
  <c r="G5" i="28"/>
  <c r="G36" i="28"/>
  <c r="G27" i="28"/>
  <c r="G47" i="28"/>
  <c r="G63" i="28"/>
  <c r="G72" i="28"/>
  <c r="G114" i="28"/>
  <c r="G32" i="1"/>
  <c r="G100" i="1"/>
  <c r="G97" i="1"/>
  <c r="G96" i="1"/>
  <c r="G65" i="1"/>
  <c r="G64" i="1"/>
  <c r="G19" i="1"/>
  <c r="G34" i="1"/>
  <c r="G86" i="1"/>
  <c r="G52" i="1"/>
  <c r="G20" i="1"/>
  <c r="G87" i="1"/>
  <c r="G53" i="1"/>
  <c r="G21" i="1"/>
  <c r="G88" i="1"/>
  <c r="G54" i="1"/>
  <c r="G22" i="1"/>
  <c r="G51" i="1"/>
  <c r="G75" i="1"/>
  <c r="G9" i="1"/>
  <c r="G106" i="1"/>
  <c r="G74" i="1"/>
  <c r="G8" i="1"/>
  <c r="G47" i="1"/>
  <c r="G104" i="1"/>
  <c r="G70" i="1"/>
  <c r="G38" i="1"/>
  <c r="G41" i="1"/>
  <c r="G107" i="1"/>
  <c r="G101" i="1"/>
  <c r="G67" i="1"/>
  <c r="G35" i="1"/>
  <c r="G18" i="1"/>
  <c r="G79" i="1"/>
  <c r="G116" i="1"/>
  <c r="G111" i="1"/>
  <c r="G115" i="1"/>
  <c r="G81" i="1"/>
  <c r="G49" i="1"/>
  <c r="G17" i="1"/>
  <c r="G114" i="1"/>
  <c r="G48" i="1"/>
  <c r="G14" i="1"/>
  <c r="G55" i="1"/>
  <c r="G82" i="1"/>
  <c r="G13" i="1"/>
  <c r="G80" i="1"/>
  <c r="G121" i="1"/>
  <c r="G89" i="1"/>
  <c r="G23" i="1"/>
  <c r="G108" i="1"/>
  <c r="G76" i="1"/>
  <c r="G42" i="1"/>
  <c r="G10" i="1"/>
  <c r="G105" i="1"/>
  <c r="G39" i="1"/>
  <c r="G7" i="1"/>
  <c r="G110" i="1"/>
  <c r="G78" i="1"/>
  <c r="G46" i="1"/>
  <c r="G12" i="1"/>
  <c r="G102" i="1"/>
  <c r="G68" i="1"/>
  <c r="G36" i="1"/>
  <c r="G4" i="1"/>
  <c r="G69" i="1"/>
  <c r="G77" i="1"/>
  <c r="G45" i="1"/>
  <c r="G11" i="1"/>
  <c r="G31" i="1"/>
  <c r="G28" i="1"/>
  <c r="G27" i="1"/>
  <c r="G66" i="1"/>
  <c r="G124" i="1"/>
  <c r="G26" i="1"/>
  <c r="G117" i="1"/>
  <c r="G37" i="1"/>
  <c r="G63" i="1"/>
  <c r="G62" i="1"/>
  <c r="G120" i="1"/>
  <c r="G125" i="1"/>
  <c r="G119" i="1"/>
  <c r="G94" i="1"/>
  <c r="G61" i="1"/>
  <c r="G5" i="1"/>
  <c r="G103" i="1"/>
  <c r="G109" i="1"/>
  <c r="G95" i="1"/>
  <c r="G93" i="1"/>
  <c r="G118" i="1"/>
  <c r="G92" i="1"/>
  <c r="G60" i="1"/>
  <c r="G123" i="1"/>
  <c r="G91" i="1"/>
  <c r="G25" i="1"/>
  <c r="G90" i="1"/>
  <c r="G56" i="1"/>
  <c r="G24" i="1"/>
  <c r="G33" i="1"/>
  <c r="G122" i="1"/>
  <c r="G83" i="1"/>
  <c r="G73" i="1"/>
  <c r="G59" i="1"/>
  <c r="G50" i="1"/>
  <c r="G40" i="1"/>
  <c r="G6" i="1"/>
</calcChain>
</file>

<file path=xl/sharedStrings.xml><?xml version="1.0" encoding="utf-8"?>
<sst xmlns="http://schemas.openxmlformats.org/spreadsheetml/2006/main" count="76727" uniqueCount="2397">
  <si>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</si>
  <si>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</si>
  <si>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</si>
  <si>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</si>
  <si>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</si>
  <si>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</si>
  <si>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</si>
  <si>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</si>
  <si>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排位體重</t>
  </si>
  <si>
    <t>馬齡</t>
  </si>
  <si>
    <t>配備</t>
  </si>
  <si>
    <t>馬主</t>
  </si>
  <si>
    <t>客家之光</t>
  </si>
  <si>
    <t>布文</t>
  </si>
  <si>
    <t>沈集成</t>
  </si>
  <si>
    <t>1.49.49</t>
  </si>
  <si>
    <t>TT</t>
  </si>
  <si>
    <t>客家團體</t>
  </si>
  <si>
    <t>步風雷</t>
  </si>
  <si>
    <t>潘頓</t>
  </si>
  <si>
    <t>伍鵬志</t>
  </si>
  <si>
    <t>楊國全</t>
  </si>
  <si>
    <t>華美之威</t>
  </si>
  <si>
    <t>鍾易禮 (-2)</t>
  </si>
  <si>
    <t>告東尼</t>
  </si>
  <si>
    <t>* 1</t>
  </si>
  <si>
    <t>CP1</t>
  </si>
  <si>
    <t>劉英華先生及夫人</t>
  </si>
  <si>
    <t>威威父子</t>
  </si>
  <si>
    <t>奧爾民</t>
  </si>
  <si>
    <t>賀賢</t>
  </si>
  <si>
    <t>V</t>
  </si>
  <si>
    <t>潘可榮與潘自強</t>
  </si>
  <si>
    <t>皇金風速</t>
  </si>
  <si>
    <t>希威森</t>
  </si>
  <si>
    <t>蘇偉賢</t>
  </si>
  <si>
    <t>王紹恆、王紹基與王沛芝</t>
  </si>
  <si>
    <t>皮具大師</t>
  </si>
  <si>
    <t>何澤堯</t>
  </si>
  <si>
    <t>文家良</t>
  </si>
  <si>
    <t>1.49.10</t>
  </si>
  <si>
    <t>CP</t>
  </si>
  <si>
    <t>楊華強</t>
  </si>
  <si>
    <t>極速之子</t>
  </si>
  <si>
    <t>金誠剛</t>
  </si>
  <si>
    <t>姚本輝</t>
  </si>
  <si>
    <t>1.49.81</t>
  </si>
  <si>
    <t>周月琴</t>
  </si>
  <si>
    <t>勁爽</t>
  </si>
  <si>
    <t>楊明綸</t>
  </si>
  <si>
    <t>丁冠豪</t>
  </si>
  <si>
    <t>倪雅各</t>
  </si>
  <si>
    <t>同寶寶</t>
  </si>
  <si>
    <t>梁家俊</t>
  </si>
  <si>
    <t>1.49.14</t>
  </si>
  <si>
    <t>H/PC/TT</t>
  </si>
  <si>
    <t>梁小燕</t>
  </si>
  <si>
    <t>星雲浩騰</t>
  </si>
  <si>
    <t>潘明輝</t>
  </si>
  <si>
    <t>鄭俊偉</t>
  </si>
  <si>
    <t>1.50.96</t>
  </si>
  <si>
    <t>丁炳星、丁志浩與丁美雲</t>
  </si>
  <si>
    <t>香港精神</t>
  </si>
  <si>
    <t>田泰安</t>
  </si>
  <si>
    <t>葉楚航</t>
  </si>
  <si>
    <t>1.50.08</t>
  </si>
  <si>
    <t>V-/B2/TT</t>
  </si>
  <si>
    <t>幸運寶團體</t>
  </si>
  <si>
    <t>R2</t>
  </si>
  <si>
    <t>錶之量子</t>
  </si>
  <si>
    <t>1.39.25</t>
  </si>
  <si>
    <t>* 2</t>
  </si>
  <si>
    <t>CP/TT</t>
  </si>
  <si>
    <t>楊俊建</t>
  </si>
  <si>
    <t>紅海勁</t>
  </si>
  <si>
    <t>1.39.01</t>
  </si>
  <si>
    <t>+ 1</t>
  </si>
  <si>
    <t>B/TT</t>
  </si>
  <si>
    <t>陳欽文、黃志輝與陳欽隆</t>
  </si>
  <si>
    <t>奮鬥輝煌</t>
  </si>
  <si>
    <t>游達榮</t>
  </si>
  <si>
    <t>1.39.71</t>
  </si>
  <si>
    <t>陳國源、倫天祐與李卓威</t>
  </si>
  <si>
    <t>先到先得</t>
  </si>
  <si>
    <t>艾道拿</t>
  </si>
  <si>
    <t>蔡約翰</t>
  </si>
  <si>
    <t>1.39.67</t>
  </si>
  <si>
    <t>鍾韙㻺</t>
  </si>
  <si>
    <t>凝妙星</t>
  </si>
  <si>
    <t>大衛希斯</t>
  </si>
  <si>
    <t>1.40.11</t>
  </si>
  <si>
    <t>葉仁晉</t>
  </si>
  <si>
    <t>駟跑得</t>
  </si>
  <si>
    <t>霍宏聲</t>
  </si>
  <si>
    <t>廖康銘</t>
  </si>
  <si>
    <t>1.39.20</t>
  </si>
  <si>
    <t>劉寶文與吳慧思</t>
  </si>
  <si>
    <t>富喜來</t>
  </si>
  <si>
    <t>1.40.66</t>
  </si>
  <si>
    <t>楊紹信博士及夫人與楊蒨怡</t>
  </si>
  <si>
    <t>多利神駒</t>
  </si>
  <si>
    <t>巴度</t>
  </si>
  <si>
    <t>1.40.09</t>
  </si>
  <si>
    <t>多利團體</t>
  </si>
  <si>
    <t>超步速</t>
  </si>
  <si>
    <t>潘大衛</t>
  </si>
  <si>
    <t>方嘉柏</t>
  </si>
  <si>
    <t>SR1/TT</t>
  </si>
  <si>
    <t>方子強</t>
  </si>
  <si>
    <t>翠兒威威</t>
  </si>
  <si>
    <t>周俊樂 (-2)</t>
  </si>
  <si>
    <t>巫偉傑</t>
  </si>
  <si>
    <t>1.39.88</t>
  </si>
  <si>
    <t>B-/TT2</t>
  </si>
  <si>
    <t>陳橋森</t>
  </si>
  <si>
    <t>風雲</t>
  </si>
  <si>
    <t>班德禮</t>
  </si>
  <si>
    <t>1.39.79</t>
  </si>
  <si>
    <t>V/XB</t>
  </si>
  <si>
    <t>馮國保</t>
  </si>
  <si>
    <t>美麗歡聲</t>
  </si>
  <si>
    <t>艾兆禮</t>
  </si>
  <si>
    <t>1.39.40</t>
  </si>
  <si>
    <t>+ * 1</t>
  </si>
  <si>
    <t>V/TT</t>
  </si>
  <si>
    <t>陳振邦</t>
  </si>
  <si>
    <t>R3</t>
  </si>
  <si>
    <t>加州得力</t>
  </si>
  <si>
    <t>1.09.80</t>
  </si>
  <si>
    <t>萬里團體</t>
  </si>
  <si>
    <t>新力</t>
  </si>
  <si>
    <t>1.09.22</t>
  </si>
  <si>
    <t>張殿濟、張樹仁與張樹德</t>
  </si>
  <si>
    <t>競馬一心</t>
  </si>
  <si>
    <t>1.10.06</t>
  </si>
  <si>
    <t>CP-/PC2/TT</t>
  </si>
  <si>
    <t>香港馬主協會團體</t>
  </si>
  <si>
    <t>天下寵兒</t>
  </si>
  <si>
    <t>呂健威</t>
  </si>
  <si>
    <t>1.09.35</t>
  </si>
  <si>
    <t>周嘉儀</t>
  </si>
  <si>
    <t>渡月橋</t>
  </si>
  <si>
    <t>B-</t>
  </si>
  <si>
    <t>陳鳳儀</t>
  </si>
  <si>
    <t>星火燎原</t>
  </si>
  <si>
    <t>徐雨石</t>
  </si>
  <si>
    <t>1.09.05</t>
  </si>
  <si>
    <t>B</t>
  </si>
  <si>
    <t>李偉健博士</t>
  </si>
  <si>
    <t>心裡有數</t>
  </si>
  <si>
    <t>蔡明紹</t>
  </si>
  <si>
    <t>廖偉賢</t>
  </si>
  <si>
    <t>凝聚美麗</t>
  </si>
  <si>
    <t>1.09.91</t>
  </si>
  <si>
    <t>郭少明</t>
  </si>
  <si>
    <t>凌風傲雪</t>
  </si>
  <si>
    <t>1.10.38</t>
  </si>
  <si>
    <t>戴煥成</t>
  </si>
  <si>
    <t>銀刺勇士</t>
  </si>
  <si>
    <t>黃智弘 (-5)</t>
  </si>
  <si>
    <t>1.10.30</t>
  </si>
  <si>
    <t>田啟安與鄭宇</t>
  </si>
  <si>
    <t>獵寶勤</t>
  </si>
  <si>
    <t>1.09.52</t>
  </si>
  <si>
    <t>林詩鍵、林棣權與霍廣行</t>
  </si>
  <si>
    <t>花好月盈</t>
  </si>
  <si>
    <t>韋達</t>
  </si>
  <si>
    <t>XB</t>
  </si>
  <si>
    <t>包大偉</t>
  </si>
  <si>
    <t>R4</t>
  </si>
  <si>
    <t>追風</t>
  </si>
  <si>
    <t>羅富全</t>
  </si>
  <si>
    <t>1.39.39</t>
  </si>
  <si>
    <t>何沛倫先生及夫人與伍登輝先生及夫人</t>
  </si>
  <si>
    <t>博愛先鋒</t>
  </si>
  <si>
    <t>1.40.10</t>
  </si>
  <si>
    <t>吳泰榮、柯耀華與楊敏健</t>
  </si>
  <si>
    <t>超開心</t>
  </si>
  <si>
    <t>1.39.58</t>
  </si>
  <si>
    <t>胡超倫先生及夫人</t>
  </si>
  <si>
    <t>勁進駒</t>
  </si>
  <si>
    <t>1.39.09</t>
  </si>
  <si>
    <t>蔡黃玲玲</t>
  </si>
  <si>
    <t>極速滿貫</t>
  </si>
  <si>
    <t>黎昭昇</t>
  </si>
  <si>
    <t>1.39.45</t>
  </si>
  <si>
    <t>陳榮照與蔡逸芬</t>
  </si>
  <si>
    <t>銳高</t>
  </si>
  <si>
    <t>凌志輝</t>
  </si>
  <si>
    <t>精算謀略</t>
  </si>
  <si>
    <t>1.39.82</t>
  </si>
  <si>
    <t>H</t>
  </si>
  <si>
    <t>龐維寧先生及夫人</t>
  </si>
  <si>
    <t>康昌之星</t>
  </si>
  <si>
    <t>1.39.61</t>
  </si>
  <si>
    <t>陳鑫基與陳鑫江</t>
  </si>
  <si>
    <t>神駒馬靈</t>
  </si>
  <si>
    <t>1.39.50</t>
  </si>
  <si>
    <t>PC/TT</t>
  </si>
  <si>
    <t>容潤笙、鄧嘉年、李小羿博士與鄒耀明</t>
  </si>
  <si>
    <t>錶之星球</t>
  </si>
  <si>
    <t>B-/V1/XB2</t>
  </si>
  <si>
    <t>林惠英</t>
  </si>
  <si>
    <t>堅多福</t>
  </si>
  <si>
    <t>1.40.14</t>
  </si>
  <si>
    <t>劉耀棠與劉心暉</t>
  </si>
  <si>
    <t>至旺財</t>
  </si>
  <si>
    <t>1.39.47</t>
  </si>
  <si>
    <t>B/XB</t>
  </si>
  <si>
    <t>郭志桁</t>
  </si>
  <si>
    <t>R5</t>
  </si>
  <si>
    <t>勝萬金</t>
  </si>
  <si>
    <t>0.56.64</t>
  </si>
  <si>
    <t>H/TT</t>
  </si>
  <si>
    <t>何國成、方富源、方奕聰與劉樺曄</t>
  </si>
  <si>
    <t>幸運二十</t>
  </si>
  <si>
    <t>0.56.92</t>
  </si>
  <si>
    <t>24/25 丁冠豪練馬師賽馬團體</t>
  </si>
  <si>
    <t>精益大師</t>
  </si>
  <si>
    <t>0.57.23</t>
  </si>
  <si>
    <t>鄭穩偉與鄭芷欣</t>
  </si>
  <si>
    <t>超強六十</t>
  </si>
  <si>
    <t>0.56.99</t>
  </si>
  <si>
    <t>H-/P-/SR1</t>
  </si>
  <si>
    <t>Ranjan Tikam Mahtani</t>
  </si>
  <si>
    <t>天火同人</t>
  </si>
  <si>
    <t>黃浩明</t>
  </si>
  <si>
    <t>福星小子</t>
  </si>
  <si>
    <t>好好傾團體</t>
  </si>
  <si>
    <t>萬眾開心</t>
  </si>
  <si>
    <t>0.57.18</t>
  </si>
  <si>
    <t>萬眾一心團體</t>
  </si>
  <si>
    <t>胡椒軍曹</t>
  </si>
  <si>
    <t>魏詩然</t>
  </si>
  <si>
    <t>新力超升</t>
  </si>
  <si>
    <t>TT1</t>
  </si>
  <si>
    <t>黃鑀瀅</t>
  </si>
  <si>
    <t>瑤瑤日上</t>
  </si>
  <si>
    <t>0.56.90</t>
  </si>
  <si>
    <t>姜炳輝與李桂嫦</t>
  </si>
  <si>
    <t>快樂寶寶</t>
  </si>
  <si>
    <t>0.57.20</t>
  </si>
  <si>
    <t>謝錫洪、謝佩珊與謝佩晴</t>
  </si>
  <si>
    <t>飛黃</t>
  </si>
  <si>
    <t>桂福特</t>
  </si>
  <si>
    <t>CP-/XB-/H</t>
  </si>
  <si>
    <t>楊素瓊</t>
  </si>
  <si>
    <t>R6</t>
  </si>
  <si>
    <t>納百川</t>
  </si>
  <si>
    <t>鍾一帆與何沛龍</t>
  </si>
  <si>
    <t>傲視同群</t>
  </si>
  <si>
    <t>超勁無限賽馬團體</t>
  </si>
  <si>
    <t>久久為攻</t>
  </si>
  <si>
    <t>1.39.75</t>
  </si>
  <si>
    <t>B2/TT</t>
  </si>
  <si>
    <t>何駿杰</t>
  </si>
  <si>
    <t>盈好威楓</t>
  </si>
  <si>
    <t>1.38.36</t>
  </si>
  <si>
    <t>楊挺楓</t>
  </si>
  <si>
    <t>暴風之子</t>
  </si>
  <si>
    <t>麥林鳳琼</t>
  </si>
  <si>
    <t>超勝無敵</t>
  </si>
  <si>
    <t>超級無敵賽馬團體</t>
  </si>
  <si>
    <t>香港神駒</t>
  </si>
  <si>
    <t>1.38.50</t>
  </si>
  <si>
    <t>余潤興</t>
  </si>
  <si>
    <t>領航天子</t>
  </si>
  <si>
    <t>胡樂婷</t>
  </si>
  <si>
    <t>森林之王</t>
  </si>
  <si>
    <t>1.41.03</t>
  </si>
  <si>
    <t>天之驕子團體</t>
  </si>
  <si>
    <t>爆笑</t>
  </si>
  <si>
    <t>何猷亨</t>
  </si>
  <si>
    <t>競駿光輝</t>
  </si>
  <si>
    <t>競駿會有限公司</t>
  </si>
  <si>
    <t>R7</t>
  </si>
  <si>
    <t>輕功猛男</t>
  </si>
  <si>
    <t>1.09.72</t>
  </si>
  <si>
    <t>勝利加冕團體</t>
  </si>
  <si>
    <t>勇威神駒</t>
  </si>
  <si>
    <t>1.09.69</t>
  </si>
  <si>
    <t>余潤興與余林藉新</t>
  </si>
  <si>
    <t>鴻圖新星</t>
  </si>
  <si>
    <t>1.09.48</t>
  </si>
  <si>
    <t>E</t>
  </si>
  <si>
    <t>劉永燊</t>
  </si>
  <si>
    <t>領航財子</t>
  </si>
  <si>
    <t>B/XB/TT</t>
  </si>
  <si>
    <t>胡偉林</t>
  </si>
  <si>
    <t>祥勝力駒</t>
  </si>
  <si>
    <t>1.09.49</t>
  </si>
  <si>
    <t>陳晏枝與陳永鴻</t>
  </si>
  <si>
    <t>環球英雄</t>
  </si>
  <si>
    <t>1.10.24</t>
  </si>
  <si>
    <t>馬聖之友團體</t>
  </si>
  <si>
    <t>電玩精英</t>
  </si>
  <si>
    <t>1.09.95</t>
  </si>
  <si>
    <t>SR-/TT2</t>
  </si>
  <si>
    <t>林佑碧、林霖與林夢妮</t>
  </si>
  <si>
    <t>東來欣賞</t>
  </si>
  <si>
    <t>1.09.31</t>
  </si>
  <si>
    <t>曾向東與曾向欣</t>
  </si>
  <si>
    <t>開心樂園</t>
  </si>
  <si>
    <t>1.10.16</t>
  </si>
  <si>
    <t>黃敏菁</t>
  </si>
  <si>
    <t>艾彼奧</t>
  </si>
  <si>
    <t>1.10.26</t>
  </si>
  <si>
    <t>江湖一夢團體</t>
  </si>
  <si>
    <t>星之願</t>
  </si>
  <si>
    <t>1.09.75</t>
  </si>
  <si>
    <t>邱偉成</t>
  </si>
  <si>
    <t>科創世紀</t>
  </si>
  <si>
    <t>1.10.02</t>
  </si>
  <si>
    <t>徐和邦、盧煜明、陳君賜與容樹恒</t>
  </si>
  <si>
    <t>R8</t>
  </si>
  <si>
    <t>撼天鐵翼</t>
  </si>
  <si>
    <t>董明朗</t>
  </si>
  <si>
    <t>1.09.28</t>
  </si>
  <si>
    <t>Mary Slack</t>
  </si>
  <si>
    <t>椒椒醒</t>
  </si>
  <si>
    <t>1.09.24</t>
  </si>
  <si>
    <t>P/TT</t>
  </si>
  <si>
    <t>陳偉樑先生及夫人</t>
  </si>
  <si>
    <t>競駿皇者</t>
  </si>
  <si>
    <t>1.09.79</t>
  </si>
  <si>
    <t>駿奕快車</t>
  </si>
  <si>
    <t>1.09.62</t>
  </si>
  <si>
    <t>陳振彬</t>
  </si>
  <si>
    <t>金牌活力</t>
  </si>
  <si>
    <t>1.09.19</t>
  </si>
  <si>
    <t>陳偉彰與陳家舜</t>
  </si>
  <si>
    <t>魅力寶駒</t>
  </si>
  <si>
    <t>1.09.07</t>
  </si>
  <si>
    <t>盧楚鏘先生及夫人</t>
  </si>
  <si>
    <t>至尊瑰寶</t>
  </si>
  <si>
    <t>1.09.13</t>
  </si>
  <si>
    <t>勇闖巔峰團體</t>
  </si>
  <si>
    <t>長勝金剛</t>
  </si>
  <si>
    <t>長勝至尊團體</t>
  </si>
  <si>
    <t>友愛心得</t>
  </si>
  <si>
    <t>23/24 大衛希斯練馬師賽馬團體</t>
  </si>
  <si>
    <t>快搏</t>
  </si>
  <si>
    <t>1.09.44</t>
  </si>
  <si>
    <t>鍾建書</t>
  </si>
  <si>
    <t>富國兄弟</t>
  </si>
  <si>
    <t>1.09.26</t>
  </si>
  <si>
    <t>楊駿宏、楊浩宏與楊中宏</t>
  </si>
  <si>
    <t>仁仁有餘</t>
  </si>
  <si>
    <t>范思浩先生及夫人、范展昕與范展敏</t>
  </si>
  <si>
    <t>R9</t>
  </si>
  <si>
    <t>騰龍四海</t>
  </si>
  <si>
    <t>1.09.14</t>
  </si>
  <si>
    <t>李偉健博士、莊文煜醫生、莊文聰與丘雯樂</t>
  </si>
  <si>
    <t>勇霸龍</t>
  </si>
  <si>
    <t>九龍塘會團體</t>
  </si>
  <si>
    <t>有財有勢</t>
  </si>
  <si>
    <t>1.09.58</t>
  </si>
  <si>
    <t>陳怡納</t>
  </si>
  <si>
    <t>家樂龍駒</t>
  </si>
  <si>
    <t>1.09.37</t>
  </si>
  <si>
    <t>H-/XB</t>
  </si>
  <si>
    <t>黃應湘</t>
  </si>
  <si>
    <t>天外迎天</t>
  </si>
  <si>
    <t>1.09.60</t>
  </si>
  <si>
    <t>黎奐岐</t>
  </si>
  <si>
    <t>川河動駒</t>
  </si>
  <si>
    <t>1.09.27</t>
  </si>
  <si>
    <t>B-/TT-</t>
  </si>
  <si>
    <t>何家駒先生及夫人</t>
  </si>
  <si>
    <t>競駿非凡</t>
  </si>
  <si>
    <t>1.09.36</t>
  </si>
  <si>
    <t>三軍勇將</t>
  </si>
  <si>
    <t>1.09.65</t>
  </si>
  <si>
    <t>好運開心團體</t>
  </si>
  <si>
    <t>時尚風趣</t>
  </si>
  <si>
    <t>CP-/XB/TT</t>
  </si>
  <si>
    <t>黃振南、黃林美莉、黃詩頴與黃智博</t>
  </si>
  <si>
    <t>維港激流</t>
  </si>
  <si>
    <t>朱潤流</t>
  </si>
  <si>
    <t>凱皇寶</t>
  </si>
  <si>
    <t>1.09.66</t>
  </si>
  <si>
    <t>B-/CP1/H1/TT</t>
  </si>
  <si>
    <t>李寶禮</t>
  </si>
  <si>
    <t>樂勝天下</t>
  </si>
  <si>
    <t>1.09.40</t>
  </si>
  <si>
    <t>樂勝團體</t>
  </si>
  <si>
    <t>周俊樂 (-2)</t>
    <phoneticPr fontId="3" type="noConversion"/>
  </si>
  <si>
    <t>鍾易禮 (-2)</t>
    <phoneticPr fontId="3" type="noConversion"/>
  </si>
  <si>
    <t>黃寶妮 (-7)</t>
    <phoneticPr fontId="3" type="noConversion"/>
  </si>
  <si>
    <t>湯普新</t>
  </si>
  <si>
    <t>黃智弘 (-5)</t>
    <phoneticPr fontId="3" type="noConversion"/>
  </si>
  <si>
    <t>巫顯東 (-2)</t>
    <phoneticPr fontId="3" type="noConversion"/>
  </si>
  <si>
    <t>陳嘉熙</t>
  </si>
  <si>
    <t>麥道朗</t>
  </si>
  <si>
    <t>莫雅</t>
  </si>
  <si>
    <t>莫雷拉</t>
  </si>
  <si>
    <t>巴米高</t>
  </si>
  <si>
    <t>韋紀力</t>
  </si>
  <si>
    <t>貝知仁</t>
  </si>
  <si>
    <t>薛恩</t>
  </si>
  <si>
    <t>杜苑欣</t>
  </si>
  <si>
    <t>馬昆</t>
  </si>
  <si>
    <t>麥當能</t>
  </si>
  <si>
    <t>莫艾誠</t>
  </si>
  <si>
    <t>簡國能</t>
  </si>
  <si>
    <t>布宜學</t>
  </si>
  <si>
    <t>川田將雅</t>
  </si>
  <si>
    <t>蘇銘倫</t>
  </si>
  <si>
    <t>苗傑美</t>
  </si>
  <si>
    <t>連達文</t>
  </si>
  <si>
    <t>金美琪</t>
  </si>
  <si>
    <t>范以誠</t>
  </si>
  <si>
    <t>西村淳也</t>
  </si>
  <si>
    <t>菅原明良</t>
  </si>
  <si>
    <t>溫蘿</t>
  </si>
  <si>
    <t>柯浩新</t>
  </si>
  <si>
    <t>黎應揚</t>
  </si>
  <si>
    <t>杜滿樂</t>
  </si>
  <si>
    <t>羅敦</t>
  </si>
  <si>
    <t>薛凱華</t>
  </si>
  <si>
    <t>放頭</t>
  </si>
  <si>
    <t>中前</t>
  </si>
  <si>
    <t>中後</t>
  </si>
  <si>
    <t>留後</t>
  </si>
  <si>
    <t>場次</t>
  </si>
  <si>
    <t>名次</t>
  </si>
  <si>
    <t>日期</t>
  </si>
  <si>
    <t>途程</t>
  </si>
  <si>
    <t>21/09/25</t>
  </si>
  <si>
    <t>沙田草地"C"</t>
  </si>
  <si>
    <t>黏</t>
  </si>
  <si>
    <t>1/2</t>
  </si>
  <si>
    <t>1.50.32</t>
  </si>
  <si>
    <t>07/09/25</t>
  </si>
  <si>
    <t>沙田草地"A"</t>
  </si>
  <si>
    <t>好</t>
  </si>
  <si>
    <t>5-3/4</t>
  </si>
  <si>
    <t>1.35.79</t>
  </si>
  <si>
    <t>22/06/25</t>
  </si>
  <si>
    <t>2.03.02</t>
  </si>
  <si>
    <t>14/06/25</t>
  </si>
  <si>
    <t>沙田草地"C+3"</t>
  </si>
  <si>
    <t>5-1/2</t>
  </si>
  <si>
    <t>1.48.51</t>
  </si>
  <si>
    <t>28/05/25</t>
  </si>
  <si>
    <t>跑馬地草地"C+3"</t>
  </si>
  <si>
    <t>好/快</t>
  </si>
  <si>
    <t>6-1/2</t>
  </si>
  <si>
    <t>2.16.45</t>
  </si>
  <si>
    <t>07/05/25</t>
  </si>
  <si>
    <t>跑馬地草地"A"</t>
  </si>
  <si>
    <t>1-1/4</t>
  </si>
  <si>
    <t>2.17.96</t>
  </si>
  <si>
    <t>B-/TT</t>
  </si>
  <si>
    <t>16/04/25</t>
  </si>
  <si>
    <t>跑馬地草地"B"</t>
  </si>
  <si>
    <t>2-1/4</t>
  </si>
  <si>
    <t>2.17.04</t>
  </si>
  <si>
    <t>05/03/25</t>
  </si>
  <si>
    <t>4-1/4</t>
  </si>
  <si>
    <t>26/02/25</t>
  </si>
  <si>
    <t>跑馬地草地"C"</t>
  </si>
  <si>
    <t>2.17.05</t>
  </si>
  <si>
    <t>16/02/25</t>
  </si>
  <si>
    <t>1-1/2</t>
  </si>
  <si>
    <t>1.46.96</t>
  </si>
  <si>
    <t>05/01/25</t>
  </si>
  <si>
    <t>沙田全天候</t>
  </si>
  <si>
    <t>1.49.50</t>
  </si>
  <si>
    <t>18/12/24</t>
  </si>
  <si>
    <t>27/11/24</t>
  </si>
  <si>
    <t>周俊樂</t>
  </si>
  <si>
    <t>2.16.71</t>
  </si>
  <si>
    <t>13/11/24</t>
  </si>
  <si>
    <t>3-1/2</t>
  </si>
  <si>
    <t>1.40.44</t>
  </si>
  <si>
    <t>CP-/B1/TT</t>
  </si>
  <si>
    <t>23/10/24</t>
  </si>
  <si>
    <t>1.40.53</t>
  </si>
  <si>
    <t>06/10/24</t>
  </si>
  <si>
    <t>3/4</t>
  </si>
  <si>
    <t>1.39.81</t>
  </si>
  <si>
    <t>22/09/24</t>
  </si>
  <si>
    <t>濕慢</t>
  </si>
  <si>
    <t>1.39.69</t>
  </si>
  <si>
    <t>XB-/CP1/TT</t>
  </si>
  <si>
    <t>23/06/24</t>
  </si>
  <si>
    <t>鍾易禮</t>
  </si>
  <si>
    <t>5-1/4</t>
  </si>
  <si>
    <t>1.39.57</t>
  </si>
  <si>
    <t>P-/XB1/TT</t>
  </si>
  <si>
    <t>20/04/24</t>
  </si>
  <si>
    <t>8-1/4</t>
  </si>
  <si>
    <t>1.39.13</t>
  </si>
  <si>
    <t>P1/TT</t>
  </si>
  <si>
    <t>03/04/24</t>
  </si>
  <si>
    <t>1.40.20</t>
  </si>
  <si>
    <t>H-/TT</t>
  </si>
  <si>
    <t>10/03/24</t>
  </si>
  <si>
    <t>好/黏</t>
  </si>
  <si>
    <t>10-1/4</t>
  </si>
  <si>
    <t>1.38.23</t>
  </si>
  <si>
    <t>18/02/24</t>
  </si>
  <si>
    <t>12-1/4</t>
  </si>
  <si>
    <t>1.50.17</t>
  </si>
  <si>
    <t>04/02/24</t>
  </si>
  <si>
    <t>沙田草地"B+2"</t>
  </si>
  <si>
    <t>10-3/4</t>
  </si>
  <si>
    <t>2.03.72</t>
  </si>
  <si>
    <t>13/01/24</t>
  </si>
  <si>
    <t>3R</t>
  </si>
  <si>
    <t>9-3/4</t>
  </si>
  <si>
    <t>1.36.48</t>
  </si>
  <si>
    <t>26/12/23</t>
  </si>
  <si>
    <t>1.35.52</t>
  </si>
  <si>
    <t>H1/TT1</t>
  </si>
  <si>
    <t>1.50.53</t>
  </si>
  <si>
    <t>28/06/25</t>
  </si>
  <si>
    <t>沙田草地"B"</t>
  </si>
  <si>
    <t>2-3/4</t>
  </si>
  <si>
    <t>2.02.47</t>
  </si>
  <si>
    <t>1-3/4</t>
  </si>
  <si>
    <t>2.02.81</t>
  </si>
  <si>
    <t>04/06/25</t>
  </si>
  <si>
    <t>黃智弘</t>
  </si>
  <si>
    <t>2.18.66</t>
  </si>
  <si>
    <t>25/05/25</t>
  </si>
  <si>
    <t>1.34.78</t>
  </si>
  <si>
    <t>23/03/25</t>
  </si>
  <si>
    <t>1.22.59</t>
  </si>
  <si>
    <t>1.41.10</t>
  </si>
  <si>
    <t>B-/TT1</t>
  </si>
  <si>
    <t>19/01/25</t>
  </si>
  <si>
    <t>15-1/4</t>
  </si>
  <si>
    <t>1.36.88</t>
  </si>
  <si>
    <t>1.22.56</t>
  </si>
  <si>
    <t>26/12/24</t>
  </si>
  <si>
    <t>1.11.06</t>
  </si>
  <si>
    <t>22/12/24</t>
  </si>
  <si>
    <t>沙田草地"A+3"</t>
  </si>
  <si>
    <t>4R</t>
  </si>
  <si>
    <t>3-3/4</t>
  </si>
  <si>
    <t>1.22.82</t>
  </si>
  <si>
    <t>B1</t>
  </si>
  <si>
    <t>10/09/25</t>
  </si>
  <si>
    <t>1.40.65</t>
  </si>
  <si>
    <t>--</t>
  </si>
  <si>
    <t>16/07/25</t>
  </si>
  <si>
    <t>1.39.89</t>
  </si>
  <si>
    <t>25/06/25</t>
  </si>
  <si>
    <t>1.39.70</t>
  </si>
  <si>
    <t>11/06/25</t>
  </si>
  <si>
    <t>1.40.49</t>
  </si>
  <si>
    <t>14/05/25</t>
  </si>
  <si>
    <t>1.42.96</t>
  </si>
  <si>
    <t>23/04/25</t>
  </si>
  <si>
    <t>1.40.34</t>
  </si>
  <si>
    <t>02/04/25</t>
  </si>
  <si>
    <t>2-1/2</t>
  </si>
  <si>
    <t>1.38.84</t>
  </si>
  <si>
    <t>1.41.45</t>
  </si>
  <si>
    <t>H-</t>
  </si>
  <si>
    <t>19/02/25</t>
  </si>
  <si>
    <t>11-1/2</t>
  </si>
  <si>
    <t>1.41.76</t>
  </si>
  <si>
    <t>H2</t>
  </si>
  <si>
    <t>15/01/25</t>
  </si>
  <si>
    <t>1.40.60</t>
  </si>
  <si>
    <t>1.40.23</t>
  </si>
  <si>
    <t>06/11/24</t>
  </si>
  <si>
    <t>1.40.54</t>
  </si>
  <si>
    <t>16/10/24</t>
  </si>
  <si>
    <t>7-3/4</t>
  </si>
  <si>
    <t>1.40.94</t>
  </si>
  <si>
    <t>06/07/24</t>
  </si>
  <si>
    <t>1.36.09</t>
  </si>
  <si>
    <t>15/06/24</t>
  </si>
  <si>
    <t>軟</t>
  </si>
  <si>
    <t>31-3/4</t>
  </si>
  <si>
    <t>1.40.62</t>
  </si>
  <si>
    <t>22/05/24</t>
  </si>
  <si>
    <t>1.41.68</t>
  </si>
  <si>
    <t>05/05/24</t>
  </si>
  <si>
    <t>1.22.91</t>
  </si>
  <si>
    <t>H1</t>
  </si>
  <si>
    <t>01/10/25</t>
  </si>
  <si>
    <t>1.22.61</t>
  </si>
  <si>
    <t>14/09/25</t>
  </si>
  <si>
    <t>黃寶妮</t>
  </si>
  <si>
    <t>1.21.89</t>
  </si>
  <si>
    <t>09/07/25</t>
  </si>
  <si>
    <t>短馬頭位</t>
  </si>
  <si>
    <t>1.40.22</t>
  </si>
  <si>
    <t>21/05/25</t>
  </si>
  <si>
    <t>1.40.40</t>
  </si>
  <si>
    <t>09/04/25</t>
  </si>
  <si>
    <t>19/03/25</t>
  </si>
  <si>
    <t>1.39.78</t>
  </si>
  <si>
    <t>V1</t>
  </si>
  <si>
    <t>09/03/25</t>
  </si>
  <si>
    <t>3-1/4</t>
  </si>
  <si>
    <t>1.22.79</t>
  </si>
  <si>
    <t>26/01/25</t>
  </si>
  <si>
    <t>1.23.21</t>
  </si>
  <si>
    <t>1.40.48</t>
  </si>
  <si>
    <t>15/12/24</t>
  </si>
  <si>
    <t>1.35.46</t>
  </si>
  <si>
    <t>20/11/24</t>
  </si>
  <si>
    <t>1.40.26</t>
  </si>
  <si>
    <t>03/11/24</t>
  </si>
  <si>
    <t>1.22.38</t>
  </si>
  <si>
    <t>14/07/24</t>
  </si>
  <si>
    <t>1.23.00</t>
  </si>
  <si>
    <t>8-3/4</t>
  </si>
  <si>
    <t>1.23.15</t>
  </si>
  <si>
    <t>10/04/24</t>
  </si>
  <si>
    <t>1.41.24</t>
  </si>
  <si>
    <t>27/03/24</t>
  </si>
  <si>
    <t>18</t>
  </si>
  <si>
    <t>1.41.56</t>
  </si>
  <si>
    <t>03/03/24</t>
  </si>
  <si>
    <t>H-/B1</t>
  </si>
  <si>
    <t>巫顯東</t>
  </si>
  <si>
    <t>1.36.47</t>
  </si>
  <si>
    <t>7-1/2</t>
  </si>
  <si>
    <t>1.10.03</t>
  </si>
  <si>
    <t>10/12/23</t>
  </si>
  <si>
    <t>1.10.20</t>
  </si>
  <si>
    <t>15/11/23</t>
  </si>
  <si>
    <t>4-1/2</t>
  </si>
  <si>
    <t>1.10.43</t>
  </si>
  <si>
    <t>18/10/23</t>
  </si>
  <si>
    <t>1.11.89</t>
  </si>
  <si>
    <t>01/10/23</t>
  </si>
  <si>
    <t>9-1/4</t>
  </si>
  <si>
    <t>1.10.62</t>
  </si>
  <si>
    <t>1.50.80</t>
  </si>
  <si>
    <t>1.36.45</t>
  </si>
  <si>
    <t>2.02.53</t>
  </si>
  <si>
    <t>2.18.69</t>
  </si>
  <si>
    <t>06/04/25</t>
  </si>
  <si>
    <t>2.02.83</t>
  </si>
  <si>
    <t>22-3/4</t>
  </si>
  <si>
    <t>2.19.85</t>
  </si>
  <si>
    <t>01/01/25</t>
  </si>
  <si>
    <t>10-1/2</t>
  </si>
  <si>
    <t>1.50.88</t>
  </si>
  <si>
    <t>11/12/24</t>
  </si>
  <si>
    <t>2.17.28</t>
  </si>
  <si>
    <t>2.17.14</t>
  </si>
  <si>
    <t>6-3/4</t>
  </si>
  <si>
    <t>1.51.32</t>
  </si>
  <si>
    <t>1.48.11</t>
  </si>
  <si>
    <t>25/09/24</t>
  </si>
  <si>
    <t>1.50.75</t>
  </si>
  <si>
    <t>11/09/24</t>
  </si>
  <si>
    <t>1.42.41</t>
  </si>
  <si>
    <t>2.03.13</t>
  </si>
  <si>
    <t>2.18.87</t>
  </si>
  <si>
    <t>28/02/24</t>
  </si>
  <si>
    <t>1.52.00</t>
  </si>
  <si>
    <t>31/01/24</t>
  </si>
  <si>
    <t>頸位</t>
  </si>
  <si>
    <t>2.18.79</t>
  </si>
  <si>
    <t>29/12/23</t>
  </si>
  <si>
    <t>2.18.07</t>
  </si>
  <si>
    <t>17/12/23</t>
  </si>
  <si>
    <t>1.50.05</t>
  </si>
  <si>
    <t>29/11/23</t>
  </si>
  <si>
    <t>1.51.15</t>
  </si>
  <si>
    <t>01/11/23</t>
  </si>
  <si>
    <t>1.51.42</t>
  </si>
  <si>
    <t>XB-/B2</t>
  </si>
  <si>
    <t>1.50.67</t>
  </si>
  <si>
    <t>7-1/4</t>
  </si>
  <si>
    <t>1.36.00</t>
  </si>
  <si>
    <t>01/07/25</t>
  </si>
  <si>
    <t>1.48.65</t>
  </si>
  <si>
    <t>2.03.05</t>
  </si>
  <si>
    <t>2.18.30</t>
  </si>
  <si>
    <t>1.49.57</t>
  </si>
  <si>
    <t>2.03.20</t>
  </si>
  <si>
    <t>V-/CP1</t>
  </si>
  <si>
    <t>15/03/25</t>
  </si>
  <si>
    <t>1.34.58</t>
  </si>
  <si>
    <t>1.34.90</t>
  </si>
  <si>
    <t>1.36.35</t>
  </si>
  <si>
    <t>XB-/V</t>
  </si>
  <si>
    <t>01/12/24</t>
  </si>
  <si>
    <t>13-1/2</t>
  </si>
  <si>
    <t>1.41.16</t>
  </si>
  <si>
    <t>B-/V1/XB1</t>
  </si>
  <si>
    <t>容天鵬</t>
  </si>
  <si>
    <t>賀銘年</t>
  </si>
  <si>
    <t>1.48.31</t>
  </si>
  <si>
    <t>08/09/24</t>
  </si>
  <si>
    <t>11-1/4</t>
  </si>
  <si>
    <t>1.36.86</t>
  </si>
  <si>
    <t>26/06/24</t>
  </si>
  <si>
    <t>4-3/4</t>
  </si>
  <si>
    <t>2.16.46</t>
  </si>
  <si>
    <t>1.37.29</t>
  </si>
  <si>
    <t>2.03.88</t>
  </si>
  <si>
    <t>1.50.89</t>
  </si>
  <si>
    <t>1.50.20</t>
  </si>
  <si>
    <t>1.49.32</t>
  </si>
  <si>
    <t>10/09/23</t>
  </si>
  <si>
    <t>1.36.64</t>
  </si>
  <si>
    <t>1.40.75</t>
  </si>
  <si>
    <t>05/07/25</t>
  </si>
  <si>
    <t>1.40.52</t>
  </si>
  <si>
    <t>1.41.65</t>
  </si>
  <si>
    <t>30/04/25</t>
  </si>
  <si>
    <t>1.40.08</t>
  </si>
  <si>
    <t>20/04/25</t>
  </si>
  <si>
    <t>1.40.07</t>
  </si>
  <si>
    <t>26/03/25</t>
  </si>
  <si>
    <t>1.49.75</t>
  </si>
  <si>
    <t>1.40.57</t>
  </si>
  <si>
    <t>1.24.70</t>
  </si>
  <si>
    <t>WV</t>
  </si>
  <si>
    <t>1.22.39</t>
  </si>
  <si>
    <t>1.48.90</t>
  </si>
  <si>
    <t>20/10/24</t>
  </si>
  <si>
    <t>1.36.30</t>
  </si>
  <si>
    <t>28/09/24</t>
  </si>
  <si>
    <t>1.40.80</t>
  </si>
  <si>
    <t>1.35.40</t>
  </si>
  <si>
    <t>E-</t>
  </si>
  <si>
    <t>10/07/24</t>
  </si>
  <si>
    <t>1.50.34</t>
  </si>
  <si>
    <t>13-1/4</t>
  </si>
  <si>
    <t>1.41.37</t>
  </si>
  <si>
    <t>05/06/24</t>
  </si>
  <si>
    <t>1.42.58</t>
  </si>
  <si>
    <t>H-/E1</t>
  </si>
  <si>
    <t>1.41.18</t>
  </si>
  <si>
    <t>01/05/24</t>
  </si>
  <si>
    <t>1.41.52</t>
  </si>
  <si>
    <t>XB-/H</t>
  </si>
  <si>
    <t>1.42.38</t>
  </si>
  <si>
    <t>H/XB</t>
  </si>
  <si>
    <t>1.40.59</t>
  </si>
  <si>
    <t>9-1/2</t>
  </si>
  <si>
    <t>1.40.55</t>
  </si>
  <si>
    <t>24/01/24</t>
  </si>
  <si>
    <t>1.50.50</t>
  </si>
  <si>
    <t>23/12/23</t>
  </si>
  <si>
    <t>1.40.21</t>
  </si>
  <si>
    <t>03/12/23</t>
  </si>
  <si>
    <t>1.50.03</t>
  </si>
  <si>
    <t>11/11/23</t>
  </si>
  <si>
    <t>1.36.13</t>
  </si>
  <si>
    <t>XB/H1</t>
  </si>
  <si>
    <t>15/10/23</t>
  </si>
  <si>
    <t>1.50.16</t>
  </si>
  <si>
    <t>24/09/23</t>
  </si>
  <si>
    <t>1.22.33</t>
  </si>
  <si>
    <t>XB1/TT-</t>
  </si>
  <si>
    <t>1.22.68</t>
  </si>
  <si>
    <t>18/05/25</t>
  </si>
  <si>
    <t>1.23.67</t>
  </si>
  <si>
    <t>CP-</t>
  </si>
  <si>
    <t>1.22.85</t>
  </si>
  <si>
    <t>1.22.87</t>
  </si>
  <si>
    <t>1.41.21</t>
  </si>
  <si>
    <t>1.10.21</t>
  </si>
  <si>
    <t>1.11.27</t>
  </si>
  <si>
    <t>01/07/24</t>
  </si>
  <si>
    <t>CP1/TT-</t>
  </si>
  <si>
    <t>0.57.52</t>
  </si>
  <si>
    <t>04/10/25</t>
  </si>
  <si>
    <t>1.41.43</t>
  </si>
  <si>
    <t>1.50.72</t>
  </si>
  <si>
    <t>1.34.98</t>
  </si>
  <si>
    <t>1.48.18</t>
  </si>
  <si>
    <t>1.49.76</t>
  </si>
  <si>
    <t>PC/H1/TT</t>
  </si>
  <si>
    <t>WV-A</t>
  </si>
  <si>
    <t>2.16.57</t>
  </si>
  <si>
    <t>B-/PC1/TT</t>
  </si>
  <si>
    <t>05/02/25</t>
  </si>
  <si>
    <t>1.41.22</t>
  </si>
  <si>
    <t>1.51.29</t>
  </si>
  <si>
    <t>B-/V2/TT</t>
  </si>
  <si>
    <t>2.18.14</t>
  </si>
  <si>
    <t>1.35.60</t>
  </si>
  <si>
    <t>1.22.53</t>
  </si>
  <si>
    <t>V-/B2/TT1</t>
  </si>
  <si>
    <t>29/05/24</t>
  </si>
  <si>
    <t>1.51.03</t>
  </si>
  <si>
    <t>B-/V1</t>
  </si>
  <si>
    <t>15/05/24</t>
  </si>
  <si>
    <t>1.41.02</t>
  </si>
  <si>
    <t>08/05/24</t>
  </si>
  <si>
    <t>1.51.12</t>
  </si>
  <si>
    <t>1.41.19</t>
  </si>
  <si>
    <t>1.41.28</t>
  </si>
  <si>
    <t>13/03/24</t>
  </si>
  <si>
    <t>1.41.17</t>
  </si>
  <si>
    <t>CP-/B2</t>
  </si>
  <si>
    <t>21/02/24</t>
  </si>
  <si>
    <t>07/02/24</t>
  </si>
  <si>
    <t>17/01/24</t>
  </si>
  <si>
    <t>1.51.25</t>
  </si>
  <si>
    <t>1.41.31</t>
  </si>
  <si>
    <t>20/12/23</t>
  </si>
  <si>
    <t>1.41.72</t>
  </si>
  <si>
    <t>B-/CP1</t>
  </si>
  <si>
    <t>26/11/23</t>
  </si>
  <si>
    <t>1.23.33</t>
  </si>
  <si>
    <t>05/11/23</t>
  </si>
  <si>
    <t>1.23.23</t>
  </si>
  <si>
    <t>25/10/23</t>
  </si>
  <si>
    <t>1.10.37</t>
  </si>
  <si>
    <t>1.50.40</t>
  </si>
  <si>
    <t>CP-/TT</t>
  </si>
  <si>
    <t>6-1/4</t>
  </si>
  <si>
    <t>CP1/TT</t>
  </si>
  <si>
    <t>12-1/2</t>
  </si>
  <si>
    <t>1.48.69</t>
  </si>
  <si>
    <t>封</t>
  </si>
  <si>
    <t>1.40.37</t>
  </si>
  <si>
    <t>1.49.63</t>
  </si>
  <si>
    <t>30/10/24</t>
  </si>
  <si>
    <t>22-1/2</t>
  </si>
  <si>
    <t>1.44.27</t>
  </si>
  <si>
    <t>09/10/24</t>
  </si>
  <si>
    <t>1.42.24</t>
  </si>
  <si>
    <t>1.42.13</t>
  </si>
  <si>
    <t>04/07/24</t>
  </si>
  <si>
    <t>1.40.84</t>
  </si>
  <si>
    <t>08/06/24</t>
  </si>
  <si>
    <t>1.23.88</t>
  </si>
  <si>
    <t>V1/TT</t>
  </si>
  <si>
    <t>1.10.84</t>
  </si>
  <si>
    <t>17/04/24</t>
  </si>
  <si>
    <t>8-1/2</t>
  </si>
  <si>
    <t>1.42.25</t>
  </si>
  <si>
    <t>1.11.24</t>
  </si>
  <si>
    <t>1.41.30</t>
  </si>
  <si>
    <t>20/03/24</t>
  </si>
  <si>
    <t>1.42.77</t>
  </si>
  <si>
    <t>1.10.18</t>
  </si>
  <si>
    <t>01/01/24</t>
  </si>
  <si>
    <t>1.23.52</t>
  </si>
  <si>
    <t>1.22.92</t>
  </si>
  <si>
    <t>1.41.39</t>
  </si>
  <si>
    <t>P-/TT</t>
  </si>
  <si>
    <t>14-3/4</t>
  </si>
  <si>
    <t>1.42.10</t>
  </si>
  <si>
    <t>04/10/23</t>
  </si>
  <si>
    <t>1.41.14</t>
  </si>
  <si>
    <t>1.35.50</t>
  </si>
  <si>
    <t>1.48.62</t>
  </si>
  <si>
    <t>2.02.90</t>
  </si>
  <si>
    <t>2.18.72</t>
  </si>
  <si>
    <t>1.50.76</t>
  </si>
  <si>
    <t>2.02.89</t>
  </si>
  <si>
    <t>2.16.22</t>
  </si>
  <si>
    <t>1.49.45</t>
  </si>
  <si>
    <t>2.17.55</t>
  </si>
  <si>
    <t>B/TT2</t>
  </si>
  <si>
    <t>1.50.18</t>
  </si>
  <si>
    <t>2.17.35</t>
  </si>
  <si>
    <t>1.41.08</t>
  </si>
  <si>
    <t>01/10/24</t>
  </si>
  <si>
    <t>1.49.04</t>
  </si>
  <si>
    <t>2.19.19</t>
  </si>
  <si>
    <t>B/TT-</t>
  </si>
  <si>
    <t>28/01/24</t>
  </si>
  <si>
    <t>30-3/4</t>
  </si>
  <si>
    <t>2.06.50</t>
  </si>
  <si>
    <t>07/01/24</t>
  </si>
  <si>
    <t>1.49.01</t>
  </si>
  <si>
    <t>B-/V1/TT</t>
  </si>
  <si>
    <t>2.05.84</t>
  </si>
  <si>
    <t>2.16.62</t>
  </si>
  <si>
    <t>2.04.51</t>
  </si>
  <si>
    <t>29/10/23</t>
  </si>
  <si>
    <t>2.18.01</t>
  </si>
  <si>
    <t>1.41.11</t>
  </si>
  <si>
    <t>1.39.26</t>
  </si>
  <si>
    <t>鼻位</t>
  </si>
  <si>
    <t>1.39.55</t>
  </si>
  <si>
    <t>1.39.97</t>
  </si>
  <si>
    <t>1.40.51</t>
  </si>
  <si>
    <t>08/01/25</t>
  </si>
  <si>
    <t>1.49.69</t>
  </si>
  <si>
    <t>1.49.77</t>
  </si>
  <si>
    <t>B1/TT</t>
  </si>
  <si>
    <t>1.49.78</t>
  </si>
  <si>
    <t>1.40.46</t>
  </si>
  <si>
    <t>TT2</t>
  </si>
  <si>
    <t>06/03/24</t>
  </si>
  <si>
    <t>1.41.44</t>
  </si>
  <si>
    <t>12/02/24</t>
  </si>
  <si>
    <t>1.22.46</t>
  </si>
  <si>
    <t>1.40.83</t>
  </si>
  <si>
    <t>06/12/23</t>
  </si>
  <si>
    <t>1.40.92</t>
  </si>
  <si>
    <t>22/11/23</t>
  </si>
  <si>
    <t>08/11/23</t>
  </si>
  <si>
    <t>1.48.87</t>
  </si>
  <si>
    <t>TT-</t>
  </si>
  <si>
    <t>1.41.25</t>
  </si>
  <si>
    <t>1.39.43</t>
  </si>
  <si>
    <t>1.52.15</t>
  </si>
  <si>
    <t>CP2/TT</t>
  </si>
  <si>
    <t>1.40.35</t>
  </si>
  <si>
    <t>1.39.27</t>
  </si>
  <si>
    <t>1.40.01</t>
  </si>
  <si>
    <t>1.40.18</t>
  </si>
  <si>
    <t>22/01/25</t>
  </si>
  <si>
    <t>頭位</t>
  </si>
  <si>
    <t>1.39.85</t>
  </si>
  <si>
    <t>27/10/24</t>
  </si>
  <si>
    <t>1.40.38</t>
  </si>
  <si>
    <t>1.41.59</t>
  </si>
  <si>
    <t>11/05/24</t>
  </si>
  <si>
    <t>1.22.97</t>
  </si>
  <si>
    <t>1.41.34</t>
  </si>
  <si>
    <t>1.42.02</t>
  </si>
  <si>
    <t>1.41.42</t>
  </si>
  <si>
    <t>1.41.53</t>
  </si>
  <si>
    <t>22/10/23</t>
  </si>
  <si>
    <t>1.35.73</t>
  </si>
  <si>
    <t>13/09/23</t>
  </si>
  <si>
    <t>1.39.86</t>
  </si>
  <si>
    <t>1.40.13</t>
  </si>
  <si>
    <t>1.40.67</t>
  </si>
  <si>
    <t>CP-/B2/TT</t>
  </si>
  <si>
    <t>12/03/25</t>
  </si>
  <si>
    <t>1.49.86</t>
  </si>
  <si>
    <t>1.40.61</t>
  </si>
  <si>
    <t>1.40.06</t>
  </si>
  <si>
    <t>15-3/4</t>
  </si>
  <si>
    <t>1.41.86</t>
  </si>
  <si>
    <t>B-/CP1/TT</t>
  </si>
  <si>
    <t>1.42.95</t>
  </si>
  <si>
    <t>19/05/24</t>
  </si>
  <si>
    <t>1.24.26</t>
  </si>
  <si>
    <t>B1/TT1</t>
  </si>
  <si>
    <t>1.41.09</t>
  </si>
  <si>
    <t>1.50.23</t>
  </si>
  <si>
    <t>1.40.24</t>
  </si>
  <si>
    <t>1.22.12</t>
  </si>
  <si>
    <t>1.09.53</t>
  </si>
  <si>
    <t>P-</t>
  </si>
  <si>
    <t>1.43.14</t>
  </si>
  <si>
    <t>P</t>
  </si>
  <si>
    <t>1.50.11</t>
  </si>
  <si>
    <t>P1</t>
  </si>
  <si>
    <t>21/01/24</t>
  </si>
  <si>
    <t>1.22.98</t>
  </si>
  <si>
    <t>1.22.80</t>
  </si>
  <si>
    <t>1.41.93</t>
  </si>
  <si>
    <t>1.34.87</t>
  </si>
  <si>
    <t>1.41.15</t>
  </si>
  <si>
    <t>1.40.90</t>
  </si>
  <si>
    <t>1.39.98</t>
  </si>
  <si>
    <t>1.40.58</t>
  </si>
  <si>
    <t>1.40.81</t>
  </si>
  <si>
    <t>18/09/24</t>
  </si>
  <si>
    <t>1.41.35</t>
  </si>
  <si>
    <t>1.22.02</t>
  </si>
  <si>
    <t>12/06/24</t>
  </si>
  <si>
    <t>1.40.04</t>
  </si>
  <si>
    <t>1.42.69</t>
  </si>
  <si>
    <t>1.40.70</t>
  </si>
  <si>
    <t>1.40.96</t>
  </si>
  <si>
    <t>1.41.38</t>
  </si>
  <si>
    <t>31/03/24</t>
  </si>
  <si>
    <t>1.23.55</t>
  </si>
  <si>
    <t>16/03/24</t>
  </si>
  <si>
    <t>1.23.72</t>
  </si>
  <si>
    <t>1.23.19</t>
  </si>
  <si>
    <t>1.22.83</t>
  </si>
  <si>
    <t>1.22.16</t>
  </si>
  <si>
    <t>17/09/23</t>
  </si>
  <si>
    <t>1.22.55</t>
  </si>
  <si>
    <t>13-3/4</t>
  </si>
  <si>
    <t>1.49.51</t>
  </si>
  <si>
    <t>2.15.85</t>
  </si>
  <si>
    <t>1.49.29</t>
  </si>
  <si>
    <t>27/04/25</t>
  </si>
  <si>
    <t>1.48.09</t>
  </si>
  <si>
    <t>30/03/25</t>
  </si>
  <si>
    <t>2.03.10</t>
  </si>
  <si>
    <t>1.48.01</t>
  </si>
  <si>
    <t>2.17.33</t>
  </si>
  <si>
    <t>2.04.12</t>
  </si>
  <si>
    <t>2.03.45</t>
  </si>
  <si>
    <t>09/11/24</t>
  </si>
  <si>
    <t>2.01.86</t>
  </si>
  <si>
    <t>1.47.49</t>
  </si>
  <si>
    <t>1.50.15</t>
  </si>
  <si>
    <t>1.35.29</t>
  </si>
  <si>
    <t>1.34.80</t>
  </si>
  <si>
    <t>CP-/B1</t>
  </si>
  <si>
    <t>26/05/24</t>
  </si>
  <si>
    <t>1.35.34</t>
  </si>
  <si>
    <t>1.40.82</t>
  </si>
  <si>
    <t>CP2</t>
  </si>
  <si>
    <t>24/03/24</t>
  </si>
  <si>
    <t>1.34.68</t>
  </si>
  <si>
    <t>15/02/24</t>
  </si>
  <si>
    <t>1.41.57</t>
  </si>
  <si>
    <t>1.35.31</t>
  </si>
  <si>
    <t>1.35.48</t>
  </si>
  <si>
    <t>1.35.24</t>
  </si>
  <si>
    <t>1.35.97</t>
  </si>
  <si>
    <t>1.10.07</t>
  </si>
  <si>
    <t>17/09/25</t>
  </si>
  <si>
    <t>1.10.31</t>
  </si>
  <si>
    <t>1.40.76</t>
  </si>
  <si>
    <t>1.10.67</t>
  </si>
  <si>
    <t>1.10.14</t>
  </si>
  <si>
    <t>1.09.92</t>
  </si>
  <si>
    <t>1.10.52</t>
  </si>
  <si>
    <t>1.41.41</t>
  </si>
  <si>
    <t>1.22.04</t>
  </si>
  <si>
    <t>1.11.46</t>
  </si>
  <si>
    <t>1.10.34</t>
  </si>
  <si>
    <t>24/04/24</t>
  </si>
  <si>
    <t>1.10.35</t>
  </si>
  <si>
    <t>1.11.32</t>
  </si>
  <si>
    <t>SR-/TT</t>
  </si>
  <si>
    <t>13/12/23</t>
  </si>
  <si>
    <t>1.41.80</t>
  </si>
  <si>
    <t>SR/TT</t>
  </si>
  <si>
    <t>1.11.35</t>
  </si>
  <si>
    <t>11/10/23</t>
  </si>
  <si>
    <t>1.10.48</t>
  </si>
  <si>
    <t>1.10.74</t>
  </si>
  <si>
    <t>1.49.28</t>
  </si>
  <si>
    <t>1.40.29</t>
  </si>
  <si>
    <t>1.39.92</t>
  </si>
  <si>
    <t>1.40.41</t>
  </si>
  <si>
    <t>1.39.64</t>
  </si>
  <si>
    <t>02/03/25</t>
  </si>
  <si>
    <t>1.40.77</t>
  </si>
  <si>
    <t>31/01/25</t>
  </si>
  <si>
    <t>1.36.24</t>
  </si>
  <si>
    <t>12/01/25</t>
  </si>
  <si>
    <t>1.22.06</t>
  </si>
  <si>
    <t>11-3/4</t>
  </si>
  <si>
    <t>1.49.20</t>
  </si>
  <si>
    <t>1.40.63</t>
  </si>
  <si>
    <t>1.39.95</t>
  </si>
  <si>
    <t>1.41.01</t>
  </si>
  <si>
    <t>1.10.53</t>
  </si>
  <si>
    <t>CP-/H-/V1/XB1</t>
  </si>
  <si>
    <t>24/11/24</t>
  </si>
  <si>
    <t>17-3/4</t>
  </si>
  <si>
    <t>1.36.99</t>
  </si>
  <si>
    <t>B-/H1/CP2</t>
  </si>
  <si>
    <t>13/10/24</t>
  </si>
  <si>
    <t>1.09.99</t>
  </si>
  <si>
    <t>GRIFFIN</t>
  </si>
  <si>
    <t>1.10.56</t>
  </si>
  <si>
    <t>0.58.64</t>
  </si>
  <si>
    <t>1.50.01</t>
  </si>
  <si>
    <t>1.49.06</t>
  </si>
  <si>
    <t>1.23.08</t>
  </si>
  <si>
    <t>1.35.62</t>
  </si>
  <si>
    <t>1.40.56</t>
  </si>
  <si>
    <t>1.41.77</t>
  </si>
  <si>
    <t>1.40.30</t>
  </si>
  <si>
    <t>1.42.42</t>
  </si>
  <si>
    <t>1.40.50</t>
  </si>
  <si>
    <t>1.41.26</t>
  </si>
  <si>
    <t>1.40.91</t>
  </si>
  <si>
    <t>1.41.32</t>
  </si>
  <si>
    <t>1.42.15</t>
  </si>
  <si>
    <t>1.40.72</t>
  </si>
  <si>
    <t>1.40.71</t>
  </si>
  <si>
    <t>1.23.63</t>
  </si>
  <si>
    <t>19/11/23</t>
  </si>
  <si>
    <t>1.42.33</t>
  </si>
  <si>
    <t>1.10.66</t>
  </si>
  <si>
    <t>1.40.32</t>
  </si>
  <si>
    <t>1.39.77</t>
  </si>
  <si>
    <t>12/02/25</t>
  </si>
  <si>
    <t>1.51.53</t>
  </si>
  <si>
    <t>1.40.87</t>
  </si>
  <si>
    <t>1.40.95</t>
  </si>
  <si>
    <t>1.38.81</t>
  </si>
  <si>
    <t>1.40.69</t>
  </si>
  <si>
    <t>1.41.13</t>
  </si>
  <si>
    <t>1.41.05</t>
  </si>
  <si>
    <t>1.11.10</t>
  </si>
  <si>
    <t>16-1/2</t>
  </si>
  <si>
    <t>2.04.67</t>
  </si>
  <si>
    <t>2.16.38</t>
  </si>
  <si>
    <t>1.40.25</t>
  </si>
  <si>
    <t>1.09.84</t>
  </si>
  <si>
    <t>1.10.51</t>
  </si>
  <si>
    <t>1.10.11</t>
  </si>
  <si>
    <t>1.09.90</t>
  </si>
  <si>
    <t>1.10.50</t>
  </si>
  <si>
    <t>1.10.70</t>
  </si>
  <si>
    <t>1.10.09</t>
  </si>
  <si>
    <t>1.10.33</t>
  </si>
  <si>
    <t>1.10.12</t>
  </si>
  <si>
    <t>1.24.31</t>
  </si>
  <si>
    <t>1.22.63</t>
  </si>
  <si>
    <t>02/06/24</t>
  </si>
  <si>
    <t>1.22.35</t>
  </si>
  <si>
    <t>1.09.68</t>
  </si>
  <si>
    <t>28/04/24</t>
  </si>
  <si>
    <t>1.10.80</t>
  </si>
  <si>
    <t>07/04/24</t>
  </si>
  <si>
    <t>1.10.29</t>
  </si>
  <si>
    <t>H-/CP/TT</t>
  </si>
  <si>
    <t>CP/H/TT</t>
  </si>
  <si>
    <t>0.57.50</t>
  </si>
  <si>
    <t>0.57.92</t>
  </si>
  <si>
    <t>H/CP1/TT</t>
  </si>
  <si>
    <t>0.57.74</t>
  </si>
  <si>
    <t>H1/TT</t>
  </si>
  <si>
    <t>0.57.71</t>
  </si>
  <si>
    <t>0.57.66</t>
  </si>
  <si>
    <t>0.57.28</t>
  </si>
  <si>
    <t>1.10.00</t>
  </si>
  <si>
    <t>1.09.56</t>
  </si>
  <si>
    <t>1.09.76</t>
  </si>
  <si>
    <t>1.09.82</t>
  </si>
  <si>
    <t>B-/H</t>
  </si>
  <si>
    <t>1.09.38</t>
  </si>
  <si>
    <t>B/H</t>
  </si>
  <si>
    <t>1.10.64</t>
  </si>
  <si>
    <t>H/B1</t>
  </si>
  <si>
    <t>1.09.71</t>
  </si>
  <si>
    <t>14/04/24</t>
  </si>
  <si>
    <t>1.09.86</t>
  </si>
  <si>
    <t>1.10.15</t>
  </si>
  <si>
    <t>04/01/24</t>
  </si>
  <si>
    <t>1.10.94</t>
  </si>
  <si>
    <t>1.24.28</t>
  </si>
  <si>
    <t>0.57.86</t>
  </si>
  <si>
    <t>1.11.28</t>
  </si>
  <si>
    <t>PC-/CP2/TT</t>
  </si>
  <si>
    <t>1.11.00</t>
  </si>
  <si>
    <t>1.10.19</t>
  </si>
  <si>
    <t>1.10.22</t>
  </si>
  <si>
    <t>1.10.91</t>
  </si>
  <si>
    <t>CP-/PC1/TT</t>
  </si>
  <si>
    <t>1.09.73</t>
  </si>
  <si>
    <t>1.22.89</t>
  </si>
  <si>
    <t>1.11.34</t>
  </si>
  <si>
    <t>1.09.87</t>
  </si>
  <si>
    <t>1.10.63</t>
  </si>
  <si>
    <t>0.57.35</t>
  </si>
  <si>
    <t>0.56.94</t>
  </si>
  <si>
    <t>1.12.02</t>
  </si>
  <si>
    <t>1.10.08</t>
  </si>
  <si>
    <t>1.10.17</t>
  </si>
  <si>
    <t>1.09.12</t>
  </si>
  <si>
    <t>09/02/25</t>
  </si>
  <si>
    <t>1.10.10</t>
  </si>
  <si>
    <t>1.09.47</t>
  </si>
  <si>
    <t>0.56.91</t>
  </si>
  <si>
    <t>CP-/H</t>
  </si>
  <si>
    <t>1.11.77</t>
  </si>
  <si>
    <t>CP/H</t>
  </si>
  <si>
    <t>1.10.96</t>
  </si>
  <si>
    <t>H/CP1</t>
  </si>
  <si>
    <t>0.56.61</t>
  </si>
  <si>
    <t>08/06/25</t>
  </si>
  <si>
    <t>1.08.75</t>
  </si>
  <si>
    <t>1.10.59</t>
  </si>
  <si>
    <t>1.10.97</t>
  </si>
  <si>
    <t>B2</t>
  </si>
  <si>
    <t>1.39.99</t>
  </si>
  <si>
    <t>1.09.64</t>
  </si>
  <si>
    <t>1.09.29</t>
  </si>
  <si>
    <t>1.09.61</t>
  </si>
  <si>
    <t>1.39.37</t>
  </si>
  <si>
    <t>1.09.93</t>
  </si>
  <si>
    <t>1.10.72</t>
  </si>
  <si>
    <t>15/09/24</t>
  </si>
  <si>
    <t>1.22.74</t>
  </si>
  <si>
    <t>1.50.51</t>
  </si>
  <si>
    <t>1.41.96</t>
  </si>
  <si>
    <t>1.22.99</t>
  </si>
  <si>
    <t>1.23.60</t>
  </si>
  <si>
    <t>1.11.81</t>
  </si>
  <si>
    <t>1.22.32</t>
  </si>
  <si>
    <t>1.09.77</t>
  </si>
  <si>
    <t>1.12.30</t>
  </si>
  <si>
    <t>1.23.16</t>
  </si>
  <si>
    <t>1.10.73</t>
  </si>
  <si>
    <t>1.10.71</t>
  </si>
  <si>
    <t>0.56.80</t>
  </si>
  <si>
    <t>0.57.83</t>
  </si>
  <si>
    <t>0.56.65</t>
  </si>
  <si>
    <t>0.56.81</t>
  </si>
  <si>
    <t>1.11.51</t>
  </si>
  <si>
    <t>1.10.57</t>
  </si>
  <si>
    <t>1.10.13</t>
  </si>
  <si>
    <t>0.57.55</t>
  </si>
  <si>
    <t>28-3/4</t>
  </si>
  <si>
    <t>1.12.86</t>
  </si>
  <si>
    <t>17-1/4</t>
  </si>
  <si>
    <t>1.24.30</t>
  </si>
  <si>
    <t>18-3/4</t>
  </si>
  <si>
    <t>1.25.14</t>
  </si>
  <si>
    <t>0.58.29</t>
  </si>
  <si>
    <t>0.56.82</t>
  </si>
  <si>
    <t>0.57.08</t>
  </si>
  <si>
    <t>1.09.55</t>
  </si>
  <si>
    <t>0.58.02</t>
  </si>
  <si>
    <t>1.10.39</t>
  </si>
  <si>
    <t>04/12/24</t>
  </si>
  <si>
    <t>0.57.54</t>
  </si>
  <si>
    <t>SR-/CP1/TT</t>
  </si>
  <si>
    <t>0.57.75</t>
  </si>
  <si>
    <t>0.57.44</t>
  </si>
  <si>
    <t>1.11.73</t>
  </si>
  <si>
    <t>SR1/TT1</t>
  </si>
  <si>
    <t>1.42.28</t>
  </si>
  <si>
    <t>PC-</t>
  </si>
  <si>
    <t>PC</t>
  </si>
  <si>
    <t>29/12/24</t>
  </si>
  <si>
    <t>1.09.21</t>
  </si>
  <si>
    <t>1.11.59</t>
  </si>
  <si>
    <t>1.10.44</t>
  </si>
  <si>
    <t>1.10.77</t>
  </si>
  <si>
    <t>1.10.42</t>
  </si>
  <si>
    <t>1.10.87</t>
  </si>
  <si>
    <t>PC1</t>
  </si>
  <si>
    <t>B-/XB2/TT-</t>
  </si>
  <si>
    <t>0.58.01</t>
  </si>
  <si>
    <t>0.57.73</t>
  </si>
  <si>
    <t>0.57.37</t>
  </si>
  <si>
    <t>0.57.65</t>
  </si>
  <si>
    <t>1.10.90</t>
  </si>
  <si>
    <t>1.12.36</t>
  </si>
  <si>
    <t>1.11.18</t>
  </si>
  <si>
    <t>1.11.49</t>
  </si>
  <si>
    <t>1.10.89</t>
  </si>
  <si>
    <t>1.11.30</t>
  </si>
  <si>
    <t>H-/P-/XB-/TT</t>
  </si>
  <si>
    <t>1.11.08</t>
  </si>
  <si>
    <t>H/P/XB/TT</t>
  </si>
  <si>
    <t>H/P1/XB1/TT</t>
  </si>
  <si>
    <t>23-1/4</t>
  </si>
  <si>
    <t>0.59.51</t>
  </si>
  <si>
    <t>1.40.64</t>
  </si>
  <si>
    <t>1.39.73</t>
  </si>
  <si>
    <t>1.40.36</t>
  </si>
  <si>
    <t>1.48.89</t>
  </si>
  <si>
    <t>1.23.10</t>
  </si>
  <si>
    <t>1.12.18</t>
  </si>
  <si>
    <t>1.21.98</t>
  </si>
  <si>
    <t>1.21.94</t>
  </si>
  <si>
    <t>1.22.70</t>
  </si>
  <si>
    <t>1.22.43</t>
  </si>
  <si>
    <t>1.22.05</t>
  </si>
  <si>
    <t>1.21.63</t>
  </si>
  <si>
    <t>1.21.69</t>
  </si>
  <si>
    <t>1.22.47</t>
  </si>
  <si>
    <t>1.21.86</t>
  </si>
  <si>
    <t>1.21.93</t>
  </si>
  <si>
    <t>1.23.42</t>
  </si>
  <si>
    <t>1.10.83</t>
  </si>
  <si>
    <t>1.23.47</t>
  </si>
  <si>
    <t>1.23.50</t>
  </si>
  <si>
    <t>1.11.09</t>
  </si>
  <si>
    <t>濕快</t>
  </si>
  <si>
    <t>12-3/4</t>
  </si>
  <si>
    <t>1.21.95</t>
  </si>
  <si>
    <t>1.10.04</t>
  </si>
  <si>
    <t>1.22.67</t>
  </si>
  <si>
    <t>1.21.62</t>
  </si>
  <si>
    <t>1.22.07</t>
  </si>
  <si>
    <t>04/05/25</t>
  </si>
  <si>
    <t>1.21.81</t>
  </si>
  <si>
    <t>1.23.12</t>
  </si>
  <si>
    <t>1.22.42</t>
  </si>
  <si>
    <t>1.21.65</t>
  </si>
  <si>
    <t>1.40.42</t>
  </si>
  <si>
    <t>1.10.49</t>
  </si>
  <si>
    <t>1.41.27</t>
  </si>
  <si>
    <t>1.41.71</t>
  </si>
  <si>
    <t>1.40.00</t>
  </si>
  <si>
    <t>1.54.48</t>
  </si>
  <si>
    <t>1.41.55</t>
  </si>
  <si>
    <t>1.40.85</t>
  </si>
  <si>
    <t>1.11.63</t>
  </si>
  <si>
    <t>1.41.12</t>
  </si>
  <si>
    <t>1.42.07</t>
  </si>
  <si>
    <t>1.51.80</t>
  </si>
  <si>
    <t>1.41.50</t>
  </si>
  <si>
    <t>1.41.85</t>
  </si>
  <si>
    <t>10/01/24</t>
  </si>
  <si>
    <t>1.41.54</t>
  </si>
  <si>
    <t>1.43.29</t>
  </si>
  <si>
    <t>1.10.47</t>
  </si>
  <si>
    <t>1.10.46</t>
  </si>
  <si>
    <t>1.09.33</t>
  </si>
  <si>
    <t>1.09.96</t>
  </si>
  <si>
    <t>1.11.88</t>
  </si>
  <si>
    <t>1.10.28</t>
  </si>
  <si>
    <t>1.10.36</t>
  </si>
  <si>
    <t>1.11.72</t>
  </si>
  <si>
    <t>1.01.28</t>
  </si>
  <si>
    <t>0.57.41</t>
  </si>
  <si>
    <t>1.21.88</t>
  </si>
  <si>
    <t>1.22.76</t>
  </si>
  <si>
    <t>1.51.75</t>
  </si>
  <si>
    <t>1.47.43</t>
  </si>
  <si>
    <t>1.50.56</t>
  </si>
  <si>
    <t>1.49.95</t>
  </si>
  <si>
    <t>2.15.68</t>
  </si>
  <si>
    <t>08/12/24</t>
  </si>
  <si>
    <t>1.48.42</t>
  </si>
  <si>
    <t>E-/H1</t>
  </si>
  <si>
    <t>17/11/24</t>
  </si>
  <si>
    <t>2.02.29</t>
  </si>
  <si>
    <t>1.23.68</t>
  </si>
  <si>
    <t>1.22.25</t>
  </si>
  <si>
    <t>2.01.42</t>
  </si>
  <si>
    <t>1.35.96</t>
  </si>
  <si>
    <t>1.22.57</t>
  </si>
  <si>
    <t>B-/E1</t>
  </si>
  <si>
    <t>14-1/4</t>
  </si>
  <si>
    <t>1.36.92</t>
  </si>
  <si>
    <t>PC-/B2</t>
  </si>
  <si>
    <t>4YO</t>
  </si>
  <si>
    <t>19-1/4</t>
  </si>
  <si>
    <t>2.02.92</t>
  </si>
  <si>
    <t>V-/PC1</t>
  </si>
  <si>
    <t>2.02.87</t>
  </si>
  <si>
    <t>1.48.82</t>
  </si>
  <si>
    <t>2.02.04</t>
  </si>
  <si>
    <t>1.35.09</t>
  </si>
  <si>
    <t>1.34.83</t>
  </si>
  <si>
    <t>1.23.24</t>
  </si>
  <si>
    <t>1.22.54</t>
  </si>
  <si>
    <t>10/05/25</t>
  </si>
  <si>
    <t>1.22.84</t>
  </si>
  <si>
    <t>1.21.40</t>
  </si>
  <si>
    <t>1.41.88</t>
  </si>
  <si>
    <t>1.36.11</t>
  </si>
  <si>
    <t>1.48.97</t>
  </si>
  <si>
    <t>1.39.60</t>
  </si>
  <si>
    <t>1.39.59</t>
  </si>
  <si>
    <t>1.34.46</t>
  </si>
  <si>
    <t>1.47.86</t>
  </si>
  <si>
    <t>2.02.96</t>
  </si>
  <si>
    <t>PC1/TT</t>
  </si>
  <si>
    <t>2.03.57</t>
  </si>
  <si>
    <t>1.50.44</t>
  </si>
  <si>
    <t>1.49.22</t>
  </si>
  <si>
    <t>1.34.63</t>
  </si>
  <si>
    <t>1.34.67</t>
  </si>
  <si>
    <t>1.34.89</t>
  </si>
  <si>
    <t>1.47.98</t>
  </si>
  <si>
    <t>1.33.80</t>
  </si>
  <si>
    <t>1.36.19</t>
  </si>
  <si>
    <t>1.23.06</t>
  </si>
  <si>
    <t>1.36.17</t>
  </si>
  <si>
    <t>25/02/24</t>
  </si>
  <si>
    <t>1.47.79</t>
  </si>
  <si>
    <t>1.39.90</t>
  </si>
  <si>
    <t>XB-/TT-</t>
  </si>
  <si>
    <t>1.22.81</t>
  </si>
  <si>
    <t>XB/TT</t>
  </si>
  <si>
    <t>1.22.29</t>
  </si>
  <si>
    <t>XB1/TT</t>
  </si>
  <si>
    <t>23/02/25</t>
  </si>
  <si>
    <t>1.23.27</t>
  </si>
  <si>
    <t>1.49.27</t>
  </si>
  <si>
    <t>H1/XB1</t>
  </si>
  <si>
    <t>1.10.60</t>
  </si>
  <si>
    <t>13/04/25</t>
  </si>
  <si>
    <t>1.10.54</t>
  </si>
  <si>
    <t>1.09.41</t>
  </si>
  <si>
    <t>CP-/XB/B1</t>
  </si>
  <si>
    <t>20-1/2</t>
  </si>
  <si>
    <t>1.42.27</t>
  </si>
  <si>
    <t>SR-/XB/CP1</t>
  </si>
  <si>
    <t>SR/XB</t>
  </si>
  <si>
    <t>XB/SR1</t>
  </si>
  <si>
    <t>1.10.86</t>
  </si>
  <si>
    <t>1.12.04</t>
  </si>
  <si>
    <t>1.23.91</t>
  </si>
  <si>
    <t>XB1</t>
  </si>
  <si>
    <t>1.10.92</t>
  </si>
  <si>
    <t>1.10.23</t>
  </si>
  <si>
    <t>1.09.97</t>
  </si>
  <si>
    <t>1.10.25</t>
  </si>
  <si>
    <t>1.21.57</t>
  </si>
  <si>
    <t>1.21.90</t>
  </si>
  <si>
    <t>1.23.97</t>
  </si>
  <si>
    <t>XB1/TT1</t>
  </si>
  <si>
    <t>0.56.42</t>
  </si>
  <si>
    <t>0.57.49</t>
  </si>
  <si>
    <t>0.56.89</t>
  </si>
  <si>
    <t>0.55.97</t>
  </si>
  <si>
    <t>0.56.71</t>
  </si>
  <si>
    <t>0.56.83</t>
  </si>
  <si>
    <t>0.56.86</t>
  </si>
  <si>
    <t>0.57.36</t>
  </si>
  <si>
    <t>0.57.17</t>
  </si>
  <si>
    <t>0.57.81</t>
  </si>
  <si>
    <t>0.57.33</t>
  </si>
  <si>
    <t>0.57.51</t>
  </si>
  <si>
    <t>0.57.85</t>
  </si>
  <si>
    <t>0.57.46</t>
  </si>
  <si>
    <t>0.57.16</t>
  </si>
  <si>
    <t>1.12.76</t>
  </si>
  <si>
    <t>0.57.05</t>
  </si>
  <si>
    <t>0.57.89</t>
  </si>
  <si>
    <t>0.56.93</t>
  </si>
  <si>
    <t>1.22.01</t>
  </si>
  <si>
    <t>1.11.64</t>
  </si>
  <si>
    <t>0.57.69</t>
  </si>
  <si>
    <t>0.57.27</t>
  </si>
  <si>
    <t>1.11.05</t>
  </si>
  <si>
    <t>0.58.08</t>
  </si>
  <si>
    <t>0.57.57</t>
  </si>
  <si>
    <t>0.57.82</t>
  </si>
  <si>
    <t>0.57.87</t>
  </si>
  <si>
    <t>1.10.01</t>
  </si>
  <si>
    <t>1.09.45</t>
  </si>
  <si>
    <t>1.09.89</t>
  </si>
  <si>
    <t>1.10.05</t>
  </si>
  <si>
    <t>0.57.77</t>
  </si>
  <si>
    <t>H/P</t>
  </si>
  <si>
    <t>0.57.45</t>
  </si>
  <si>
    <t>0.57.48</t>
  </si>
  <si>
    <t>H1/P1/TT-</t>
  </si>
  <si>
    <t>0.58.69</t>
  </si>
  <si>
    <t>1.11.85</t>
  </si>
  <si>
    <t>1.10.45</t>
  </si>
  <si>
    <t>0.57.58</t>
  </si>
  <si>
    <t>0.57.01</t>
  </si>
  <si>
    <t>XB-/B/TT2</t>
  </si>
  <si>
    <t>0.57.47</t>
  </si>
  <si>
    <t>CP-/B1/XB2</t>
  </si>
  <si>
    <t>0.57.12</t>
  </si>
  <si>
    <t>XB-/CP</t>
  </si>
  <si>
    <t>0.58.13</t>
  </si>
  <si>
    <t>CP/XB</t>
  </si>
  <si>
    <t>XB/CP2</t>
  </si>
  <si>
    <t>CP-/XB2/TT-</t>
  </si>
  <si>
    <t>SR-/CP2/TT</t>
  </si>
  <si>
    <t>0.57.91</t>
  </si>
  <si>
    <t>0.56.96</t>
  </si>
  <si>
    <t>0.56.98</t>
  </si>
  <si>
    <t>0.57.78</t>
  </si>
  <si>
    <t>0.57.79</t>
  </si>
  <si>
    <t>1.12.06</t>
  </si>
  <si>
    <t>0.57.30</t>
  </si>
  <si>
    <t>0.57.59</t>
  </si>
  <si>
    <t>P-/B2/TT</t>
  </si>
  <si>
    <t>B-/P2/TT</t>
  </si>
  <si>
    <t>0.57.32</t>
  </si>
  <si>
    <t>PC-/B2/TT</t>
  </si>
  <si>
    <t>B-/PC2/TT</t>
  </si>
  <si>
    <t>0.57.39</t>
  </si>
  <si>
    <t>PC-/B1/TT</t>
  </si>
  <si>
    <t>0.57.93</t>
  </si>
  <si>
    <t>0.57.19</t>
  </si>
  <si>
    <t>0.57.10</t>
  </si>
  <si>
    <t>1.11.40</t>
  </si>
  <si>
    <t>P-/PC1/TT</t>
  </si>
  <si>
    <t>0.58.35</t>
  </si>
  <si>
    <t>0.57.43</t>
  </si>
  <si>
    <t>0.59.18</t>
  </si>
  <si>
    <t>0.58.39</t>
  </si>
  <si>
    <t>0.57.64</t>
  </si>
  <si>
    <t>1.10.65</t>
  </si>
  <si>
    <t>1.11.21</t>
  </si>
  <si>
    <t>0.57.76</t>
  </si>
  <si>
    <t>0.57.88</t>
  </si>
  <si>
    <t>1.11.95</t>
  </si>
  <si>
    <t>0.57.94</t>
  </si>
  <si>
    <t>0.57.84</t>
  </si>
  <si>
    <t>0.58.25</t>
  </si>
  <si>
    <t>0.57.60</t>
  </si>
  <si>
    <t>0.57.63</t>
  </si>
  <si>
    <t>0.58.12</t>
  </si>
  <si>
    <t>1.10.95</t>
  </si>
  <si>
    <t>0.57.11</t>
  </si>
  <si>
    <t>0.57.06</t>
  </si>
  <si>
    <t>1.12.23</t>
  </si>
  <si>
    <t>1.10.58</t>
  </si>
  <si>
    <t>V-</t>
  </si>
  <si>
    <t>XB-</t>
  </si>
  <si>
    <t>0.58.78</t>
  </si>
  <si>
    <t>0.58.20</t>
  </si>
  <si>
    <t>0.57.70</t>
  </si>
  <si>
    <t>1.10.82</t>
  </si>
  <si>
    <t>CP/H/XB</t>
  </si>
  <si>
    <t>1.12.10</t>
  </si>
  <si>
    <t>1.11.04</t>
  </si>
  <si>
    <t>H/CP1/XB2</t>
  </si>
  <si>
    <t>1.10.41</t>
  </si>
  <si>
    <t>0.57.38</t>
  </si>
  <si>
    <t>17-1/2</t>
  </si>
  <si>
    <t>1.12.67</t>
  </si>
  <si>
    <t>WX-A</t>
  </si>
  <si>
    <t>1.33.91</t>
  </si>
  <si>
    <t>1.34.10</t>
  </si>
  <si>
    <t>1.35.80</t>
  </si>
  <si>
    <t>1.09.67</t>
  </si>
  <si>
    <t>1.10.61</t>
  </si>
  <si>
    <t>13/07/25</t>
  </si>
  <si>
    <t>1.36.51</t>
  </si>
  <si>
    <t>1.35.22</t>
  </si>
  <si>
    <t>1.39.96</t>
  </si>
  <si>
    <t>2.00.86</t>
  </si>
  <si>
    <t>1.39.80</t>
  </si>
  <si>
    <t>PU</t>
  </si>
  <si>
    <t>---</t>
  </si>
  <si>
    <t>G3</t>
  </si>
  <si>
    <t>2.01.36</t>
  </si>
  <si>
    <t>1.49.15</t>
  </si>
  <si>
    <t>1.40.12</t>
  </si>
  <si>
    <t>1.34.49</t>
  </si>
  <si>
    <t>1.40.15</t>
  </si>
  <si>
    <t>1.34.41</t>
  </si>
  <si>
    <t>1.41.61</t>
  </si>
  <si>
    <t>20/09/23</t>
  </si>
  <si>
    <t>1.40.68</t>
  </si>
  <si>
    <t>1.48.96</t>
  </si>
  <si>
    <t>V/TT-</t>
  </si>
  <si>
    <t>1.38.54</t>
  </si>
  <si>
    <t>1.47.78</t>
  </si>
  <si>
    <t>1.36.10</t>
  </si>
  <si>
    <t>B/TT1</t>
  </si>
  <si>
    <t>1.08.98</t>
  </si>
  <si>
    <t>1.21.97</t>
  </si>
  <si>
    <t>1.21.71</t>
  </si>
  <si>
    <t>1.21.73</t>
  </si>
  <si>
    <t>1.21.45</t>
  </si>
  <si>
    <t>1.22.09</t>
  </si>
  <si>
    <t>31/05/25</t>
  </si>
  <si>
    <t>1.40.39</t>
  </si>
  <si>
    <t>1.39.23</t>
  </si>
  <si>
    <t>1.40.73</t>
  </si>
  <si>
    <t>1.48.72</t>
  </si>
  <si>
    <t>1.49.36</t>
  </si>
  <si>
    <t>1.41.84</t>
  </si>
  <si>
    <t>1.22.18</t>
  </si>
  <si>
    <t>1.24.44</t>
  </si>
  <si>
    <t>1.39.84</t>
  </si>
  <si>
    <t>1.54.63</t>
  </si>
  <si>
    <t>1.39.54</t>
  </si>
  <si>
    <t>1.21.92</t>
  </si>
  <si>
    <t>1.09.42</t>
  </si>
  <si>
    <t>16-3/4</t>
  </si>
  <si>
    <t>1.12.16</t>
  </si>
  <si>
    <t>1.36.39</t>
  </si>
  <si>
    <t>1.42.03</t>
  </si>
  <si>
    <t>1.40.02</t>
  </si>
  <si>
    <t>1.23.14</t>
  </si>
  <si>
    <t>1.09.78</t>
  </si>
  <si>
    <t>0.57.56</t>
  </si>
  <si>
    <t>1.24.19</t>
  </si>
  <si>
    <t>1.23.77</t>
  </si>
  <si>
    <t>1.24.02</t>
  </si>
  <si>
    <t>14-1/2</t>
  </si>
  <si>
    <t>19-1/2</t>
  </si>
  <si>
    <t>1.48.24</t>
  </si>
  <si>
    <t>21-1/2</t>
  </si>
  <si>
    <t>1.44.80</t>
  </si>
  <si>
    <t>1.38.18</t>
  </si>
  <si>
    <t>1.38.73</t>
  </si>
  <si>
    <t>1.23.43</t>
  </si>
  <si>
    <t>2.17.91</t>
  </si>
  <si>
    <t>1.48.46</t>
  </si>
  <si>
    <t>1.35.65</t>
  </si>
  <si>
    <t>1.09.85</t>
  </si>
  <si>
    <t>1.22.75</t>
  </si>
  <si>
    <t>1.22.86</t>
  </si>
  <si>
    <t>1.11.55</t>
  </si>
  <si>
    <t>1.09.94</t>
  </si>
  <si>
    <t>1.11.39</t>
  </si>
  <si>
    <t>1.10.69</t>
  </si>
  <si>
    <t>1.11.07</t>
  </si>
  <si>
    <t>1.11.15</t>
  </si>
  <si>
    <t>0.56.76</t>
  </si>
  <si>
    <t>0.56.53</t>
  </si>
  <si>
    <t>0.59.11</t>
  </si>
  <si>
    <t>0.56.97</t>
  </si>
  <si>
    <t>0.56.40</t>
  </si>
  <si>
    <t>0.57.07</t>
  </si>
  <si>
    <t>0.57.24</t>
  </si>
  <si>
    <t>0.56.87</t>
  </si>
  <si>
    <t>1.09.83</t>
  </si>
  <si>
    <t>0.58.34</t>
  </si>
  <si>
    <t>E1</t>
  </si>
  <si>
    <t>B/XB1/TT</t>
  </si>
  <si>
    <t>1.10.55</t>
  </si>
  <si>
    <t>V-/TT</t>
  </si>
  <si>
    <t>1.42.46</t>
  </si>
  <si>
    <t>1.25.38</t>
  </si>
  <si>
    <t>1.10.79</t>
  </si>
  <si>
    <t>1.11.11</t>
  </si>
  <si>
    <t>1.10.40</t>
  </si>
  <si>
    <t>1.10.75</t>
  </si>
  <si>
    <t>0.58.46</t>
  </si>
  <si>
    <t>CP-/B1/TT1</t>
  </si>
  <si>
    <t>1.12.51</t>
  </si>
  <si>
    <t>1.11.02</t>
  </si>
  <si>
    <t>1.22.08</t>
  </si>
  <si>
    <t>1.09.30</t>
  </si>
  <si>
    <t>1.22.49</t>
  </si>
  <si>
    <t>1.10.78</t>
  </si>
  <si>
    <t>SR</t>
  </si>
  <si>
    <t>SR/TT-</t>
  </si>
  <si>
    <t>1.09.59</t>
  </si>
  <si>
    <t>XB-/SR/TT1</t>
  </si>
  <si>
    <t>SR/XB1</t>
  </si>
  <si>
    <t>SR1</t>
  </si>
  <si>
    <t>1.41.99</t>
  </si>
  <si>
    <t>1.11.16</t>
  </si>
  <si>
    <t>1.09.43</t>
  </si>
  <si>
    <t>XB2</t>
  </si>
  <si>
    <t>1.23.90</t>
  </si>
  <si>
    <t>1.42.29</t>
  </si>
  <si>
    <t>1.22.71</t>
  </si>
  <si>
    <t>1.22.23</t>
  </si>
  <si>
    <t>1.41.06</t>
  </si>
  <si>
    <t>1.22.24</t>
  </si>
  <si>
    <t>1.09.34</t>
  </si>
  <si>
    <t>1.10.27</t>
  </si>
  <si>
    <t>1.23.04</t>
  </si>
  <si>
    <t>1.09.08</t>
  </si>
  <si>
    <t>1.09.00</t>
  </si>
  <si>
    <t>0.58.65</t>
  </si>
  <si>
    <t>1.12.74</t>
  </si>
  <si>
    <t>H-/B/TT</t>
  </si>
  <si>
    <t>B/H/TT</t>
  </si>
  <si>
    <t>1.12.88</t>
  </si>
  <si>
    <t>CP-/B1/H1/TT</t>
  </si>
  <si>
    <t>1.11.17</t>
  </si>
  <si>
    <t>1.11.68</t>
  </si>
  <si>
    <t>1.23.17</t>
  </si>
  <si>
    <t>B/XB1</t>
  </si>
  <si>
    <t>1.09.51</t>
  </si>
  <si>
    <t>PC-/B2/TT-</t>
  </si>
  <si>
    <t>H-/P1/TT</t>
  </si>
  <si>
    <t>1.22.21</t>
  </si>
  <si>
    <t>1.09.98</t>
  </si>
  <si>
    <t>CP-/V1/TT1</t>
  </si>
  <si>
    <t>B-/CP2</t>
  </si>
  <si>
    <t>1.21.78</t>
  </si>
  <si>
    <t>1.21.82</t>
  </si>
  <si>
    <t>1.21.24</t>
  </si>
  <si>
    <t>1.11.38</t>
  </si>
  <si>
    <t>1.09.15</t>
  </si>
  <si>
    <t>1.09.50</t>
  </si>
  <si>
    <t>V/TT2</t>
  </si>
  <si>
    <t>1.10.88</t>
  </si>
  <si>
    <t>B-/V2</t>
  </si>
  <si>
    <t>1.23.05</t>
  </si>
  <si>
    <t>V-/B2</t>
  </si>
  <si>
    <t>1.10.98</t>
  </si>
  <si>
    <t>B-/V1/TT-</t>
  </si>
  <si>
    <t>1.09.88</t>
  </si>
  <si>
    <t>0.56.79</t>
  </si>
  <si>
    <t>28/09/25</t>
  </si>
  <si>
    <t>P2</t>
  </si>
  <si>
    <t>1.08.73</t>
  </si>
  <si>
    <t>1.08.68</t>
  </si>
  <si>
    <t>1.08.61</t>
  </si>
  <si>
    <t>1.08.33</t>
  </si>
  <si>
    <t>1.39.28</t>
  </si>
  <si>
    <t>1.08.83</t>
  </si>
  <si>
    <t>1.09.54</t>
  </si>
  <si>
    <t>1.38.85</t>
  </si>
  <si>
    <t>1.38.69</t>
  </si>
  <si>
    <t>0.56.58</t>
  </si>
  <si>
    <t>1.08.93</t>
  </si>
  <si>
    <t>1.08.36</t>
  </si>
  <si>
    <t>1.09.20</t>
  </si>
  <si>
    <t>1.08.03</t>
  </si>
  <si>
    <t>嘉里</t>
  </si>
  <si>
    <t>1.09.63</t>
  </si>
  <si>
    <t>1.09.23</t>
  </si>
  <si>
    <t>1.21.67</t>
  </si>
  <si>
    <t>0.57.61</t>
  </si>
  <si>
    <t>CP-/TT-</t>
  </si>
  <si>
    <t>20-3/4</t>
  </si>
  <si>
    <t>1.23.40</t>
  </si>
  <si>
    <t>0.57.13</t>
  </si>
  <si>
    <t>1.22.28</t>
  </si>
  <si>
    <t>1.11.33</t>
  </si>
  <si>
    <t>1.23.07</t>
  </si>
  <si>
    <t>1.22.72</t>
  </si>
  <si>
    <t>1.38.49</t>
  </si>
  <si>
    <t>1.22.14</t>
  </si>
  <si>
    <t>1.22.26</t>
  </si>
  <si>
    <t>1.22.94</t>
  </si>
  <si>
    <t>CP-/H-/TT-</t>
  </si>
  <si>
    <t>B-/XB-/TT</t>
  </si>
  <si>
    <t>XB/B1/TT1</t>
  </si>
  <si>
    <t>1.22.58</t>
  </si>
  <si>
    <t>1.23.45</t>
  </si>
  <si>
    <t>1.08.99</t>
  </si>
  <si>
    <t>1.22.15</t>
  </si>
  <si>
    <t>1.21.77</t>
  </si>
  <si>
    <t>1.24.33</t>
  </si>
  <si>
    <t>0.55.89</t>
  </si>
  <si>
    <t>0.56.08</t>
  </si>
  <si>
    <t>0.57.95</t>
  </si>
  <si>
    <t>0.56.84</t>
  </si>
  <si>
    <t>1.09.25</t>
  </si>
  <si>
    <t>1.09.46</t>
  </si>
  <si>
    <t>1.22.11</t>
  </si>
  <si>
    <t>1.22.10</t>
  </si>
  <si>
    <t>1.09.70</t>
  </si>
  <si>
    <t>V2/TT</t>
  </si>
  <si>
    <t>1.22.13</t>
  </si>
  <si>
    <t>1.09.81</t>
  </si>
  <si>
    <t>1.09.39</t>
  </si>
  <si>
    <t>1.38.59</t>
  </si>
  <si>
    <t>1.38.91</t>
  </si>
  <si>
    <t>1.39.24</t>
  </si>
  <si>
    <t>0.57.34</t>
  </si>
  <si>
    <t>27/09/23</t>
  </si>
  <si>
    <t>1.11.78</t>
  </si>
  <si>
    <t>0.56.95</t>
  </si>
  <si>
    <t>1.09.04</t>
  </si>
  <si>
    <t>0.58.43</t>
  </si>
  <si>
    <t>CP1/TT1</t>
  </si>
  <si>
    <t>XB/CP1</t>
  </si>
  <si>
    <t>1.40.27</t>
  </si>
  <si>
    <t>1.40.88</t>
  </si>
  <si>
    <t>1.21.38</t>
  </si>
  <si>
    <t>1.22.78</t>
  </si>
  <si>
    <t>1.10.68</t>
  </si>
  <si>
    <t>1.22.66</t>
  </si>
  <si>
    <t>0.56.36</t>
  </si>
  <si>
    <t>1.12.25</t>
  </si>
  <si>
    <t>1.08.91</t>
  </si>
  <si>
    <t>XB/CP1/TT</t>
  </si>
  <si>
    <t>XB/TT1</t>
  </si>
  <si>
    <t>B-/XB-/TT1</t>
  </si>
  <si>
    <t>1.10.81</t>
  </si>
  <si>
    <t>XB/B1</t>
  </si>
  <si>
    <t>CP-/TT1</t>
  </si>
  <si>
    <t>SR-/CP1</t>
  </si>
  <si>
    <t>1.23.09</t>
  </si>
  <si>
    <t>1.21.08</t>
  </si>
  <si>
    <t>1.09.02</t>
  </si>
  <si>
    <t>1.09.11</t>
  </si>
  <si>
    <t>1.22.34</t>
  </si>
  <si>
    <t>1.23.32</t>
  </si>
  <si>
    <t xml:space="preserve"> 1800米</t>
  </si>
  <si>
    <t xml:space="preserve"> 第五班</t>
    <phoneticPr fontId="3" type="noConversion"/>
  </si>
  <si>
    <t xml:space="preserve"> 1650米</t>
  </si>
  <si>
    <t xml:space="preserve"> 第四班</t>
  </si>
  <si>
    <t xml:space="preserve"> 1200米</t>
  </si>
  <si>
    <t xml:space="preserve"> 1000米</t>
  </si>
  <si>
    <t xml:space="preserve"> 第三班</t>
  </si>
  <si>
    <t>編號</t>
  </si>
  <si>
    <t>馬名/  練馬師/  6次近績</t>
  </si>
  <si>
    <t>試閘</t>
  </si>
  <si>
    <t>快操</t>
  </si>
  <si>
    <t>踱步</t>
  </si>
  <si>
    <t>游泳</t>
  </si>
  <si>
    <t>馬匹 跑步機</t>
  </si>
  <si>
    <t>馬匹水中 步行機</t>
  </si>
  <si>
    <t>休歇</t>
  </si>
  <si>
    <t>所有晨操紀錄</t>
  </si>
  <si>
    <t>客家之光  沈集成  1/11/5/9/6/2</t>
  </si>
  <si>
    <t>05/10: 沙田 全天候 34.0 28.0 26.6 (1.28.6) (助手) 02/10: 沙田 全天候 34.0 28.8 24.9 (1.27.7) (助手) 28/09: 沙田 全天候 29.0 25.8 (54.8) (助手) 領創動力 18/09: 沙田 草地 30.9 23.8 (54.7) (布文) 過關勇士</t>
  </si>
  <si>
    <t>06/10: 沙田 內圈 倒快兩圈 (助手) 05/10: 沙田 飛機場 踱步 (助手) 04/10: 沙田 內圈 快踱兩圈 (助手) 03/10: 沙田 內圈 快踱一圈 (助手) 02/10: 沙田 飛機場 踱步 (助手) 01/10: 沙田 內圈 快踱兩圈 (助手) 30/09: 沙田 內圈 快踱一圈 (助手) 29/09: 沙田 內圈 倒快兩圈 (助手) 28/09: 沙田 飛機場 踱步 (助手) 27/09: 沙田 內圈 快踱兩圈 (助手) 26/09: 沙田 內圈 快踱一圈 (助手) 25/09: 沙田 飛機場 踱步 (助手) 21/09: 沙田 飛機場 踱步 (助手) 20/09: 沙田 內圈 快踱兩圈 (助手) 19/09: 沙田 內圈 快踱一圈 (助手) 18/09: 沙田 飛機場 踱步 (助手) 17/09: 沙田 內圈 快踱兩圈 (助手)</t>
  </si>
  <si>
    <t>05/10: 沙田 04/10: 沙田 03/10: 沙田 02/10: 沙田 01/10: 沙田 30/09: 沙田 29/09: 沙田 28/09: 沙田 27/09: 沙田 26/09: 沙田 25/09: 沙田 23/09: 沙田 21/09: 沙田 20/09: 沙田 19/09: 沙田 18/09: 沙田 17/09: 沙田</t>
  </si>
  <si>
    <t>詳情</t>
  </si>
  <si>
    <t>步風雷  伍鵬志  4/3/2/2/7/12</t>
  </si>
  <si>
    <t>05/10: 沙田 全天候 31.4 28.1 (59.5) (助手) 02/10: 沙田 草閘 25.2 23.1 (48.3) (潘頓) 精明選擇, 維港激流 29/09: 沙田 全天候 32.2 26.8 (59.0) (助手) 18/09: 沙田 全天候 30.9 26.5 (57.4) (潘頓)</t>
  </si>
  <si>
    <t>06/10: 沙田 內圈 倒快兩圈 (助手) 05/10: 沙田 飛機場 踱步 (助手) 04/10: 沙田 內圈 快踱一圈 (助手) 03/10: 沙田 內圈 快踱一圈 (助手) 02/10: 沙田 飛機場 踱步 (助手) 01/10: 沙田 內圈 快踱一圈 (助手) 30/09: 沙田 內圈 快踱一圈 (助手) 29/09: 沙田 飛機場 踱步 (助手) 28/09: 沙田 內圈 快踱一圈 (助手) 27/09: 沙田 內圈 快踱兩圈 (助手) 26/09: 沙田 內圈 快踱一圈 (助手) 25/09: 沙田 飛機場 踱步 (助手) 21/09: 沙田 內圈 快踱一圈 (助手) 20/09: 沙田 內圈 快踱兩圈 (助手) 19/09: 沙田 內圈 快踱一圈 (助手) 18/09: 沙田 飛機場 踱步 (助手) 17/09: 沙田 內圈 快踱一圈 (助手)</t>
  </si>
  <si>
    <t>05/10: 沙田 04/10: 沙田 03/10: 沙田 02/10: 沙田 01/10: 沙田 30/09: 沙田 29/09: 沙田 28/09: 沙田 27/09: 沙田 26/09: 沙田 25/09: 沙田 23/09: 沙田 20/09: 沙田 19/09: 沙田 18/09: 沙田 17/09: 沙田</t>
  </si>
  <si>
    <t>華美之威  告東尼  3/6/3/4/11/9</t>
  </si>
  <si>
    <t>05/10: 沙田 全天候 30.2 26.8 (57.0) (助手) 01/10: 沙田 全天候 29.7 26.7 (56.4) (助手) 28/09: 沙田 全天候 29.1 25.5 (54.6) (助手) 23/09: 沙田 全天候 30.1 25.7 (55.8) (鍾易禮) 20/09: 沙田 全天候 32.3 27.7 (1.00.0) (助手) 17/09: 沙田 全天候 28.8 25.7 (54.5) (鍾易禮)</t>
  </si>
  <si>
    <t>06/10: 沙田 內圈 倒快兩圈 (助手) 05/10: 沙田 飛機場 踱步 (助手) 04/10: 沙田 內圈 快踱一圈 (助手) 03/10: 沙田 內圈 快踱一圈 (助手) 02/10: 沙田 內圈 倒快兩圈 (助手) 01/10: 沙田 飛機場 踱步 (助手) 30/09: 沙田 內圈 快踱一圈 (助手) 29/09: 沙田 內圈 倒快兩圈 (助手) 28/09: 沙田 飛機場 踱步 (助手) 27/09: 沙田 內圈 快踱一圈 (助手) 26/09: 沙田 內圈 快踱一圈 (助手) 25/09: 沙田 內圈 倒快兩圈 (助手) 23/09: 沙田 飛機場 踱步 (鍾易禮) 22/09: 沙田 內圈 倒快兩圈 (助手) 21/09: 沙田 內圈 快踱一圈 (助手) 20/09: 沙田 飛機場 踱步 (助手) 19/09: 沙田 內圈 快踱一圈 (助手) 18/09: 沙田 內圈 倒快兩圈 (助手) 17/09: 沙田 飛機場 踱步 (鍾易禮)</t>
  </si>
  <si>
    <t>05/10: 沙田 04/10: 沙田 03/10: 沙田 02/10: 沙田 01/10: 沙田 30/09: 沙田 29/09: 沙田 28/09: 沙田 27/09: 沙田 26/09: 沙田 25/09: 沙田 23/09: 沙田 22/09: 沙田 21/09: 沙田 20/09: 沙田 19/09: 沙田 18/09: 沙田 17/09: 沙田</t>
  </si>
  <si>
    <t>威威父子  賀賢  8/3/4/2/2/3</t>
  </si>
  <si>
    <t>06/10: 沙田 全天候 32.8 (32.8) (黃寶妮) 27/09: 沙田 全天候 30.7 26.4 (57.1) (助手) 22/09: 沙田 全天候 30.0 29.1 (59.1) (助手)</t>
  </si>
  <si>
    <t>06/10: 沙田 飛機場 踱步 (助手) 05/10: 沙田 彭福公園 踱步 (助手) 04/10: 沙田 彭福公園 踱步 (助手) 01/10: 沙田 彭福公園 踱步 (助手) 30/09: 沙田 彭福公園 踱步 (助手) 29/09: 沙田 彭福公園 踱步 (助手) 28/09: 沙田 彭福公園 踱步 (助手) 27/09: 沙田 飛機場 踱步 (助手) 26/09: 沙田 內圈 快踱一圈 (助手) 25/09: 沙田 飛機場 踱步 (助手) 23/09: 沙田 內圈 快踱一圈 (助手) 22/09: 沙田 飛機場 踱步 (助手) 21/09: 沙田 內圈 快踱一圈 (助手) 20/09: 沙田 內圈 快踱一圈 (助手) 19/09: 沙田 內圈 快踱一圈 (助手) 18/09: 沙田 彭福公園 踱步 (助手)</t>
  </si>
  <si>
    <t>皇金風速  蘇偉賢  8/13/1/4/3/9</t>
  </si>
  <si>
    <t>04/10: 沙田 全天候 23.8 (23.8) (助手) 30/09: 沙田 全天候 31.2 24.4 (55.6) (助手) 18/09: 沙田 全天候 25.0 (25.0) (助手)</t>
  </si>
  <si>
    <t>06/10: 沙田 內圈 倒快兩圈 (助手) 05/10: 沙田 飛機場 踱步 (助手) 04/10: 沙田 飛機場 踱步 (助手) 03/10: 沙田 內圈 快踱一圈 (助手) 02/10: 沙田 內圈 倒快兩圈 (助手) 01/10: 沙田 飛機場 踱步 (助手) 30/09: 沙田 飛機場 踱步 (助手) 29/09: 沙田 內圈 倒快兩圈 (助手) 28/09: 沙田 內圈 快踱一圈 (助手) 27/09: 沙田 內圈 快踱一圈 (助手) 26/09: 沙田 內圈 快踱一圈 (助手) 25/09: 沙田 內圈 倒快一圈 (助手) 21/09: 沙田 飛機場 踱步 (助手) 20/09: 沙田 內圈 快踱一圈 (助手) 19/09: 沙田 飛機場 踱步 (助手) 18/09: 沙田 飛機場 踱步 (助手) 17/09: 沙田 內圈 快踱一圈 (助手)</t>
  </si>
  <si>
    <t>皮具大師  文家良  6/12/6/6/1/3</t>
  </si>
  <si>
    <t>04/10: 沙田 全天候 30.2 26.9 (57.1) (助手) 30/09: 沙田 全天候 31.7 28.1 (59.8) (何澤堯) 18/09: 沙田 全天候 33.3 28.2 (1.01.5) (何澤堯)</t>
  </si>
  <si>
    <t>06/10: 沙田 內圈 倒快一圈 (助手) 05/10: 沙田 內圈 快踱一圈 (助手) 04/10: 沙田 飛機場 踱步 (助手) 03/10: 沙田 內圈 快踱一圈 (助手) 02/10: 沙田 內圈 倒快一圈 (助手) 01/10: 沙田 內圈 快踱一圈 (助手) 30/09: 沙田 飛機場 踱步 (助手) 29/09: 沙田 內圈 倒快一圈 (助手) 28/09: 沙田 內圈 快踱一圈 (助手) 27/09: 沙田 內圈 快踱一圈 (助手) 26/09: 沙田 內圈 快踱一圈 (助手) 25/09: 沙田 內圈 倒快一圈 (助手) 23/09: 沙田 飛機場 踱步 (助手) 21/09: 沙田 飛機場 踱步 (助手) 20/09: 沙田 內圈 快踱一圈 (助手) 19/09: 沙田 內圈 快踱一圈 (助手) 18/09: 沙田 飛機場 踱步 (助手) 17/09: 沙田 內圈 快踱一圈 (助手)</t>
  </si>
  <si>
    <t>05/10: 沙田 03/10: 沙田 02/10: 沙田 01/10: 沙田 29/09: 沙田 27/09: 沙田 26/09: 沙田 25/09: 沙田 23/09: 沙田 17/09: 沙田</t>
  </si>
  <si>
    <t>極速之子  姚本輝  5/6/5/5/2/5</t>
  </si>
  <si>
    <t>02/10: 沙田 草地 28.5 23.9 (52.4) (助手) 27/09: 沙田 全天候 32.8 28.9 25.1 (1.26.8) (助手) 23/09: 沙田 全天候 32.3 29.1 25.1 (1.26.5) (助手) 18/09: 沙田 草地 27.8 22.8 (50.6) (助手) 冠輝皇</t>
  </si>
  <si>
    <t>06/10: 沙田 內圈 倒快兩圈 (助手) 04/10: 沙田 內圈 快踱一圈 (助手) 03/10: 沙田 內圈 快踱一圈 (助手) 02/10: 沙田 飛機場 踱步 (助手) 01/10: 沙田 內圈 快踱一圈 (助手) 30/09: 沙田 內圈 快踱一圈 (助手) 29/09: 沙田 內圈 倒快兩圈 (助手) 27/09: 沙田 飛機場 踱步 (助手) 26/09: 沙田 內圈 快踱一圈 (助手) 25/09: 沙田 內圈 倒快兩圈 (助手) 23/09: 沙田 飛機場 踱步 (助手) 22/09: 沙田 內圈 倒快兩圈 (助手) 20/09: 沙田 內圈 快踱一圈 (助手) 19/09: 沙田 內圈 快踱一圈 (助手) 18/09: 沙田 飛機場 踱步 (助手) 17/09: 沙田 內圈 快踱兩圈 (助手)</t>
  </si>
  <si>
    <t>勁爽  丁冠豪  2/10/11/11/6/11</t>
  </si>
  <si>
    <t>04/10: 沙田 全天候 28.9 25.1 (54.0) (助手) 友得盈 01/10: 沙田 全天候 28.6 24.8 (53.4) (副練馬師) 順成之星 27/09: 沙田 全天候 33.1 29.8 24.8 (1.27.7) (助手) 天天友福 23/09: 沙田 全天候 30.1 25.4 (55.5) (助手) 19/09: 沙田 全天候 31.1 28.5 (59.6) (助手)</t>
  </si>
  <si>
    <t>06/10: 沙田 內圈 倒快兩圈 (助手) 04/10: 沙田 飛機場 踱步 (助手) 03/10: 沙田 內圈 快踱一圈 (助手) 02/10: 沙田 內圈 倒快兩圈 (助手) 01/10: 沙田 飛機場 踱步 (助手) 30/09: 沙田 內圈 快踱一圈 (助手) 29/09: 沙田 內圈 倒快兩圈 (助手) 28/09: 沙田 內圈 快踱一圈 (助手) 27/09: 沙田 飛機場 踱步 (助手) 26/09: 沙田 內圈 快踱一圈 (助手) 25/09: 沙田 內圈 倒快兩圈 (助手) 23/09: 沙田 飛機場 踱步 (助手) 22/09: 沙田 內圈 倒快兩圈 (助手) 21/09: 沙田 內圈 快踱一圈 (助手) 20/09: 沙田 內圈 快踱一圈 (助手) 19/09: 沙田 飛機場 踱步 (助手) 18/09: 沙田 內圈 倒快兩圈 (助手) 17/09: 沙田 內圈 快踱一圈 (助手)</t>
  </si>
  <si>
    <t>同寶寶  伍鵬志  8/7/3/2/6/4</t>
  </si>
  <si>
    <t>01/10: 沙田 全天候 31.9 27.0 (58.9) (助手) 18/09: 從化 全天候 31.1 25.9 (57.0) (助手)</t>
  </si>
  <si>
    <t>04/10: 沙田 飛機場 踱步 (助手) 03/10: 沙田 內圈 快踱一圈 (助手) 02/10: 沙田 內圈 倒快兩圈 (助手) 01/10: 沙田 飛機場 踱步 (助手) 30/09: 沙田 內圈 快踱一圈 (助手) 29/09: 沙田 內圈 倒快兩圈 (助手) 28/09: 沙田 內圈 快踱一圈 (助手) 27/09: 沙田 內圈 快踱一圈 (助手) 26/09: 沙田 內圈 快踱一圈 (助手) 25/09: 沙田 飛機場 踱步 (助手) 21/09: 沙田 內圈 快踱一圈 (助手) 20/09: 沙田 內圈 快踱一圈 (助手) 19/09: 沙田 內圈 快踱一圈 (助手) 18/09: 從化 飛機場 踱步 (助手) 17/09: 從化 內圈 快踱一圈 (助手)</t>
  </si>
  <si>
    <t>03/10: 沙田 02/10: 沙田 01/10: 沙田 30/09: 沙田 29/09: 沙田 28/09: 沙田 27/09: 沙田 26/09: 沙田 25/09: 沙田 23/09: 沙田 20/09: 沙田 19/09: 沙田 18/09: 從化 17/09: 從化</t>
  </si>
  <si>
    <t>星雲浩騰  鄭俊偉  2/6/7/11/6/2</t>
  </si>
  <si>
    <t>04/10: 沙田 全天候 33.2 26.2 24.5 (1.23.9) (潘明輝) 盈利寶馬, 新力 18/09: 沙田 全天候 28.9 25.1 (54.0) (助手)</t>
  </si>
  <si>
    <t>06/10: 沙田 內圈 倒快兩圈 (助手) 03/10: 沙田 內圈 快踱一圈 (助手) 02/10: 沙田 內圈 倒快兩圈 (助手) 01/10: 沙田 內圈 快踱一圈 (助手) 30/09: 沙田 內圈 快踱一圈 (助手) 29/09: 沙田 內圈 倒快兩圈 (助手) 27/09: 沙田 內圈 快踱一圈 (助手) 26/09: 沙田 內圈 快踱一圈 (助手) 25/09: 沙田 內圈 倒快一圈 (助手) 20/09: 沙田 內圈 快踱一圈 (助手) 19/09: 沙田 內圈 快踱一圈 (助手) 17/09: 沙田 內圈 快踱一圈 (助手)</t>
  </si>
  <si>
    <t>03/10: 沙田 02/10: 沙田 30/09: 沙田 29/09: 沙田 26/09: 沙田 25/09: 沙田 19/09: 沙田</t>
  </si>
  <si>
    <t>香港精神  葉楚航  9/6/5/3/5/8</t>
  </si>
  <si>
    <t>06/10: 沙田 全天候 29.4 26.3 (55.7) (田泰安) 02/10: 沙田 全天候 31.4 26.5 (57.9) (助手) 18/09: 沙田 全天候 30.7 26.9 (57.6) (田泰安)</t>
  </si>
  <si>
    <t>06/10: 沙田 飛機場 踱步 (助手) 04/10: 沙田 內圈 快踱兩圈 (助手) 03/10: 沙田 內圈 快踱兩圈 (助手) 02/10: 沙田 飛機場 踱步 (助手) 01/10: 沙田 內圈 快踱兩圈 (助手) 30/09: 沙田 內圈 快踱一圈 (助手) 29/09: 沙田 內圈 倒快一圈 (助手) 27/09: 沙田 飛機場 踱步 (助手) 26/09: 沙田 飛機場 踱步 (助手) 21/09: 沙田 飛機場 踱步 (助手) 20/09: 沙田 內圈 快踱一圈 (助手) 19/09: 沙田 內圈 快踱兩圈 (助手) 18/09: 沙田 飛機場 踱步 (助手) 17/09: 沙田 內圈 快踱兩圈 (助手)</t>
  </si>
  <si>
    <t>04/10: 沙田 03/10: 沙田 02/10: 沙田 01/10: 沙田 30/09: 沙田 29/09: 沙田 28/09: 沙田 27/09: 沙田 26/09: 沙田 25/09: 沙田 23/09: 沙田 19/09: 沙田 18/09: 沙田 17/09: 沙田</t>
  </si>
  <si>
    <t>錶之量子  伍鵬志  2/4/2/6/4/6</t>
  </si>
  <si>
    <t>30/09: 第2組 1200 沙田 全天候 3/9(布文) 24.7 22.7 23.0 (1.10.44)</t>
  </si>
  <si>
    <t>05/10: 沙田 全天候 32.5 27.8 (1.00.3) (助手) 26/09: 沙田 全天候 31.8 28.1 (59.9) (助手) 21/09: 沙田 全天候 32.0 27.4 (59.4) (助手) 18/09: 沙田 全天候 33.8 26.9 (1.00.7) (助手)</t>
  </si>
  <si>
    <t>06/10: 沙田 內圈 倒快兩圈 (助手) 05/10: 沙田 飛機場 踱步 (助手) 04/10: 沙田 內圈 快踱一圈 (助手) 03/10: 沙田 內圈 快踱一圈 (助手) 02/10: 沙田 內圈 倒快一圈 (助手) 30/09: 沙田 飛機場 踱步 (助手) 29/09: 沙田 內圈 倒快兩圈 (助手) 28/09: 沙田 內圈 快踱一圈 (助手) 27/09: 沙田 內圈 快踱一圈 (助手) 26/09: 沙田 飛機場 踱步 (助手) 25/09: 沙田 內圈 倒快兩圈 (助手) 23/09: 沙田 內圈 快踱兩圈 (助手) 22/09: 沙田 內圈 倒快一圈 (助手) 21/09: 沙田 飛機場 踱步 (助手) 20/09: 沙田 內圈 快踱一圈 (助手) 19/09: 沙田 內圈 快踱一圈 (助手) 18/09: 沙田 飛機場 踱步 (助手) 17/09: 沙田 內圈 快踱一圈 (助手)</t>
  </si>
  <si>
    <t>05/10: 沙田 04/10: 沙田 03/10: 沙田 02/10: 沙田 01/10: 沙田 29/09: 沙田 28/09: 沙田 27/09: 沙田 26/09: 沙田 25/09: 沙田 23/09: 沙田 22/09: 沙田 21/09: 沙田 20/09: 沙田 19/09: 沙田 18/09: 沙田 17/09: 沙田</t>
  </si>
  <si>
    <t>紅海勁  文家良  4/4/5/8/4/7</t>
  </si>
  <si>
    <t>04/10: 沙田 全天候 30.7 25.4 (56.1) (助手) 29/09: 沙田 草閘 27.4 24.3 (51.7) (何澤堯) 銳高 25/09: 沙田 全天候 30.8 26.3 (57.1) (副練馬師) 21/09: 沙田 全天候 29.4 27.0 (56.4) (助手) 17/09: 沙田 全天候 31.6 26.5 (58.1) (助手)</t>
  </si>
  <si>
    <t>06/10: 沙田 內圈 倒快一圈 (助手) 05/10: 沙田 內圈 快踱一圈 (助手) 04/10: 沙田 飛機場 踱步 (助手) 03/10: 沙田 內圈 快踱一圈 (助手) 02/10: 沙田 內圈 倒快一圈 (助手) 01/10: 沙田 內圈 快踱一圈 (助手) 30/09: 沙田 內圈 快踱一圈 (助手) 29/09: 沙田 飛機場 踱步 (助手) 28/09: 沙田 內圈 快踱一圈 (助手) 27/09: 沙田 內圈 快踱一圈 (助手) 26/09: 沙田 內圈 快踱一圈 (助手) 25/09: 沙田 飛機場 踱步 (副練馬師) 23/09: 沙田 內圈 快踱一圈 (助手) 22/09: 沙田 內圈 倒快一圈 (助手) 21/09: 沙田 飛機場 踱步 (助手) 20/09: 沙田 內圈 快踱一圈 (助手) 19/09: 沙田 內圈 快踱一圈 (助手) 18/09: 沙田 內圈 倒快一圈 (助手)</t>
  </si>
  <si>
    <t>05/10: 沙田 03/10: 沙田 02/10: 沙田 01/10: 沙田 30/09: 沙田 27/09: 沙田 26/09: 沙田 23/09: 沙田 22/09: 沙田 20/09: 沙田 19/09: 沙田 18/09: 沙田</t>
  </si>
  <si>
    <t>奮鬥輝煌  游達榮  6/2/1/4/3/5</t>
  </si>
  <si>
    <t>26/09: 第1組 1200 沙田 全天候 5/8(班德禮) 24.7 22.4 23.3 (1.10.45)  05/09: 第3組 1200 沙田 全天候 8/9(田泰安) 24.4 23.8 23.0 (1.11.22)</t>
  </si>
  <si>
    <t>03/10: 沙田 全天候 27.8 25.9 (53.7) (助手) 錶之星球 20/09: 沙田 全天候 27.0 25.3 (52.3) (助手) 令狐沖</t>
  </si>
  <si>
    <t>06/10: 沙田 內圈 倒快兩圈 (助手) 05/10: 沙田 內圈 快踱一圈 (助手) 03/10: 沙田 飛機場 踱步 (助手) 02/10: 沙田 內圈 倒快兩圈 (助手) 01/10: 沙田 內圈 快踱一圈 (助手) 30/09: 沙田 內圈 快踱一圈 (助手) 29/09: 沙田 內圈 倒快兩圈 (助手) 26/09: 沙田 飛機場 踱步 (助手) 25/09: 沙田 內圈 倒快兩圈 (助手) 23/09: 沙田 內圈 快踱一圈 (助手) 22/09: 沙田 彭福公園 踱步 (助手) 20/09: 沙田 飛機場 踱步 (助手) 19/09: 沙田 內圈 快踱一圈 (助手) 18/09: 沙田 內圈 倒快兩圈 (助手)</t>
  </si>
  <si>
    <t>先到先得  蔡約翰  5/9/12/1/3/8</t>
  </si>
  <si>
    <t>29/09: 第8組 1200 從化 草地 9/11(楊明綸) 25.4 22.9 23.0 (1.11.30)</t>
  </si>
  <si>
    <t>06/10: 沙田 全天候 32.9 25.9 (58.8) (助手) 03/10: 沙田 全天候 31.4 24.9 (56.3) (助手) 26/09: 沙田 全天候 34.0 25.7 (59.7) (助手) 22/09: 沙田 全天候 33.1 25.8 (58.9) (助手) 18/09: 從化 全天候 26.2 (26.2) (副練馬師)</t>
  </si>
  <si>
    <t>06/10: 沙田 飛機場 踱步 (助手) 05/10: 沙田 內圈 快踱一圈 (助手) 04/10: 沙田 內圈 快踱一圈 (助手) 03/10: 沙田 飛機場 踱步 (助手) 02/10: 沙田 飛機場 踱步 (助手) 01/10: 從化 飛機場 踱步 (助手) 29/09: 從化 飛機場 踱步 (助手) 28/09: 從化 內圈 快踱一圈 (助手) 27/09: 從化 飛機場 踱步 (助手) 26/09: 沙田 飛機場 踱步 (助手) 25/09: 沙田 內圈 倒快一圈 (助手) 23/09: 沙田 內圈 快踱一圈 (助手) 22/09: 沙田 飛機場 踱步 (助手) 21/09: 沙田 飛機場 踱步 (助手) 20/09: 從化 內圈 快踱一圈 (助手) 19/09: 從化 內圈 快踱一圈 (副練馬師) 18/09: 從化 飛機場 踱步 (副練馬師) 17/09: 從化 內圈 快踱一圈 (助手)</t>
  </si>
  <si>
    <t>05/10: 沙田 04/10: 沙田 03/10: 沙田 02/10: 沙田 30/09: 從化 28/09: 從化 27/09: 從化 25/09: 沙田 23/09: 沙田 22/09: 沙田 21/09: 沙田 19/09: 從化 18/09: 從化 17/09: 從化</t>
  </si>
  <si>
    <t>凝妙星  大衛希斯  4</t>
  </si>
  <si>
    <t>26/09: 第2組 1200 沙田 全天候 4/8(潘頓) 25.0 22.0 23.1 (1.10.10)  18/09: 第4組 1200 從化 全天候 6/9(湯瑪善) 24.8 22.8 23.6 (1.11.26)  04/09: 第3組 1200 從化 全天候 5/7(田泰安) 25.5 22.6 23.5 (1.11.63)</t>
  </si>
  <si>
    <t>06/10: 沙田 全天候 27.8 (27.8) (希威森) 02/10: 沙田 全天候 25.1 (25.1) (希威森) 23/09: 沙田 全天候 32.8 27.4 (1.00.2) (助手)</t>
  </si>
  <si>
    <t>06/10: 沙田 飛機場 踱步 (助手) 05/10: 沙田 內圈 快踱一圈 (助手) 04/10: 沙田 內圈 快踱一圈 (助手) 03/10: 沙田 內圈 快踱一圈 (助手) 02/10: 沙田 飛機場 踱步 (希威森) 01/10: 沙田 內圈 快踱一圈 (助手) 30/09: 沙田 內圈 快踱一圈 (助手) 29/09: 沙田 內圈 倒快兩圈 (助手) 26/09: 沙田 飛機場 踱步 (助手) 25/09: 沙田 內圈 倒快兩圈 (助手) 23/09: 沙田 飛機場 踱步 (助手) 22/09: 沙田 內圈 倒快兩圈 (希威森) 21/09: 沙田 內圈 快踱一圈 (助手) 20/09: 從化 內圈 快踱一圈 (助手) 18/09: 從化 飛機場 踱步 (助手) 17/09: 從化 內圈 快踱一圈 (助手)</t>
  </si>
  <si>
    <t>05/10: 沙田 04/10: 沙田 03/10: 沙田 02/10: 沙田 01/10: 沙田 30/09: 沙田 29/09: 沙田 28/09: 沙田 27/09: 沙田 25/09: 沙田 23/09: 沙田 22/09: 沙田 21/09: 沙田 20/09: 從化 19/09: 從化 17/09: 從化</t>
  </si>
  <si>
    <t>駟跑得  廖康銘  4/4/6/5/8/7</t>
  </si>
  <si>
    <t>06/10: 沙田 全天候 28.3 24.8 (53.1) (助手) 03/10: 沙田 全天候 33.5 27.6 24.1 (1.25.2) (霍宏聲) 30/09: 從化 登山跑道 26.3 24.7 (51.0) (助手) 27/09: 從化 登山跑道 27.2 25.4 (52.6) (助手) 22/09: 沙田 全天候 28.9 25.8 (54.7) (助手) 18/09: 從化 草地 27.3 25.3 (52.6) (助手)</t>
  </si>
  <si>
    <t>05/10: 沙田 內圈 快踱一圈 (助手) 04/10: 沙田 內圈 快踱一圈 (助手) 02/10: 沙田 內圈 倒快兩圈 (助手) 01/10: 從化 內圈 快踱一圈 (助手) 30/09: 從化 飛機場 踱步 (助手) 29/09: 從化 內圈 倒快兩圈 (助手) 28/09: 從化 內圈 快踱一圈 (助手) 27/09: 從化 飛機場 踱步 (助手) 26/09: 沙田 內圈 快踱一圈 (助手) 25/09: 沙田 內圈 倒快兩圈 (助手) 23/09: 沙田 內圈 快踱一圈 (助手) 21/09: 沙田 內圈 快踱一圈 (助手) 20/09: 從化 內圈 快踱一圈 (助手) 19/09: 從化 內圈 快踱一圈 (助手) 18/09: 從化 飛機場 踱步 (助手) 17/09: 從化 內圈 快踱一圈 (副練馬師)</t>
  </si>
  <si>
    <t>05/10: 沙田 04/10: 沙田 03/10: 沙田 02/10: 沙田 30/09: 從化 29/09: 從化 28/09: 從化 27/09: 從化 25/09: 沙田 23/09: 沙田 22/09: 沙田 21/09: 沙田 19/09: 從化 18/09: 從化 17/09: 從化</t>
  </si>
  <si>
    <t>富喜來  沈集成  13/4/12/5/8/10</t>
  </si>
  <si>
    <t>12/09: 第5組 1600 從化 草地 9/11(奧爾民) 25.4 24.1 24.1 23.7 (1.37.38)</t>
  </si>
  <si>
    <t>06/10: 沙田 草地 24.5 (24.5) (奧爾民) 香港神駒, 勇威神駒 01/10: 沙田 全天候 32.5 27.8 25.3 (1.25.6) (助手) 敬蝦王 28/09: 沙田 全天候 27.4 24.4 (51.8) (助手) 22/09: 沙田 全天候 28.2 26.0 (54.2) (助手) 17/09: 從化 全天候 30.0 26.4 (56.4) (助手)</t>
  </si>
  <si>
    <t>06/10: 沙田 飛機場 踱步 (助手) 05/10: 沙田 內圈 快踱一圈 (助手) 04/10: 沙田 內圈 快踱兩圈 (助手) 03/10: 沙田 內圈 快踱一圈 (助手) 02/10: 沙田 內圈 倒快兩圈 (助手) 01/10: 沙田 飛機場 踱步 (助手) 30/09: 沙田 內圈 快踱一圈 (助手) 29/09: 沙田 內圈 倒快兩圈 (助手) 28/09: 沙田 飛機場 踱步 (助手) 27/09: 沙田 內圈 快踱兩圈 (助手) 26/09: 沙田 內圈 快踱一圈 (助手) 25/09: 沙田 內圈 倒快兩圈 (助手) 23/09: 沙田 內圈 快踱一圈 (助手) 22/09: 沙田 飛機場 踱步 (助手) 21/09: 沙田 內圈 快踱一圈 (助手) 20/09: 沙田 內圈 快踱兩圈 (助手) 19/09: 沙田 內圈 快踱一圈 (助手) 18/09: 從化 內圈 倒快兩圈 (助手) 17/09: 從化 飛機場 踱步 (助手)</t>
  </si>
  <si>
    <t>05/10: 沙田 04/10: 沙田 03/10: 沙田 02/10: 沙田 01/10: 沙田 30/09: 沙田 29/09: 沙田 28/09: 沙田 27/09: 沙田 26/09: 沙田 25/09: 沙田 23/09: 沙田 22/09: 沙田 21/09: 沙田 20/09: 沙田 19/09: 沙田 18/09: 從化 17/09: 從化</t>
  </si>
  <si>
    <t>多利神駒  蘇偉賢  9/12/3/4/11/7</t>
  </si>
  <si>
    <t>04/10: 沙田 全天候 23.1 (23.1) (助手) 30/09: 沙田 全天候 31.3 25.0 (56.3) (助手) 26/09: 沙田 全天候 32.7 26.1 (58.8) (副練馬師)</t>
  </si>
  <si>
    <t>06/10: 沙田 內圈 倒快兩圈 (助手) 05/10: 沙田 飛機場 踱步 (助手) 04/10: 沙田 飛機場 踱步 (助手) 03/10: 沙田 內圈 快踱一圈 (助手) 02/10: 沙田 內圈 倒快兩圈 (助手) 01/10: 沙田 飛機場 踱步 (助手) 30/09: 沙田 飛機場 踱步 (助手) 29/09: 沙田 內圈 倒快兩圈 (助手) 28/09: 沙田 內圈 快踱一圈 (助手) 27/09: 沙田 飛機場 踱步 (助手) 26/09: 沙田 飛機場 踱步 (助手) 25/09: 沙田 內圈 倒快兩圈 (助手) 23/09: 沙田 內圈 快踱一圈 (助手) 22/09: 沙田 內圈 倒快兩圈 (助手) 21/09: 沙田 內圈 快踱一圈 (助手) 20/09: 沙田 飛機場 踱步 (助手) 17/09: 沙田 飛機場 踱步 (助手)</t>
  </si>
  <si>
    <t>05/10: 沙田 04/10: 沙田 03/10: 沙田 02/10: 沙田 01/10: 沙田 30/09: 沙田 29/09: 沙田 28/09: 沙田 27/09: 沙田 26/09: 沙田 25/09: 沙田 23/09: 沙田 22/09: 沙田 21/09: 沙田 20/09: 沙田 19/09: 沙田</t>
  </si>
  <si>
    <t>超步速  方嘉柏  13/9/10</t>
  </si>
  <si>
    <t>27/09: 第2組 1700 跑馬地 草地 5/9(黃智弘) 33.4 24.4 25.4 24.0 (1.47.21)</t>
  </si>
  <si>
    <t>06/10: 沙田 草地 29.2 25.6 (54.8) (助手) 04/10: 沙田 全天候 29.1 25.7 (54.8) (助手) 23/09: 沙田 全天候 28.9 25.3 (54.2) (助手) 鈁糖武士</t>
  </si>
  <si>
    <t>05/10: 沙田 內圈 快踱一圈 (助手) 04/10: 沙田 飛機場 踱步 (助手) 03/10: 沙田 內圈 快踱兩圈 (助手) 02/10: 沙田 內圈 倒快兩圈 (助手) 01/10: 沙田 內圈 快踱兩圈 (助手) 30/09: 沙田 外圈 快踱一圈 (助手) 29/09: 沙田 內圈 倒快兩圈 (黃智弘) 26/09: 沙田 內圈 快踱一圈 (助手) 25/09: 沙田 飛機場 踱步 (助手) 22/09: 沙田 內圈 倒快兩圈 (助手) 21/09: 沙田 內圈 快踱一圈 (助手) 20/09: 沙田 內圈 快踱兩圈 (助手) 19/09: 沙田 內圈 快踱兩圈 (助手) 18/09: 沙田 內圈 倒快兩圈 (助手) 17/09: 沙田 內圈 快踱一圈 (助手)</t>
  </si>
  <si>
    <t>05/10: 沙田 04/10: 沙田 03/10: 沙田 02/10: 沙田 01/10: 沙田 30/09: 沙田 29/09: 沙田 26/09: 沙田 22/09: 沙田 21/09: 沙田 20/09: 沙田 19/09: 沙田 18/09: 沙田 17/09: 沙田</t>
  </si>
  <si>
    <t>翠兒威威  巫偉傑  6/6/5/7/8/3</t>
  </si>
  <si>
    <t>11/09: 第5組 1200 沙田 全天候 6/10(周俊樂) 24.2 22.9 23.2 (1.10.31)  27/08: 第3組 1200 沙田 全天候 4/8(周俊樂) 24.1 23.0 22.8 (1.09.92)</t>
  </si>
  <si>
    <t>05/10: 沙田 全天候 29.2 24.2 (53.4) (練馬師) 納百川 01/10: 沙田 全天候 30.2 26.0 (56.2) (助手) 26/09: 沙田 全天候 34.0 29.8 25.9 (1.29.7) (助手) 21/09: 沙田 全天候 29.4 26.7 (56.1) (助手) 凱皇寶 17/09: 沙田 全天候 29.2 (29.2) (助手)</t>
  </si>
  <si>
    <t>06/10: 沙田 內圈 倒快一圈 (黃智弘) 05/10: 沙田 飛機場 踱步 (練馬師) 04/10: 沙田 內圈 快踱一圈 (助手) 03/10: 沙田 內圈 快踱一圈 (助手) 02/10: 沙田 內圈 倒快一圈 (助手) 01/10: 沙田 飛機場 踱步 (助手) 30/09: 沙田 內圈 快踱一圈 (助手) 29/09: 沙田 內圈 倒快一圈 (助手) 28/09: 沙田 內圈 快踱一圈 (助手) 27/09: 沙田 內圈 快踱一圈 (助手) 26/09: 沙田 飛機場 踱步 (助手) 25/09: 沙田 內圈 倒快一圈 (助手) 23/09: 沙田 內圈 快踱一圈 (助手) 22/09: 沙田 內圈 倒快一圈 (助手) 21/09: 沙田 飛機場 踱步 (助手) 20/09: 沙田 內圈 快踱一圈 (助手) 19/09: 沙田 內圈 快踱一圈 (助手) 18/09: 沙田 內圈 倒快一圈 (助手) 17/09: 沙田 飛機場 踱步 (助手)</t>
  </si>
  <si>
    <t>05/10: 沙田 04/10: 沙田 03/10: 沙田 02/10: 沙田 01/10: 沙田 30/09: 沙田 29/09: 沙田 28/09: 沙田 27/09: 沙田 26/09: 沙田 25/09: 沙田 23/09: 沙田 22/09: 沙田 21/09: 沙田 20/09: 沙田 19/09: 沙田 18/09: 沙田</t>
  </si>
  <si>
    <t>風雲  丁冠豪  12/1/5/5/11/2</t>
  </si>
  <si>
    <t>26/09: 第2組 1200 沙田 全天候 6/8(班德禮) 25.0 22.0 23.1 (1.10.10)  05/09: 第5組 1200 沙田 全天候 4/9(班德禮) 24.1 22.7 24.0 (1.10.87)</t>
  </si>
  <si>
    <t>03/10: 沙田 全天候 33.6 29.5 25.7 (1.28.8) (班德禮) 23/09: 沙田 全天候 33.9 29.9 25.5 (1.29.3) (班德禮) 19/09: 沙田 全天候 29.3 25.3 (54.6) (助手) 一風雲</t>
  </si>
  <si>
    <t>06/10: 沙田 內圈 倒快兩圈 (助手) 04/10: 沙田 內圈 快踱一圈 (助手) 03/10: 沙田 飛機場 踱步 (助手) 02/10: 沙田 內圈 倒快兩圈 (助手) 01/10: 沙田 內圈 快踱一圈 (助手) 30/09: 沙田 內圈 快踱一圈 (助手) 29/09: 沙田 內圈 倒快一圈 (助手) 28/09: 沙田 飛機場 踱步 (助手) 26/09: 沙田 飛機場 踱步 (助手) 25/09: 沙田 內圈 倒快兩圈 (助手) 23/09: 沙田 飛機場 踱步 (助手) 22/09: 沙田 內圈 倒快兩圈 (助手) 21/09: 沙田 內圈 快踱一圈 (助手) 20/09: 沙田 內圈 快踱一圈 (助手) 19/09: 沙田 飛機場 踱步 (助手) 18/09: 沙田 內圈 倒快兩圈 (助手) 17/09: 沙田 內圈 快踱一圈 (助手)</t>
  </si>
  <si>
    <t>05/10: 沙田 04/10: 沙田 03/10: 沙田 02/10: 沙田 01/10: 沙田 30/09: 沙田 29/09: 沙田 28/09: 沙田 26/09: 沙田 25/09: 沙田 23/09: 沙田 22/09: 沙田 21/09: 沙田 20/09: 沙田 19/09: 沙田 18/09: 沙田 17/09: 沙田</t>
  </si>
  <si>
    <t>美麗歡聲  告東尼  12/2/3/3/4/6</t>
  </si>
  <si>
    <t>05/10: 沙田 全天候 29.5 25.7 (55.2) (助手) 29/09: 沙田 泥閘 21.9 (21.9) (鍾易禮) 快路 23/09: 沙田 全天候 29.7 26.6 (56.3) (助手)</t>
  </si>
  <si>
    <t>06/10: 沙田 內圈 倒快兩圈 (助手) 05/10: 沙田 飛機場 踱步 (助手) 04/10: 沙田 內圈 快踱一圈 (助手) 03/10: 沙田 內圈 快踱一圈 (助手) 02/10: 沙田 內圈 倒快兩圈 (助手) 01/10: 沙田 內圈 快踱一圈 (助手) 30/09: 沙田 內圈 快踱一圈 (助手) 29/09: 沙田 飛機場 踱步 (助手) 28/09: 沙田 內圈 快踱一圈 (助手) 27/09: 沙田 內圈 快踱一圈 (助手) 26/09: 沙田 內圈 快踱一圈 (助手) 25/09: 沙田 內圈 倒快兩圈 (助手) 23/09: 沙田 飛機場 踱步 (助手) 22/09: 沙田 內圈 倒快兩圈 (助手) 21/09: 沙田 內圈 快踱一圈 (助手) 20/09: 沙田 內圈 快踱一圈 (助手) 19/09: 沙田 內圈 快踱一圈 (助手) 17/09: 沙田 內圈 快踱一圈 (助手)</t>
  </si>
  <si>
    <t>加州得力  告東尼  6/10/3/4/8/12</t>
  </si>
  <si>
    <t>05/10: 沙田 全天候 30.7 26.1 (56.8) (助手) 29/09: 沙田 草閘 23.9 23.5 (47.4) (助手) 勝萬金, 超開心 26/09: 沙田 全天候 31.3 26.8 (58.1) (助手) 23/09: 沙田 全天候 31.7 26.9 (58.6) (助手) 20/09: 從化 全天候 30.6 26.7 (57.3) (助手) 17/09: 從化 全天候 30.3 27.0 (57.3) (助手)</t>
  </si>
  <si>
    <t>06/10: 沙田 內圈 倒快兩圈 (助手) 05/10: 沙田 飛機場 踱步 (助手) 04/10: 沙田 內圈 快踱一圈 (助手) 03/10: 沙田 內圈 快踱一圈 (助手) 02/10: 沙田 內圈 倒快兩圈 (助手) 01/10: 沙田 內圈 快踱一圈 (助手) 30/09: 沙田 內圈 快踱一圈 (助手) 29/09: 沙田 飛機場 踱步 (助手) 28/09: 沙田 內圈 快踱一圈 (助手) 27/09: 沙田 內圈 快踱一圈 (助手) 26/09: 沙田 飛機場 踱步 (助手) 25/09: 沙田 內圈 倒快兩圈 (助手) 23/09: 沙田 飛機場 踱步 (助手) 22/09: 沙田 內圈 倒快兩圈 (助手) 21/09: 沙田 內圈 快踱一圈 (助手) 20/09: 從化 飛機場 踱步 (助手) 19/09: 從化 內圈 快踱一圈 (助手) 18/09: 從化 內圈 倒快兩圈 (助手) 17/09: 從化 飛機場 踱步 (助手)</t>
  </si>
  <si>
    <t>05/10: 沙田 04/10: 沙田 03/10: 沙田 02/10: 沙田 01/10: 沙田 30/09: 沙田 29/09: 沙田 28/09: 沙田 27/09: 沙田 26/09: 沙田 25/09: 沙田 23/09: 沙田 22/09: 沙田 21/09: 沙田 20/09: 從化 19/09: 從化 18/09: 從化 17/09: 從化</t>
  </si>
  <si>
    <t>新力  鄭俊偉  3/2/3/1/6/3</t>
  </si>
  <si>
    <t>04/10: 沙田 全天候 33.0 25.9 24.0 (1.22.9) (助手) 星雲浩騰, 盈利寶馬 27/09: 沙田 全天候 27.4 25.4 (52.8) (助手) 木火龍駒, 盈利寶馬</t>
  </si>
  <si>
    <t>06/10: 沙田 內圈 倒快兩圈 (助手) 03/10: 沙田 內圈 快踱一圈 (助手) 02/10: 沙田 內圈 倒快兩圈 (助手) 01/10: 沙田 內圈 快踱一圈 (助手) 30/09: 沙田 內圈 快踱一圈 (助手) 29/09: 沙田 內圈 倒快兩圈 (助手) 26/09: 沙田 內圈 快踱一圈 (助手) 25/09: 沙田 內圈 倒快兩圈 (助手) 23/09: 沙田 內圈 快踱一圈 (助手) 22/09: 沙田 內圈 倒快一圈 (助手) 20/09: 沙田 奧運馬房沙地練習場 踱步 (助手) 17/09: 沙田 飛機場 踱步 (助手)</t>
  </si>
  <si>
    <t>03/10: 沙田 02/10: 沙田 30/09: 沙田 29/09: 沙田 26/09: 沙田 25/09: 沙田 22/09: 沙田</t>
  </si>
  <si>
    <t>競馬一心  伍鵬志  11/12/3/3/3/7</t>
  </si>
  <si>
    <t>30/09: 第3組 1200 沙田 全天候 4/9(周俊樂) 24.3 22.4 23.4 (1.10.19)</t>
  </si>
  <si>
    <t>26/09: 沙田 全天候 32.0 25.7 (57.7) (助手) 23/09: 沙田 全天候 32.1 26.1 (58.2) (助手) 18/09: 從化 全天候 33.3 24.7 (58.0) (助手)</t>
  </si>
  <si>
    <t>06/10: 沙田 內圈 倒快兩圈 (助手) 05/10: 沙田 內圈 快踱一圈 (助手) 04/10: 沙田 內圈 快踱一圈 (助手) 03/10: 沙田 內圈 快踱兩圈 (助手) 02/10: 沙田 內圈 倒快一圈 (助手) 30/09: 沙田 飛機場 踱步 (助手) 29/09: 沙田 內圈 倒快兩圈 (助手) 28/09: 沙田 內圈 快踱一圈 (助手) 27/09: 沙田 內圈 快踱兩圈 (助手) 26/09: 沙田 飛機場 踱步 (助手) 25/09: 沙田 內圈 倒快兩圈 (助手) 23/09: 沙田 飛機場 踱步 (助手) 22/09: 沙田 內圈 倒快兩圈 (助手) 21/09: 沙田 內圈 快踱一圈 (助手) 20/09: 從化 內圈 快踱兩圈 (助手) 19/09: 從化 內圈 快踱一圈 (助手) 18/09: 從化 飛機場 踱步 (助手) 17/09: 從化 內圈 快踱一圈 (助手)</t>
  </si>
  <si>
    <t>05/10: 沙田 04/10: 沙田 03/10: 沙田 02/10: 沙田 01/10: 沙田 29/09: 沙田 28/09: 沙田 27/09: 沙田 26/09: 沙田 25/09: 沙田 23/09: 沙田 22/09: 沙田 21/09: 沙田 20/09: 從化 19/09: 從化 18/09: 從化 17/09: 從化</t>
  </si>
  <si>
    <t>天下寵兒  呂健威  10/8/3/1/5/2</t>
  </si>
  <si>
    <t>06/10: 沙田 全天候 29.4 25.6 (55.0) (助手) 02/10: 沙田 草地 33.3 22.4 (55.7) (助手) 開心樂園 29/09: 沙田 全天候 29.3 26.5 (55.8) (助手) 26/09: 沙田 全天候 31.6 24.3 (55.9) (助手) 彩虹七色 22/09: 沙田 全天候 30.3 26.2 (56.5) (潘頓) 18/09: 沙田 全天候 30.0 25.7 (55.7) (助手)</t>
  </si>
  <si>
    <t>06/10: 沙田 飛機場 踱步 (助手) 05/10: 沙田 飛機場 踱步 (助手) 04/10: 沙田 內圈 快踱一圈 (助手) 03/10: 沙田 內圈 快踱一圈 (助手) 01/10: 沙田 內圈 快踱一圈 (助手) 30/09: 沙田 內圈 快踱一圈 (助手) 29/09: 沙田 飛機場 踱步 (助手) 27/09: 沙田 內圈 快踱一圈 (助手) 26/09: 沙田 飛機場 踱步 (助手) 25/09: 沙田 內圈 倒快一圈 (助手) 23/09: 沙田 內圈 快踱一圈 (助手) 21/09: 沙田 飛機場 踱步 (助手) 20/09: 沙田 內圈 快踱一圈 (助手) 19/09: 沙田 內圈 快踱一圈 (助手) 18/09: 沙田 飛機場 踱步 (助手) 17/09: 沙田 內圈 快踱一圈 (助手)</t>
  </si>
  <si>
    <t>渡月橋  廖康銘  6/3</t>
  </si>
  <si>
    <t>30/09: 第3組 1200 沙田 全天候 2/9(潘頓) 24.3 22.4 23.4 (1.10.19)  11/09: 第3組 1200 沙田 全天候 1/9(潘頓) 24.5 23.5 23.1 (1.11.12)</t>
  </si>
  <si>
    <t>06/10: 沙田 全天候 27.4 25.5 (52.9) (助手) 27/09: 沙田 全天候 26.9 25.3 (52.2) (助手) 22/09: 沙田 全天候 28.4 26.1 (54.5) (副練馬師) 18/09: 沙田 全天候 27.0 22.9 (49.9) (助手)</t>
  </si>
  <si>
    <t>05/10: 沙田 內圈 快踱一圈 (助手) 04/10: 沙田 內圈 快踱一圈 (助手) 03/10: 沙田 內圈 快踱一圈 (助手) 02/10: 沙田 內圈 倒快一圈 (助手) 01/10: 沙田 奧運馬房沙地練習場 踱步 (助手) 29/09: 沙田 內圈 倒快兩圈 (助手) 28/09: 沙田 內圈 快踱一圈 (助手) 26/09: 沙田 內圈 快踱一圈 (助手) 25/09: 沙田 內圈 倒快兩圈 (助手) 23/09: 沙田 內圈 快踱一圈 (助手) 21/09: 沙田 內圈 快踱一圈 (助手) 20/09: 沙田 內圈 快踱一圈 (助手) 19/09: 沙田 內圈 快踱一圈 (助手) 17/09: 沙田 內圈 快踱一圈 (助手)</t>
  </si>
  <si>
    <t>05/10: 沙田 04/10: 沙田 03/10: 沙田 02/10: 沙田 29/09: 沙田 28/09: 沙田 27/09: 沙田 26/09: 沙田 25/09: 沙田 23/09: 沙田 22/09: 沙田 21/09: 沙田 20/09: 沙田 19/09: 沙田 18/09: 沙田 17/09: 沙田</t>
  </si>
  <si>
    <t>星火燎原  徐雨石  6/1/5/2/2/6</t>
  </si>
  <si>
    <t>05/10: 沙田 全天候 29.1 (29.1) (助手) 02/10: 沙田 全天候 28.6 24.8 (53.4) (助手) 艾彼奧 28/09: 沙田 全天候 30.3 26.0 (56.3) (助手)</t>
  </si>
  <si>
    <t>06/10: 沙田 飛機場 踱步 (助手) 04/10: 沙田 內圈 快踱一圈 (助手) 03/10: 沙田 內圈 快踱一圈 (助手) 01/10: 沙田 內圈 快踱一圈 (助手) 30/09: 沙田 內圈 快踱一圈 (助手) 29/09: 沙田 內圈 倒快兩圈 (助手) 28/09: 沙田 飛機場 踱步 (助手) 27/09: 沙田 內圈 快踱一圈 (助手) 26/09: 沙田 內圈 快踱一圈 (助手) 25/09: 沙田 內圈 倒快兩圈 (助手) 23/09: 沙田 內圈 快踱兩圈 (助手) 22/09: 沙田 內圈 倒快兩圈 (助手) 20/09: 沙田 飛機場 踱步 (助手)</t>
  </si>
  <si>
    <t>03/10: 沙田 30/09: 沙田 29/09: 沙田 27/09: 沙田 26/09: 沙田 20/09: 沙田 19/09: 沙田</t>
  </si>
  <si>
    <t>心裡有數  蘇偉賢  4/11/6/3/7/6</t>
  </si>
  <si>
    <t>04/10: 沙田 全天候 23.9 (23.9) (助手) 30/09: 沙田 全天候 30.1 25.3 (55.4) (助手) 26/09: 沙田 全天候 32.8 26.0 (58.8) (助手)</t>
  </si>
  <si>
    <t>06/10: 沙田 飛機場 踱步 (助手) 05/10: 沙田 飛機場 踱步 (助手) 04/10: 沙田 飛機場 踱步 (助手) 03/10: 沙田 內圈 快踱一圈 (助手) 02/10: 沙田 內圈 倒快兩圈 (助手) 01/10: 沙田 飛機場 踱步 (助手) 30/09: 沙田 飛機場 踱步 (助手) 29/09: 沙田 內圈 倒快兩圈 (助手) 28/09: 沙田 內圈 快踱一圈 (助手) 27/09: 沙田 飛機場 踱步 (助手) 26/09: 沙田 飛機場 踱步 (助手) 25/09: 沙田 內圈 倒快兩圈 (助手) 23/09: 沙田 內圈 快踱一圈 (助手) 22/09: 沙田 內圈 倒快兩圈 (助手) 21/09: 沙田 內圈 快踱一圈 (助手) 20/09: 沙田 飛機場 踱步 (助手) 17/09: 沙田 飛機場 踱步 (助手)</t>
  </si>
  <si>
    <t>05/10: 沙田 04/10: 沙田 03/10: 沙田 02/10: 沙田 01/10: 沙田 30/09: 沙田 29/09: 沙田 28/09: 沙田 27/09: 沙田 26/09: 沙田 25/09: 沙田 23/09: 沙田 22/09: 沙田 21/09: 沙田 20/09: 沙田</t>
  </si>
  <si>
    <t>凝聚美麗  巫偉傑  5/4/8/6/2/9</t>
  </si>
  <si>
    <t>05/10: 沙田 全天候 28.8 27.3 (56.1) (助手) 30/09: 沙田 全天候 27.0 (27.0) (助手) 26/09: 沙田 全天候 28.8 (28.8) (助手) 20/09: 沙田 全天候 29.7 26.6 (56.3) (助手) 17/09: 沙田 全天候 30.9 (30.9) (助手)</t>
  </si>
  <si>
    <t>06/10: 沙田 內圈 倒快一圈 (助手) 05/10: 沙田 飛機場 踱步 (助手) 04/10: 沙田 內圈 快踱一圈 (助手) 03/10: 沙田 內圈 快踱一圈 (助手) 02/10: 沙田 內圈 倒快一圈 (助手) 01/10: 沙田 內圈 快踱一圈 (助手) 30/09: 沙田 飛機場 踱步 (助手) 29/09: 沙田 內圈 倒快一圈 (助手) 28/09: 沙田 內圈 快踱一圈 (助手) 27/09: 沙田 內圈 快踱一圈 (助手) 26/09: 沙田 飛機場 踱步 (助手) 25/09: 沙田 內圈 倒快一圈 (助手) 23/09: 沙田 內圈 快踱一圈 (助手) 22/09: 沙田 內圈 倒快一圈 (助手) 20/09: 沙田 飛機場 踱步 (助手) 19/09: 沙田 內圈 快踱一圈 (助手) 18/09: 沙田 內圈 倒快一圈 (助手) 17/09: 沙田 飛機場 踱步 (助手)</t>
  </si>
  <si>
    <t>凌風傲雪  姚本輝  9/7/9/6</t>
  </si>
  <si>
    <t>03/10: 沙田 全天候 29.6 25.3 (54.9) (助手) 30/09: 沙田 全天候 29.6 26.1 (55.7) (助手) 26/09: 沙田 全天候 29.9 25.1 (55.0) (霍宏聲) 運高八斗 23/09: 沙田 全天候 30.0 25.7 (55.7) (助手)</t>
  </si>
  <si>
    <t>06/10: 沙田 內圈 倒快兩圈 (助手) 04/10: 沙田 內圈 快踱一圈 (助手) 03/10: 沙田 飛機場 踱步 (助手) 02/10: 沙田 內圈 倒快兩圈 (助手) 01/10: 沙田 內圈 快踱一圈 (助手) 30/09: 沙田 飛機場 踱步 (助手) 29/09: 沙田 內圈 倒快兩圈 (助手) 27/09: 沙田 內圈 快踱一圈 (助手) 26/09: 沙田 飛機場 踱步 (助手) 25/09: 沙田 內圈 倒快兩圈 (助手) 23/09: 沙田 飛機場 踱步 (助手) 22/09: 沙田 內圈 倒快兩圈 (助手) 20/09: 沙田 內圈 快踱一圈 (助手) 19/09: 沙田 內圈 快踱一圈 (助手) 17/09: 沙田 飛機場 踱步 (助手)</t>
  </si>
  <si>
    <t>銀刺勇士  方嘉柏  1/5/4/6/8/3</t>
  </si>
  <si>
    <t>04/10: 沙田 全天候 29.2 25.4 (54.6) (助手) 01/10: 沙田 全天候 30.2 26.6 (56.8) (助手) 27/09: 沙田 全天候 30.4 30.3 25.8 (1.26.5) (助手)</t>
  </si>
  <si>
    <t>06/10: 沙田 內圈 倒快兩圈 (黃智弘) 05/10: 沙田 內圈 快踱一圈 (助手) 04/10: 沙田 飛機場 踱步 (助手) 03/10: 沙田 內圈 快踱兩圈 (黃智弘) 02/10: 沙田 內圈 倒快兩圈 (助手) 30/09: 沙田 內圈 快踱兩圈 (助手) 29/09: 沙田 內圈 倒快兩圈 (助手) 28/09: 沙田 內圈 快踱一圈 (助手) 27/09: 沙田 飛機場 踱步 (助手) 26/09: 沙田 內圈 快踱一圈 (助手) 25/09: 沙田 外圈 快踱一圈 (助手) 23/09: 沙田 內圈 快踱兩圈 (黃智弘) 22/09: 沙田 內圈 倒快兩圈 (助手) 21/09: 沙田 內圈 快踱一圈 (助手) 20/09: 沙田 內圈 快踱一圈 (助手) 19/09: 沙田 飛機場 踱步 (助手) 17/09: 沙田 飛機場 踱步 (助手)</t>
  </si>
  <si>
    <t>05/10: 沙田 03/10: 沙田 02/10: 沙田 30/09: 沙田 29/09: 沙田 28/09: 沙田 26/09: 沙田 22/09: 沙田 21/09: 沙田 20/09: 沙田</t>
  </si>
  <si>
    <t>獵寶勤  蔡約翰  11/3/7/7/8/3</t>
  </si>
  <si>
    <t>06/10: 沙田 全天候 32.9 26.7 (59.6) (助手) 03/10: 沙田 全天候 31.5 25.2 (56.7) (助手) 30/09: 從化 全天候 30.7 26.4 (57.1) (助手) 26/09: 從化 全天候 32.5 26.8 (59.3) (助手)</t>
  </si>
  <si>
    <t>06/10: 沙田 飛機場 踱步 (助手) 05/10: 沙田 內圈 快踱一圈 (助手) 04/10: 沙田 內圈 快踱一圈 (助手) 03/10: 沙田 飛機場 踱步 (助手) 02/10: 沙田 飛機場 踱步 (助手) 01/10: 從化 內圈 快踱一圈 (助手) 30/09: 從化 飛機場 踱步 (助手) 29/09: 從化 內圈 倒快一圈 (助手) 28/09: 從化 內圈 快踱一圈 (助手) 27/09: 從化 內圈 快踱一圈 (助手) 26/09: 從化 飛機場 踱步 (助手) 25/09: 從化 內圈 倒快一圈 (助手) 23/09: 從化 內圈 快踱一圈 (助手) 22/09: 從化 內圈 倒快一圈 (助手) 21/09: 從化 飛機場 踱步 (助手) 17/09: 沙田 內圈 快踱一圈 (助手)</t>
  </si>
  <si>
    <t>05/10: 沙田 04/10: 沙田 03/10: 沙田 02/10: 沙田 30/09: 從化 29/09: 從化 28/09: 從化 27/09: 從化 26/09: 從化 25/09: 從化 23/09: 從化 22/09: 從化 21/09: 從化 20/09: 從化</t>
  </si>
  <si>
    <t>花好月盈  韋達  1/3/8/12/5/7</t>
  </si>
  <si>
    <t>27/09: 第5組 1200 跑馬地 草地 2/9(巴度) 25.7 23.4 23.1 (1.12.25)</t>
  </si>
  <si>
    <t>02/10: 沙田 草地 30.8 24.6 (55.4) (助手) 23/09: 沙田 全天候 29.4 25.7 (55.1) (助手) 18/09: 沙田 草地 27.5 22.7 (50.2) (助手)</t>
  </si>
  <si>
    <t>06/10: 沙田 內圈 倒快一圈 (助手) 05/10: 沙田 內圈 快踱一圈 (助手) 04/10: 沙田 內圈 快踱一圈 (助手) 01/10: 沙田 內圈 快踱一圈 (助手) 30/09: 沙田 內圈 快踱一圈 (助手) 29/09: 沙田 內圈 倒快一圈 (助手) 26/09: 沙田 內圈 快踱一圈 (助手) 25/09: 沙田 內圈 倒快一圈 (助手) 22/09: 沙田 內圈 倒快兩圈 (助手) 21/09: 沙田 內圈 快踱一圈 (助手) 20/09: 沙田 內圈 快踱一圈 (助手) 17/09: 沙田 內圈 快踱一圈 (助手)</t>
  </si>
  <si>
    <t>05/10: 沙田 04/10: 沙田 03/10: 沙田 02/10: 沙田 01/10: 沙田 30/09: 沙田 29/09: 沙田 27/09: 沙田 26/09: 沙田 25/09: 沙田 23/09: 沙田 22/09: 沙田 21/09: 沙田 20/09: 沙田 19/09: 沙田 17/09: 沙田</t>
  </si>
  <si>
    <t>追風  羅富全  8/7/1/3/6/6</t>
  </si>
  <si>
    <t>27/09: 第2組 1700 跑馬地 草地 1/9(潘頓) 33.4 24.4 25.4 24.0 (1.47.21)  11/09: 第4組 1200 沙田 全天候 7/10(何澤堯) 24.1 22.8 23.5 (1.10.46)</t>
  </si>
  <si>
    <t>06/10: 沙田 全天候 30.3 26.8 (57.1) (布文) 03/10: 沙田 全天候 32.7 26.4 (59.1) (助手) 25/09: 沙田 全天候 32.2 26.2 (58.4) (副練馬師) 22/09: 沙田 全天候 30.7 27.0 (57.7) (潘頓) 18/09: 沙田 全天候 32.6 26.3 (58.9) (副練馬師)</t>
  </si>
  <si>
    <t>06/10: 沙田 飛機場 踱步 (助手) 05/10: 沙田 內圈 快踱一圈 (助手) 04/10: 沙田 內圈 快踱一圈 (助手) 03/10: 沙田 飛機場 踱步 (助手) 02/10: 沙田 內圈 倒快一圈 (副練馬師) 01/10: 沙田 內圈 快踱一圈 (助手) 30/09: 沙田 內圈 快踱一圈 (助手) 29/09: 沙田 飛機場 踱步 (助手) 26/09: 沙田 內圈 快踱一圈 (助手) 25/09: 沙田 飛機場 踱步 (助手) 23/09: 沙田 內圈 快踱一圈 (助手) 22/09: 沙田 飛機場 踱步 (助手) 21/09: 沙田 內圈 快踱一圈 (助手) 20/09: 沙田 內圈 快踱一圈 (助手) 19/09: 沙田 內圈 快踱一圈 (副練馬師) 18/09: 沙田 飛機場 踱步 (副練馬師) 17/09: 沙田 內圈 快踱一圈 (助手)</t>
  </si>
  <si>
    <t>05/10: 沙田 04/10: 沙田 03/10: 沙田 02/10: 沙田 01/10: 沙田 26/09: 沙田 25/09: 沙田 23/09: 沙田 22/09: 沙田 21/09: 沙田 20/09: 沙田 19/09: 沙田 18/09: 沙田 17/09: 沙田</t>
  </si>
  <si>
    <t>博愛先鋒  巫偉傑  9/3/2/8/8/9</t>
  </si>
  <si>
    <t>05/10: 沙田 全天候 28.6 24.8 (53.4) (助手) 01/10: 沙田 全天候 29.1 (29.1) (助手) 27/09: 沙田 全天候 30.5 26.9 (57.4) (助手) 23/09: 沙田 全天候 26.6 (26.6) (助手)</t>
  </si>
  <si>
    <t>06/10: 沙田 飛機場 踱步 (助手) 05/10: 沙田 飛機場 踱步 (助手) 04/10: 沙田 內圈 快踱一圈 (助手) 03/10: 沙田 內圈 快踱一圈 (助手) 02/10: 沙田 內圈 倒快一圈 (助手) 01/10: 沙田 飛機場 踱步 (助手) 30/09: 沙田 內圈 快踱一圈 (助手) 29/09: 沙田 內圈 倒快一圈 (助手) 27/09: 沙田 飛機場 踱步 (助手) 26/09: 沙田 內圈 快踱一圈 (助手) 25/09: 沙田 內圈 倒快一圈 (助手) 23/09: 沙田 飛機場 踱步 (助手) 22/09: 沙田 內圈 倒快一圈 (助手) 20/09: 沙田 內圈 快踱一圈 (助手) 19/09: 沙田 內圈 快踱一圈 (助手) 18/09: 沙田 內圈 倒快一圈 (助手)</t>
  </si>
  <si>
    <t>05/10: 沙田 04/10: 沙田 03/10: 沙田 02/10: 沙田 01/10: 沙田 30/09: 沙田 29/09: 沙田 28/09: 沙田 27/09: 沙田 26/09: 沙田 25/09: 沙田 23/09: 沙田 22/09: 沙田 21/09: 沙田 20/09: 沙田 18/09: 沙田 17/09: 沙田</t>
  </si>
  <si>
    <t>超開心  告東尼  10/13/10/8/8/12</t>
  </si>
  <si>
    <t>05/10: 沙田 全天候 30.6 25.9 (56.5) (助手) 29/09: 沙田 草閘 23.9 24.8 (48.7) (助手) 勝萬金, 加州得力 26/09: 沙田 全天候 31.3 26.4 (57.7) (助手) 23/09: 沙田 全天候 31.5 26.9 (58.4) (助手) 20/09: 沙田 全天候 32.1 26.9 (59.0) (助手) 17/09: 沙田 全天候 29.7 26.5 (56.2) (助手)</t>
  </si>
  <si>
    <t>06/10: 沙田 內圈 倒快兩圈 (助手) 05/10: 沙田 飛機場 踱步 (助手) 04/10: 沙田 內圈 快踱一圈 (助手) 03/10: 沙田 內圈 快踱一圈 (助手) 02/10: 沙田 內圈 倒快兩圈 (助手) 01/10: 沙田 內圈 快踱一圈 (助手) 30/09: 沙田 內圈 快踱一圈 (助手) 29/09: 沙田 飛機場 踱步 (助手) 28/09: 沙田 內圈 快踱一圈 (助手) 27/09: 沙田 內圈 快踱一圈 (助手) 26/09: 沙田 飛機場 踱步 (助手) 25/09: 沙田 內圈 倒快兩圈 (助手) 23/09: 沙田 飛機場 踱步 (助手) 22/09: 沙田 內圈 倒快兩圈 (助手) 21/09: 沙田 內圈 快踱一圈 (助手) 20/09: 沙田 飛機場 踱步 (助手) 19/09: 沙田 內圈 快踱一圈 (助手) 18/09: 沙田 內圈 倒快兩圈 (助手) 17/09: 沙田 飛機場 踱步 (助手)</t>
  </si>
  <si>
    <t>勁進駒  呂健威  2/2/10/4/6/6</t>
  </si>
  <si>
    <t>06/10: 沙田 全天候 29.7 26.8 (56.5) (副練馬師) 03/10: 沙田 全天候 30.9 26.4 (57.3) (潘頓) 30/09: 沙田 全天候 29.8 25.8 (55.6) (副練馬師) 27/09: 沙田 全天候 30.0 26.2 (56.2) (副練馬師) 23/09: 沙田 全天候 28.7 25.7 (54.4) (副練馬師) 18/09: 沙田 全天候 30.7 26.1 (56.8) (助手)</t>
  </si>
  <si>
    <t>06/10: 沙田 飛機場 踱步 (副練馬師) 05/10: 沙田 飛機場 踱步 (助手) 04/10: 沙田 內圈 快踱一圈 (助手) 02/10: 沙田 內圈 倒快一圈 (副練馬師) 01/10: 沙田 內圈 快踱一圈 (副練馬師) 30/09: 沙田 飛機場 踱步 (副練馬師) 29/09: 沙田 內圈 倒快一圈 (副練馬師) 27/09: 沙田 飛機場 踱步 (助手) 26/09: 沙田 內圈 快踱一圈 (副練馬師) 25/09: 沙田 內圈 倒快一圈 (副練馬師) 23/09: 沙田 飛機場 踱步 (副練馬師) 22/09: 沙田 內圈 倒快一圈 (副練馬師) 20/09: 沙田 內圈 快踱一圈 (助手) 19/09: 沙田 內圈 快踱一圈 (副練馬師) 18/09: 沙田 飛機場 踱步 (助手) 17/09: 沙田 內圈 快踱一圈 (助手)</t>
  </si>
  <si>
    <t>極速滿貫  黎昭昇  1/11/11/3/1/7</t>
  </si>
  <si>
    <t>30/09: 第3組 1200 沙田 全天候 9/9(巴度) 24.3 22.4 23.4 (1.10.19)</t>
  </si>
  <si>
    <t>05/10: 沙田 全天候 27.4 (27.4) (助手) 26/09: 沙田 全天候 27.5 (27.5) (助手) 22/09: 沙田 全天候 26.7 (26.7) (助手) 17/09: 沙田 全天候 28.6 (28.6) (助手)</t>
  </si>
  <si>
    <t>06/10: 沙田 內圈 倒快一圈 (助手) 05/10: 沙田 飛機場 踱步 (助手) 04/10: 沙田 內圈 快踱一圈 (助手) 03/10: 沙田 內圈 快踱一圈 (助手) 02/10: 沙田 河畔跑道 踱步 (助手) 30/09: 沙田 飛機場 踱步 (助手) 29/09: 沙田 內圈 倒快一圈 (助手) 28/09: 沙田 內圈 快踱一圈 (助手) 27/09: 沙田 內圈 快踱一圈 (助手) 26/09: 沙田 飛機場 踱步 (助手) 25/09: 沙田 內圈 倒快一圈 (助手) 23/09: 沙田 內圈 快踱一圈 (助手) 22/09: 沙田 飛機場 踱步 (助手) 21/09: 沙田 內圈 快踱一圈 (助手) 20/09: 沙田 內圈 快踱一圈 (助手) 19/09: 沙田 內圈 快踱一圈 (助手) 18/09: 沙田 內圈 倒快一圈 (助手) 17/09: 沙田 飛機場 踱步 (助手)</t>
  </si>
  <si>
    <t>銳高  文家良  5/10/1/7/12/9</t>
  </si>
  <si>
    <t>04/10: 沙田 全天候 30.7 26.7 (57.4) (鍾易禮) 29/09: 沙田 草閘 24.1 22.2 (46.3) (鍾易禮) 紅海勁 25/09: 沙田 全天候 29.6 26.6 (56.2) (鍾易禮) 20/09: 沙田 全天候 31.5 25.8 (57.3) (周俊樂)</t>
  </si>
  <si>
    <t>06/10: 沙田 內圈 倒快一圈 (助手) 05/10: 沙田 內圈 快踱一圈 (助手) 04/10: 沙田 飛機場 踱步 (助手) 03/10: 沙田 內圈 快踱一圈 (助手) 02/10: 沙田 內圈 倒快一圈 (助手) 01/10: 沙田 內圈 快踱一圈 (助手) 30/09: 沙田 內圈 快踱一圈 (助手) 29/09: 沙田 飛機場 踱步 (助手) 28/09: 沙田 內圈 快踱一圈 (助手) 27/09: 沙田 內圈 快踱一圈 (助手) 26/09: 沙田 內圈 快踱一圈 (助手) 25/09: 沙田 飛機場 踱步 (助手) 23/09: 沙田 內圈 快踱一圈 (助手) 22/09: 沙田 內圈 倒快一圈 (助手) 21/09: 沙田 內圈 快踱一圈 (助手) 19/09: 沙田 內圈 快踱一圈 (助手) 18/09: 沙田 內圈 倒快一圈 (助手) 17/09: 沙田 內圈 快踱一圈 (助手)</t>
  </si>
  <si>
    <t>05/10: 沙田 03/10: 沙田 02/10: 沙田 01/10: 沙田 30/09: 沙田 27/09: 沙田 26/09: 沙田 23/09: 沙田 19/09: 沙田 18/09: 沙田 17/09: 沙田</t>
  </si>
  <si>
    <t>精算謀略  蔡約翰  7/8/5/9/6/8</t>
  </si>
  <si>
    <t>06/10: 沙田 全天候 32.1 25.4 (57.5) (助手) 03/10: 沙田 全天候 33.3 26.2 (59.5) (助手) 30/09: 沙田 全天候 33.4 26.1 (59.5) (助手) 26/09: 沙田 全天候 33.0 25.3 (58.3) (助手) 22/09: 沙田 全天候 25.6 (25.6) (助手)</t>
  </si>
  <si>
    <t>06/10: 沙田 飛機場 踱步 (助手) 05/10: 沙田 內圈 快踱一圈 (助手) 04/10: 沙田 內圈 快踱一圈 (助手) 03/10: 沙田 飛機場 踱步 (助手) 02/10: 沙田 內圈 倒快一圈 (助手) 01/10: 沙田 內圈 快踱一圈 (助手) 30/09: 沙田 飛機場 踱步 (助手) 29/09: 沙田 內圈 倒快一圈 (助手) 28/09: 沙田 內圈 快踱一圈 (助手) 27/09: 沙田 內圈 快踱一圈 (艾道拿) 26/09: 沙田 飛機場 踱步 (助手) 25/09: 沙田 內圈 倒快一圈 (助手) 23/09: 沙田 內圈 快踱一圈 (助手) 22/09: 沙田 飛機場 踱步 (助手) 21/09: 沙田 內圈 快踱一圈 (助手) 20/09: 沙田 內圈 快踱一圈 (助手) 19/09: 沙田 飛機場 踱步 (助手)</t>
  </si>
  <si>
    <t>康昌之星  廖康銘  2/6/7/6/5</t>
  </si>
  <si>
    <t>30/09: 第3組 1200 沙田 全天候 8/9(霍宏聲) 24.3 22.4 23.4 (1.10.19)  11/09: 第7組 1200 沙田 全天候 5/10(霍宏聲) 25.0 22.8 23.0 (1.10.84)  02/09: 第6組 1200 沙田 全天候 8/9(霍宏聲) 24.9 22.8 22.7 (1.10.45)</t>
  </si>
  <si>
    <t>06/10: 沙田 全天候 33.0 27.8 25.2 (1.26.0) (霍宏聲) 27/09: 沙田 全天候 31.1 27.2 24.5 (1.22.8) (霍宏聲) 22/09: 沙田 全天候 31.9 28.3 24.6 (1.24.8) (助手) 18/09: 沙田 全天候 28.6 23.5 (52.1) (霍宏聲)</t>
  </si>
  <si>
    <t>神駒馬靈  伍鵬志  11/8/6/2/4/3</t>
  </si>
  <si>
    <t>26/09: 第5組 1600 從化 草地 3/8(何澤堯) 25.4 25.4 24.3 24.3 (1.39.42)  18/09: 第3組 1200 從化 全天候 8/9(楊東俊) 25.7 22.8 23.2 (1.11.77)</t>
  </si>
  <si>
    <t>05/10: 沙田 全天候 32.0 26.2 (58.2) (助手) 伴跳馬 02/10: 沙田 全天候 31.6 26.5 (58.1) (助手) 伴跳馬</t>
  </si>
  <si>
    <t>06/10: 沙田 內圈 倒快一圈 (助手) 05/10: 沙田 飛機場 踱步 (助手) 04/10: 沙田 內圈 快踱一圈 (助手) 03/10: 沙田 內圈 快踱一圈 (助手) 02/10: 沙田 飛機場 踱步 (助手) 01/10: 從化 內圈 快踱一圈 (助手) 30/09: 從化 內圈 快踱一圈 (助手) 29/09: 從化 內圈 倒快一圈 (助手) 28/09: 從化 內圈 快踱一圈 (助手) 26/09: 從化 飛機場 踱步 (助手) 25/09: 從化 內圈 倒快一圈 (助手) 23/09: 從化 內圈 快踱一圈 (助手) 22/09: 從化 內圈 倒快一圈 (助手) 21/09: 從化 內圈 快踱一圈 (助手) 20/09: 從化 內圈 快踱一圈 (助手) 18/09: 從化 飛機場 踱步 (助手) 17/09: 從化 內圈 快踱一圈 (助手)</t>
  </si>
  <si>
    <t>05/10: 沙田 04/10: 沙田 03/10: 沙田 02/10: 沙田 01/10: 從化 30/09: 從化 29/09: 從化 28/09: 從化 25/09: 從化 23/09: 從化 22/09: 從化 21/09: 從化 20/09: 從化 19/09: 從化 17/09: 從化</t>
  </si>
  <si>
    <t>錶之星球  游達榮  7/4/3/11/8/13</t>
  </si>
  <si>
    <t>26/09: 第3組 1200 沙田 全天候 2/9(艾兆禮) 24.9 22.7 23.5 (1.11.18)  05/09: 第5組 1200 沙田 全天候 5/9(潘大衛) 24.1 22.7 24.0 (1.10.87)</t>
  </si>
  <si>
    <t>06/10: 沙田 全天候 33.1 (33.1) (助手) 03/10: 沙田 全天候 27.5 25.6 (53.1) (潘大衛) 奮鬥輝煌 20/09: 沙田 全天候 28.9 27.0 (55.9) (助手) L072</t>
  </si>
  <si>
    <t>06/10: 沙田 飛機場 踱步 (助手) 05/10: 沙田 內圈 快踱一圈 (助手) 03/10: 沙田 飛機場 踱步 (助手) 02/10: 沙田 內圈 倒快兩圈 (助手) 01/10: 沙田 內圈 快踱一圈 (助手) 30/09: 沙田 內圈 快踱一圈 (助手) 29/09: 沙田 內圈 倒快兩圈 (助手) 26/09: 沙田 飛機場 踱步 (助手) 25/09: 沙田 內圈 倒快兩圈 (助手) 23/09: 沙田 內圈 快踱一圈 (助手) 22/09: 沙田 彭福公園 踱步 (助手) 20/09: 沙田 飛機場 踱步 (助手) 19/09: 沙田 內圈 快踱一圈 (助手)</t>
  </si>
  <si>
    <t>堅多福  方嘉柏  1/5/4/6/7/11</t>
  </si>
  <si>
    <t>30/09: 第2組 1200 沙田 全天候 1/9(田泰安) 24.7 22.7 23.0 (1.10.44)</t>
  </si>
  <si>
    <t>22/09: 沙田 草地 29.5 25.1 (54.6) (助手)</t>
  </si>
  <si>
    <t>06/10: 沙田 內圈 倒快兩圈 (助手) 05/10: 沙田 內圈 快踱一圈 (助手) 04/10: 沙田 內圈 快踱兩圈 (助手) 03/10: 沙田 內圈 快踱兩圈 (助手) 02/10: 沙田 內圈 倒快兩圈 (助手) 01/10: 沙田 飛機場 踱步 (助手) 30/09: 沙田 飛機場 踱步 (助手) 29/09: 沙田 內圈 倒快兩圈 (助手) 28/09: 沙田 內圈 快踱一圈 (助手) 27/09: 沙田 內圈 快踱兩圈 (助手) 26/09: 沙田 內圈 快踱一圈 (助手) 25/09: 沙田 飛機場 踱步 (助手) 23/09: 沙田 內圈 快踱兩圈 (助手) 21/09: 沙田 內圈 快踱一圈 (助手) 20/09: 沙田 內圈 快踱一圈 (助手) 19/09: 沙田 內圈 快踱兩圈 (助手) 18/09: 沙田 內圈 倒快兩圈 (助手) 17/09: 沙田 內圈 快踱一圈 (助手)</t>
  </si>
  <si>
    <t>05/10: 沙田 04/10: 沙田 03/10: 沙田 02/10: 沙田 01/10: 沙田 29/09: 沙田 28/09: 沙田 27/09: 沙田 26/09: 沙田 21/09: 沙田 20/09: 沙田 19/09: 沙田 18/09: 沙田 17/09: 沙田</t>
  </si>
  <si>
    <t>至旺財  韋達  5/2/1/8/4/7</t>
  </si>
  <si>
    <t>27/09: 第6組 1200 跑馬地 草地 3/10(楊明綸) 25.3 23.0 22.7 (1.11.01)  12/09: 第8組 1200 從化 草地 1/9(楊明綸) 25.5 23.2 22.7 (1.11.47)</t>
  </si>
  <si>
    <t>02/10: 沙田 草地 30.6 24.6 (55.2) (練馬師) 23/09: 沙田 全天候 28.5 25.7 (54.2) (助手) 18/09: 沙田 草地 30.1 24.0 (54.1) (練馬師)</t>
  </si>
  <si>
    <t>06/10: 沙田 內圈 倒快一圈 (助手) 05/10: 沙田 內圈 快踱一圈 (助手) 04/10: 沙田 內圈 快踱一圈 (助手) 01/10: 沙田 內圈 快踱一圈 (助手) 30/09: 沙田 內圈 快踱一圈 (助手) 29/09: 沙田 內圈 倒快一圈 (助手) 26/09: 沙田 內圈 快踱一圈 (助手) 25/09: 沙田 內圈 倒快一圈 (助手) 22/09: 沙田 內圈 倒快一圈 (助手) 21/09: 沙田 內圈 快踱一圈 (助手) 20/09: 沙田 內圈 快踱一圈 (助手) 17/09: 沙田 內圈 快踱一圈 (助手)</t>
  </si>
  <si>
    <t>勝萬金  告東尼  3/11/5/4/4/3</t>
  </si>
  <si>
    <t>05/10: 沙田 全天候 30.0 26.5 (56.5) (助手) 29/09: 沙田 草閘 23.5 23.6 (47.1) (鍾易禮) 加州得力, 超開心 26/09: 沙田 全天候 31.7 26.2 (57.9) (助手) 23/09: 沙田 全天候 31.1 25.5 (56.6) (助手) 20/09: 沙田 全天候 32.0 25.4 (57.4) (助手) 17/09: 沙田 全天候 32.3 26.0 (58.3) (助手)</t>
  </si>
  <si>
    <t>幸運二十  丁冠豪  1</t>
  </si>
  <si>
    <t>11/09: 第3組 1200 沙田 全天候 7/9(奧爾民) 24.5 23.5 23.1 (1.11.12)</t>
  </si>
  <si>
    <t>04/10: 沙田 全天候 30.5 24.3 (54.8) (奧爾民) 29/09: 沙田 草閘 25.6 22.9 (48.5) (助手) 小神仙 23/09: 沙田 全天候 33.9 28.4 25.1 (1.27.4) (助手) 19/09: 沙田 全天候 30.3 24.3 (54.6) (助手)</t>
  </si>
  <si>
    <t>06/10: 沙田 內圈 倒快兩圈 (助手) 04/10: 沙田 飛機場 踱步 (助手) 03/10: 沙田 內圈 快踱一圈 (助手) 02/10: 沙田 內圈 倒快兩圈 (助手) 01/10: 沙田 內圈 快踱一圈 (助手) 30/09: 沙田 內圈 快踱一圈 (助手) 29/09: 沙田 飛機場 踱步 (助手) 28/09: 沙田 內圈 快踱兩圈 (助手) 27/09: 沙田 內圈 快踱一圈 (助手) 26/09: 沙田 內圈 快踱一圈 (助手) 25/09: 沙田 內圈 倒快兩圈 (助手) 23/09: 沙田 飛機場 踱步 (助手) 22/09: 沙田 內圈 倒快兩圈 (助手) 21/09: 沙田 飛機場 踱步 (副練馬師) 20/09: 沙田 內圈 快踱一圈 (助手) 19/09: 沙田 飛機場 踱步 (助手) 18/09: 沙田 內圈 倒快兩圈 (助手) 17/09: 沙田 內圈 快踱一圈 (助手)</t>
  </si>
  <si>
    <t>精益大師  葉楚航  9/1/4/3/8/3</t>
  </si>
  <si>
    <t>16/09: 第3組 1000 沙田 草地 1/9(袁幸堯) 13.6 20.8 23.0 (0.57.42)</t>
  </si>
  <si>
    <t>06/10: 沙田 全天候 25.2 (25.2) (助手) 02/10: 沙田 草閘 24.1 22.1 (46.2) (黃智弘) 電玩精英 26/09: 沙田 全天候 27.4 24.4 (51.8) (助手) 22/09: 沙田 全天候 27.8 25.8 (53.6) (班德禮)</t>
  </si>
  <si>
    <t>06/10: 沙田 飛機場 踱步 (助手) 04/10: 沙田 內圈 快踱一圈 (助手) 03/10: 沙田 內圈 快踱一圈 (助手) 02/10: 沙田 飛機場 踱步 (助手) 01/10: 沙田 內圈 快踱一圈 (助手) 30/09: 沙田 飛機場 踱步 (助手) 29/09: 沙田 內圈 倒快兩圈 (助手) 27/09: 沙田 內圈 快踱一圈 (助手) 26/09: 沙田 飛機場 踱步 (助手) 25/09: 沙田 內圈 倒快兩圈 (助手) 23/09: 沙田 內圈 快踱兩圈 (助手) 22/09: 沙田 飛機場 踱步 (助手) 20/09: 沙田 內圈 快踱一圈 (助手) 19/09: 沙田 內圈 快踱一圈 (助手) 18/09: 沙田 內圈 倒快一圈 (助手)</t>
  </si>
  <si>
    <t>04/10: 沙田 03/10: 沙田 02/10: 沙田 01/10: 沙田 30/09: 沙田 29/09: 沙田 28/09: 沙田 27/09: 沙田</t>
  </si>
  <si>
    <t>超強六十  方嘉柏  6/9/1/4/1/2</t>
  </si>
  <si>
    <t>02/10: 沙田 草地 27.9 21.5 (49.4) (助手) 23/09: 沙田 全天候 28.6 26.3 25.5 (1.20.4) (助手)</t>
  </si>
  <si>
    <t>06/10: 沙田 內圈 倒快兩圈 (助手) 05/10: 沙田 內圈 快踱一圈 (助手) 04/10: 沙田 飛機場 踱步 (助手) 03/10: 沙田 內圈 快踱兩圈 (助手) 01/10: 沙田 內圈 快踱兩圈 (助手) 30/09: 沙田 內圈 快踱兩圈 (助手) 29/09: 沙田 內圈 倒快兩圈 (助手) 28/09: 沙田 內圈 快踱一圈 (助手) 27/09: 沙田 內圈 快踱兩圈 (助手) 26/09: 沙田 內圈 快踱一圈 (助手) 25/09: 沙田 飛機場 踱步 (助手) 22/09: 沙田 內圈 倒快兩圈 (助手) 21/09: 沙田 內圈 快踱一圈 (助手) 20/09: 從化 內圈 快踱兩圈 (助手) 19/09: 從化 內圈 快踱兩圈 (助手) 18/09: 從化 內圈 倒快兩圈 (助手) 17/09: 從化 內圈 快踱兩圈 (助手)</t>
  </si>
  <si>
    <t>21/09: 沙田 19/09: 從化 18/09: 從化 17/09: 從化</t>
  </si>
  <si>
    <t>天火同人  韋達  1/2/5/4/6/11</t>
  </si>
  <si>
    <t>02/10: 沙田 草閘 27.4 23.4 (50.8) (助手) 27/09: 沙田 全天候 30.6 24.9 (55.5) (助手) 22/09: 沙田 全天候 29.5 26.3 (55.8) (助手) 18/09: 沙田 草地 29.4 24.0 (53.4) (助手)</t>
  </si>
  <si>
    <t>06/10: 沙田 內圈 倒快一圈 (助手) 05/10: 沙田 內圈 快踱一圈 (助手) 04/10: 沙田 內圈 快踱一圈 (助手) 01/10: 沙田 內圈 快踱一圈 (助手) 30/09: 沙田 內圈 快踱一圈 (助手) 29/09: 沙田 內圈 倒快一圈 (助手) 26/09: 沙田 內圈 快踱一圈 (助手) 25/09: 沙田 內圈 倒快一圈 (助手) 23/09: 沙田 內圈 快踱一圈 (助手) 21/09: 沙田 內圈 快踱一圈 (助手) 20/09: 沙田 內圈 快踱一圈 (助手) 17/09: 沙田 內圈 快踱一圈 (助手)</t>
  </si>
  <si>
    <t>05/10: 沙田 04/10: 沙田 03/10: 沙田 02/10: 沙田 01/10: 沙田 30/09: 沙田 29/09: 沙田 28/09: 沙田 27/09: 沙田 26/09: 沙田 25/09: 沙田 23/09: 沙田 22/09: 沙田 21/09: 沙田 20/09: 沙田 19/09: 沙田 17/09: 沙田</t>
  </si>
  <si>
    <t>福星小子  蔡約翰  5/8/4/10</t>
  </si>
  <si>
    <t>06/10: 沙田 全天候 26.1 (26.1) (助手) 03/10: 沙田 全天候 33.0 25.4 (58.4) (助手) 30/09: 從化 全天候 32.4 25.9 (58.3) (助手) 26/09: 從化 全天候 33.0 26.7 (59.7) (助手)</t>
  </si>
  <si>
    <t>萬眾開心  黎昭昇  4/7/2/5/7/8</t>
  </si>
  <si>
    <t>30/09: 第6組 1050 沙田 全天候 5/10(艾道拿) 15.9 22.0 22.7 (1.00.64)  16/09: 第6組 1000 沙田 草地 6/10(艾道拿) 13.8 21.3 22.5 (0.57.67)  05/09: 第7組 1050 沙田 全天候 7/9(鍾易禮) 15.8 21.6 23.3 (1.00.73)</t>
  </si>
  <si>
    <t>05/10: 沙田 全天候 33.9 26.9 (1.00.8) (助手) 26/09: 沙田 全天候 26.3 (26.3) (助手) 22/09: 沙田 全天候 27.2 (27.2) (助手)</t>
  </si>
  <si>
    <t>06/10: 沙田 內圈 倒快一圈 (助手) 04/10: 沙田 內圈 快踱一圈 (助手) 03/10: 沙田 內圈 快踱一圈 (助手) 02/10: 沙田 內圈 倒快一圈 (助手) 29/09: 沙田 內圈 倒快一圈 (助手) 28/09: 沙田 內圈 快踱一圈 (助手) 27/09: 沙田 內圈 快踱一圈 (助手) 25/09: 沙田 內圈 倒快一圈 (助手) 23/09: 沙田 內圈 快踱一圈 (助手) 21/09: 沙田 內圈 快踱一圈 (助手) 20/09: 沙田 內圈 快踱一圈 (助手) 19/09: 沙田 內圈 快踱一圈 (助手) 18/09: 沙田 內圈 倒快一圈 (助手)</t>
  </si>
  <si>
    <t>胡椒軍曹  徐雨石  5/9/6/12/8/12</t>
  </si>
  <si>
    <t>04/10: 沙田 全天候 33.7 26.5 (1.00.2) (助手) 30/09: 沙田 全天候 30.1 25.7 (55.8) (潘頓) 25/09: 沙田 全天候 26.9 (26.9) (助手) 20/09: 沙田 全天候 27.4 (27.4) (助手)</t>
  </si>
  <si>
    <t>06/10: 沙田 飛機場 踱步 (助手) 04/10: 沙田 彭福公園 踱步 (助手) 03/10: 沙田 內圈 快踱一圈 (助手) 02/10: 沙田 內圈 倒快兩圈 (助手) 01/10: 沙田 內圈 快踱一圈 (助手) 29/09: 沙田 內圈 倒快兩圈 (助手) 27/09: 沙田 內圈 快踱一圈 (助手) 26/09: 沙田 內圈 快踱一圈 (助手) 25/09: 沙田 飛機場 踱步 (助手) 23/09: 沙田 內圈 快踱兩圈 (助手) 22/09: 沙田 內圈 倒快兩圈 (助手) 20/09: 沙田 飛機場 踱步 (助手) 19/09: 沙田 內圈 快踱一圈 (助手) 18/09: 沙田 內圈 倒快兩圈 (助手) 17/09: 沙田 內圈 快踱一圈 (助手)</t>
  </si>
  <si>
    <t>03/10: 沙田 02/10: 沙田 30/09: 沙田 29/09: 沙田 27/09: 沙田</t>
  </si>
  <si>
    <t>新力超升  蘇偉賢  14/6/6/13</t>
  </si>
  <si>
    <t>04/10: 沙田 全天候 25.3 (25.3) (副練馬師) 30/09: 沙田 全天候 28.3 26.2 (54.5) (副練馬師) 26/09: 沙田 全天候 32.6 26.5 (59.1) (助手) 22/09: 沙田 全天候 32.4 28.7 (1.01.1) (助手)</t>
  </si>
  <si>
    <t>06/10: 沙田 內圈 倒快兩圈 (副練馬師) 05/10: 沙田 飛機場 踱步 (助手) 04/10: 沙田 飛機場 踱步 (助手) 03/10: 沙田 內圈 快踱一圈 (副練馬師) 02/10: 沙田 內圈 倒快兩圈 (副練馬師) 01/10: 沙田 飛機場 踱步 (助手) 30/09: 沙田 飛機場 踱步 (助手) 29/09: 沙田 內圈 倒快兩圈 (副練馬師) 28/09: 沙田 內圈 快踱一圈 (助手) 27/09: 沙田 飛機場 踱步 (助手) 26/09: 沙田 飛機場 踱步 (助手) 25/09: 沙田 內圈 倒快兩圈 (副練馬師) 23/09: 沙田 內圈 快踱一圈 (副練馬師) 22/09: 沙田 飛機場 踱步 (助手) 21/09: 沙田 內圈 快踱一圈 (助手) 20/09: 沙田 內圈 快踱一圈 (副練馬師) 19/09: 沙田 內圈 快踱一圈 (助手) 18/09: 沙田 內圈 倒快一圈 (助手) 17/09: 沙田 飛機場 踱步 (助手)</t>
  </si>
  <si>
    <t>瑤瑤日上  鄭俊偉  3/10/2/7/1/1</t>
  </si>
  <si>
    <t>16/09: 第14組 1050 沙田 全天候 1/4(巴度) 16.5 22.2 23.3 (1.02.01)</t>
  </si>
  <si>
    <t>06/10: 沙田 全天候 28.4 (28.4) (助手) 02/10: 沙田 草閘 27.4 23.1 (50.5) (巴度) 金牌活力, 時尚風趣 27/09: 沙田 全天候 33.7 28.7 24.6 (1.27.0) (助手) 22/09: 沙田 全天候 29.1 (29.1) (助手)</t>
  </si>
  <si>
    <t>05/10: 沙田 內圈 快踱一圈 (助手) 04/10: 沙田 內圈 快踱一圈 (助手) 03/10: 沙田 內圈 快踱一圈 (助手) 01/10: 沙田 內圈 快踱一圈 (助手) 30/09: 沙田 內圈 快踱一圈 (助手) 29/09: 沙田 內圈 倒快兩圈 (助手) 26/09: 沙田 內圈 快踱一圈 (助手) 25/09: 沙田 內圈 倒快兩圈 (助手) 23/09: 沙田 內圈 快踱一圈 (助手) 21/09: 沙田 內圈 快踱一圈 (助手) 20/09: 沙田 內圈 快踱一圈 (助手) 19/09: 沙田 內圈 快踱一圈 (助手) 18/09: 沙田 內圈 倒快兩圈 (助手)</t>
  </si>
  <si>
    <t>03/10: 沙田 30/09: 沙田 29/09: 沙田 26/09: 沙田 25/09: 沙田 19/09: 沙田</t>
  </si>
  <si>
    <t>快樂寶寶  廖康銘  8/5/3/10/8/14</t>
  </si>
  <si>
    <t>30/09: 第6組 1050 沙田 全天候 3/10(希威森) 15.9 22.0 22.7 (1.00.64)</t>
  </si>
  <si>
    <t>23/09: 沙田 全天候 27.2 24.2 (51.4) (希威森) 18/09: 從化 全天候 26.9 26.2 (53.1) (副練馬師)</t>
  </si>
  <si>
    <t>06/10: 沙田 內圈 倒快兩圈 (助手) 05/10: 沙田 內圈 快踱一圈 (助手) 04/10: 沙田 內圈 快踱一圈 (助手) 03/10: 沙田 內圈 快踱一圈 (助手) 02/10: 沙田 內圈 倒快一圈 (助手) 01/10: 沙田 奧運馬房沙地練習場 踱步 (助手) 29/09: 沙田 內圈 倒快兩圈 (助手) 28/09: 沙田 內圈 快踱一圈 (助手) 27/09: 沙田 內圈 快踱一圈 (助手) 26/09: 沙田 內圈 快踱一圈 (助手) 25/09: 沙田 內圈 倒快兩圈 (助手) 22/09: 沙田 內圈 倒快兩圈 (助手) 21/09: 沙田 內圈 快踱一圈 (助手) 20/09: 從化 內圈 快踱一圈 (副練馬師) 19/09: 從化 內圈 快踱一圈 (副練馬師) 18/09: 從化 飛機場 踱步 (副練馬師) 17/09: 從化 內圈 快踱一圈 (副練馬師)</t>
  </si>
  <si>
    <t>05/10: 沙田 04/10: 沙田 03/10: 沙田 02/10: 沙田 01/10: 沙田 29/09: 沙田 28/09: 沙田 27/09: 沙田 26/09: 沙田 25/09: 沙田 23/09: 沙田 22/09: 沙田 21/09: 沙田 19/09: 從化 18/09: 從化 17/09: 從化</t>
  </si>
  <si>
    <t>飛黃  桂福特  9/11/7/2/4/2</t>
  </si>
  <si>
    <t>04/10: 沙田 全天候 30.1 25.5 (55.6) (田泰安) 29/09: 沙田 草地 29.4 23.8 (53.2) (田泰安) 27/09: 沙田 全天候 31.4 29.7 (1.01.1) (田泰安) 23/09: 沙田 全天候 30.9 29.1 (1.00.0) (助手) 21/09: 沙田 全天候 33.6 (33.6) (副練馬師)</t>
  </si>
  <si>
    <t>06/10: 沙田 內圈 倒快兩圈 (助手) 05/10: 沙田 內圈 快踱一圈 (助手) 03/10: 沙田 外圈 快踱一圈 (田泰安) 02/10: 沙田 內圈 倒快一圈 (助手) 01/10: 沙田 內圈 快踱一圈 (助手) 30/09: 沙田 內圈 快踱一圈 (助手) 28/09: 沙田 內圈 快踱一圈 (助手) 26/09: 沙田 內圈 快踱一圈 (助手) 25/09: 沙田 內圈 倒快一圈 (助手) 22/09: 沙田 內圈 倒快兩圈 (助手) 20/09: 沙田 內圈 快踱一圈 (助手) 19/09: 沙田 內圈 快踱一圈 (助手) 18/09: 沙田 外圈 快踱一圈 (田泰安) 17/09: 沙田 內圈 快踱一圈 (助手)</t>
  </si>
  <si>
    <t>納百川  巫偉傑  4/4/8/1/5/2</t>
  </si>
  <si>
    <t>05/10: 沙田 全天候 28.8 23.9 (52.7) (周俊樂) 翠兒威威 01/10: 沙田 全天候 27.5 (27.5) (助手) 26/09: 沙田 草閘 25.1 22.3 (47.4) (助手) 魔術控制 21/09: 沙田 全天候 30.3 27.4 (57.7) (助手) 17/09: 沙田 全天候 29.6 (29.6) (助手)</t>
  </si>
  <si>
    <t>06/10: 沙田 內圈 倒快一圈 (助手) 05/10: 沙田 飛機場 踱步 (周俊樂) 04/10: 沙田 內圈 快踱一圈 (助手) 03/10: 沙田 內圈 快踱一圈 (助手) 02/10: 沙田 內圈 倒快一圈 (助手) 01/10: 沙田 飛機場 踱步 (助手) 30/09: 沙田 內圈 快踱一圈 (助手) 29/09: 沙田 內圈 倒快一圈 (助手) 28/09: 沙田 內圈 快踱一圈 (助手) 27/09: 沙田 飛機場 踱步 (助手) 26/09: 沙田 飛機場 踱步 (助手) 25/09: 沙田 內圈 倒快一圈 (助手) 23/09: 沙田 內圈 快踱一圈 (助手) 22/09: 沙田 內圈 倒快兩圈 (助手) 21/09: 沙田 飛機場 踱步 (助手) 20/09: 沙田 內圈 快踱一圈 (助手) 19/09: 沙田 內圈 快踱一圈 (助手) 18/09: 沙田 內圈 倒快一圈 (助手) 17/09: 沙田 飛機場 踱步 (助手)</t>
  </si>
  <si>
    <t>傲視同群  文家良  13/11</t>
  </si>
  <si>
    <t>27/09: 第1組 1700 跑馬地 草地 2/8(黃寶妮) 35.8 24.3 24.8 23.2 (1.48.15)  08/09: 第7組 1200 從化 草地 8/9(楊東俊) 25.5 22.9 23.3 (1.11.74)</t>
  </si>
  <si>
    <t>04/10: 沙田 全天候 30.6 26.8 (57.4) (助手) 22/09: 從化 全天候 31.0 27.3 (58.3) (助手) 17/09: 從化 全天候 32.3 26.5 (58.8) (助手)</t>
  </si>
  <si>
    <t>06/10: 沙田 內圈 倒快一圈 (助手) 05/10: 沙田 內圈 快踱一圈 (助手) 04/10: 沙田 飛機場 踱步 (助手) 03/10: 沙田 內圈 快踱一圈 (助手) 02/10: 沙田 內圈 倒快一圈 (助手) 01/10: 沙田 內圈 快踱一圈 (助手) 30/09: 沙田 內圈 快踱一圈 (助手) 29/09: 沙田 內圈 倒快一圈 (助手) 28/09: 沙田 飛機場 踱步 (助手) 26/09: 沙田 內圈 快踱一圈 (助手) 25/09: 從化 內圈 倒快一圈 (助手) 23/09: 從化 內圈 快踱一圈 (助手) 22/09: 從化 飛機場 踱步 (助手) 21/09: 從化 內圈 快踱一圈 (助手) 20/09: 從化 內圈 快踱一圈 (助手) 19/09: 從化 內圈 快踱一圈 (助手) 18/09: 從化 內圈 倒快一圈 (助手) 17/09: 從化 飛機場 踱步 (助手)</t>
  </si>
  <si>
    <t>05/10: 沙田 03/10: 沙田 02/10: 沙田 01/10: 沙田 30/09: 沙田 29/09: 沙田 26/09: 沙田</t>
  </si>
  <si>
    <t>久久為攻  大衛希斯  2/2/12/2/10/6</t>
  </si>
  <si>
    <t>04/10: 沙田 全天候 33.2 22.6 (55.8) (艾道拿) 友愛心得 30/09: 沙田 全天候 30.7 25.2 (55.9) (助手) 27/09: 沙田 全天候 25.8 (25.8) (艾道拿) 23/09: 沙田 全天候 26.2 (26.2) (助手)</t>
  </si>
  <si>
    <t>06/10: 沙田 外圈 快踱一圈 (助手) 05/10: 沙田 內圈 快踱一圈 (助手) 04/10: 沙田 飛機場 踱步 (艾道拿) 03/10: 沙田 內圈 快踱一圈 (助手) 02/10: 沙田 內圈 倒快兩圈 (助手) 30/09: 沙田 飛機場 踱步 (助手) 29/09: 沙田 內圈 倒快兩圈 (助手) 27/09: 沙田 飛機場 踱步 (艾道拿) 26/09: 沙田 內圈 快踱一圈 (助手) 25/09: 沙田 內圈 倒快兩圈 (助手) 23/09: 沙田 飛機場 踱步 (助手) 22/09: 沙田 內圈 倒快兩圈 (助手) 20/09: 沙田 飛機場 踱步 (助手) 17/09: 沙田 彭福公園 踱步 (助手)</t>
  </si>
  <si>
    <t>盈好威楓  姚本輝  2/8/1/3/3/3</t>
  </si>
  <si>
    <t>29/09: 第8組 1200 從化 草地 10/11(哥拉利) 25.4 22.9 23.0 (1.11.30)  18/09: 第3組 1200 從化 全天候 5/9(奧爾民) 25.7 22.8 23.2 (1.11.77)</t>
  </si>
  <si>
    <t>04/10: 沙田 全天候 31.9 29.2 24.9 (1.26.0) (助手) 25/09: 從化 全天候 31.9 27.8 (59.7) (副練馬師)</t>
  </si>
  <si>
    <t>06/10: 沙田 內圈 倒快兩圈 (助手) 04/10: 沙田 飛機場 踱步 (助手) 03/10: 沙田 內圈 快踱一圈 (助手) 02/10: 沙田 內圈 倒快兩圈 (助手) 01/10: 從化 內圈 快踱一圈 (助手) 29/09: 從化 飛機場 踱步 (助手) 28/09: 從化 內圈 快踱一圈 (助手) 27/09: 從化 內圈 快踱一圈 (副練馬師) 26/09: 從化 內圈 快踱一圈 (助手) 25/09: 從化 飛機場 踱步 (副練馬師) 23/09: 從化 內圈 快踱一圈 (助手) 22/09: 從化 內圈 倒快兩圈 (助手) 21/09: 從化 內圈 快踱一圈 (助手) 20/09: 從化 內圈 快踱一圈 (助手) 18/09: 從化 飛機場 踱步 (助手) 17/09: 從化 內圈 快踱一圈 (助手)</t>
  </si>
  <si>
    <t>05/10: 沙田 04/10: 沙田 03/10: 沙田 02/10: 沙田 01/10: 從化 28/09: 從化 27/09: 從化 26/09: 從化 25/09: 從化 23/09: 從化 22/09: 從化 21/09: 從化 20/09: 從化 19/09: 從化 17/09: 從化</t>
  </si>
  <si>
    <t>暴風之子  徐雨石  3/1/10/5/4/10</t>
  </si>
  <si>
    <t>04/10: 沙田 全天候 27.3 (27.3) (助手) 01/10: 沙田 全天候 29.2 25.5 (54.7) (助手) 27/09: 沙田 全天候 28.9 25.5 (54.4) (助手)</t>
  </si>
  <si>
    <t>06/10: 沙田 內圈 倒快一圈 (助手) 04/10: 沙田 飛機場 踱步 (助手) 03/10: 沙田 內圈 快踱一圈 (助手) 02/10: 沙田 內圈 倒快一圈 (助手) 01/10: 沙田 飛機場 踱步 (助手) 30/09: 沙田 內圈 快踱一圈 (助手) 29/09: 沙田 內圈 倒快兩圈 (助手) 27/09: 沙田 飛機場 踱步 (助手) 26/09: 沙田 內圈 快踱一圈 (助手) 25/09: 沙田 內圈 倒快兩圈 (助手) 23/09: 沙田 內圈 快踱兩圈 (助手) 22/09: 沙田 內圈 倒快兩圈 (助手) 20/09: 沙田 內圈 快踱一圈 (助手)</t>
  </si>
  <si>
    <t>超勝無敵  游達榮  4/8</t>
  </si>
  <si>
    <t>29/09: 第8組 1200 從化 草地 4/11(徐君禮) 25.4 22.9 23.0 (1.11.30)</t>
  </si>
  <si>
    <t>06/10: 沙田 全天候 32.0 (32.0) (助手) 23/09: 從化 草地 28.0 24.9 (52.9) (助手) 佳登</t>
  </si>
  <si>
    <t>06/10: 沙田 飛機場 踱步 (助手) 05/10: 沙田 內圈 快踱一圈 (助手) 04/10: 沙田 內圈 快踱一圈 (助手) 03/10: 沙田 內圈 快踱一圈 (助手) 02/10: 沙田 內圈 倒快兩圈 (助手) 29/09: 從化 飛機場 踱步 (助手) 27/09: 從化 內圈 快踱一圈 (助手) 26/09: 從化 內圈 快踱一圈 (助手) 23/09: 從化 飛機場 踱步 (助手) 22/09: 從化 內圈 倒快兩圈 (助手) 21/09: 從化 內圈 快踱一圈 (助手) 20/09: 從化 內圈 快踱一圈 (助手) 19/09: 從化 內圈 快踱一圈 (助手)</t>
  </si>
  <si>
    <t>05/10: 沙田 04/10: 沙田 03/10: 沙田 02/10: 沙田 01/10: 從化 27/09: 從化 26/09: 從化 25/09: 從化 23/09: 從化 22/09: 從化 20/09: 從化 19/09: 從化 17/09: 沙田</t>
  </si>
  <si>
    <t>香港神駒  沈集成  7/9/3/9/1/1</t>
  </si>
  <si>
    <t>06/10: 沙田 草地 32.8 24.6 (57.4) (金誠剛) 富喜來, 勇威神駒 02/10: 沙田 全天候 28.3 25.4 (53.7) (助手) 28/09: 沙田 全天候 27.4 25.8 (53.2) (助手)</t>
  </si>
  <si>
    <t>06/10: 沙田 飛機場 踱步 (助手) 05/10: 沙田 內圈 快踱一圈 (助手) 04/10: 沙田 內圈 快踱兩圈 (助手) 03/10: 沙田 內圈 快踱一圈 (助手) 02/10: 沙田 飛機場 踱步 (助手) 01/10: 沙田 內圈 快踱兩圈 (助手) 30/09: 沙田 內圈 快踱一圈 (助手) 29/09: 沙田 內圈 倒快兩圈 (助手) 28/09: 沙田 飛機場 踱步 (助手) 27/09: 沙田 內圈 快踱兩圈 (助手) 26/09: 沙田 內圈 快踱一圈 (助手) 25/09: 沙田 內圈 倒快兩圈 (助手) 23/09: 沙田 內圈 快踱一圈 (助手) 22/09: 沙田 內圈 倒快兩圈 (助手) 21/09: 沙田 內圈 快踱一圈 (助手) 20/09: 沙田 飛機場 踱步 (助手) 17/09: 沙田 飛機場 踱步 (助手)</t>
  </si>
  <si>
    <t>領航天子  廖康銘  5/12/5/1/6/5</t>
  </si>
  <si>
    <t>26/09: 第1組 1200 沙田 全天候 8/8(巴度) 24.7 22.4 23.3 (1.10.45)</t>
  </si>
  <si>
    <t>04/10: 沙田 全天候 33.6 26.5 24.5 (1.24.6) (助手) 伴跳馬 30/09: 沙田 全天候 31.6 27.5 25.4 (1.24.5) (助手) 22/09: 沙田 全天候 27.9 25.9 (53.8) (助手) 18/09: 沙田 全天候 27.3 25.1 (52.4) (助手)</t>
  </si>
  <si>
    <t>06/10: 沙田 內圈 倒快兩圈 (助手) 05/10: 沙田 內圈 快踱一圈 (助手) 03/10: 沙田 內圈 快踱一圈 (助手) 02/10: 沙田 內圈 倒快兩圈 (助手) 01/10: 沙田 內圈 快踱一圈 (助手) 29/09: 沙田 內圈 倒快兩圈 (助手) 27/09: 沙田 奧運馬房沙地練習場 踱步 (助手) 25/09: 沙田 內圈 倒快兩圈 (助手) 23/09: 沙田 內圈 快踱一圈 (助手) 21/09: 沙田 內圈 快踱一圈 (助手) 20/09: 沙田 內圈 快踱一圈 (助手) 19/09: 沙田 內圈 快踱一圈 (助手) 17/09: 沙田 內圈 快踱一圈 (助手)</t>
  </si>
  <si>
    <t>05/10: 沙田 04/10: 沙田 03/10: 沙田 02/10: 沙田 01/10: 沙田 30/09: 沙田 29/09: 沙田 28/09: 沙田 27/09: 沙田 25/09: 沙田 23/09: 沙田 22/09: 沙田 21/09: 沙田 20/09: 沙田 19/09: 沙田 18/09: 沙田 17/09: 沙田</t>
  </si>
  <si>
    <t>森林之王  羅富全  6/12/12</t>
  </si>
  <si>
    <t>06/10: 沙田 全天候 30.9 25.5 (56.4) (潘明輝) 明亮天下 03/10: 沙田 全天候 31.7 23.9 (55.6) (助手) 遨遊波士 30/09: 沙田 全天候 32.5 28.3 (1.00.8) (助手) 耀芳華 26/09: 沙田 全天候 30.6 26.4 (57.0) (助手) 忠誠明駒 22/09: 沙田 全天候 32.9 27.3 (1.00.2) (助手)</t>
  </si>
  <si>
    <t>06/10: 沙田 飛機場 踱步 (助手) 05/10: 沙田 內圈 快踱一圈 (助手) 04/10: 沙田 內圈 快踱一圈 (助手) 03/10: 沙田 飛機場 踱步 (助手) 02/10: 沙田 內圈 倒快一圈 (助手) 01/10: 沙田 內圈 快踱一圈 (助手) 30/09: 沙田 飛機場 踱步 (助手) 29/09: 沙田 內圈 倒快一圈 (助手) 28/09: 沙田 內圈 快踱一圈 (助手) 27/09: 沙田 內圈 快踱一圈 (助手) 26/09: 沙田 飛機場 踱步 (助手) 25/09: 沙田 內圈 倒快一圈 (助手) 23/09: 沙田 內圈 快踱一圈 (助手) 22/09: 沙田 飛機場 踱步 (助手) 21/09: 沙田 內圈 快踱一圈 (助手) 20/09: 沙田 內圈 快踱一圈 (助手) 19/09: 沙田 內圈 快踱一圈 (助手) 18/09: 沙田 飛機場 踱步 (助手)</t>
  </si>
  <si>
    <t>爆笑  告東尼  1/12/3/11/11/2</t>
  </si>
  <si>
    <t>05/10: 沙田 全天候 30.2 25.4 (55.6) (鍾易禮) 02/10: 沙田 全天候 30.6 25.8 (56.4) (助手) 28/09: 從化 全天候 29.9 27.0 (56.9) (助手) 21/09: 從化 全天候 30.5 26.5 (57.0) (助手) 17/09: 從化 全天候 30.7 26.2 (56.9) (助手)</t>
  </si>
  <si>
    <t>06/10: 沙田 內圈 倒快兩圈 (助手) 05/10: 沙田 飛機場 踱步 (鍾易禮) 04/10: 沙田 內圈 快踱一圈 (助手) 03/10: 沙田 內圈 快踱一圈 (助手) 02/10: 沙田 飛機場 踱步 (助手) 01/10: 從化 內圈 快踱一圈 (助手) 30/09: 從化 內圈 快踱一圈 (助手) 29/09: 從化 內圈 倒快兩圈 (助手) 28/09: 從化 飛機場 踱步 (助手) 27/09: 從化 內圈 快踱一圈 (助手) 26/09: 從化 內圈 快踱一圈 (助手) 25/09: 從化 內圈 倒快兩圈 (助手) 23/09: 從化 內圈 快踱一圈 (助手) 22/09: 從化 內圈 倒快兩圈 (助手) 21/09: 從化 飛機場 踱步 (助手) 20/09: 從化 內圈 快踱一圈 (助手) 19/09: 從化 內圈 快踱一圈 (助手) 18/09: 從化 內圈 倒快兩圈 (助手) 17/09: 從化 飛機場 踱步 (助手)</t>
  </si>
  <si>
    <t>05/10: 沙田 04/10: 沙田 03/10: 沙田 02/10: 沙田 01/10: 從化 30/09: 從化 29/09: 從化 28/09: 從化 27/09: 從化 26/09: 從化 25/09: 從化 23/09: 從化 22/09: 從化 21/09: 從化 20/09: 從化 19/09: 從化 18/09: 從化 17/09: 從化</t>
  </si>
  <si>
    <t>競駿光輝  葉楚航  11/14/10/12/10/12</t>
  </si>
  <si>
    <t>06/10: 沙田 全天候 28.6 25.7 (54.3) (助手) 02/10: 沙田 全天候 30.7 25.9 (56.6) (助手) 18/09: 沙田 全天候 30.7 26.4 (57.1) (董明朗)</t>
  </si>
  <si>
    <t>06/10: 沙田 飛機場 踱步 (助手) 04/10: 沙田 內圈 快踱兩圈 (助手) 03/10: 沙田 內圈 快踱兩圈 (助手) 02/10: 沙田 飛機場 踱步 (助手) 01/10: 沙田 內圈 快踱兩圈 (助手) 30/09: 沙田 內圈 快踱兩圈 (助手) 29/09: 沙田 內圈 倒快兩圈 (助手) 27/09: 沙田 內圈 快踱兩圈 (助手) 26/09: 沙田 內圈 快踱一圈 (助手) 25/09: 沙田 內圈 倒快一圈 (助手) 23/09: 沙田 飛機場 踱步 (助手) 21/09: 沙田 飛機場 踱步 (助手) 20/09: 沙田 內圈 快踱一圈 (助手) 19/09: 沙田 內圈 快踱兩圈 (助手) 18/09: 沙田 飛機場 踱步 (助手) 17/09: 沙田 內圈 快踱兩圈 (助手)</t>
  </si>
  <si>
    <t>輕功猛男  姚本輝  3/11/10/12/5/1</t>
  </si>
  <si>
    <t>16/09: 第11組 1200 沙田 全天候 5/8(奧爾民) 25.1 23.1 23.9 (1.12.15)  29/08: 第1組 1200 沙田 全天候 4/9(奧爾民) 24.6 22.6 22.5 (1.09.73)</t>
  </si>
  <si>
    <t>06/10: 沙田 全天候 30.1 26.3 (56.4) (助手) 02/10: 沙田 草閘 26.3 23.8 (50.1) (奧爾民) 樂勝天下 27/09: 沙田 全天候 30.4 25.5 (55.9) (助手) 22/09: 沙田 全天候 30.5 26.2 (56.7) (助手)</t>
  </si>
  <si>
    <t>06/10: 沙田 飛機場 踱步 (助手) 04/10: 沙田 內圈 快踱一圈 (助手) 03/10: 沙田 內圈 快踱一圈 (助手) 02/10: 沙田 飛機場 踱步 (奧爾民) 01/10: 沙田 內圈 快踱一圈 (助手) 30/09: 沙田 內圈 快踱一圈 (助手) 29/09: 沙田 內圈 倒快兩圈 (助手) 27/09: 沙田 飛機場 踱步 (助手) 26/09: 沙田 內圈 快踱一圈 (助手) 25/09: 沙田 內圈 倒快兩圈 (助手) 23/09: 沙田 內圈 快踱一圈 (助手) 22/09: 沙田 飛機場 踱步 (助手) 20/09: 沙田 內圈 快踱一圈 (助手) 19/09: 沙田 內圈 快踱一圈 (助手) 18/09: 沙田 內圈 倒快兩圈 (助手) 17/09: 沙田 內圈 快踱一圈 (助手)</t>
  </si>
  <si>
    <t>勇威神駒  沈集成  4/6/3/10/11/4</t>
  </si>
  <si>
    <t>06/10: 沙田 草地 32.9 24.7 (57.6) (艾道拿) 富喜來, 香港神駒 02/10: 沙田 全天候 27.9 25.6 (53.5) (助手) 28/09: 沙田 全天候 27.3 25.3 (52.6) (助手) 22/09: 沙田 全天候 27.4 26.5 (53.9) (助手) 17/09: 沙田 全天候 27.2 26.1 (53.3) (助手)</t>
  </si>
  <si>
    <t>06/10: 沙田 飛機場 踱步 (助手) 05/10: 沙田 內圈 快踱一圈 (助手) 04/10: 沙田 內圈 快踱兩圈 (助手) 03/10: 沙田 內圈 快踱一圈 (助手) 02/10: 沙田 飛機場 踱步 (助手) 01/10: 沙田 內圈 快踱兩圈 (助手) 30/09: 沙田 內圈 快踱一圈 (助手) 29/09: 沙田 內圈 倒快兩圈 (助手) 28/09: 沙田 飛機場 踱步 (助手) 27/09: 沙田 內圈 快踱兩圈 (助手) 26/09: 沙田 內圈 快踱一圈 (助手) 25/09: 沙田 內圈 倒快兩圈 (助手) 23/09: 沙田 內圈 快踱一圈 (助手) 22/09: 沙田 飛機場 踱步 (助手) 21/09: 沙田 內圈 快踱一圈 (助手) 20/09: 沙田 內圈 快踱兩圈 (助手) 19/09: 沙田 內圈 快踱一圈 (助手) 18/09: 沙田 內圈 倒快兩圈 (助手) 17/09: 沙田 飛機場 踱步 (助手)</t>
  </si>
  <si>
    <t>鴻圖新星  蔡約翰  4/3/6/6/4/6</t>
  </si>
  <si>
    <t>26/09: 第3組 1200 沙田 全天候 1/9(布文) 24.9 22.7 23.5 (1.11.18)</t>
  </si>
  <si>
    <t>05/10: 沙田 全天候 27.0 (27.0) (助手) 01/10: 沙田 全天候 33.2 27.1 (1.00.3) (助手) 22/09: 沙田 全天候 30.9 26.6 (57.5) (助手) 18/09: 沙田 全天候 28.0 (28.0) (助手)</t>
  </si>
  <si>
    <t>06/10: 沙田 內圈 倒快一圈 (助手) 05/10: 沙田 飛機場 踱步 (助手) 04/10: 沙田 內圈 快踱一圈 (助手) 03/10: 沙田 內圈 快踱一圈 (助手) 02/10: 沙田 內圈 倒快一圈 (助手) 01/10: 沙田 飛機場 踱步 (助手) 30/09: 沙田 內圈 快踱一圈 (助手) 29/09: 沙田 內圈 倒快一圈 (助手) 28/09: 沙田 飛機場 踱步 (助手) 26/09: 沙田 飛機場 踱步 (助手) 25/09: 沙田 內圈 倒快一圈 (助手) 23/09: 沙田 內圈 快踱一圈 (助手) 22/09: 沙田 飛機場 踱步 (助手) 21/09: 沙田 內圈 快踱一圈 (助手) 20/09: 沙田 內圈 快踱一圈 (助手) 19/09: 沙田 內圈 快踱一圈 (助手) 18/09: 沙田 飛機場 踱步 (助手) 17/09: 沙田 內圈 快踱一圈 (助手)</t>
  </si>
  <si>
    <t>領航財子  黎昭昇  3/8/12/6/5/9</t>
  </si>
  <si>
    <t>30/09: 第4組 1200 沙田 全天候 7/10(田泰安) 23.9 22.6 23.1 (1.09.64)  09/09: 第4組 1050 沙田 全天候 2/4(田泰安) 16.4 22.0 23.0 (1.01.45)</t>
  </si>
  <si>
    <t>05/10: 沙田 全天候 28.2 (28.2) (副練馬師) 26/09: 沙田 全天候 27.7 (27.7) (助手) 23/09: 沙田 全天候 33.7 27.3 (1.01.0) (助手) 18/09: 沙田 草地 23.4 (23.4) (田泰安)</t>
  </si>
  <si>
    <t>06/10: 沙田 內圈 倒快一圈 (助手) 05/10: 沙田 飛機場 踱步 (副練馬師) 04/10: 沙田 內圈 快踱一圈 (副練馬師) 03/10: 沙田 內圈 快踱一圈 (副練馬師) 02/10: 沙田 河畔跑道 踱步 (助手) 30/09: 沙田 飛機場 踱步 (助手) 29/09: 沙田 內圈 倒快一圈 (助手) 28/09: 沙田 內圈 快踱一圈 (助手) 27/09: 沙田 內圈 快踱一圈 (助手) 26/09: 沙田 飛機場 踱步 (助手) 25/09: 沙田 內圈 倒快一圈 (助手) 23/09: 沙田 飛機場 踱步 (助手) 22/09: 沙田 內圈 倒快一圈 (副練馬師) 21/09: 沙田 內圈 快踱一圈 (助手) 20/09: 沙田 內圈 快踱一圈 (助手) 18/09: 沙田 飛機場 踱步 (助手) 17/09: 沙田 內圈 快踱一圈 (助手)</t>
  </si>
  <si>
    <t>祥勝力駒  韋達  4/1/13/8/6/1</t>
  </si>
  <si>
    <t>05/10: 沙田 全天候 25.8 (25.8) (助手) 01/10: 沙田 全天候 29.7 25.5 (55.2) (助手) 天火同心 27/09: 沙田 全天候 29.4 25.2 (54.6) (助手) 23/09: 沙田 全天候 27.7 27.5 (55.2) (助手)</t>
  </si>
  <si>
    <t>06/10: 沙田 內圈 倒快一圈 (助手) 04/10: 沙田 內圈 快踱一圈 (助手) 03/10: 沙田 內圈 快踱一圈 (助手) 30/09: 沙田 內圈 快踱一圈 (助手) 29/09: 沙田 內圈 倒快一圈 (助手) 28/09: 沙田 內圈 快踱一圈 (助手) 26/09: 沙田 內圈 快踱一圈 (助手) 25/09: 沙田 內圈 倒快一圈 (助手) 22/09: 沙田 內圈 倒快一圈 (助手) 21/09: 沙田 內圈 快踱一圈 (助手) 17/09: 沙田 河畔跑道 踱步 (助手)</t>
  </si>
  <si>
    <t>05/10: 沙田 04/10: 沙田 03/10: 沙田 02/10: 沙田 01/10: 沙田 30/09: 沙田 29/09: 沙田 27/09: 沙田 26/09: 沙田 25/09: 沙田 23/09: 沙田 22/09: 沙田 21/09: 沙田 20/09: 沙田 19/09: 沙田 18/09: 沙田</t>
  </si>
  <si>
    <t>環球英雄  大衛希斯  4/2/1/7/1/6</t>
  </si>
  <si>
    <t>26/09: 第4組 1000 從化 草地 1/11(黃智弘) 13.2 21.3 23.9 (0.58.43)</t>
  </si>
  <si>
    <t>06/10: 沙田 全天候 29.9 (29.9) (巴度) 02/10: 沙田 全天候 33.4 25.0 (58.4) (巴度) 23/09: 從化 草地 29.0 (29.0) (助手) 20/09: 從化 草地 26.9 (26.9) (助手)</t>
  </si>
  <si>
    <t>06/10: 沙田 飛機場 踱步 (助手) 05/10: 沙田 內圈 快踱一圈 (助手) 04/10: 沙田 內圈 快踱一圈 (助手) 02/10: 沙田 飛機場 踱步 (巴度) 01/10: 從化 內圈 快踱一圈 (助手) 30/09: 從化 內圈 快踱一圈 (助手) 29/09: 從化 內圈 倒快兩圈 (助手) 28/09: 從化 飛機場 踱步 (助手) 26/09: 從化 飛機場 踱步 (助手) 25/09: 從化 內圈 倒快兩圈 (助手) 23/09: 從化 飛機場 踱步 (助手) 22/09: 從化 內圈 倒快兩圈 (助手) 21/09: 從化 內圈 快踱一圈 (助手) 20/09: 從化 飛機場 踱步 (助手) 19/09: 從化 內圈 快踱一圈 (助手) 18/09: 從化 內圈 倒快兩圈 (助手)</t>
  </si>
  <si>
    <t>05/10: 沙田 04/10: 沙田 03/10: 沙田 02/10: 沙田 01/10: 從化 30/09: 從化 29/09: 從化 28/09: 從化 27/09: 從化 25/09: 從化 23/09: 從化 22/09: 從化 21/09: 從化 20/09: 從化 19/09: 從化 18/09: 從化 17/09: 從化</t>
  </si>
  <si>
    <t>電玩精英  葉楚航  4/5/4/2/7/7</t>
  </si>
  <si>
    <t>12/09: 第5組 1600 從化 草地 3/11(查本楠) 25.4 24.1 24.1 23.7 (1.37.38)  25/08: 第7組 1200 從化 草地 6/8(周俊樂) 24.5 22.4 23.1 (1.10.06)</t>
  </si>
  <si>
    <t>06/10: 沙田 全天候 33.5 28.4 (1.01.9) (助手) 02/10: 沙田 草閘 25.6 24.5 (50.1) (田泰安) 精益大師 29/09: 沙田 全天候 27.0 23.5 (50.5) (田泰安) 勝在有型 26/09: 沙田 全天候 29.3 25.0 (54.3) (助手) 森洺之巔 22/09: 沙田 全天候 30.0 25.0 (55.0) (田泰安) 19/09: 從化 全天候 30.4 27.0 (57.4) (助手)</t>
  </si>
  <si>
    <t>06/10: 沙田 飛機場 踱步 (助手) 04/10: 沙田 內圈 快踱兩圈 (助手) 03/10: 沙田 內圈 快踱一圈 (助手) 02/10: 沙田 飛機場 踱步 (助手) 01/10: 沙田 內圈 快踱兩圈 (助手) 30/09: 沙田 內圈 快踱兩圈 (助手) 29/09: 沙田 飛機場 踱步 (助手) 28/09: 沙田 內圈 快踱一圈 (助手) 27/09: 沙田 內圈 快踱兩圈 (助手) 26/09: 沙田 飛機場 踱步 (助手) 25/09: 沙田 內圈 倒快兩圈 (助手) 23/09: 沙田 內圈 快踱兩圈 (助手) 22/09: 沙田 飛機場 踱步 (助手) 20/09: 從化 內圈 快踱一圈 (助手) 19/09: 從化 飛機場 踱步 (助手) 18/09: 從化 內圈 倒快兩圈 (助手) 17/09: 從化 內圈 快踱一圈 (助手)</t>
  </si>
  <si>
    <t>東來欣賞  告東尼  2/3/4/6/6/4</t>
  </si>
  <si>
    <t>05/10: 沙田 全天候 30.2 25.7 (55.9) (助手) 01/10: 沙田 全天候 30.6 26.4 (57.0) (助手) 28/09: 沙田 全天候 29.4 26.2 (55.6) (助手) 23/09: 沙田 全天候 30.2 25.9 (56.1) (助手) 20/09: 沙田 全天候 30.8 26.4 (57.2) (副練馬師) 17/09: 沙田 全天候 30.0 26.1 (56.1) (助手)</t>
  </si>
  <si>
    <t>06/10: 沙田 內圈 倒快兩圈 (副練馬師) 05/10: 沙田 飛機場 踱步 (助手) 04/10: 沙田 內圈 快踱一圈 (助手) 03/10: 沙田 內圈 快踱一圈 (副練馬師) 02/10: 沙田 內圈 倒快兩圈 (助手) 01/10: 沙田 飛機場 踱步 (助手) 30/09: 沙田 內圈 快踱一圈 (助手) 29/09: 沙田 內圈 倒快兩圈 (副練馬師) 28/09: 沙田 飛機場 踱步 (助手) 27/09: 沙田 內圈 快踱一圈 (助手) 26/09: 沙田 內圈 快踱一圈 (助手) 25/09: 沙田 內圈 倒快兩圈 (副練馬師) 23/09: 沙田 飛機場 踱步 (助手) 22/09: 沙田 內圈 倒快兩圈 (助手) 21/09: 沙田 內圈 快踱一圈 (副練馬師) 20/09: 沙田 飛機場 踱步 (助手) 19/09: 沙田 內圈 快踱一圈 (助手) 18/09: 沙田 內圈 倒快兩圈 (副練馬師) 17/09: 沙田 飛機場 踱步 (助手)</t>
  </si>
  <si>
    <t>開心樂園  呂健威  12/6/9/10/5/13</t>
  </si>
  <si>
    <t>16/09: 第12組 1200 沙田 全天候 6/9(艾兆禮) 23.9 22.6 24.0 (1.10.58)  29/08: 第6組 1200 沙田 全天候 7/10(何澤堯) 24.1 22.6 23.2 (1.09.94)</t>
  </si>
  <si>
    <t>06/10: 沙田 全天候 29.7 25.4 (55.1) (助手) 02/10: 沙田 草地 22.5 (22.5) (助手) 天下寵兒 29/09: 沙田 全天候 29.1 26.2 (55.3) (助手) 26/09: 沙田 全天候 30.7 26.2 (56.9) (助手) 22/09: 沙田 全天候 31.2 27.7 (58.9) (助手)</t>
  </si>
  <si>
    <t>06/10: 沙田 飛機場 踱步 (助手) 05/10: 沙田 飛機場 踱步 (助手) 04/10: 沙田 內圈 快踱一圈 (助手) 03/10: 沙田 內圈 快踱一圈 (助手) 01/10: 沙田 內圈 快踱一圈 (助手) 30/09: 沙田 內圈 快踱一圈 (助手) 29/09: 沙田 飛機場 踱步 (助手) 27/09: 沙田 內圈 快踱一圈 (助手) 26/09: 沙田 飛機場 踱步 (助手) 25/09: 沙田 內圈 倒快一圈 (助手) 23/09: 沙田 內圈 快踱一圈 (助手) 22/09: 沙田 飛機場 踱步 (助手) 20/09: 沙田 內圈 快踱一圈 (助手) 19/09: 沙田 內圈 快踱一圈 (助手) 18/09: 沙田 內圈 倒快一圈 (助手) 17/09: 沙田 飛機場 踱步 (助手)</t>
  </si>
  <si>
    <t>艾彼奧  徐雨石  7/10/6/11/13/8</t>
  </si>
  <si>
    <t>05/10: 沙田 全天候 29.3 (29.3) (助手) 02/10: 沙田 全天候 28.4 24.7 (53.1) (金誠剛) 星火燎原 28/09: 沙田 全天候 30.4 26.3 (56.7) (助手)</t>
  </si>
  <si>
    <t>06/10: 沙田 外圈 快踱一圈 (助手) 04/10: 沙田 外圈 快踱一圈 (助手) 03/10: 沙田 內圈 快踱一圈 (助手) 01/10: 沙田 外圈 快踱一圈 (助手) 30/09: 沙田 外圈 快踱一圈 (助手) 29/09: 沙田 外圈 快踱一圈 (助手) 27/09: 沙田 外圈 快踱一圈 (助手) 26/09: 沙田 外圈 快踱一圈 (助手) 25/09: 沙田 外圈 快踱一圈 (助手) 23/09: 沙田 外圈 快踱一圈 (助手) 22/09: 沙田 外圈 快踱一圈 (助手) 21/09: 沙田 外圈 快踱一圈 (助手) 20/09: 沙田 飛機場 踱步 (助手)</t>
  </si>
  <si>
    <t>03/10: 沙田 30/09: 沙田 29/09: 沙田 22/09: 沙田 20/09: 沙田 19/09: 沙田</t>
  </si>
  <si>
    <t>星之願  廖康銘  5/9/2/5/6/6</t>
  </si>
  <si>
    <t>06/10: 沙田 全天候 29.1 26.2 (55.3) (希威森) 03/10: 沙田 全天候 27.5 23.7 (51.2) (希威森) 椒椒醒 29/09: 從化 全天候 28.9 26.0 (54.9) (助手) 蓮冠皇</t>
  </si>
  <si>
    <t>05/10: 沙田 內圈 快踱一圈 (助手) 04/10: 沙田 內圈 快踱一圈 (助手) 02/10: 沙田 內圈 倒快兩圈 (助手) 01/10: 從化 內圈 快踱一圈 (助手) 30/09: 從化 內圈 快踱一圈 (助手) 29/09: 從化 飛機場 踱步 (助手) 28/09: 從化 內圈 快踱一圈 (助手) 27/09: 從化 內圈 快踱一圈 (助手) 26/09: 從化 內圈 快踱一圈 (助手) 25/09: 從化 內圈 倒快一圈 (助手) 23/09: 從化 內圈 快踱一圈 (助手) 22/09: 從化 內圈 倒快一圈 (助手) 20/09: 從化 內圈 快踱一圈 (助手) 17/09: 沙田 內圈 快踱一圈 (助手)</t>
  </si>
  <si>
    <t>05/10: 沙田 04/10: 沙田 03/10: 沙田 02/10: 沙田 21/09: 從化 19/09: 沙田</t>
  </si>
  <si>
    <t>科創世紀  蘇偉賢  10/4/6/6/8</t>
  </si>
  <si>
    <t>26/09: 第3組 1200 沙田 全天候 9/9(蔡明紹) 24.9 22.7 23.5 (1.11.18)  16/09: 第13組 1200 沙田 全天候 4/8(蔡明紹) 24.5 22.8 24.1 (1.11.40)  29/08: 第7組 1200 沙田 全天候 7/10(蔡明紹) 23.9 21.5 23.5 (1.08.94)  10/06: 第3組 1200 沙田 全天候 6/6(蔡明紹) 24.7 23.5 23.4 (1.11.64)</t>
  </si>
  <si>
    <t>05/10: 沙田 全天候 24.5 (24.5) (助手) 02/10: 沙田 草閘 29.9 26.1 (56.0) (助手) 22/09: 沙田 全天候 32.6 27.0 (59.6) (助手)</t>
  </si>
  <si>
    <t>06/10: 沙田 飛機場 踱步 (助手) 05/10: 沙田 飛機場 踱步 (助手) 04/10: 沙田 內圈 快踱一圈 (助手) 03/10: 沙田 飛機場 踱步 (助手) 02/10: 沙田 飛機場 踱步 (助手) 01/10: 沙田 內圈 快踱一圈 (助手) 30/09: 沙田 內圈 快踱一圈 (助手) 29/09: 沙田 內圈 倒快兩圈 (助手) 28/09: 沙田 飛機場 踱步 (助手) 26/09: 沙田 飛機場 踱步 (助手) 25/09: 沙田 內圈 倒快兩圈 (助手) 23/09: 沙田 內圈 快踱一圈 (助手) 22/09: 沙田 飛機場 踱步 (助手) 21/09: 沙田 內圈 快踱一圈 (助手) 20/09: 沙田 內圈 快踱一圈 (助手) 19/09: 沙田 內圈 快踱一圈 (助手) 18/09: 沙田 飛機場 踱步 (助手)</t>
  </si>
  <si>
    <t>撼天鐵翼  韋達  6/4/5/3/6/6</t>
  </si>
  <si>
    <t>04/10: 沙田 全天候 26.4 (26.4) (助手) 30/09: 從化 草地 29.3 25.5 23.7 (1.18.5) (助手) 迅意 25/09: 從化 登山跑道 29.2 26.3 (55.5) (助手)</t>
  </si>
  <si>
    <t>06/10: 沙田 內圈 倒快兩圈 (助手) 05/10: 沙田 奧運馬房沙地練習場 踱步 (助手) 03/10: 沙田 內圈 快踱一圈 (助手) 02/10: 沙田 內圈 倒快一圈 (助手) 30/09: 從化 飛機場 踱步 (助手) 29/09: 從化 內圈 倒快兩圈 (助手) 28/09: 從化 內圈 快踱一圈 (助手) 27/09: 從化 內圈 快踱一圈 (助手) 25/09: 從化 飛機場 踱步 (助手) 23/09: 從化 內圈 快踱一圈 (助手) 22/09: 從化 內圈 倒快一圈 (助手) 21/09: 從化 內圈 快踱一圈 (助手)</t>
  </si>
  <si>
    <t>05/10: 沙田 04/10: 沙田 03/10: 沙田 02/10: 沙田 01/10: 從化 30/09: 從化 29/09: 從化 28/09: 從化 27/09: 從化 26/09: 從化 25/09: 從化 23/09: 從化 22/09: 從化 19/09: 沙田 18/09: 沙田</t>
  </si>
  <si>
    <t>椒椒醒  廖康銘  10/6/2/6/1/2</t>
  </si>
  <si>
    <t>06/10: 沙田 全天候 26.7 24.1 (50.8) (助手) 03/10: 沙田 全天候 27.5 24.1 (51.6) (助手) 星之願 30/09: 從化 全天候 27.6 24.5 (52.1) (助手) 26/09: 從化 全天候 27.7 25.5 (53.2) (副練馬師)</t>
  </si>
  <si>
    <t>05/10: 沙田 內圈 快踱一圈 (助手) 04/10: 沙田 內圈 快踱一圈 (助手) 02/10: 沙田 內圈 倒快兩圈 (助手) 01/10: 從化 內圈 快踱一圈 (助手) 30/09: 從化 飛機場 踱步 (助手) 29/09: 從化 內圈 倒快兩圈 (助手) 28/09: 從化 內圈 快踱一圈 (助手) 27/09: 從化 內圈 快踱一圈 (助手) 26/09: 從化 飛機場 踱步 (副練馬師) 25/09: 從化 內圈 倒快兩圈 (助手) 23/09: 從化 內圈 快踱一圈 (助手) 22/09: 從化 內圈 倒快一圈 (助手) 20/09: 從化 內圈 快踱一圈 (助手) 19/09: 沙田 奧運馬房沙地練習場 踱步 (助手) 17/09: 沙田 內圈 快踱一圈 (助手)</t>
  </si>
  <si>
    <t>05/10: 沙田 04/10: 沙田 03/10: 沙田 02/10: 沙田 01/10: 從化 30/09: 從化 29/09: 從化 28/09: 從化 27/09: 從化 26/09: 從化 25/09: 從化 23/09: 從化 22/09: 從化 21/09: 從化 20/09: 從化 19/09: 沙田 17/09: 沙田</t>
  </si>
  <si>
    <t>競駿皇者  游達榮  5/8/1</t>
  </si>
  <si>
    <t>16/09: 第1組 1000 沙田 草地 5/9(霍宏聲) 13.7 21.3 22.2 (0.57.28)  01/09: 第1組 1000 從化 草地 8/9(徐君禮) 13.5 21.7 22.3 (0.57.57)</t>
  </si>
  <si>
    <t>06/10: 沙田 全天候 33.1 30.9 (1.04.0) (助手) 02/10: 沙田 草地 34.0 23.8 (57.8) (助手) 創科群英 30/09: 沙田 全天候 29.4 (29.4) (助手) 26/09: 沙田 草地 33.7 24.7 (58.4) (助手) 23/09: 沙田 全天候 33.0 (33.0) (助手)</t>
  </si>
  <si>
    <t>06/10: 沙田 飛機場 踱步 (助手) 05/10: 沙田 內圈 快踱一圈 (助手) 04/10: 沙田 內圈 快踱一圈 (助手) 02/10: 沙田 飛機場 踱步 (助手) 01/10: 沙田 內圈 快踱一圈 (助手) 30/09: 沙田 飛機場 踱步 (助手) 29/09: 沙田 內圈 倒快兩圈 (助手) 28/09: 沙田 內圈 快踱一圈 (助手) 26/09: 沙田 飛機場 踱步 (助手) 25/09: 沙田 內圈 倒快兩圈 (助手) 23/09: 沙田 飛機場 踱步 (助手) 22/09: 沙田 內圈 倒快兩圈 (助手) 21/09: 沙田 內圈 快踱一圈 (助手) 20/09: 沙田 內圈 快踱一圈 (助手) 19/09: 沙田 內圈 快踱一圈 (助手)</t>
  </si>
  <si>
    <t>駿奕快車  姚本輝  2/1/11/7/10/5</t>
  </si>
  <si>
    <t>30/09: 第1組 1200 沙田 全天候 6/8(奧爾民) 25.0 22.7 22.9 (1.10.62)  12/09: 第7組 1200 從化 草地 3/9(奧爾民) 25.2 22.7 23.2 (1.11.18)</t>
  </si>
  <si>
    <t>06/10: 沙田 草地 30.6 26.5 (57.1) (助手) 火悟空 26/09: 沙田 全天候 30.0 25.3 (55.3) (助手) 20/09: 從化 草地 28.8 25.5 (54.3) (助手) 17/09: 從化 全天候 30.5 26.6 (57.1) (助手)</t>
  </si>
  <si>
    <t>06/10: 沙田 飛機場 踱步 (助手) 04/10: 沙田 內圈 快踱一圈 (助手) 03/10: 沙田 內圈 快踱一圈 (助手) 30/09: 沙田 飛機場 踱步 (助手) 29/09: 沙田 內圈 倒快兩圈 (助手) 27/09: 沙田 內圈 快踱一圈 (助手) 26/09: 沙田 飛機場 踱步 (助手) 25/09: 沙田 內圈 倒快兩圈 (助手) 23/09: 沙田 內圈 快踱一圈 (助手) 22/09: 沙田 內圈 倒快兩圈 (助手) 20/09: 從化 飛機場 踱步 (助手) 19/09: 從化 內圈 快踱一圈 (助手) 18/09: 從化 內圈 倒快一圈 (助手) 17/09: 從化 飛機場 踱步 (助手)</t>
  </si>
  <si>
    <t>05/10: 沙田 04/10: 沙田 29/09: 沙田 28/09: 沙田 27/09: 沙田 26/09: 沙田 25/09: 沙田 23/09: 沙田 22/09: 沙田 21/09: 沙田 20/09: 從化 19/09: 從化 18/09: 從化 17/09: 從化</t>
  </si>
  <si>
    <t>金牌活力  鄭俊偉  11/1/2/3/3/1</t>
  </si>
  <si>
    <t>06/10: 沙田 全天候 25.6 (25.6) (助手) 02/10: 沙田 草閘 27.1 23.0 (50.1) (田泰安) 時尚風趣, 瑤瑤日上 27/09: 沙田 全天候 27.9 24.5 (52.4) (助手) 領航君子 19/09: 沙田 全天候 33.7 27.3 24.0 (1.25.0) (田泰安) 愛馬善</t>
  </si>
  <si>
    <t>05/10: 沙田 內圈 快踱一圈 (助手) 04/10: 沙田 內圈 快踱一圈 (助手) 03/10: 沙田 內圈 快踱一圈 (助手) 01/10: 沙田 內圈 快踱一圈 (助手) 30/09: 沙田 內圈 快踱一圈 (助手) 29/09: 沙田 內圈 倒快兩圈 (助手) 26/09: 沙田 內圈 快踱一圈 (助手) 25/09: 沙田 內圈 倒快兩圈 (助手) 23/09: 沙田 內圈 快踱一圈 (助手) 22/09: 沙田 內圈 倒快兩圈 (助手) 21/09: 沙田 內圈 快踱一圈 (助手) 20/09: 沙田 內圈 快踱一圈 (助手) 18/09: 沙田 內圈 倒快兩圈 (助手) 17/09: 沙田 內圈 快踱一圈 (助手)</t>
  </si>
  <si>
    <t>03/10: 沙田 30/09: 沙田 29/09: 沙田 25/09: 沙田 22/09: 沙田 18/09: 沙田</t>
  </si>
  <si>
    <t>魅力寶駒  蔡約翰  4/4/3/2/2/5</t>
  </si>
  <si>
    <t>06/10: 沙田 全天候 32.8 27.0 (59.8) (助手) 26/09: 沙田 全天候 33.9 28.4 (1.02.3) (助手) 22/09: 沙田 全天候 26.8 (26.8) (助手)</t>
  </si>
  <si>
    <t>06/10: 沙田 飛機場 踱步 (助手) 05/10: 沙田 內圈 快踱一圈 (助手) 04/10: 沙田 內圈 快踱一圈 (助手) 03/10: 沙田 內圈 快踱一圈 (助手) 02/10: 沙田 飛機場 踱步 (助手) 28/09: 沙田 內圈 快踱一圈 (助手) 27/09: 沙田 內圈 快踱一圈 (助手) 26/09: 沙田 飛機場 踱步 (助手) 25/09: 沙田 內圈 倒快一圈 (助手) 23/09: 沙田 內圈 快踱一圈 (助手) 22/09: 沙田 飛機場 踱步 (助手) 21/09: 沙田 內圈 快踱一圈 (助手) 20/09: 沙田 內圈 快踱一圈 (助手) 19/09: 沙田 內圈 快踱一圈 (助手) 18/09: 沙田 飛機場 踱步 (助手)</t>
  </si>
  <si>
    <t>05/10: 沙田 04/10: 沙田 03/10: 沙田 02/10: 沙田 01/10: 沙田 30/09: 沙田 27/09: 沙田 26/09: 沙田 25/09: 沙田 23/09: 沙田 22/09: 沙田 21/09: 沙田 20/09: 沙田 19/09: 沙田 18/09: 沙田 17/09: 沙田</t>
  </si>
  <si>
    <t>至尊瑰寶  羅富全  2/1/10/11/6/7</t>
  </si>
  <si>
    <t>27/09: 第3組 1200 跑馬地 草地 4/9(周俊樂) 25.5 23.4 22.8 (1.11.73)</t>
  </si>
  <si>
    <t>06/10: 沙田 全天候 30.6 24.7 (55.3) (梁家俊) 03/10: 沙田 全天候 31.9 25.8 (57.7) (助手) 25/09: 沙田 全天候 31.7 27.0 (58.7) (助手) 22/09: 沙田 全天候 31.4 27.5 (58.9) (助手) 數字天文 18/09: 沙田 全天候 32.3 25.6 (57.9) (助手)</t>
  </si>
  <si>
    <t>06/10: 沙田 飛機場 踱步 (助手) 05/10: 沙田 內圈 快踱一圈 (助手) 04/10: 沙田 內圈 快踱一圈 (助手) 03/10: 沙田 飛機場 踱步 (助手) 02/10: 沙田 內圈 倒快一圈 (助手) 01/10: 沙田 內圈 快踱一圈 (助手) 30/09: 沙田 內圈 快踱一圈 (助手) 29/09: 沙田 飛機場 踱步 (助手) 26/09: 沙田 內圈 快踱一圈 (助手) 25/09: 沙田 飛機場 踱步 (助手) 23/09: 沙田 內圈 快踱一圈 (助手) 22/09: 沙田 飛機場 踱步 (助手) 21/09: 沙田 內圈 快踱一圈 (助手) 20/09: 沙田 內圈 快踱一圈 (助手) 19/09: 沙田 內圈 快踱一圈 (助手) 18/09: 沙田 飛機場 踱步 (助手) 17/09: 沙田 內圈 快踱一圈 (助手)</t>
  </si>
  <si>
    <t>05/10: 沙田 04/10: 沙田 03/10: 沙田 26/09: 沙田 25/09: 沙田 23/09: 沙田 22/09: 沙田 21/09: 沙田 20/09: 沙田 19/09: 沙田 18/09: 沙田 17/09: 沙田</t>
  </si>
  <si>
    <t>長勝金剛  沈集成  1/2/14/11/12/7</t>
  </si>
  <si>
    <t>05/10: 沙田 全天候 31.8 27.5 24.9 (1.24.2) (助手) 02/10: 沙田 全天候 33.4 28.2 26.1 (1.27.7) (助手) 26/09: 沙田 全天候 31.4 28.0 25.9 (1.25.3) (助手)</t>
  </si>
  <si>
    <t>06/10: 沙田 內圈 倒快兩圈 (助手) 05/10: 沙田 飛機場 踱步 (助手) 04/10: 沙田 內圈 快踱兩圈 (助手) 03/10: 沙田 內圈 快踱一圈 (助手) 02/10: 沙田 飛機場 踱步 (助手) 01/10: 沙田 內圈 快踱兩圈 (助手) 30/09: 沙田 內圈 快踱一圈 (助手) 29/09: 沙田 內圈 倒快兩圈 (助手) 28/09: 沙田 內圈 快踱一圈 (助手) 27/09: 沙田 內圈 快踱一圈 (助手) 26/09: 沙田 飛機場 踱步 (助手) 25/09: 沙田 內圈 倒快兩圈 (助手) 23/09: 沙田 內圈 快踱一圈 (助手) 22/09: 沙田 內圈 倒快兩圈 (助手) 21/09: 沙田 內圈 快踱一圈 (助手) 20/09: 沙田 飛機場 踱步 (助手) 17/09: 沙田 飛機場 踱步 (助手)</t>
  </si>
  <si>
    <t>友愛心得  大衛希斯  8/9/12/4/6/11</t>
  </si>
  <si>
    <t>04/10: 沙田 全天候 33.2 23.3 (56.5) (班德禮) 久久為攻 01/10: 沙田 全天候 25.1 (25.1) (班德禮) 27/09: 沙田 全天候 25.0 (25.0) (班德禮) 23/09: 沙田 全天候 28.5 (28.5) (班德禮)</t>
  </si>
  <si>
    <t>06/10: 沙田 外圈 快踱一圈 (助手) 05/10: 沙田 內圈 快踱一圈 (助手) 04/10: 沙田 飛機場 踱步 (班德禮) 03/10: 沙田 內圈 快踱一圈 (助手) 02/10: 沙田 內圈 倒快兩圈 (助手) 01/10: 沙田 飛機場 踱步 (班德禮) 30/09: 沙田 內圈 快踱一圈 (助手) 29/09: 沙田 內圈 倒快兩圈 (助手) 27/09: 沙田 飛機場 踱步 (班德禮) 26/09: 沙田 內圈 快踱一圈 (助手) 25/09: 沙田 內圈 倒快兩圈 (助手) 23/09: 沙田 飛機場 踱步 (班德禮) 20/09: 沙田 飛機場 踱步 (助手) 17/09: 沙田 彭福公園 踱步 (助手)</t>
  </si>
  <si>
    <t>05/10: 沙田 04/10: 沙田 03/10: 沙田 02/10: 沙田 01/10: 沙田 30/09: 沙田 29/09: 沙田 28/09: 沙田 27/09: 沙田 26/09: 沙田 25/09: 沙田 23/09: 沙田 21/09: 沙田 20/09: 沙田 19/09: 沙田</t>
  </si>
  <si>
    <t>快搏  賀賢  9/1/7/11/2/10</t>
  </si>
  <si>
    <t>27/09: 第4組 1200 跑馬地 草地 6/9(黃寶妮) 24.6 22.8 24.0 (1.11.46)  16/09: 第11組 1200 沙田 全天候 3/8(潘明輝) 25.1 23.1 23.9 (1.12.15)</t>
  </si>
  <si>
    <t>04/10: 沙田 全天候 29.5 22.6 (52.1) (黃寶妮) 22/09: 沙田 草地 29.1 24.2 (53.3) (潘明輝)</t>
  </si>
  <si>
    <t>06/10: 沙田 內圈 倒快兩圈 (助手) 05/10: 沙田 內圈 快踱一圈 (助手) 04/10: 沙田 飛機場 踱步 (黃寶妮) 03/10: 沙田 內圈 快踱一圈 (助手) 02/10: 沙田 內圈 倒快兩圈 (助手) 01/10: 沙田 內圈 快踱一圈 (助手) 30/09: 沙田 內圈 快踱一圈 (助手) 29/09: 沙田 彭福公園 踱步 (助手) 26/09: 沙田 內圈 快踱一圈 (助手) 25/09: 沙田 內圈 倒快一圈 (助手) 23/09: 沙田 內圈 快踱一圈 (助手) 22/09: 沙田 飛機場 踱步 (助手) 21/09: 沙田 內圈 快踱一圈 (助手) 20/09: 沙田 內圈 快踱一圈 (助手) 19/09: 沙田 彭福公園 踱步 (助手) 18/09: 沙田 彭福公園 踱步 (助手)</t>
  </si>
  <si>
    <t>富國兄弟  葉楚航  4/4/1/6/12/3</t>
  </si>
  <si>
    <t>06/10: 沙田 全天候 29.5 26.6 (56.1) (助手) 02/10: 沙田 全天候 27.7 24.4 (52.1) (助手) 寫我其誰 29/09: 沙田 草閘 25.8 23.5 (49.3) (助手) 三江飛輪 26/09: 沙田 全天候 27.8 24.0 (51.8) (助手) 駿皇勝 22/09: 沙田 全天候 30.3 27.5 (57.8) (助手) 18/09: 沙田 全天候 29.0 26.9 (55.9) (助手)</t>
  </si>
  <si>
    <t>06/10: 沙田 飛機場 踱步 (助手) 04/10: 沙田 內圈 快踱一圈 (助手) 03/10: 沙田 內圈 快踱一圈 (助手) 02/10: 沙田 飛機場 踱步 (助手) 01/10: 沙田 內圈 快踱一圈 (助手) 30/09: 沙田 內圈 快踱一圈 (助手) 29/09: 沙田 飛機場 踱步 (助手) 27/09: 沙田 內圈 快踱一圈 (助手) 26/09: 沙田 飛機場 踱步 (助手) 25/09: 沙田 內圈 倒快兩圈 (助手) 23/09: 沙田 內圈 快踱一圈 (助手) 22/09: 沙田 飛機場 踱步 (助手) 21/09: 沙田 內圈 快踱一圈 (助手) 20/09: 沙田 內圈 快踱一圈 (助手) 19/09: 沙田 內圈 快踱一圈 (助手) 18/09: 沙田 飛機場 踱步 (助手) 17/09: 沙田 內圈 快踱兩圈 (助手)</t>
  </si>
  <si>
    <t>04/10: 沙田 03/10: 沙田 02/10: 沙田 01/10: 沙田 30/09: 沙田 29/09: 沙田 28/09: 沙田 27/09: 沙田 26/09: 沙田 25/09: 沙田 23/09: 沙田 22/09: 沙田 21/09: 沙田 20/09: 沙田 19/09: 沙田 18/09: 沙田 17/09: 沙田</t>
  </si>
  <si>
    <t>仁仁有餘  方嘉柏  9/1/5/5/3/1</t>
  </si>
  <si>
    <t>30/09: 第1組 1200 沙田 全天候 2/8(希威森) 25.0 22.7 22.9 (1.10.62)</t>
  </si>
  <si>
    <t>27/09: 沙田 全天候 28.4 25.1 (53.5) (助手) 22/09: 沙田 全天候 29.6 28.2 25.4 (1.23.2) (助手)</t>
  </si>
  <si>
    <t>06/10: 沙田 內圈 倒快兩圈 (助手) 05/10: 沙田 內圈 快踱一圈 (助手) 04/10: 沙田 內圈 快踱兩圈 (助手) 03/10: 沙田 內圈 快踱兩圈 (助手) 02/10: 沙田 內圈 倒快兩圈 (助手) 01/10: 沙田 飛機場 踱步 (助手) 30/09: 沙田 飛機場 踱步 (助手) 29/09: 沙田 內圈 倒快兩圈 (助手) 28/09: 沙田 內圈 快踱一圈 (助手) 27/09: 沙田 飛機場 踱步 (助手) 26/09: 沙田 內圈 快踱一圈 (助手) 25/09: 沙田 飛機場 踱步 (助手) 23/09: 沙田 內圈 快踱兩圈 (助手) 21/09: 沙田 內圈 快踱一圈 (助手) 20/09: 沙田 內圈 快踱兩圈 (助手) 19/09: 沙田 內圈 快踱兩圈 (助手) 18/09: 沙田 內圈 倒快兩圈 (助手) 17/09: 沙田 內圈 快踱一圈 (助手)</t>
  </si>
  <si>
    <t>05/10: 沙田 04/10: 沙田 03/10: 沙田 02/10: 沙田 01/10: 沙田 29/09: 沙田 28/09: 沙田 26/09: 沙田 21/09: 沙田 20/09: 沙田 19/09: 沙田 18/09: 沙田 17/09: 沙田</t>
  </si>
  <si>
    <t>騰龍四海  文家良  5/6/1/1/6/1</t>
  </si>
  <si>
    <t>04/10: 沙田 全天候 29.7 26.9 (56.6) (助手) 29/09: 從化 全天候 29.5 24.7 (54.2) (助手) 25/09: 從化 全天候 29.5 29.0 (58.5) (助手) 19/09: 從化 全天候 33.2 29.3 (1.02.5) (助手)</t>
  </si>
  <si>
    <t>06/10: 沙田 內圈 倒快一圈 (助手) 05/10: 沙田 內圈 快踱一圈 (助手) 04/10: 沙田 飛機場 踱步 (助手) 03/10: 沙田 內圈 快踱一圈 (助手) 02/10: 沙田 內圈 倒快一圈 (助手) 01/10: 從化 內圈 快踱一圈 (助手) 30/09: 從化 內圈 快踱一圈 (助手) 29/09: 從化 飛機場 踱步 (助手) 28/09: 從化 內圈 快踱一圈 (助手) 27/09: 從化 內圈 快踱一圈 (助手) 26/09: 從化 內圈 快踱一圈 (助手) 25/09: 從化 飛機場 踱步 (助手) 23/09: 從化 內圈 快踱一圈 (助手) 22/09: 從化 內圈 倒快一圈 (助手) 21/09: 從化 內圈 快踱一圈 (助手) 20/09: 從化 內圈 快踱一圈 (助手) 19/09: 從化 飛機場 踱步 (助手) 18/09: 從化 內圈 倒快一圈 (助手) 17/09: 沙田 內圈 快踱一圈 (助手)</t>
  </si>
  <si>
    <t>05/10: 沙田 03/10: 沙田 01/10: 從化 30/09: 從化 29/09: 從化 28/09: 從化 27/09: 從化 26/09: 從化 25/09: 從化 23/09: 從化 22/09: 從化 21/09: 從化 20/09: 從化 19/09: 從化 18/09: 從化 17/09: 沙田</t>
  </si>
  <si>
    <t>勇霸龍  黎昭昇  1/2/4/2/3/7</t>
  </si>
  <si>
    <t>26/09: 第1組 1200 沙田 全天候 2/8(艾道拿) 24.7 22.4 23.3 (1.10.45)</t>
  </si>
  <si>
    <t>05/10: 沙田 全天候 25.3 (25.3) (助手) 01/10: 沙田 全天候 25.8 (25.8) (助手) 22/09: 沙田 全天候 26.8 (26.8) (艾道拿) 18/09: 沙田 全天候 28.3 (28.3) (助手)</t>
  </si>
  <si>
    <t>06/10: 沙田 內圈 倒快一圈 (助手) 05/10: 沙田 飛機場 踱步 (助手) 04/10: 沙田 內圈 快踱一圈 (助手) 03/10: 沙田 內圈 快踱一圈 (助手) 02/10: 沙田 內圈 倒快一圈 (助手) 01/10: 沙田 飛機場 踱步 (助手) 30/09: 沙田 內圈 快踱一圈 (助手) 29/09: 沙田 內圈 倒快一圈 (助手) 28/09: 沙田 河畔跑道 踱步 (助手) 26/09: 沙田 飛機場 踱步 (助手) 25/09: 沙田 內圈 倒快一圈 (助手) 23/09: 沙田 內圈 快踱一圈 (助手) 22/09: 沙田 飛機場 踱步 (助手) 21/09: 沙田 內圈 快踱一圈 (助手) 20/09: 沙田 內圈 快踱一圈 (助手) 19/09: 沙田 內圈 快踱一圈 (助手) 18/09: 沙田 飛機場 踱步 (助手) 17/09: 沙田 內圈 快踱一圈 (助手)</t>
  </si>
  <si>
    <t>有財有勢  蔡約翰  4/10/6/9/1/1</t>
  </si>
  <si>
    <t>29/09: 第8組 1200 從化 草地 6/11(湯瑪善) 25.4 22.9 23.0 (1.11.30)  18/09: 第5組 1050 從化 全天候 2/7(祖利曼) 17.0 22.3 22.5 (1.01.82)</t>
  </si>
  <si>
    <t>06/10: 沙田 全天候 32.4 25.7 (58.1) (助手) 03/10: 沙田 全天候 31.8 26.6 (58.4) (助手) 26/09: 從化 全天候 27.0 (27.0) (副練馬師) 23/09: 從化 全天候 33.6 26.8 (1.00.4) (副練馬師)</t>
  </si>
  <si>
    <t>06/10: 沙田 飛機場 踱步 (助手) 05/10: 沙田 內圈 快踱一圈 (助手) 04/10: 沙田 內圈 快踱一圈 (助手) 03/10: 沙田 飛機場 踱步 (助手) 02/10: 沙田 飛機場 踱步 (助手) 01/10: 從化 飛機場 踱步 (助手) 29/09: 從化 飛機場 踱步 (助手) 28/09: 從化 內圈 快踱一圈 (助手) 27/09: 從化 內圈 快踱一圈 (助手) 26/09: 從化 飛機場 踱步 (副練馬師) 25/09: 從化 內圈 倒快一圈 (副練馬師) 23/09: 從化 飛機場 踱步 (副練馬師) 22/09: 從化 內圈 倒快一圈 (助手) 21/09: 從化 內圈 快踱一圈 (助手) 20/09: 從化 飛機場 踱步 (助手) 18/09: 從化 飛機場 踱步 (助手) 17/09: 從化 內圈 快踱一圈 (副練馬師)</t>
  </si>
  <si>
    <t>05/10: 沙田 04/10: 沙田 03/10: 沙田 02/10: 沙田 30/09: 從化 28/09: 從化 27/09: 從化 26/09: 從化 25/09: 從化 23/09: 從化 22/09: 從化 21/09: 從化 20/09: 從化 19/09: 從化 17/09: 從化</t>
  </si>
  <si>
    <t>家樂龍駒  賀賢  5/8/4/7/5/9</t>
  </si>
  <si>
    <t>29/09: 第1組 1000 從化 草地 1/9(黃寶妮) 13.8 22.8 21.7 (0.58.36)  18/09: 第5組 1050 從化 全天候 4/7(黃寶妮) 17.0 22.3 22.5 (1.01.82)</t>
  </si>
  <si>
    <t>06/10: 沙田 草地 27.7 23.5 (51.2) (田泰安) 25/09: 從化 登山跑道 26.0 25.6 (51.6) (助手)</t>
  </si>
  <si>
    <t>06/10: 沙田 飛機場 踱步 (助手) 05/10: 沙田 內圈 快踱一圈 (助手) 04/10: 沙田 內圈 快踱一圈 (助手) 03/10: 沙田 內圈 快踱一圈 (助手) 02/10: 沙田 彭福公園 踱步 (助手) 29/09: 從化 飛機場 踱步 (助手) 28/09: 從化 內圈 快踱一圈 (助手) 27/09: 從化 內圈 快踱一圈 (助手) 26/09: 從化 內圈 快踱一圈 (助手) 25/09: 從化 飛機場 踱步 (助手) 23/09: 從化 內圈 快踱一圈 (助手) 22/09: 從化 內圈 倒快兩圈 (助手) 21/09: 從化 內圈 快踱一圈 (助手) 20/09: 從化 內圈 快踱一圈 (助手) 18/09: 從化 飛機場 踱步 (助手) 17/09: 從化 內圈 快踱一圈 (助手)</t>
  </si>
  <si>
    <t>天外迎天  大衛希斯  1/2/6/1/2/5</t>
  </si>
  <si>
    <t>06/10: 沙田 全天候 32.4 26.6 (59.0) (助手) 03/10: 沙田 全天候 22.9 (22.9) (潘頓) 30/09: 從化 草地 26.2 (26.2) (助手) 27/09: 從化 草地 23.9 (23.9) (助手) 建測精英 23/09: 從化 草地 26.7 (26.7) (助手)</t>
  </si>
  <si>
    <t>06/10: 沙田 飛機場 踱步 (助手) 05/10: 沙田 內圈 快踱一圈 (助手) 03/10: 沙田 飛機場 踱步 (潘頓) 02/10: 沙田 內圈 倒快兩圈 (助手) 30/09: 從化 飛機場 踱步 (助手) 29/09: 從化 內圈 倒快兩圈 (助手) 28/09: 從化 飛機場 踱步 (助手) 27/09: 從化 飛機場 踱步 (助手) 26/09: 從化 內圈 快踱一圈 (助手) 25/09: 從化 內圈 倒快兩圈 (助手) 23/09: 從化 飛機場 踱步 (助手) 22/09: 從化 內圈 倒快兩圈 (助手) 21/09: 從化 內圈 快踱一圈 (助手) 20/09: 從化 內圈 快踱一圈 (助手) 19/09: 從化 飛機場 踱步 (助手) 17/09: 沙田 內圈 快踱一圈 (助手)</t>
  </si>
  <si>
    <t>05/10: 沙田 04/10: 沙田 03/10: 沙田 02/10: 沙田 01/10: 從化 30/09: 從化 29/09: 從化 28/09: 從化 27/09: 從化 26/09: 從化 25/09: 從化 23/09: 從化 22/09: 從化 21/09: 從化 20/09: 從化 19/09: 從化</t>
  </si>
  <si>
    <t>川河動駒  游達榮  7/5/6/12/3/2</t>
  </si>
  <si>
    <t>26/09: 第1組 1200 沙田 全天候 1/8(潘頓) 24.7 22.4 23.3 (1.10.45)  08/09: 第2組 1000 從化 草地 1/6(徐君禮) 13.4 21.6 22.5 (0.57.53)</t>
  </si>
  <si>
    <t>06/10: 沙田 全天候 30.7 27.4 (58.1) (助手) 03/10: 沙田 全天候 28.4 25.0 (53.4) (助手) 20/09: 沙田 全天候 30.8 24.4 (55.2) (助手)</t>
  </si>
  <si>
    <t>06/10: 沙田 飛機場 踱步 (助手) 05/10: 沙田 內圈 快踱一圈 (助手) 03/10: 沙田 飛機場 踱步 (助手) 02/10: 沙田 內圈 倒快兩圈 (助手) 01/10: 沙田 內圈 快踱一圈 (助手) 30/09: 沙田 內圈 快踱一圈 (助手) 29/09: 沙田 內圈 倒快兩圈 (助手) 26/09: 沙田 飛機場 踱步 (助手) 25/09: 沙田 內圈 倒快兩圈 (助手) 23/09: 沙田 內圈 快踱一圈 (助手) 22/09: 沙田 內圈 倒快兩圈 (助手) 20/09: 沙田 飛機場 踱步 (助手) 19/09: 沙田 內圈 快踱一圈 (助手) 18/09: 沙田 內圈 倒快兩圈 (助手) 17/09: 沙田 內圈 快踱一圈 (助手)</t>
  </si>
  <si>
    <t>競駿非凡  韋達  7/3/1/7/4/6</t>
  </si>
  <si>
    <t>26/09: 第2組 1200 沙田 全天候 1/8(巴度) 25.0 22.0 23.1 (1.10.10)  08/09: 第7組 1200 從化 草地 3/9(駱泰尼) 25.5 22.9 23.3 (1.11.74)</t>
  </si>
  <si>
    <t>02/10: 沙田 全天候 29.4 25.3 (54.7) (助手) 23/09: 沙田 全天候 29.1 25.0 (54.1) (助手) 18/09: 從化 草地 28.6 24.4 (53.0) (助手)</t>
  </si>
  <si>
    <t>06/10: 沙田 內圈 倒快一圈 (助手) 05/10: 沙田 內圈 快踱一圈 (助手) 04/10: 沙田 內圈 快踱一圈 (助手) 01/10: 沙田 內圈 快踱一圈 (助手) 30/09: 沙田 內圈 快踱一圈 (助手) 29/09: 沙田 內圈 倒快一圈 (助手) 28/09: 沙田 內圈 快踱一圈 (助手) 25/09: 沙田 內圈 倒快一圈 (助手) 22/09: 沙田 內圈 倒快兩圈 (助手) 21/09: 沙田 內圈 快踱一圈 (助手) 20/09: 從化 內圈 快踱一圈 (助手) 18/09: 從化 飛機場 踱步 (助手) 17/09: 從化 內圈 快踱一圈 (助手)</t>
  </si>
  <si>
    <t>三軍勇將  方嘉柏  1/5/3/6/8/5</t>
  </si>
  <si>
    <t>03/10: 沙田 全天候 33.2 28.1 25.8 (1.27.1) (助手) 30/09: 沙田 全天候 30.3 24.8 (55.1) (助手)</t>
  </si>
  <si>
    <t>06/10: 沙田 內圈 倒快兩圈 (助手) 05/10: 沙田 內圈 快踱一圈 (助手) 04/10: 沙田 內圈 快踱兩圈 (助手) 02/10: 沙田 內圈 倒快兩圈 (助手) 01/10: 沙田 內圈 快踱兩圈 (助手) 30/09: 沙田 飛機場 踱步 (助手) 29/09: 沙田 內圈 倒快兩圈 (助手) 28/09: 沙田 內圈 快踱一圈 (助手) 27/09: 沙田 內圈 快踱兩圈 (助手) 26/09: 沙田 內圈 快踱一圈 (助手) 25/09: 沙田 飛機場 踱步 (助手) 23/09: 沙田 內圈 快踱兩圈 (助手) 22/09: 沙田 內圈 倒快兩圈 (助手) 21/09: 沙田 內圈 快踱一圈 (助手) 20/09: 沙田 內圈 快踱一圈 (助手) 19/09: 沙田 飛機場 踱步 (助手) 17/09: 沙田 飛機場 踱步 (黃智弘)</t>
  </si>
  <si>
    <t>05/10: 沙田 04/10: 沙田 02/10: 沙田 01/10: 沙田 29/09: 沙田 28/09: 沙田 27/09: 沙田 26/09: 沙田 22/09: 沙田 21/09: 沙田</t>
  </si>
  <si>
    <t>時尚風趣  鄭俊偉  5/8/11/2/7/4</t>
  </si>
  <si>
    <t>19/09: 第2組 1200 沙田 全天候 4/9(周俊樂) 24.7 22.8 23.7 (1.11.27)</t>
  </si>
  <si>
    <t>06/10: 沙田 全天候 26.0 (26.0) (助手) 02/10: 沙田 草閘 27.1 23.0 (50.1) (周俊樂) 金牌活力, 瑤瑤日上 27/09: 沙田 全天候 28.0 25.5 (53.5) (助手)</t>
  </si>
  <si>
    <t>05/10: 沙田 內圈 快踱一圈 (助手) 04/10: 沙田 內圈 快踱一圈 (助手) 03/10: 沙田 內圈 快踱一圈 (助手) 01/10: 沙田 內圈 快踱一圈 (助手) 30/09: 沙田 內圈 快踱一圈 (助手) 29/09: 沙田 內圈 倒快兩圈 (助手) 26/09: 沙田 內圈 快踱一圈 (助手) 25/09: 沙田 內圈 倒快兩圈 (助手) 23/09: 沙田 內圈 快踱一圈 (助手) 22/09: 沙田 內圈 倒快兩圈 (助手) 19/09: 沙田 飛機場 踱步 (助手) 18/09: 沙田 內圈 倒快兩圈 (助手) 17/09: 沙田 內圈 快踱一圈 (助手)</t>
  </si>
  <si>
    <t>25/09: 沙田 22/09: 沙田 18/09: 沙田</t>
  </si>
  <si>
    <t>維港激流  伍鵬志  6/6/3/1/7/2</t>
  </si>
  <si>
    <t>05/10: 沙田 全天候 33.6 28.1 (1.01.7) (助手) 02/10: 沙田 草閘 25.2 23.0 (48.2) (班德禮) 精明選擇, 步風雷 30/09: 從化 全天候 33.0 25.7 (58.7) (助手) 26/09: 從化 全天候 33.3 26.7 (1.00.0) (助手)</t>
  </si>
  <si>
    <t>06/10: 沙田 內圈 倒快一圈 (助手) 05/10: 沙田 飛機場 踱步 (助手) 04/10: 沙田 內圈 快踱一圈 (助手) 03/10: 沙田 內圈 快踱一圈 (助手) 02/10: 沙田 飛機場 踱步 (助手) 01/10: 從化 內圈 快踱一圈 (助手) 30/09: 從化 飛機場 踱步 (助手) 29/09: 從化 內圈 倒快兩圈 (助手) 27/09: 從化 內圈 快踱兩圈 (助手) 26/09: 從化 飛機場 踱步 (助手) 25/09: 從化 內圈 倒快兩圈 (助手) 23/09: 從化 內圈 快踱兩圈 (助手) 22/09: 從化 內圈 倒快一圈 (助手) 21/09: 從化 飛機場 踱步 (助手) 17/09: 沙田 內圈 快踱一圈 (助手)</t>
  </si>
  <si>
    <t>05/10: 沙田 04/10: 沙田 03/10: 沙田 02/10: 沙田 01/10: 從化 30/09: 從化 29/09: 從化 28/09: 從化 27/09: 從化 26/09: 從化 25/09: 從化 23/09: 從化 22/09: 從化 21/09: 從化 20/09: 從化</t>
  </si>
  <si>
    <t>凱皇寶  巫偉傑  6/4/4</t>
  </si>
  <si>
    <t>09/09: 第2組 1200 沙田 全天候 5/8(梁家俊) 25.3 23.1 23.6 (1.12.00)</t>
  </si>
  <si>
    <t>05/10: 沙田 全天候 30.4 27.2 (57.6) (助手) 01/10: 沙田 全天候 27.6 (27.6) (助手) 26/09: 沙田 全天候 30.3 27.2 (57.5) (助手) 21/09: 沙田 全天候 29.0 26.4 (55.4) (助手) 翠兒威威</t>
  </si>
  <si>
    <t>06/10: 沙田 內圈 倒快一圈 (助手) 05/10: 沙田 飛機場 踱步 (助手) 04/10: 沙田 內圈 快踱一圈 (助手) 03/10: 沙田 內圈 快踱一圈 (助手) 02/10: 沙田 內圈 倒快一圈 (助手) 01/10: 沙田 飛機場 踱步 (助手) 30/09: 沙田 內圈 快踱一圈 (助手) 29/09: 沙田 內圈 倒快一圈 (助手) 28/09: 沙田 內圈 快踱一圈 (助手) 27/09: 沙田 內圈 快踱一圈 (助手) 26/09: 沙田 飛機場 踱步 (助手) 25/09: 沙田 內圈 倒快一圈 (助手) 23/09: 沙田 內圈 快踱一圈 (助手) 22/09: 沙田 內圈 倒快兩圈 (助手) 21/09: 沙田 飛機場 踱步 (助手) 20/09: 沙田 內圈 快踱一圈 (助手) 19/09: 沙田 內圈 快踱一圈 (助手) 18/09: 沙田 內圈 倒快一圈 (助手) 17/09: 沙田 內圈 快踱一圈 (助手)</t>
  </si>
  <si>
    <t>05/10: 沙田 04/10: 沙田 03/10: 沙田 02/10: 沙田 01/10: 沙田 29/09: 沙田 28/09: 沙田 27/09: 沙田 19/09: 沙田 18/09: 沙田 17/09: 沙田</t>
  </si>
  <si>
    <t>樂勝天下  姚本輝  4/10/2/3/2/3</t>
  </si>
  <si>
    <t>06/10: 沙田 全天候 27.8 24.8 (52.6) (潘明輝) 02/10: 沙田 草閘 26.8 23.8 (50.6) (潘明輝) 輕功猛男 29/09: 沙田 全天候 29.7 26.0 (55.7) (助手) 18/09: 從化 草地 27.2 24.3 (51.5) (助手)</t>
  </si>
  <si>
    <t>06/10: 沙田 飛機場 踱步 (潘明輝) 04/10: 沙田 內圈 快踱一圈 (助手) 03/10: 沙田 內圈 快踱一圈 (助手) 02/10: 沙田 飛機場 踱步 (潘明輝) 01/10: 沙田 內圈 快踱一圈 (助手) 30/09: 沙田 內圈 快踱一圈 (助手) 29/09: 沙田 飛機場 踱步 (助手) 27/09: 沙田 內圈 快踱一圈 (助手) 26/09: 沙田 內圈 快踱一圈 (助手) 25/09: 沙田 內圈 倒快兩圈 (助手) 23/09: 沙田 內圈 快踱一圈 (助手) 21/09: 沙田 飛機場 踱步 (助手) 20/09: 沙田 內圈 快踱一圈 (助手) 19/09: 沙田 內圈 快踱一圈 (助手) 18/09: 從化 飛機場 踱步 (助手) 17/09: 從化 內圈 快踱一圈 (助手)</t>
  </si>
  <si>
    <t>05/10: 沙田 04/10: 沙田 03/10: 沙田 02/10: 沙田 01/10: 沙田 30/09: 沙田 29/09: 沙田 28/09: 沙田 27/09: 沙田 26/09: 沙田 25/09: 沙田 23/09: 沙田 20/09: 沙田 19/09: 沙田 18/09: 從化 17/09: 從化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</si>
  <si>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</si>
  <si>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</si>
  <si>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</si>
  <si>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</si>
  <si>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</si>
  <si>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</si>
  <si>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</si>
  <si>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</si>
  <si>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</si>
  <si>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</si>
  <si>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欄1</t>
  </si>
  <si>
    <t>欄2</t>
  </si>
  <si>
    <t>欄3</t>
  </si>
  <si>
    <t>欄4</t>
  </si>
  <si>
    <t>欄5</t>
  </si>
  <si>
    <t>欄6</t>
  </si>
  <si>
    <t>欄7</t>
  </si>
  <si>
    <t>欄8</t>
  </si>
  <si>
    <t>總</t>
    <phoneticPr fontId="3" type="noConversion"/>
  </si>
  <si>
    <t>.</t>
    <phoneticPr fontId="3" type="noConversion"/>
  </si>
  <si>
    <t>..</t>
    <phoneticPr fontId="3" type="noConversion"/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</si>
  <si>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</si>
  <si>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</si>
  <si>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</si>
  <si>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</si>
  <si>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</si>
  <si>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</si>
  <si>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  <phoneticPr fontId="3" type="noConversion"/>
  </si>
  <si>
    <t>Opoint</t>
    <phoneticPr fontId="3" type="noConversion"/>
  </si>
  <si>
    <t>Pspoint</t>
    <phoneticPr fontId="3" type="noConversion"/>
  </si>
  <si>
    <t>race</t>
  </si>
  <si>
    <t>race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</si>
  <si>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</si>
  <si>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</si>
  <si>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</si>
  <si>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</si>
  <si>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</si>
  <si>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</si>
  <si>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</si>
  <si>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</si>
  <si>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</si>
  <si>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完成時間</t>
  </si>
  <si>
    <t>(J105)</t>
  </si>
  <si>
    <t>(J452)</t>
  </si>
  <si>
    <t>(J193)</t>
  </si>
  <si>
    <t>(H419)</t>
  </si>
  <si>
    <t>(E448)</t>
  </si>
  <si>
    <t>(H034)</t>
  </si>
  <si>
    <t>(H332)</t>
  </si>
  <si>
    <t>(J003)</t>
  </si>
  <si>
    <t>(H386)</t>
  </si>
  <si>
    <t>(G372)</t>
  </si>
  <si>
    <t>(D241)</t>
  </si>
  <si>
    <t>(H166)</t>
  </si>
  <si>
    <t>(H207)</t>
  </si>
  <si>
    <t>(J236)</t>
  </si>
  <si>
    <t>(J098)</t>
  </si>
  <si>
    <t>(K444)</t>
  </si>
  <si>
    <t>(G095)</t>
  </si>
  <si>
    <t>(H213)</t>
  </si>
  <si>
    <t>(G292)</t>
  </si>
  <si>
    <t>(K349)</t>
  </si>
  <si>
    <t>(K084)</t>
  </si>
  <si>
    <t>(J371)</t>
  </si>
  <si>
    <t>(H066)</t>
  </si>
  <si>
    <t>本領非凡</t>
  </si>
  <si>
    <t>(J137)</t>
  </si>
  <si>
    <t>盈利寶馬</t>
  </si>
  <si>
    <t>(J326)</t>
  </si>
  <si>
    <t>(G451)</t>
  </si>
  <si>
    <t>(H325)</t>
  </si>
  <si>
    <t>(J436)</t>
  </si>
  <si>
    <t>(J359)</t>
  </si>
  <si>
    <t>(K334)</t>
  </si>
  <si>
    <t>(J150)</t>
  </si>
  <si>
    <t>(K108)</t>
  </si>
  <si>
    <t>(J299)</t>
  </si>
  <si>
    <t>(K025)</t>
  </si>
  <si>
    <t>(J043)</t>
  </si>
  <si>
    <t>(J304)</t>
  </si>
  <si>
    <t>(H317)</t>
  </si>
  <si>
    <t>快又醒</t>
  </si>
  <si>
    <t>(J198)</t>
  </si>
  <si>
    <t>(J227)</t>
  </si>
  <si>
    <t>(G465)</t>
  </si>
  <si>
    <t>(K260)</t>
  </si>
  <si>
    <t>(J384)</t>
  </si>
  <si>
    <t>(G277)</t>
  </si>
  <si>
    <t>(J375)</t>
  </si>
  <si>
    <t>(H237)</t>
  </si>
  <si>
    <t>(K003)</t>
  </si>
  <si>
    <t>(J162)</t>
  </si>
  <si>
    <t>(K151)</t>
  </si>
  <si>
    <t>(K306)</t>
  </si>
  <si>
    <t>(H273)</t>
  </si>
  <si>
    <t>有色光輝</t>
  </si>
  <si>
    <t>(K135)</t>
  </si>
  <si>
    <t>凡凡有餘</t>
  </si>
  <si>
    <t>(J364)</t>
  </si>
  <si>
    <t>(H405)</t>
  </si>
  <si>
    <t>(K392)</t>
  </si>
  <si>
    <t>(H134)</t>
  </si>
  <si>
    <t>(J071)</t>
  </si>
  <si>
    <t>(E175)</t>
  </si>
  <si>
    <t>(K434)</t>
  </si>
  <si>
    <t>(H208)</t>
  </si>
  <si>
    <t>(E432)</t>
  </si>
  <si>
    <t>(K188)</t>
  </si>
  <si>
    <t>(J423)</t>
  </si>
  <si>
    <t>(J545)</t>
  </si>
  <si>
    <t>(J406)</t>
  </si>
  <si>
    <t>英勇名駒</t>
  </si>
  <si>
    <t>(K042)</t>
  </si>
  <si>
    <t>(J276)</t>
  </si>
  <si>
    <t>(K357)</t>
  </si>
  <si>
    <t>(E472)</t>
  </si>
  <si>
    <t>(K131)</t>
  </si>
  <si>
    <t>(K176)</t>
  </si>
  <si>
    <t>(K386)</t>
  </si>
  <si>
    <t>(J266)</t>
  </si>
  <si>
    <t>(J494)</t>
  </si>
  <si>
    <t>(K265)</t>
  </si>
  <si>
    <t>(J079)</t>
  </si>
  <si>
    <t>(H135)</t>
  </si>
  <si>
    <t>(J513)</t>
  </si>
  <si>
    <t>(G471)</t>
  </si>
  <si>
    <t>(J323)</t>
  </si>
  <si>
    <t>(J305)</t>
  </si>
  <si>
    <t>(J181)</t>
  </si>
  <si>
    <t>(J413)</t>
  </si>
  <si>
    <t>(H356)</t>
  </si>
  <si>
    <t>(J290)</t>
  </si>
  <si>
    <t>(J311)</t>
  </si>
  <si>
    <t>(K193)</t>
  </si>
  <si>
    <t>(J480)</t>
  </si>
  <si>
    <t>(K113)</t>
  </si>
  <si>
    <t>同有運</t>
  </si>
  <si>
    <t>(H349)</t>
  </si>
  <si>
    <t>妙玲瓏</t>
  </si>
  <si>
    <t>(H068)</t>
  </si>
  <si>
    <t>(H162)</t>
  </si>
  <si>
    <t>(H440)</t>
  </si>
  <si>
    <t>(K011)</t>
  </si>
  <si>
    <t>(J188)</t>
  </si>
  <si>
    <t>(J402)</t>
  </si>
  <si>
    <t>(G213)</t>
  </si>
  <si>
    <t>(K258)</t>
  </si>
  <si>
    <t>(K266)</t>
  </si>
  <si>
    <t>(J537)</t>
  </si>
  <si>
    <t>(E434)</t>
  </si>
  <si>
    <t>(J396)</t>
  </si>
  <si>
    <t>(J421)</t>
  </si>
  <si>
    <t>展雄威</t>
  </si>
  <si>
    <t>(J405)</t>
  </si>
  <si>
    <t>(J317)</t>
  </si>
  <si>
    <t>(J237)</t>
  </si>
  <si>
    <t>(H037)</t>
  </si>
  <si>
    <t>(H396)</t>
  </si>
  <si>
    <t>(J490)</t>
  </si>
  <si>
    <t>(H456)</t>
  </si>
  <si>
    <t>(J401)</t>
  </si>
  <si>
    <t>(J360)</t>
  </si>
  <si>
    <t>(J164)</t>
  </si>
  <si>
    <t>(J393)</t>
  </si>
  <si>
    <t>(K396)</t>
  </si>
  <si>
    <t>(J540)</t>
  </si>
  <si>
    <t>非凡達</t>
  </si>
  <si>
    <t>(H364)</t>
  </si>
  <si>
    <t>no.</t>
  </si>
  <si>
    <t>列標籤</t>
  </si>
  <si>
    <t>總計</t>
  </si>
  <si>
    <t>欄標籤</t>
  </si>
  <si>
    <t>計數 - method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</si>
  <si>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</si>
  <si>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</si>
  <si>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</si>
  <si>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</si>
  <si>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>完</t>
  </si>
  <si>
    <t>成時間</t>
  </si>
  <si>
    <t>今次檔</t>
    <phoneticPr fontId="3" type="noConversion"/>
  </si>
  <si>
    <t>今次騎師</t>
  </si>
  <si>
    <t>場</t>
  </si>
  <si>
    <t>總</t>
  </si>
  <si>
    <t>.</t>
  </si>
  <si>
    <t>..</t>
  </si>
  <si>
    <t>…</t>
  </si>
  <si>
    <t>Ppoint</t>
  </si>
  <si>
    <t xml:space="preserve"> 第五班</t>
  </si>
  <si>
    <t>月</t>
  </si>
  <si>
    <t>月</t>
    <phoneticPr fontId="3" type="noConversion"/>
  </si>
  <si>
    <t>年</t>
  </si>
  <si>
    <t>年</t>
    <phoneticPr fontId="3" type="noConversion"/>
  </si>
  <si>
    <t>今次檔</t>
  </si>
  <si>
    <t>全餐</t>
  </si>
  <si>
    <t>1315W</t>
    <phoneticPr fontId="3" type="noConversion"/>
  </si>
  <si>
    <t>1315P</t>
    <phoneticPr fontId="3" type="noConversion"/>
  </si>
  <si>
    <t>1430W</t>
    <phoneticPr fontId="3" type="noConversion"/>
  </si>
  <si>
    <t>1430P</t>
    <phoneticPr fontId="3" type="noConversion"/>
  </si>
  <si>
    <t>1400W</t>
    <phoneticPr fontId="3" type="noConversion"/>
  </si>
  <si>
    <t>1400P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</si>
</sst>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28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FFFF00"/>
      <name val="新細明體"/>
      <family val="1"/>
      <charset val="136"/>
      <scheme val="minor"/>
    </font>
    <font>
      <sz val="11"/>
      <name val="新細明體"/>
      <family val="2"/>
      <scheme val="minor"/>
    </font>
    <font>
      <sz val="11"/>
      <name val="新細明體"/>
      <family val="1"/>
      <charset val="136"/>
      <scheme val="minor"/>
    </font>
    <font>
      <b/>
      <sz val="11"/>
      <color theme="1"/>
      <name val="新細明體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17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0" fontId="4" fillId="2" borderId="2" xfId="0" applyFont="1" applyFill="1" applyBorder="1"/>
    <xf numFmtId="0" fontId="5" fillId="0" borderId="0" xfId="0" applyFont="1"/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3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11" fillId="7" borderId="0" xfId="0" applyFont="1" applyFill="1"/>
    <xf numFmtId="0" fontId="24" fillId="7" borderId="0" xfId="0" applyFont="1" applyFill="1"/>
    <xf numFmtId="0" fontId="25" fillId="8" borderId="0" xfId="0" applyFont="1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10" fillId="3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8" borderId="0" xfId="0" applyFill="1"/>
    <xf numFmtId="0" fontId="0" fillId="13" borderId="0" xfId="0" applyFill="1"/>
    <xf numFmtId="0" fontId="10" fillId="3" borderId="0" xfId="0" applyFont="1" applyFill="1"/>
    <xf numFmtId="0" fontId="0" fillId="4" borderId="0" xfId="0" applyFill="1"/>
    <xf numFmtId="0" fontId="10" fillId="5" borderId="0" xfId="0" applyFont="1" applyFill="1"/>
    <xf numFmtId="0" fontId="0" fillId="6" borderId="0" xfId="0" applyFill="1"/>
    <xf numFmtId="0" fontId="4" fillId="12" borderId="0" xfId="0" applyFont="1" applyFill="1"/>
    <xf numFmtId="0" fontId="25" fillId="0" borderId="0" xfId="0" applyFont="1"/>
    <xf numFmtId="0" fontId="0" fillId="33" borderId="0" xfId="0" applyFill="1"/>
    <xf numFmtId="0" fontId="0" fillId="35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25" fillId="31" borderId="0" xfId="0" applyFont="1" applyFill="1"/>
    <xf numFmtId="0" fontId="24" fillId="22" borderId="0" xfId="0" applyFont="1" applyFill="1"/>
    <xf numFmtId="0" fontId="24" fillId="36" borderId="0" xfId="0" applyFont="1" applyFill="1"/>
    <xf numFmtId="0" fontId="24" fillId="43" borderId="0" xfId="0" applyFont="1" applyFill="1"/>
    <xf numFmtId="0" fontId="24" fillId="16" borderId="0" xfId="0" applyFont="1" applyFill="1"/>
    <xf numFmtId="0" fontId="24" fillId="41" borderId="0" xfId="0" applyFont="1" applyFill="1"/>
    <xf numFmtId="0" fontId="24" fillId="32" borderId="0" xfId="0" applyFont="1" applyFill="1"/>
    <xf numFmtId="0" fontId="24" fillId="40" borderId="0" xfId="0" applyFont="1" applyFill="1"/>
    <xf numFmtId="0" fontId="24" fillId="34" borderId="0" xfId="0" applyFont="1" applyFill="1"/>
    <xf numFmtId="0" fontId="24" fillId="63" borderId="0" xfId="0" applyFont="1" applyFill="1"/>
    <xf numFmtId="0" fontId="24" fillId="62" borderId="0" xfId="0" applyFont="1" applyFill="1"/>
    <xf numFmtId="0" fontId="24" fillId="67" borderId="0" xfId="0" applyFont="1" applyFill="1"/>
    <xf numFmtId="0" fontId="24" fillId="20" borderId="0" xfId="0" applyFont="1" applyFill="1"/>
    <xf numFmtId="0" fontId="24" fillId="60" borderId="0" xfId="0" applyFont="1" applyFill="1"/>
    <xf numFmtId="0" fontId="24" fillId="66" borderId="0" xfId="0" applyFont="1" applyFill="1"/>
    <xf numFmtId="0" fontId="24" fillId="31" borderId="0" xfId="0" applyFont="1" applyFill="1"/>
    <xf numFmtId="0" fontId="24" fillId="33" borderId="0" xfId="0" applyFont="1" applyFill="1"/>
    <xf numFmtId="0" fontId="24" fillId="35" borderId="0" xfId="0" applyFont="1" applyFill="1"/>
    <xf numFmtId="0" fontId="24" fillId="37" borderId="0" xfId="0" applyFont="1" applyFill="1"/>
    <xf numFmtId="0" fontId="24" fillId="39" borderId="0" xfId="0" applyFont="1" applyFill="1"/>
    <xf numFmtId="0" fontId="24" fillId="42" borderId="0" xfId="0" applyFont="1" applyFill="1"/>
    <xf numFmtId="0" fontId="24" fillId="44" borderId="0" xfId="0" applyFont="1" applyFill="1"/>
    <xf numFmtId="0" fontId="24" fillId="45" borderId="0" xfId="0" applyFont="1" applyFill="1"/>
    <xf numFmtId="0" fontId="24" fillId="46" borderId="0" xfId="0" applyFont="1" applyFill="1"/>
    <xf numFmtId="0" fontId="24" fillId="48" borderId="0" xfId="0" applyFont="1" applyFill="1"/>
    <xf numFmtId="0" fontId="24" fillId="49" borderId="0" xfId="0" applyFont="1" applyFill="1"/>
    <xf numFmtId="0" fontId="24" fillId="50" borderId="0" xfId="0" applyFont="1" applyFill="1"/>
    <xf numFmtId="0" fontId="24" fillId="51" borderId="0" xfId="0" applyFont="1" applyFill="1"/>
    <xf numFmtId="0" fontId="24" fillId="52" borderId="0" xfId="0" applyFont="1" applyFill="1"/>
    <xf numFmtId="0" fontId="24" fillId="53" borderId="0" xfId="0" applyFont="1" applyFill="1"/>
    <xf numFmtId="0" fontId="24" fillId="54" borderId="0" xfId="0" applyFont="1" applyFill="1"/>
    <xf numFmtId="0" fontId="24" fillId="56" borderId="0" xfId="0" applyFont="1" applyFill="1"/>
    <xf numFmtId="0" fontId="24" fillId="57" borderId="0" xfId="0" applyFont="1" applyFill="1"/>
    <xf numFmtId="0" fontId="24" fillId="58" borderId="0" xfId="0" applyFont="1" applyFill="1"/>
    <xf numFmtId="0" fontId="24" fillId="59" borderId="0" xfId="0" applyFont="1" applyFill="1"/>
    <xf numFmtId="0" fontId="24" fillId="61" borderId="0" xfId="0" applyFont="1" applyFill="1"/>
    <xf numFmtId="0" fontId="24" fillId="64" borderId="0" xfId="0" applyFont="1" applyFill="1"/>
    <xf numFmtId="0" fontId="24" fillId="65" borderId="0" xfId="0" applyFont="1" applyFill="1"/>
    <xf numFmtId="0" fontId="24" fillId="14" borderId="0" xfId="0" applyFont="1" applyFill="1"/>
    <xf numFmtId="0" fontId="24" fillId="15" borderId="0" xfId="0" applyFont="1" applyFill="1"/>
    <xf numFmtId="0" fontId="24" fillId="18" borderId="0" xfId="0" applyFont="1" applyFill="1"/>
    <xf numFmtId="0" fontId="24" fillId="19" borderId="0" xfId="0" applyFont="1" applyFill="1"/>
    <xf numFmtId="0" fontId="24" fillId="21" borderId="0" xfId="0" applyFont="1" applyFill="1"/>
    <xf numFmtId="0" fontId="24" fillId="23" borderId="0" xfId="0" applyFont="1" applyFill="1"/>
    <xf numFmtId="0" fontId="24" fillId="24" borderId="0" xfId="0" applyFont="1" applyFill="1"/>
    <xf numFmtId="0" fontId="24" fillId="25" borderId="0" xfId="0" applyFont="1" applyFill="1"/>
    <xf numFmtId="0" fontId="24" fillId="26" borderId="0" xfId="0" applyFont="1" applyFill="1"/>
    <xf numFmtId="0" fontId="24" fillId="27" borderId="0" xfId="0" applyFont="1" applyFill="1"/>
    <xf numFmtId="0" fontId="24" fillId="28" borderId="0" xfId="0" applyFont="1" applyFill="1"/>
    <xf numFmtId="0" fontId="24" fillId="29" borderId="0" xfId="0" applyFont="1" applyFill="1"/>
    <xf numFmtId="0" fontId="24" fillId="0" borderId="0" xfId="0" applyFont="1"/>
    <xf numFmtId="0" fontId="26" fillId="47" borderId="0" xfId="0" applyFont="1" applyFill="1"/>
    <xf numFmtId="0" fontId="26" fillId="0" borderId="0" xfId="0" applyFont="1"/>
    <xf numFmtId="0" fontId="26" fillId="38" borderId="0" xfId="0" applyFont="1" applyFill="1"/>
    <xf numFmtId="0" fontId="26" fillId="17" borderId="0" xfId="0" applyFont="1" applyFill="1"/>
    <xf numFmtId="0" fontId="26" fillId="30" borderId="0" xfId="0" applyFont="1" applyFill="1"/>
    <xf numFmtId="0" fontId="26" fillId="55" borderId="0" xfId="0" applyFont="1" applyFill="1"/>
    <xf numFmtId="0" fontId="10" fillId="14" borderId="0" xfId="0" applyFont="1" applyFill="1"/>
    <xf numFmtId="0" fontId="27" fillId="0" borderId="1" xfId="0" applyFont="1" applyBorder="1" applyAlignment="1">
      <alignment horizontal="center" vertical="top"/>
    </xf>
    <xf numFmtId="0" fontId="0" fillId="0" borderId="0" xfId="0" applyNumberFormat="1"/>
    <xf numFmtId="176" fontId="5" fillId="0" borderId="0" xfId="0" applyNumberFormat="1" applyFont="1"/>
    <xf numFmtId="176" fontId="0" fillId="0" borderId="0" xfId="0" applyNumberFormat="1"/>
  </cellXfs>
  <cellStyles count="2">
    <cellStyle name="一般" xfId="0" builtinId="0"/>
    <cellStyle name="一般 2" xfId="1" xr:uid="{6B4DEED9-A36E-4B0C-92FD-BBC257E08776}"/>
  </cellStyles>
  <dxfs count="109">
    <dxf>
      <numFmt numFmtId="176" formatCode="0.0000_ "/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 patternType="solid">
          <fgColor rgb="FF31869B"/>
          <bgColor rgb="FF000000"/>
        </patternFill>
      </fill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 patternType="solid">
          <fgColor rgb="FF31869B"/>
          <bgColor rgb="FF000000"/>
        </patternFill>
      </fill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strike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</dxf>
    <dxf>
      <font>
        <strike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</dxf>
    <dxf>
      <font>
        <strike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</dxf>
    <dxf>
      <fill>
        <patternFill patternType="solid">
          <fgColor rgb="FF003366"/>
          <bgColor rgb="FF00000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254000</xdr:colOff>
      <xdr:row>23</xdr:row>
      <xdr:rowOff>22225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6A611B4-1619-2AB0-B87F-152603784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10</xdr:col>
      <xdr:colOff>254000</xdr:colOff>
      <xdr:row>47</xdr:row>
      <xdr:rowOff>22225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FFC1930B-AC62-D4EE-68A8-7E1C55F1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10</xdr:col>
      <xdr:colOff>254000</xdr:colOff>
      <xdr:row>72</xdr:row>
      <xdr:rowOff>22225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E435121E-DFE9-84D9-3C69-92C012777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5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97</xdr:row>
      <xdr:rowOff>22225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8BCA954C-8F72-333D-584D-DE05EA34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10</xdr:col>
      <xdr:colOff>254000</xdr:colOff>
      <xdr:row>122</xdr:row>
      <xdr:rowOff>22225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85E8780E-2C09-E23F-5A4B-44879A65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5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1</xdr:rowOff>
    </xdr:from>
    <xdr:to>
      <xdr:col>10</xdr:col>
      <xdr:colOff>254000</xdr:colOff>
      <xdr:row>146</xdr:row>
      <xdr:rowOff>52918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985AA11E-12D5-9BE9-4B39-0D32DE379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10</xdr:col>
      <xdr:colOff>254000</xdr:colOff>
      <xdr:row>172</xdr:row>
      <xdr:rowOff>22225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0AEBD293-EDBF-306C-D4AE-6049B151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5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10</xdr:col>
      <xdr:colOff>254000</xdr:colOff>
      <xdr:row>197</xdr:row>
      <xdr:rowOff>22225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CFF4E01E-C440-DAD7-5CE1-302F4D18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1</xdr:rowOff>
    </xdr:from>
    <xdr:to>
      <xdr:col>10</xdr:col>
      <xdr:colOff>254000</xdr:colOff>
      <xdr:row>221</xdr:row>
      <xdr:rowOff>52918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D44DB838-F5E1-3071-C4C7-E8EF8AF4B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6"/>
          <a:ext cx="6350000" cy="44534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36.689851967596" createdVersion="7" refreshedVersion="7" minRefreshableVersion="3" recordCount="1800" xr:uid="{137DD576-0B67-4E5C-85AF-FD411E0E96B3}">
  <cacheSource type="worksheet">
    <worksheetSource ref="A1:C1801" sheet="M1"/>
  </cacheSource>
  <cacheFields count="3">
    <cacheField name="race" numFmtId="0">
      <sharedItems count="9">
        <s v="R1"/>
        <s v="R2"/>
        <s v="R3"/>
        <s v="R4"/>
        <s v="R5"/>
        <s v="R6"/>
        <s v="R7"/>
        <s v="R8"/>
        <s v="R9"/>
      </sharedItems>
    </cacheField>
    <cacheField name="name" numFmtId="0">
      <sharedItems count="116">
        <s v="客家之光"/>
        <s v="步風雷"/>
        <s v="華美之威"/>
        <s v="威威父子"/>
        <s v="皇金風速"/>
        <s v="皮具大師"/>
        <s v="極速之子"/>
        <s v="勁爽"/>
        <s v="同寶寶"/>
        <s v="星雲浩騰"/>
        <s v="香港精神"/>
        <s v="錶之量子"/>
        <s v="紅海勁"/>
        <s v="奮鬥輝煌"/>
        <s v="先到先得"/>
        <s v="凝妙星"/>
        <s v="駟跑得"/>
        <s v="富喜來"/>
        <s v="多利神駒"/>
        <s v="超步速"/>
        <s v="翠兒威威"/>
        <s v="風雲"/>
        <s v="美麗歡聲"/>
        <s v="本領非凡"/>
        <s v="盈利寶馬"/>
        <s v="加州得力"/>
        <s v="新力"/>
        <s v="競馬一心"/>
        <s v="天下寵兒"/>
        <s v="渡月橋"/>
        <s v="星火燎原"/>
        <s v="心裡有數"/>
        <s v="凝聚美麗"/>
        <s v="凌風傲雪"/>
        <s v="銀刺勇士"/>
        <s v="獵寶勤"/>
        <s v="花好月盈"/>
        <s v="快又醒"/>
        <s v="追風"/>
        <s v="博愛先鋒"/>
        <s v="超開心"/>
        <s v="勁進駒"/>
        <s v="極速滿貫"/>
        <s v="銳高"/>
        <s v="精算謀略"/>
        <s v="康昌之星"/>
        <s v="神駒馬靈"/>
        <s v="錶之星球"/>
        <s v="堅多福"/>
        <s v="至旺財"/>
        <s v="有色光輝"/>
        <s v="凡凡有餘"/>
        <s v="勝萬金"/>
        <s v="幸運二十"/>
        <s v="精益大師"/>
        <s v="超強六十"/>
        <s v="天火同人"/>
        <s v="福星小子"/>
        <s v="萬眾開心"/>
        <s v="胡椒軍曹"/>
        <s v="新力超升"/>
        <s v="瑤瑤日上"/>
        <s v="快樂寶寶"/>
        <s v="飛黃"/>
        <s v="英勇名駒"/>
        <s v="納百川"/>
        <s v="傲視同群"/>
        <s v="久久為攻"/>
        <s v="盈好威楓"/>
        <s v="暴風之子"/>
        <s v="超勝無敵"/>
        <s v="香港神駒"/>
        <s v="領航天子"/>
        <s v="森林之王"/>
        <s v="爆笑"/>
        <s v="競駿光輝"/>
        <s v="輕功猛男"/>
        <s v="勇威神駒"/>
        <s v="鴻圖新星"/>
        <s v="領航財子"/>
        <s v="祥勝力駒"/>
        <s v="環球英雄"/>
        <s v="電玩精英"/>
        <s v="東來欣賞"/>
        <s v="開心樂園"/>
        <s v="艾彼奧"/>
        <s v="星之願"/>
        <s v="科創世紀"/>
        <s v="同有運"/>
        <s v="妙玲瓏"/>
        <s v="撼天鐵翼"/>
        <s v="椒椒醒"/>
        <s v="競駿皇者"/>
        <s v="駿奕快車"/>
        <s v="金牌活力"/>
        <s v="魅力寶駒"/>
        <s v="至尊瑰寶"/>
        <s v="長勝金剛"/>
        <s v="友愛心得"/>
        <s v="快搏"/>
        <s v="富國兄弟"/>
        <s v="仁仁有餘"/>
        <s v="展雄威"/>
        <s v="騰龍四海"/>
        <s v="勇霸龍"/>
        <s v="有財有勢"/>
        <s v="家樂龍駒"/>
        <s v="天外迎天"/>
        <s v="川河動駒"/>
        <s v="競駿非凡"/>
        <s v="三軍勇將"/>
        <s v="時尚風趣"/>
        <s v="維港激流"/>
        <s v="凱皇寶"/>
        <s v="樂勝天下"/>
        <s v="非凡達"/>
      </sharedItems>
    </cacheField>
    <cacheField name="method" numFmtId="0">
      <sharedItems count="4">
        <s v="中前"/>
        <s v="放頭"/>
        <s v="中後"/>
        <s v="留後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0">
  <r>
    <x v="0"/>
    <x v="0"/>
    <x v="0"/>
  </r>
  <r>
    <x v="0"/>
    <x v="0"/>
    <x v="1"/>
  </r>
  <r>
    <x v="0"/>
    <x v="0"/>
    <x v="1"/>
  </r>
  <r>
    <x v="0"/>
    <x v="0"/>
    <x v="0"/>
  </r>
  <r>
    <x v="0"/>
    <x v="0"/>
    <x v="1"/>
  </r>
  <r>
    <x v="0"/>
    <x v="0"/>
    <x v="1"/>
  </r>
  <r>
    <x v="0"/>
    <x v="0"/>
    <x v="0"/>
  </r>
  <r>
    <x v="0"/>
    <x v="0"/>
    <x v="1"/>
  </r>
  <r>
    <x v="0"/>
    <x v="0"/>
    <x v="1"/>
  </r>
  <r>
    <x v="0"/>
    <x v="0"/>
    <x v="2"/>
  </r>
  <r>
    <x v="0"/>
    <x v="0"/>
    <x v="0"/>
  </r>
  <r>
    <x v="0"/>
    <x v="0"/>
    <x v="0"/>
  </r>
  <r>
    <x v="0"/>
    <x v="0"/>
    <x v="3"/>
  </r>
  <r>
    <x v="0"/>
    <x v="0"/>
    <x v="0"/>
  </r>
  <r>
    <x v="0"/>
    <x v="0"/>
    <x v="0"/>
  </r>
  <r>
    <x v="0"/>
    <x v="0"/>
    <x v="1"/>
  </r>
  <r>
    <x v="0"/>
    <x v="0"/>
    <x v="1"/>
  </r>
  <r>
    <x v="0"/>
    <x v="0"/>
    <x v="2"/>
  </r>
  <r>
    <x v="0"/>
    <x v="0"/>
    <x v="0"/>
  </r>
  <r>
    <x v="0"/>
    <x v="0"/>
    <x v="0"/>
  </r>
  <r>
    <x v="0"/>
    <x v="0"/>
    <x v="1"/>
  </r>
  <r>
    <x v="0"/>
    <x v="0"/>
    <x v="1"/>
  </r>
  <r>
    <x v="0"/>
    <x v="0"/>
    <x v="2"/>
  </r>
  <r>
    <x v="0"/>
    <x v="0"/>
    <x v="2"/>
  </r>
  <r>
    <x v="0"/>
    <x v="0"/>
    <x v="3"/>
  </r>
  <r>
    <x v="0"/>
    <x v="1"/>
    <x v="0"/>
  </r>
  <r>
    <x v="0"/>
    <x v="1"/>
    <x v="0"/>
  </r>
  <r>
    <x v="0"/>
    <x v="1"/>
    <x v="2"/>
  </r>
  <r>
    <x v="0"/>
    <x v="1"/>
    <x v="0"/>
  </r>
  <r>
    <x v="0"/>
    <x v="1"/>
    <x v="3"/>
  </r>
  <r>
    <x v="0"/>
    <x v="1"/>
    <x v="0"/>
  </r>
  <r>
    <x v="0"/>
    <x v="1"/>
    <x v="3"/>
  </r>
  <r>
    <x v="0"/>
    <x v="1"/>
    <x v="1"/>
  </r>
  <r>
    <x v="0"/>
    <x v="1"/>
    <x v="2"/>
  </r>
  <r>
    <x v="0"/>
    <x v="1"/>
    <x v="0"/>
  </r>
  <r>
    <x v="0"/>
    <x v="1"/>
    <x v="3"/>
  </r>
  <r>
    <x v="0"/>
    <x v="2"/>
    <x v="1"/>
  </r>
  <r>
    <x v="0"/>
    <x v="2"/>
    <x v="0"/>
  </r>
  <r>
    <x v="0"/>
    <x v="2"/>
    <x v="1"/>
  </r>
  <r>
    <x v="0"/>
    <x v="2"/>
    <x v="1"/>
  </r>
  <r>
    <x v="0"/>
    <x v="2"/>
    <x v="0"/>
  </r>
  <r>
    <x v="0"/>
    <x v="2"/>
    <x v="0"/>
  </r>
  <r>
    <x v="0"/>
    <x v="2"/>
    <x v="1"/>
  </r>
  <r>
    <x v="0"/>
    <x v="2"/>
    <x v="1"/>
  </r>
  <r>
    <x v="0"/>
    <x v="2"/>
    <x v="1"/>
  </r>
  <r>
    <x v="0"/>
    <x v="2"/>
    <x v="1"/>
  </r>
  <r>
    <x v="0"/>
    <x v="2"/>
    <x v="1"/>
  </r>
  <r>
    <x v="0"/>
    <x v="2"/>
    <x v="1"/>
  </r>
  <r>
    <x v="0"/>
    <x v="2"/>
    <x v="2"/>
  </r>
  <r>
    <x v="0"/>
    <x v="2"/>
    <x v="0"/>
  </r>
  <r>
    <x v="0"/>
    <x v="2"/>
    <x v="1"/>
  </r>
  <r>
    <x v="0"/>
    <x v="2"/>
    <x v="2"/>
  </r>
  <r>
    <x v="0"/>
    <x v="2"/>
    <x v="3"/>
  </r>
  <r>
    <x v="0"/>
    <x v="3"/>
    <x v="2"/>
  </r>
  <r>
    <x v="0"/>
    <x v="3"/>
    <x v="2"/>
  </r>
  <r>
    <x v="0"/>
    <x v="3"/>
    <x v="0"/>
  </r>
  <r>
    <x v="0"/>
    <x v="3"/>
    <x v="0"/>
  </r>
  <r>
    <x v="0"/>
    <x v="3"/>
    <x v="0"/>
  </r>
  <r>
    <x v="0"/>
    <x v="3"/>
    <x v="0"/>
  </r>
  <r>
    <x v="0"/>
    <x v="3"/>
    <x v="2"/>
  </r>
  <r>
    <x v="0"/>
    <x v="3"/>
    <x v="2"/>
  </r>
  <r>
    <x v="0"/>
    <x v="3"/>
    <x v="3"/>
  </r>
  <r>
    <x v="0"/>
    <x v="3"/>
    <x v="0"/>
  </r>
  <r>
    <x v="0"/>
    <x v="3"/>
    <x v="3"/>
  </r>
  <r>
    <x v="0"/>
    <x v="3"/>
    <x v="2"/>
  </r>
  <r>
    <x v="0"/>
    <x v="3"/>
    <x v="3"/>
  </r>
  <r>
    <x v="0"/>
    <x v="3"/>
    <x v="2"/>
  </r>
  <r>
    <x v="0"/>
    <x v="3"/>
    <x v="3"/>
  </r>
  <r>
    <x v="0"/>
    <x v="3"/>
    <x v="2"/>
  </r>
  <r>
    <x v="0"/>
    <x v="3"/>
    <x v="1"/>
  </r>
  <r>
    <x v="0"/>
    <x v="3"/>
    <x v="3"/>
  </r>
  <r>
    <x v="0"/>
    <x v="3"/>
    <x v="3"/>
  </r>
  <r>
    <x v="0"/>
    <x v="3"/>
    <x v="0"/>
  </r>
  <r>
    <x v="0"/>
    <x v="3"/>
    <x v="3"/>
  </r>
  <r>
    <x v="0"/>
    <x v="3"/>
    <x v="3"/>
  </r>
  <r>
    <x v="0"/>
    <x v="3"/>
    <x v="3"/>
  </r>
  <r>
    <x v="0"/>
    <x v="3"/>
    <x v="2"/>
  </r>
  <r>
    <x v="0"/>
    <x v="3"/>
    <x v="2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0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1"/>
  </r>
  <r>
    <x v="0"/>
    <x v="4"/>
    <x v="0"/>
  </r>
  <r>
    <x v="0"/>
    <x v="4"/>
    <x v="1"/>
  </r>
  <r>
    <x v="0"/>
    <x v="4"/>
    <x v="0"/>
  </r>
  <r>
    <x v="0"/>
    <x v="5"/>
    <x v="1"/>
  </r>
  <r>
    <x v="0"/>
    <x v="5"/>
    <x v="1"/>
  </r>
  <r>
    <x v="0"/>
    <x v="5"/>
    <x v="0"/>
  </r>
  <r>
    <x v="0"/>
    <x v="5"/>
    <x v="0"/>
  </r>
  <r>
    <x v="0"/>
    <x v="5"/>
    <x v="2"/>
  </r>
  <r>
    <x v="0"/>
    <x v="5"/>
    <x v="0"/>
  </r>
  <r>
    <x v="0"/>
    <x v="5"/>
    <x v="1"/>
  </r>
  <r>
    <x v="0"/>
    <x v="5"/>
    <x v="0"/>
  </r>
  <r>
    <x v="0"/>
    <x v="5"/>
    <x v="0"/>
  </r>
  <r>
    <x v="0"/>
    <x v="5"/>
    <x v="0"/>
  </r>
  <r>
    <x v="0"/>
    <x v="5"/>
    <x v="1"/>
  </r>
  <r>
    <x v="0"/>
    <x v="5"/>
    <x v="2"/>
  </r>
  <r>
    <x v="0"/>
    <x v="5"/>
    <x v="1"/>
  </r>
  <r>
    <x v="0"/>
    <x v="5"/>
    <x v="0"/>
  </r>
  <r>
    <x v="0"/>
    <x v="5"/>
    <x v="0"/>
  </r>
  <r>
    <x v="0"/>
    <x v="5"/>
    <x v="2"/>
  </r>
  <r>
    <x v="0"/>
    <x v="5"/>
    <x v="2"/>
  </r>
  <r>
    <x v="0"/>
    <x v="5"/>
    <x v="3"/>
  </r>
  <r>
    <x v="0"/>
    <x v="5"/>
    <x v="2"/>
  </r>
  <r>
    <x v="0"/>
    <x v="5"/>
    <x v="2"/>
  </r>
  <r>
    <x v="0"/>
    <x v="5"/>
    <x v="0"/>
  </r>
  <r>
    <x v="0"/>
    <x v="6"/>
    <x v="0"/>
  </r>
  <r>
    <x v="0"/>
    <x v="6"/>
    <x v="3"/>
  </r>
  <r>
    <x v="0"/>
    <x v="6"/>
    <x v="3"/>
  </r>
  <r>
    <x v="0"/>
    <x v="6"/>
    <x v="2"/>
  </r>
  <r>
    <x v="0"/>
    <x v="6"/>
    <x v="0"/>
  </r>
  <r>
    <x v="0"/>
    <x v="6"/>
    <x v="3"/>
  </r>
  <r>
    <x v="0"/>
    <x v="6"/>
    <x v="0"/>
  </r>
  <r>
    <x v="0"/>
    <x v="6"/>
    <x v="2"/>
  </r>
  <r>
    <x v="0"/>
    <x v="6"/>
    <x v="0"/>
  </r>
  <r>
    <x v="0"/>
    <x v="6"/>
    <x v="0"/>
  </r>
  <r>
    <x v="0"/>
    <x v="6"/>
    <x v="2"/>
  </r>
  <r>
    <x v="0"/>
    <x v="6"/>
    <x v="1"/>
  </r>
  <r>
    <x v="0"/>
    <x v="6"/>
    <x v="0"/>
  </r>
  <r>
    <x v="0"/>
    <x v="6"/>
    <x v="2"/>
  </r>
  <r>
    <x v="0"/>
    <x v="6"/>
    <x v="2"/>
  </r>
  <r>
    <x v="0"/>
    <x v="6"/>
    <x v="2"/>
  </r>
  <r>
    <x v="0"/>
    <x v="6"/>
    <x v="2"/>
  </r>
  <r>
    <x v="0"/>
    <x v="6"/>
    <x v="0"/>
  </r>
  <r>
    <x v="0"/>
    <x v="6"/>
    <x v="0"/>
  </r>
  <r>
    <x v="0"/>
    <x v="6"/>
    <x v="0"/>
  </r>
  <r>
    <x v="0"/>
    <x v="6"/>
    <x v="0"/>
  </r>
  <r>
    <x v="0"/>
    <x v="6"/>
    <x v="2"/>
  </r>
  <r>
    <x v="0"/>
    <x v="6"/>
    <x v="3"/>
  </r>
  <r>
    <x v="0"/>
    <x v="6"/>
    <x v="2"/>
  </r>
  <r>
    <x v="0"/>
    <x v="6"/>
    <x v="0"/>
  </r>
  <r>
    <x v="0"/>
    <x v="6"/>
    <x v="3"/>
  </r>
  <r>
    <x v="0"/>
    <x v="6"/>
    <x v="2"/>
  </r>
  <r>
    <x v="0"/>
    <x v="6"/>
    <x v="3"/>
  </r>
  <r>
    <x v="0"/>
    <x v="6"/>
    <x v="2"/>
  </r>
  <r>
    <x v="0"/>
    <x v="7"/>
    <x v="0"/>
  </r>
  <r>
    <x v="0"/>
    <x v="7"/>
    <x v="2"/>
  </r>
  <r>
    <x v="0"/>
    <x v="7"/>
    <x v="3"/>
  </r>
  <r>
    <x v="0"/>
    <x v="7"/>
    <x v="0"/>
  </r>
  <r>
    <x v="0"/>
    <x v="7"/>
    <x v="0"/>
  </r>
  <r>
    <x v="0"/>
    <x v="7"/>
    <x v="0"/>
  </r>
  <r>
    <x v="0"/>
    <x v="7"/>
    <x v="0"/>
  </r>
  <r>
    <x v="0"/>
    <x v="7"/>
    <x v="2"/>
  </r>
  <r>
    <x v="0"/>
    <x v="7"/>
    <x v="0"/>
  </r>
  <r>
    <x v="0"/>
    <x v="7"/>
    <x v="3"/>
  </r>
  <r>
    <x v="0"/>
    <x v="7"/>
    <x v="3"/>
  </r>
  <r>
    <x v="0"/>
    <x v="7"/>
    <x v="2"/>
  </r>
  <r>
    <x v="0"/>
    <x v="8"/>
    <x v="3"/>
  </r>
  <r>
    <x v="0"/>
    <x v="8"/>
    <x v="2"/>
  </r>
  <r>
    <x v="0"/>
    <x v="8"/>
    <x v="3"/>
  </r>
  <r>
    <x v="0"/>
    <x v="8"/>
    <x v="3"/>
  </r>
  <r>
    <x v="0"/>
    <x v="8"/>
    <x v="2"/>
  </r>
  <r>
    <x v="0"/>
    <x v="8"/>
    <x v="3"/>
  </r>
  <r>
    <x v="0"/>
    <x v="8"/>
    <x v="2"/>
  </r>
  <r>
    <x v="0"/>
    <x v="8"/>
    <x v="3"/>
  </r>
  <r>
    <x v="0"/>
    <x v="8"/>
    <x v="2"/>
  </r>
  <r>
    <x v="0"/>
    <x v="8"/>
    <x v="0"/>
  </r>
  <r>
    <x v="0"/>
    <x v="8"/>
    <x v="0"/>
  </r>
  <r>
    <x v="0"/>
    <x v="8"/>
    <x v="1"/>
  </r>
  <r>
    <x v="0"/>
    <x v="8"/>
    <x v="1"/>
  </r>
  <r>
    <x v="0"/>
    <x v="8"/>
    <x v="2"/>
  </r>
  <r>
    <x v="0"/>
    <x v="8"/>
    <x v="0"/>
  </r>
  <r>
    <x v="0"/>
    <x v="8"/>
    <x v="1"/>
  </r>
  <r>
    <x v="0"/>
    <x v="8"/>
    <x v="1"/>
  </r>
  <r>
    <x v="0"/>
    <x v="8"/>
    <x v="0"/>
  </r>
  <r>
    <x v="0"/>
    <x v="8"/>
    <x v="1"/>
  </r>
  <r>
    <x v="0"/>
    <x v="8"/>
    <x v="1"/>
  </r>
  <r>
    <x v="0"/>
    <x v="8"/>
    <x v="1"/>
  </r>
  <r>
    <x v="0"/>
    <x v="8"/>
    <x v="0"/>
  </r>
  <r>
    <x v="0"/>
    <x v="8"/>
    <x v="2"/>
  </r>
  <r>
    <x v="0"/>
    <x v="8"/>
    <x v="0"/>
  </r>
  <r>
    <x v="0"/>
    <x v="8"/>
    <x v="0"/>
  </r>
  <r>
    <x v="0"/>
    <x v="8"/>
    <x v="0"/>
  </r>
  <r>
    <x v="0"/>
    <x v="8"/>
    <x v="2"/>
  </r>
  <r>
    <x v="0"/>
    <x v="9"/>
    <x v="0"/>
  </r>
  <r>
    <x v="0"/>
    <x v="9"/>
    <x v="2"/>
  </r>
  <r>
    <x v="0"/>
    <x v="9"/>
    <x v="2"/>
  </r>
  <r>
    <x v="0"/>
    <x v="9"/>
    <x v="3"/>
  </r>
  <r>
    <x v="0"/>
    <x v="9"/>
    <x v="3"/>
  </r>
  <r>
    <x v="0"/>
    <x v="9"/>
    <x v="3"/>
  </r>
  <r>
    <x v="0"/>
    <x v="9"/>
    <x v="3"/>
  </r>
  <r>
    <x v="0"/>
    <x v="9"/>
    <x v="2"/>
  </r>
  <r>
    <x v="0"/>
    <x v="9"/>
    <x v="2"/>
  </r>
  <r>
    <x v="0"/>
    <x v="9"/>
    <x v="0"/>
  </r>
  <r>
    <x v="0"/>
    <x v="9"/>
    <x v="1"/>
  </r>
  <r>
    <x v="0"/>
    <x v="9"/>
    <x v="0"/>
  </r>
  <r>
    <x v="0"/>
    <x v="9"/>
    <x v="1"/>
  </r>
  <r>
    <x v="0"/>
    <x v="9"/>
    <x v="3"/>
  </r>
  <r>
    <x v="0"/>
    <x v="9"/>
    <x v="2"/>
  </r>
  <r>
    <x v="0"/>
    <x v="9"/>
    <x v="1"/>
  </r>
  <r>
    <x v="0"/>
    <x v="9"/>
    <x v="2"/>
  </r>
  <r>
    <x v="0"/>
    <x v="9"/>
    <x v="0"/>
  </r>
  <r>
    <x v="0"/>
    <x v="9"/>
    <x v="2"/>
  </r>
  <r>
    <x v="0"/>
    <x v="9"/>
    <x v="3"/>
  </r>
  <r>
    <x v="0"/>
    <x v="9"/>
    <x v="2"/>
  </r>
  <r>
    <x v="0"/>
    <x v="9"/>
    <x v="2"/>
  </r>
  <r>
    <x v="0"/>
    <x v="9"/>
    <x v="0"/>
  </r>
  <r>
    <x v="0"/>
    <x v="9"/>
    <x v="3"/>
  </r>
  <r>
    <x v="0"/>
    <x v="9"/>
    <x v="3"/>
  </r>
  <r>
    <x v="0"/>
    <x v="9"/>
    <x v="2"/>
  </r>
  <r>
    <x v="0"/>
    <x v="9"/>
    <x v="1"/>
  </r>
  <r>
    <x v="0"/>
    <x v="10"/>
    <x v="2"/>
  </r>
  <r>
    <x v="0"/>
    <x v="10"/>
    <x v="3"/>
  </r>
  <r>
    <x v="0"/>
    <x v="10"/>
    <x v="0"/>
  </r>
  <r>
    <x v="0"/>
    <x v="10"/>
    <x v="3"/>
  </r>
  <r>
    <x v="0"/>
    <x v="10"/>
    <x v="0"/>
  </r>
  <r>
    <x v="0"/>
    <x v="10"/>
    <x v="3"/>
  </r>
  <r>
    <x v="0"/>
    <x v="10"/>
    <x v="3"/>
  </r>
  <r>
    <x v="0"/>
    <x v="10"/>
    <x v="0"/>
  </r>
  <r>
    <x v="0"/>
    <x v="10"/>
    <x v="3"/>
  </r>
  <r>
    <x v="0"/>
    <x v="10"/>
    <x v="3"/>
  </r>
  <r>
    <x v="0"/>
    <x v="10"/>
    <x v="0"/>
  </r>
  <r>
    <x v="0"/>
    <x v="10"/>
    <x v="3"/>
  </r>
  <r>
    <x v="0"/>
    <x v="10"/>
    <x v="0"/>
  </r>
  <r>
    <x v="0"/>
    <x v="10"/>
    <x v="0"/>
  </r>
  <r>
    <x v="0"/>
    <x v="10"/>
    <x v="3"/>
  </r>
  <r>
    <x v="0"/>
    <x v="10"/>
    <x v="3"/>
  </r>
  <r>
    <x v="0"/>
    <x v="10"/>
    <x v="2"/>
  </r>
  <r>
    <x v="0"/>
    <x v="10"/>
    <x v="2"/>
  </r>
  <r>
    <x v="0"/>
    <x v="10"/>
    <x v="0"/>
  </r>
  <r>
    <x v="0"/>
    <x v="10"/>
    <x v="0"/>
  </r>
  <r>
    <x v="0"/>
    <x v="10"/>
    <x v="0"/>
  </r>
  <r>
    <x v="0"/>
    <x v="10"/>
    <x v="3"/>
  </r>
  <r>
    <x v="0"/>
    <x v="10"/>
    <x v="0"/>
  </r>
  <r>
    <x v="0"/>
    <x v="10"/>
    <x v="2"/>
  </r>
  <r>
    <x v="1"/>
    <x v="11"/>
    <x v="2"/>
  </r>
  <r>
    <x v="1"/>
    <x v="11"/>
    <x v="1"/>
  </r>
  <r>
    <x v="1"/>
    <x v="11"/>
    <x v="0"/>
  </r>
  <r>
    <x v="1"/>
    <x v="11"/>
    <x v="2"/>
  </r>
  <r>
    <x v="1"/>
    <x v="11"/>
    <x v="2"/>
  </r>
  <r>
    <x v="1"/>
    <x v="11"/>
    <x v="0"/>
  </r>
  <r>
    <x v="1"/>
    <x v="11"/>
    <x v="2"/>
  </r>
  <r>
    <x v="1"/>
    <x v="11"/>
    <x v="1"/>
  </r>
  <r>
    <x v="1"/>
    <x v="11"/>
    <x v="3"/>
  </r>
  <r>
    <x v="1"/>
    <x v="11"/>
    <x v="2"/>
  </r>
  <r>
    <x v="1"/>
    <x v="11"/>
    <x v="2"/>
  </r>
  <r>
    <x v="1"/>
    <x v="11"/>
    <x v="2"/>
  </r>
  <r>
    <x v="1"/>
    <x v="11"/>
    <x v="0"/>
  </r>
  <r>
    <x v="1"/>
    <x v="11"/>
    <x v="2"/>
  </r>
  <r>
    <x v="1"/>
    <x v="11"/>
    <x v="3"/>
  </r>
  <r>
    <x v="1"/>
    <x v="11"/>
    <x v="2"/>
  </r>
  <r>
    <x v="1"/>
    <x v="11"/>
    <x v="3"/>
  </r>
  <r>
    <x v="1"/>
    <x v="11"/>
    <x v="2"/>
  </r>
  <r>
    <x v="1"/>
    <x v="11"/>
    <x v="2"/>
  </r>
  <r>
    <x v="1"/>
    <x v="12"/>
    <x v="3"/>
  </r>
  <r>
    <x v="1"/>
    <x v="12"/>
    <x v="2"/>
  </r>
  <r>
    <x v="1"/>
    <x v="12"/>
    <x v="0"/>
  </r>
  <r>
    <x v="1"/>
    <x v="12"/>
    <x v="2"/>
  </r>
  <r>
    <x v="1"/>
    <x v="12"/>
    <x v="3"/>
  </r>
  <r>
    <x v="1"/>
    <x v="12"/>
    <x v="3"/>
  </r>
  <r>
    <x v="1"/>
    <x v="12"/>
    <x v="0"/>
  </r>
  <r>
    <x v="1"/>
    <x v="12"/>
    <x v="0"/>
  </r>
  <r>
    <x v="1"/>
    <x v="12"/>
    <x v="3"/>
  </r>
  <r>
    <x v="1"/>
    <x v="12"/>
    <x v="0"/>
  </r>
  <r>
    <x v="1"/>
    <x v="12"/>
    <x v="3"/>
  </r>
  <r>
    <x v="1"/>
    <x v="12"/>
    <x v="0"/>
  </r>
  <r>
    <x v="1"/>
    <x v="12"/>
    <x v="2"/>
  </r>
  <r>
    <x v="1"/>
    <x v="12"/>
    <x v="0"/>
  </r>
  <r>
    <x v="1"/>
    <x v="12"/>
    <x v="0"/>
  </r>
  <r>
    <x v="1"/>
    <x v="12"/>
    <x v="2"/>
  </r>
  <r>
    <x v="1"/>
    <x v="12"/>
    <x v="0"/>
  </r>
  <r>
    <x v="1"/>
    <x v="12"/>
    <x v="0"/>
  </r>
  <r>
    <x v="1"/>
    <x v="12"/>
    <x v="2"/>
  </r>
  <r>
    <x v="1"/>
    <x v="12"/>
    <x v="0"/>
  </r>
  <r>
    <x v="1"/>
    <x v="12"/>
    <x v="1"/>
  </r>
  <r>
    <x v="1"/>
    <x v="12"/>
    <x v="0"/>
  </r>
  <r>
    <x v="1"/>
    <x v="12"/>
    <x v="1"/>
  </r>
  <r>
    <x v="1"/>
    <x v="13"/>
    <x v="0"/>
  </r>
  <r>
    <x v="1"/>
    <x v="13"/>
    <x v="2"/>
  </r>
  <r>
    <x v="1"/>
    <x v="13"/>
    <x v="0"/>
  </r>
  <r>
    <x v="1"/>
    <x v="13"/>
    <x v="2"/>
  </r>
  <r>
    <x v="1"/>
    <x v="13"/>
    <x v="2"/>
  </r>
  <r>
    <x v="1"/>
    <x v="13"/>
    <x v="2"/>
  </r>
  <r>
    <x v="1"/>
    <x v="13"/>
    <x v="2"/>
  </r>
  <r>
    <x v="1"/>
    <x v="13"/>
    <x v="0"/>
  </r>
  <r>
    <x v="1"/>
    <x v="13"/>
    <x v="3"/>
  </r>
  <r>
    <x v="1"/>
    <x v="13"/>
    <x v="2"/>
  </r>
  <r>
    <x v="1"/>
    <x v="13"/>
    <x v="2"/>
  </r>
  <r>
    <x v="1"/>
    <x v="13"/>
    <x v="2"/>
  </r>
  <r>
    <x v="1"/>
    <x v="13"/>
    <x v="3"/>
  </r>
  <r>
    <x v="1"/>
    <x v="13"/>
    <x v="0"/>
  </r>
  <r>
    <x v="1"/>
    <x v="13"/>
    <x v="3"/>
  </r>
  <r>
    <x v="1"/>
    <x v="14"/>
    <x v="2"/>
  </r>
  <r>
    <x v="1"/>
    <x v="14"/>
    <x v="3"/>
  </r>
  <r>
    <x v="1"/>
    <x v="14"/>
    <x v="3"/>
  </r>
  <r>
    <x v="1"/>
    <x v="14"/>
    <x v="0"/>
  </r>
  <r>
    <x v="1"/>
    <x v="14"/>
    <x v="3"/>
  </r>
  <r>
    <x v="1"/>
    <x v="14"/>
    <x v="2"/>
  </r>
  <r>
    <x v="1"/>
    <x v="14"/>
    <x v="0"/>
  </r>
  <r>
    <x v="1"/>
    <x v="14"/>
    <x v="3"/>
  </r>
  <r>
    <x v="1"/>
    <x v="14"/>
    <x v="3"/>
  </r>
  <r>
    <x v="1"/>
    <x v="14"/>
    <x v="3"/>
  </r>
  <r>
    <x v="1"/>
    <x v="14"/>
    <x v="0"/>
  </r>
  <r>
    <x v="1"/>
    <x v="14"/>
    <x v="0"/>
  </r>
  <r>
    <x v="1"/>
    <x v="14"/>
    <x v="2"/>
  </r>
  <r>
    <x v="1"/>
    <x v="14"/>
    <x v="0"/>
  </r>
  <r>
    <x v="1"/>
    <x v="15"/>
    <x v="1"/>
  </r>
  <r>
    <x v="1"/>
    <x v="16"/>
    <x v="2"/>
  </r>
  <r>
    <x v="1"/>
    <x v="16"/>
    <x v="3"/>
  </r>
  <r>
    <x v="1"/>
    <x v="16"/>
    <x v="2"/>
  </r>
  <r>
    <x v="1"/>
    <x v="16"/>
    <x v="2"/>
  </r>
  <r>
    <x v="1"/>
    <x v="16"/>
    <x v="2"/>
  </r>
  <r>
    <x v="1"/>
    <x v="16"/>
    <x v="2"/>
  </r>
  <r>
    <x v="1"/>
    <x v="16"/>
    <x v="0"/>
  </r>
  <r>
    <x v="1"/>
    <x v="16"/>
    <x v="2"/>
  </r>
  <r>
    <x v="1"/>
    <x v="16"/>
    <x v="2"/>
  </r>
  <r>
    <x v="1"/>
    <x v="16"/>
    <x v="3"/>
  </r>
  <r>
    <x v="1"/>
    <x v="16"/>
    <x v="0"/>
  </r>
  <r>
    <x v="1"/>
    <x v="16"/>
    <x v="2"/>
  </r>
  <r>
    <x v="1"/>
    <x v="16"/>
    <x v="2"/>
  </r>
  <r>
    <x v="1"/>
    <x v="16"/>
    <x v="2"/>
  </r>
  <r>
    <x v="1"/>
    <x v="16"/>
    <x v="3"/>
  </r>
  <r>
    <x v="1"/>
    <x v="16"/>
    <x v="3"/>
  </r>
  <r>
    <x v="1"/>
    <x v="16"/>
    <x v="2"/>
  </r>
  <r>
    <x v="1"/>
    <x v="16"/>
    <x v="0"/>
  </r>
  <r>
    <x v="1"/>
    <x v="16"/>
    <x v="3"/>
  </r>
  <r>
    <x v="1"/>
    <x v="16"/>
    <x v="0"/>
  </r>
  <r>
    <x v="1"/>
    <x v="16"/>
    <x v="3"/>
  </r>
  <r>
    <x v="1"/>
    <x v="16"/>
    <x v="2"/>
  </r>
  <r>
    <x v="1"/>
    <x v="16"/>
    <x v="3"/>
  </r>
  <r>
    <x v="1"/>
    <x v="16"/>
    <x v="2"/>
  </r>
  <r>
    <x v="1"/>
    <x v="16"/>
    <x v="3"/>
  </r>
  <r>
    <x v="1"/>
    <x v="16"/>
    <x v="3"/>
  </r>
  <r>
    <x v="1"/>
    <x v="16"/>
    <x v="2"/>
  </r>
  <r>
    <x v="1"/>
    <x v="16"/>
    <x v="3"/>
  </r>
  <r>
    <x v="1"/>
    <x v="16"/>
    <x v="2"/>
  </r>
  <r>
    <x v="1"/>
    <x v="16"/>
    <x v="3"/>
  </r>
  <r>
    <x v="1"/>
    <x v="17"/>
    <x v="3"/>
  </r>
  <r>
    <x v="1"/>
    <x v="17"/>
    <x v="0"/>
  </r>
  <r>
    <x v="1"/>
    <x v="17"/>
    <x v="2"/>
  </r>
  <r>
    <x v="1"/>
    <x v="17"/>
    <x v="3"/>
  </r>
  <r>
    <x v="1"/>
    <x v="17"/>
    <x v="3"/>
  </r>
  <r>
    <x v="1"/>
    <x v="17"/>
    <x v="2"/>
  </r>
  <r>
    <x v="1"/>
    <x v="17"/>
    <x v="0"/>
  </r>
  <r>
    <x v="1"/>
    <x v="17"/>
    <x v="2"/>
  </r>
  <r>
    <x v="1"/>
    <x v="17"/>
    <x v="0"/>
  </r>
  <r>
    <x v="1"/>
    <x v="17"/>
    <x v="2"/>
  </r>
  <r>
    <x v="1"/>
    <x v="17"/>
    <x v="2"/>
  </r>
  <r>
    <x v="1"/>
    <x v="17"/>
    <x v="0"/>
  </r>
  <r>
    <x v="1"/>
    <x v="17"/>
    <x v="3"/>
  </r>
  <r>
    <x v="1"/>
    <x v="17"/>
    <x v="3"/>
  </r>
  <r>
    <x v="1"/>
    <x v="17"/>
    <x v="0"/>
  </r>
  <r>
    <x v="1"/>
    <x v="17"/>
    <x v="2"/>
  </r>
  <r>
    <x v="1"/>
    <x v="17"/>
    <x v="0"/>
  </r>
  <r>
    <x v="1"/>
    <x v="17"/>
    <x v="0"/>
  </r>
  <r>
    <x v="1"/>
    <x v="17"/>
    <x v="3"/>
  </r>
  <r>
    <x v="1"/>
    <x v="17"/>
    <x v="2"/>
  </r>
  <r>
    <x v="1"/>
    <x v="17"/>
    <x v="1"/>
  </r>
  <r>
    <x v="1"/>
    <x v="17"/>
    <x v="3"/>
  </r>
  <r>
    <x v="1"/>
    <x v="17"/>
    <x v="0"/>
  </r>
  <r>
    <x v="1"/>
    <x v="17"/>
    <x v="2"/>
  </r>
  <r>
    <x v="1"/>
    <x v="17"/>
    <x v="0"/>
  </r>
  <r>
    <x v="1"/>
    <x v="17"/>
    <x v="2"/>
  </r>
  <r>
    <x v="1"/>
    <x v="18"/>
    <x v="3"/>
  </r>
  <r>
    <x v="1"/>
    <x v="18"/>
    <x v="3"/>
  </r>
  <r>
    <x v="1"/>
    <x v="18"/>
    <x v="0"/>
  </r>
  <r>
    <x v="1"/>
    <x v="18"/>
    <x v="2"/>
  </r>
  <r>
    <x v="1"/>
    <x v="18"/>
    <x v="2"/>
  </r>
  <r>
    <x v="1"/>
    <x v="18"/>
    <x v="2"/>
  </r>
  <r>
    <x v="1"/>
    <x v="18"/>
    <x v="2"/>
  </r>
  <r>
    <x v="1"/>
    <x v="18"/>
    <x v="0"/>
  </r>
  <r>
    <x v="1"/>
    <x v="18"/>
    <x v="2"/>
  </r>
  <r>
    <x v="1"/>
    <x v="18"/>
    <x v="3"/>
  </r>
  <r>
    <x v="1"/>
    <x v="18"/>
    <x v="3"/>
  </r>
  <r>
    <x v="1"/>
    <x v="18"/>
    <x v="3"/>
  </r>
  <r>
    <x v="1"/>
    <x v="18"/>
    <x v="0"/>
  </r>
  <r>
    <x v="1"/>
    <x v="18"/>
    <x v="2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2"/>
  </r>
  <r>
    <x v="1"/>
    <x v="18"/>
    <x v="2"/>
  </r>
  <r>
    <x v="1"/>
    <x v="18"/>
    <x v="0"/>
  </r>
  <r>
    <x v="1"/>
    <x v="18"/>
    <x v="3"/>
  </r>
  <r>
    <x v="1"/>
    <x v="18"/>
    <x v="2"/>
  </r>
  <r>
    <x v="1"/>
    <x v="19"/>
    <x v="2"/>
  </r>
  <r>
    <x v="1"/>
    <x v="19"/>
    <x v="2"/>
  </r>
  <r>
    <x v="1"/>
    <x v="19"/>
    <x v="2"/>
  </r>
  <r>
    <x v="1"/>
    <x v="20"/>
    <x v="1"/>
  </r>
  <r>
    <x v="1"/>
    <x v="20"/>
    <x v="0"/>
  </r>
  <r>
    <x v="1"/>
    <x v="20"/>
    <x v="0"/>
  </r>
  <r>
    <x v="1"/>
    <x v="20"/>
    <x v="3"/>
  </r>
  <r>
    <x v="1"/>
    <x v="20"/>
    <x v="3"/>
  </r>
  <r>
    <x v="1"/>
    <x v="20"/>
    <x v="0"/>
  </r>
  <r>
    <x v="1"/>
    <x v="20"/>
    <x v="3"/>
  </r>
  <r>
    <x v="1"/>
    <x v="20"/>
    <x v="2"/>
  </r>
  <r>
    <x v="1"/>
    <x v="20"/>
    <x v="3"/>
  </r>
  <r>
    <x v="1"/>
    <x v="20"/>
    <x v="3"/>
  </r>
  <r>
    <x v="1"/>
    <x v="20"/>
    <x v="2"/>
  </r>
  <r>
    <x v="1"/>
    <x v="20"/>
    <x v="3"/>
  </r>
  <r>
    <x v="1"/>
    <x v="21"/>
    <x v="0"/>
  </r>
  <r>
    <x v="1"/>
    <x v="21"/>
    <x v="0"/>
  </r>
  <r>
    <x v="1"/>
    <x v="21"/>
    <x v="2"/>
  </r>
  <r>
    <x v="1"/>
    <x v="21"/>
    <x v="1"/>
  </r>
  <r>
    <x v="1"/>
    <x v="21"/>
    <x v="2"/>
  </r>
  <r>
    <x v="1"/>
    <x v="21"/>
    <x v="1"/>
  </r>
  <r>
    <x v="1"/>
    <x v="21"/>
    <x v="3"/>
  </r>
  <r>
    <x v="1"/>
    <x v="21"/>
    <x v="1"/>
  </r>
  <r>
    <x v="1"/>
    <x v="21"/>
    <x v="3"/>
  </r>
  <r>
    <x v="1"/>
    <x v="21"/>
    <x v="2"/>
  </r>
  <r>
    <x v="1"/>
    <x v="21"/>
    <x v="2"/>
  </r>
  <r>
    <x v="1"/>
    <x v="21"/>
    <x v="0"/>
  </r>
  <r>
    <x v="1"/>
    <x v="22"/>
    <x v="0"/>
  </r>
  <r>
    <x v="1"/>
    <x v="22"/>
    <x v="0"/>
  </r>
  <r>
    <x v="1"/>
    <x v="22"/>
    <x v="0"/>
  </r>
  <r>
    <x v="1"/>
    <x v="22"/>
    <x v="0"/>
  </r>
  <r>
    <x v="1"/>
    <x v="22"/>
    <x v="0"/>
  </r>
  <r>
    <x v="1"/>
    <x v="22"/>
    <x v="0"/>
  </r>
  <r>
    <x v="1"/>
    <x v="22"/>
    <x v="1"/>
  </r>
  <r>
    <x v="1"/>
    <x v="22"/>
    <x v="1"/>
  </r>
  <r>
    <x v="1"/>
    <x v="22"/>
    <x v="1"/>
  </r>
  <r>
    <x v="1"/>
    <x v="22"/>
    <x v="0"/>
  </r>
  <r>
    <x v="1"/>
    <x v="22"/>
    <x v="1"/>
  </r>
  <r>
    <x v="1"/>
    <x v="22"/>
    <x v="0"/>
  </r>
  <r>
    <x v="1"/>
    <x v="22"/>
    <x v="0"/>
  </r>
  <r>
    <x v="1"/>
    <x v="22"/>
    <x v="0"/>
  </r>
  <r>
    <x v="1"/>
    <x v="22"/>
    <x v="0"/>
  </r>
  <r>
    <x v="1"/>
    <x v="22"/>
    <x v="0"/>
  </r>
  <r>
    <x v="1"/>
    <x v="22"/>
    <x v="2"/>
  </r>
  <r>
    <x v="1"/>
    <x v="22"/>
    <x v="1"/>
  </r>
  <r>
    <x v="1"/>
    <x v="22"/>
    <x v="1"/>
  </r>
  <r>
    <x v="1"/>
    <x v="22"/>
    <x v="0"/>
  </r>
  <r>
    <x v="1"/>
    <x v="22"/>
    <x v="0"/>
  </r>
  <r>
    <x v="1"/>
    <x v="22"/>
    <x v="0"/>
  </r>
  <r>
    <x v="1"/>
    <x v="22"/>
    <x v="1"/>
  </r>
  <r>
    <x v="1"/>
    <x v="22"/>
    <x v="0"/>
  </r>
  <r>
    <x v="1"/>
    <x v="22"/>
    <x v="1"/>
  </r>
  <r>
    <x v="1"/>
    <x v="22"/>
    <x v="1"/>
  </r>
  <r>
    <x v="1"/>
    <x v="22"/>
    <x v="2"/>
  </r>
  <r>
    <x v="1"/>
    <x v="22"/>
    <x v="0"/>
  </r>
  <r>
    <x v="1"/>
    <x v="22"/>
    <x v="3"/>
  </r>
  <r>
    <x v="1"/>
    <x v="22"/>
    <x v="1"/>
  </r>
  <r>
    <x v="1"/>
    <x v="22"/>
    <x v="3"/>
  </r>
  <r>
    <x v="1"/>
    <x v="23"/>
    <x v="1"/>
  </r>
  <r>
    <x v="1"/>
    <x v="23"/>
    <x v="3"/>
  </r>
  <r>
    <x v="1"/>
    <x v="23"/>
    <x v="0"/>
  </r>
  <r>
    <x v="1"/>
    <x v="23"/>
    <x v="1"/>
  </r>
  <r>
    <x v="1"/>
    <x v="23"/>
    <x v="0"/>
  </r>
  <r>
    <x v="1"/>
    <x v="23"/>
    <x v="0"/>
  </r>
  <r>
    <x v="1"/>
    <x v="23"/>
    <x v="2"/>
  </r>
  <r>
    <x v="1"/>
    <x v="23"/>
    <x v="2"/>
  </r>
  <r>
    <x v="1"/>
    <x v="23"/>
    <x v="0"/>
  </r>
  <r>
    <x v="1"/>
    <x v="23"/>
    <x v="3"/>
  </r>
  <r>
    <x v="1"/>
    <x v="23"/>
    <x v="3"/>
  </r>
  <r>
    <x v="1"/>
    <x v="23"/>
    <x v="3"/>
  </r>
  <r>
    <x v="1"/>
    <x v="23"/>
    <x v="2"/>
  </r>
  <r>
    <x v="1"/>
    <x v="23"/>
    <x v="3"/>
  </r>
  <r>
    <x v="1"/>
    <x v="23"/>
    <x v="0"/>
  </r>
  <r>
    <x v="1"/>
    <x v="23"/>
    <x v="3"/>
  </r>
  <r>
    <x v="1"/>
    <x v="23"/>
    <x v="2"/>
  </r>
  <r>
    <x v="1"/>
    <x v="23"/>
    <x v="0"/>
  </r>
  <r>
    <x v="1"/>
    <x v="23"/>
    <x v="0"/>
  </r>
  <r>
    <x v="1"/>
    <x v="24"/>
    <x v="2"/>
  </r>
  <r>
    <x v="1"/>
    <x v="24"/>
    <x v="2"/>
  </r>
  <r>
    <x v="1"/>
    <x v="24"/>
    <x v="2"/>
  </r>
  <r>
    <x v="1"/>
    <x v="24"/>
    <x v="2"/>
  </r>
  <r>
    <x v="1"/>
    <x v="24"/>
    <x v="3"/>
  </r>
  <r>
    <x v="2"/>
    <x v="25"/>
    <x v="3"/>
  </r>
  <r>
    <x v="2"/>
    <x v="25"/>
    <x v="0"/>
  </r>
  <r>
    <x v="2"/>
    <x v="25"/>
    <x v="2"/>
  </r>
  <r>
    <x v="2"/>
    <x v="25"/>
    <x v="0"/>
  </r>
  <r>
    <x v="2"/>
    <x v="25"/>
    <x v="2"/>
  </r>
  <r>
    <x v="2"/>
    <x v="25"/>
    <x v="3"/>
  </r>
  <r>
    <x v="2"/>
    <x v="25"/>
    <x v="2"/>
  </r>
  <r>
    <x v="2"/>
    <x v="25"/>
    <x v="2"/>
  </r>
  <r>
    <x v="2"/>
    <x v="25"/>
    <x v="0"/>
  </r>
  <r>
    <x v="2"/>
    <x v="25"/>
    <x v="0"/>
  </r>
  <r>
    <x v="2"/>
    <x v="25"/>
    <x v="2"/>
  </r>
  <r>
    <x v="2"/>
    <x v="25"/>
    <x v="2"/>
  </r>
  <r>
    <x v="2"/>
    <x v="25"/>
    <x v="3"/>
  </r>
  <r>
    <x v="2"/>
    <x v="25"/>
    <x v="0"/>
  </r>
  <r>
    <x v="2"/>
    <x v="25"/>
    <x v="2"/>
  </r>
  <r>
    <x v="2"/>
    <x v="25"/>
    <x v="1"/>
  </r>
  <r>
    <x v="2"/>
    <x v="25"/>
    <x v="0"/>
  </r>
  <r>
    <x v="2"/>
    <x v="25"/>
    <x v="0"/>
  </r>
  <r>
    <x v="2"/>
    <x v="25"/>
    <x v="0"/>
  </r>
  <r>
    <x v="2"/>
    <x v="25"/>
    <x v="2"/>
  </r>
  <r>
    <x v="2"/>
    <x v="25"/>
    <x v="3"/>
  </r>
  <r>
    <x v="2"/>
    <x v="25"/>
    <x v="2"/>
  </r>
  <r>
    <x v="2"/>
    <x v="25"/>
    <x v="0"/>
  </r>
  <r>
    <x v="2"/>
    <x v="25"/>
    <x v="0"/>
  </r>
  <r>
    <x v="2"/>
    <x v="25"/>
    <x v="2"/>
  </r>
  <r>
    <x v="2"/>
    <x v="25"/>
    <x v="2"/>
  </r>
  <r>
    <x v="2"/>
    <x v="25"/>
    <x v="2"/>
  </r>
  <r>
    <x v="2"/>
    <x v="25"/>
    <x v="2"/>
  </r>
  <r>
    <x v="2"/>
    <x v="25"/>
    <x v="2"/>
  </r>
  <r>
    <x v="2"/>
    <x v="25"/>
    <x v="3"/>
  </r>
  <r>
    <x v="2"/>
    <x v="25"/>
    <x v="2"/>
  </r>
  <r>
    <x v="2"/>
    <x v="26"/>
    <x v="0"/>
  </r>
  <r>
    <x v="2"/>
    <x v="26"/>
    <x v="1"/>
  </r>
  <r>
    <x v="2"/>
    <x v="26"/>
    <x v="1"/>
  </r>
  <r>
    <x v="2"/>
    <x v="26"/>
    <x v="1"/>
  </r>
  <r>
    <x v="2"/>
    <x v="26"/>
    <x v="1"/>
  </r>
  <r>
    <x v="2"/>
    <x v="26"/>
    <x v="1"/>
  </r>
  <r>
    <x v="2"/>
    <x v="26"/>
    <x v="0"/>
  </r>
  <r>
    <x v="2"/>
    <x v="26"/>
    <x v="1"/>
  </r>
  <r>
    <x v="2"/>
    <x v="26"/>
    <x v="1"/>
  </r>
  <r>
    <x v="2"/>
    <x v="26"/>
    <x v="3"/>
  </r>
  <r>
    <x v="2"/>
    <x v="26"/>
    <x v="3"/>
  </r>
  <r>
    <x v="2"/>
    <x v="26"/>
    <x v="2"/>
  </r>
  <r>
    <x v="2"/>
    <x v="26"/>
    <x v="0"/>
  </r>
  <r>
    <x v="2"/>
    <x v="26"/>
    <x v="0"/>
  </r>
  <r>
    <x v="2"/>
    <x v="26"/>
    <x v="1"/>
  </r>
  <r>
    <x v="2"/>
    <x v="26"/>
    <x v="1"/>
  </r>
  <r>
    <x v="2"/>
    <x v="26"/>
    <x v="1"/>
  </r>
  <r>
    <x v="2"/>
    <x v="26"/>
    <x v="1"/>
  </r>
  <r>
    <x v="2"/>
    <x v="26"/>
    <x v="1"/>
  </r>
  <r>
    <x v="2"/>
    <x v="26"/>
    <x v="1"/>
  </r>
  <r>
    <x v="2"/>
    <x v="26"/>
    <x v="2"/>
  </r>
  <r>
    <x v="2"/>
    <x v="26"/>
    <x v="0"/>
  </r>
  <r>
    <x v="2"/>
    <x v="26"/>
    <x v="0"/>
  </r>
  <r>
    <x v="2"/>
    <x v="26"/>
    <x v="3"/>
  </r>
  <r>
    <x v="2"/>
    <x v="27"/>
    <x v="1"/>
  </r>
  <r>
    <x v="2"/>
    <x v="27"/>
    <x v="0"/>
  </r>
  <r>
    <x v="2"/>
    <x v="27"/>
    <x v="0"/>
  </r>
  <r>
    <x v="2"/>
    <x v="27"/>
    <x v="0"/>
  </r>
  <r>
    <x v="2"/>
    <x v="27"/>
    <x v="0"/>
  </r>
  <r>
    <x v="2"/>
    <x v="27"/>
    <x v="0"/>
  </r>
  <r>
    <x v="2"/>
    <x v="27"/>
    <x v="1"/>
  </r>
  <r>
    <x v="2"/>
    <x v="27"/>
    <x v="0"/>
  </r>
  <r>
    <x v="2"/>
    <x v="27"/>
    <x v="0"/>
  </r>
  <r>
    <x v="2"/>
    <x v="27"/>
    <x v="2"/>
  </r>
  <r>
    <x v="2"/>
    <x v="27"/>
    <x v="1"/>
  </r>
  <r>
    <x v="2"/>
    <x v="27"/>
    <x v="1"/>
  </r>
  <r>
    <x v="2"/>
    <x v="27"/>
    <x v="0"/>
  </r>
  <r>
    <x v="2"/>
    <x v="27"/>
    <x v="0"/>
  </r>
  <r>
    <x v="2"/>
    <x v="28"/>
    <x v="0"/>
  </r>
  <r>
    <x v="2"/>
    <x v="28"/>
    <x v="1"/>
  </r>
  <r>
    <x v="2"/>
    <x v="28"/>
    <x v="1"/>
  </r>
  <r>
    <x v="2"/>
    <x v="28"/>
    <x v="1"/>
  </r>
  <r>
    <x v="2"/>
    <x v="28"/>
    <x v="0"/>
  </r>
  <r>
    <x v="2"/>
    <x v="28"/>
    <x v="1"/>
  </r>
  <r>
    <x v="2"/>
    <x v="28"/>
    <x v="1"/>
  </r>
  <r>
    <x v="2"/>
    <x v="28"/>
    <x v="3"/>
  </r>
  <r>
    <x v="2"/>
    <x v="28"/>
    <x v="1"/>
  </r>
  <r>
    <x v="2"/>
    <x v="28"/>
    <x v="1"/>
  </r>
  <r>
    <x v="2"/>
    <x v="28"/>
    <x v="2"/>
  </r>
  <r>
    <x v="2"/>
    <x v="28"/>
    <x v="0"/>
  </r>
  <r>
    <x v="2"/>
    <x v="28"/>
    <x v="0"/>
  </r>
  <r>
    <x v="2"/>
    <x v="28"/>
    <x v="1"/>
  </r>
  <r>
    <x v="2"/>
    <x v="28"/>
    <x v="3"/>
  </r>
  <r>
    <x v="2"/>
    <x v="29"/>
    <x v="1"/>
  </r>
  <r>
    <x v="2"/>
    <x v="29"/>
    <x v="1"/>
  </r>
  <r>
    <x v="2"/>
    <x v="30"/>
    <x v="1"/>
  </r>
  <r>
    <x v="2"/>
    <x v="30"/>
    <x v="0"/>
  </r>
  <r>
    <x v="2"/>
    <x v="30"/>
    <x v="2"/>
  </r>
  <r>
    <x v="2"/>
    <x v="30"/>
    <x v="1"/>
  </r>
  <r>
    <x v="2"/>
    <x v="30"/>
    <x v="0"/>
  </r>
  <r>
    <x v="2"/>
    <x v="30"/>
    <x v="0"/>
  </r>
  <r>
    <x v="2"/>
    <x v="30"/>
    <x v="3"/>
  </r>
  <r>
    <x v="2"/>
    <x v="30"/>
    <x v="2"/>
  </r>
  <r>
    <x v="2"/>
    <x v="30"/>
    <x v="2"/>
  </r>
  <r>
    <x v="2"/>
    <x v="30"/>
    <x v="2"/>
  </r>
  <r>
    <x v="2"/>
    <x v="30"/>
    <x v="3"/>
  </r>
  <r>
    <x v="2"/>
    <x v="30"/>
    <x v="0"/>
  </r>
  <r>
    <x v="2"/>
    <x v="30"/>
    <x v="0"/>
  </r>
  <r>
    <x v="2"/>
    <x v="30"/>
    <x v="0"/>
  </r>
  <r>
    <x v="2"/>
    <x v="30"/>
    <x v="0"/>
  </r>
  <r>
    <x v="2"/>
    <x v="30"/>
    <x v="0"/>
  </r>
  <r>
    <x v="2"/>
    <x v="30"/>
    <x v="0"/>
  </r>
  <r>
    <x v="2"/>
    <x v="30"/>
    <x v="0"/>
  </r>
  <r>
    <x v="2"/>
    <x v="30"/>
    <x v="1"/>
  </r>
  <r>
    <x v="2"/>
    <x v="30"/>
    <x v="2"/>
  </r>
  <r>
    <x v="2"/>
    <x v="30"/>
    <x v="1"/>
  </r>
  <r>
    <x v="2"/>
    <x v="30"/>
    <x v="3"/>
  </r>
  <r>
    <x v="2"/>
    <x v="30"/>
    <x v="3"/>
  </r>
  <r>
    <x v="2"/>
    <x v="30"/>
    <x v="2"/>
  </r>
  <r>
    <x v="2"/>
    <x v="30"/>
    <x v="0"/>
  </r>
  <r>
    <x v="2"/>
    <x v="30"/>
    <x v="3"/>
  </r>
  <r>
    <x v="2"/>
    <x v="30"/>
    <x v="2"/>
  </r>
  <r>
    <x v="2"/>
    <x v="31"/>
    <x v="0"/>
  </r>
  <r>
    <x v="2"/>
    <x v="31"/>
    <x v="0"/>
  </r>
  <r>
    <x v="2"/>
    <x v="31"/>
    <x v="0"/>
  </r>
  <r>
    <x v="2"/>
    <x v="31"/>
    <x v="2"/>
  </r>
  <r>
    <x v="2"/>
    <x v="31"/>
    <x v="2"/>
  </r>
  <r>
    <x v="2"/>
    <x v="31"/>
    <x v="2"/>
  </r>
  <r>
    <x v="2"/>
    <x v="31"/>
    <x v="3"/>
  </r>
  <r>
    <x v="2"/>
    <x v="31"/>
    <x v="3"/>
  </r>
  <r>
    <x v="2"/>
    <x v="31"/>
    <x v="2"/>
  </r>
  <r>
    <x v="2"/>
    <x v="31"/>
    <x v="3"/>
  </r>
  <r>
    <x v="2"/>
    <x v="32"/>
    <x v="1"/>
  </r>
  <r>
    <x v="2"/>
    <x v="32"/>
    <x v="0"/>
  </r>
  <r>
    <x v="2"/>
    <x v="32"/>
    <x v="0"/>
  </r>
  <r>
    <x v="2"/>
    <x v="32"/>
    <x v="0"/>
  </r>
  <r>
    <x v="2"/>
    <x v="32"/>
    <x v="1"/>
  </r>
  <r>
    <x v="2"/>
    <x v="32"/>
    <x v="2"/>
  </r>
  <r>
    <x v="2"/>
    <x v="32"/>
    <x v="2"/>
  </r>
  <r>
    <x v="2"/>
    <x v="32"/>
    <x v="3"/>
  </r>
  <r>
    <x v="2"/>
    <x v="32"/>
    <x v="2"/>
  </r>
  <r>
    <x v="2"/>
    <x v="32"/>
    <x v="1"/>
  </r>
  <r>
    <x v="2"/>
    <x v="32"/>
    <x v="1"/>
  </r>
  <r>
    <x v="2"/>
    <x v="32"/>
    <x v="0"/>
  </r>
  <r>
    <x v="2"/>
    <x v="33"/>
    <x v="1"/>
  </r>
  <r>
    <x v="2"/>
    <x v="33"/>
    <x v="1"/>
  </r>
  <r>
    <x v="2"/>
    <x v="33"/>
    <x v="0"/>
  </r>
  <r>
    <x v="2"/>
    <x v="33"/>
    <x v="0"/>
  </r>
  <r>
    <x v="2"/>
    <x v="34"/>
    <x v="1"/>
  </r>
  <r>
    <x v="2"/>
    <x v="34"/>
    <x v="1"/>
  </r>
  <r>
    <x v="2"/>
    <x v="34"/>
    <x v="1"/>
  </r>
  <r>
    <x v="2"/>
    <x v="34"/>
    <x v="0"/>
  </r>
  <r>
    <x v="2"/>
    <x v="34"/>
    <x v="0"/>
  </r>
  <r>
    <x v="2"/>
    <x v="34"/>
    <x v="1"/>
  </r>
  <r>
    <x v="2"/>
    <x v="34"/>
    <x v="0"/>
  </r>
  <r>
    <x v="2"/>
    <x v="34"/>
    <x v="0"/>
  </r>
  <r>
    <x v="2"/>
    <x v="34"/>
    <x v="0"/>
  </r>
  <r>
    <x v="2"/>
    <x v="34"/>
    <x v="2"/>
  </r>
  <r>
    <x v="2"/>
    <x v="34"/>
    <x v="2"/>
  </r>
  <r>
    <x v="2"/>
    <x v="35"/>
    <x v="0"/>
  </r>
  <r>
    <x v="2"/>
    <x v="35"/>
    <x v="1"/>
  </r>
  <r>
    <x v="2"/>
    <x v="35"/>
    <x v="1"/>
  </r>
  <r>
    <x v="2"/>
    <x v="35"/>
    <x v="1"/>
  </r>
  <r>
    <x v="2"/>
    <x v="35"/>
    <x v="0"/>
  </r>
  <r>
    <x v="2"/>
    <x v="35"/>
    <x v="1"/>
  </r>
  <r>
    <x v="2"/>
    <x v="35"/>
    <x v="1"/>
  </r>
  <r>
    <x v="2"/>
    <x v="35"/>
    <x v="1"/>
  </r>
  <r>
    <x v="2"/>
    <x v="35"/>
    <x v="1"/>
  </r>
  <r>
    <x v="2"/>
    <x v="35"/>
    <x v="1"/>
  </r>
  <r>
    <x v="2"/>
    <x v="35"/>
    <x v="2"/>
  </r>
  <r>
    <x v="2"/>
    <x v="35"/>
    <x v="0"/>
  </r>
  <r>
    <x v="2"/>
    <x v="35"/>
    <x v="0"/>
  </r>
  <r>
    <x v="2"/>
    <x v="35"/>
    <x v="1"/>
  </r>
  <r>
    <x v="2"/>
    <x v="35"/>
    <x v="1"/>
  </r>
  <r>
    <x v="2"/>
    <x v="35"/>
    <x v="1"/>
  </r>
  <r>
    <x v="2"/>
    <x v="35"/>
    <x v="1"/>
  </r>
  <r>
    <x v="2"/>
    <x v="35"/>
    <x v="0"/>
  </r>
  <r>
    <x v="2"/>
    <x v="35"/>
    <x v="0"/>
  </r>
  <r>
    <x v="2"/>
    <x v="35"/>
    <x v="1"/>
  </r>
  <r>
    <x v="2"/>
    <x v="35"/>
    <x v="0"/>
  </r>
  <r>
    <x v="2"/>
    <x v="35"/>
    <x v="3"/>
  </r>
  <r>
    <x v="2"/>
    <x v="36"/>
    <x v="2"/>
  </r>
  <r>
    <x v="2"/>
    <x v="36"/>
    <x v="1"/>
  </r>
  <r>
    <x v="2"/>
    <x v="36"/>
    <x v="0"/>
  </r>
  <r>
    <x v="2"/>
    <x v="36"/>
    <x v="0"/>
  </r>
  <r>
    <x v="2"/>
    <x v="36"/>
    <x v="2"/>
  </r>
  <r>
    <x v="2"/>
    <x v="36"/>
    <x v="0"/>
  </r>
  <r>
    <x v="2"/>
    <x v="36"/>
    <x v="0"/>
  </r>
  <r>
    <x v="2"/>
    <x v="36"/>
    <x v="1"/>
  </r>
  <r>
    <x v="2"/>
    <x v="36"/>
    <x v="0"/>
  </r>
  <r>
    <x v="2"/>
    <x v="36"/>
    <x v="0"/>
  </r>
  <r>
    <x v="2"/>
    <x v="36"/>
    <x v="2"/>
  </r>
  <r>
    <x v="2"/>
    <x v="36"/>
    <x v="0"/>
  </r>
  <r>
    <x v="2"/>
    <x v="36"/>
    <x v="0"/>
  </r>
  <r>
    <x v="2"/>
    <x v="36"/>
    <x v="3"/>
  </r>
  <r>
    <x v="2"/>
    <x v="36"/>
    <x v="0"/>
  </r>
  <r>
    <x v="2"/>
    <x v="36"/>
    <x v="3"/>
  </r>
  <r>
    <x v="2"/>
    <x v="36"/>
    <x v="3"/>
  </r>
  <r>
    <x v="2"/>
    <x v="36"/>
    <x v="2"/>
  </r>
  <r>
    <x v="2"/>
    <x v="37"/>
    <x v="0"/>
  </r>
  <r>
    <x v="3"/>
    <x v="38"/>
    <x v="2"/>
  </r>
  <r>
    <x v="3"/>
    <x v="38"/>
    <x v="2"/>
  </r>
  <r>
    <x v="3"/>
    <x v="38"/>
    <x v="0"/>
  </r>
  <r>
    <x v="3"/>
    <x v="38"/>
    <x v="2"/>
  </r>
  <r>
    <x v="3"/>
    <x v="38"/>
    <x v="2"/>
  </r>
  <r>
    <x v="3"/>
    <x v="38"/>
    <x v="2"/>
  </r>
  <r>
    <x v="3"/>
    <x v="38"/>
    <x v="2"/>
  </r>
  <r>
    <x v="3"/>
    <x v="38"/>
    <x v="2"/>
  </r>
  <r>
    <x v="3"/>
    <x v="38"/>
    <x v="0"/>
  </r>
  <r>
    <x v="3"/>
    <x v="38"/>
    <x v="1"/>
  </r>
  <r>
    <x v="3"/>
    <x v="38"/>
    <x v="2"/>
  </r>
  <r>
    <x v="3"/>
    <x v="38"/>
    <x v="2"/>
  </r>
  <r>
    <x v="3"/>
    <x v="38"/>
    <x v="3"/>
  </r>
  <r>
    <x v="3"/>
    <x v="38"/>
    <x v="0"/>
  </r>
  <r>
    <x v="3"/>
    <x v="38"/>
    <x v="3"/>
  </r>
  <r>
    <x v="3"/>
    <x v="38"/>
    <x v="2"/>
  </r>
  <r>
    <x v="3"/>
    <x v="39"/>
    <x v="2"/>
  </r>
  <r>
    <x v="3"/>
    <x v="39"/>
    <x v="0"/>
  </r>
  <r>
    <x v="3"/>
    <x v="39"/>
    <x v="2"/>
  </r>
  <r>
    <x v="3"/>
    <x v="39"/>
    <x v="1"/>
  </r>
  <r>
    <x v="3"/>
    <x v="39"/>
    <x v="3"/>
  </r>
  <r>
    <x v="3"/>
    <x v="39"/>
    <x v="3"/>
  </r>
  <r>
    <x v="3"/>
    <x v="39"/>
    <x v="0"/>
  </r>
  <r>
    <x v="3"/>
    <x v="39"/>
    <x v="3"/>
  </r>
  <r>
    <x v="3"/>
    <x v="39"/>
    <x v="2"/>
  </r>
  <r>
    <x v="3"/>
    <x v="39"/>
    <x v="3"/>
  </r>
  <r>
    <x v="3"/>
    <x v="39"/>
    <x v="3"/>
  </r>
  <r>
    <x v="3"/>
    <x v="39"/>
    <x v="2"/>
  </r>
  <r>
    <x v="3"/>
    <x v="39"/>
    <x v="2"/>
  </r>
  <r>
    <x v="3"/>
    <x v="39"/>
    <x v="3"/>
  </r>
  <r>
    <x v="3"/>
    <x v="39"/>
    <x v="2"/>
  </r>
  <r>
    <x v="3"/>
    <x v="39"/>
    <x v="2"/>
  </r>
  <r>
    <x v="3"/>
    <x v="39"/>
    <x v="3"/>
  </r>
  <r>
    <x v="3"/>
    <x v="39"/>
    <x v="0"/>
  </r>
  <r>
    <x v="3"/>
    <x v="39"/>
    <x v="3"/>
  </r>
  <r>
    <x v="3"/>
    <x v="39"/>
    <x v="2"/>
  </r>
  <r>
    <x v="3"/>
    <x v="40"/>
    <x v="3"/>
  </r>
  <r>
    <x v="3"/>
    <x v="40"/>
    <x v="3"/>
  </r>
  <r>
    <x v="3"/>
    <x v="40"/>
    <x v="3"/>
  </r>
  <r>
    <x v="3"/>
    <x v="40"/>
    <x v="1"/>
  </r>
  <r>
    <x v="3"/>
    <x v="40"/>
    <x v="2"/>
  </r>
  <r>
    <x v="3"/>
    <x v="40"/>
    <x v="2"/>
  </r>
  <r>
    <x v="3"/>
    <x v="40"/>
    <x v="2"/>
  </r>
  <r>
    <x v="3"/>
    <x v="40"/>
    <x v="0"/>
  </r>
  <r>
    <x v="3"/>
    <x v="41"/>
    <x v="0"/>
  </r>
  <r>
    <x v="3"/>
    <x v="41"/>
    <x v="1"/>
  </r>
  <r>
    <x v="3"/>
    <x v="41"/>
    <x v="0"/>
  </r>
  <r>
    <x v="3"/>
    <x v="41"/>
    <x v="1"/>
  </r>
  <r>
    <x v="3"/>
    <x v="41"/>
    <x v="2"/>
  </r>
  <r>
    <x v="3"/>
    <x v="41"/>
    <x v="2"/>
  </r>
  <r>
    <x v="3"/>
    <x v="41"/>
    <x v="0"/>
  </r>
  <r>
    <x v="3"/>
    <x v="41"/>
    <x v="2"/>
  </r>
  <r>
    <x v="3"/>
    <x v="41"/>
    <x v="1"/>
  </r>
  <r>
    <x v="3"/>
    <x v="41"/>
    <x v="0"/>
  </r>
  <r>
    <x v="3"/>
    <x v="41"/>
    <x v="2"/>
  </r>
  <r>
    <x v="3"/>
    <x v="41"/>
    <x v="3"/>
  </r>
  <r>
    <x v="3"/>
    <x v="41"/>
    <x v="0"/>
  </r>
  <r>
    <x v="3"/>
    <x v="42"/>
    <x v="0"/>
  </r>
  <r>
    <x v="3"/>
    <x v="42"/>
    <x v="3"/>
  </r>
  <r>
    <x v="3"/>
    <x v="42"/>
    <x v="3"/>
  </r>
  <r>
    <x v="3"/>
    <x v="42"/>
    <x v="0"/>
  </r>
  <r>
    <x v="3"/>
    <x v="42"/>
    <x v="0"/>
  </r>
  <r>
    <x v="3"/>
    <x v="42"/>
    <x v="2"/>
  </r>
  <r>
    <x v="3"/>
    <x v="42"/>
    <x v="3"/>
  </r>
  <r>
    <x v="3"/>
    <x v="42"/>
    <x v="2"/>
  </r>
  <r>
    <x v="3"/>
    <x v="42"/>
    <x v="3"/>
  </r>
  <r>
    <x v="3"/>
    <x v="42"/>
    <x v="3"/>
  </r>
  <r>
    <x v="3"/>
    <x v="42"/>
    <x v="2"/>
  </r>
  <r>
    <x v="3"/>
    <x v="42"/>
    <x v="2"/>
  </r>
  <r>
    <x v="3"/>
    <x v="42"/>
    <x v="2"/>
  </r>
  <r>
    <x v="3"/>
    <x v="42"/>
    <x v="0"/>
  </r>
  <r>
    <x v="3"/>
    <x v="42"/>
    <x v="2"/>
  </r>
  <r>
    <x v="3"/>
    <x v="42"/>
    <x v="0"/>
  </r>
  <r>
    <x v="3"/>
    <x v="42"/>
    <x v="2"/>
  </r>
  <r>
    <x v="3"/>
    <x v="42"/>
    <x v="0"/>
  </r>
  <r>
    <x v="3"/>
    <x v="42"/>
    <x v="2"/>
  </r>
  <r>
    <x v="3"/>
    <x v="42"/>
    <x v="2"/>
  </r>
  <r>
    <x v="3"/>
    <x v="42"/>
    <x v="0"/>
  </r>
  <r>
    <x v="3"/>
    <x v="42"/>
    <x v="2"/>
  </r>
  <r>
    <x v="3"/>
    <x v="42"/>
    <x v="3"/>
  </r>
  <r>
    <x v="3"/>
    <x v="42"/>
    <x v="3"/>
  </r>
  <r>
    <x v="3"/>
    <x v="42"/>
    <x v="2"/>
  </r>
  <r>
    <x v="3"/>
    <x v="42"/>
    <x v="0"/>
  </r>
  <r>
    <x v="3"/>
    <x v="42"/>
    <x v="2"/>
  </r>
  <r>
    <x v="3"/>
    <x v="42"/>
    <x v="2"/>
  </r>
  <r>
    <x v="3"/>
    <x v="42"/>
    <x v="2"/>
  </r>
  <r>
    <x v="3"/>
    <x v="42"/>
    <x v="0"/>
  </r>
  <r>
    <x v="3"/>
    <x v="43"/>
    <x v="0"/>
  </r>
  <r>
    <x v="3"/>
    <x v="43"/>
    <x v="1"/>
  </r>
  <r>
    <x v="3"/>
    <x v="43"/>
    <x v="0"/>
  </r>
  <r>
    <x v="3"/>
    <x v="43"/>
    <x v="1"/>
  </r>
  <r>
    <x v="3"/>
    <x v="43"/>
    <x v="1"/>
  </r>
  <r>
    <x v="3"/>
    <x v="43"/>
    <x v="1"/>
  </r>
  <r>
    <x v="3"/>
    <x v="43"/>
    <x v="1"/>
  </r>
  <r>
    <x v="3"/>
    <x v="43"/>
    <x v="0"/>
  </r>
  <r>
    <x v="3"/>
    <x v="43"/>
    <x v="0"/>
  </r>
  <r>
    <x v="3"/>
    <x v="43"/>
    <x v="1"/>
  </r>
  <r>
    <x v="3"/>
    <x v="43"/>
    <x v="2"/>
  </r>
  <r>
    <x v="3"/>
    <x v="43"/>
    <x v="0"/>
  </r>
  <r>
    <x v="3"/>
    <x v="44"/>
    <x v="2"/>
  </r>
  <r>
    <x v="3"/>
    <x v="44"/>
    <x v="3"/>
  </r>
  <r>
    <x v="3"/>
    <x v="44"/>
    <x v="2"/>
  </r>
  <r>
    <x v="3"/>
    <x v="44"/>
    <x v="0"/>
  </r>
  <r>
    <x v="3"/>
    <x v="44"/>
    <x v="2"/>
  </r>
  <r>
    <x v="3"/>
    <x v="44"/>
    <x v="0"/>
  </r>
  <r>
    <x v="3"/>
    <x v="44"/>
    <x v="3"/>
  </r>
  <r>
    <x v="3"/>
    <x v="44"/>
    <x v="3"/>
  </r>
  <r>
    <x v="3"/>
    <x v="44"/>
    <x v="3"/>
  </r>
  <r>
    <x v="3"/>
    <x v="44"/>
    <x v="2"/>
  </r>
  <r>
    <x v="3"/>
    <x v="44"/>
    <x v="3"/>
  </r>
  <r>
    <x v="3"/>
    <x v="44"/>
    <x v="2"/>
  </r>
  <r>
    <x v="3"/>
    <x v="44"/>
    <x v="3"/>
  </r>
  <r>
    <x v="3"/>
    <x v="44"/>
    <x v="3"/>
  </r>
  <r>
    <x v="3"/>
    <x v="44"/>
    <x v="2"/>
  </r>
  <r>
    <x v="3"/>
    <x v="44"/>
    <x v="3"/>
  </r>
  <r>
    <x v="3"/>
    <x v="44"/>
    <x v="3"/>
  </r>
  <r>
    <x v="3"/>
    <x v="44"/>
    <x v="3"/>
  </r>
  <r>
    <x v="3"/>
    <x v="44"/>
    <x v="2"/>
  </r>
  <r>
    <x v="3"/>
    <x v="44"/>
    <x v="3"/>
  </r>
  <r>
    <x v="3"/>
    <x v="44"/>
    <x v="0"/>
  </r>
  <r>
    <x v="3"/>
    <x v="44"/>
    <x v="0"/>
  </r>
  <r>
    <x v="3"/>
    <x v="44"/>
    <x v="2"/>
  </r>
  <r>
    <x v="3"/>
    <x v="44"/>
    <x v="2"/>
  </r>
  <r>
    <x v="3"/>
    <x v="44"/>
    <x v="2"/>
  </r>
  <r>
    <x v="3"/>
    <x v="44"/>
    <x v="0"/>
  </r>
  <r>
    <x v="3"/>
    <x v="45"/>
    <x v="3"/>
  </r>
  <r>
    <x v="3"/>
    <x v="45"/>
    <x v="2"/>
  </r>
  <r>
    <x v="3"/>
    <x v="45"/>
    <x v="1"/>
  </r>
  <r>
    <x v="3"/>
    <x v="45"/>
    <x v="2"/>
  </r>
  <r>
    <x v="3"/>
    <x v="45"/>
    <x v="2"/>
  </r>
  <r>
    <x v="3"/>
    <x v="46"/>
    <x v="1"/>
  </r>
  <r>
    <x v="3"/>
    <x v="46"/>
    <x v="3"/>
  </r>
  <r>
    <x v="3"/>
    <x v="46"/>
    <x v="1"/>
  </r>
  <r>
    <x v="3"/>
    <x v="46"/>
    <x v="1"/>
  </r>
  <r>
    <x v="3"/>
    <x v="46"/>
    <x v="2"/>
  </r>
  <r>
    <x v="3"/>
    <x v="46"/>
    <x v="0"/>
  </r>
  <r>
    <x v="3"/>
    <x v="46"/>
    <x v="2"/>
  </r>
  <r>
    <x v="3"/>
    <x v="46"/>
    <x v="0"/>
  </r>
  <r>
    <x v="3"/>
    <x v="46"/>
    <x v="1"/>
  </r>
  <r>
    <x v="3"/>
    <x v="46"/>
    <x v="1"/>
  </r>
  <r>
    <x v="3"/>
    <x v="46"/>
    <x v="0"/>
  </r>
  <r>
    <x v="3"/>
    <x v="46"/>
    <x v="1"/>
  </r>
  <r>
    <x v="3"/>
    <x v="46"/>
    <x v="3"/>
  </r>
  <r>
    <x v="3"/>
    <x v="46"/>
    <x v="0"/>
  </r>
  <r>
    <x v="3"/>
    <x v="46"/>
    <x v="0"/>
  </r>
  <r>
    <x v="3"/>
    <x v="46"/>
    <x v="1"/>
  </r>
  <r>
    <x v="3"/>
    <x v="46"/>
    <x v="1"/>
  </r>
  <r>
    <x v="3"/>
    <x v="46"/>
    <x v="1"/>
  </r>
  <r>
    <x v="3"/>
    <x v="46"/>
    <x v="1"/>
  </r>
  <r>
    <x v="3"/>
    <x v="46"/>
    <x v="1"/>
  </r>
  <r>
    <x v="3"/>
    <x v="46"/>
    <x v="0"/>
  </r>
  <r>
    <x v="3"/>
    <x v="46"/>
    <x v="0"/>
  </r>
  <r>
    <x v="3"/>
    <x v="46"/>
    <x v="0"/>
  </r>
  <r>
    <x v="3"/>
    <x v="47"/>
    <x v="0"/>
  </r>
  <r>
    <x v="3"/>
    <x v="47"/>
    <x v="3"/>
  </r>
  <r>
    <x v="3"/>
    <x v="47"/>
    <x v="3"/>
  </r>
  <r>
    <x v="3"/>
    <x v="47"/>
    <x v="0"/>
  </r>
  <r>
    <x v="3"/>
    <x v="47"/>
    <x v="3"/>
  </r>
  <r>
    <x v="3"/>
    <x v="47"/>
    <x v="3"/>
  </r>
  <r>
    <x v="3"/>
    <x v="48"/>
    <x v="1"/>
  </r>
  <r>
    <x v="3"/>
    <x v="48"/>
    <x v="0"/>
  </r>
  <r>
    <x v="3"/>
    <x v="48"/>
    <x v="0"/>
  </r>
  <r>
    <x v="3"/>
    <x v="48"/>
    <x v="1"/>
  </r>
  <r>
    <x v="3"/>
    <x v="48"/>
    <x v="2"/>
  </r>
  <r>
    <x v="3"/>
    <x v="48"/>
    <x v="3"/>
  </r>
  <r>
    <x v="3"/>
    <x v="48"/>
    <x v="3"/>
  </r>
  <r>
    <x v="3"/>
    <x v="48"/>
    <x v="3"/>
  </r>
  <r>
    <x v="3"/>
    <x v="48"/>
    <x v="3"/>
  </r>
  <r>
    <x v="3"/>
    <x v="49"/>
    <x v="1"/>
  </r>
  <r>
    <x v="3"/>
    <x v="49"/>
    <x v="1"/>
  </r>
  <r>
    <x v="3"/>
    <x v="49"/>
    <x v="1"/>
  </r>
  <r>
    <x v="3"/>
    <x v="49"/>
    <x v="3"/>
  </r>
  <r>
    <x v="3"/>
    <x v="49"/>
    <x v="0"/>
  </r>
  <r>
    <x v="3"/>
    <x v="49"/>
    <x v="0"/>
  </r>
  <r>
    <x v="3"/>
    <x v="49"/>
    <x v="1"/>
  </r>
  <r>
    <x v="3"/>
    <x v="49"/>
    <x v="0"/>
  </r>
  <r>
    <x v="3"/>
    <x v="49"/>
    <x v="0"/>
  </r>
  <r>
    <x v="3"/>
    <x v="49"/>
    <x v="2"/>
  </r>
  <r>
    <x v="3"/>
    <x v="49"/>
    <x v="3"/>
  </r>
  <r>
    <x v="3"/>
    <x v="49"/>
    <x v="2"/>
  </r>
  <r>
    <x v="3"/>
    <x v="49"/>
    <x v="3"/>
  </r>
  <r>
    <x v="3"/>
    <x v="49"/>
    <x v="2"/>
  </r>
  <r>
    <x v="3"/>
    <x v="49"/>
    <x v="3"/>
  </r>
  <r>
    <x v="3"/>
    <x v="49"/>
    <x v="3"/>
  </r>
  <r>
    <x v="3"/>
    <x v="49"/>
    <x v="2"/>
  </r>
  <r>
    <x v="3"/>
    <x v="50"/>
    <x v="3"/>
  </r>
  <r>
    <x v="3"/>
    <x v="50"/>
    <x v="3"/>
  </r>
  <r>
    <x v="3"/>
    <x v="50"/>
    <x v="3"/>
  </r>
  <r>
    <x v="3"/>
    <x v="50"/>
    <x v="2"/>
  </r>
  <r>
    <x v="3"/>
    <x v="50"/>
    <x v="0"/>
  </r>
  <r>
    <x v="3"/>
    <x v="50"/>
    <x v="2"/>
  </r>
  <r>
    <x v="3"/>
    <x v="51"/>
    <x v="0"/>
  </r>
  <r>
    <x v="3"/>
    <x v="51"/>
    <x v="3"/>
  </r>
  <r>
    <x v="3"/>
    <x v="51"/>
    <x v="1"/>
  </r>
  <r>
    <x v="3"/>
    <x v="51"/>
    <x v="0"/>
  </r>
  <r>
    <x v="3"/>
    <x v="51"/>
    <x v="2"/>
  </r>
  <r>
    <x v="3"/>
    <x v="51"/>
    <x v="2"/>
  </r>
  <r>
    <x v="3"/>
    <x v="51"/>
    <x v="2"/>
  </r>
  <r>
    <x v="3"/>
    <x v="51"/>
    <x v="0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1"/>
  </r>
  <r>
    <x v="4"/>
    <x v="52"/>
    <x v="0"/>
  </r>
  <r>
    <x v="4"/>
    <x v="52"/>
    <x v="0"/>
  </r>
  <r>
    <x v="4"/>
    <x v="52"/>
    <x v="0"/>
  </r>
  <r>
    <x v="4"/>
    <x v="52"/>
    <x v="1"/>
  </r>
  <r>
    <x v="4"/>
    <x v="52"/>
    <x v="1"/>
  </r>
  <r>
    <x v="4"/>
    <x v="52"/>
    <x v="1"/>
  </r>
  <r>
    <x v="4"/>
    <x v="52"/>
    <x v="0"/>
  </r>
  <r>
    <x v="4"/>
    <x v="52"/>
    <x v="2"/>
  </r>
  <r>
    <x v="4"/>
    <x v="52"/>
    <x v="0"/>
  </r>
  <r>
    <x v="4"/>
    <x v="52"/>
    <x v="1"/>
  </r>
  <r>
    <x v="4"/>
    <x v="53"/>
    <x v="1"/>
  </r>
  <r>
    <x v="4"/>
    <x v="54"/>
    <x v="0"/>
  </r>
  <r>
    <x v="4"/>
    <x v="54"/>
    <x v="0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0"/>
  </r>
  <r>
    <x v="4"/>
    <x v="54"/>
    <x v="0"/>
  </r>
  <r>
    <x v="4"/>
    <x v="54"/>
    <x v="0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0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1"/>
  </r>
  <r>
    <x v="4"/>
    <x v="54"/>
    <x v="0"/>
  </r>
  <r>
    <x v="4"/>
    <x v="54"/>
    <x v="2"/>
  </r>
  <r>
    <x v="4"/>
    <x v="55"/>
    <x v="0"/>
  </r>
  <r>
    <x v="4"/>
    <x v="55"/>
    <x v="0"/>
  </r>
  <r>
    <x v="4"/>
    <x v="55"/>
    <x v="0"/>
  </r>
  <r>
    <x v="4"/>
    <x v="55"/>
    <x v="2"/>
  </r>
  <r>
    <x v="4"/>
    <x v="55"/>
    <x v="0"/>
  </r>
  <r>
    <x v="4"/>
    <x v="55"/>
    <x v="2"/>
  </r>
  <r>
    <x v="4"/>
    <x v="55"/>
    <x v="2"/>
  </r>
  <r>
    <x v="4"/>
    <x v="55"/>
    <x v="0"/>
  </r>
  <r>
    <x v="4"/>
    <x v="55"/>
    <x v="2"/>
  </r>
  <r>
    <x v="4"/>
    <x v="55"/>
    <x v="2"/>
  </r>
  <r>
    <x v="4"/>
    <x v="55"/>
    <x v="0"/>
  </r>
  <r>
    <x v="4"/>
    <x v="55"/>
    <x v="3"/>
  </r>
  <r>
    <x v="4"/>
    <x v="55"/>
    <x v="2"/>
  </r>
  <r>
    <x v="4"/>
    <x v="55"/>
    <x v="1"/>
  </r>
  <r>
    <x v="4"/>
    <x v="55"/>
    <x v="0"/>
  </r>
  <r>
    <x v="4"/>
    <x v="55"/>
    <x v="2"/>
  </r>
  <r>
    <x v="4"/>
    <x v="56"/>
    <x v="1"/>
  </r>
  <r>
    <x v="4"/>
    <x v="56"/>
    <x v="1"/>
  </r>
  <r>
    <x v="4"/>
    <x v="56"/>
    <x v="1"/>
  </r>
  <r>
    <x v="4"/>
    <x v="56"/>
    <x v="2"/>
  </r>
  <r>
    <x v="4"/>
    <x v="56"/>
    <x v="0"/>
  </r>
  <r>
    <x v="4"/>
    <x v="56"/>
    <x v="0"/>
  </r>
  <r>
    <x v="4"/>
    <x v="56"/>
    <x v="0"/>
  </r>
  <r>
    <x v="4"/>
    <x v="56"/>
    <x v="0"/>
  </r>
  <r>
    <x v="4"/>
    <x v="56"/>
    <x v="1"/>
  </r>
  <r>
    <x v="4"/>
    <x v="56"/>
    <x v="0"/>
  </r>
  <r>
    <x v="4"/>
    <x v="56"/>
    <x v="0"/>
  </r>
  <r>
    <x v="4"/>
    <x v="56"/>
    <x v="0"/>
  </r>
  <r>
    <x v="4"/>
    <x v="56"/>
    <x v="1"/>
  </r>
  <r>
    <x v="4"/>
    <x v="56"/>
    <x v="0"/>
  </r>
  <r>
    <x v="4"/>
    <x v="56"/>
    <x v="1"/>
  </r>
  <r>
    <x v="4"/>
    <x v="56"/>
    <x v="1"/>
  </r>
  <r>
    <x v="4"/>
    <x v="56"/>
    <x v="1"/>
  </r>
  <r>
    <x v="4"/>
    <x v="56"/>
    <x v="1"/>
  </r>
  <r>
    <x v="4"/>
    <x v="56"/>
    <x v="1"/>
  </r>
  <r>
    <x v="4"/>
    <x v="56"/>
    <x v="0"/>
  </r>
  <r>
    <x v="4"/>
    <x v="57"/>
    <x v="0"/>
  </r>
  <r>
    <x v="4"/>
    <x v="57"/>
    <x v="0"/>
  </r>
  <r>
    <x v="4"/>
    <x v="57"/>
    <x v="0"/>
  </r>
  <r>
    <x v="4"/>
    <x v="57"/>
    <x v="3"/>
  </r>
  <r>
    <x v="4"/>
    <x v="58"/>
    <x v="2"/>
  </r>
  <r>
    <x v="4"/>
    <x v="58"/>
    <x v="0"/>
  </r>
  <r>
    <x v="4"/>
    <x v="58"/>
    <x v="0"/>
  </r>
  <r>
    <x v="4"/>
    <x v="58"/>
    <x v="1"/>
  </r>
  <r>
    <x v="4"/>
    <x v="58"/>
    <x v="1"/>
  </r>
  <r>
    <x v="4"/>
    <x v="58"/>
    <x v="2"/>
  </r>
  <r>
    <x v="4"/>
    <x v="58"/>
    <x v="1"/>
  </r>
  <r>
    <x v="4"/>
    <x v="58"/>
    <x v="0"/>
  </r>
  <r>
    <x v="4"/>
    <x v="58"/>
    <x v="1"/>
  </r>
  <r>
    <x v="4"/>
    <x v="58"/>
    <x v="0"/>
  </r>
  <r>
    <x v="4"/>
    <x v="58"/>
    <x v="1"/>
  </r>
  <r>
    <x v="4"/>
    <x v="58"/>
    <x v="0"/>
  </r>
  <r>
    <x v="4"/>
    <x v="58"/>
    <x v="2"/>
  </r>
  <r>
    <x v="4"/>
    <x v="58"/>
    <x v="1"/>
  </r>
  <r>
    <x v="4"/>
    <x v="58"/>
    <x v="1"/>
  </r>
  <r>
    <x v="4"/>
    <x v="58"/>
    <x v="0"/>
  </r>
  <r>
    <x v="4"/>
    <x v="58"/>
    <x v="1"/>
  </r>
  <r>
    <x v="4"/>
    <x v="58"/>
    <x v="1"/>
  </r>
  <r>
    <x v="4"/>
    <x v="58"/>
    <x v="1"/>
  </r>
  <r>
    <x v="4"/>
    <x v="58"/>
    <x v="0"/>
  </r>
  <r>
    <x v="4"/>
    <x v="58"/>
    <x v="2"/>
  </r>
  <r>
    <x v="4"/>
    <x v="58"/>
    <x v="0"/>
  </r>
  <r>
    <x v="4"/>
    <x v="59"/>
    <x v="0"/>
  </r>
  <r>
    <x v="4"/>
    <x v="59"/>
    <x v="0"/>
  </r>
  <r>
    <x v="4"/>
    <x v="59"/>
    <x v="0"/>
  </r>
  <r>
    <x v="4"/>
    <x v="59"/>
    <x v="0"/>
  </r>
  <r>
    <x v="4"/>
    <x v="59"/>
    <x v="0"/>
  </r>
  <r>
    <x v="4"/>
    <x v="59"/>
    <x v="0"/>
  </r>
  <r>
    <x v="4"/>
    <x v="59"/>
    <x v="0"/>
  </r>
  <r>
    <x v="4"/>
    <x v="59"/>
    <x v="0"/>
  </r>
  <r>
    <x v="4"/>
    <x v="59"/>
    <x v="3"/>
  </r>
  <r>
    <x v="4"/>
    <x v="59"/>
    <x v="0"/>
  </r>
  <r>
    <x v="4"/>
    <x v="59"/>
    <x v="1"/>
  </r>
  <r>
    <x v="4"/>
    <x v="59"/>
    <x v="0"/>
  </r>
  <r>
    <x v="4"/>
    <x v="59"/>
    <x v="0"/>
  </r>
  <r>
    <x v="4"/>
    <x v="59"/>
    <x v="0"/>
  </r>
  <r>
    <x v="4"/>
    <x v="59"/>
    <x v="1"/>
  </r>
  <r>
    <x v="4"/>
    <x v="59"/>
    <x v="2"/>
  </r>
  <r>
    <x v="4"/>
    <x v="59"/>
    <x v="0"/>
  </r>
  <r>
    <x v="4"/>
    <x v="59"/>
    <x v="0"/>
  </r>
  <r>
    <x v="4"/>
    <x v="59"/>
    <x v="0"/>
  </r>
  <r>
    <x v="4"/>
    <x v="59"/>
    <x v="0"/>
  </r>
  <r>
    <x v="4"/>
    <x v="59"/>
    <x v="1"/>
  </r>
  <r>
    <x v="4"/>
    <x v="59"/>
    <x v="1"/>
  </r>
  <r>
    <x v="4"/>
    <x v="59"/>
    <x v="0"/>
  </r>
  <r>
    <x v="4"/>
    <x v="59"/>
    <x v="1"/>
  </r>
  <r>
    <x v="4"/>
    <x v="59"/>
    <x v="1"/>
  </r>
  <r>
    <x v="4"/>
    <x v="59"/>
    <x v="1"/>
  </r>
  <r>
    <x v="4"/>
    <x v="59"/>
    <x v="1"/>
  </r>
  <r>
    <x v="4"/>
    <x v="59"/>
    <x v="1"/>
  </r>
  <r>
    <x v="4"/>
    <x v="59"/>
    <x v="1"/>
  </r>
  <r>
    <x v="4"/>
    <x v="59"/>
    <x v="1"/>
  </r>
  <r>
    <x v="4"/>
    <x v="59"/>
    <x v="1"/>
  </r>
  <r>
    <x v="4"/>
    <x v="60"/>
    <x v="1"/>
  </r>
  <r>
    <x v="4"/>
    <x v="60"/>
    <x v="1"/>
  </r>
  <r>
    <x v="4"/>
    <x v="60"/>
    <x v="3"/>
  </r>
  <r>
    <x v="4"/>
    <x v="60"/>
    <x v="0"/>
  </r>
  <r>
    <x v="4"/>
    <x v="61"/>
    <x v="0"/>
  </r>
  <r>
    <x v="4"/>
    <x v="61"/>
    <x v="0"/>
  </r>
  <r>
    <x v="4"/>
    <x v="61"/>
    <x v="2"/>
  </r>
  <r>
    <x v="4"/>
    <x v="61"/>
    <x v="1"/>
  </r>
  <r>
    <x v="4"/>
    <x v="61"/>
    <x v="1"/>
  </r>
  <r>
    <x v="4"/>
    <x v="61"/>
    <x v="0"/>
  </r>
  <r>
    <x v="4"/>
    <x v="61"/>
    <x v="0"/>
  </r>
  <r>
    <x v="4"/>
    <x v="61"/>
    <x v="3"/>
  </r>
  <r>
    <x v="4"/>
    <x v="61"/>
    <x v="1"/>
  </r>
  <r>
    <x v="4"/>
    <x v="61"/>
    <x v="2"/>
  </r>
  <r>
    <x v="4"/>
    <x v="61"/>
    <x v="1"/>
  </r>
  <r>
    <x v="4"/>
    <x v="61"/>
    <x v="1"/>
  </r>
  <r>
    <x v="4"/>
    <x v="61"/>
    <x v="0"/>
  </r>
  <r>
    <x v="4"/>
    <x v="61"/>
    <x v="3"/>
  </r>
  <r>
    <x v="4"/>
    <x v="61"/>
    <x v="2"/>
  </r>
  <r>
    <x v="4"/>
    <x v="61"/>
    <x v="0"/>
  </r>
  <r>
    <x v="4"/>
    <x v="61"/>
    <x v="3"/>
  </r>
  <r>
    <x v="4"/>
    <x v="61"/>
    <x v="0"/>
  </r>
  <r>
    <x v="4"/>
    <x v="62"/>
    <x v="2"/>
  </r>
  <r>
    <x v="4"/>
    <x v="62"/>
    <x v="3"/>
  </r>
  <r>
    <x v="4"/>
    <x v="62"/>
    <x v="2"/>
  </r>
  <r>
    <x v="4"/>
    <x v="62"/>
    <x v="3"/>
  </r>
  <r>
    <x v="4"/>
    <x v="62"/>
    <x v="2"/>
  </r>
  <r>
    <x v="4"/>
    <x v="62"/>
    <x v="3"/>
  </r>
  <r>
    <x v="4"/>
    <x v="62"/>
    <x v="2"/>
  </r>
  <r>
    <x v="4"/>
    <x v="63"/>
    <x v="2"/>
  </r>
  <r>
    <x v="4"/>
    <x v="63"/>
    <x v="0"/>
  </r>
  <r>
    <x v="4"/>
    <x v="63"/>
    <x v="3"/>
  </r>
  <r>
    <x v="4"/>
    <x v="63"/>
    <x v="1"/>
  </r>
  <r>
    <x v="4"/>
    <x v="63"/>
    <x v="2"/>
  </r>
  <r>
    <x v="4"/>
    <x v="63"/>
    <x v="0"/>
  </r>
  <r>
    <x v="4"/>
    <x v="63"/>
    <x v="2"/>
  </r>
  <r>
    <x v="4"/>
    <x v="63"/>
    <x v="0"/>
  </r>
  <r>
    <x v="4"/>
    <x v="63"/>
    <x v="2"/>
  </r>
  <r>
    <x v="4"/>
    <x v="63"/>
    <x v="0"/>
  </r>
  <r>
    <x v="4"/>
    <x v="63"/>
    <x v="0"/>
  </r>
  <r>
    <x v="4"/>
    <x v="63"/>
    <x v="0"/>
  </r>
  <r>
    <x v="4"/>
    <x v="64"/>
    <x v="2"/>
  </r>
  <r>
    <x v="4"/>
    <x v="64"/>
    <x v="2"/>
  </r>
  <r>
    <x v="4"/>
    <x v="64"/>
    <x v="2"/>
  </r>
  <r>
    <x v="5"/>
    <x v="65"/>
    <x v="3"/>
  </r>
  <r>
    <x v="5"/>
    <x v="65"/>
    <x v="2"/>
  </r>
  <r>
    <x v="5"/>
    <x v="65"/>
    <x v="2"/>
  </r>
  <r>
    <x v="5"/>
    <x v="65"/>
    <x v="2"/>
  </r>
  <r>
    <x v="5"/>
    <x v="65"/>
    <x v="0"/>
  </r>
  <r>
    <x v="5"/>
    <x v="65"/>
    <x v="0"/>
  </r>
  <r>
    <x v="5"/>
    <x v="65"/>
    <x v="0"/>
  </r>
  <r>
    <x v="5"/>
    <x v="65"/>
    <x v="0"/>
  </r>
  <r>
    <x v="5"/>
    <x v="65"/>
    <x v="3"/>
  </r>
  <r>
    <x v="5"/>
    <x v="65"/>
    <x v="2"/>
  </r>
  <r>
    <x v="5"/>
    <x v="65"/>
    <x v="2"/>
  </r>
  <r>
    <x v="5"/>
    <x v="65"/>
    <x v="0"/>
  </r>
  <r>
    <x v="5"/>
    <x v="65"/>
    <x v="3"/>
  </r>
  <r>
    <x v="5"/>
    <x v="65"/>
    <x v="2"/>
  </r>
  <r>
    <x v="5"/>
    <x v="65"/>
    <x v="2"/>
  </r>
  <r>
    <x v="5"/>
    <x v="66"/>
    <x v="1"/>
  </r>
  <r>
    <x v="5"/>
    <x v="66"/>
    <x v="1"/>
  </r>
  <r>
    <x v="5"/>
    <x v="67"/>
    <x v="1"/>
  </r>
  <r>
    <x v="5"/>
    <x v="67"/>
    <x v="1"/>
  </r>
  <r>
    <x v="5"/>
    <x v="67"/>
    <x v="0"/>
  </r>
  <r>
    <x v="5"/>
    <x v="67"/>
    <x v="0"/>
  </r>
  <r>
    <x v="5"/>
    <x v="67"/>
    <x v="1"/>
  </r>
  <r>
    <x v="5"/>
    <x v="67"/>
    <x v="2"/>
  </r>
  <r>
    <x v="5"/>
    <x v="67"/>
    <x v="3"/>
  </r>
  <r>
    <x v="5"/>
    <x v="67"/>
    <x v="0"/>
  </r>
  <r>
    <x v="5"/>
    <x v="67"/>
    <x v="1"/>
  </r>
  <r>
    <x v="5"/>
    <x v="67"/>
    <x v="1"/>
  </r>
  <r>
    <x v="5"/>
    <x v="67"/>
    <x v="0"/>
  </r>
  <r>
    <x v="5"/>
    <x v="67"/>
    <x v="2"/>
  </r>
  <r>
    <x v="5"/>
    <x v="67"/>
    <x v="1"/>
  </r>
  <r>
    <x v="5"/>
    <x v="67"/>
    <x v="1"/>
  </r>
  <r>
    <x v="5"/>
    <x v="67"/>
    <x v="0"/>
  </r>
  <r>
    <x v="5"/>
    <x v="67"/>
    <x v="1"/>
  </r>
  <r>
    <x v="5"/>
    <x v="67"/>
    <x v="0"/>
  </r>
  <r>
    <x v="5"/>
    <x v="67"/>
    <x v="2"/>
  </r>
  <r>
    <x v="5"/>
    <x v="67"/>
    <x v="0"/>
  </r>
  <r>
    <x v="5"/>
    <x v="67"/>
    <x v="2"/>
  </r>
  <r>
    <x v="5"/>
    <x v="67"/>
    <x v="0"/>
  </r>
  <r>
    <x v="5"/>
    <x v="67"/>
    <x v="2"/>
  </r>
  <r>
    <x v="5"/>
    <x v="67"/>
    <x v="1"/>
  </r>
  <r>
    <x v="5"/>
    <x v="67"/>
    <x v="1"/>
  </r>
  <r>
    <x v="5"/>
    <x v="67"/>
    <x v="0"/>
  </r>
  <r>
    <x v="5"/>
    <x v="67"/>
    <x v="3"/>
  </r>
  <r>
    <x v="5"/>
    <x v="67"/>
    <x v="0"/>
  </r>
  <r>
    <x v="5"/>
    <x v="67"/>
    <x v="1"/>
  </r>
  <r>
    <x v="5"/>
    <x v="68"/>
    <x v="0"/>
  </r>
  <r>
    <x v="5"/>
    <x v="68"/>
    <x v="1"/>
  </r>
  <r>
    <x v="5"/>
    <x v="68"/>
    <x v="1"/>
  </r>
  <r>
    <x v="5"/>
    <x v="68"/>
    <x v="1"/>
  </r>
  <r>
    <x v="5"/>
    <x v="68"/>
    <x v="1"/>
  </r>
  <r>
    <x v="5"/>
    <x v="68"/>
    <x v="0"/>
  </r>
  <r>
    <x v="5"/>
    <x v="68"/>
    <x v="0"/>
  </r>
  <r>
    <x v="5"/>
    <x v="68"/>
    <x v="2"/>
  </r>
  <r>
    <x v="5"/>
    <x v="68"/>
    <x v="2"/>
  </r>
  <r>
    <x v="5"/>
    <x v="69"/>
    <x v="1"/>
  </r>
  <r>
    <x v="5"/>
    <x v="69"/>
    <x v="1"/>
  </r>
  <r>
    <x v="5"/>
    <x v="69"/>
    <x v="0"/>
  </r>
  <r>
    <x v="5"/>
    <x v="69"/>
    <x v="0"/>
  </r>
  <r>
    <x v="5"/>
    <x v="69"/>
    <x v="1"/>
  </r>
  <r>
    <x v="5"/>
    <x v="69"/>
    <x v="0"/>
  </r>
  <r>
    <x v="5"/>
    <x v="69"/>
    <x v="2"/>
  </r>
  <r>
    <x v="5"/>
    <x v="69"/>
    <x v="2"/>
  </r>
  <r>
    <x v="5"/>
    <x v="69"/>
    <x v="0"/>
  </r>
  <r>
    <x v="5"/>
    <x v="69"/>
    <x v="2"/>
  </r>
  <r>
    <x v="5"/>
    <x v="69"/>
    <x v="1"/>
  </r>
  <r>
    <x v="5"/>
    <x v="70"/>
    <x v="1"/>
  </r>
  <r>
    <x v="5"/>
    <x v="70"/>
    <x v="0"/>
  </r>
  <r>
    <x v="5"/>
    <x v="71"/>
    <x v="0"/>
  </r>
  <r>
    <x v="5"/>
    <x v="71"/>
    <x v="0"/>
  </r>
  <r>
    <x v="5"/>
    <x v="71"/>
    <x v="0"/>
  </r>
  <r>
    <x v="5"/>
    <x v="71"/>
    <x v="2"/>
  </r>
  <r>
    <x v="5"/>
    <x v="71"/>
    <x v="3"/>
  </r>
  <r>
    <x v="5"/>
    <x v="71"/>
    <x v="3"/>
  </r>
  <r>
    <x v="5"/>
    <x v="71"/>
    <x v="2"/>
  </r>
  <r>
    <x v="5"/>
    <x v="71"/>
    <x v="3"/>
  </r>
  <r>
    <x v="5"/>
    <x v="71"/>
    <x v="2"/>
  </r>
  <r>
    <x v="5"/>
    <x v="71"/>
    <x v="1"/>
  </r>
  <r>
    <x v="5"/>
    <x v="71"/>
    <x v="3"/>
  </r>
  <r>
    <x v="5"/>
    <x v="71"/>
    <x v="1"/>
  </r>
  <r>
    <x v="5"/>
    <x v="71"/>
    <x v="1"/>
  </r>
  <r>
    <x v="5"/>
    <x v="71"/>
    <x v="2"/>
  </r>
  <r>
    <x v="5"/>
    <x v="71"/>
    <x v="0"/>
  </r>
  <r>
    <x v="5"/>
    <x v="71"/>
    <x v="3"/>
  </r>
  <r>
    <x v="5"/>
    <x v="71"/>
    <x v="2"/>
  </r>
  <r>
    <x v="5"/>
    <x v="71"/>
    <x v="2"/>
  </r>
  <r>
    <x v="5"/>
    <x v="71"/>
    <x v="2"/>
  </r>
  <r>
    <x v="5"/>
    <x v="72"/>
    <x v="2"/>
  </r>
  <r>
    <x v="5"/>
    <x v="72"/>
    <x v="0"/>
  </r>
  <r>
    <x v="5"/>
    <x v="72"/>
    <x v="0"/>
  </r>
  <r>
    <x v="5"/>
    <x v="72"/>
    <x v="2"/>
  </r>
  <r>
    <x v="5"/>
    <x v="72"/>
    <x v="0"/>
  </r>
  <r>
    <x v="5"/>
    <x v="72"/>
    <x v="2"/>
  </r>
  <r>
    <x v="5"/>
    <x v="72"/>
    <x v="3"/>
  </r>
  <r>
    <x v="5"/>
    <x v="72"/>
    <x v="3"/>
  </r>
  <r>
    <x v="5"/>
    <x v="72"/>
    <x v="3"/>
  </r>
  <r>
    <x v="5"/>
    <x v="73"/>
    <x v="1"/>
  </r>
  <r>
    <x v="5"/>
    <x v="73"/>
    <x v="3"/>
  </r>
  <r>
    <x v="5"/>
    <x v="73"/>
    <x v="3"/>
  </r>
  <r>
    <x v="5"/>
    <x v="74"/>
    <x v="0"/>
  </r>
  <r>
    <x v="5"/>
    <x v="74"/>
    <x v="0"/>
  </r>
  <r>
    <x v="5"/>
    <x v="74"/>
    <x v="0"/>
  </r>
  <r>
    <x v="5"/>
    <x v="74"/>
    <x v="1"/>
  </r>
  <r>
    <x v="5"/>
    <x v="74"/>
    <x v="1"/>
  </r>
  <r>
    <x v="5"/>
    <x v="74"/>
    <x v="1"/>
  </r>
  <r>
    <x v="5"/>
    <x v="74"/>
    <x v="0"/>
  </r>
  <r>
    <x v="5"/>
    <x v="74"/>
    <x v="0"/>
  </r>
  <r>
    <x v="5"/>
    <x v="74"/>
    <x v="1"/>
  </r>
  <r>
    <x v="5"/>
    <x v="74"/>
    <x v="1"/>
  </r>
  <r>
    <x v="5"/>
    <x v="74"/>
    <x v="1"/>
  </r>
  <r>
    <x v="5"/>
    <x v="74"/>
    <x v="2"/>
  </r>
  <r>
    <x v="5"/>
    <x v="74"/>
    <x v="2"/>
  </r>
  <r>
    <x v="5"/>
    <x v="74"/>
    <x v="0"/>
  </r>
  <r>
    <x v="5"/>
    <x v="74"/>
    <x v="2"/>
  </r>
  <r>
    <x v="5"/>
    <x v="74"/>
    <x v="3"/>
  </r>
  <r>
    <x v="5"/>
    <x v="74"/>
    <x v="2"/>
  </r>
  <r>
    <x v="5"/>
    <x v="74"/>
    <x v="3"/>
  </r>
  <r>
    <x v="5"/>
    <x v="74"/>
    <x v="0"/>
  </r>
  <r>
    <x v="5"/>
    <x v="74"/>
    <x v="2"/>
  </r>
  <r>
    <x v="5"/>
    <x v="74"/>
    <x v="1"/>
  </r>
  <r>
    <x v="5"/>
    <x v="74"/>
    <x v="0"/>
  </r>
  <r>
    <x v="5"/>
    <x v="74"/>
    <x v="1"/>
  </r>
  <r>
    <x v="5"/>
    <x v="75"/>
    <x v="1"/>
  </r>
  <r>
    <x v="5"/>
    <x v="75"/>
    <x v="0"/>
  </r>
  <r>
    <x v="5"/>
    <x v="75"/>
    <x v="0"/>
  </r>
  <r>
    <x v="5"/>
    <x v="75"/>
    <x v="1"/>
  </r>
  <r>
    <x v="5"/>
    <x v="75"/>
    <x v="0"/>
  </r>
  <r>
    <x v="5"/>
    <x v="75"/>
    <x v="0"/>
  </r>
  <r>
    <x v="5"/>
    <x v="75"/>
    <x v="1"/>
  </r>
  <r>
    <x v="5"/>
    <x v="75"/>
    <x v="1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1"/>
  </r>
  <r>
    <x v="5"/>
    <x v="75"/>
    <x v="1"/>
  </r>
  <r>
    <x v="5"/>
    <x v="75"/>
    <x v="1"/>
  </r>
  <r>
    <x v="6"/>
    <x v="76"/>
    <x v="0"/>
  </r>
  <r>
    <x v="6"/>
    <x v="76"/>
    <x v="2"/>
  </r>
  <r>
    <x v="6"/>
    <x v="76"/>
    <x v="2"/>
  </r>
  <r>
    <x v="6"/>
    <x v="76"/>
    <x v="0"/>
  </r>
  <r>
    <x v="6"/>
    <x v="76"/>
    <x v="1"/>
  </r>
  <r>
    <x v="6"/>
    <x v="76"/>
    <x v="2"/>
  </r>
  <r>
    <x v="6"/>
    <x v="76"/>
    <x v="1"/>
  </r>
  <r>
    <x v="6"/>
    <x v="76"/>
    <x v="0"/>
  </r>
  <r>
    <x v="6"/>
    <x v="76"/>
    <x v="1"/>
  </r>
  <r>
    <x v="6"/>
    <x v="76"/>
    <x v="1"/>
  </r>
  <r>
    <x v="6"/>
    <x v="76"/>
    <x v="2"/>
  </r>
  <r>
    <x v="6"/>
    <x v="76"/>
    <x v="0"/>
  </r>
  <r>
    <x v="6"/>
    <x v="77"/>
    <x v="2"/>
  </r>
  <r>
    <x v="6"/>
    <x v="77"/>
    <x v="2"/>
  </r>
  <r>
    <x v="6"/>
    <x v="77"/>
    <x v="0"/>
  </r>
  <r>
    <x v="6"/>
    <x v="77"/>
    <x v="3"/>
  </r>
  <r>
    <x v="6"/>
    <x v="77"/>
    <x v="3"/>
  </r>
  <r>
    <x v="6"/>
    <x v="77"/>
    <x v="1"/>
  </r>
  <r>
    <x v="6"/>
    <x v="77"/>
    <x v="0"/>
  </r>
  <r>
    <x v="6"/>
    <x v="77"/>
    <x v="2"/>
  </r>
  <r>
    <x v="6"/>
    <x v="77"/>
    <x v="2"/>
  </r>
  <r>
    <x v="6"/>
    <x v="77"/>
    <x v="0"/>
  </r>
  <r>
    <x v="6"/>
    <x v="77"/>
    <x v="3"/>
  </r>
  <r>
    <x v="6"/>
    <x v="77"/>
    <x v="2"/>
  </r>
  <r>
    <x v="6"/>
    <x v="77"/>
    <x v="3"/>
  </r>
  <r>
    <x v="6"/>
    <x v="77"/>
    <x v="2"/>
  </r>
  <r>
    <x v="6"/>
    <x v="77"/>
    <x v="0"/>
  </r>
  <r>
    <x v="6"/>
    <x v="77"/>
    <x v="1"/>
  </r>
  <r>
    <x v="6"/>
    <x v="77"/>
    <x v="1"/>
  </r>
  <r>
    <x v="6"/>
    <x v="77"/>
    <x v="0"/>
  </r>
  <r>
    <x v="6"/>
    <x v="77"/>
    <x v="0"/>
  </r>
  <r>
    <x v="6"/>
    <x v="77"/>
    <x v="0"/>
  </r>
  <r>
    <x v="6"/>
    <x v="77"/>
    <x v="1"/>
  </r>
  <r>
    <x v="6"/>
    <x v="77"/>
    <x v="0"/>
  </r>
  <r>
    <x v="6"/>
    <x v="78"/>
    <x v="2"/>
  </r>
  <r>
    <x v="6"/>
    <x v="78"/>
    <x v="1"/>
  </r>
  <r>
    <x v="6"/>
    <x v="78"/>
    <x v="3"/>
  </r>
  <r>
    <x v="6"/>
    <x v="78"/>
    <x v="0"/>
  </r>
  <r>
    <x v="6"/>
    <x v="78"/>
    <x v="3"/>
  </r>
  <r>
    <x v="6"/>
    <x v="78"/>
    <x v="3"/>
  </r>
  <r>
    <x v="6"/>
    <x v="78"/>
    <x v="0"/>
  </r>
  <r>
    <x v="6"/>
    <x v="78"/>
    <x v="2"/>
  </r>
  <r>
    <x v="6"/>
    <x v="78"/>
    <x v="3"/>
  </r>
  <r>
    <x v="6"/>
    <x v="78"/>
    <x v="0"/>
  </r>
  <r>
    <x v="6"/>
    <x v="78"/>
    <x v="3"/>
  </r>
  <r>
    <x v="6"/>
    <x v="78"/>
    <x v="3"/>
  </r>
  <r>
    <x v="6"/>
    <x v="78"/>
    <x v="0"/>
  </r>
  <r>
    <x v="6"/>
    <x v="78"/>
    <x v="2"/>
  </r>
  <r>
    <x v="6"/>
    <x v="78"/>
    <x v="3"/>
  </r>
  <r>
    <x v="6"/>
    <x v="78"/>
    <x v="0"/>
  </r>
  <r>
    <x v="6"/>
    <x v="78"/>
    <x v="3"/>
  </r>
  <r>
    <x v="6"/>
    <x v="79"/>
    <x v="0"/>
  </r>
  <r>
    <x v="6"/>
    <x v="79"/>
    <x v="3"/>
  </r>
  <r>
    <x v="6"/>
    <x v="79"/>
    <x v="1"/>
  </r>
  <r>
    <x v="6"/>
    <x v="79"/>
    <x v="0"/>
  </r>
  <r>
    <x v="6"/>
    <x v="79"/>
    <x v="2"/>
  </r>
  <r>
    <x v="6"/>
    <x v="79"/>
    <x v="3"/>
  </r>
  <r>
    <x v="6"/>
    <x v="79"/>
    <x v="2"/>
  </r>
  <r>
    <x v="6"/>
    <x v="79"/>
    <x v="0"/>
  </r>
  <r>
    <x v="6"/>
    <x v="79"/>
    <x v="2"/>
  </r>
  <r>
    <x v="6"/>
    <x v="79"/>
    <x v="2"/>
  </r>
  <r>
    <x v="6"/>
    <x v="79"/>
    <x v="0"/>
  </r>
  <r>
    <x v="6"/>
    <x v="79"/>
    <x v="1"/>
  </r>
  <r>
    <x v="6"/>
    <x v="79"/>
    <x v="2"/>
  </r>
  <r>
    <x v="6"/>
    <x v="80"/>
    <x v="3"/>
  </r>
  <r>
    <x v="6"/>
    <x v="80"/>
    <x v="3"/>
  </r>
  <r>
    <x v="6"/>
    <x v="80"/>
    <x v="3"/>
  </r>
  <r>
    <x v="6"/>
    <x v="80"/>
    <x v="2"/>
  </r>
  <r>
    <x v="6"/>
    <x v="80"/>
    <x v="0"/>
  </r>
  <r>
    <x v="6"/>
    <x v="80"/>
    <x v="2"/>
  </r>
  <r>
    <x v="6"/>
    <x v="80"/>
    <x v="2"/>
  </r>
  <r>
    <x v="6"/>
    <x v="80"/>
    <x v="3"/>
  </r>
  <r>
    <x v="6"/>
    <x v="80"/>
    <x v="3"/>
  </r>
  <r>
    <x v="6"/>
    <x v="80"/>
    <x v="3"/>
  </r>
  <r>
    <x v="6"/>
    <x v="80"/>
    <x v="3"/>
  </r>
  <r>
    <x v="6"/>
    <x v="80"/>
    <x v="2"/>
  </r>
  <r>
    <x v="6"/>
    <x v="80"/>
    <x v="0"/>
  </r>
  <r>
    <x v="6"/>
    <x v="80"/>
    <x v="2"/>
  </r>
  <r>
    <x v="6"/>
    <x v="80"/>
    <x v="0"/>
  </r>
  <r>
    <x v="6"/>
    <x v="80"/>
    <x v="2"/>
  </r>
  <r>
    <x v="6"/>
    <x v="80"/>
    <x v="0"/>
  </r>
  <r>
    <x v="6"/>
    <x v="80"/>
    <x v="1"/>
  </r>
  <r>
    <x v="6"/>
    <x v="80"/>
    <x v="1"/>
  </r>
  <r>
    <x v="6"/>
    <x v="81"/>
    <x v="1"/>
  </r>
  <r>
    <x v="6"/>
    <x v="81"/>
    <x v="1"/>
  </r>
  <r>
    <x v="6"/>
    <x v="81"/>
    <x v="1"/>
  </r>
  <r>
    <x v="6"/>
    <x v="81"/>
    <x v="1"/>
  </r>
  <r>
    <x v="6"/>
    <x v="81"/>
    <x v="1"/>
  </r>
  <r>
    <x v="6"/>
    <x v="81"/>
    <x v="2"/>
  </r>
  <r>
    <x v="6"/>
    <x v="81"/>
    <x v="0"/>
  </r>
  <r>
    <x v="6"/>
    <x v="81"/>
    <x v="1"/>
  </r>
  <r>
    <x v="6"/>
    <x v="81"/>
    <x v="1"/>
  </r>
  <r>
    <x v="6"/>
    <x v="81"/>
    <x v="3"/>
  </r>
  <r>
    <x v="6"/>
    <x v="81"/>
    <x v="0"/>
  </r>
  <r>
    <x v="6"/>
    <x v="81"/>
    <x v="0"/>
  </r>
  <r>
    <x v="6"/>
    <x v="81"/>
    <x v="0"/>
  </r>
  <r>
    <x v="6"/>
    <x v="81"/>
    <x v="3"/>
  </r>
  <r>
    <x v="6"/>
    <x v="82"/>
    <x v="0"/>
  </r>
  <r>
    <x v="6"/>
    <x v="82"/>
    <x v="2"/>
  </r>
  <r>
    <x v="6"/>
    <x v="82"/>
    <x v="0"/>
  </r>
  <r>
    <x v="6"/>
    <x v="82"/>
    <x v="2"/>
  </r>
  <r>
    <x v="6"/>
    <x v="82"/>
    <x v="2"/>
  </r>
  <r>
    <x v="6"/>
    <x v="82"/>
    <x v="3"/>
  </r>
  <r>
    <x v="6"/>
    <x v="82"/>
    <x v="2"/>
  </r>
  <r>
    <x v="6"/>
    <x v="82"/>
    <x v="2"/>
  </r>
  <r>
    <x v="6"/>
    <x v="82"/>
    <x v="3"/>
  </r>
  <r>
    <x v="6"/>
    <x v="82"/>
    <x v="0"/>
  </r>
  <r>
    <x v="6"/>
    <x v="82"/>
    <x v="3"/>
  </r>
  <r>
    <x v="6"/>
    <x v="82"/>
    <x v="0"/>
  </r>
  <r>
    <x v="6"/>
    <x v="83"/>
    <x v="1"/>
  </r>
  <r>
    <x v="6"/>
    <x v="83"/>
    <x v="0"/>
  </r>
  <r>
    <x v="6"/>
    <x v="83"/>
    <x v="1"/>
  </r>
  <r>
    <x v="6"/>
    <x v="83"/>
    <x v="1"/>
  </r>
  <r>
    <x v="6"/>
    <x v="83"/>
    <x v="0"/>
  </r>
  <r>
    <x v="6"/>
    <x v="83"/>
    <x v="0"/>
  </r>
  <r>
    <x v="6"/>
    <x v="83"/>
    <x v="0"/>
  </r>
  <r>
    <x v="6"/>
    <x v="83"/>
    <x v="0"/>
  </r>
  <r>
    <x v="6"/>
    <x v="83"/>
    <x v="0"/>
  </r>
  <r>
    <x v="6"/>
    <x v="83"/>
    <x v="1"/>
  </r>
  <r>
    <x v="6"/>
    <x v="83"/>
    <x v="0"/>
  </r>
  <r>
    <x v="6"/>
    <x v="83"/>
    <x v="0"/>
  </r>
  <r>
    <x v="6"/>
    <x v="83"/>
    <x v="2"/>
  </r>
  <r>
    <x v="6"/>
    <x v="83"/>
    <x v="1"/>
  </r>
  <r>
    <x v="6"/>
    <x v="83"/>
    <x v="1"/>
  </r>
  <r>
    <x v="6"/>
    <x v="83"/>
    <x v="1"/>
  </r>
  <r>
    <x v="6"/>
    <x v="84"/>
    <x v="1"/>
  </r>
  <r>
    <x v="6"/>
    <x v="84"/>
    <x v="1"/>
  </r>
  <r>
    <x v="6"/>
    <x v="84"/>
    <x v="2"/>
  </r>
  <r>
    <x v="6"/>
    <x v="84"/>
    <x v="1"/>
  </r>
  <r>
    <x v="6"/>
    <x v="84"/>
    <x v="0"/>
  </r>
  <r>
    <x v="6"/>
    <x v="84"/>
    <x v="1"/>
  </r>
  <r>
    <x v="6"/>
    <x v="84"/>
    <x v="0"/>
  </r>
  <r>
    <x v="6"/>
    <x v="84"/>
    <x v="1"/>
  </r>
  <r>
    <x v="6"/>
    <x v="84"/>
    <x v="1"/>
  </r>
  <r>
    <x v="6"/>
    <x v="84"/>
    <x v="1"/>
  </r>
  <r>
    <x v="6"/>
    <x v="84"/>
    <x v="2"/>
  </r>
  <r>
    <x v="6"/>
    <x v="84"/>
    <x v="1"/>
  </r>
  <r>
    <x v="6"/>
    <x v="84"/>
    <x v="1"/>
  </r>
  <r>
    <x v="6"/>
    <x v="84"/>
    <x v="1"/>
  </r>
  <r>
    <x v="6"/>
    <x v="85"/>
    <x v="3"/>
  </r>
  <r>
    <x v="6"/>
    <x v="85"/>
    <x v="0"/>
  </r>
  <r>
    <x v="6"/>
    <x v="85"/>
    <x v="1"/>
  </r>
  <r>
    <x v="6"/>
    <x v="85"/>
    <x v="3"/>
  </r>
  <r>
    <x v="6"/>
    <x v="85"/>
    <x v="3"/>
  </r>
  <r>
    <x v="6"/>
    <x v="85"/>
    <x v="2"/>
  </r>
  <r>
    <x v="6"/>
    <x v="85"/>
    <x v="0"/>
  </r>
  <r>
    <x v="6"/>
    <x v="85"/>
    <x v="3"/>
  </r>
  <r>
    <x v="6"/>
    <x v="85"/>
    <x v="2"/>
  </r>
  <r>
    <x v="6"/>
    <x v="85"/>
    <x v="3"/>
  </r>
  <r>
    <x v="6"/>
    <x v="86"/>
    <x v="2"/>
  </r>
  <r>
    <x v="6"/>
    <x v="86"/>
    <x v="2"/>
  </r>
  <r>
    <x v="6"/>
    <x v="86"/>
    <x v="3"/>
  </r>
  <r>
    <x v="6"/>
    <x v="86"/>
    <x v="2"/>
  </r>
  <r>
    <x v="6"/>
    <x v="86"/>
    <x v="0"/>
  </r>
  <r>
    <x v="6"/>
    <x v="86"/>
    <x v="3"/>
  </r>
  <r>
    <x v="6"/>
    <x v="86"/>
    <x v="0"/>
  </r>
  <r>
    <x v="6"/>
    <x v="86"/>
    <x v="2"/>
  </r>
  <r>
    <x v="6"/>
    <x v="86"/>
    <x v="2"/>
  </r>
  <r>
    <x v="6"/>
    <x v="87"/>
    <x v="1"/>
  </r>
  <r>
    <x v="6"/>
    <x v="87"/>
    <x v="1"/>
  </r>
  <r>
    <x v="6"/>
    <x v="87"/>
    <x v="0"/>
  </r>
  <r>
    <x v="6"/>
    <x v="87"/>
    <x v="0"/>
  </r>
  <r>
    <x v="6"/>
    <x v="87"/>
    <x v="1"/>
  </r>
  <r>
    <x v="6"/>
    <x v="88"/>
    <x v="1"/>
  </r>
  <r>
    <x v="6"/>
    <x v="88"/>
    <x v="0"/>
  </r>
  <r>
    <x v="6"/>
    <x v="89"/>
    <x v="3"/>
  </r>
  <r>
    <x v="6"/>
    <x v="89"/>
    <x v="0"/>
  </r>
  <r>
    <x v="6"/>
    <x v="89"/>
    <x v="1"/>
  </r>
  <r>
    <x v="6"/>
    <x v="89"/>
    <x v="0"/>
  </r>
  <r>
    <x v="6"/>
    <x v="89"/>
    <x v="1"/>
  </r>
  <r>
    <x v="6"/>
    <x v="89"/>
    <x v="0"/>
  </r>
  <r>
    <x v="6"/>
    <x v="89"/>
    <x v="0"/>
  </r>
  <r>
    <x v="6"/>
    <x v="89"/>
    <x v="0"/>
  </r>
  <r>
    <x v="6"/>
    <x v="89"/>
    <x v="1"/>
  </r>
  <r>
    <x v="6"/>
    <x v="89"/>
    <x v="1"/>
  </r>
  <r>
    <x v="6"/>
    <x v="89"/>
    <x v="0"/>
  </r>
  <r>
    <x v="6"/>
    <x v="89"/>
    <x v="0"/>
  </r>
  <r>
    <x v="6"/>
    <x v="89"/>
    <x v="0"/>
  </r>
  <r>
    <x v="6"/>
    <x v="89"/>
    <x v="2"/>
  </r>
  <r>
    <x v="6"/>
    <x v="89"/>
    <x v="0"/>
  </r>
  <r>
    <x v="6"/>
    <x v="89"/>
    <x v="2"/>
  </r>
  <r>
    <x v="6"/>
    <x v="89"/>
    <x v="0"/>
  </r>
  <r>
    <x v="6"/>
    <x v="89"/>
    <x v="0"/>
  </r>
  <r>
    <x v="6"/>
    <x v="89"/>
    <x v="0"/>
  </r>
  <r>
    <x v="6"/>
    <x v="89"/>
    <x v="0"/>
  </r>
  <r>
    <x v="6"/>
    <x v="89"/>
    <x v="0"/>
  </r>
  <r>
    <x v="6"/>
    <x v="89"/>
    <x v="1"/>
  </r>
  <r>
    <x v="7"/>
    <x v="90"/>
    <x v="2"/>
  </r>
  <r>
    <x v="7"/>
    <x v="90"/>
    <x v="3"/>
  </r>
  <r>
    <x v="7"/>
    <x v="90"/>
    <x v="3"/>
  </r>
  <r>
    <x v="7"/>
    <x v="90"/>
    <x v="1"/>
  </r>
  <r>
    <x v="7"/>
    <x v="90"/>
    <x v="3"/>
  </r>
  <r>
    <x v="7"/>
    <x v="90"/>
    <x v="0"/>
  </r>
  <r>
    <x v="7"/>
    <x v="90"/>
    <x v="0"/>
  </r>
  <r>
    <x v="7"/>
    <x v="90"/>
    <x v="2"/>
  </r>
  <r>
    <x v="7"/>
    <x v="90"/>
    <x v="2"/>
  </r>
  <r>
    <x v="7"/>
    <x v="90"/>
    <x v="0"/>
  </r>
  <r>
    <x v="7"/>
    <x v="90"/>
    <x v="0"/>
  </r>
  <r>
    <x v="7"/>
    <x v="90"/>
    <x v="0"/>
  </r>
  <r>
    <x v="7"/>
    <x v="90"/>
    <x v="0"/>
  </r>
  <r>
    <x v="7"/>
    <x v="90"/>
    <x v="2"/>
  </r>
  <r>
    <x v="7"/>
    <x v="90"/>
    <x v="0"/>
  </r>
  <r>
    <x v="7"/>
    <x v="90"/>
    <x v="0"/>
  </r>
  <r>
    <x v="7"/>
    <x v="90"/>
    <x v="1"/>
  </r>
  <r>
    <x v="7"/>
    <x v="90"/>
    <x v="2"/>
  </r>
  <r>
    <x v="7"/>
    <x v="91"/>
    <x v="2"/>
  </r>
  <r>
    <x v="7"/>
    <x v="91"/>
    <x v="0"/>
  </r>
  <r>
    <x v="7"/>
    <x v="91"/>
    <x v="1"/>
  </r>
  <r>
    <x v="7"/>
    <x v="91"/>
    <x v="1"/>
  </r>
  <r>
    <x v="7"/>
    <x v="91"/>
    <x v="1"/>
  </r>
  <r>
    <x v="7"/>
    <x v="91"/>
    <x v="0"/>
  </r>
  <r>
    <x v="7"/>
    <x v="91"/>
    <x v="0"/>
  </r>
  <r>
    <x v="7"/>
    <x v="91"/>
    <x v="0"/>
  </r>
  <r>
    <x v="7"/>
    <x v="91"/>
    <x v="2"/>
  </r>
  <r>
    <x v="7"/>
    <x v="91"/>
    <x v="0"/>
  </r>
  <r>
    <x v="7"/>
    <x v="91"/>
    <x v="0"/>
  </r>
  <r>
    <x v="7"/>
    <x v="91"/>
    <x v="2"/>
  </r>
  <r>
    <x v="7"/>
    <x v="91"/>
    <x v="2"/>
  </r>
  <r>
    <x v="7"/>
    <x v="91"/>
    <x v="0"/>
  </r>
  <r>
    <x v="7"/>
    <x v="91"/>
    <x v="2"/>
  </r>
  <r>
    <x v="7"/>
    <x v="91"/>
    <x v="0"/>
  </r>
  <r>
    <x v="7"/>
    <x v="91"/>
    <x v="0"/>
  </r>
  <r>
    <x v="7"/>
    <x v="91"/>
    <x v="1"/>
  </r>
  <r>
    <x v="7"/>
    <x v="91"/>
    <x v="1"/>
  </r>
  <r>
    <x v="7"/>
    <x v="91"/>
    <x v="3"/>
  </r>
  <r>
    <x v="7"/>
    <x v="92"/>
    <x v="0"/>
  </r>
  <r>
    <x v="7"/>
    <x v="92"/>
    <x v="0"/>
  </r>
  <r>
    <x v="7"/>
    <x v="92"/>
    <x v="2"/>
  </r>
  <r>
    <x v="7"/>
    <x v="93"/>
    <x v="0"/>
  </r>
  <r>
    <x v="7"/>
    <x v="93"/>
    <x v="0"/>
  </r>
  <r>
    <x v="7"/>
    <x v="93"/>
    <x v="0"/>
  </r>
  <r>
    <x v="7"/>
    <x v="93"/>
    <x v="1"/>
  </r>
  <r>
    <x v="7"/>
    <x v="93"/>
    <x v="1"/>
  </r>
  <r>
    <x v="7"/>
    <x v="93"/>
    <x v="1"/>
  </r>
  <r>
    <x v="7"/>
    <x v="93"/>
    <x v="1"/>
  </r>
  <r>
    <x v="7"/>
    <x v="93"/>
    <x v="0"/>
  </r>
  <r>
    <x v="7"/>
    <x v="93"/>
    <x v="1"/>
  </r>
  <r>
    <x v="7"/>
    <x v="93"/>
    <x v="2"/>
  </r>
  <r>
    <x v="7"/>
    <x v="93"/>
    <x v="0"/>
  </r>
  <r>
    <x v="7"/>
    <x v="93"/>
    <x v="0"/>
  </r>
  <r>
    <x v="7"/>
    <x v="93"/>
    <x v="1"/>
  </r>
  <r>
    <x v="7"/>
    <x v="93"/>
    <x v="1"/>
  </r>
  <r>
    <x v="7"/>
    <x v="93"/>
    <x v="0"/>
  </r>
  <r>
    <x v="7"/>
    <x v="93"/>
    <x v="1"/>
  </r>
  <r>
    <x v="7"/>
    <x v="93"/>
    <x v="2"/>
  </r>
  <r>
    <x v="7"/>
    <x v="94"/>
    <x v="1"/>
  </r>
  <r>
    <x v="7"/>
    <x v="94"/>
    <x v="2"/>
  </r>
  <r>
    <x v="7"/>
    <x v="94"/>
    <x v="2"/>
  </r>
  <r>
    <x v="7"/>
    <x v="94"/>
    <x v="0"/>
  </r>
  <r>
    <x v="7"/>
    <x v="94"/>
    <x v="0"/>
  </r>
  <r>
    <x v="7"/>
    <x v="94"/>
    <x v="1"/>
  </r>
  <r>
    <x v="7"/>
    <x v="94"/>
    <x v="1"/>
  </r>
  <r>
    <x v="7"/>
    <x v="94"/>
    <x v="2"/>
  </r>
  <r>
    <x v="7"/>
    <x v="94"/>
    <x v="3"/>
  </r>
  <r>
    <x v="7"/>
    <x v="94"/>
    <x v="0"/>
  </r>
  <r>
    <x v="7"/>
    <x v="94"/>
    <x v="0"/>
  </r>
  <r>
    <x v="7"/>
    <x v="94"/>
    <x v="2"/>
  </r>
  <r>
    <x v="7"/>
    <x v="94"/>
    <x v="1"/>
  </r>
  <r>
    <x v="7"/>
    <x v="94"/>
    <x v="0"/>
  </r>
  <r>
    <x v="7"/>
    <x v="94"/>
    <x v="1"/>
  </r>
  <r>
    <x v="7"/>
    <x v="94"/>
    <x v="0"/>
  </r>
  <r>
    <x v="7"/>
    <x v="94"/>
    <x v="3"/>
  </r>
  <r>
    <x v="7"/>
    <x v="95"/>
    <x v="0"/>
  </r>
  <r>
    <x v="7"/>
    <x v="95"/>
    <x v="2"/>
  </r>
  <r>
    <x v="7"/>
    <x v="95"/>
    <x v="0"/>
  </r>
  <r>
    <x v="7"/>
    <x v="95"/>
    <x v="0"/>
  </r>
  <r>
    <x v="7"/>
    <x v="95"/>
    <x v="0"/>
  </r>
  <r>
    <x v="7"/>
    <x v="95"/>
    <x v="2"/>
  </r>
  <r>
    <x v="7"/>
    <x v="95"/>
    <x v="0"/>
  </r>
  <r>
    <x v="7"/>
    <x v="95"/>
    <x v="0"/>
  </r>
  <r>
    <x v="7"/>
    <x v="95"/>
    <x v="1"/>
  </r>
  <r>
    <x v="7"/>
    <x v="95"/>
    <x v="2"/>
  </r>
  <r>
    <x v="7"/>
    <x v="95"/>
    <x v="0"/>
  </r>
  <r>
    <x v="7"/>
    <x v="95"/>
    <x v="3"/>
  </r>
  <r>
    <x v="7"/>
    <x v="95"/>
    <x v="0"/>
  </r>
  <r>
    <x v="7"/>
    <x v="95"/>
    <x v="2"/>
  </r>
  <r>
    <x v="7"/>
    <x v="95"/>
    <x v="0"/>
  </r>
  <r>
    <x v="7"/>
    <x v="95"/>
    <x v="0"/>
  </r>
  <r>
    <x v="7"/>
    <x v="95"/>
    <x v="0"/>
  </r>
  <r>
    <x v="7"/>
    <x v="95"/>
    <x v="2"/>
  </r>
  <r>
    <x v="7"/>
    <x v="95"/>
    <x v="2"/>
  </r>
  <r>
    <x v="7"/>
    <x v="95"/>
    <x v="2"/>
  </r>
  <r>
    <x v="7"/>
    <x v="95"/>
    <x v="2"/>
  </r>
  <r>
    <x v="7"/>
    <x v="95"/>
    <x v="0"/>
  </r>
  <r>
    <x v="7"/>
    <x v="95"/>
    <x v="2"/>
  </r>
  <r>
    <x v="7"/>
    <x v="95"/>
    <x v="1"/>
  </r>
  <r>
    <x v="7"/>
    <x v="95"/>
    <x v="3"/>
  </r>
  <r>
    <x v="7"/>
    <x v="95"/>
    <x v="2"/>
  </r>
  <r>
    <x v="7"/>
    <x v="95"/>
    <x v="0"/>
  </r>
  <r>
    <x v="7"/>
    <x v="95"/>
    <x v="0"/>
  </r>
  <r>
    <x v="7"/>
    <x v="95"/>
    <x v="2"/>
  </r>
  <r>
    <x v="7"/>
    <x v="95"/>
    <x v="0"/>
  </r>
  <r>
    <x v="7"/>
    <x v="95"/>
    <x v="1"/>
  </r>
  <r>
    <x v="7"/>
    <x v="95"/>
    <x v="2"/>
  </r>
  <r>
    <x v="7"/>
    <x v="95"/>
    <x v="1"/>
  </r>
  <r>
    <x v="7"/>
    <x v="95"/>
    <x v="0"/>
  </r>
  <r>
    <x v="7"/>
    <x v="95"/>
    <x v="0"/>
  </r>
  <r>
    <x v="7"/>
    <x v="95"/>
    <x v="1"/>
  </r>
  <r>
    <x v="7"/>
    <x v="95"/>
    <x v="0"/>
  </r>
  <r>
    <x v="7"/>
    <x v="95"/>
    <x v="0"/>
  </r>
  <r>
    <x v="7"/>
    <x v="96"/>
    <x v="2"/>
  </r>
  <r>
    <x v="7"/>
    <x v="96"/>
    <x v="2"/>
  </r>
  <r>
    <x v="7"/>
    <x v="96"/>
    <x v="0"/>
  </r>
  <r>
    <x v="7"/>
    <x v="96"/>
    <x v="1"/>
  </r>
  <r>
    <x v="7"/>
    <x v="96"/>
    <x v="0"/>
  </r>
  <r>
    <x v="7"/>
    <x v="96"/>
    <x v="0"/>
  </r>
  <r>
    <x v="7"/>
    <x v="97"/>
    <x v="0"/>
  </r>
  <r>
    <x v="7"/>
    <x v="97"/>
    <x v="1"/>
  </r>
  <r>
    <x v="7"/>
    <x v="97"/>
    <x v="1"/>
  </r>
  <r>
    <x v="7"/>
    <x v="97"/>
    <x v="1"/>
  </r>
  <r>
    <x v="7"/>
    <x v="97"/>
    <x v="1"/>
  </r>
  <r>
    <x v="7"/>
    <x v="97"/>
    <x v="0"/>
  </r>
  <r>
    <x v="7"/>
    <x v="97"/>
    <x v="1"/>
  </r>
  <r>
    <x v="7"/>
    <x v="98"/>
    <x v="0"/>
  </r>
  <r>
    <x v="7"/>
    <x v="98"/>
    <x v="1"/>
  </r>
  <r>
    <x v="7"/>
    <x v="98"/>
    <x v="1"/>
  </r>
  <r>
    <x v="7"/>
    <x v="98"/>
    <x v="0"/>
  </r>
  <r>
    <x v="7"/>
    <x v="98"/>
    <x v="0"/>
  </r>
  <r>
    <x v="7"/>
    <x v="98"/>
    <x v="2"/>
  </r>
  <r>
    <x v="7"/>
    <x v="98"/>
    <x v="1"/>
  </r>
  <r>
    <x v="7"/>
    <x v="98"/>
    <x v="0"/>
  </r>
  <r>
    <x v="7"/>
    <x v="98"/>
    <x v="0"/>
  </r>
  <r>
    <x v="7"/>
    <x v="98"/>
    <x v="0"/>
  </r>
  <r>
    <x v="7"/>
    <x v="98"/>
    <x v="1"/>
  </r>
  <r>
    <x v="7"/>
    <x v="98"/>
    <x v="0"/>
  </r>
  <r>
    <x v="7"/>
    <x v="99"/>
    <x v="3"/>
  </r>
  <r>
    <x v="7"/>
    <x v="99"/>
    <x v="2"/>
  </r>
  <r>
    <x v="7"/>
    <x v="99"/>
    <x v="3"/>
  </r>
  <r>
    <x v="7"/>
    <x v="99"/>
    <x v="0"/>
  </r>
  <r>
    <x v="7"/>
    <x v="99"/>
    <x v="0"/>
  </r>
  <r>
    <x v="7"/>
    <x v="99"/>
    <x v="3"/>
  </r>
  <r>
    <x v="7"/>
    <x v="99"/>
    <x v="3"/>
  </r>
  <r>
    <x v="7"/>
    <x v="99"/>
    <x v="0"/>
  </r>
  <r>
    <x v="7"/>
    <x v="99"/>
    <x v="3"/>
  </r>
  <r>
    <x v="7"/>
    <x v="99"/>
    <x v="0"/>
  </r>
  <r>
    <x v="7"/>
    <x v="99"/>
    <x v="2"/>
  </r>
  <r>
    <x v="7"/>
    <x v="99"/>
    <x v="0"/>
  </r>
  <r>
    <x v="7"/>
    <x v="99"/>
    <x v="3"/>
  </r>
  <r>
    <x v="7"/>
    <x v="99"/>
    <x v="3"/>
  </r>
  <r>
    <x v="7"/>
    <x v="99"/>
    <x v="0"/>
  </r>
  <r>
    <x v="7"/>
    <x v="99"/>
    <x v="2"/>
  </r>
  <r>
    <x v="7"/>
    <x v="99"/>
    <x v="3"/>
  </r>
  <r>
    <x v="7"/>
    <x v="99"/>
    <x v="2"/>
  </r>
  <r>
    <x v="7"/>
    <x v="99"/>
    <x v="2"/>
  </r>
  <r>
    <x v="7"/>
    <x v="99"/>
    <x v="0"/>
  </r>
  <r>
    <x v="7"/>
    <x v="99"/>
    <x v="3"/>
  </r>
  <r>
    <x v="7"/>
    <x v="99"/>
    <x v="2"/>
  </r>
  <r>
    <x v="7"/>
    <x v="99"/>
    <x v="0"/>
  </r>
  <r>
    <x v="7"/>
    <x v="99"/>
    <x v="3"/>
  </r>
  <r>
    <x v="7"/>
    <x v="99"/>
    <x v="3"/>
  </r>
  <r>
    <x v="7"/>
    <x v="99"/>
    <x v="0"/>
  </r>
  <r>
    <x v="7"/>
    <x v="100"/>
    <x v="0"/>
  </r>
  <r>
    <x v="7"/>
    <x v="100"/>
    <x v="0"/>
  </r>
  <r>
    <x v="7"/>
    <x v="100"/>
    <x v="1"/>
  </r>
  <r>
    <x v="7"/>
    <x v="100"/>
    <x v="0"/>
  </r>
  <r>
    <x v="7"/>
    <x v="100"/>
    <x v="0"/>
  </r>
  <r>
    <x v="7"/>
    <x v="100"/>
    <x v="0"/>
  </r>
  <r>
    <x v="7"/>
    <x v="100"/>
    <x v="0"/>
  </r>
  <r>
    <x v="7"/>
    <x v="100"/>
    <x v="0"/>
  </r>
  <r>
    <x v="7"/>
    <x v="100"/>
    <x v="1"/>
  </r>
  <r>
    <x v="7"/>
    <x v="100"/>
    <x v="3"/>
  </r>
  <r>
    <x v="7"/>
    <x v="100"/>
    <x v="1"/>
  </r>
  <r>
    <x v="7"/>
    <x v="100"/>
    <x v="0"/>
  </r>
  <r>
    <x v="7"/>
    <x v="101"/>
    <x v="0"/>
  </r>
  <r>
    <x v="7"/>
    <x v="101"/>
    <x v="1"/>
  </r>
  <r>
    <x v="7"/>
    <x v="101"/>
    <x v="3"/>
  </r>
  <r>
    <x v="7"/>
    <x v="101"/>
    <x v="2"/>
  </r>
  <r>
    <x v="7"/>
    <x v="101"/>
    <x v="3"/>
  </r>
  <r>
    <x v="7"/>
    <x v="101"/>
    <x v="2"/>
  </r>
  <r>
    <x v="7"/>
    <x v="101"/>
    <x v="2"/>
  </r>
  <r>
    <x v="7"/>
    <x v="101"/>
    <x v="3"/>
  </r>
  <r>
    <x v="7"/>
    <x v="101"/>
    <x v="0"/>
  </r>
  <r>
    <x v="7"/>
    <x v="101"/>
    <x v="2"/>
  </r>
  <r>
    <x v="7"/>
    <x v="102"/>
    <x v="1"/>
  </r>
  <r>
    <x v="7"/>
    <x v="102"/>
    <x v="0"/>
  </r>
  <r>
    <x v="7"/>
    <x v="102"/>
    <x v="0"/>
  </r>
  <r>
    <x v="7"/>
    <x v="102"/>
    <x v="3"/>
  </r>
  <r>
    <x v="7"/>
    <x v="102"/>
    <x v="0"/>
  </r>
  <r>
    <x v="7"/>
    <x v="102"/>
    <x v="0"/>
  </r>
  <r>
    <x v="7"/>
    <x v="102"/>
    <x v="2"/>
  </r>
  <r>
    <x v="7"/>
    <x v="102"/>
    <x v="0"/>
  </r>
  <r>
    <x v="7"/>
    <x v="102"/>
    <x v="2"/>
  </r>
  <r>
    <x v="7"/>
    <x v="102"/>
    <x v="0"/>
  </r>
  <r>
    <x v="7"/>
    <x v="102"/>
    <x v="1"/>
  </r>
  <r>
    <x v="8"/>
    <x v="103"/>
    <x v="1"/>
  </r>
  <r>
    <x v="8"/>
    <x v="103"/>
    <x v="0"/>
  </r>
  <r>
    <x v="8"/>
    <x v="103"/>
    <x v="1"/>
  </r>
  <r>
    <x v="8"/>
    <x v="103"/>
    <x v="1"/>
  </r>
  <r>
    <x v="8"/>
    <x v="103"/>
    <x v="1"/>
  </r>
  <r>
    <x v="8"/>
    <x v="103"/>
    <x v="0"/>
  </r>
  <r>
    <x v="8"/>
    <x v="103"/>
    <x v="1"/>
  </r>
  <r>
    <x v="8"/>
    <x v="103"/>
    <x v="0"/>
  </r>
  <r>
    <x v="8"/>
    <x v="103"/>
    <x v="1"/>
  </r>
  <r>
    <x v="8"/>
    <x v="103"/>
    <x v="0"/>
  </r>
  <r>
    <x v="8"/>
    <x v="103"/>
    <x v="1"/>
  </r>
  <r>
    <x v="8"/>
    <x v="103"/>
    <x v="0"/>
  </r>
  <r>
    <x v="8"/>
    <x v="103"/>
    <x v="1"/>
  </r>
  <r>
    <x v="8"/>
    <x v="103"/>
    <x v="1"/>
  </r>
  <r>
    <x v="8"/>
    <x v="103"/>
    <x v="0"/>
  </r>
  <r>
    <x v="8"/>
    <x v="103"/>
    <x v="0"/>
  </r>
  <r>
    <x v="8"/>
    <x v="103"/>
    <x v="0"/>
  </r>
  <r>
    <x v="8"/>
    <x v="103"/>
    <x v="0"/>
  </r>
  <r>
    <x v="8"/>
    <x v="104"/>
    <x v="2"/>
  </r>
  <r>
    <x v="8"/>
    <x v="104"/>
    <x v="3"/>
  </r>
  <r>
    <x v="8"/>
    <x v="104"/>
    <x v="3"/>
  </r>
  <r>
    <x v="8"/>
    <x v="104"/>
    <x v="2"/>
  </r>
  <r>
    <x v="8"/>
    <x v="104"/>
    <x v="3"/>
  </r>
  <r>
    <x v="8"/>
    <x v="104"/>
    <x v="2"/>
  </r>
  <r>
    <x v="8"/>
    <x v="104"/>
    <x v="0"/>
  </r>
  <r>
    <x v="8"/>
    <x v="104"/>
    <x v="0"/>
  </r>
  <r>
    <x v="8"/>
    <x v="104"/>
    <x v="2"/>
  </r>
  <r>
    <x v="8"/>
    <x v="104"/>
    <x v="0"/>
  </r>
  <r>
    <x v="8"/>
    <x v="104"/>
    <x v="3"/>
  </r>
  <r>
    <x v="8"/>
    <x v="104"/>
    <x v="0"/>
  </r>
  <r>
    <x v="8"/>
    <x v="104"/>
    <x v="0"/>
  </r>
  <r>
    <x v="8"/>
    <x v="104"/>
    <x v="0"/>
  </r>
  <r>
    <x v="8"/>
    <x v="104"/>
    <x v="0"/>
  </r>
  <r>
    <x v="8"/>
    <x v="104"/>
    <x v="2"/>
  </r>
  <r>
    <x v="8"/>
    <x v="104"/>
    <x v="1"/>
  </r>
  <r>
    <x v="8"/>
    <x v="104"/>
    <x v="1"/>
  </r>
  <r>
    <x v="8"/>
    <x v="104"/>
    <x v="0"/>
  </r>
  <r>
    <x v="8"/>
    <x v="104"/>
    <x v="0"/>
  </r>
  <r>
    <x v="8"/>
    <x v="104"/>
    <x v="2"/>
  </r>
  <r>
    <x v="8"/>
    <x v="105"/>
    <x v="2"/>
  </r>
  <r>
    <x v="8"/>
    <x v="105"/>
    <x v="3"/>
  </r>
  <r>
    <x v="8"/>
    <x v="105"/>
    <x v="2"/>
  </r>
  <r>
    <x v="8"/>
    <x v="105"/>
    <x v="3"/>
  </r>
  <r>
    <x v="8"/>
    <x v="105"/>
    <x v="2"/>
  </r>
  <r>
    <x v="8"/>
    <x v="105"/>
    <x v="0"/>
  </r>
  <r>
    <x v="8"/>
    <x v="105"/>
    <x v="3"/>
  </r>
  <r>
    <x v="8"/>
    <x v="105"/>
    <x v="3"/>
  </r>
  <r>
    <x v="8"/>
    <x v="105"/>
    <x v="2"/>
  </r>
  <r>
    <x v="8"/>
    <x v="105"/>
    <x v="3"/>
  </r>
  <r>
    <x v="8"/>
    <x v="105"/>
    <x v="2"/>
  </r>
  <r>
    <x v="8"/>
    <x v="105"/>
    <x v="3"/>
  </r>
  <r>
    <x v="8"/>
    <x v="105"/>
    <x v="2"/>
  </r>
  <r>
    <x v="8"/>
    <x v="105"/>
    <x v="3"/>
  </r>
  <r>
    <x v="8"/>
    <x v="105"/>
    <x v="2"/>
  </r>
  <r>
    <x v="8"/>
    <x v="105"/>
    <x v="3"/>
  </r>
  <r>
    <x v="8"/>
    <x v="105"/>
    <x v="3"/>
  </r>
  <r>
    <x v="8"/>
    <x v="105"/>
    <x v="2"/>
  </r>
  <r>
    <x v="8"/>
    <x v="105"/>
    <x v="2"/>
  </r>
  <r>
    <x v="8"/>
    <x v="105"/>
    <x v="2"/>
  </r>
  <r>
    <x v="8"/>
    <x v="105"/>
    <x v="2"/>
  </r>
  <r>
    <x v="8"/>
    <x v="105"/>
    <x v="3"/>
  </r>
  <r>
    <x v="8"/>
    <x v="105"/>
    <x v="2"/>
  </r>
  <r>
    <x v="8"/>
    <x v="105"/>
    <x v="2"/>
  </r>
  <r>
    <x v="8"/>
    <x v="105"/>
    <x v="2"/>
  </r>
  <r>
    <x v="8"/>
    <x v="105"/>
    <x v="0"/>
  </r>
  <r>
    <x v="8"/>
    <x v="105"/>
    <x v="2"/>
  </r>
  <r>
    <x v="8"/>
    <x v="105"/>
    <x v="2"/>
  </r>
  <r>
    <x v="8"/>
    <x v="106"/>
    <x v="2"/>
  </r>
  <r>
    <x v="8"/>
    <x v="106"/>
    <x v="3"/>
  </r>
  <r>
    <x v="8"/>
    <x v="106"/>
    <x v="0"/>
  </r>
  <r>
    <x v="8"/>
    <x v="106"/>
    <x v="0"/>
  </r>
  <r>
    <x v="8"/>
    <x v="106"/>
    <x v="2"/>
  </r>
  <r>
    <x v="8"/>
    <x v="106"/>
    <x v="3"/>
  </r>
  <r>
    <x v="8"/>
    <x v="106"/>
    <x v="3"/>
  </r>
  <r>
    <x v="8"/>
    <x v="106"/>
    <x v="2"/>
  </r>
  <r>
    <x v="8"/>
    <x v="106"/>
    <x v="0"/>
  </r>
  <r>
    <x v="8"/>
    <x v="106"/>
    <x v="2"/>
  </r>
  <r>
    <x v="8"/>
    <x v="106"/>
    <x v="2"/>
  </r>
  <r>
    <x v="8"/>
    <x v="106"/>
    <x v="0"/>
  </r>
  <r>
    <x v="8"/>
    <x v="106"/>
    <x v="0"/>
  </r>
  <r>
    <x v="8"/>
    <x v="106"/>
    <x v="2"/>
  </r>
  <r>
    <x v="8"/>
    <x v="106"/>
    <x v="2"/>
  </r>
  <r>
    <x v="8"/>
    <x v="106"/>
    <x v="0"/>
  </r>
  <r>
    <x v="8"/>
    <x v="106"/>
    <x v="2"/>
  </r>
  <r>
    <x v="8"/>
    <x v="106"/>
    <x v="2"/>
  </r>
  <r>
    <x v="8"/>
    <x v="107"/>
    <x v="0"/>
  </r>
  <r>
    <x v="8"/>
    <x v="107"/>
    <x v="0"/>
  </r>
  <r>
    <x v="8"/>
    <x v="107"/>
    <x v="0"/>
  </r>
  <r>
    <x v="8"/>
    <x v="107"/>
    <x v="1"/>
  </r>
  <r>
    <x v="8"/>
    <x v="107"/>
    <x v="0"/>
  </r>
  <r>
    <x v="8"/>
    <x v="107"/>
    <x v="0"/>
  </r>
  <r>
    <x v="8"/>
    <x v="107"/>
    <x v="3"/>
  </r>
  <r>
    <x v="8"/>
    <x v="107"/>
    <x v="2"/>
  </r>
  <r>
    <x v="8"/>
    <x v="107"/>
    <x v="3"/>
  </r>
  <r>
    <x v="8"/>
    <x v="107"/>
    <x v="2"/>
  </r>
  <r>
    <x v="8"/>
    <x v="107"/>
    <x v="3"/>
  </r>
  <r>
    <x v="8"/>
    <x v="107"/>
    <x v="0"/>
  </r>
  <r>
    <x v="8"/>
    <x v="107"/>
    <x v="2"/>
  </r>
  <r>
    <x v="8"/>
    <x v="108"/>
    <x v="0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0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1"/>
  </r>
  <r>
    <x v="8"/>
    <x v="108"/>
    <x v="0"/>
  </r>
  <r>
    <x v="8"/>
    <x v="109"/>
    <x v="0"/>
  </r>
  <r>
    <x v="8"/>
    <x v="109"/>
    <x v="2"/>
  </r>
  <r>
    <x v="8"/>
    <x v="109"/>
    <x v="0"/>
  </r>
  <r>
    <x v="8"/>
    <x v="109"/>
    <x v="2"/>
  </r>
  <r>
    <x v="8"/>
    <x v="109"/>
    <x v="2"/>
  </r>
  <r>
    <x v="8"/>
    <x v="109"/>
    <x v="0"/>
  </r>
  <r>
    <x v="8"/>
    <x v="109"/>
    <x v="3"/>
  </r>
  <r>
    <x v="8"/>
    <x v="109"/>
    <x v="2"/>
  </r>
  <r>
    <x v="8"/>
    <x v="109"/>
    <x v="0"/>
  </r>
  <r>
    <x v="8"/>
    <x v="109"/>
    <x v="0"/>
  </r>
  <r>
    <x v="8"/>
    <x v="109"/>
    <x v="0"/>
  </r>
  <r>
    <x v="8"/>
    <x v="109"/>
    <x v="2"/>
  </r>
  <r>
    <x v="8"/>
    <x v="109"/>
    <x v="0"/>
  </r>
  <r>
    <x v="8"/>
    <x v="109"/>
    <x v="2"/>
  </r>
  <r>
    <x v="8"/>
    <x v="110"/>
    <x v="0"/>
  </r>
  <r>
    <x v="8"/>
    <x v="110"/>
    <x v="2"/>
  </r>
  <r>
    <x v="8"/>
    <x v="110"/>
    <x v="0"/>
  </r>
  <r>
    <x v="8"/>
    <x v="110"/>
    <x v="1"/>
  </r>
  <r>
    <x v="8"/>
    <x v="110"/>
    <x v="0"/>
  </r>
  <r>
    <x v="8"/>
    <x v="110"/>
    <x v="2"/>
  </r>
  <r>
    <x v="8"/>
    <x v="110"/>
    <x v="2"/>
  </r>
  <r>
    <x v="8"/>
    <x v="110"/>
    <x v="1"/>
  </r>
  <r>
    <x v="8"/>
    <x v="110"/>
    <x v="2"/>
  </r>
  <r>
    <x v="8"/>
    <x v="110"/>
    <x v="0"/>
  </r>
  <r>
    <x v="8"/>
    <x v="110"/>
    <x v="2"/>
  </r>
  <r>
    <x v="8"/>
    <x v="110"/>
    <x v="2"/>
  </r>
  <r>
    <x v="8"/>
    <x v="110"/>
    <x v="0"/>
  </r>
  <r>
    <x v="8"/>
    <x v="110"/>
    <x v="2"/>
  </r>
  <r>
    <x v="8"/>
    <x v="110"/>
    <x v="2"/>
  </r>
  <r>
    <x v="8"/>
    <x v="110"/>
    <x v="0"/>
  </r>
  <r>
    <x v="8"/>
    <x v="111"/>
    <x v="0"/>
  </r>
  <r>
    <x v="8"/>
    <x v="111"/>
    <x v="2"/>
  </r>
  <r>
    <x v="8"/>
    <x v="111"/>
    <x v="1"/>
  </r>
  <r>
    <x v="8"/>
    <x v="111"/>
    <x v="0"/>
  </r>
  <r>
    <x v="8"/>
    <x v="111"/>
    <x v="1"/>
  </r>
  <r>
    <x v="8"/>
    <x v="111"/>
    <x v="1"/>
  </r>
  <r>
    <x v="8"/>
    <x v="111"/>
    <x v="1"/>
  </r>
  <r>
    <x v="8"/>
    <x v="111"/>
    <x v="0"/>
  </r>
  <r>
    <x v="8"/>
    <x v="111"/>
    <x v="3"/>
  </r>
  <r>
    <x v="8"/>
    <x v="111"/>
    <x v="0"/>
  </r>
  <r>
    <x v="8"/>
    <x v="111"/>
    <x v="0"/>
  </r>
  <r>
    <x v="8"/>
    <x v="111"/>
    <x v="1"/>
  </r>
  <r>
    <x v="8"/>
    <x v="111"/>
    <x v="1"/>
  </r>
  <r>
    <x v="8"/>
    <x v="111"/>
    <x v="0"/>
  </r>
  <r>
    <x v="8"/>
    <x v="111"/>
    <x v="0"/>
  </r>
  <r>
    <x v="8"/>
    <x v="111"/>
    <x v="1"/>
  </r>
  <r>
    <x v="8"/>
    <x v="111"/>
    <x v="1"/>
  </r>
  <r>
    <x v="8"/>
    <x v="112"/>
    <x v="2"/>
  </r>
  <r>
    <x v="8"/>
    <x v="112"/>
    <x v="3"/>
  </r>
  <r>
    <x v="8"/>
    <x v="112"/>
    <x v="2"/>
  </r>
  <r>
    <x v="8"/>
    <x v="112"/>
    <x v="2"/>
  </r>
  <r>
    <x v="8"/>
    <x v="112"/>
    <x v="3"/>
  </r>
  <r>
    <x v="8"/>
    <x v="112"/>
    <x v="2"/>
  </r>
  <r>
    <x v="8"/>
    <x v="112"/>
    <x v="3"/>
  </r>
  <r>
    <x v="8"/>
    <x v="112"/>
    <x v="0"/>
  </r>
  <r>
    <x v="8"/>
    <x v="112"/>
    <x v="0"/>
  </r>
  <r>
    <x v="8"/>
    <x v="112"/>
    <x v="0"/>
  </r>
  <r>
    <x v="8"/>
    <x v="112"/>
    <x v="3"/>
  </r>
  <r>
    <x v="8"/>
    <x v="112"/>
    <x v="3"/>
  </r>
  <r>
    <x v="8"/>
    <x v="112"/>
    <x v="1"/>
  </r>
  <r>
    <x v="8"/>
    <x v="113"/>
    <x v="2"/>
  </r>
  <r>
    <x v="8"/>
    <x v="113"/>
    <x v="0"/>
  </r>
  <r>
    <x v="8"/>
    <x v="113"/>
    <x v="2"/>
  </r>
  <r>
    <x v="8"/>
    <x v="114"/>
    <x v="0"/>
  </r>
  <r>
    <x v="8"/>
    <x v="114"/>
    <x v="1"/>
  </r>
  <r>
    <x v="8"/>
    <x v="114"/>
    <x v="0"/>
  </r>
  <r>
    <x v="8"/>
    <x v="114"/>
    <x v="0"/>
  </r>
  <r>
    <x v="8"/>
    <x v="114"/>
    <x v="2"/>
  </r>
  <r>
    <x v="8"/>
    <x v="114"/>
    <x v="1"/>
  </r>
  <r>
    <x v="8"/>
    <x v="114"/>
    <x v="0"/>
  </r>
  <r>
    <x v="8"/>
    <x v="114"/>
    <x v="0"/>
  </r>
  <r>
    <x v="8"/>
    <x v="114"/>
    <x v="3"/>
  </r>
  <r>
    <x v="8"/>
    <x v="114"/>
    <x v="2"/>
  </r>
  <r>
    <x v="8"/>
    <x v="114"/>
    <x v="1"/>
  </r>
  <r>
    <x v="8"/>
    <x v="114"/>
    <x v="0"/>
  </r>
  <r>
    <x v="8"/>
    <x v="114"/>
    <x v="2"/>
  </r>
  <r>
    <x v="8"/>
    <x v="102"/>
    <x v="1"/>
  </r>
  <r>
    <x v="8"/>
    <x v="102"/>
    <x v="0"/>
  </r>
  <r>
    <x v="8"/>
    <x v="102"/>
    <x v="0"/>
  </r>
  <r>
    <x v="8"/>
    <x v="102"/>
    <x v="3"/>
  </r>
  <r>
    <x v="8"/>
    <x v="102"/>
    <x v="0"/>
  </r>
  <r>
    <x v="8"/>
    <x v="102"/>
    <x v="0"/>
  </r>
  <r>
    <x v="8"/>
    <x v="102"/>
    <x v="2"/>
  </r>
  <r>
    <x v="8"/>
    <x v="102"/>
    <x v="0"/>
  </r>
  <r>
    <x v="8"/>
    <x v="102"/>
    <x v="2"/>
  </r>
  <r>
    <x v="8"/>
    <x v="102"/>
    <x v="0"/>
  </r>
  <r>
    <x v="8"/>
    <x v="102"/>
    <x v="1"/>
  </r>
  <r>
    <x v="8"/>
    <x v="115"/>
    <x v="0"/>
  </r>
  <r>
    <x v="8"/>
    <x v="115"/>
    <x v="2"/>
  </r>
  <r>
    <x v="8"/>
    <x v="115"/>
    <x v="3"/>
  </r>
  <r>
    <x v="8"/>
    <x v="115"/>
    <x v="0"/>
  </r>
  <r>
    <x v="8"/>
    <x v="115"/>
    <x v="0"/>
  </r>
  <r>
    <x v="8"/>
    <x v="115"/>
    <x v="0"/>
  </r>
  <r>
    <x v="8"/>
    <x v="115"/>
    <x v="3"/>
  </r>
  <r>
    <x v="8"/>
    <x v="115"/>
    <x v="1"/>
  </r>
  <r>
    <x v="8"/>
    <x v="115"/>
    <x v="0"/>
  </r>
  <r>
    <x v="8"/>
    <x v="115"/>
    <x v="0"/>
  </r>
  <r>
    <x v="8"/>
    <x v="115"/>
    <x v="1"/>
  </r>
  <r>
    <x v="8"/>
    <x v="115"/>
    <x v="2"/>
  </r>
  <r>
    <x v="8"/>
    <x v="115"/>
    <x v="1"/>
  </r>
  <r>
    <x v="8"/>
    <x v="115"/>
    <x v="1"/>
  </r>
  <r>
    <x v="8"/>
    <x v="115"/>
    <x v="0"/>
  </r>
  <r>
    <x v="8"/>
    <x v="115"/>
    <x v="2"/>
  </r>
  <r>
    <x v="8"/>
    <x v="115"/>
    <x v="0"/>
  </r>
  <r>
    <x v="8"/>
    <x v="115"/>
    <x v="3"/>
  </r>
  <r>
    <x v="8"/>
    <x v="115"/>
    <x v="3"/>
  </r>
  <r>
    <x v="8"/>
    <x v="115"/>
    <x v="0"/>
  </r>
  <r>
    <x v="8"/>
    <x v="115"/>
    <x v="2"/>
  </r>
  <r>
    <x v="8"/>
    <x v="115"/>
    <x v="1"/>
  </r>
  <r>
    <x v="8"/>
    <x v="115"/>
    <x v="0"/>
  </r>
  <r>
    <x v="8"/>
    <x v="115"/>
    <x v="0"/>
  </r>
  <r>
    <x v="8"/>
    <x v="11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20F5B7-4494-4111-AFA8-724E49B7FB17}" name="樞紐分析表1" cacheId="0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A1:F129" firstHeaderRow="1" firstDataRow="2" firstDataCol="1"/>
  <pivotFields count="3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17">
        <item x="110"/>
        <item x="67"/>
        <item x="51"/>
        <item x="108"/>
        <item x="101"/>
        <item x="98"/>
        <item x="28"/>
        <item x="56"/>
        <item x="107"/>
        <item x="31"/>
        <item x="25"/>
        <item x="23"/>
        <item x="5"/>
        <item x="14"/>
        <item x="88"/>
        <item x="8"/>
        <item x="18"/>
        <item x="50"/>
        <item x="105"/>
        <item x="49"/>
        <item x="96"/>
        <item x="85"/>
        <item x="89"/>
        <item x="37"/>
        <item x="99"/>
        <item x="62"/>
        <item x="1"/>
        <item x="53"/>
        <item x="83"/>
        <item x="36"/>
        <item x="94"/>
        <item x="97"/>
        <item x="115"/>
        <item x="7"/>
        <item x="41"/>
        <item x="77"/>
        <item x="104"/>
        <item x="3"/>
        <item x="0"/>
        <item x="86"/>
        <item x="30"/>
        <item x="9"/>
        <item x="4"/>
        <item x="68"/>
        <item x="24"/>
        <item x="87"/>
        <item x="12"/>
        <item x="22"/>
        <item x="59"/>
        <item x="64"/>
        <item x="21"/>
        <item x="63"/>
        <item x="71"/>
        <item x="10"/>
        <item x="33"/>
        <item x="106"/>
        <item x="102"/>
        <item x="111"/>
        <item x="46"/>
        <item x="65"/>
        <item x="38"/>
        <item x="48"/>
        <item x="45"/>
        <item x="80"/>
        <item x="113"/>
        <item x="52"/>
        <item x="39"/>
        <item x="100"/>
        <item x="17"/>
        <item x="73"/>
        <item x="91"/>
        <item x="29"/>
        <item x="2"/>
        <item x="19"/>
        <item x="55"/>
        <item x="70"/>
        <item x="40"/>
        <item x="84"/>
        <item x="66"/>
        <item x="26"/>
        <item x="60"/>
        <item x="6"/>
        <item x="42"/>
        <item x="58"/>
        <item x="82"/>
        <item x="61"/>
        <item x="57"/>
        <item x="54"/>
        <item x="44"/>
        <item x="112"/>
        <item x="20"/>
        <item x="76"/>
        <item x="34"/>
        <item x="72"/>
        <item x="79"/>
        <item x="69"/>
        <item x="114"/>
        <item x="43"/>
        <item x="16"/>
        <item x="95"/>
        <item x="15"/>
        <item x="32"/>
        <item x="13"/>
        <item x="90"/>
        <item x="47"/>
        <item x="11"/>
        <item x="81"/>
        <item x="93"/>
        <item x="78"/>
        <item x="35"/>
        <item x="74"/>
        <item x="27"/>
        <item x="75"/>
        <item x="109"/>
        <item x="92"/>
        <item x="103"/>
        <item t="default"/>
      </items>
    </pivotField>
    <pivotField axis="axisCol" dataField="1" showAll="0">
      <items count="5">
        <item x="1"/>
        <item x="0"/>
        <item x="2"/>
        <item x="3"/>
        <item t="default"/>
      </items>
    </pivotField>
  </pivotFields>
  <rowFields count="2">
    <field x="0"/>
    <field x="1"/>
  </rowFields>
  <rowItems count="127">
    <i>
      <x/>
    </i>
    <i r="1">
      <x v="12"/>
    </i>
    <i r="1">
      <x v="15"/>
    </i>
    <i r="1">
      <x v="26"/>
    </i>
    <i r="1">
      <x v="33"/>
    </i>
    <i r="1">
      <x v="37"/>
    </i>
    <i r="1">
      <x v="38"/>
    </i>
    <i r="1">
      <x v="41"/>
    </i>
    <i r="1">
      <x v="42"/>
    </i>
    <i r="1">
      <x v="53"/>
    </i>
    <i r="1">
      <x v="72"/>
    </i>
    <i r="1">
      <x v="81"/>
    </i>
    <i>
      <x v="1"/>
    </i>
    <i r="1">
      <x v="11"/>
    </i>
    <i r="1">
      <x v="13"/>
    </i>
    <i r="1">
      <x v="16"/>
    </i>
    <i r="1">
      <x v="44"/>
    </i>
    <i r="1">
      <x v="46"/>
    </i>
    <i r="1">
      <x v="47"/>
    </i>
    <i r="1">
      <x v="50"/>
    </i>
    <i r="1">
      <x v="68"/>
    </i>
    <i r="1">
      <x v="73"/>
    </i>
    <i r="1">
      <x v="90"/>
    </i>
    <i r="1">
      <x v="98"/>
    </i>
    <i r="1">
      <x v="100"/>
    </i>
    <i r="1">
      <x v="102"/>
    </i>
    <i r="1">
      <x v="105"/>
    </i>
    <i>
      <x v="2"/>
    </i>
    <i r="1">
      <x v="6"/>
    </i>
    <i r="1">
      <x v="9"/>
    </i>
    <i r="1">
      <x v="10"/>
    </i>
    <i r="1">
      <x v="23"/>
    </i>
    <i r="1">
      <x v="29"/>
    </i>
    <i r="1">
      <x v="40"/>
    </i>
    <i r="1">
      <x v="54"/>
    </i>
    <i r="1">
      <x v="71"/>
    </i>
    <i r="1">
      <x v="79"/>
    </i>
    <i r="1">
      <x v="92"/>
    </i>
    <i r="1">
      <x v="101"/>
    </i>
    <i r="1">
      <x v="109"/>
    </i>
    <i r="1">
      <x v="111"/>
    </i>
    <i>
      <x v="3"/>
    </i>
    <i r="1">
      <x v="2"/>
    </i>
    <i r="1">
      <x v="17"/>
    </i>
    <i r="1">
      <x v="19"/>
    </i>
    <i r="1">
      <x v="34"/>
    </i>
    <i r="1">
      <x v="58"/>
    </i>
    <i r="1">
      <x v="60"/>
    </i>
    <i r="1">
      <x v="61"/>
    </i>
    <i r="1">
      <x v="62"/>
    </i>
    <i r="1">
      <x v="66"/>
    </i>
    <i r="1">
      <x v="76"/>
    </i>
    <i r="1">
      <x v="82"/>
    </i>
    <i r="1">
      <x v="88"/>
    </i>
    <i r="1">
      <x v="97"/>
    </i>
    <i r="1">
      <x v="104"/>
    </i>
    <i>
      <x v="4"/>
    </i>
    <i r="1">
      <x v="7"/>
    </i>
    <i r="1">
      <x v="25"/>
    </i>
    <i r="1">
      <x v="27"/>
    </i>
    <i r="1">
      <x v="48"/>
    </i>
    <i r="1">
      <x v="49"/>
    </i>
    <i r="1">
      <x v="51"/>
    </i>
    <i r="1">
      <x v="65"/>
    </i>
    <i r="1">
      <x v="74"/>
    </i>
    <i r="1">
      <x v="80"/>
    </i>
    <i r="1">
      <x v="83"/>
    </i>
    <i r="1">
      <x v="85"/>
    </i>
    <i r="1">
      <x v="86"/>
    </i>
    <i r="1">
      <x v="87"/>
    </i>
    <i>
      <x v="5"/>
    </i>
    <i r="1">
      <x v="1"/>
    </i>
    <i r="1">
      <x v="43"/>
    </i>
    <i r="1">
      <x v="52"/>
    </i>
    <i r="1">
      <x v="59"/>
    </i>
    <i r="1">
      <x v="69"/>
    </i>
    <i r="1">
      <x v="75"/>
    </i>
    <i r="1">
      <x v="78"/>
    </i>
    <i r="1">
      <x v="93"/>
    </i>
    <i r="1">
      <x v="95"/>
    </i>
    <i r="1">
      <x v="110"/>
    </i>
    <i r="1">
      <x v="112"/>
    </i>
    <i>
      <x v="6"/>
    </i>
    <i r="1">
      <x v="14"/>
    </i>
    <i r="1">
      <x v="21"/>
    </i>
    <i r="1">
      <x v="22"/>
    </i>
    <i r="1">
      <x v="28"/>
    </i>
    <i r="1">
      <x v="35"/>
    </i>
    <i r="1">
      <x v="39"/>
    </i>
    <i r="1">
      <x v="45"/>
    </i>
    <i r="1">
      <x v="63"/>
    </i>
    <i r="1">
      <x v="77"/>
    </i>
    <i r="1">
      <x v="84"/>
    </i>
    <i r="1">
      <x v="91"/>
    </i>
    <i r="1">
      <x v="94"/>
    </i>
    <i r="1">
      <x v="106"/>
    </i>
    <i r="1">
      <x v="108"/>
    </i>
    <i>
      <x v="7"/>
    </i>
    <i r="1">
      <x v="4"/>
    </i>
    <i r="1">
      <x v="5"/>
    </i>
    <i r="1">
      <x v="20"/>
    </i>
    <i r="1">
      <x v="24"/>
    </i>
    <i r="1">
      <x v="30"/>
    </i>
    <i r="1">
      <x v="31"/>
    </i>
    <i r="1">
      <x v="56"/>
    </i>
    <i r="1">
      <x v="67"/>
    </i>
    <i r="1">
      <x v="70"/>
    </i>
    <i r="1">
      <x v="99"/>
    </i>
    <i r="1">
      <x v="103"/>
    </i>
    <i r="1">
      <x v="107"/>
    </i>
    <i r="1">
      <x v="114"/>
    </i>
    <i>
      <x v="8"/>
    </i>
    <i r="1">
      <x/>
    </i>
    <i r="1">
      <x v="3"/>
    </i>
    <i r="1">
      <x v="8"/>
    </i>
    <i r="1">
      <x v="18"/>
    </i>
    <i r="1">
      <x v="32"/>
    </i>
    <i r="1">
      <x v="36"/>
    </i>
    <i r="1">
      <x v="55"/>
    </i>
    <i r="1">
      <x v="56"/>
    </i>
    <i r="1">
      <x v="57"/>
    </i>
    <i r="1">
      <x v="64"/>
    </i>
    <i r="1">
      <x v="89"/>
    </i>
    <i r="1">
      <x v="96"/>
    </i>
    <i r="1">
      <x v="113"/>
    </i>
    <i r="1">
      <x v="115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計數 - metho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09CB920-4DEB-42AC-8204-82313607AB65}" name="表格1_3" displayName="表格1_3" ref="A1:AK162" totalsRowShown="0" headerRowDxfId="18">
  <autoFilter ref="A1:AK162" xr:uid="{D9EDAA57-C9F3-478F-8059-CD2550400D45}"/>
  <sortState xmlns:xlrd2="http://schemas.microsoft.com/office/spreadsheetml/2017/richdata2" ref="A2:AK125">
    <sortCondition ref="A2:A125"/>
    <sortCondition descending="1" ref="G2:G125"/>
  </sortState>
  <tableColumns count="37">
    <tableColumn id="1" xr3:uid="{5E31A283-50AF-417D-B32C-A934C374E056}" name="場" dataDxfId="17"/>
    <tableColumn id="2" xr3:uid="{4614FBB7-1899-4419-9BBF-00386C78D05D}" name="編號" dataDxfId="16"/>
    <tableColumn id="3" xr3:uid="{A8911C3A-4158-4506-984F-2F7BA9846777}" name="馬名" dataDxfId="15"/>
    <tableColumn id="36" xr3:uid="{10B9CF10-2478-475E-9514-D102F9CA5BFC}" name="落飛" dataDxfId="14"/>
    <tableColumn id="35" xr3:uid="{968725CA-191D-440D-86C8-C420E887EFEB}" name="閘" dataDxfId="13"/>
    <tableColumn id="34" xr3:uid="{D570BF8E-00AC-4C7D-9C32-07A6DB99AAEA}" name="位" dataDxfId="12"/>
    <tableColumn id="4" xr3:uid="{7BD7A4E2-1B80-4667-9116-42FB56897EFB}" name="總" dataDxfId="0">
      <calculatedColumnFormula>Q2+S2+(U2*0.3)+(W2*0.3)+(Y2*0.4)+AF2</calculatedColumnFormula>
    </tableColumn>
    <tableColumn id="30" xr3:uid="{A07C1BDA-DEE1-4C04-877B-31F794D09589}" name="1430W" dataDxfId="11">
      <calculatedColumnFormula>VLOOKUP(表格1_3[[#This Row],[馬名]],Odds!$A$2:$E$115,4,0)</calculatedColumnFormula>
    </tableColumn>
    <tableColumn id="37" xr3:uid="{F0425188-C49C-4AF5-AFB1-67E7B41EB7EE}" name="1430P" dataDxfId="10">
      <calculatedColumnFormula>VLOOKUP(表格1_3[[#This Row],[馬名]],Odds!$A$2:$E$115,5,0)</calculatedColumnFormula>
    </tableColumn>
    <tableColumn id="33" xr3:uid="{AEEAADCC-D91A-4854-953C-299D097EB153}" name="method" dataDxfId="9">
      <calculatedColumnFormula>VLOOKUP(表格1_3[[#This Row],[馬名]],'M2'!$A$4:$H$161,7,0)</calculatedColumnFormula>
    </tableColumn>
    <tableColumn id="5" xr3:uid="{3FE12856-69E8-44CE-9F34-89CD5FCE9EEC}" name="近績"/>
    <tableColumn id="6" xr3:uid="{E8CB837D-1D88-49ED-8C8F-9DFE574D667A}" name="."/>
    <tableColumn id="7" xr3:uid="{C2B769BD-806C-467C-96C7-960186BB2E65}" name=".."/>
    <tableColumn id="8" xr3:uid="{1BB62FC6-0BC0-4545-85B2-39D7C95C2059}" name="…"/>
    <tableColumn id="9" xr3:uid="{F524ABC1-D374-40FC-B8DC-9E6FB35AB9C7}" name="::"/>
    <tableColumn id="10" xr3:uid="{38C16B9B-75FF-4975-A7B8-CE78A4D87EA1}" name=":.:"/>
    <tableColumn id="32" xr3:uid="{E8605C3B-A16E-427F-811A-DEDA77794662}" name="Pspoint" dataDxfId="8">
      <calculatedColumnFormula>((1-(K2/14))*0.1*IF(K2&lt;&gt;0,1,0)) + ((1-(L2/14))*0.1*IF(L2&lt;&gt;0,1,0)) + ((1-(M2/14))*0.1*IF(M2&lt;&gt;0,1,0)) + ((1-(N2/14))*0.1*IF(N2&lt;&gt;0,1,0))</calculatedColumnFormula>
    </tableColumn>
    <tableColumn id="11" xr3:uid="{B449CA12-DB29-475F-8E0F-4D06517901BC}" name="負磅"/>
    <tableColumn id="12" xr3:uid="{895B538F-7B44-4E61-9491-C9229C67C501}" name="Wpoint" dataDxfId="7">
      <calculatedColumnFormula>VLOOKUP(表格1_3[[#This Row],[負磅]],W!$A$1:$B$32,2,FALSE)</calculatedColumnFormula>
    </tableColumn>
    <tableColumn id="13" xr3:uid="{C446EE01-4E98-4B8D-8410-A844EDB36F92}" name="騎師" dataDxfId="6"/>
    <tableColumn id="14" xr3:uid="{54683209-D0E0-41D1-BF4E-E23CE61335BE}" name="Jpoint" dataDxfId="5">
      <calculatedColumnFormula>VLOOKUP(表格1_3[[#This Row],[騎師]],J!$A$1:$B$45,2,FALSE)</calculatedColumnFormula>
    </tableColumn>
    <tableColumn id="15" xr3:uid="{004BB823-0A47-4C46-9417-04438B841674}" name="練馬師" dataDxfId="4"/>
    <tableColumn id="16" xr3:uid="{9FE5EE39-27FD-4BAB-8C89-42DBF89B79C4}" name="Tpoint" dataDxfId="3">
      <calculatedColumnFormula>VLOOKUP(表格1_3[[#This Row],[練馬師]],T!$A$1:$B$23,2,FALSE)</calculatedColumnFormula>
    </tableColumn>
    <tableColumn id="17" xr3:uid="{08C739A1-6FE8-4B2F-B4FA-6B42527D6840}" name="檔位"/>
    <tableColumn id="18" xr3:uid="{48D2DA2E-B996-4506-A076-31354B896075}" name="Ppoint" dataDxfId="2">
      <calculatedColumnFormula>VLOOKUP(表格1_3[[#This Row],[檔位]],'1200M'!$A$1:$B$14,2,0)</calculatedColumnFormula>
    </tableColumn>
    <tableColumn id="19" xr3:uid="{D7B5A0FD-2AA1-4BAC-AD3A-27ECAF2929D7}" name="評分"/>
    <tableColumn id="20" xr3:uid="{4B423D43-13E7-4C2B-8536-98B6992F5D22}" name="最"/>
    <tableColumn id="21" xr3:uid="{621807D3-8BE5-4746-903B-6ADDE1574CBE}" name="佳時間"/>
    <tableColumn id="22" xr3:uid="{276CA100-EA63-459B-A038-216E452A454A}" name="體重"/>
    <tableColumn id="23" xr3:uid="{D3039ABD-B555-45BC-A420-4AF00BC6B3E1}" name="獎金"/>
    <tableColumn id="24" xr3:uid="{8B77EB11-0D46-4E12-8DAB-7B514954DADB}" name="馬齡"/>
    <tableColumn id="31" xr3:uid="{FC3B8A78-082F-425B-9C8A-2B18BD5B0BC8}" name="Opoint" dataDxfId="1">
      <calculatedColumnFormula>VLOOKUP(表格1_3[[#This Row],[馬齡]],SPB!$A$1:$B$9,2,FALSE)</calculatedColumnFormula>
    </tableColumn>
    <tableColumn id="25" xr3:uid="{8969B9BF-EA2E-4164-9E18-DDA4E00E6E60}" name="評"/>
    <tableColumn id="26" xr3:uid="{7BAA2D37-6F08-416A-B70C-E493A876A38C}" name="優"/>
    <tableColumn id="27" xr3:uid="{358E2224-BB49-430D-A055-2D8102F8DACE}" name="距日"/>
    <tableColumn id="28" xr3:uid="{3FE57C60-BB56-4199-ADB8-0C92B36ED9D2}" name="配備"/>
    <tableColumn id="29" xr3:uid="{2D32E661-4934-4DFF-94A9-5732D1D3FE6F}" name="馬主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3DAF956-AE92-417F-A040-4F993A03BA1B}" name="表格8_10" displayName="表格8_10" ref="A1:Z409" totalsRowShown="0" headerRowDxfId="108">
  <autoFilter ref="A1:Z409" xr:uid="{859FBC26-5454-4D67-9C71-5AA007759CBA}"/>
  <sortState xmlns:xlrd2="http://schemas.microsoft.com/office/spreadsheetml/2017/richdata2" ref="A139:Z407">
    <sortCondition sortBy="cellColor" ref="B1:B409" dxfId="107"/>
  </sortState>
  <tableColumns count="26">
    <tableColumn id="1" xr3:uid="{C8E4FAD4-3970-431D-99E1-D5D76AE79FE8}" name="race"/>
    <tableColumn id="2" xr3:uid="{58EB062B-2C8C-4876-8C84-DDFFB52DDC41}" name="name" dataDxfId="106"/>
    <tableColumn id="3" xr3:uid="{6522EF3E-B867-41DC-BDF0-6BB574B10E74}" name="成時間"/>
    <tableColumn id="4" xr3:uid="{24ED42F0-A7C0-42A7-B741-28F0FEA7EC59}" name="今次檔"/>
    <tableColumn id="5" xr3:uid="{84595484-2993-4F66-963B-9A15DA4CE3E0}" name="今次騎師" dataDxfId="105"/>
    <tableColumn id="6" xr3:uid="{C1409EA8-B042-4025-85C8-FAD1E72D4315}" name="名次"/>
    <tableColumn id="7" xr3:uid="{CF93A23F-2A60-4F54-99CD-C2A251CF487B}" name="騎師" dataDxfId="104"/>
    <tableColumn id="8" xr3:uid="{FD8C06EB-18AA-4DC8-96AB-70730F35F15B}" name="檔位"/>
    <tableColumn id="9" xr3:uid="{01DC47D5-2963-4952-AB67-A3B4034EB718}" name="method"/>
    <tableColumn id="10" xr3:uid="{D4EBBD55-2335-482D-AA42-042B91B473ED}" name="獨贏賠率"/>
    <tableColumn id="11" xr3:uid="{179DCAA2-4B2C-4171-848F-9C1107A6E3CB}" name="途程"/>
    <tableColumn id="12" xr3:uid="{58D3576A-3B83-4B18-AAD3-BA108C0C015E}" name="實際負磅"/>
    <tableColumn id="13" xr3:uid="{59395AA0-3E76-49A8-9572-03F22671F1AF}" name="完"/>
    <tableColumn id="14" xr3:uid="{55869C0A-A6B6-4910-87EA-B8283522F49C}" name="日期"/>
    <tableColumn id="15" xr3:uid="{14FB8455-B536-4D36-AA90-3A45CB7D718E}" name="月"/>
    <tableColumn id="16" xr3:uid="{54114A36-E518-45D3-8A5D-B8F70192FBDE}" name="年"/>
    <tableColumn id="17" xr3:uid="{BF5A76E3-4863-4F81-9CCA-0C625EE8690F}" name="跑道"/>
    <tableColumn id="18" xr3:uid="{83D1BE95-55CB-40BD-83AB-EDD8BDFC501B}" name="排位體重"/>
    <tableColumn id="19" xr3:uid="{E19E1FA6-004A-4747-AB33-A6381F833B92}" name="班次"/>
    <tableColumn id="20" xr3:uid="{43EF18C8-3BA2-49CD-BBAE-81EB3DA6001C}" name="場地狀況"/>
    <tableColumn id="21" xr3:uid="{593627CC-CDBF-4BAD-8994-5543A284F465}" name="場次"/>
    <tableColumn id="22" xr3:uid="{DC13FEAD-A7E1-4837-ADFA-D6599C0C50CD}" name="欄6"/>
    <tableColumn id="23" xr3:uid="{E69A603D-856F-45DD-BC89-D67CCE17D594}" name="欄7"/>
    <tableColumn id="24" xr3:uid="{E84BC40A-A24A-4F1F-AC0C-B2564A99B6EE}" name="頭馬距離"/>
    <tableColumn id="25" xr3:uid="{52E979D0-81B7-4FBF-AEF7-4D815B44348C}" name="評分"/>
    <tableColumn id="26" xr3:uid="{B65EDF33-D171-4A7E-92BE-231143B92E78}" name="練馬師"/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EDAA57-C9F3-478F-8059-CD2550400D45}" name="表格1" displayName="表格1" ref="A1:AK162" totalsRowShown="0" headerRowDxfId="103">
  <autoFilter ref="A1:AK162" xr:uid="{D9EDAA57-C9F3-478F-8059-CD2550400D45}"/>
  <tableColumns count="37">
    <tableColumn id="1" xr3:uid="{3023F60C-E73D-492D-9C9D-A091EA9F4036}" name="場" dataDxfId="102"/>
    <tableColumn id="2" xr3:uid="{460368E1-452E-4CB4-9862-4600026495B8}" name="編號" dataDxfId="101"/>
    <tableColumn id="3" xr3:uid="{B27941B5-3D25-4FE1-B902-86B0509554C4}" name="馬名" dataDxfId="100"/>
    <tableColumn id="36" xr3:uid="{08CF4F4D-1F8A-4AB8-93D6-C770C6F03EBA}" name="落飛" dataDxfId="99"/>
    <tableColumn id="35" xr3:uid="{BC15DB79-D885-45CB-9620-446375383EE3}" name="閘" dataDxfId="98"/>
    <tableColumn id="34" xr3:uid="{DADE69C7-FEFA-4EF9-A96A-DC5FA198BDFA}" name="位" dataDxfId="97"/>
    <tableColumn id="4" xr3:uid="{2AC4BBFD-1F0D-4C99-87C7-C232F3CCC290}" name="總" dataDxfId="96">
      <calculatedColumnFormula>Q2+S2+(U2*0.3)+(W2*0.3)+(Y2*0.4)+AF2</calculatedColumnFormula>
    </tableColumn>
    <tableColumn id="30" xr3:uid="{C9C340FD-3232-4AFE-AAA1-C2C98E807278}" name="1400W" dataDxfId="45">
      <calculatedColumnFormula>VLOOKUP(表格1[[#This Row],[馬名]],Odds!$A$2:$E$115,4,0)</calculatedColumnFormula>
    </tableColumn>
    <tableColumn id="37" xr3:uid="{15E7EC73-071F-4AC5-8291-6124DE2DCF19}" name="1400P" dataDxfId="44">
      <calculatedColumnFormula>VLOOKUP(表格1[[#This Row],[馬名]],Odds!$A$2:$E$115,5,0)</calculatedColumnFormula>
    </tableColumn>
    <tableColumn id="33" xr3:uid="{28F976A6-A6FE-40DF-8AFB-58FCB86DBBCA}" name="method" dataDxfId="95">
      <calculatedColumnFormula>VLOOKUP(表格1[[#This Row],[馬名]],'M2'!$A$4:$H$161,7,0)</calculatedColumnFormula>
    </tableColumn>
    <tableColumn id="5" xr3:uid="{48475343-6167-4B63-AB9F-5FE17E328950}" name="近績"/>
    <tableColumn id="6" xr3:uid="{EB16C14C-6DCD-49C1-903D-EBA5DD8EAC4E}" name="."/>
    <tableColumn id="7" xr3:uid="{8020A558-F61D-47A7-8BB6-91F1EACDD8FE}" name=".."/>
    <tableColumn id="8" xr3:uid="{B9D903C7-93B2-4C35-A5E7-792BF1E8187D}" name="…"/>
    <tableColumn id="9" xr3:uid="{D6637FEF-83C1-4845-8CDC-405D7E101A2E}" name="::"/>
    <tableColumn id="10" xr3:uid="{79FE61CE-CEC1-4BD8-AB11-E752AFB3802B}" name=":.:"/>
    <tableColumn id="32" xr3:uid="{9E01097F-8497-4A3C-AEF4-30090A085BC3}" name="Pspoint" dataDxfId="94">
      <calculatedColumnFormula>((1-(K2/14))*0.1*IF(K2&lt;&gt;0,1,0)) + ((1-(L2/14))*0.1*IF(L2&lt;&gt;0,1,0)) + ((1-(M2/14))*0.1*IF(M2&lt;&gt;0,1,0)) + ((1-(N2/14))*0.1*IF(N2&lt;&gt;0,1,0))</calculatedColumnFormula>
    </tableColumn>
    <tableColumn id="11" xr3:uid="{FF5D478A-22C6-4558-961B-0C9C5554B930}" name="負磅"/>
    <tableColumn id="12" xr3:uid="{15C91D3B-20CD-4AF8-A963-BBDC33B9B5AF}" name="Wpoint" dataDxfId="93">
      <calculatedColumnFormula>VLOOKUP(表格1[[#This Row],[負磅]],W!$A$1:$B$32,2,FALSE)</calculatedColumnFormula>
    </tableColumn>
    <tableColumn id="13" xr3:uid="{2DD97935-F9F6-48A6-B2BE-D1EC467A840B}" name="騎師" dataDxfId="92"/>
    <tableColumn id="14" xr3:uid="{AEBAE059-D5F7-4295-9635-56CD96C411EA}" name="Jpoint" dataDxfId="91">
      <calculatedColumnFormula>VLOOKUP(表格1[[#This Row],[騎師]],J!$A$1:$B$45,2,FALSE)</calculatedColumnFormula>
    </tableColumn>
    <tableColumn id="15" xr3:uid="{B46A4EE4-600B-4F5A-B42A-B737FDC56E3B}" name="練馬師" dataDxfId="90"/>
    <tableColumn id="16" xr3:uid="{6AFCEF2C-FF74-4B5D-B95F-DBE071AE6172}" name="Tpoint" dataDxfId="89">
      <calculatedColumnFormula>VLOOKUP(表格1[[#This Row],[練馬師]],T!$A$1:$B$23,2,FALSE)</calculatedColumnFormula>
    </tableColumn>
    <tableColumn id="17" xr3:uid="{3CBBF842-DF29-4F2C-90D8-7DA91972EE7E}" name="檔位"/>
    <tableColumn id="18" xr3:uid="{D2275E8E-9495-4F98-8FD6-466B6BA35762}" name="Ppoint" dataDxfId="88">
      <calculatedColumnFormula>VLOOKUP(表格1[[#This Row],[檔位]],'1200M'!$A$1:$B$14,2,0)</calculatedColumnFormula>
    </tableColumn>
    <tableColumn id="19" xr3:uid="{6135B152-2D73-4795-BE19-C2159BECE287}" name="評分"/>
    <tableColumn id="20" xr3:uid="{2B3F1409-30F4-4AE7-BAB9-A14EB86DA57A}" name="最"/>
    <tableColumn id="21" xr3:uid="{3BF77667-CDC1-4356-A135-CEED38523A5C}" name="佳時間"/>
    <tableColumn id="22" xr3:uid="{B4A27F15-1173-42C4-9D78-75C84441B5B9}" name="體重"/>
    <tableColumn id="23" xr3:uid="{99267BCE-927F-4565-9F22-091F447079AE}" name="獎金"/>
    <tableColumn id="24" xr3:uid="{3C58DC3D-E188-4B8B-B3A0-2052022F274D}" name="馬齡"/>
    <tableColumn id="31" xr3:uid="{C95D0662-16C1-43A2-BC97-1C843CFCBE0C}" name="Opoint" dataDxfId="87">
      <calculatedColumnFormula>VLOOKUP(表格1[[#This Row],[馬齡]],SPB!$A$1:$B$9,2,FALSE)</calculatedColumnFormula>
    </tableColumn>
    <tableColumn id="25" xr3:uid="{126EC640-8576-49D0-8F6C-8054378EC10E}" name="評"/>
    <tableColumn id="26" xr3:uid="{24DFE9E3-E6B3-4F18-8E44-45DD6BE333DB}" name="優"/>
    <tableColumn id="27" xr3:uid="{C847F0FC-D30E-4085-9936-08C5767BB345}" name="距日"/>
    <tableColumn id="28" xr3:uid="{774EDAB0-D8DB-4D98-A1EF-3C3784210816}" name="配備"/>
    <tableColumn id="29" xr3:uid="{17995AE2-51A5-48A7-A245-A0875A1B7764}" name="馬主"/>
  </tableColumns>
  <tableStyleInfo name="TableStyleMedium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C13B846-07B6-442A-A017-73ED96E1D594}" name="表格3_58" displayName="表格3_58" ref="A1:AH2999" totalsRowShown="0" headerRowDxfId="86" headerRowBorderDxfId="85" tableBorderDxfId="84">
  <autoFilter ref="A1:AH2999" xr:uid="{A1BEE596-F396-4726-82B0-4DD85220C51D}">
    <filterColumn colId="11">
      <colorFilter dxfId="83"/>
    </filterColumn>
    <filterColumn colId="16">
      <filters>
        <filter val="25"/>
      </filters>
    </filterColumn>
    <filterColumn colId="17">
      <filters>
        <filter val="跑馬地草地&quot;A&quot;"/>
        <filter val="跑馬地草地&quot;B&quot;"/>
        <filter val="跑馬地草地&quot;C&quot;"/>
        <filter val="跑馬地草地&quot;C+3&quot;"/>
      </filters>
    </filterColumn>
  </autoFilter>
  <tableColumns count="34">
    <tableColumn id="1" xr3:uid="{330F92E7-CE54-4BD4-9E41-91331CF2833D}" name="race" dataDxfId="82"/>
    <tableColumn id="2" xr3:uid="{ACDF1E7D-6CE0-4A50-9E65-B7B88156639B}" name="name" dataDxfId="81"/>
    <tableColumn id="3" xr3:uid="{9D88BF71-52A6-4050-BC18-9B5C032A15D7}" name="no." dataDxfId="80"/>
    <tableColumn id="31" xr3:uid="{6627EDBE-8FA4-4F32-BAB8-7E72DB2EC6EE}" name="成時間" dataDxfId="79"/>
    <tableColumn id="27" xr3:uid="{C12599C5-F10C-4D93-BBA4-C72D0AF3BC56}" name="今次檔" dataDxfId="78"/>
    <tableColumn id="32" xr3:uid="{B75A1930-1787-4BAC-9610-0C7A2082C75B}" name="今次騎師" dataDxfId="77"/>
    <tableColumn id="6" xr3:uid="{608532E3-4B15-41EE-9682-A2CE59FC6718}" name="名次" dataDxfId="76"/>
    <tableColumn id="15" xr3:uid="{28132B11-A183-4AED-B13A-7F0036C83400}" name="騎師"/>
    <tableColumn id="12" xr3:uid="{826050B6-7433-4BAB-B080-6C08C2A03DC1}" name="檔位" dataDxfId="75"/>
    <tableColumn id="4" xr3:uid="{BE676EAB-E33A-4ED7-9EA6-EE4ABF1DB7C5}" name="method" dataDxfId="74"/>
    <tableColumn id="17" xr3:uid="{3A9BCEB6-1CB1-441D-A7BE-16BE3771B4AB}" name="獨贏賠率" dataDxfId="73"/>
    <tableColumn id="9" xr3:uid="{621A0DC2-4DB4-43EC-AB00-10A1FFA33C21}" name="途程" dataDxfId="72"/>
    <tableColumn id="18" xr3:uid="{F988BCAD-B67E-4EE3-B6D3-A086C46EE7F1}" name="實際負磅"/>
    <tableColumn id="25" xr3:uid="{78DA4A30-82D9-47FD-B213-F27C74599556}" name="完"/>
    <tableColumn id="7" xr3:uid="{85A14084-9299-4837-8A34-21469267806E}" name="日期"/>
    <tableColumn id="29" xr3:uid="{B1BC1305-0F3C-4D59-832F-459089BB37C7}" name="月"/>
    <tableColumn id="30" xr3:uid="{56DCB1EA-6F9B-44E4-92CB-1281F0AC769F}" name="年"/>
    <tableColumn id="8" xr3:uid="{BE9CE91C-C619-4C48-A0B4-6D8C60C30473}" name="跑道"/>
    <tableColumn id="26" xr3:uid="{9902EF36-C1D7-45AA-BAA6-151F03A6ACAF}" name="排位體重"/>
    <tableColumn id="11" xr3:uid="{F2AB1722-639B-4D30-972F-AC8D4D1CA983}" name="班次" dataDxfId="71"/>
    <tableColumn id="10" xr3:uid="{757F40F6-2661-4C23-8B94-0C52FF8D9BDD}" name="場地狀況"/>
    <tableColumn id="5" xr3:uid="{5016B100-B2A8-4BDB-BE13-8F706B6227D7}" name="場次"/>
    <tableColumn id="33" xr3:uid="{9CFEE597-8F7E-4BE2-9813-699B7849C605}" name="欄6"/>
    <tableColumn id="34" xr3:uid="{DFAE3DA5-B3A2-4806-AF59-66AE467A5E35}" name="欄7"/>
    <tableColumn id="16" xr3:uid="{891797DA-F59B-4D94-87EB-C680E852CB6C}" name="頭馬距離"/>
    <tableColumn id="13" xr3:uid="{FB952B74-3DB5-4073-8126-496BCEF9D586}" name="評分"/>
    <tableColumn id="14" xr3:uid="{8808A61F-5527-4599-B630-10D648CF8B48}" name="練馬師" dataDxfId="70"/>
    <tableColumn id="19" xr3:uid="{FDA96F1E-3579-440B-9283-83410C708C95}" name="沿途走位"/>
    <tableColumn id="20" xr3:uid="{8EFF21B3-DF09-4C96-9BEC-1BAE21E0864F}" name="欄1"/>
    <tableColumn id="21" xr3:uid="{9BAE08B2-2459-4D8C-9603-4B2519ABE7C2}" name="欄2"/>
    <tableColumn id="22" xr3:uid="{8074D08F-9483-448D-A3E3-EDDDBCB2BFBF}" name="欄3"/>
    <tableColumn id="23" xr3:uid="{86398184-2C1D-4F8E-AB57-DD3FCBBE6AF3}" name="欄4"/>
    <tableColumn id="24" xr3:uid="{652A8FC3-7B23-4A5C-A4CE-98D441DF41D5}" name="欄5"/>
    <tableColumn id="28" xr3:uid="{7BCC4B7A-04E6-4794-B973-1D5869A0DB39}" name="欄8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59FBC26-5454-4D67-9C71-5AA007759CBA}" name="表格8" displayName="表格8" ref="A1:Z409" totalsRowShown="0" headerRowDxfId="69">
  <autoFilter ref="A1:Z409" xr:uid="{859FBC26-5454-4D67-9C71-5AA007759CBA}"/>
  <sortState xmlns:xlrd2="http://schemas.microsoft.com/office/spreadsheetml/2017/richdata2" ref="A2:Z409">
    <sortCondition ref="A2:A409"/>
    <sortCondition ref="C2:C409"/>
  </sortState>
  <tableColumns count="26">
    <tableColumn id="1" xr3:uid="{B498A903-6B0B-4A98-BC63-394F4613E82B}" name="race"/>
    <tableColumn id="2" xr3:uid="{C68BA698-37A6-4C7A-8774-DCED95BFB11C}" name="name"/>
    <tableColumn id="3" xr3:uid="{0B643729-CC81-45E3-A84D-75999A27891D}" name="成時間"/>
    <tableColumn id="4" xr3:uid="{19F84D53-6525-4E4E-87D1-BCB3EA406A2F}" name="今次檔"/>
    <tableColumn id="5" xr3:uid="{D710E9D4-7382-4AD4-A15E-40C9FD18F122}" name="今次騎師"/>
    <tableColumn id="6" xr3:uid="{3B866098-6E62-4FD6-A06E-547457B9F17E}" name="名次"/>
    <tableColumn id="7" xr3:uid="{842AC220-92E5-4E62-ADA2-C8982448AB24}" name="騎師"/>
    <tableColumn id="8" xr3:uid="{F113EC7E-4091-4BF0-B885-3B60612C96D4}" name="檔位"/>
    <tableColumn id="9" xr3:uid="{2A8CF4C7-CAFB-414C-9508-C65A689223B9}" name="method"/>
    <tableColumn id="10" xr3:uid="{E3590098-A5E2-414D-B9F7-BCF2206EA8FA}" name="獨贏賠率"/>
    <tableColumn id="11" xr3:uid="{CF2178B6-2BAA-4554-A77A-C4381FC691B7}" name="途程"/>
    <tableColumn id="12" xr3:uid="{A9C2316B-D7CA-4898-B762-74ACEC7D32F2}" name="實際負磅"/>
    <tableColumn id="13" xr3:uid="{8DF4F372-9B1B-433B-945B-385C229A1E33}" name="完"/>
    <tableColumn id="14" xr3:uid="{9CFB19B3-4E3A-406F-B600-47E60D310C91}" name="日期"/>
    <tableColumn id="15" xr3:uid="{A73E5767-C557-4679-98E9-C6DD8E38276C}" name="月"/>
    <tableColumn id="16" xr3:uid="{CF896253-DDB7-41A0-B834-ADBE1425B7E1}" name="年"/>
    <tableColumn id="17" xr3:uid="{1F6FD2FC-CF15-47D4-BA0D-F1F4273E90E5}" name="跑道"/>
    <tableColumn id="18" xr3:uid="{7ED50C56-195D-474D-9908-7AD386E8CBDC}" name="排位體重"/>
    <tableColumn id="19" xr3:uid="{1EB0FE7F-804F-456C-83FB-0EE4B0405A87}" name="班次"/>
    <tableColumn id="20" xr3:uid="{330BAB01-5E0A-41AA-B070-3792BFDBCBE7}" name="場地狀況"/>
    <tableColumn id="21" xr3:uid="{FB8BF2E2-184F-4E11-92E6-341232B881CD}" name="場次"/>
    <tableColumn id="22" xr3:uid="{90C068C0-3350-4A19-A283-7E4721B4906E}" name="欄6"/>
    <tableColumn id="23" xr3:uid="{774ECB4F-BE45-4C65-B1FC-CEDBEBD3A52B}" name="欄7"/>
    <tableColumn id="24" xr3:uid="{9B8DB044-3AB2-40F1-B316-E6FBC628E798}" name="頭馬距離"/>
    <tableColumn id="25" xr3:uid="{92C97BF6-720A-46F2-AD1E-E2F3760CA72C}" name="評分"/>
    <tableColumn id="26" xr3:uid="{C8E6F8D9-2187-49C7-9085-D2F5CCCC4267}" name="練馬師"/>
  </tableColumns>
  <tableStyleInfo name="TableStyleMedium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1FB5EBA-0F5F-4E5D-B3BF-EC558AA2DC6D}" name="表格3_5" displayName="表格3_5" ref="A1:AH2999" totalsRowShown="0" headerRowDxfId="68" headerRowBorderDxfId="67" tableBorderDxfId="66">
  <autoFilter ref="A1:AH2999" xr:uid="{A1BEE596-F396-4726-82B0-4DD85220C51D}">
    <filterColumn colId="8">
      <colorFilter dxfId="65"/>
    </filterColumn>
    <filterColumn colId="14">
      <filters>
        <filter val="25"/>
      </filters>
    </filterColumn>
    <filterColumn colId="15">
      <filters>
        <filter val="跑馬地草地&quot;A&quot;"/>
        <filter val="跑馬地草地&quot;B&quot;"/>
        <filter val="跑馬地草地&quot;C&quot;"/>
        <filter val="跑馬地草地&quot;C+3&quot;"/>
      </filters>
    </filterColumn>
  </autoFilter>
  <tableColumns count="34">
    <tableColumn id="1" xr3:uid="{828B5663-1270-409D-AB9B-274988AE5A2F}" name="race" dataDxfId="64"/>
    <tableColumn id="2" xr3:uid="{3DEAE6B0-9883-40F5-8AD4-DDA0485EF81D}" name="name" dataDxfId="63"/>
    <tableColumn id="3" xr3:uid="{F18FFCCE-789C-4FF0-9925-D0639D4C72ED}" name="no." dataDxfId="62"/>
    <tableColumn id="17" xr3:uid="{8B3D6D6A-FC5A-45F7-BB64-0A33C00C6EBC}" name="獨贏賠率" dataDxfId="61"/>
    <tableColumn id="6" xr3:uid="{720034C6-9E56-4964-A57D-7A83B78E5BEA}" name="名次" dataDxfId="60"/>
    <tableColumn id="4" xr3:uid="{883EDE85-5368-4D1D-9861-AAC5B295BAA1}" name="method" dataDxfId="59"/>
    <tableColumn id="12" xr3:uid="{79037790-92F6-478F-BF20-0293417E731F}" name="檔位" dataDxfId="58"/>
    <tableColumn id="18" xr3:uid="{0075438A-311E-4A08-A6EB-74C37F839BDE}" name="實際負磅"/>
    <tableColumn id="9" xr3:uid="{8609530F-6022-4765-A3A0-E6F50AD62940}" name="途程"/>
    <tableColumn id="15" xr3:uid="{23323CB9-45A6-4D1E-A6C1-A62DD131F6E7}" name="騎師"/>
    <tableColumn id="25" xr3:uid="{9BD6D5BE-5D6A-4EB3-AFE4-19B67ED8B7F2}" name="完"/>
    <tableColumn id="31" xr3:uid="{5EA7A770-9681-427C-B9BC-97A7F2CFA2D7}" name="成時間"/>
    <tableColumn id="7" xr3:uid="{3D523BE5-A7BF-4C76-8DC3-EF70642236B7}" name="日期"/>
    <tableColumn id="29" xr3:uid="{E77B5FDC-3ECD-485B-BF7D-6105029033C6}" name="月"/>
    <tableColumn id="30" xr3:uid="{20B125D8-B6F7-49C5-BF87-F3048DEB731F}" name="年"/>
    <tableColumn id="8" xr3:uid="{CF09E442-B96F-4256-8AD5-E4066B1F420F}" name="跑道"/>
    <tableColumn id="26" xr3:uid="{703457D1-87D4-4257-B23E-F26DB44F847E}" name="排位體重"/>
    <tableColumn id="11" xr3:uid="{B1628858-9073-4ED5-9BFE-77FD657BA0CB}" name="班次" dataDxfId="57"/>
    <tableColumn id="10" xr3:uid="{3F0E6ED0-A079-4924-B0D1-09D94EA272C1}" name="場地狀況"/>
    <tableColumn id="5" xr3:uid="{664D8BD2-A509-477E-97DF-3A4C1C584843}" name="場次"/>
    <tableColumn id="33" xr3:uid="{27373707-EBA9-484F-A29D-5E479D780923}" name="欄6"/>
    <tableColumn id="34" xr3:uid="{2C435609-3FC9-4C00-81A5-A99D06E694E6}" name="欄7"/>
    <tableColumn id="16" xr3:uid="{49BFF3C5-0C2D-476B-A318-0B3CBC5D88A2}" name="頭馬距離"/>
    <tableColumn id="13" xr3:uid="{2C76AB28-F996-4DA5-A7EF-27FE582F6379}" name="評分"/>
    <tableColumn id="14" xr3:uid="{0749E854-9A93-4CC2-8C11-A6312CCE951F}" name="練馬師" dataDxfId="56"/>
    <tableColumn id="19" xr3:uid="{381E6A22-DB5A-4F40-9513-C764BBB1B580}" name="沿途走位"/>
    <tableColumn id="20" xr3:uid="{D4D3E46D-AAE4-45F6-AEF9-604B5C6E48DF}" name="欄1"/>
    <tableColumn id="21" xr3:uid="{843CA083-A5EC-4E04-A51B-9C7CBB60A7F6}" name="欄2"/>
    <tableColumn id="22" xr3:uid="{FD324D52-2AFE-4AC7-94E5-79B2C784785B}" name="欄3"/>
    <tableColumn id="23" xr3:uid="{22BC3244-FAAA-444C-BF88-50A90C2BE400}" name="欄4"/>
    <tableColumn id="24" xr3:uid="{26C951A4-04D1-4D3D-AD6E-B97E49BEE3AA}" name="欄5"/>
    <tableColumn id="27" xr3:uid="{5CB021A1-404E-4E36-870B-6C6727FF4CFD}" name="今次檔" dataDxfId="55"/>
    <tableColumn id="32" xr3:uid="{A6CC10D7-FB2B-4DB1-B580-AF07BF53C29A}" name="今次騎師" dataDxfId="54"/>
    <tableColumn id="28" xr3:uid="{71FBA759-4C50-483F-AD40-2ECCEC7923DC}" name="欄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1BEE596-F396-4726-82B0-4DD85220C51D}" name="表格3" displayName="表格3" ref="A1:AB1820" totalsRowShown="0" headerRowDxfId="53" headerRowBorderDxfId="52" tableBorderDxfId="51">
  <autoFilter ref="A1:AB1820" xr:uid="{A1BEE596-F396-4726-82B0-4DD85220C51D}"/>
  <tableColumns count="28">
    <tableColumn id="1" xr3:uid="{D5448B9B-7971-42FF-98B1-6827A74524F9}" name="race" dataDxfId="50"/>
    <tableColumn id="2" xr3:uid="{4A65CE63-7A9F-4208-9FF9-2AB9ECE8B6D1}" name="name" dataDxfId="49"/>
    <tableColumn id="3" xr3:uid="{95F1FC02-E73C-43B9-BFDB-FC83FFCD1182}" name="no." dataDxfId="48"/>
    <tableColumn id="4" xr3:uid="{74904CB8-AAA2-4262-BC10-858442976BCC}" name="method" dataDxfId="47"/>
    <tableColumn id="5" xr3:uid="{D1B8DD1D-F64A-4928-AF0A-24412EEC50D2}" name="場次"/>
    <tableColumn id="6" xr3:uid="{6C3B3E35-64C9-41A9-8793-3267CA6B3BBB}" name="名次"/>
    <tableColumn id="7" xr3:uid="{3DFF308D-6E61-4BA1-9718-FB8639463E31}" name="日期"/>
    <tableColumn id="8" xr3:uid="{E6EEC176-693D-45A8-8F24-6CF318441264}" name="跑道"/>
    <tableColumn id="9" xr3:uid="{814901D9-1ED8-474F-B3AE-2480D93D82F9}" name="途程"/>
    <tableColumn id="10" xr3:uid="{D4B719FD-8112-47CB-A4C4-5FFA92A04294}" name="場地狀況"/>
    <tableColumn id="11" xr3:uid="{F2E65DE5-88DD-48D6-9D19-6C70D7644931}" name="班次"/>
    <tableColumn id="12" xr3:uid="{9A1E3ABB-DBCA-43F0-878C-38E3C27D96B3}" name="檔位"/>
    <tableColumn id="13" xr3:uid="{7EF51862-B809-4174-856F-4EB568451F86}" name="評分"/>
    <tableColumn id="14" xr3:uid="{F24C2C43-671B-4A78-B438-A877F4869D48}" name="練馬師" dataDxfId="46"/>
    <tableColumn id="15" xr3:uid="{D753F9EA-0748-4ED7-AE43-D8FC81E71957}" name="騎師"/>
    <tableColumn id="16" xr3:uid="{7FD45F39-960D-4044-8A7D-527BD8651B1D}" name="頭馬距離"/>
    <tableColumn id="17" xr3:uid="{7ABF03BA-142B-4B81-83C0-CD424B797628}" name="獨贏賠率"/>
    <tableColumn id="18" xr3:uid="{D473C1CA-9267-494E-B9CB-F7DFA0DAD5FF}" name="實際負磅"/>
    <tableColumn id="19" xr3:uid="{F4A63F2C-46C8-4DD8-9FD4-0880482118AD}" name="沿途走位"/>
    <tableColumn id="20" xr3:uid="{74A1107E-D40A-4856-87D7-15E50CE6013C}" name="欄1"/>
    <tableColumn id="21" xr3:uid="{AAFCCD5B-8020-4EEE-B341-014207CA724C}" name="欄2"/>
    <tableColumn id="22" xr3:uid="{01A8DAB0-B9DC-4A1A-B8DD-B13CDEC3BC7E}" name="欄3"/>
    <tableColumn id="23" xr3:uid="{8A5273C0-4532-4709-B251-5AF514D6408E}" name="欄4"/>
    <tableColumn id="24" xr3:uid="{0268783E-94B6-4BC8-8CFC-94D90431B58D}" name="欄5"/>
    <tableColumn id="25" xr3:uid="{989E9716-2787-4126-8B6C-C6B8F7D297BE}" name="完成時間"/>
    <tableColumn id="26" xr3:uid="{49D6B285-6D72-4365-B8C6-A67000092409}" name="排位體重"/>
    <tableColumn id="27" xr3:uid="{9BD8E8C7-F8EE-4F53-B301-D1C3B42B5AE1}" name="配備"/>
    <tableColumn id="28" xr3:uid="{97EC6380-C993-46D3-80F3-AC3CABA53DF6}" name="1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32803-CBDA-418A-B5F6-AE60BFBF31F5}">
  <sheetPr codeName="工作表19"/>
  <dimension ref="A1:AK117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8" bestFit="1" customWidth="1"/>
    <col min="2" max="2" width="9.28515625" style="8" bestFit="1" customWidth="1"/>
    <col min="3" max="3" width="11" style="8" bestFit="1" customWidth="1"/>
    <col min="4" max="4" width="8.5703125" style="8" bestFit="1" customWidth="1"/>
    <col min="5" max="6" width="6.28515625" style="8" bestFit="1" customWidth="1"/>
    <col min="7" max="7" width="9.140625" style="116" customWidth="1"/>
    <col min="8" max="8" width="7" customWidth="1"/>
    <col min="9" max="9" width="6.5703125" customWidth="1"/>
    <col min="10" max="10" width="10.85546875" bestFit="1" customWidth="1"/>
    <col min="11" max="11" width="8.5703125" bestFit="1" customWidth="1"/>
    <col min="12" max="12" width="4.7109375" bestFit="1" customWidth="1"/>
    <col min="13" max="13" width="5.42578125" bestFit="1" customWidth="1"/>
    <col min="14" max="14" width="6.28515625" bestFit="1" customWidth="1"/>
    <col min="15" max="15" width="5.42578125" bestFit="1" customWidth="1"/>
    <col min="16" max="16" width="6.140625" bestFit="1" customWidth="1"/>
    <col min="17" max="17" width="13" hidden="1" customWidth="1"/>
    <col min="18" max="18" width="8.5703125" bestFit="1" customWidth="1"/>
    <col min="19" max="19" width="10.85546875" hidden="1" customWidth="1"/>
    <col min="20" max="20" width="13.28515625" style="8" bestFit="1" customWidth="1"/>
    <col min="21" max="21" width="13" hidden="1" customWidth="1"/>
    <col min="22" max="22" width="11" style="8" bestFit="1" customWidth="1"/>
    <col min="23" max="23" width="13" hidden="1" customWidth="1"/>
    <col min="24" max="24" width="8.5703125" bestFit="1" customWidth="1"/>
    <col min="25" max="25" width="10.140625" bestFit="1" customWidth="1"/>
    <col min="26" max="26" width="8.5703125" bestFit="1" customWidth="1"/>
    <col min="27" max="27" width="6.28515625" bestFit="1" customWidth="1"/>
    <col min="28" max="28" width="10.85546875" bestFit="1" customWidth="1"/>
    <col min="29" max="29" width="8.5703125" bestFit="1" customWidth="1"/>
    <col min="30" max="30" width="8.7109375" bestFit="1" customWidth="1"/>
    <col min="31" max="31" width="8.5703125" bestFit="1" customWidth="1"/>
    <col min="32" max="32" width="10.42578125" bestFit="1" customWidth="1"/>
    <col min="33" max="34" width="6.28515625" bestFit="1" customWidth="1"/>
    <col min="35" max="35" width="8.5703125" bestFit="1" customWidth="1"/>
    <col min="36" max="36" width="14.28515625" bestFit="1" customWidth="1"/>
    <col min="37" max="37" width="46.42578125" bestFit="1" customWidth="1"/>
  </cols>
  <sheetData>
    <row r="1" spans="1:37" s="6" customFormat="1" x14ac:dyDescent="0.25">
      <c r="A1" s="7" t="s">
        <v>2197</v>
      </c>
      <c r="B1" s="7" t="s">
        <v>2198</v>
      </c>
      <c r="C1" s="7" t="s">
        <v>2</v>
      </c>
      <c r="D1" s="7" t="s">
        <v>2370</v>
      </c>
      <c r="E1" s="7" t="s">
        <v>2371</v>
      </c>
      <c r="F1" s="7" t="s">
        <v>2372</v>
      </c>
      <c r="G1" s="115" t="s">
        <v>2215</v>
      </c>
      <c r="H1" s="6" t="s">
        <v>2393</v>
      </c>
      <c r="I1" s="6" t="s">
        <v>2394</v>
      </c>
      <c r="J1" s="6" t="s">
        <v>2373</v>
      </c>
      <c r="K1" s="6" t="s">
        <v>2199</v>
      </c>
      <c r="L1" s="6" t="s">
        <v>2216</v>
      </c>
      <c r="M1" s="6" t="s">
        <v>2217</v>
      </c>
      <c r="N1" s="6" t="s">
        <v>2218</v>
      </c>
      <c r="O1" s="6" t="s">
        <v>2219</v>
      </c>
      <c r="P1" s="6" t="s">
        <v>2220</v>
      </c>
      <c r="Q1" s="6" t="s">
        <v>2226</v>
      </c>
      <c r="R1" s="6" t="s">
        <v>3</v>
      </c>
      <c r="S1" s="6" t="s">
        <v>2221</v>
      </c>
      <c r="T1" s="7" t="s">
        <v>4</v>
      </c>
      <c r="U1" s="6" t="s">
        <v>2222</v>
      </c>
      <c r="V1" s="7" t="s">
        <v>5</v>
      </c>
      <c r="W1" s="6" t="s">
        <v>2223</v>
      </c>
      <c r="X1" s="6" t="s">
        <v>6</v>
      </c>
      <c r="Y1" s="6" t="s">
        <v>2224</v>
      </c>
      <c r="Z1" s="6" t="s">
        <v>7</v>
      </c>
      <c r="AA1" s="6" t="s">
        <v>2205</v>
      </c>
      <c r="AB1" s="6" t="s">
        <v>2206</v>
      </c>
      <c r="AC1" s="6" t="s">
        <v>2200</v>
      </c>
      <c r="AD1" s="6" t="s">
        <v>2201</v>
      </c>
      <c r="AE1" s="6" t="s">
        <v>9</v>
      </c>
      <c r="AF1" s="6" t="s">
        <v>2225</v>
      </c>
      <c r="AG1" s="6" t="s">
        <v>2203</v>
      </c>
      <c r="AH1" s="6" t="s">
        <v>2202</v>
      </c>
      <c r="AI1" s="6" t="s">
        <v>2204</v>
      </c>
      <c r="AJ1" s="6" t="s">
        <v>10</v>
      </c>
      <c r="AK1" s="6" t="s">
        <v>11</v>
      </c>
    </row>
    <row r="2" spans="1:37" s="6" customFormat="1" x14ac:dyDescent="0.25">
      <c r="A2" s="9" t="s">
        <v>1</v>
      </c>
      <c r="B2" s="8">
        <v>7</v>
      </c>
      <c r="C2" s="8" t="s">
        <v>43</v>
      </c>
      <c r="D2" s="8"/>
      <c r="E2" s="8"/>
      <c r="F2" s="8"/>
      <c r="G2" s="116">
        <f>Q2+S2+(U2*0.3)+(W2*0.3)+(Y2*0.4)+AF2</f>
        <v>0.59421804511278198</v>
      </c>
      <c r="H2">
        <f>VLOOKUP(表格1_3[[#This Row],[馬名]],Odds!$A$2:$E$115,4,0)</f>
        <v>10</v>
      </c>
      <c r="I2">
        <f>VLOOKUP(表格1_3[[#This Row],[馬名]],Odds!$A$2:$E$115,5,0)</f>
        <v>3.9</v>
      </c>
      <c r="J2" t="str">
        <f>VLOOKUP(表格1_3[[#This Row],[馬名]],'M2'!$A$4:$H$161,7,0)</f>
        <v>中前</v>
      </c>
      <c r="K2">
        <v>5</v>
      </c>
      <c r="L2">
        <v>6</v>
      </c>
      <c r="M2">
        <v>5</v>
      </c>
      <c r="N2">
        <v>5</v>
      </c>
      <c r="O2">
        <v>2</v>
      </c>
      <c r="P2">
        <v>5</v>
      </c>
      <c r="Q2">
        <f>((1-(K2/14))*0.1*IF(K2&lt;&gt;0,1,0)) + ((1-(L2/14))*0.1*IF(L2&lt;&gt;0,1,0)) + ((1-(M2/14))*0.1*IF(M2&lt;&gt;0,1,0)) + ((1-(N2/14))*0.1*IF(N2&lt;&gt;0,1,0))</f>
        <v>0.24999999999999997</v>
      </c>
      <c r="R2">
        <v>124</v>
      </c>
      <c r="S2">
        <f>VLOOKUP(表格1_3[[#This Row],[負磅]],W!$A$1:$B$32,2,FALSE)</f>
        <v>0.01</v>
      </c>
      <c r="T2" s="8" t="s">
        <v>44</v>
      </c>
      <c r="U2">
        <f>VLOOKUP(表格1_3[[#This Row],[騎師]],J!$A$1:$B$45,2,FALSE)</f>
        <v>0.23809523809523808</v>
      </c>
      <c r="V2" s="8" t="s">
        <v>45</v>
      </c>
      <c r="W2">
        <f>VLOOKUP(表格1_3[[#This Row],[練馬師]],T!$A$1:$B$23,2,FALSE)</f>
        <v>0.30263157894736842</v>
      </c>
      <c r="X2">
        <v>2</v>
      </c>
      <c r="Y2">
        <f>VLOOKUP(表格1_3[[#This Row],[檔位]],'1200M'!$A$1:$B$14,2,0)</f>
        <v>0.43</v>
      </c>
      <c r="Z2">
        <v>27</v>
      </c>
      <c r="AA2">
        <v>1</v>
      </c>
      <c r="AB2">
        <v>49.81</v>
      </c>
      <c r="AC2"/>
      <c r="AD2">
        <v>30625</v>
      </c>
      <c r="AE2">
        <v>5</v>
      </c>
      <c r="AF2"/>
      <c r="AG2">
        <v>-1</v>
      </c>
      <c r="AH2" t="s">
        <v>25</v>
      </c>
      <c r="AI2">
        <v>28</v>
      </c>
      <c r="AJ2"/>
      <c r="AK2" t="s">
        <v>47</v>
      </c>
    </row>
    <row r="3" spans="1:37" x14ac:dyDescent="0.25">
      <c r="A3" s="9" t="s">
        <v>1</v>
      </c>
      <c r="B3" s="8">
        <v>9</v>
      </c>
      <c r="C3" s="8" t="s">
        <v>52</v>
      </c>
      <c r="G3" s="116">
        <f>Q3+S3+(U3*0.3)+(W3*0.3)+(Y3*0.4)+AF3</f>
        <v>0.5264363044363044</v>
      </c>
      <c r="H3">
        <f>VLOOKUP(表格1_3[[#This Row],[馬名]],Odds!$A$2:$E$115,4,0)</f>
        <v>9.9</v>
      </c>
      <c r="I3">
        <f>VLOOKUP(表格1_3[[#This Row],[馬名]],Odds!$A$2:$E$115,5,0)</f>
        <v>2.5</v>
      </c>
      <c r="J3" t="str">
        <f>VLOOKUP(表格1_3[[#This Row],[馬名]],'M2'!$A$4:$H$161,7,0)</f>
        <v>中前</v>
      </c>
      <c r="K3">
        <v>8</v>
      </c>
      <c r="L3">
        <v>7</v>
      </c>
      <c r="M3">
        <v>3</v>
      </c>
      <c r="N3">
        <v>2</v>
      </c>
      <c r="O3">
        <v>6</v>
      </c>
      <c r="P3">
        <v>4</v>
      </c>
      <c r="Q3">
        <f>((1-(K3/14))*0.1*IF(K3&lt;&gt;0,1,0)) + ((1-(L3/14))*0.1*IF(L3&lt;&gt;0,1,0)) + ((1-(M3/14))*0.1*IF(M3&lt;&gt;0,1,0)) + ((1-(N3/14))*0.1*IF(N3&lt;&gt;0,1,0))</f>
        <v>0.25714285714285717</v>
      </c>
      <c r="R3">
        <v>122</v>
      </c>
      <c r="S3">
        <f>VLOOKUP(表格1_3[[#This Row],[負磅]],W!$A$1:$B$32,2,FALSE)</f>
        <v>0.03</v>
      </c>
      <c r="T3" s="8" t="s">
        <v>53</v>
      </c>
      <c r="U3">
        <f>VLOOKUP(表格1_3[[#This Row],[騎師]],J!$A$1:$B$45,2,FALSE)</f>
        <v>0.25641025641025639</v>
      </c>
      <c r="V3" s="9" t="s">
        <v>20</v>
      </c>
      <c r="W3">
        <f>VLOOKUP(表格1_3[[#This Row],[練馬師]],T!$A$1:$B$23,2,FALSE)</f>
        <v>0.23456790123456789</v>
      </c>
      <c r="X3">
        <v>9</v>
      </c>
      <c r="Y3">
        <f>VLOOKUP(表格1_3[[#This Row],[檔位]],'1200M'!$A$1:$B$14,2,0)</f>
        <v>0.23</v>
      </c>
      <c r="Z3">
        <v>25</v>
      </c>
      <c r="AA3">
        <v>1</v>
      </c>
      <c r="AB3">
        <v>49.14</v>
      </c>
      <c r="AD3">
        <v>100625</v>
      </c>
      <c r="AE3">
        <v>6</v>
      </c>
      <c r="AG3">
        <v>0</v>
      </c>
      <c r="AH3">
        <v>2</v>
      </c>
      <c r="AI3">
        <v>4</v>
      </c>
      <c r="AJ3" t="s">
        <v>55</v>
      </c>
      <c r="AK3" t="s">
        <v>56</v>
      </c>
    </row>
    <row r="4" spans="1:37" x14ac:dyDescent="0.25">
      <c r="A4" s="9" t="s">
        <v>1</v>
      </c>
      <c r="B4" s="8">
        <v>2</v>
      </c>
      <c r="C4" s="8" t="s">
        <v>18</v>
      </c>
      <c r="G4" s="116">
        <f>Q4+S4+(U4*0.3)+(W4*0.3)+(Y4*0.4)+AF4</f>
        <v>0.51451098368375858</v>
      </c>
      <c r="H4">
        <f>VLOOKUP(表格1_3[[#This Row],[馬名]],Odds!$A$2:$E$115,4,0)</f>
        <v>3.8</v>
      </c>
      <c r="I4">
        <f>VLOOKUP(表格1_3[[#This Row],[馬名]],Odds!$A$2:$E$115,5,0)</f>
        <v>2.1</v>
      </c>
      <c r="J4" t="str">
        <f>VLOOKUP(表格1_3[[#This Row],[馬名]],'M2'!$A$4:$H$161,7,0)</f>
        <v>中前</v>
      </c>
      <c r="K4">
        <v>4</v>
      </c>
      <c r="L4">
        <v>3</v>
      </c>
      <c r="M4">
        <v>2</v>
      </c>
      <c r="N4">
        <v>2</v>
      </c>
      <c r="O4">
        <v>7</v>
      </c>
      <c r="P4">
        <v>12</v>
      </c>
      <c r="Q4">
        <f>((1-(K4/14))*0.1*IF(K4&lt;&gt;0,1,0)) + ((1-(L4/14))*0.1*IF(L4&lt;&gt;0,1,0)) + ((1-(M4/14))*0.1*IF(M4&lt;&gt;0,1,0)) + ((1-(N4/14))*0.1*IF(N4&lt;&gt;0,1,0))</f>
        <v>0.32142857142857151</v>
      </c>
      <c r="R4">
        <v>135</v>
      </c>
      <c r="S4">
        <f>VLOOKUP(表格1_3[[#This Row],[負磅]],W!$A$1:$B$32,2,FALSE)</f>
        <v>-0.1</v>
      </c>
      <c r="T4" s="8" t="s">
        <v>19</v>
      </c>
      <c r="U4">
        <f>VLOOKUP(表格1_3[[#This Row],[騎師]],J!$A$1:$B$45,2,FALSE)</f>
        <v>0.51570680628272247</v>
      </c>
      <c r="V4" s="9" t="s">
        <v>20</v>
      </c>
      <c r="W4">
        <f>VLOOKUP(表格1_3[[#This Row],[練馬師]],T!$A$1:$B$23,2,FALSE)</f>
        <v>0.23456790123456789</v>
      </c>
      <c r="X4">
        <v>8</v>
      </c>
      <c r="Y4">
        <f>VLOOKUP(表格1_3[[#This Row],[檔位]],'1200M'!$A$1:$B$14,2,0)</f>
        <v>0.17</v>
      </c>
      <c r="Z4">
        <v>38</v>
      </c>
      <c r="AD4">
        <v>52500</v>
      </c>
      <c r="AE4">
        <v>4</v>
      </c>
      <c r="AG4">
        <v>0</v>
      </c>
      <c r="AH4">
        <v>1</v>
      </c>
      <c r="AI4">
        <v>17</v>
      </c>
      <c r="AJ4" t="s">
        <v>16</v>
      </c>
      <c r="AK4" t="s">
        <v>21</v>
      </c>
    </row>
    <row r="5" spans="1:37" x14ac:dyDescent="0.25">
      <c r="A5" s="9" t="s">
        <v>1</v>
      </c>
      <c r="B5" s="8">
        <v>10</v>
      </c>
      <c r="C5" s="8" t="s">
        <v>57</v>
      </c>
      <c r="G5" s="116">
        <f>Q5+S5+(U5*0.3)+(W5*0.3)+(Y5*0.4)+AF5</f>
        <v>0.50319480519480519</v>
      </c>
      <c r="H5">
        <f>VLOOKUP(表格1_3[[#This Row],[馬名]],Odds!$A$2:$E$115,4,0)</f>
        <v>8</v>
      </c>
      <c r="I5">
        <f>VLOOKUP(表格1_3[[#This Row],[馬名]],Odds!$A$2:$E$115,5,0)</f>
        <v>2.9</v>
      </c>
      <c r="J5" t="str">
        <f>VLOOKUP(表格1_3[[#This Row],[馬名]],'M2'!$A$4:$H$161,7,0)</f>
        <v>中後</v>
      </c>
      <c r="K5">
        <v>2</v>
      </c>
      <c r="L5">
        <v>6</v>
      </c>
      <c r="M5">
        <v>7</v>
      </c>
      <c r="N5">
        <v>11</v>
      </c>
      <c r="O5">
        <v>6</v>
      </c>
      <c r="P5">
        <v>2</v>
      </c>
      <c r="Q5">
        <f>((1-(K5/14))*0.1*IF(K5&lt;&gt;0,1,0)) + ((1-(L5/14))*0.1*IF(L5&lt;&gt;0,1,0)) + ((1-(M5/14))*0.1*IF(M5&lt;&gt;0,1,0)) + ((1-(N5/14))*0.1*IF(N5&lt;&gt;0,1,0))</f>
        <v>0.21428571428571433</v>
      </c>
      <c r="R5">
        <v>121</v>
      </c>
      <c r="S5">
        <f>VLOOKUP(表格1_3[[#This Row],[負磅]],W!$A$1:$B$32,2,FALSE)</f>
        <v>0.04</v>
      </c>
      <c r="T5" s="8" t="s">
        <v>58</v>
      </c>
      <c r="U5">
        <f>VLOOKUP(表格1_3[[#This Row],[騎師]],J!$A$1:$B$45,2,FALSE)</f>
        <v>0.23636363636363636</v>
      </c>
      <c r="V5" s="8" t="s">
        <v>59</v>
      </c>
      <c r="W5">
        <f>VLOOKUP(表格1_3[[#This Row],[練馬師]],T!$A$1:$B$23,2,FALSE)</f>
        <v>0.16666666666666666</v>
      </c>
      <c r="X5">
        <v>3</v>
      </c>
      <c r="Y5">
        <f>VLOOKUP(表格1_3[[#This Row],[檔位]],'1200M'!$A$1:$B$14,2,0)</f>
        <v>0.32</v>
      </c>
      <c r="Z5">
        <v>24</v>
      </c>
      <c r="AA5">
        <v>1</v>
      </c>
      <c r="AB5">
        <v>50.96</v>
      </c>
      <c r="AD5">
        <v>201250</v>
      </c>
      <c r="AE5">
        <v>7</v>
      </c>
      <c r="AG5">
        <v>1</v>
      </c>
      <c r="AH5">
        <v>1</v>
      </c>
      <c r="AI5">
        <v>17</v>
      </c>
      <c r="AJ5" t="s">
        <v>16</v>
      </c>
      <c r="AK5" t="s">
        <v>61</v>
      </c>
    </row>
    <row r="6" spans="1:37" x14ac:dyDescent="0.25">
      <c r="A6" s="9" t="s">
        <v>1</v>
      </c>
      <c r="B6" s="8">
        <v>6</v>
      </c>
      <c r="C6" s="8" t="s">
        <v>37</v>
      </c>
      <c r="F6" s="8" t="s">
        <v>2372</v>
      </c>
      <c r="G6" s="116">
        <f>Q6+S6+(U6*0.3)+(W6*0.3)+(Y6*0.4)+AF6</f>
        <v>0.47260926712692519</v>
      </c>
      <c r="H6">
        <f>VLOOKUP(表格1_3[[#This Row],[馬名]],Odds!$A$2:$E$115,4,0)</f>
        <v>9.1</v>
      </c>
      <c r="I6">
        <f>VLOOKUP(表格1_3[[#This Row],[馬名]],Odds!$A$2:$E$115,5,0)</f>
        <v>2.5</v>
      </c>
      <c r="J6" t="str">
        <f>VLOOKUP(表格1_3[[#This Row],[馬名]],'M2'!$A$4:$H$161,7,0)</f>
        <v>中前</v>
      </c>
      <c r="K6">
        <v>6</v>
      </c>
      <c r="L6">
        <v>12</v>
      </c>
      <c r="M6">
        <v>6</v>
      </c>
      <c r="N6">
        <v>6</v>
      </c>
      <c r="O6">
        <v>1</v>
      </c>
      <c r="P6">
        <v>3</v>
      </c>
      <c r="Q6">
        <f>((1-(K6/14))*0.1*IF(K6&lt;&gt;0,1,0)) + ((1-(L6/14))*0.1*IF(L6&lt;&gt;0,1,0)) + ((1-(M6/14))*0.1*IF(M6&lt;&gt;0,1,0)) + ((1-(N6/14))*0.1*IF(N6&lt;&gt;0,1,0))</f>
        <v>0.18571428571428569</v>
      </c>
      <c r="R6">
        <v>129</v>
      </c>
      <c r="S6">
        <f>VLOOKUP(表格1_3[[#This Row],[負磅]],W!$A$1:$B$32,2,FALSE)</f>
        <v>-3.9999999999999897E-2</v>
      </c>
      <c r="T6" s="48" t="s">
        <v>38</v>
      </c>
      <c r="U6" s="34">
        <f>VLOOKUP(表格1_3[[#This Row],[騎師]],J!$A$1:$B$45,2,FALSE)</f>
        <v>0.3125</v>
      </c>
      <c r="V6" s="48" t="s">
        <v>39</v>
      </c>
      <c r="W6">
        <f>VLOOKUP(表格1_3[[#This Row],[練馬師]],T!$A$1:$B$23,2,FALSE)</f>
        <v>0.23048327137546468</v>
      </c>
      <c r="X6">
        <v>1</v>
      </c>
      <c r="Y6">
        <f>VLOOKUP(表格1_3[[#This Row],[檔位]],'1200M'!$A$1:$B$14,2,0)</f>
        <v>0.41</v>
      </c>
      <c r="Z6">
        <v>32</v>
      </c>
      <c r="AA6">
        <v>1</v>
      </c>
      <c r="AB6">
        <v>49.1</v>
      </c>
      <c r="AD6">
        <v>17500</v>
      </c>
      <c r="AE6">
        <v>6</v>
      </c>
      <c r="AG6">
        <v>-1</v>
      </c>
      <c r="AH6">
        <v>1</v>
      </c>
      <c r="AI6">
        <v>17</v>
      </c>
      <c r="AJ6" t="s">
        <v>41</v>
      </c>
      <c r="AK6" t="s">
        <v>42</v>
      </c>
    </row>
    <row r="7" spans="1:37" x14ac:dyDescent="0.25">
      <c r="A7" s="9" t="s">
        <v>1</v>
      </c>
      <c r="B7" s="8">
        <v>3</v>
      </c>
      <c r="C7" s="8" t="s">
        <v>22</v>
      </c>
      <c r="G7" s="116">
        <f>Q7+S7+(U7*0.3)+(W7*0.3)+(Y7*0.4)+AF7</f>
        <v>0.46422107738652357</v>
      </c>
      <c r="H7">
        <f>VLOOKUP(表格1_3[[#This Row],[馬名]],Odds!$A$2:$E$115,4,0)</f>
        <v>11</v>
      </c>
      <c r="I7">
        <f>VLOOKUP(表格1_3[[#This Row],[馬名]],Odds!$A$2:$E$115,5,0)</f>
        <v>3.9</v>
      </c>
      <c r="J7" t="str">
        <f>VLOOKUP(表格1_3[[#This Row],[馬名]],'M2'!$A$4:$H$161,7,0)</f>
        <v>放頭</v>
      </c>
      <c r="K7">
        <v>3</v>
      </c>
      <c r="L7">
        <v>6</v>
      </c>
      <c r="M7">
        <v>3</v>
      </c>
      <c r="N7">
        <v>4</v>
      </c>
      <c r="O7">
        <v>11</v>
      </c>
      <c r="P7">
        <v>9</v>
      </c>
      <c r="Q7">
        <f>((1-(K7/14))*0.1*IF(K7&lt;&gt;0,1,0)) + ((1-(L7/14))*0.1*IF(L7&lt;&gt;0,1,0)) + ((1-(M7/14))*0.1*IF(M7&lt;&gt;0,1,0)) + ((1-(N7/14))*0.1*IF(N7&lt;&gt;0,1,0))</f>
        <v>0.2857142857142857</v>
      </c>
      <c r="R7">
        <v>133</v>
      </c>
      <c r="S7">
        <f>VLOOKUP(表格1_3[[#This Row],[負磅]],W!$A$1:$B$32,2,FALSE)</f>
        <v>-0.08</v>
      </c>
      <c r="T7" s="8" t="s">
        <v>23</v>
      </c>
      <c r="U7">
        <f>VLOOKUP(表格1_3[[#This Row],[騎師]],J!$A$1:$B$45,2,FALSE)</f>
        <v>0.18466898954703834</v>
      </c>
      <c r="V7" s="8" t="s">
        <v>24</v>
      </c>
      <c r="W7">
        <f>VLOOKUP(表格1_3[[#This Row],[練馬師]],T!$A$1:$B$23,2,FALSE)</f>
        <v>0.23702031602708803</v>
      </c>
      <c r="X7">
        <v>5</v>
      </c>
      <c r="Y7">
        <f>VLOOKUP(表格1_3[[#This Row],[檔位]],'1200M'!$A$1:$B$14,2,0)</f>
        <v>0.33</v>
      </c>
      <c r="Z7">
        <v>38</v>
      </c>
      <c r="AD7">
        <v>100625</v>
      </c>
      <c r="AE7">
        <v>4</v>
      </c>
      <c r="AG7">
        <v>0</v>
      </c>
      <c r="AH7" t="s">
        <v>25</v>
      </c>
      <c r="AI7">
        <v>28</v>
      </c>
      <c r="AJ7" t="s">
        <v>26</v>
      </c>
      <c r="AK7" t="s">
        <v>27</v>
      </c>
    </row>
    <row r="8" spans="1:37" x14ac:dyDescent="0.25">
      <c r="A8" s="9" t="s">
        <v>1</v>
      </c>
      <c r="B8" s="8">
        <v>11</v>
      </c>
      <c r="C8" s="8" t="s">
        <v>62</v>
      </c>
      <c r="G8" s="116">
        <f>Q8+S8+(U8*0.3)+(W8*0.3)+(Y8*0.4)+AF8</f>
        <v>0.46240860215053764</v>
      </c>
      <c r="H8">
        <f>VLOOKUP(表格1_3[[#This Row],[馬名]],Odds!$A$2:$E$115,4,0)</f>
        <v>12</v>
      </c>
      <c r="I8">
        <f>VLOOKUP(表格1_3[[#This Row],[馬名]],Odds!$A$2:$E$115,5,0)</f>
        <v>4</v>
      </c>
      <c r="J8" t="str">
        <f>VLOOKUP(表格1_3[[#This Row],[馬名]],'M2'!$A$4:$H$161,7,0)</f>
        <v>中前</v>
      </c>
      <c r="K8">
        <v>9</v>
      </c>
      <c r="L8">
        <v>6</v>
      </c>
      <c r="M8">
        <v>5</v>
      </c>
      <c r="N8">
        <v>3</v>
      </c>
      <c r="O8">
        <v>5</v>
      </c>
      <c r="P8">
        <v>8</v>
      </c>
      <c r="Q8">
        <f>((1-(K8/14))*0.1*IF(K8&lt;&gt;0,1,0)) + ((1-(L8/14))*0.1*IF(L8&lt;&gt;0,1,0)) + ((1-(M8/14))*0.1*IF(M8&lt;&gt;0,1,0)) + ((1-(N8/14))*0.1*IF(N8&lt;&gt;0,1,0))</f>
        <v>0.23571428571428571</v>
      </c>
      <c r="R8">
        <v>120</v>
      </c>
      <c r="S8">
        <f>VLOOKUP(表格1_3[[#This Row],[負磅]],W!$A$1:$B$32,2,FALSE)</f>
        <v>0.05</v>
      </c>
      <c r="T8" s="8" t="s">
        <v>63</v>
      </c>
      <c r="U8">
        <f>VLOOKUP(表格1_3[[#This Row],[騎師]],J!$A$1:$B$45,2,FALSE)</f>
        <v>0.26984126984126983</v>
      </c>
      <c r="V8" s="8" t="s">
        <v>64</v>
      </c>
      <c r="W8">
        <f>VLOOKUP(表格1_3[[#This Row],[練馬師]],T!$A$1:$B$23,2,FALSE)</f>
        <v>0.22580645161290322</v>
      </c>
      <c r="X8">
        <v>10</v>
      </c>
      <c r="Y8">
        <f>VLOOKUP(表格1_3[[#This Row],[檔位]],'1200M'!$A$1:$B$14,2,0)</f>
        <v>7.0000000000000007E-2</v>
      </c>
      <c r="Z8">
        <v>23</v>
      </c>
      <c r="AA8">
        <v>1</v>
      </c>
      <c r="AB8">
        <v>50.08</v>
      </c>
      <c r="AD8">
        <v>17500</v>
      </c>
      <c r="AE8">
        <v>8</v>
      </c>
      <c r="AG8">
        <v>-2</v>
      </c>
      <c r="AH8">
        <v>1</v>
      </c>
      <c r="AI8">
        <v>17</v>
      </c>
      <c r="AJ8" t="s">
        <v>66</v>
      </c>
      <c r="AK8" t="s">
        <v>67</v>
      </c>
    </row>
    <row r="9" spans="1:37" x14ac:dyDescent="0.25">
      <c r="A9" s="9" t="s">
        <v>1</v>
      </c>
      <c r="B9" s="8">
        <v>1</v>
      </c>
      <c r="C9" s="8" t="s">
        <v>12</v>
      </c>
      <c r="F9" s="8" t="s">
        <v>2372</v>
      </c>
      <c r="G9" s="116">
        <f>Q9+S9+(U9*0.3)+(W9*0.3)+(Y9*0.4)+AF9</f>
        <v>0.44964915371247649</v>
      </c>
      <c r="H9">
        <f>VLOOKUP(表格1_3[[#This Row],[馬名]],Odds!$A$2:$E$115,4,0)</f>
        <v>6.4</v>
      </c>
      <c r="I9">
        <f>VLOOKUP(表格1_3[[#This Row],[馬名]],Odds!$A$2:$E$115,5,0)</f>
        <v>1.7</v>
      </c>
      <c r="J9" t="str">
        <f>VLOOKUP(表格1_3[[#This Row],[馬名]],'M2'!$A$4:$H$161,7,0)</f>
        <v>放頭</v>
      </c>
      <c r="K9">
        <v>1</v>
      </c>
      <c r="L9">
        <v>11</v>
      </c>
      <c r="M9">
        <v>5</v>
      </c>
      <c r="N9">
        <v>9</v>
      </c>
      <c r="O9">
        <v>6</v>
      </c>
      <c r="P9">
        <v>2</v>
      </c>
      <c r="Q9">
        <f>((1-(K9/14))*0.1*IF(K9&lt;&gt;0,1,0)) + ((1-(L9/14))*0.1*IF(L9&lt;&gt;0,1,0)) + ((1-(M9/14))*0.1*IF(M9&lt;&gt;0,1,0)) + ((1-(N9/14))*0.1*IF(N9&lt;&gt;0,1,0))</f>
        <v>0.2142857142857143</v>
      </c>
      <c r="R9">
        <v>135</v>
      </c>
      <c r="S9">
        <f>VLOOKUP(表格1_3[[#This Row],[負磅]],W!$A$1:$B$32,2,FALSE)</f>
        <v>-0.1</v>
      </c>
      <c r="T9" s="8" t="s">
        <v>13</v>
      </c>
      <c r="U9">
        <f>VLOOKUP(表格1_3[[#This Row],[騎師]],J!$A$1:$B$45,2,FALSE)</f>
        <v>0.35058823529411764</v>
      </c>
      <c r="V9" s="8" t="s">
        <v>14</v>
      </c>
      <c r="W9">
        <f>VLOOKUP(表格1_3[[#This Row],[練馬師]],T!$A$1:$B$23,2,FALSE)</f>
        <v>0.26062322946175637</v>
      </c>
      <c r="X9">
        <v>4</v>
      </c>
      <c r="Y9">
        <f>VLOOKUP(表格1_3[[#This Row],[檔位]],'1200M'!$A$1:$B$14,2,0)</f>
        <v>0.38</v>
      </c>
      <c r="Z9">
        <v>38</v>
      </c>
      <c r="AA9">
        <v>1</v>
      </c>
      <c r="AB9">
        <v>49.49</v>
      </c>
      <c r="AD9">
        <v>490000</v>
      </c>
      <c r="AE9">
        <v>5</v>
      </c>
      <c r="AG9">
        <v>5</v>
      </c>
      <c r="AH9">
        <v>1</v>
      </c>
      <c r="AI9">
        <v>17</v>
      </c>
      <c r="AJ9" t="s">
        <v>16</v>
      </c>
      <c r="AK9" t="s">
        <v>17</v>
      </c>
    </row>
    <row r="10" spans="1:37" x14ac:dyDescent="0.25">
      <c r="A10" s="9" t="s">
        <v>1</v>
      </c>
      <c r="B10" s="8">
        <v>8</v>
      </c>
      <c r="C10" s="8" t="s">
        <v>48</v>
      </c>
      <c r="G10" s="116">
        <f>Q10+S10+(U10*0.3)+(W10*0.3)+(Y10*0.4)+AF10</f>
        <v>0.37677676027676027</v>
      </c>
      <c r="H10">
        <f>VLOOKUP(表格1_3[[#This Row],[馬名]],Odds!$A$2:$E$115,4,0)</f>
        <v>8</v>
      </c>
      <c r="I10">
        <f>VLOOKUP(表格1_3[[#This Row],[馬名]],Odds!$A$2:$E$115,5,0)</f>
        <v>3.2</v>
      </c>
      <c r="J10" t="str">
        <f>VLOOKUP(表格1_3[[#This Row],[馬名]],'M2'!$A$4:$H$161,7,0)</f>
        <v>中前</v>
      </c>
      <c r="K10">
        <v>2</v>
      </c>
      <c r="L10">
        <v>10</v>
      </c>
      <c r="M10">
        <v>11</v>
      </c>
      <c r="N10">
        <v>11</v>
      </c>
      <c r="O10">
        <v>6</v>
      </c>
      <c r="P10">
        <v>11</v>
      </c>
      <c r="Q10">
        <f>((1-(K10/14))*0.1*IF(K10&lt;&gt;0,1,0)) + ((1-(L10/14))*0.1*IF(L10&lt;&gt;0,1,0)) + ((1-(M10/14))*0.1*IF(M10&lt;&gt;0,1,0)) + ((1-(N10/14))*0.1*IF(N10&lt;&gt;0,1,0))</f>
        <v>0.15714285714285717</v>
      </c>
      <c r="R10">
        <v>123</v>
      </c>
      <c r="S10">
        <f>VLOOKUP(表格1_3[[#This Row],[負磅]],W!$A$1:$B$32,2,FALSE)</f>
        <v>0.02</v>
      </c>
      <c r="T10" s="8" t="s">
        <v>49</v>
      </c>
      <c r="U10">
        <f>VLOOKUP(表格1_3[[#This Row],[騎師]],J!$A$1:$B$45,2,FALSE)</f>
        <v>0.15705128205128205</v>
      </c>
      <c r="V10" s="8" t="s">
        <v>50</v>
      </c>
      <c r="W10">
        <f>VLOOKUP(表格1_3[[#This Row],[練馬師]],T!$A$1:$B$23,2,FALSE)</f>
        <v>0.22839506172839505</v>
      </c>
      <c r="X10">
        <v>6</v>
      </c>
      <c r="Y10">
        <f>VLOOKUP(表格1_3[[#This Row],[檔位]],'1200M'!$A$1:$B$14,2,0)</f>
        <v>0.21</v>
      </c>
      <c r="Z10">
        <v>26</v>
      </c>
      <c r="AD10">
        <v>183750</v>
      </c>
      <c r="AE10">
        <v>5</v>
      </c>
      <c r="AG10">
        <v>1</v>
      </c>
      <c r="AH10">
        <v>1</v>
      </c>
      <c r="AI10">
        <v>28</v>
      </c>
      <c r="AK10" t="s">
        <v>51</v>
      </c>
    </row>
    <row r="11" spans="1:37" x14ac:dyDescent="0.25">
      <c r="A11" s="9" t="s">
        <v>1</v>
      </c>
      <c r="B11" s="8">
        <v>4</v>
      </c>
      <c r="C11" s="8" t="s">
        <v>28</v>
      </c>
      <c r="G11" s="116">
        <f>Q11+S11+(U11*0.3)+(W11*0.3)+(Y11*0.4)+AF11</f>
        <v>0.35921031746031751</v>
      </c>
      <c r="H11">
        <f>VLOOKUP(表格1_3[[#This Row],[馬名]],Odds!$A$2:$E$115,4,0)</f>
        <v>18</v>
      </c>
      <c r="I11">
        <f>VLOOKUP(表格1_3[[#This Row],[馬名]],Odds!$A$2:$E$115,5,0)</f>
        <v>3.6</v>
      </c>
      <c r="J11" t="str">
        <f>VLOOKUP(表格1_3[[#This Row],[馬名]],'M2'!$A$4:$H$161,7,0)</f>
        <v>中後</v>
      </c>
      <c r="K11">
        <v>8</v>
      </c>
      <c r="L11">
        <v>3</v>
      </c>
      <c r="M11">
        <v>4</v>
      </c>
      <c r="N11">
        <v>2</v>
      </c>
      <c r="O11">
        <v>2</v>
      </c>
      <c r="P11">
        <v>3</v>
      </c>
      <c r="Q11">
        <f>((1-(K11/14))*0.1*IF(K11&lt;&gt;0,1,0)) + ((1-(L11/14))*0.1*IF(L11&lt;&gt;0,1,0)) + ((1-(M11/14))*0.1*IF(M11&lt;&gt;0,1,0)) + ((1-(N11/14))*0.1*IF(N11&lt;&gt;0,1,0))</f>
        <v>0.27857142857142864</v>
      </c>
      <c r="R11">
        <v>135</v>
      </c>
      <c r="S11">
        <f>VLOOKUP(表格1_3[[#This Row],[負磅]],W!$A$1:$B$32,2,FALSE)</f>
        <v>-0.1</v>
      </c>
      <c r="T11" s="8" t="s">
        <v>29</v>
      </c>
      <c r="U11">
        <f>VLOOKUP(表格1_3[[#This Row],[騎師]],J!$A$1:$B$45,2,FALSE)</f>
        <v>0.16250000000000001</v>
      </c>
      <c r="V11" s="8" t="s">
        <v>30</v>
      </c>
      <c r="W11">
        <f>VLOOKUP(表格1_3[[#This Row],[練馬師]],T!$A$1:$B$23,2,FALSE)</f>
        <v>0.21296296296296297</v>
      </c>
      <c r="X11">
        <v>11</v>
      </c>
      <c r="Y11">
        <f>VLOOKUP(表格1_3[[#This Row],[檔位]],'1200M'!$A$1:$B$14,2,0)</f>
        <v>0.17</v>
      </c>
      <c r="Z11">
        <v>38</v>
      </c>
      <c r="AD11">
        <v>100625</v>
      </c>
      <c r="AE11">
        <v>6</v>
      </c>
      <c r="AG11">
        <v>-1</v>
      </c>
      <c r="AH11">
        <v>1</v>
      </c>
      <c r="AI11">
        <v>7</v>
      </c>
      <c r="AJ11" t="s">
        <v>31</v>
      </c>
      <c r="AK11" t="s">
        <v>32</v>
      </c>
    </row>
    <row r="12" spans="1:37" x14ac:dyDescent="0.25">
      <c r="A12" s="9" t="s">
        <v>1</v>
      </c>
      <c r="B12" s="8">
        <v>5</v>
      </c>
      <c r="C12" s="8" t="s">
        <v>33</v>
      </c>
      <c r="G12" s="116">
        <f>Q12+S12+(U12*0.3)+(W12*0.3)+(Y12*0.4)+AF12</f>
        <v>0.3351398138646095</v>
      </c>
      <c r="H12">
        <f>VLOOKUP(表格1_3[[#This Row],[馬名]],Odds!$A$2:$E$115,4,0)</f>
        <v>41</v>
      </c>
      <c r="I12">
        <f>VLOOKUP(表格1_3[[#This Row],[馬名]],Odds!$A$2:$E$115,5,0)</f>
        <v>9</v>
      </c>
      <c r="J12" t="str">
        <f>VLOOKUP(表格1_3[[#This Row],[馬名]],'M2'!$A$4:$H$161,7,0)</f>
        <v>放頭</v>
      </c>
      <c r="K12">
        <v>8</v>
      </c>
      <c r="L12">
        <v>13</v>
      </c>
      <c r="M12">
        <v>1</v>
      </c>
      <c r="N12">
        <v>4</v>
      </c>
      <c r="O12">
        <v>3</v>
      </c>
      <c r="P12">
        <v>9</v>
      </c>
      <c r="Q12">
        <f>((1-(K12/14))*0.1*IF(K12&lt;&gt;0,1,0)) + ((1-(L12/14))*0.1*IF(L12&lt;&gt;0,1,0)) + ((1-(M12/14))*0.1*IF(M12&lt;&gt;0,1,0)) + ((1-(N12/14))*0.1*IF(N12&lt;&gt;0,1,0))</f>
        <v>0.2142857142857143</v>
      </c>
      <c r="R12">
        <v>132</v>
      </c>
      <c r="S12">
        <f>VLOOKUP(表格1_3[[#This Row],[負磅]],W!$A$1:$B$32,2,FALSE)</f>
        <v>-7.0000000000000007E-2</v>
      </c>
      <c r="T12" s="8" t="s">
        <v>34</v>
      </c>
      <c r="U12">
        <f>VLOOKUP(表格1_3[[#This Row],[騎師]],J!$A$1:$B$45,2,FALSE)</f>
        <v>0.20163487738419619</v>
      </c>
      <c r="V12" s="8" t="s">
        <v>35</v>
      </c>
      <c r="W12">
        <f>VLOOKUP(表格1_3[[#This Row],[練馬師]],T!$A$1:$B$23,2,FALSE)</f>
        <v>0.22121212121212122</v>
      </c>
      <c r="X12">
        <v>7</v>
      </c>
      <c r="Y12">
        <f>VLOOKUP(表格1_3[[#This Row],[檔位]],'1200M'!$A$1:$B$14,2,0)</f>
        <v>0.16</v>
      </c>
      <c r="Z12">
        <v>35</v>
      </c>
      <c r="AA12">
        <v>1</v>
      </c>
      <c r="AB12">
        <v>50.21</v>
      </c>
      <c r="AD12">
        <v>0</v>
      </c>
      <c r="AE12">
        <v>7</v>
      </c>
      <c r="AG12">
        <v>0</v>
      </c>
      <c r="AH12">
        <v>1</v>
      </c>
      <c r="AI12">
        <v>17</v>
      </c>
      <c r="AK12" t="s">
        <v>36</v>
      </c>
    </row>
    <row r="13" spans="1:37" x14ac:dyDescent="0.25">
      <c r="A13" s="9" t="s">
        <v>1</v>
      </c>
      <c r="B13" s="8" t="str">
        <f>VLOOKUP(表格1_3[[#This Row],[場]],Raceinfo!$A$1:$C$9,3,0)</f>
        <v xml:space="preserve"> 第五班</v>
      </c>
      <c r="C13" s="8" t="str">
        <f>VLOOKUP(表格1_3[[#This Row],[場]],Raceinfo!$A$1:$C$9,2,0)</f>
        <v xml:space="preserve"> 1800米</v>
      </c>
    </row>
    <row r="14" spans="1:37" x14ac:dyDescent="0.25">
      <c r="A14" s="10" t="s">
        <v>68</v>
      </c>
      <c r="B14" s="8">
        <v>12</v>
      </c>
      <c r="C14" s="8" t="s">
        <v>120</v>
      </c>
      <c r="G14" s="116">
        <f>Q14+S14+(U14*0.3)+(W14*0.3)+(Y14*0.4)+AF14</f>
        <v>0.66796323766526933</v>
      </c>
      <c r="H14">
        <f>VLOOKUP(表格1_3[[#This Row],[馬名]],Odds!$A$2:$E$115,4,0)</f>
        <v>8</v>
      </c>
      <c r="I14">
        <f>VLOOKUP(表格1_3[[#This Row],[馬名]],Odds!$A$2:$E$115,5,0)</f>
        <v>2.6</v>
      </c>
      <c r="J14" t="str">
        <f>VLOOKUP(表格1_3[[#This Row],[馬名]],'M2'!$A$4:$H$161,7,0)</f>
        <v>中前</v>
      </c>
      <c r="K14">
        <v>12</v>
      </c>
      <c r="L14">
        <v>2</v>
      </c>
      <c r="M14">
        <v>3</v>
      </c>
      <c r="N14">
        <v>3</v>
      </c>
      <c r="O14">
        <v>4</v>
      </c>
      <c r="P14">
        <v>6</v>
      </c>
      <c r="Q14">
        <f>((1-(K14/14))*0.1*IF(K14&lt;&gt;0,1,0)) + ((1-(L14/14))*0.1*IF(L14&lt;&gt;0,1,0)) + ((1-(M14/14))*0.1*IF(M14&lt;&gt;0,1,0)) + ((1-(N14/14))*0.1*IF(N14&lt;&gt;0,1,0))</f>
        <v>0.25714285714285717</v>
      </c>
      <c r="R14">
        <v>116</v>
      </c>
      <c r="S14">
        <f>VLOOKUP(表格1_3[[#This Row],[負磅]],W!$A$1:$B$32,2,FALSE)</f>
        <v>0.09</v>
      </c>
      <c r="T14" s="8" t="s">
        <v>121</v>
      </c>
      <c r="U14">
        <f>VLOOKUP(表格1_3[[#This Row],[騎師]],J!$A$1:$B$45,2,FALSE)</f>
        <v>0.2857142857142857</v>
      </c>
      <c r="V14" s="8" t="s">
        <v>24</v>
      </c>
      <c r="W14">
        <f>VLOOKUP(表格1_3[[#This Row],[練馬師]],T!$A$1:$B$23,2,FALSE)</f>
        <v>0.23702031602708803</v>
      </c>
      <c r="X14">
        <v>1</v>
      </c>
      <c r="Y14">
        <f>VLOOKUP(表格1_3[[#This Row],[檔位]],'1200M'!$A$1:$B$14,2,0)</f>
        <v>0.41</v>
      </c>
      <c r="Z14">
        <v>41</v>
      </c>
      <c r="AA14">
        <v>1</v>
      </c>
      <c r="AB14">
        <v>39.4</v>
      </c>
      <c r="AD14">
        <v>0</v>
      </c>
      <c r="AE14">
        <v>6</v>
      </c>
      <c r="AG14">
        <v>0</v>
      </c>
      <c r="AH14" t="s">
        <v>123</v>
      </c>
      <c r="AI14">
        <v>21</v>
      </c>
      <c r="AJ14" t="s">
        <v>124</v>
      </c>
      <c r="AK14" t="s">
        <v>125</v>
      </c>
    </row>
    <row r="15" spans="1:37" x14ac:dyDescent="0.25">
      <c r="A15" s="10" t="s">
        <v>68</v>
      </c>
      <c r="B15" s="8">
        <v>11</v>
      </c>
      <c r="C15" s="8" t="s">
        <v>115</v>
      </c>
      <c r="F15" s="8" t="s">
        <v>2372</v>
      </c>
      <c r="G15" s="116">
        <f>Q15+S15+(U15*0.3)+(W15*0.3)+(Y15*0.4)+AF15</f>
        <v>0.57232626217672944</v>
      </c>
      <c r="H15">
        <f>VLOOKUP(表格1_3[[#This Row],[馬名]],Odds!$A$2:$E$115,4,0)</f>
        <v>14</v>
      </c>
      <c r="I15">
        <f>VLOOKUP(表格1_3[[#This Row],[馬名]],Odds!$A$2:$E$115,5,0)</f>
        <v>3.9</v>
      </c>
      <c r="J15" t="str">
        <f>VLOOKUP(表格1_3[[#This Row],[馬名]],'M2'!$A$4:$H$161,7,0)</f>
        <v>中後</v>
      </c>
      <c r="K15">
        <v>12</v>
      </c>
      <c r="L15">
        <v>1</v>
      </c>
      <c r="M15">
        <v>5</v>
      </c>
      <c r="N15">
        <v>5</v>
      </c>
      <c r="O15">
        <v>11</v>
      </c>
      <c r="P15">
        <v>2</v>
      </c>
      <c r="Q15">
        <f>((1-(K15/14))*0.1*IF(K15&lt;&gt;0,1,0)) + ((1-(L15/14))*0.1*IF(L15&lt;&gt;0,1,0)) + ((1-(M15/14))*0.1*IF(M15&lt;&gt;0,1,0)) + ((1-(N15/14))*0.1*IF(N15&lt;&gt;0,1,0))</f>
        <v>0.23571428571428571</v>
      </c>
      <c r="R15">
        <v>118</v>
      </c>
      <c r="S15">
        <f>VLOOKUP(表格1_3[[#This Row],[負磅]],W!$A$1:$B$32,2,FALSE)</f>
        <v>7.0000000000000007E-2</v>
      </c>
      <c r="T15" s="8" t="s">
        <v>116</v>
      </c>
      <c r="U15">
        <f>VLOOKUP(表格1_3[[#This Row],[騎師]],J!$A$1:$B$45,2,FALSE)</f>
        <v>0.23364485981308411</v>
      </c>
      <c r="V15" s="8" t="s">
        <v>50</v>
      </c>
      <c r="W15">
        <f>VLOOKUP(表格1_3[[#This Row],[練馬師]],T!$A$1:$B$23,2,FALSE)</f>
        <v>0.22839506172839505</v>
      </c>
      <c r="X15">
        <v>3</v>
      </c>
      <c r="Y15">
        <f>VLOOKUP(表格1_3[[#This Row],[檔位]],'1200M'!$A$1:$B$14,2,0)</f>
        <v>0.32</v>
      </c>
      <c r="Z15">
        <v>43</v>
      </c>
      <c r="AA15">
        <v>1</v>
      </c>
      <c r="AB15">
        <v>39.79</v>
      </c>
      <c r="AD15">
        <v>0</v>
      </c>
      <c r="AE15">
        <v>4</v>
      </c>
      <c r="AG15">
        <v>0</v>
      </c>
      <c r="AH15" t="s">
        <v>71</v>
      </c>
      <c r="AI15">
        <v>95</v>
      </c>
      <c r="AJ15" t="s">
        <v>118</v>
      </c>
      <c r="AK15" t="s">
        <v>119</v>
      </c>
    </row>
    <row r="16" spans="1:37" x14ac:dyDescent="0.25">
      <c r="A16" s="10" t="s">
        <v>68</v>
      </c>
      <c r="B16" s="8">
        <v>6</v>
      </c>
      <c r="C16" s="8" t="s">
        <v>92</v>
      </c>
      <c r="G16" s="116">
        <f>Q16+S16+(U16*0.3)+(W16*0.3)+(Y16*0.4)+AF16</f>
        <v>0.51141939315707996</v>
      </c>
      <c r="H16">
        <f>VLOOKUP(表格1_3[[#This Row],[馬名]],Odds!$A$2:$E$115,4,0)</f>
        <v>8</v>
      </c>
      <c r="I16">
        <f>VLOOKUP(表格1_3[[#This Row],[馬名]],Odds!$A$2:$E$115,5,0)</f>
        <v>2.2000000000000002</v>
      </c>
      <c r="J16" t="str">
        <f>VLOOKUP(表格1_3[[#This Row],[馬名]],'M2'!$A$4:$H$161,7,0)</f>
        <v>中後</v>
      </c>
      <c r="K16">
        <v>4</v>
      </c>
      <c r="L16">
        <v>4</v>
      </c>
      <c r="M16">
        <v>6</v>
      </c>
      <c r="N16">
        <v>5</v>
      </c>
      <c r="O16">
        <v>8</v>
      </c>
      <c r="P16">
        <v>7</v>
      </c>
      <c r="Q16">
        <f>((1-(K16/14))*0.1*IF(K16&lt;&gt;0,1,0)) + ((1-(L16/14))*0.1*IF(L16&lt;&gt;0,1,0)) + ((1-(M16/14))*0.1*IF(M16&lt;&gt;0,1,0)) + ((1-(N16/14))*0.1*IF(N16&lt;&gt;0,1,0))</f>
        <v>0.26428571428571429</v>
      </c>
      <c r="R16">
        <v>125</v>
      </c>
      <c r="S16">
        <f>VLOOKUP(表格1_3[[#This Row],[負磅]],W!$A$1:$B$32,2,FALSE)</f>
        <v>0</v>
      </c>
      <c r="T16" s="8" t="s">
        <v>93</v>
      </c>
      <c r="U16">
        <f>VLOOKUP(表格1_3[[#This Row],[騎師]],J!$A$1:$B$45,2,FALSE)</f>
        <v>0.24770642201834864</v>
      </c>
      <c r="V16" s="8" t="s">
        <v>94</v>
      </c>
      <c r="W16">
        <f>VLOOKUP(表格1_3[[#This Row],[練馬師]],T!$A$1:$B$23,2,FALSE)</f>
        <v>0.29607250755287007</v>
      </c>
      <c r="X16">
        <v>6</v>
      </c>
      <c r="Y16">
        <f>VLOOKUP(表格1_3[[#This Row],[檔位]],'1200M'!$A$1:$B$14,2,0)</f>
        <v>0.21</v>
      </c>
      <c r="Z16">
        <v>50</v>
      </c>
      <c r="AA16">
        <v>1</v>
      </c>
      <c r="AB16">
        <v>39.200000000000003</v>
      </c>
      <c r="AD16">
        <v>70200</v>
      </c>
      <c r="AE16">
        <v>8</v>
      </c>
      <c r="AG16">
        <v>0</v>
      </c>
      <c r="AH16" t="s">
        <v>71</v>
      </c>
      <c r="AI16">
        <v>28</v>
      </c>
      <c r="AJ16" t="s">
        <v>77</v>
      </c>
      <c r="AK16" t="s">
        <v>96</v>
      </c>
    </row>
    <row r="17" spans="1:37" x14ac:dyDescent="0.25">
      <c r="A17" s="10" t="s">
        <v>68</v>
      </c>
      <c r="B17" s="8">
        <v>10</v>
      </c>
      <c r="C17" s="8" t="s">
        <v>109</v>
      </c>
      <c r="G17" s="116">
        <f>Q17+S17+(U17*0.3)+(W17*0.3)+(Y17*0.4)+AF17</f>
        <v>0.50781390542328042</v>
      </c>
      <c r="H17">
        <f>VLOOKUP(表格1_3[[#This Row],[馬名]],Odds!$A$2:$E$115,4,0)</f>
        <v>14</v>
      </c>
      <c r="I17">
        <f>VLOOKUP(表格1_3[[#This Row],[馬名]],Odds!$A$2:$E$115,5,0)</f>
        <v>3.6</v>
      </c>
      <c r="J17" t="str">
        <f>VLOOKUP(表格1_3[[#This Row],[馬名]],'M2'!$A$4:$H$161,7,0)</f>
        <v>留後</v>
      </c>
      <c r="K17">
        <v>6</v>
      </c>
      <c r="L17">
        <v>6</v>
      </c>
      <c r="M17">
        <v>5</v>
      </c>
      <c r="N17">
        <v>7</v>
      </c>
      <c r="O17">
        <v>8</v>
      </c>
      <c r="P17">
        <v>3</v>
      </c>
      <c r="Q17">
        <f>((1-(K17/14))*0.1*IF(K17&lt;&gt;0,1,0)) + ((1-(L17/14))*0.1*IF(L17&lt;&gt;0,1,0)) + ((1-(M17/14))*0.1*IF(M17&lt;&gt;0,1,0)) + ((1-(N17/14))*0.1*IF(N17&lt;&gt;0,1,0))</f>
        <v>0.22857142857142854</v>
      </c>
      <c r="R17">
        <v>119</v>
      </c>
      <c r="S17">
        <f>VLOOKUP(表格1_3[[#This Row],[負磅]],W!$A$1:$B$32,2,FALSE)</f>
        <v>0.06</v>
      </c>
      <c r="T17" s="48" t="s">
        <v>110</v>
      </c>
      <c r="U17" s="34">
        <f>VLOOKUP(表格1_3[[#This Row],[騎師]],J!$A$1:$B$45,2,FALSE)</f>
        <v>0.16796875</v>
      </c>
      <c r="V17" s="48" t="s">
        <v>111</v>
      </c>
      <c r="W17">
        <f>VLOOKUP(表格1_3[[#This Row],[練馬師]],T!$A$1:$B$23,2,FALSE)</f>
        <v>0.25617283950617287</v>
      </c>
      <c r="X17">
        <v>9</v>
      </c>
      <c r="Y17">
        <f>VLOOKUP(表格1_3[[#This Row],[檔位]],'1200M'!$A$1:$B$14,2,0)</f>
        <v>0.23</v>
      </c>
      <c r="Z17">
        <v>46</v>
      </c>
      <c r="AA17">
        <v>1</v>
      </c>
      <c r="AB17">
        <v>39.880000000000003</v>
      </c>
      <c r="AD17">
        <v>0</v>
      </c>
      <c r="AE17">
        <v>4</v>
      </c>
      <c r="AG17">
        <v>-4</v>
      </c>
      <c r="AH17" t="s">
        <v>25</v>
      </c>
      <c r="AI17">
        <v>84</v>
      </c>
      <c r="AJ17" t="s">
        <v>113</v>
      </c>
      <c r="AK17" t="s">
        <v>114</v>
      </c>
    </row>
    <row r="18" spans="1:37" x14ac:dyDescent="0.25">
      <c r="A18" s="10" t="s">
        <v>68</v>
      </c>
      <c r="B18" s="8">
        <v>3</v>
      </c>
      <c r="C18" s="8" t="s">
        <v>79</v>
      </c>
      <c r="G18" s="116">
        <f>Q18+S18+(U18*0.3)+(W18*0.3)+(Y18*0.4)+AF18</f>
        <v>0.49319201228878651</v>
      </c>
      <c r="H18">
        <f>VLOOKUP(表格1_3[[#This Row],[馬名]],Odds!$A$2:$E$115,4,0)</f>
        <v>16</v>
      </c>
      <c r="I18">
        <f>VLOOKUP(表格1_3[[#This Row],[馬名]],Odds!$A$2:$E$115,5,0)</f>
        <v>4.9000000000000004</v>
      </c>
      <c r="J18" t="str">
        <f>VLOOKUP(表格1_3[[#This Row],[馬名]],'M2'!$A$4:$H$161,7,0)</f>
        <v>中後</v>
      </c>
      <c r="K18">
        <v>6</v>
      </c>
      <c r="L18">
        <v>2</v>
      </c>
      <c r="M18">
        <v>1</v>
      </c>
      <c r="N18">
        <v>4</v>
      </c>
      <c r="O18">
        <v>3</v>
      </c>
      <c r="P18">
        <v>5</v>
      </c>
      <c r="Q18">
        <f>((1-(K18/14))*0.1*IF(K18&lt;&gt;0,1,0)) + ((1-(L18/14))*0.1*IF(L18&lt;&gt;0,1,0)) + ((1-(M18/14))*0.1*IF(M18&lt;&gt;0,1,0)) + ((1-(N18/14))*0.1*IF(N18&lt;&gt;0,1,0))</f>
        <v>0.30714285714285716</v>
      </c>
      <c r="R18">
        <v>130</v>
      </c>
      <c r="S18">
        <f>VLOOKUP(表格1_3[[#This Row],[負磅]],W!$A$1:$B$32,2,FALSE)</f>
        <v>-0.05</v>
      </c>
      <c r="T18" s="8" t="s">
        <v>63</v>
      </c>
      <c r="U18">
        <f>VLOOKUP(表格1_3[[#This Row],[騎師]],J!$A$1:$B$45,2,FALSE)</f>
        <v>0.26984126984126983</v>
      </c>
      <c r="V18" s="8" t="s">
        <v>80</v>
      </c>
      <c r="W18">
        <f>VLOOKUP(表格1_3[[#This Row],[練馬師]],T!$A$1:$B$23,2,FALSE)</f>
        <v>0.29032258064516131</v>
      </c>
      <c r="X18">
        <v>11</v>
      </c>
      <c r="Y18">
        <f>VLOOKUP(表格1_3[[#This Row],[檔位]],'1200M'!$A$1:$B$14,2,0)</f>
        <v>0.17</v>
      </c>
      <c r="Z18">
        <v>55</v>
      </c>
      <c r="AA18">
        <v>1</v>
      </c>
      <c r="AB18">
        <v>39.71</v>
      </c>
      <c r="AD18">
        <v>0</v>
      </c>
      <c r="AE18">
        <v>5</v>
      </c>
      <c r="AG18">
        <v>0</v>
      </c>
      <c r="AH18" t="s">
        <v>25</v>
      </c>
      <c r="AI18">
        <v>105</v>
      </c>
      <c r="AJ18" t="s">
        <v>77</v>
      </c>
      <c r="AK18" t="s">
        <v>82</v>
      </c>
    </row>
    <row r="19" spans="1:37" x14ac:dyDescent="0.25">
      <c r="A19" s="10" t="s">
        <v>68</v>
      </c>
      <c r="B19" s="8">
        <v>2</v>
      </c>
      <c r="C19" s="8" t="s">
        <v>74</v>
      </c>
      <c r="F19" s="8" t="s">
        <v>2372</v>
      </c>
      <c r="G19" s="116">
        <f>Q19+S19+(U19*0.3)+(W19*0.3)+(Y19*0.4)+AF19</f>
        <v>0.48489498141263943</v>
      </c>
      <c r="H19">
        <f>VLOOKUP(表格1_3[[#This Row],[馬名]],Odds!$A$2:$E$115,4,0)</f>
        <v>5.0999999999999996</v>
      </c>
      <c r="I19">
        <f>VLOOKUP(表格1_3[[#This Row],[馬名]],Odds!$A$2:$E$115,5,0)</f>
        <v>2.2000000000000002</v>
      </c>
      <c r="J19" t="str">
        <f>VLOOKUP(表格1_3[[#This Row],[馬名]],'M2'!$A$4:$H$161,7,0)</f>
        <v>中前</v>
      </c>
      <c r="K19">
        <v>4</v>
      </c>
      <c r="L19">
        <v>4</v>
      </c>
      <c r="M19">
        <v>5</v>
      </c>
      <c r="N19">
        <v>8</v>
      </c>
      <c r="O19">
        <v>4</v>
      </c>
      <c r="P19">
        <v>7</v>
      </c>
      <c r="Q19">
        <f>((1-(K19/14))*0.1*IF(K19&lt;&gt;0,1,0)) + ((1-(L19/14))*0.1*IF(L19&lt;&gt;0,1,0)) + ((1-(M19/14))*0.1*IF(M19&lt;&gt;0,1,0)) + ((1-(N19/14))*0.1*IF(N19&lt;&gt;0,1,0))</f>
        <v>0.25</v>
      </c>
      <c r="R19">
        <v>135</v>
      </c>
      <c r="S19">
        <f>VLOOKUP(表格1_3[[#This Row],[負磅]],W!$A$1:$B$32,2,FALSE)</f>
        <v>-0.1</v>
      </c>
      <c r="T19" s="48" t="s">
        <v>38</v>
      </c>
      <c r="U19" s="34">
        <f>VLOOKUP(表格1_3[[#This Row],[騎師]],J!$A$1:$B$45,2,FALSE)</f>
        <v>0.3125</v>
      </c>
      <c r="V19" s="48" t="s">
        <v>39</v>
      </c>
      <c r="W19">
        <f>VLOOKUP(表格1_3[[#This Row],[練馬師]],T!$A$1:$B$23,2,FALSE)</f>
        <v>0.23048327137546468</v>
      </c>
      <c r="X19">
        <v>2</v>
      </c>
      <c r="Y19">
        <f>VLOOKUP(表格1_3[[#This Row],[檔位]],'1200M'!$A$1:$B$14,2,0)</f>
        <v>0.43</v>
      </c>
      <c r="Z19">
        <v>60</v>
      </c>
      <c r="AA19">
        <v>1</v>
      </c>
      <c r="AB19">
        <v>39.01</v>
      </c>
      <c r="AD19">
        <v>70200</v>
      </c>
      <c r="AE19">
        <v>6</v>
      </c>
      <c r="AG19">
        <v>0</v>
      </c>
      <c r="AH19" t="s">
        <v>76</v>
      </c>
      <c r="AI19">
        <v>28</v>
      </c>
      <c r="AJ19" t="s">
        <v>77</v>
      </c>
      <c r="AK19" t="s">
        <v>78</v>
      </c>
    </row>
    <row r="20" spans="1:37" x14ac:dyDescent="0.25">
      <c r="A20" s="10" t="s">
        <v>68</v>
      </c>
      <c r="B20" s="8">
        <v>1</v>
      </c>
      <c r="C20" s="8" t="s">
        <v>69</v>
      </c>
      <c r="G20" s="116">
        <f>Q20+S20+(U20*0.3)+(W20*0.3)+(Y20*0.4)+AF20</f>
        <v>0.43954684095860569</v>
      </c>
      <c r="H20">
        <f>VLOOKUP(表格1_3[[#This Row],[馬名]],Odds!$A$2:$E$115,4,0)</f>
        <v>3.2</v>
      </c>
      <c r="I20">
        <f>VLOOKUP(表格1_3[[#This Row],[馬名]],Odds!$A$2:$E$115,5,0)</f>
        <v>1.5</v>
      </c>
      <c r="J20" t="str">
        <f>VLOOKUP(表格1_3[[#This Row],[馬名]],'M2'!$A$4:$H$161,7,0)</f>
        <v>中後</v>
      </c>
      <c r="K20">
        <v>2</v>
      </c>
      <c r="L20">
        <v>4</v>
      </c>
      <c r="M20">
        <v>2</v>
      </c>
      <c r="N20">
        <v>6</v>
      </c>
      <c r="O20">
        <v>4</v>
      </c>
      <c r="P20">
        <v>6</v>
      </c>
      <c r="Q20">
        <f>((1-(K20/14))*0.1*IF(K20&lt;&gt;0,1,0)) + ((1-(L20/14))*0.1*IF(L20&lt;&gt;0,1,0)) + ((1-(M20/14))*0.1*IF(M20&lt;&gt;0,1,0)) + ((1-(N20/14))*0.1*IF(N20&lt;&gt;0,1,0))</f>
        <v>0.30000000000000004</v>
      </c>
      <c r="R20">
        <v>135</v>
      </c>
      <c r="S20">
        <f>VLOOKUP(表格1_3[[#This Row],[負磅]],W!$A$1:$B$32,2,FALSE)</f>
        <v>-0.1</v>
      </c>
      <c r="T20" s="8" t="s">
        <v>13</v>
      </c>
      <c r="U20">
        <f>VLOOKUP(表格1_3[[#This Row],[騎師]],J!$A$1:$B$45,2,FALSE)</f>
        <v>0.35058823529411764</v>
      </c>
      <c r="V20" s="8" t="s">
        <v>20</v>
      </c>
      <c r="W20">
        <f>VLOOKUP(表格1_3[[#This Row],[練馬師]],T!$A$1:$B$23,2,FALSE)</f>
        <v>0.23456790123456789</v>
      </c>
      <c r="X20">
        <v>7</v>
      </c>
      <c r="Y20">
        <f>VLOOKUP(表格1_3[[#This Row],[檔位]],'1200M'!$A$1:$B$14,2,0)</f>
        <v>0.16</v>
      </c>
      <c r="Z20">
        <v>60</v>
      </c>
      <c r="AA20">
        <v>1</v>
      </c>
      <c r="AB20">
        <v>39.25</v>
      </c>
      <c r="AD20">
        <v>245700</v>
      </c>
      <c r="AE20">
        <v>6</v>
      </c>
      <c r="AG20">
        <v>0</v>
      </c>
      <c r="AH20" t="s">
        <v>71</v>
      </c>
      <c r="AI20">
        <v>28</v>
      </c>
      <c r="AJ20" t="s">
        <v>72</v>
      </c>
      <c r="AK20" t="s">
        <v>73</v>
      </c>
    </row>
    <row r="21" spans="1:37" x14ac:dyDescent="0.25">
      <c r="A21" s="10" t="s">
        <v>68</v>
      </c>
      <c r="B21" s="8">
        <v>4</v>
      </c>
      <c r="C21" s="8" t="s">
        <v>83</v>
      </c>
      <c r="G21" s="116">
        <f>Q21+S21+(U21*0.3)+(W21*0.3)+(Y21*0.4)+AF21</f>
        <v>0.435029770047554</v>
      </c>
      <c r="H21">
        <f>VLOOKUP(表格1_3[[#This Row],[馬名]],Odds!$A$2:$E$115,4,0)</f>
        <v>21</v>
      </c>
      <c r="I21">
        <f>VLOOKUP(表格1_3[[#This Row],[馬名]],Odds!$A$2:$E$115,5,0)</f>
        <v>6.8</v>
      </c>
      <c r="J21" t="str">
        <f>VLOOKUP(表格1_3[[#This Row],[馬名]],'M2'!$A$4:$H$161,7,0)</f>
        <v>留後</v>
      </c>
      <c r="K21">
        <v>5</v>
      </c>
      <c r="L21">
        <v>9</v>
      </c>
      <c r="M21">
        <v>12</v>
      </c>
      <c r="N21">
        <v>1</v>
      </c>
      <c r="O21">
        <v>3</v>
      </c>
      <c r="P21">
        <v>8</v>
      </c>
      <c r="Q21">
        <f>((1-(K21/14))*0.1*IF(K21&lt;&gt;0,1,0)) + ((1-(L21/14))*0.1*IF(L21&lt;&gt;0,1,0)) + ((1-(M21/14))*0.1*IF(M21&lt;&gt;0,1,0)) + ((1-(N21/14))*0.1*IF(N21&lt;&gt;0,1,0))</f>
        <v>0.20714285714285713</v>
      </c>
      <c r="R21">
        <v>128</v>
      </c>
      <c r="S21">
        <f>VLOOKUP(表格1_3[[#This Row],[負磅]],W!$A$1:$B$32,2,FALSE)</f>
        <v>-2.9999999999999898E-2</v>
      </c>
      <c r="T21" s="8" t="s">
        <v>84</v>
      </c>
      <c r="U21">
        <f>VLOOKUP(表格1_3[[#This Row],[騎師]],J!$A$1:$B$45,2,FALSE)</f>
        <v>0.27648578811369506</v>
      </c>
      <c r="V21" s="8" t="s">
        <v>85</v>
      </c>
      <c r="W21">
        <f>VLOOKUP(表格1_3[[#This Row],[練馬師]],T!$A$1:$B$23,2,FALSE)</f>
        <v>0.34313725490196079</v>
      </c>
      <c r="X21">
        <v>12</v>
      </c>
      <c r="Y21">
        <f>VLOOKUP(表格1_3[[#This Row],[檔位]],'1200M'!$A$1:$B$14,2,0)</f>
        <v>0.18</v>
      </c>
      <c r="Z21">
        <v>53</v>
      </c>
      <c r="AA21">
        <v>1</v>
      </c>
      <c r="AB21">
        <v>39.67</v>
      </c>
      <c r="AD21">
        <v>40950</v>
      </c>
      <c r="AE21">
        <v>5</v>
      </c>
      <c r="AG21">
        <v>-1</v>
      </c>
      <c r="AH21" t="s">
        <v>25</v>
      </c>
      <c r="AI21">
        <v>28</v>
      </c>
      <c r="AK21" t="s">
        <v>87</v>
      </c>
    </row>
    <row r="22" spans="1:37" x14ac:dyDescent="0.25">
      <c r="A22" s="10" t="s">
        <v>68</v>
      </c>
      <c r="B22" s="8">
        <v>9</v>
      </c>
      <c r="C22" s="8" t="s">
        <v>104</v>
      </c>
      <c r="G22" s="116">
        <f>Q22+S22+(U22*0.3)+(W22*0.3)+(Y22*0.4)+AF22</f>
        <v>0.40813824884792627</v>
      </c>
      <c r="H22">
        <f>VLOOKUP(表格1_3[[#This Row],[馬名]],Odds!$A$2:$E$115,4,0)</f>
        <v>22</v>
      </c>
      <c r="I22">
        <f>VLOOKUP(表格1_3[[#This Row],[馬名]],Odds!$A$2:$E$115,5,0)</f>
        <v>6.8</v>
      </c>
      <c r="J22" t="str">
        <f>VLOOKUP(表格1_3[[#This Row],[馬名]],'M2'!$A$4:$H$161,7,0)</f>
        <v>中後</v>
      </c>
      <c r="K22">
        <v>13</v>
      </c>
      <c r="L22">
        <v>9</v>
      </c>
      <c r="M22">
        <v>10</v>
      </c>
      <c r="Q22">
        <f>((1-(K22/14))*0.1*IF(K22&lt;&gt;0,1,0)) + ((1-(L22/14))*0.1*IF(L22&lt;&gt;0,1,0)) + ((1-(M22/14))*0.1*IF(M22&lt;&gt;0,1,0)) + ((1-(N22/14))*0.1*IF(N22&lt;&gt;0,1,0))</f>
        <v>7.1428571428571425E-2</v>
      </c>
      <c r="R22">
        <v>122</v>
      </c>
      <c r="S22">
        <f>VLOOKUP(表格1_3[[#This Row],[負磅]],W!$A$1:$B$32,2,FALSE)</f>
        <v>0.03</v>
      </c>
      <c r="T22" s="8" t="s">
        <v>105</v>
      </c>
      <c r="U22">
        <f>VLOOKUP(表格1_3[[#This Row],[騎師]],J!$A$1:$B$45,2,FALSE)</f>
        <v>0.22</v>
      </c>
      <c r="V22" s="8" t="s">
        <v>106</v>
      </c>
      <c r="W22">
        <f>VLOOKUP(表格1_3[[#This Row],[練馬師]],T!$A$1:$B$23,2,FALSE)</f>
        <v>0.29569892473118281</v>
      </c>
      <c r="X22">
        <v>4</v>
      </c>
      <c r="Y22">
        <f>VLOOKUP(表格1_3[[#This Row],[檔位]],'1200M'!$A$1:$B$14,2,0)</f>
        <v>0.38</v>
      </c>
      <c r="Z22">
        <v>47</v>
      </c>
      <c r="AD22">
        <v>0</v>
      </c>
      <c r="AE22">
        <v>4</v>
      </c>
      <c r="AG22">
        <v>-2</v>
      </c>
      <c r="AH22" t="s">
        <v>71</v>
      </c>
      <c r="AI22">
        <v>24</v>
      </c>
      <c r="AJ22" t="s">
        <v>107</v>
      </c>
      <c r="AK22" t="s">
        <v>108</v>
      </c>
    </row>
    <row r="23" spans="1:37" x14ac:dyDescent="0.25">
      <c r="A23" s="10" t="s">
        <v>68</v>
      </c>
      <c r="B23" s="8">
        <v>8</v>
      </c>
      <c r="C23" s="8" t="s">
        <v>100</v>
      </c>
      <c r="G23" s="116">
        <f>Q23+S23+(U23*0.3)+(W23*0.3)+(Y23*0.4)+AF23</f>
        <v>0.38743181818181821</v>
      </c>
      <c r="H23">
        <f>VLOOKUP(表格1_3[[#This Row],[馬名]],Odds!$A$2:$E$115,4,0)</f>
        <v>24</v>
      </c>
      <c r="I23">
        <f>VLOOKUP(表格1_3[[#This Row],[馬名]],Odds!$A$2:$E$115,5,0)</f>
        <v>7.6</v>
      </c>
      <c r="J23" t="str">
        <f>VLOOKUP(表格1_3[[#This Row],[馬名]],'M2'!$A$4:$H$161,7,0)</f>
        <v>中後</v>
      </c>
      <c r="K23">
        <v>9</v>
      </c>
      <c r="L23">
        <v>12</v>
      </c>
      <c r="M23">
        <v>3</v>
      </c>
      <c r="N23">
        <v>4</v>
      </c>
      <c r="O23">
        <v>11</v>
      </c>
      <c r="P23">
        <v>7</v>
      </c>
      <c r="Q23">
        <f>((1-(K23/14))*0.1*IF(K23&lt;&gt;0,1,0)) + ((1-(L23/14))*0.1*IF(L23&lt;&gt;0,1,0)) + ((1-(M23/14))*0.1*IF(M23&lt;&gt;0,1,0)) + ((1-(N23/14))*0.1*IF(N23&lt;&gt;0,1,0))</f>
        <v>0.2</v>
      </c>
      <c r="R23">
        <v>122</v>
      </c>
      <c r="S23">
        <f>VLOOKUP(表格1_3[[#This Row],[負磅]],W!$A$1:$B$32,2,FALSE)</f>
        <v>0.03</v>
      </c>
      <c r="T23" s="8" t="s">
        <v>101</v>
      </c>
      <c r="U23">
        <f>VLOOKUP(表格1_3[[#This Row],[騎師]],J!$A$1:$B$45,2,FALSE)</f>
        <v>0.21022727272727273</v>
      </c>
      <c r="V23" s="8" t="s">
        <v>35</v>
      </c>
      <c r="W23">
        <f>VLOOKUP(表格1_3[[#This Row],[練馬師]],T!$A$1:$B$23,2,FALSE)</f>
        <v>0.22121212121212122</v>
      </c>
      <c r="X23">
        <v>10</v>
      </c>
      <c r="Y23">
        <f>VLOOKUP(表格1_3[[#This Row],[檔位]],'1200M'!$A$1:$B$14,2,0)</f>
        <v>7.0000000000000007E-2</v>
      </c>
      <c r="Z23">
        <v>47</v>
      </c>
      <c r="AA23">
        <v>1</v>
      </c>
      <c r="AB23">
        <v>40.090000000000003</v>
      </c>
      <c r="AD23">
        <v>0</v>
      </c>
      <c r="AE23">
        <v>7</v>
      </c>
      <c r="AG23">
        <v>-2</v>
      </c>
      <c r="AH23" t="s">
        <v>76</v>
      </c>
      <c r="AI23">
        <v>21</v>
      </c>
      <c r="AJ23" t="s">
        <v>16</v>
      </c>
      <c r="AK23" t="s">
        <v>103</v>
      </c>
    </row>
    <row r="24" spans="1:37" x14ac:dyDescent="0.25">
      <c r="A24" s="10" t="s">
        <v>68</v>
      </c>
      <c r="B24" s="8">
        <v>7</v>
      </c>
      <c r="C24" s="8" t="s">
        <v>97</v>
      </c>
      <c r="G24" s="116">
        <f>Q24+S24+(U24*0.3)+(W24*0.3)+(Y24*0.4)+AF24</f>
        <v>0.36207982598138405</v>
      </c>
      <c r="H24">
        <f>VLOOKUP(表格1_3[[#This Row],[馬名]],Odds!$A$2:$E$115,4,0)</f>
        <v>27</v>
      </c>
      <c r="I24">
        <f>VLOOKUP(表格1_3[[#This Row],[馬名]],Odds!$A$2:$E$115,5,0)</f>
        <v>4.5999999999999996</v>
      </c>
      <c r="J24" t="str">
        <f>VLOOKUP(表格1_3[[#This Row],[馬名]],'M2'!$A$4:$H$161,7,0)</f>
        <v>中前</v>
      </c>
      <c r="K24">
        <v>13</v>
      </c>
      <c r="L24">
        <v>4</v>
      </c>
      <c r="M24">
        <v>12</v>
      </c>
      <c r="N24">
        <v>5</v>
      </c>
      <c r="O24">
        <v>8</v>
      </c>
      <c r="P24">
        <v>10</v>
      </c>
      <c r="Q24">
        <f>((1-(K24/14))*0.1*IF(K24&lt;&gt;0,1,0)) + ((1-(L24/14))*0.1*IF(L24&lt;&gt;0,1,0)) + ((1-(M24/14))*0.1*IF(M24&lt;&gt;0,1,0)) + ((1-(N24/14))*0.1*IF(N24&lt;&gt;0,1,0))</f>
        <v>0.15714285714285714</v>
      </c>
      <c r="R24">
        <v>124</v>
      </c>
      <c r="S24">
        <f>VLOOKUP(表格1_3[[#This Row],[負磅]],W!$A$1:$B$32,2,FALSE)</f>
        <v>0.01</v>
      </c>
      <c r="T24" s="8" t="s">
        <v>29</v>
      </c>
      <c r="U24">
        <f>VLOOKUP(表格1_3[[#This Row],[騎師]],J!$A$1:$B$45,2,FALSE)</f>
        <v>0.16250000000000001</v>
      </c>
      <c r="V24" s="8" t="s">
        <v>14</v>
      </c>
      <c r="W24">
        <f>VLOOKUP(表格1_3[[#This Row],[練馬師]],T!$A$1:$B$23,2,FALSE)</f>
        <v>0.26062322946175637</v>
      </c>
      <c r="X24">
        <v>8</v>
      </c>
      <c r="Y24">
        <f>VLOOKUP(表格1_3[[#This Row],[檔位]],'1200M'!$A$1:$B$14,2,0)</f>
        <v>0.17</v>
      </c>
      <c r="Z24">
        <v>49</v>
      </c>
      <c r="AA24">
        <v>1</v>
      </c>
      <c r="AB24">
        <v>40.659999999999997</v>
      </c>
      <c r="AD24">
        <v>0</v>
      </c>
      <c r="AE24">
        <v>5</v>
      </c>
      <c r="AG24">
        <v>-2</v>
      </c>
      <c r="AH24" t="s">
        <v>71</v>
      </c>
      <c r="AI24">
        <v>95</v>
      </c>
      <c r="AJ24" t="s">
        <v>77</v>
      </c>
      <c r="AK24" t="s">
        <v>99</v>
      </c>
    </row>
    <row r="25" spans="1:37" x14ac:dyDescent="0.25">
      <c r="A25" s="10" t="s">
        <v>68</v>
      </c>
      <c r="B25" s="8">
        <v>5</v>
      </c>
      <c r="C25" s="8" t="s">
        <v>88</v>
      </c>
      <c r="G25" s="116">
        <f>Q25+S25+(U25*0.3)+(W25*0.3)+(Y25*0.4)+AF25</f>
        <v>0.3195769293806725</v>
      </c>
      <c r="H25">
        <f>VLOOKUP(表格1_3[[#This Row],[馬名]],Odds!$A$2:$E$115,4,0)</f>
        <v>10</v>
      </c>
      <c r="I25">
        <f>VLOOKUP(表格1_3[[#This Row],[馬名]],Odds!$A$2:$E$115,5,0)</f>
        <v>3.3</v>
      </c>
      <c r="J25" t="str">
        <f>VLOOKUP(表格1_3[[#This Row],[馬名]],'M2'!$A$4:$H$161,7,0)</f>
        <v>放頭</v>
      </c>
      <c r="K25">
        <v>4</v>
      </c>
      <c r="Q25">
        <f>((1-(K25/14))*0.1*IF(K25&lt;&gt;0,1,0)) + ((1-(L25/14))*0.1*IF(L25&lt;&gt;0,1,0)) + ((1-(M25/14))*0.1*IF(M25&lt;&gt;0,1,0)) + ((1-(N25/14))*0.1*IF(N25&lt;&gt;0,1,0))</f>
        <v>7.1428571428571438E-2</v>
      </c>
      <c r="R25">
        <v>127</v>
      </c>
      <c r="S25">
        <f>VLOOKUP(表格1_3[[#This Row],[負磅]],W!$A$1:$B$32,2,FALSE)</f>
        <v>-1.99999999999999E-2</v>
      </c>
      <c r="T25" s="8" t="s">
        <v>34</v>
      </c>
      <c r="U25">
        <f>VLOOKUP(表格1_3[[#This Row],[騎師]],J!$A$1:$B$45,2,FALSE)</f>
        <v>0.20163487738419619</v>
      </c>
      <c r="V25" s="8" t="s">
        <v>89</v>
      </c>
      <c r="W25">
        <f>VLOOKUP(表格1_3[[#This Row],[練馬師]],T!$A$1:$B$23,2,FALSE)</f>
        <v>0.25219298245614036</v>
      </c>
      <c r="X25">
        <v>5</v>
      </c>
      <c r="Y25">
        <f>VLOOKUP(表格1_3[[#This Row],[檔位]],'1200M'!$A$1:$B$14,2,0)</f>
        <v>0.33</v>
      </c>
      <c r="Z25">
        <v>52</v>
      </c>
      <c r="AA25">
        <v>1</v>
      </c>
      <c r="AB25">
        <v>40.11</v>
      </c>
      <c r="AD25">
        <v>0</v>
      </c>
      <c r="AE25">
        <v>4</v>
      </c>
      <c r="AG25">
        <v>0</v>
      </c>
      <c r="AH25" t="s">
        <v>71</v>
      </c>
      <c r="AI25">
        <v>105</v>
      </c>
      <c r="AK25" t="s">
        <v>91</v>
      </c>
    </row>
    <row r="26" spans="1:37" x14ac:dyDescent="0.25">
      <c r="A26" s="10" t="s">
        <v>68</v>
      </c>
      <c r="B26" s="8" t="str">
        <f>VLOOKUP(表格1_3[[#This Row],[場]],Raceinfo!$A$1:$C$9,3,0)</f>
        <v xml:space="preserve"> 第四班</v>
      </c>
      <c r="C26" s="8" t="str">
        <f>VLOOKUP(表格1_3[[#This Row],[場]],Raceinfo!$A$1:$C$9,2,0)</f>
        <v xml:space="preserve"> 1650米</v>
      </c>
    </row>
    <row r="27" spans="1:37" x14ac:dyDescent="0.25">
      <c r="A27" s="9" t="s">
        <v>126</v>
      </c>
      <c r="B27" s="8">
        <v>10</v>
      </c>
      <c r="C27" s="8" t="s">
        <v>158</v>
      </c>
      <c r="G27" s="116">
        <f>Q27+S27+(U27*0.3)+(W27*0.3)+(Y27*0.4)+AF27</f>
        <v>0.64909062980030729</v>
      </c>
      <c r="H27">
        <f>VLOOKUP(表格1_3[[#This Row],[馬名]],Odds!$A$2:$E$115,4,0)</f>
        <v>10</v>
      </c>
      <c r="I27">
        <f>VLOOKUP(表格1_3[[#This Row],[馬名]],Odds!$A$2:$E$115,5,0)</f>
        <v>2.8</v>
      </c>
      <c r="J27" t="str">
        <f>VLOOKUP(表格1_3[[#This Row],[馬名]],'M2'!$A$4:$H$161,7,0)</f>
        <v>中前</v>
      </c>
      <c r="K27">
        <v>1</v>
      </c>
      <c r="L27">
        <v>5</v>
      </c>
      <c r="M27">
        <v>4</v>
      </c>
      <c r="N27">
        <v>6</v>
      </c>
      <c r="O27">
        <v>8</v>
      </c>
      <c r="P27">
        <v>3</v>
      </c>
      <c r="Q27">
        <f>((1-(K27/14))*0.1*IF(K27&lt;&gt;0,1,0)) + ((1-(L27/14))*0.1*IF(L27&lt;&gt;0,1,0)) + ((1-(M27/14))*0.1*IF(M27&lt;&gt;0,1,0)) + ((1-(N27/14))*0.1*IF(N27&lt;&gt;0,1,0))</f>
        <v>0.28571428571428575</v>
      </c>
      <c r="R27">
        <v>117</v>
      </c>
      <c r="S27">
        <f>VLOOKUP(表格1_3[[#This Row],[負磅]],W!$A$1:$B$32,2,FALSE)</f>
        <v>0.08</v>
      </c>
      <c r="T27" s="8" t="s">
        <v>159</v>
      </c>
      <c r="U27">
        <f>VLOOKUP(表格1_3[[#This Row],[騎師]],J!$A$1:$B$45,2,FALSE)</f>
        <v>0.22222222222222221</v>
      </c>
      <c r="V27" s="8" t="s">
        <v>106</v>
      </c>
      <c r="W27">
        <f>VLOOKUP(表格1_3[[#This Row],[練馬師]],T!$A$1:$B$23,2,FALSE)</f>
        <v>0.29569892473118281</v>
      </c>
      <c r="X27">
        <v>3</v>
      </c>
      <c r="Y27">
        <f>VLOOKUP(表格1_3[[#This Row],[檔位]],'1200M'!$A$1:$B$14,2,0)</f>
        <v>0.32</v>
      </c>
      <c r="Z27">
        <v>44</v>
      </c>
      <c r="AA27">
        <v>1</v>
      </c>
      <c r="AB27">
        <v>10.3</v>
      </c>
      <c r="AD27">
        <v>490000</v>
      </c>
      <c r="AE27">
        <v>5</v>
      </c>
      <c r="AG27">
        <v>6</v>
      </c>
      <c r="AH27" t="s">
        <v>76</v>
      </c>
      <c r="AI27">
        <v>21</v>
      </c>
      <c r="AJ27" t="s">
        <v>16</v>
      </c>
      <c r="AK27" t="s">
        <v>161</v>
      </c>
    </row>
    <row r="28" spans="1:37" x14ac:dyDescent="0.25">
      <c r="A28" s="9" t="s">
        <v>126</v>
      </c>
      <c r="B28" s="8">
        <v>11</v>
      </c>
      <c r="C28" s="8" t="s">
        <v>162</v>
      </c>
      <c r="G28" s="116">
        <f>Q28+S28+(U28*0.3)+(W28*0.3)+(Y28*0.4)+AF28</f>
        <v>0.60589355742296924</v>
      </c>
      <c r="H28">
        <f>VLOOKUP(表格1_3[[#This Row],[馬名]],Odds!$A$2:$E$115,4,0)</f>
        <v>7.9</v>
      </c>
      <c r="I28">
        <f>VLOOKUP(表格1_3[[#This Row],[馬名]],Odds!$A$2:$E$115,5,0)</f>
        <v>2.5</v>
      </c>
      <c r="J28" t="str">
        <f>VLOOKUP(表格1_3[[#This Row],[馬名]],'M2'!$A$4:$H$161,7,0)</f>
        <v>放頭</v>
      </c>
      <c r="K28">
        <v>11</v>
      </c>
      <c r="L28">
        <v>3</v>
      </c>
      <c r="M28">
        <v>7</v>
      </c>
      <c r="N28">
        <v>7</v>
      </c>
      <c r="O28">
        <v>8</v>
      </c>
      <c r="P28">
        <v>3</v>
      </c>
      <c r="Q28">
        <f>((1-(K28/14))*0.1*IF(K28&lt;&gt;0,1,0)) + ((1-(L28/14))*0.1*IF(L28&lt;&gt;0,1,0)) + ((1-(M28/14))*0.1*IF(M28&lt;&gt;0,1,0)) + ((1-(N28/14))*0.1*IF(N28&lt;&gt;0,1,0))</f>
        <v>0.2</v>
      </c>
      <c r="R28">
        <v>120</v>
      </c>
      <c r="S28">
        <f>VLOOKUP(表格1_3[[#This Row],[負磅]],W!$A$1:$B$32,2,FALSE)</f>
        <v>0.05</v>
      </c>
      <c r="T28" s="8" t="s">
        <v>63</v>
      </c>
      <c r="U28">
        <f>VLOOKUP(表格1_3[[#This Row],[騎師]],J!$A$1:$B$45,2,FALSE)</f>
        <v>0.26984126984126983</v>
      </c>
      <c r="V28" s="8" t="s">
        <v>85</v>
      </c>
      <c r="W28">
        <f>VLOOKUP(表格1_3[[#This Row],[練馬師]],T!$A$1:$B$23,2,FALSE)</f>
        <v>0.34313725490196079</v>
      </c>
      <c r="X28">
        <v>2</v>
      </c>
      <c r="Y28">
        <f>VLOOKUP(表格1_3[[#This Row],[檔位]],'1200M'!$A$1:$B$14,2,0)</f>
        <v>0.43</v>
      </c>
      <c r="Z28">
        <v>42</v>
      </c>
      <c r="AA28">
        <v>1</v>
      </c>
      <c r="AB28">
        <v>9.52</v>
      </c>
      <c r="AD28">
        <v>0</v>
      </c>
      <c r="AE28">
        <v>5</v>
      </c>
      <c r="AG28">
        <v>-2</v>
      </c>
      <c r="AH28" t="s">
        <v>76</v>
      </c>
      <c r="AI28">
        <v>21</v>
      </c>
      <c r="AJ28" t="s">
        <v>147</v>
      </c>
      <c r="AK28" t="s">
        <v>164</v>
      </c>
    </row>
    <row r="29" spans="1:37" x14ac:dyDescent="0.25">
      <c r="A29" s="9" t="s">
        <v>126</v>
      </c>
      <c r="B29" s="8">
        <v>8</v>
      </c>
      <c r="C29" s="8" t="s">
        <v>152</v>
      </c>
      <c r="F29" s="8" t="s">
        <v>2372</v>
      </c>
      <c r="G29" s="116">
        <f>Q29+S29+(U29*0.3)+(W29*0.3)+(Y29*0.4)+AF29</f>
        <v>0.53763431938431938</v>
      </c>
      <c r="H29">
        <f>VLOOKUP(表格1_3[[#This Row],[馬名]],Odds!$A$2:$E$115,4,0)</f>
        <v>12</v>
      </c>
      <c r="I29">
        <f>VLOOKUP(表格1_3[[#This Row],[馬名]],Odds!$A$2:$E$115,5,0)</f>
        <v>3.7</v>
      </c>
      <c r="J29" t="str">
        <f>VLOOKUP(表格1_3[[#This Row],[馬名]],'M2'!$A$4:$H$161,7,0)</f>
        <v>放頭</v>
      </c>
      <c r="K29">
        <v>5</v>
      </c>
      <c r="L29">
        <v>4</v>
      </c>
      <c r="M29">
        <v>8</v>
      </c>
      <c r="N29">
        <v>6</v>
      </c>
      <c r="O29">
        <v>2</v>
      </c>
      <c r="P29">
        <v>9</v>
      </c>
      <c r="Q29">
        <f>((1-(K29/14))*0.1*IF(K29&lt;&gt;0,1,0)) + ((1-(L29/14))*0.1*IF(L29&lt;&gt;0,1,0)) + ((1-(M29/14))*0.1*IF(M29&lt;&gt;0,1,0)) + ((1-(N29/14))*0.1*IF(N29&lt;&gt;0,1,0))</f>
        <v>0.23571428571428574</v>
      </c>
      <c r="R29">
        <v>124</v>
      </c>
      <c r="S29">
        <f>VLOOKUP(表格1_3[[#This Row],[負磅]],W!$A$1:$B$32,2,FALSE)</f>
        <v>0.01</v>
      </c>
      <c r="T29" s="8" t="s">
        <v>101</v>
      </c>
      <c r="U29">
        <f>VLOOKUP(表格1_3[[#This Row],[騎師]],J!$A$1:$B$45,2,FALSE)</f>
        <v>0.21022727272727273</v>
      </c>
      <c r="V29" s="8" t="s">
        <v>111</v>
      </c>
      <c r="W29">
        <f>VLOOKUP(表格1_3[[#This Row],[練馬師]],T!$A$1:$B$23,2,FALSE)</f>
        <v>0.25617283950617287</v>
      </c>
      <c r="X29">
        <v>4</v>
      </c>
      <c r="Y29">
        <f>VLOOKUP(表格1_3[[#This Row],[檔位]],'1200M'!$A$1:$B$14,2,0)</f>
        <v>0.38</v>
      </c>
      <c r="Z29">
        <v>46</v>
      </c>
      <c r="AA29">
        <v>1</v>
      </c>
      <c r="AB29">
        <v>9.91</v>
      </c>
      <c r="AD29">
        <v>40950</v>
      </c>
      <c r="AE29">
        <v>4</v>
      </c>
      <c r="AG29">
        <v>-1</v>
      </c>
      <c r="AH29" t="s">
        <v>71</v>
      </c>
      <c r="AI29">
        <v>31</v>
      </c>
      <c r="AJ29" t="s">
        <v>72</v>
      </c>
      <c r="AK29" t="s">
        <v>154</v>
      </c>
    </row>
    <row r="30" spans="1:37" x14ac:dyDescent="0.25">
      <c r="A30" s="9" t="s">
        <v>126</v>
      </c>
      <c r="B30" s="8">
        <v>2</v>
      </c>
      <c r="C30" s="8" t="s">
        <v>130</v>
      </c>
      <c r="F30" s="8" t="s">
        <v>2372</v>
      </c>
      <c r="G30" s="116">
        <f>Q30+S30+(U30*0.3)+(W30*0.3)+(Y30*0.4)+AF30</f>
        <v>0.49846428571428569</v>
      </c>
      <c r="H30">
        <f>VLOOKUP(表格1_3[[#This Row],[馬名]],Odds!$A$2:$E$115,4,0)</f>
        <v>5.4</v>
      </c>
      <c r="I30">
        <f>VLOOKUP(表格1_3[[#This Row],[馬名]],Odds!$A$2:$E$115,5,0)</f>
        <v>1.7</v>
      </c>
      <c r="J30" t="str">
        <f>VLOOKUP(表格1_3[[#This Row],[馬名]],'M2'!$A$4:$H$161,7,0)</f>
        <v>放頭</v>
      </c>
      <c r="K30">
        <v>3</v>
      </c>
      <c r="L30">
        <v>2</v>
      </c>
      <c r="M30">
        <v>3</v>
      </c>
      <c r="N30">
        <v>1</v>
      </c>
      <c r="O30">
        <v>6</v>
      </c>
      <c r="P30">
        <v>3</v>
      </c>
      <c r="Q30">
        <f>((1-(K30/14))*0.1*IF(K30&lt;&gt;0,1,0)) + ((1-(L30/14))*0.1*IF(L30&lt;&gt;0,1,0)) + ((1-(M30/14))*0.1*IF(M30&lt;&gt;0,1,0)) + ((1-(N30/14))*0.1*IF(N30&lt;&gt;0,1,0))</f>
        <v>0.33571428571428574</v>
      </c>
      <c r="R30">
        <v>135</v>
      </c>
      <c r="S30">
        <f>VLOOKUP(表格1_3[[#This Row],[負磅]],W!$A$1:$B$32,2,FALSE)</f>
        <v>-0.1</v>
      </c>
      <c r="T30" s="8" t="s">
        <v>29</v>
      </c>
      <c r="U30">
        <f>VLOOKUP(表格1_3[[#This Row],[騎師]],J!$A$1:$B$45,2,FALSE)</f>
        <v>0.16250000000000001</v>
      </c>
      <c r="V30" s="8" t="s">
        <v>59</v>
      </c>
      <c r="W30">
        <f>VLOOKUP(表格1_3[[#This Row],[練馬師]],T!$A$1:$B$23,2,FALSE)</f>
        <v>0.16666666666666666</v>
      </c>
      <c r="X30">
        <v>1</v>
      </c>
      <c r="Y30">
        <f>VLOOKUP(表格1_3[[#This Row],[檔位]],'1200M'!$A$1:$B$14,2,0)</f>
        <v>0.41</v>
      </c>
      <c r="Z30">
        <v>57</v>
      </c>
      <c r="AA30">
        <v>1</v>
      </c>
      <c r="AB30">
        <v>9.2200000000000006</v>
      </c>
      <c r="AD30">
        <v>134550</v>
      </c>
      <c r="AE30">
        <v>5</v>
      </c>
      <c r="AG30">
        <v>1</v>
      </c>
      <c r="AH30" t="s">
        <v>76</v>
      </c>
      <c r="AI30">
        <v>21</v>
      </c>
      <c r="AK30" t="s">
        <v>132</v>
      </c>
    </row>
    <row r="31" spans="1:37" x14ac:dyDescent="0.25">
      <c r="A31" s="9" t="s">
        <v>126</v>
      </c>
      <c r="B31" s="8">
        <v>12</v>
      </c>
      <c r="C31" s="8" t="s">
        <v>165</v>
      </c>
      <c r="E31" s="8" t="s">
        <v>2371</v>
      </c>
      <c r="G31" s="116">
        <f>Q31+S31+(U31*0.3)+(W31*0.3)+(Y31*0.4)+AF31</f>
        <v>0.4538350100603622</v>
      </c>
      <c r="H31">
        <f>VLOOKUP(表格1_3[[#This Row],[馬名]],Odds!$A$2:$E$115,4,0)</f>
        <v>22</v>
      </c>
      <c r="I31">
        <f>VLOOKUP(表格1_3[[#This Row],[馬名]],Odds!$A$2:$E$115,5,0)</f>
        <v>4.4000000000000004</v>
      </c>
      <c r="J31" t="str">
        <f>VLOOKUP(表格1_3[[#This Row],[馬名]],'M2'!$A$4:$H$161,7,0)</f>
        <v>中前</v>
      </c>
      <c r="K31">
        <v>1</v>
      </c>
      <c r="L31">
        <v>3</v>
      </c>
      <c r="M31">
        <v>8</v>
      </c>
      <c r="N31">
        <v>12</v>
      </c>
      <c r="O31">
        <v>5</v>
      </c>
      <c r="P31">
        <v>7</v>
      </c>
      <c r="Q31">
        <f>((1-(K31/14))*0.1*IF(K31&lt;&gt;0,1,0)) + ((1-(L31/14))*0.1*IF(L31&lt;&gt;0,1,0)) + ((1-(M31/14))*0.1*IF(M31&lt;&gt;0,1,0)) + ((1-(N31/14))*0.1*IF(N31&lt;&gt;0,1,0))</f>
        <v>0.22857142857142859</v>
      </c>
      <c r="R31">
        <v>119</v>
      </c>
      <c r="S31">
        <f>VLOOKUP(表格1_3[[#This Row],[負磅]],W!$A$1:$B$32,2,FALSE)</f>
        <v>0.06</v>
      </c>
      <c r="T31" s="8" t="s">
        <v>121</v>
      </c>
      <c r="U31">
        <f>VLOOKUP(表格1_3[[#This Row],[騎師]],J!$A$1:$B$45,2,FALSE)</f>
        <v>0.2857142857142857</v>
      </c>
      <c r="V31" s="8" t="s">
        <v>166</v>
      </c>
      <c r="W31">
        <f>VLOOKUP(表格1_3[[#This Row],[練馬師]],T!$A$1:$B$23,2,FALSE)</f>
        <v>0.17183098591549295</v>
      </c>
      <c r="X31">
        <v>10</v>
      </c>
      <c r="Y31">
        <f>VLOOKUP(表格1_3[[#This Row],[檔位]],'1200M'!$A$1:$B$14,2,0)</f>
        <v>7.0000000000000007E-2</v>
      </c>
      <c r="Z31">
        <v>41</v>
      </c>
      <c r="AA31">
        <v>1</v>
      </c>
      <c r="AB31">
        <v>9.91</v>
      </c>
      <c r="AD31">
        <v>490000</v>
      </c>
      <c r="AE31">
        <v>7</v>
      </c>
      <c r="AG31">
        <v>6</v>
      </c>
      <c r="AH31" t="s">
        <v>71</v>
      </c>
      <c r="AI31">
        <v>28</v>
      </c>
      <c r="AJ31" t="s">
        <v>167</v>
      </c>
      <c r="AK31" t="s">
        <v>168</v>
      </c>
    </row>
    <row r="32" spans="1:37" x14ac:dyDescent="0.25">
      <c r="A32" s="9" t="s">
        <v>126</v>
      </c>
      <c r="B32" s="8">
        <v>5</v>
      </c>
      <c r="C32" s="8" t="s">
        <v>141</v>
      </c>
      <c r="E32" s="8" t="s">
        <v>2371</v>
      </c>
      <c r="G32" s="116">
        <f>Q32+S32+(U32*0.3)+(W32*0.3)+(Y32*0.4)+AF32</f>
        <v>0.45124807986496346</v>
      </c>
      <c r="H32">
        <f>VLOOKUP(表格1_3[[#This Row],[馬名]],Odds!$A$2:$E$115,4,0)</f>
        <v>3</v>
      </c>
      <c r="I32">
        <f>VLOOKUP(表格1_3[[#This Row],[馬名]],Odds!$A$2:$E$115,5,0)</f>
        <v>1.5</v>
      </c>
      <c r="J32" t="str">
        <f>VLOOKUP(表格1_3[[#This Row],[馬名]],'M2'!$A$4:$H$161,7,0)</f>
        <v>放頭</v>
      </c>
      <c r="K32">
        <v>6</v>
      </c>
      <c r="L32">
        <v>3</v>
      </c>
      <c r="Q32">
        <f>((1-(K32/14))*0.1*IF(K32&lt;&gt;0,1,0)) + ((1-(L32/14))*0.1*IF(L32&lt;&gt;0,1,0)) + ((1-(M32/14))*0.1*IF(M32&lt;&gt;0,1,0)) + ((1-(N32/14))*0.1*IF(N32&lt;&gt;0,1,0))</f>
        <v>0.1357142857142857</v>
      </c>
      <c r="R32">
        <v>131</v>
      </c>
      <c r="S32">
        <f>VLOOKUP(表格1_3[[#This Row],[負磅]],W!$A$1:$B$32,2,FALSE)</f>
        <v>-0.06</v>
      </c>
      <c r="T32" s="8" t="s">
        <v>19</v>
      </c>
      <c r="U32">
        <f>VLOOKUP(表格1_3[[#This Row],[騎師]],J!$A$1:$B$45,2,FALSE)</f>
        <v>0.51570680628272247</v>
      </c>
      <c r="V32" s="8" t="s">
        <v>94</v>
      </c>
      <c r="W32">
        <f>VLOOKUP(表格1_3[[#This Row],[練馬師]],T!$A$1:$B$23,2,FALSE)</f>
        <v>0.29607250755287007</v>
      </c>
      <c r="X32">
        <v>5</v>
      </c>
      <c r="Y32">
        <f>VLOOKUP(表格1_3[[#This Row],[檔位]],'1200M'!$A$1:$B$14,2,0)</f>
        <v>0.33</v>
      </c>
      <c r="Z32">
        <v>53</v>
      </c>
      <c r="AD32">
        <v>0</v>
      </c>
      <c r="AE32">
        <v>4</v>
      </c>
      <c r="AG32">
        <v>0</v>
      </c>
      <c r="AH32" t="s">
        <v>71</v>
      </c>
      <c r="AI32">
        <v>99</v>
      </c>
      <c r="AJ32" t="s">
        <v>142</v>
      </c>
      <c r="AK32" t="s">
        <v>143</v>
      </c>
    </row>
    <row r="33" spans="1:37" x14ac:dyDescent="0.25">
      <c r="A33" s="9" t="s">
        <v>126</v>
      </c>
      <c r="B33" s="8">
        <v>4</v>
      </c>
      <c r="C33" s="8" t="s">
        <v>137</v>
      </c>
      <c r="G33" s="116">
        <f>Q33+S33+(U33*0.3)+(W33*0.3)+(Y33*0.4)+AF33</f>
        <v>0.44202307206068275</v>
      </c>
      <c r="H33">
        <f>VLOOKUP(表格1_3[[#This Row],[馬名]],Odds!$A$2:$E$115,4,0)</f>
        <v>12</v>
      </c>
      <c r="I33">
        <f>VLOOKUP(表格1_3[[#This Row],[馬名]],Odds!$A$2:$E$115,5,0)</f>
        <v>3.8</v>
      </c>
      <c r="J33" t="str">
        <f>VLOOKUP(表格1_3[[#This Row],[馬名]],'M2'!$A$4:$H$161,7,0)</f>
        <v>放頭</v>
      </c>
      <c r="K33">
        <v>10</v>
      </c>
      <c r="L33">
        <v>8</v>
      </c>
      <c r="M33">
        <v>3</v>
      </c>
      <c r="N33">
        <v>1</v>
      </c>
      <c r="O33">
        <v>5</v>
      </c>
      <c r="P33">
        <v>2</v>
      </c>
      <c r="Q33">
        <f>((1-(K33/14))*0.1*IF(K33&lt;&gt;0,1,0)) + ((1-(L33/14))*0.1*IF(L33&lt;&gt;0,1,0)) + ((1-(M33/14))*0.1*IF(M33&lt;&gt;0,1,0)) + ((1-(N33/14))*0.1*IF(N33&lt;&gt;0,1,0))</f>
        <v>0.24285714285714288</v>
      </c>
      <c r="R33">
        <v>131</v>
      </c>
      <c r="S33">
        <f>VLOOKUP(表格1_3[[#This Row],[負磅]],W!$A$1:$B$32,2,FALSE)</f>
        <v>-0.06</v>
      </c>
      <c r="T33" s="8" t="s">
        <v>38</v>
      </c>
      <c r="U33">
        <f>VLOOKUP(表格1_3[[#This Row],[騎師]],J!$A$1:$B$45,2,FALSE)</f>
        <v>0.3125</v>
      </c>
      <c r="V33" s="8" t="s">
        <v>138</v>
      </c>
      <c r="W33">
        <f>VLOOKUP(表格1_3[[#This Row],[練馬師]],T!$A$1:$B$23,2,FALSE)</f>
        <v>0.27138643067846607</v>
      </c>
      <c r="X33">
        <v>6</v>
      </c>
      <c r="Y33">
        <f>VLOOKUP(表格1_3[[#This Row],[檔位]],'1200M'!$A$1:$B$14,2,0)</f>
        <v>0.21</v>
      </c>
      <c r="Z33">
        <v>53</v>
      </c>
      <c r="AA33">
        <v>1</v>
      </c>
      <c r="AB33">
        <v>9.35</v>
      </c>
      <c r="AD33">
        <v>0</v>
      </c>
      <c r="AE33">
        <v>5</v>
      </c>
      <c r="AG33">
        <v>0</v>
      </c>
      <c r="AH33" t="s">
        <v>71</v>
      </c>
      <c r="AI33">
        <v>31</v>
      </c>
      <c r="AK33" t="s">
        <v>140</v>
      </c>
    </row>
    <row r="34" spans="1:37" x14ac:dyDescent="0.25">
      <c r="A34" s="9" t="s">
        <v>126</v>
      </c>
      <c r="B34" s="8">
        <v>6</v>
      </c>
      <c r="C34" s="8" t="s">
        <v>144</v>
      </c>
      <c r="G34" s="116">
        <f>Q34+S34+(U34*0.3)+(W34*0.3)+(Y34*0.4)+AF34</f>
        <v>0.43768689601855432</v>
      </c>
      <c r="H34">
        <f>VLOOKUP(表格1_3[[#This Row],[馬名]],Odds!$A$2:$E$115,4,0)</f>
        <v>17</v>
      </c>
      <c r="I34">
        <f>VLOOKUP(表格1_3[[#This Row],[馬名]],Odds!$A$2:$E$115,5,0)</f>
        <v>4.5</v>
      </c>
      <c r="J34" t="str">
        <f>VLOOKUP(表格1_3[[#This Row],[馬名]],'M2'!$A$4:$H$161,7,0)</f>
        <v>中前</v>
      </c>
      <c r="K34">
        <v>6</v>
      </c>
      <c r="L34">
        <v>1</v>
      </c>
      <c r="M34">
        <v>5</v>
      </c>
      <c r="N34">
        <v>2</v>
      </c>
      <c r="O34">
        <v>2</v>
      </c>
      <c r="P34">
        <v>6</v>
      </c>
      <c r="Q34">
        <f>((1-(K34/14))*0.1*IF(K34&lt;&gt;0,1,0)) + ((1-(L34/14))*0.1*IF(L34&lt;&gt;0,1,0)) + ((1-(M34/14))*0.1*IF(M34&lt;&gt;0,1,0)) + ((1-(N34/14))*0.1*IF(N34&lt;&gt;0,1,0))</f>
        <v>0.3</v>
      </c>
      <c r="R34">
        <v>131</v>
      </c>
      <c r="S34">
        <f>VLOOKUP(表格1_3[[#This Row],[負磅]],W!$A$1:$B$32,2,FALSE)</f>
        <v>-0.06</v>
      </c>
      <c r="T34" s="8" t="s">
        <v>53</v>
      </c>
      <c r="U34">
        <f>VLOOKUP(表格1_3[[#This Row],[騎師]],J!$A$1:$B$45,2,FALSE)</f>
        <v>0.25641025641025639</v>
      </c>
      <c r="V34" s="8" t="s">
        <v>145</v>
      </c>
      <c r="W34">
        <f>VLOOKUP(表格1_3[[#This Row],[練馬師]],T!$A$1:$B$23,2,FALSE)</f>
        <v>0.17587939698492464</v>
      </c>
      <c r="X34">
        <v>11</v>
      </c>
      <c r="Y34">
        <f>VLOOKUP(表格1_3[[#This Row],[檔位]],'1200M'!$A$1:$B$14,2,0)</f>
        <v>0.17</v>
      </c>
      <c r="Z34">
        <v>53</v>
      </c>
      <c r="AA34">
        <v>1</v>
      </c>
      <c r="AB34">
        <v>9.0500000000000007</v>
      </c>
      <c r="AD34">
        <v>23400</v>
      </c>
      <c r="AE34">
        <v>5</v>
      </c>
      <c r="AG34">
        <v>0</v>
      </c>
      <c r="AH34" t="s">
        <v>71</v>
      </c>
      <c r="AI34">
        <v>21</v>
      </c>
      <c r="AJ34" t="s">
        <v>147</v>
      </c>
      <c r="AK34" t="s">
        <v>148</v>
      </c>
    </row>
    <row r="35" spans="1:37" x14ac:dyDescent="0.25">
      <c r="A35" s="9" t="s">
        <v>126</v>
      </c>
      <c r="B35" s="8">
        <v>9</v>
      </c>
      <c r="C35" s="8" t="s">
        <v>155</v>
      </c>
      <c r="G35" s="116">
        <f>Q35+S35+(U35*0.3)+(W35*0.3)+(Y35*0.4)+AF35</f>
        <v>0.42736090225563911</v>
      </c>
      <c r="H35">
        <f>VLOOKUP(表格1_3[[#This Row],[馬名]],Odds!$A$2:$E$115,4,0)</f>
        <v>30</v>
      </c>
      <c r="I35">
        <f>VLOOKUP(表格1_3[[#This Row],[馬名]],Odds!$A$2:$E$115,5,0)</f>
        <v>8.9</v>
      </c>
      <c r="J35" t="str">
        <f>VLOOKUP(表格1_3[[#This Row],[馬名]],'M2'!$A$4:$H$161,7,0)</f>
        <v>放頭</v>
      </c>
      <c r="K35">
        <v>9</v>
      </c>
      <c r="L35">
        <v>7</v>
      </c>
      <c r="M35">
        <v>9</v>
      </c>
      <c r="N35">
        <v>6</v>
      </c>
      <c r="Q35">
        <f>((1-(K35/14))*0.1*IF(K35&lt;&gt;0,1,0)) + ((1-(L35/14))*0.1*IF(L35&lt;&gt;0,1,0)) + ((1-(M35/14))*0.1*IF(M35&lt;&gt;0,1,0)) + ((1-(N35/14))*0.1*IF(N35&lt;&gt;0,1,0))</f>
        <v>0.17857142857142858</v>
      </c>
      <c r="R35">
        <v>123</v>
      </c>
      <c r="S35">
        <f>VLOOKUP(表格1_3[[#This Row],[負磅]],W!$A$1:$B$32,2,FALSE)</f>
        <v>0.02</v>
      </c>
      <c r="T35" s="8" t="s">
        <v>105</v>
      </c>
      <c r="U35">
        <f>VLOOKUP(表格1_3[[#This Row],[騎師]],J!$A$1:$B$45,2,FALSE)</f>
        <v>0.22</v>
      </c>
      <c r="V35" s="8" t="s">
        <v>45</v>
      </c>
      <c r="W35">
        <f>VLOOKUP(表格1_3[[#This Row],[練馬師]],T!$A$1:$B$23,2,FALSE)</f>
        <v>0.30263157894736842</v>
      </c>
      <c r="X35">
        <v>12</v>
      </c>
      <c r="Y35">
        <f>VLOOKUP(表格1_3[[#This Row],[檔位]],'1200M'!$A$1:$B$14,2,0)</f>
        <v>0.18</v>
      </c>
      <c r="Z35">
        <v>45</v>
      </c>
      <c r="AA35">
        <v>1</v>
      </c>
      <c r="AB35">
        <v>10.38</v>
      </c>
      <c r="AD35">
        <v>0</v>
      </c>
      <c r="AE35">
        <v>4</v>
      </c>
      <c r="AG35">
        <v>-2</v>
      </c>
      <c r="AH35" t="s">
        <v>25</v>
      </c>
      <c r="AI35">
        <v>21</v>
      </c>
      <c r="AJ35" t="s">
        <v>16</v>
      </c>
      <c r="AK35" t="s">
        <v>157</v>
      </c>
    </row>
    <row r="36" spans="1:37" x14ac:dyDescent="0.25">
      <c r="A36" s="9" t="s">
        <v>126</v>
      </c>
      <c r="B36" s="8">
        <v>7</v>
      </c>
      <c r="C36" s="8" t="s">
        <v>149</v>
      </c>
      <c r="G36" s="116">
        <f>Q36+S36+(U36*0.3)+(W36*0.3)+(Y36*0.4)+AF36</f>
        <v>0.40862849559199932</v>
      </c>
      <c r="H36">
        <f>VLOOKUP(表格1_3[[#This Row],[馬名]],Odds!$A$2:$E$115,4,0)</f>
        <v>16</v>
      </c>
      <c r="I36">
        <f>VLOOKUP(表格1_3[[#This Row],[馬名]],Odds!$A$2:$E$115,5,0)</f>
        <v>3.8</v>
      </c>
      <c r="J36" t="str">
        <f>VLOOKUP(表格1_3[[#This Row],[馬名]],'M2'!$A$4:$H$161,7,0)</f>
        <v>中後</v>
      </c>
      <c r="K36">
        <v>4</v>
      </c>
      <c r="L36">
        <v>11</v>
      </c>
      <c r="M36">
        <v>6</v>
      </c>
      <c r="N36">
        <v>3</v>
      </c>
      <c r="O36">
        <v>7</v>
      </c>
      <c r="P36">
        <v>6</v>
      </c>
      <c r="Q36">
        <f>((1-(K36/14))*0.1*IF(K36&lt;&gt;0,1,0)) + ((1-(L36/14))*0.1*IF(L36&lt;&gt;0,1,0)) + ((1-(M36/14))*0.1*IF(M36&lt;&gt;0,1,0)) + ((1-(N36/14))*0.1*IF(N36&lt;&gt;0,1,0))</f>
        <v>0.22857142857142859</v>
      </c>
      <c r="R36">
        <v>127</v>
      </c>
      <c r="S36">
        <f>VLOOKUP(表格1_3[[#This Row],[負磅]],W!$A$1:$B$32,2,FALSE)</f>
        <v>-1.99999999999999E-2</v>
      </c>
      <c r="T36" s="8" t="s">
        <v>150</v>
      </c>
      <c r="U36">
        <f>VLOOKUP(表格1_3[[#This Row],[騎師]],J!$A$1:$B$45,2,FALSE)</f>
        <v>0.21897810218978103</v>
      </c>
      <c r="V36" s="8" t="s">
        <v>35</v>
      </c>
      <c r="W36">
        <f>VLOOKUP(表格1_3[[#This Row],[練馬師]],T!$A$1:$B$23,2,FALSE)</f>
        <v>0.22121212121212122</v>
      </c>
      <c r="X36">
        <v>8</v>
      </c>
      <c r="Y36">
        <f>VLOOKUP(表格1_3[[#This Row],[檔位]],'1200M'!$A$1:$B$14,2,0)</f>
        <v>0.17</v>
      </c>
      <c r="Z36">
        <v>49</v>
      </c>
      <c r="AA36">
        <v>1</v>
      </c>
      <c r="AB36">
        <v>10.06</v>
      </c>
      <c r="AD36">
        <v>70200</v>
      </c>
      <c r="AE36">
        <v>5</v>
      </c>
      <c r="AG36">
        <v>-1</v>
      </c>
      <c r="AH36" t="s">
        <v>76</v>
      </c>
      <c r="AI36">
        <v>21</v>
      </c>
      <c r="AK36" t="s">
        <v>151</v>
      </c>
    </row>
    <row r="37" spans="1:37" x14ac:dyDescent="0.25">
      <c r="A37" s="9" t="s">
        <v>126</v>
      </c>
      <c r="B37" s="8">
        <v>1</v>
      </c>
      <c r="C37" s="8" t="s">
        <v>127</v>
      </c>
      <c r="G37" s="116">
        <f>Q37+S37+(U37*0.3)+(W37*0.3)+(Y37*0.4)+AF37</f>
        <v>0.38176611695652068</v>
      </c>
      <c r="H37">
        <f>VLOOKUP(表格1_3[[#This Row],[馬名]],Odds!$A$2:$E$115,4,0)</f>
        <v>13</v>
      </c>
      <c r="I37">
        <f>VLOOKUP(表格1_3[[#This Row],[馬名]],Odds!$A$2:$E$115,5,0)</f>
        <v>6.2</v>
      </c>
      <c r="J37" t="str">
        <f>VLOOKUP(表格1_3[[#This Row],[馬名]],'M2'!$A$4:$H$161,7,0)</f>
        <v>中後</v>
      </c>
      <c r="K37">
        <v>6</v>
      </c>
      <c r="L37">
        <v>10</v>
      </c>
      <c r="M37">
        <v>3</v>
      </c>
      <c r="N37">
        <v>4</v>
      </c>
      <c r="O37">
        <v>8</v>
      </c>
      <c r="P37">
        <v>12</v>
      </c>
      <c r="Q37">
        <f>((1-(K37/14))*0.1*IF(K37&lt;&gt;0,1,0)) + ((1-(L37/14))*0.1*IF(L37&lt;&gt;0,1,0)) + ((1-(M37/14))*0.1*IF(M37&lt;&gt;0,1,0)) + ((1-(N37/14))*0.1*IF(N37&lt;&gt;0,1,0))</f>
        <v>0.23571428571428571</v>
      </c>
      <c r="R37">
        <v>135</v>
      </c>
      <c r="S37">
        <f>VLOOKUP(表格1_3[[#This Row],[負磅]],W!$A$1:$B$32,2,FALSE)</f>
        <v>-0.1</v>
      </c>
      <c r="T37" s="8" t="s">
        <v>84</v>
      </c>
      <c r="U37">
        <f>VLOOKUP(表格1_3[[#This Row],[騎師]],J!$A$1:$B$45,2,FALSE)</f>
        <v>0.27648578811369506</v>
      </c>
      <c r="V37" s="8" t="s">
        <v>24</v>
      </c>
      <c r="W37">
        <f>VLOOKUP(表格1_3[[#This Row],[練馬師]],T!$A$1:$B$23,2,FALSE)</f>
        <v>0.23702031602708803</v>
      </c>
      <c r="X37">
        <v>9</v>
      </c>
      <c r="Y37">
        <f>VLOOKUP(表格1_3[[#This Row],[檔位]],'1200M'!$A$1:$B$14,2,0)</f>
        <v>0.23</v>
      </c>
      <c r="Z37">
        <v>57</v>
      </c>
      <c r="AA37">
        <v>1</v>
      </c>
      <c r="AB37">
        <v>9.8000000000000007</v>
      </c>
      <c r="AD37">
        <v>23400</v>
      </c>
      <c r="AE37">
        <v>6</v>
      </c>
      <c r="AG37">
        <v>0</v>
      </c>
      <c r="AH37" t="s">
        <v>71</v>
      </c>
      <c r="AI37">
        <v>31</v>
      </c>
      <c r="AJ37" t="s">
        <v>77</v>
      </c>
      <c r="AK37" t="s">
        <v>129</v>
      </c>
    </row>
    <row r="38" spans="1:37" x14ac:dyDescent="0.25">
      <c r="A38" s="9" t="s">
        <v>126</v>
      </c>
      <c r="B38" s="8">
        <v>3</v>
      </c>
      <c r="C38" s="8" t="s">
        <v>133</v>
      </c>
      <c r="G38" s="116">
        <f>Q38+S38+(U38*0.3)+(W38*0.3)+(Y38*0.4)+AF38</f>
        <v>0.31761813822751322</v>
      </c>
      <c r="H38">
        <f>VLOOKUP(表格1_3[[#This Row],[馬名]],Odds!$A$2:$E$115,4,0)</f>
        <v>25</v>
      </c>
      <c r="I38">
        <f>VLOOKUP(表格1_3[[#This Row],[馬名]],Odds!$A$2:$E$115,5,0)</f>
        <v>6.1</v>
      </c>
      <c r="J38" t="str">
        <f>VLOOKUP(表格1_3[[#This Row],[馬名]],'M2'!$A$4:$H$161,7,0)</f>
        <v>中前</v>
      </c>
      <c r="K38">
        <v>11</v>
      </c>
      <c r="L38">
        <v>12</v>
      </c>
      <c r="M38">
        <v>3</v>
      </c>
      <c r="N38">
        <v>3</v>
      </c>
      <c r="O38">
        <v>3</v>
      </c>
      <c r="P38">
        <v>7</v>
      </c>
      <c r="Q38">
        <f>((1-(K38/14))*0.1*IF(K38&lt;&gt;0,1,0)) + ((1-(L38/14))*0.1*IF(L38&lt;&gt;0,1,0)) + ((1-(M38/14))*0.1*IF(M38&lt;&gt;0,1,0)) + ((1-(N38/14))*0.1*IF(N38&lt;&gt;0,1,0))</f>
        <v>0.19285714285714287</v>
      </c>
      <c r="R38">
        <v>131</v>
      </c>
      <c r="S38">
        <f>VLOOKUP(表格1_3[[#This Row],[負磅]],W!$A$1:$B$32,2,FALSE)</f>
        <v>-0.06</v>
      </c>
      <c r="T38" s="8" t="s">
        <v>110</v>
      </c>
      <c r="U38">
        <f>VLOOKUP(表格1_3[[#This Row],[騎師]],J!$A$1:$B$45,2,FALSE)</f>
        <v>0.16796875</v>
      </c>
      <c r="V38" s="8" t="s">
        <v>20</v>
      </c>
      <c r="W38">
        <f>VLOOKUP(表格1_3[[#This Row],[練馬師]],T!$A$1:$B$23,2,FALSE)</f>
        <v>0.23456790123456789</v>
      </c>
      <c r="X38">
        <v>7</v>
      </c>
      <c r="Y38">
        <f>VLOOKUP(表格1_3[[#This Row],[檔位]],'1200M'!$A$1:$B$14,2,0)</f>
        <v>0.16</v>
      </c>
      <c r="Z38">
        <v>55</v>
      </c>
      <c r="AA38">
        <v>1</v>
      </c>
      <c r="AB38">
        <v>10.06</v>
      </c>
      <c r="AD38">
        <v>0</v>
      </c>
      <c r="AE38">
        <v>5</v>
      </c>
      <c r="AG38">
        <v>-2</v>
      </c>
      <c r="AH38" t="s">
        <v>71</v>
      </c>
      <c r="AI38">
        <v>28</v>
      </c>
      <c r="AJ38" t="s">
        <v>135</v>
      </c>
      <c r="AK38" t="s">
        <v>136</v>
      </c>
    </row>
    <row r="39" spans="1:37" x14ac:dyDescent="0.25">
      <c r="A39" s="9" t="s">
        <v>126</v>
      </c>
      <c r="B39" s="8" t="str">
        <f>VLOOKUP(表格1_3[[#This Row],[場]],Raceinfo!$A$1:$C$9,3,0)</f>
        <v xml:space="preserve"> 第四班</v>
      </c>
      <c r="C39" s="8" t="str">
        <f>VLOOKUP(表格1_3[[#This Row],[場]],Raceinfo!$A$1:$C$9,2,0)</f>
        <v xml:space="preserve"> 1200米</v>
      </c>
    </row>
    <row r="40" spans="1:37" x14ac:dyDescent="0.25">
      <c r="A40" s="11" t="s">
        <v>169</v>
      </c>
      <c r="B40" s="8">
        <v>11</v>
      </c>
      <c r="C40" s="8" t="s">
        <v>203</v>
      </c>
      <c r="E40" s="8" t="s">
        <v>2371</v>
      </c>
      <c r="G40" s="116">
        <f>Q40+S40+(U40*0.3)+(W40*0.3)+(Y40*0.4)+AF40</f>
        <v>0.60737634408602148</v>
      </c>
      <c r="H40">
        <f>VLOOKUP(表格1_3[[#This Row],[馬名]],Odds!$A$2:$E$115,4,0)</f>
        <v>11</v>
      </c>
      <c r="I40">
        <f>VLOOKUP(表格1_3[[#This Row],[馬名]],Odds!$A$2:$E$115,5,0)</f>
        <v>4.0999999999999996</v>
      </c>
      <c r="J40" t="str">
        <f>VLOOKUP(表格1_3[[#This Row],[馬名]],'M2'!$A$4:$H$161,7,0)</f>
        <v>留後</v>
      </c>
      <c r="K40">
        <v>1</v>
      </c>
      <c r="L40">
        <v>5</v>
      </c>
      <c r="M40">
        <v>4</v>
      </c>
      <c r="N40">
        <v>6</v>
      </c>
      <c r="O40">
        <v>7</v>
      </c>
      <c r="P40">
        <v>11</v>
      </c>
      <c r="Q40">
        <f>((1-(K40/14))*0.1*IF(K40&lt;&gt;0,1,0)) + ((1-(L40/14))*0.1*IF(L40&lt;&gt;0,1,0)) + ((1-(M40/14))*0.1*IF(M40&lt;&gt;0,1,0)) + ((1-(N40/14))*0.1*IF(N40&lt;&gt;0,1,0))</f>
        <v>0.28571428571428575</v>
      </c>
      <c r="R40">
        <v>117</v>
      </c>
      <c r="S40">
        <f>VLOOKUP(表格1_3[[#This Row],[負磅]],W!$A$1:$B$32,2,FALSE)</f>
        <v>0.08</v>
      </c>
      <c r="T40" s="8" t="s">
        <v>63</v>
      </c>
      <c r="U40">
        <f>VLOOKUP(表格1_3[[#This Row],[騎師]],J!$A$1:$B$45,2,FALSE)</f>
        <v>0.26984126984126983</v>
      </c>
      <c r="V40" s="8" t="s">
        <v>106</v>
      </c>
      <c r="W40">
        <f>VLOOKUP(表格1_3[[#This Row],[練馬師]],T!$A$1:$B$23,2,FALSE)</f>
        <v>0.29569892473118281</v>
      </c>
      <c r="X40">
        <v>12</v>
      </c>
      <c r="Y40">
        <f>VLOOKUP(表格1_3[[#This Row],[檔位]],'1200M'!$A$1:$B$14,2,0)</f>
        <v>0.18</v>
      </c>
      <c r="Z40">
        <v>42</v>
      </c>
      <c r="AA40">
        <v>1</v>
      </c>
      <c r="AB40">
        <v>40.14</v>
      </c>
      <c r="AD40">
        <v>490000</v>
      </c>
      <c r="AE40">
        <v>4</v>
      </c>
      <c r="AG40">
        <v>6</v>
      </c>
      <c r="AH40" t="s">
        <v>25</v>
      </c>
      <c r="AI40">
        <v>28</v>
      </c>
      <c r="AK40" t="s">
        <v>205</v>
      </c>
    </row>
    <row r="41" spans="1:37" x14ac:dyDescent="0.25">
      <c r="A41" s="11" t="s">
        <v>169</v>
      </c>
      <c r="B41" s="8">
        <v>8</v>
      </c>
      <c r="C41" s="8" t="s">
        <v>193</v>
      </c>
      <c r="F41" s="8" t="s">
        <v>2372</v>
      </c>
      <c r="G41" s="116">
        <f>Q41+S41+(U41*0.3)+(W41*0.3)+(Y41*0.4)+AF41</f>
        <v>0.5911336788713657</v>
      </c>
      <c r="H41">
        <f>VLOOKUP(表格1_3[[#This Row],[馬名]],Odds!$A$2:$E$115,4,0)</f>
        <v>5.6</v>
      </c>
      <c r="I41">
        <f>VLOOKUP(表格1_3[[#This Row],[馬名]],Odds!$A$2:$E$115,5,0)</f>
        <v>1.7</v>
      </c>
      <c r="J41" t="str">
        <f>VLOOKUP(表格1_3[[#This Row],[馬名]],'M2'!$A$4:$H$161,7,0)</f>
        <v>中後</v>
      </c>
      <c r="K41">
        <v>2</v>
      </c>
      <c r="L41">
        <v>6</v>
      </c>
      <c r="M41">
        <v>7</v>
      </c>
      <c r="N41">
        <v>6</v>
      </c>
      <c r="O41">
        <v>5</v>
      </c>
      <c r="Q41">
        <f>((1-(K41/14))*0.1*IF(K41&lt;&gt;0,1,0)) + ((1-(L41/14))*0.1*IF(L41&lt;&gt;0,1,0)) + ((1-(M41/14))*0.1*IF(M41&lt;&gt;0,1,0)) + ((1-(N41/14))*0.1*IF(N41&lt;&gt;0,1,0))</f>
        <v>0.25000000000000006</v>
      </c>
      <c r="R41">
        <v>120</v>
      </c>
      <c r="S41">
        <f>VLOOKUP(表格1_3[[#This Row],[負磅]],W!$A$1:$B$32,2,FALSE)</f>
        <v>0.05</v>
      </c>
      <c r="T41" s="8" t="s">
        <v>93</v>
      </c>
      <c r="U41">
        <f>VLOOKUP(表格1_3[[#This Row],[騎師]],J!$A$1:$B$45,2,FALSE)</f>
        <v>0.24770642201834864</v>
      </c>
      <c r="V41" s="8" t="s">
        <v>94</v>
      </c>
      <c r="W41">
        <f>VLOOKUP(表格1_3[[#This Row],[練馬師]],T!$A$1:$B$23,2,FALSE)</f>
        <v>0.29607250755287007</v>
      </c>
      <c r="X41">
        <v>3</v>
      </c>
      <c r="Y41">
        <f>VLOOKUP(表格1_3[[#This Row],[檔位]],'1200M'!$A$1:$B$14,2,0)</f>
        <v>0.32</v>
      </c>
      <c r="Z41">
        <v>45</v>
      </c>
      <c r="AA41">
        <v>1</v>
      </c>
      <c r="AB41">
        <v>39.61</v>
      </c>
      <c r="AD41">
        <v>0</v>
      </c>
      <c r="AE41">
        <v>4</v>
      </c>
      <c r="AG41">
        <v>-1</v>
      </c>
      <c r="AH41" t="s">
        <v>25</v>
      </c>
      <c r="AI41">
        <v>105</v>
      </c>
      <c r="AJ41" t="s">
        <v>16</v>
      </c>
      <c r="AK41" t="s">
        <v>195</v>
      </c>
    </row>
    <row r="42" spans="1:37" x14ac:dyDescent="0.25">
      <c r="A42" s="11" t="s">
        <v>169</v>
      </c>
      <c r="B42" s="8">
        <v>10</v>
      </c>
      <c r="C42" s="8" t="s">
        <v>200</v>
      </c>
      <c r="E42" s="8" t="s">
        <v>2371</v>
      </c>
      <c r="G42" s="116">
        <f>Q42+S42+(U42*0.3)+(W42*0.3)+(Y42*0.4)+AF42</f>
        <v>0.57652534562211988</v>
      </c>
      <c r="H42">
        <f>VLOOKUP(表格1_3[[#This Row],[馬名]],Odds!$A$2:$E$115,4,0)</f>
        <v>6.4</v>
      </c>
      <c r="I42">
        <f>VLOOKUP(表格1_3[[#This Row],[馬名]],Odds!$A$2:$E$115,5,0)</f>
        <v>1.9</v>
      </c>
      <c r="J42" t="str">
        <f>VLOOKUP(表格1_3[[#This Row],[馬名]],'M2'!$A$4:$H$161,7,0)</f>
        <v>留後</v>
      </c>
      <c r="K42">
        <v>7</v>
      </c>
      <c r="L42">
        <v>4</v>
      </c>
      <c r="M42">
        <v>3</v>
      </c>
      <c r="N42">
        <v>11</v>
      </c>
      <c r="O42">
        <v>8</v>
      </c>
      <c r="P42">
        <v>13</v>
      </c>
      <c r="Q42">
        <f>((1-(K42/14))*0.1*IF(K42&lt;&gt;0,1,0)) + ((1-(L42/14))*0.1*IF(L42&lt;&gt;0,1,0)) + ((1-(M42/14))*0.1*IF(M42&lt;&gt;0,1,0)) + ((1-(N42/14))*0.1*IF(N42&lt;&gt;0,1,0))</f>
        <v>0.22142857142857145</v>
      </c>
      <c r="R42">
        <v>118</v>
      </c>
      <c r="S42">
        <f>VLOOKUP(表格1_3[[#This Row],[負磅]],W!$A$1:$B$32,2,FALSE)</f>
        <v>7.0000000000000007E-2</v>
      </c>
      <c r="T42" s="8" t="s">
        <v>105</v>
      </c>
      <c r="U42">
        <f>VLOOKUP(表格1_3[[#This Row],[騎師]],J!$A$1:$B$45,2,FALSE)</f>
        <v>0.22</v>
      </c>
      <c r="V42" s="8" t="s">
        <v>80</v>
      </c>
      <c r="W42">
        <f>VLOOKUP(表格1_3[[#This Row],[練馬師]],T!$A$1:$B$23,2,FALSE)</f>
        <v>0.29032258064516131</v>
      </c>
      <c r="X42">
        <v>5</v>
      </c>
      <c r="Y42">
        <f>VLOOKUP(表格1_3[[#This Row],[檔位]],'1200M'!$A$1:$B$14,2,0)</f>
        <v>0.33</v>
      </c>
      <c r="Z42">
        <v>43</v>
      </c>
      <c r="AA42">
        <v>1</v>
      </c>
      <c r="AB42">
        <v>39.61</v>
      </c>
      <c r="AD42">
        <v>0</v>
      </c>
      <c r="AE42">
        <v>4</v>
      </c>
      <c r="AG42">
        <v>-4</v>
      </c>
      <c r="AH42" t="s">
        <v>71</v>
      </c>
      <c r="AI42">
        <v>95</v>
      </c>
      <c r="AJ42" t="s">
        <v>201</v>
      </c>
      <c r="AK42" t="s">
        <v>202</v>
      </c>
    </row>
    <row r="43" spans="1:37" x14ac:dyDescent="0.25">
      <c r="A43" s="11" t="s">
        <v>169</v>
      </c>
      <c r="B43" s="8">
        <v>7</v>
      </c>
      <c r="C43" s="8" t="s">
        <v>189</v>
      </c>
      <c r="G43" s="116">
        <f>Q43+S43+(U43*0.3)+(W43*0.3)+(Y43*0.4)+AF43</f>
        <v>0.57351260504201684</v>
      </c>
      <c r="H43">
        <f>VLOOKUP(表格1_3[[#This Row],[馬名]],Odds!$A$2:$E$115,4,0)</f>
        <v>11</v>
      </c>
      <c r="I43">
        <f>VLOOKUP(表格1_3[[#This Row],[馬名]],Odds!$A$2:$E$115,5,0)</f>
        <v>3.7</v>
      </c>
      <c r="J43" t="str">
        <f>VLOOKUP(表格1_3[[#This Row],[馬名]],'M2'!$A$4:$H$161,7,0)</f>
        <v>留後</v>
      </c>
      <c r="K43">
        <v>7</v>
      </c>
      <c r="L43">
        <v>8</v>
      </c>
      <c r="M43">
        <v>5</v>
      </c>
      <c r="N43">
        <v>9</v>
      </c>
      <c r="O43">
        <v>6</v>
      </c>
      <c r="P43">
        <v>8</v>
      </c>
      <c r="Q43">
        <f>((1-(K43/14))*0.1*IF(K43&lt;&gt;0,1,0)) + ((1-(L43/14))*0.1*IF(L43&lt;&gt;0,1,0)) + ((1-(M43/14))*0.1*IF(M43&lt;&gt;0,1,0)) + ((1-(N43/14))*0.1*IF(N43&lt;&gt;0,1,0))</f>
        <v>0.19285714285714284</v>
      </c>
      <c r="R43">
        <v>121</v>
      </c>
      <c r="S43">
        <f>VLOOKUP(表格1_3[[#This Row],[負磅]],W!$A$1:$B$32,2,FALSE)</f>
        <v>0.04</v>
      </c>
      <c r="T43" s="48" t="s">
        <v>121</v>
      </c>
      <c r="U43" s="34">
        <f>VLOOKUP(表格1_3[[#This Row],[騎師]],J!$A$1:$B$45,2,FALSE)</f>
        <v>0.2857142857142857</v>
      </c>
      <c r="V43" s="48" t="s">
        <v>85</v>
      </c>
      <c r="W43">
        <f>VLOOKUP(表格1_3[[#This Row],[練馬師]],T!$A$1:$B$23,2,FALSE)</f>
        <v>0.34313725490196079</v>
      </c>
      <c r="X43">
        <v>4</v>
      </c>
      <c r="Y43">
        <f>VLOOKUP(表格1_3[[#This Row],[檔位]],'1200M'!$A$1:$B$14,2,0)</f>
        <v>0.38</v>
      </c>
      <c r="Z43">
        <v>46</v>
      </c>
      <c r="AA43">
        <v>1</v>
      </c>
      <c r="AB43">
        <v>39.82</v>
      </c>
      <c r="AD43">
        <v>0</v>
      </c>
      <c r="AE43">
        <v>6</v>
      </c>
      <c r="AG43">
        <v>-2</v>
      </c>
      <c r="AH43" t="s">
        <v>71</v>
      </c>
      <c r="AI43">
        <v>24</v>
      </c>
      <c r="AJ43" t="s">
        <v>191</v>
      </c>
      <c r="AK43" t="s">
        <v>192</v>
      </c>
    </row>
    <row r="44" spans="1:37" x14ac:dyDescent="0.25">
      <c r="A44" s="11" t="s">
        <v>169</v>
      </c>
      <c r="B44" s="8">
        <v>6</v>
      </c>
      <c r="C44" s="8" t="s">
        <v>187</v>
      </c>
      <c r="F44" s="8" t="s">
        <v>2372</v>
      </c>
      <c r="G44" s="116">
        <f>Q44+S44+(U44*0.3)+(W44*0.3)+(Y44*0.4)+AF44</f>
        <v>0.57225996399103662</v>
      </c>
      <c r="H44">
        <f>VLOOKUP(表格1_3[[#This Row],[馬名]],Odds!$A$2:$E$115,4,0)</f>
        <v>25</v>
      </c>
      <c r="I44">
        <f>VLOOKUP(表格1_3[[#This Row],[馬名]],Odds!$A$2:$E$115,5,0)</f>
        <v>7.3</v>
      </c>
      <c r="J44" t="str">
        <f>VLOOKUP(表格1_3[[#This Row],[馬名]],'M2'!$A$4:$H$161,7,0)</f>
        <v>放頭</v>
      </c>
      <c r="K44">
        <v>5</v>
      </c>
      <c r="L44">
        <v>10</v>
      </c>
      <c r="M44">
        <v>1</v>
      </c>
      <c r="N44">
        <v>7</v>
      </c>
      <c r="O44">
        <v>12</v>
      </c>
      <c r="P44">
        <v>9</v>
      </c>
      <c r="Q44">
        <f>((1-(K44/14))*0.1*IF(K44&lt;&gt;0,1,0)) + ((1-(L44/14))*0.1*IF(L44&lt;&gt;0,1,0)) + ((1-(M44/14))*0.1*IF(M44&lt;&gt;0,1,0)) + ((1-(N44/14))*0.1*IF(N44&lt;&gt;0,1,0))</f>
        <v>0.23571428571428571</v>
      </c>
      <c r="R44">
        <v>121</v>
      </c>
      <c r="S44">
        <f>VLOOKUP(表格1_3[[#This Row],[負磅]],W!$A$1:$B$32,2,FALSE)</f>
        <v>0.04</v>
      </c>
      <c r="T44" s="8" t="s">
        <v>23</v>
      </c>
      <c r="U44">
        <f>VLOOKUP(表格1_3[[#This Row],[騎師]],J!$A$1:$B$45,2,FALSE)</f>
        <v>0.18466898954703834</v>
      </c>
      <c r="V44" s="8" t="s">
        <v>39</v>
      </c>
      <c r="W44">
        <f>VLOOKUP(表格1_3[[#This Row],[練馬師]],T!$A$1:$B$23,2,FALSE)</f>
        <v>0.23048327137546468</v>
      </c>
      <c r="X44">
        <v>2</v>
      </c>
      <c r="Y44">
        <f>VLOOKUP(表格1_3[[#This Row],[檔位]],'1200M'!$A$1:$B$14,2,0)</f>
        <v>0.43</v>
      </c>
      <c r="Z44">
        <v>48</v>
      </c>
      <c r="AD44">
        <v>40950</v>
      </c>
      <c r="AE44">
        <v>5</v>
      </c>
      <c r="AG44">
        <v>0</v>
      </c>
      <c r="AH44" t="s">
        <v>71</v>
      </c>
      <c r="AI44">
        <v>28</v>
      </c>
      <c r="AJ44" t="s">
        <v>16</v>
      </c>
      <c r="AK44" t="s">
        <v>188</v>
      </c>
    </row>
    <row r="45" spans="1:37" x14ac:dyDescent="0.25">
      <c r="A45" s="11" t="s">
        <v>169</v>
      </c>
      <c r="B45" s="8">
        <v>12</v>
      </c>
      <c r="C45" s="8" t="s">
        <v>206</v>
      </c>
      <c r="G45" s="116">
        <f>Q45+S45+(U45*0.3)+(W45*0.3)+(Y45*0.4)+AF45</f>
        <v>0.53837896610431835</v>
      </c>
      <c r="H45">
        <f>VLOOKUP(表格1_3[[#This Row],[馬名]],Odds!$A$2:$E$115,4,0)</f>
        <v>10</v>
      </c>
      <c r="I45">
        <f>VLOOKUP(表格1_3[[#This Row],[馬名]],Odds!$A$2:$E$115,5,0)</f>
        <v>2.2000000000000002</v>
      </c>
      <c r="J45" t="str">
        <f>VLOOKUP(表格1_3[[#This Row],[馬名]],'M2'!$A$4:$H$161,7,0)</f>
        <v>留後</v>
      </c>
      <c r="K45">
        <v>5</v>
      </c>
      <c r="L45">
        <v>2</v>
      </c>
      <c r="M45">
        <v>1</v>
      </c>
      <c r="N45">
        <v>8</v>
      </c>
      <c r="O45">
        <v>4</v>
      </c>
      <c r="P45">
        <v>7</v>
      </c>
      <c r="Q45">
        <f>((1-(K45/14))*0.1*IF(K45&lt;&gt;0,1,0)) + ((1-(L45/14))*0.1*IF(L45&lt;&gt;0,1,0)) + ((1-(M45/14))*0.1*IF(M45&lt;&gt;0,1,0)) + ((1-(N45/14))*0.1*IF(N45&lt;&gt;0,1,0))</f>
        <v>0.28571428571428575</v>
      </c>
      <c r="R45">
        <v>116</v>
      </c>
      <c r="S45">
        <f>VLOOKUP(表格1_3[[#This Row],[負磅]],W!$A$1:$B$32,2,FALSE)</f>
        <v>0.09</v>
      </c>
      <c r="T45" s="8" t="s">
        <v>49</v>
      </c>
      <c r="U45">
        <f>VLOOKUP(表格1_3[[#This Row],[騎師]],J!$A$1:$B$45,2,FALSE)</f>
        <v>0.15705128205128205</v>
      </c>
      <c r="V45" s="8" t="s">
        <v>166</v>
      </c>
      <c r="W45">
        <f>VLOOKUP(表格1_3[[#This Row],[練馬師]],T!$A$1:$B$23,2,FALSE)</f>
        <v>0.17183098591549295</v>
      </c>
      <c r="X45">
        <v>7</v>
      </c>
      <c r="Y45">
        <f>VLOOKUP(表格1_3[[#This Row],[檔位]],'1200M'!$A$1:$B$14,2,0)</f>
        <v>0.16</v>
      </c>
      <c r="Z45">
        <v>41</v>
      </c>
      <c r="AA45">
        <v>1</v>
      </c>
      <c r="AB45">
        <v>39.47</v>
      </c>
      <c r="AD45">
        <v>0</v>
      </c>
      <c r="AE45">
        <v>6</v>
      </c>
      <c r="AG45">
        <v>0</v>
      </c>
      <c r="AH45" t="s">
        <v>71</v>
      </c>
      <c r="AI45">
        <v>84</v>
      </c>
      <c r="AJ45" t="s">
        <v>208</v>
      </c>
      <c r="AK45" t="s">
        <v>209</v>
      </c>
    </row>
    <row r="46" spans="1:37" x14ac:dyDescent="0.25">
      <c r="A46" s="11" t="s">
        <v>169</v>
      </c>
      <c r="B46" s="8">
        <v>4</v>
      </c>
      <c r="C46" s="8" t="s">
        <v>180</v>
      </c>
      <c r="G46" s="116">
        <f>Q46+S46+(U46*0.3)+(W46*0.3)+(Y46*0.4)+AF46</f>
        <v>0.53555654251692819</v>
      </c>
      <c r="H46">
        <f>VLOOKUP(表格1_3[[#This Row],[馬名]],Odds!$A$2:$E$115,4,0)</f>
        <v>4</v>
      </c>
      <c r="I46">
        <f>VLOOKUP(表格1_3[[#This Row],[馬名]],Odds!$A$2:$E$115,5,0)</f>
        <v>2.5</v>
      </c>
      <c r="J46" t="str">
        <f>VLOOKUP(表格1_3[[#This Row],[馬名]],'M2'!$A$4:$H$161,7,0)</f>
        <v>中前</v>
      </c>
      <c r="K46">
        <v>2</v>
      </c>
      <c r="L46">
        <v>2</v>
      </c>
      <c r="M46">
        <v>10</v>
      </c>
      <c r="N46">
        <v>4</v>
      </c>
      <c r="O46">
        <v>6</v>
      </c>
      <c r="P46">
        <v>6</v>
      </c>
      <c r="Q46">
        <f>((1-(K46/14))*0.1*IF(K46&lt;&gt;0,1,0)) + ((1-(L46/14))*0.1*IF(L46&lt;&gt;0,1,0)) + ((1-(M46/14))*0.1*IF(M46&lt;&gt;0,1,0)) + ((1-(N46/14))*0.1*IF(N46&lt;&gt;0,1,0))</f>
        <v>0.27142857142857146</v>
      </c>
      <c r="R46">
        <v>129</v>
      </c>
      <c r="S46">
        <f>VLOOKUP(表格1_3[[#This Row],[負磅]],W!$A$1:$B$32,2,FALSE)</f>
        <v>-3.9999999999999897E-2</v>
      </c>
      <c r="T46" s="8" t="s">
        <v>19</v>
      </c>
      <c r="U46">
        <f>VLOOKUP(表格1_3[[#This Row],[騎師]],J!$A$1:$B$45,2,FALSE)</f>
        <v>0.51570680628272247</v>
      </c>
      <c r="V46" s="8" t="s">
        <v>138</v>
      </c>
      <c r="W46">
        <f>VLOOKUP(表格1_3[[#This Row],[練馬師]],T!$A$1:$B$23,2,FALSE)</f>
        <v>0.27138643067846607</v>
      </c>
      <c r="X46">
        <v>11</v>
      </c>
      <c r="Y46">
        <f>VLOOKUP(表格1_3[[#This Row],[檔位]],'1200M'!$A$1:$B$14,2,0)</f>
        <v>0.17</v>
      </c>
      <c r="Z46">
        <v>54</v>
      </c>
      <c r="AA46">
        <v>1</v>
      </c>
      <c r="AB46">
        <v>39.090000000000003</v>
      </c>
      <c r="AD46">
        <v>245700</v>
      </c>
      <c r="AE46">
        <v>5</v>
      </c>
      <c r="AG46">
        <v>2</v>
      </c>
      <c r="AH46" t="s">
        <v>76</v>
      </c>
      <c r="AI46">
        <v>28</v>
      </c>
      <c r="AJ46" t="s">
        <v>41</v>
      </c>
      <c r="AK46" t="s">
        <v>182</v>
      </c>
    </row>
    <row r="47" spans="1:37" x14ac:dyDescent="0.25">
      <c r="A47" s="11" t="s">
        <v>169</v>
      </c>
      <c r="B47" s="8">
        <v>5</v>
      </c>
      <c r="C47" s="8" t="s">
        <v>183</v>
      </c>
      <c r="G47" s="116">
        <f>Q47+S47+(U47*0.3)+(W47*0.3)+(Y47*0.4)+AF47</f>
        <v>0.46952880104686201</v>
      </c>
      <c r="H47">
        <f>VLOOKUP(表格1_3[[#This Row],[馬名]],Odds!$A$2:$E$115,4,0)</f>
        <v>8.8000000000000007</v>
      </c>
      <c r="I47">
        <f>VLOOKUP(表格1_3[[#This Row],[馬名]],Odds!$A$2:$E$115,5,0)</f>
        <v>3.1</v>
      </c>
      <c r="J47" t="str">
        <f>VLOOKUP(表格1_3[[#This Row],[馬名]],'M2'!$A$4:$H$161,7,0)</f>
        <v>中後</v>
      </c>
      <c r="K47">
        <v>1</v>
      </c>
      <c r="L47">
        <v>11</v>
      </c>
      <c r="M47">
        <v>11</v>
      </c>
      <c r="N47">
        <v>3</v>
      </c>
      <c r="O47">
        <v>1</v>
      </c>
      <c r="P47">
        <v>7</v>
      </c>
      <c r="Q47">
        <f>((1-(K47/14))*0.1*IF(K47&lt;&gt;0,1,0)) + ((1-(L47/14))*0.1*IF(L47&lt;&gt;0,1,0)) + ((1-(M47/14))*0.1*IF(M47&lt;&gt;0,1,0)) + ((1-(N47/14))*0.1*IF(N47&lt;&gt;0,1,0))</f>
        <v>0.2142857142857143</v>
      </c>
      <c r="R47">
        <v>128</v>
      </c>
      <c r="S47">
        <f>VLOOKUP(表格1_3[[#This Row],[負磅]],W!$A$1:$B$32,2,FALSE)</f>
        <v>-2.9999999999999898E-2</v>
      </c>
      <c r="T47" s="8" t="s">
        <v>101</v>
      </c>
      <c r="U47">
        <f>VLOOKUP(表格1_3[[#This Row],[騎師]],J!$A$1:$B$45,2,FALSE)</f>
        <v>0.21022727272727273</v>
      </c>
      <c r="V47" s="8" t="s">
        <v>184</v>
      </c>
      <c r="W47">
        <f>VLOOKUP(表格1_3[[#This Row],[練馬師]],T!$A$1:$B$23,2,FALSE)</f>
        <v>0.19391634980988592</v>
      </c>
      <c r="X47">
        <v>1</v>
      </c>
      <c r="Y47">
        <f>VLOOKUP(表格1_3[[#This Row],[檔位]],'1200M'!$A$1:$B$14,2,0)</f>
        <v>0.41</v>
      </c>
      <c r="Z47">
        <v>53</v>
      </c>
      <c r="AA47">
        <v>1</v>
      </c>
      <c r="AB47">
        <v>39.450000000000003</v>
      </c>
      <c r="AD47">
        <v>655200</v>
      </c>
      <c r="AE47">
        <v>7</v>
      </c>
      <c r="AG47">
        <v>6</v>
      </c>
      <c r="AH47" t="s">
        <v>25</v>
      </c>
      <c r="AI47">
        <v>28</v>
      </c>
      <c r="AJ47" t="s">
        <v>41</v>
      </c>
      <c r="AK47" t="s">
        <v>186</v>
      </c>
    </row>
    <row r="48" spans="1:37" x14ac:dyDescent="0.25">
      <c r="A48" s="11" t="s">
        <v>169</v>
      </c>
      <c r="B48" s="8">
        <v>9</v>
      </c>
      <c r="C48" s="8" t="s">
        <v>196</v>
      </c>
      <c r="G48" s="116">
        <f>Q48+S48+(U48*0.3)+(W48*0.3)+(Y48*0.4)+AF48</f>
        <v>0.46560668545715278</v>
      </c>
      <c r="H48">
        <f>VLOOKUP(表格1_3[[#This Row],[馬名]],Odds!$A$2:$E$115,4,0)</f>
        <v>19</v>
      </c>
      <c r="I48">
        <f>VLOOKUP(表格1_3[[#This Row],[馬名]],Odds!$A$2:$E$115,5,0)</f>
        <v>6.4</v>
      </c>
      <c r="J48" t="str">
        <f>VLOOKUP(表格1_3[[#This Row],[馬名]],'M2'!$A$4:$H$161,7,0)</f>
        <v>放頭</v>
      </c>
      <c r="K48">
        <v>11</v>
      </c>
      <c r="L48">
        <v>8</v>
      </c>
      <c r="M48">
        <v>6</v>
      </c>
      <c r="N48">
        <v>2</v>
      </c>
      <c r="O48">
        <v>4</v>
      </c>
      <c r="P48">
        <v>3</v>
      </c>
      <c r="Q48">
        <f>((1-(K48/14))*0.1*IF(K48&lt;&gt;0,1,0)) + ((1-(L48/14))*0.1*IF(L48&lt;&gt;0,1,0)) + ((1-(M48/14))*0.1*IF(M48&lt;&gt;0,1,0)) + ((1-(N48/14))*0.1*IF(N48&lt;&gt;0,1,0))</f>
        <v>0.20714285714285718</v>
      </c>
      <c r="R48">
        <v>120</v>
      </c>
      <c r="S48">
        <f>VLOOKUP(表格1_3[[#This Row],[負磅]],W!$A$1:$B$32,2,FALSE)</f>
        <v>0.05</v>
      </c>
      <c r="T48" s="8" t="s">
        <v>116</v>
      </c>
      <c r="U48">
        <f>VLOOKUP(表格1_3[[#This Row],[騎師]],J!$A$1:$B$45,2,FALSE)</f>
        <v>0.23364485981308411</v>
      </c>
      <c r="V48" s="8" t="s">
        <v>20</v>
      </c>
      <c r="W48">
        <f>VLOOKUP(表格1_3[[#This Row],[練馬師]],T!$A$1:$B$23,2,FALSE)</f>
        <v>0.23456790123456789</v>
      </c>
      <c r="X48">
        <v>8</v>
      </c>
      <c r="Y48">
        <f>VLOOKUP(表格1_3[[#This Row],[檔位]],'1200M'!$A$1:$B$14,2,0)</f>
        <v>0.17</v>
      </c>
      <c r="Z48">
        <v>45</v>
      </c>
      <c r="AA48">
        <v>1</v>
      </c>
      <c r="AB48">
        <v>39.5</v>
      </c>
      <c r="AD48">
        <v>0</v>
      </c>
      <c r="AE48">
        <v>5</v>
      </c>
      <c r="AG48">
        <v>-2</v>
      </c>
      <c r="AH48" t="s">
        <v>76</v>
      </c>
      <c r="AI48">
        <v>28</v>
      </c>
      <c r="AJ48" t="s">
        <v>198</v>
      </c>
      <c r="AK48" t="s">
        <v>199</v>
      </c>
    </row>
    <row r="49" spans="1:37" x14ac:dyDescent="0.25">
      <c r="A49" s="11" t="s">
        <v>169</v>
      </c>
      <c r="B49" s="8">
        <v>2</v>
      </c>
      <c r="C49" s="8" t="s">
        <v>174</v>
      </c>
      <c r="G49" s="116">
        <f>Q49+S49+(U49*0.3)+(W49*0.3)+(Y49*0.4)+AF49</f>
        <v>0.43209961970899485</v>
      </c>
      <c r="H49">
        <f>VLOOKUP(表格1_3[[#This Row],[馬名]],Odds!$A$2:$E$115,4,0)</f>
        <v>22</v>
      </c>
      <c r="I49">
        <f>VLOOKUP(表格1_3[[#This Row],[馬名]],Odds!$A$2:$E$115,5,0)</f>
        <v>6.2</v>
      </c>
      <c r="J49" t="str">
        <f>VLOOKUP(表格1_3[[#This Row],[馬名]],'M2'!$A$4:$H$161,7,0)</f>
        <v>中後</v>
      </c>
      <c r="K49">
        <v>9</v>
      </c>
      <c r="L49">
        <v>3</v>
      </c>
      <c r="M49">
        <v>2</v>
      </c>
      <c r="N49">
        <v>8</v>
      </c>
      <c r="O49">
        <v>8</v>
      </c>
      <c r="P49">
        <v>9</v>
      </c>
      <c r="Q49">
        <f>((1-(K49/14))*0.1*IF(K49&lt;&gt;0,1,0)) + ((1-(L49/14))*0.1*IF(L49&lt;&gt;0,1,0)) + ((1-(M49/14))*0.1*IF(M49&lt;&gt;0,1,0)) + ((1-(N49/14))*0.1*IF(N49&lt;&gt;0,1,0))</f>
        <v>0.24285714285714288</v>
      </c>
      <c r="R49">
        <v>128</v>
      </c>
      <c r="S49">
        <f>VLOOKUP(表格1_3[[#This Row],[負磅]],W!$A$1:$B$32,2,FALSE)</f>
        <v>-2.9999999999999898E-2</v>
      </c>
      <c r="T49" s="48" t="s">
        <v>110</v>
      </c>
      <c r="U49" s="34">
        <f>VLOOKUP(表格1_3[[#This Row],[騎師]],J!$A$1:$B$45,2,FALSE)</f>
        <v>0.16796875</v>
      </c>
      <c r="V49" s="48" t="s">
        <v>111</v>
      </c>
      <c r="W49">
        <f>VLOOKUP(表格1_3[[#This Row],[練馬師]],T!$A$1:$B$23,2,FALSE)</f>
        <v>0.25617283950617287</v>
      </c>
      <c r="X49">
        <v>9</v>
      </c>
      <c r="Y49">
        <f>VLOOKUP(表格1_3[[#This Row],[檔位]],'1200M'!$A$1:$B$14,2,0)</f>
        <v>0.23</v>
      </c>
      <c r="Z49">
        <v>55</v>
      </c>
      <c r="AA49">
        <v>1</v>
      </c>
      <c r="AB49">
        <v>40.1</v>
      </c>
      <c r="AD49">
        <v>0</v>
      </c>
      <c r="AE49">
        <v>6</v>
      </c>
      <c r="AG49">
        <v>-1</v>
      </c>
      <c r="AH49" t="s">
        <v>71</v>
      </c>
      <c r="AI49">
        <v>24</v>
      </c>
      <c r="AJ49" t="s">
        <v>16</v>
      </c>
      <c r="AK49" t="s">
        <v>176</v>
      </c>
    </row>
    <row r="50" spans="1:37" x14ac:dyDescent="0.25">
      <c r="A50" s="11" t="s">
        <v>169</v>
      </c>
      <c r="B50" s="8">
        <v>1</v>
      </c>
      <c r="C50" s="8" t="s">
        <v>170</v>
      </c>
      <c r="E50" s="8" t="s">
        <v>2371</v>
      </c>
      <c r="G50" s="116">
        <f>Q50+S50+(U50*0.3)+(W50*0.3)+(Y50*0.4)+AF50</f>
        <v>0.38219500930143052</v>
      </c>
      <c r="H50">
        <f>VLOOKUP(表格1_3[[#This Row],[馬名]],Odds!$A$2:$E$115,4,0)</f>
        <v>16</v>
      </c>
      <c r="I50">
        <f>VLOOKUP(表格1_3[[#This Row],[馬名]],Odds!$A$2:$E$115,5,0)</f>
        <v>5.2</v>
      </c>
      <c r="J50" t="str">
        <f>VLOOKUP(表格1_3[[#This Row],[馬名]],'M2'!$A$4:$H$161,7,0)</f>
        <v>中後</v>
      </c>
      <c r="K50">
        <v>8</v>
      </c>
      <c r="L50">
        <v>7</v>
      </c>
      <c r="M50">
        <v>1</v>
      </c>
      <c r="N50">
        <v>3</v>
      </c>
      <c r="O50">
        <v>6</v>
      </c>
      <c r="P50">
        <v>6</v>
      </c>
      <c r="Q50">
        <f>((1-(K50/14))*0.1*IF(K50&lt;&gt;0,1,0)) + ((1-(L50/14))*0.1*IF(L50&lt;&gt;0,1,0)) + ((1-(M50/14))*0.1*IF(M50&lt;&gt;0,1,0)) + ((1-(N50/14))*0.1*IF(N50&lt;&gt;0,1,0))</f>
        <v>0.26428571428571429</v>
      </c>
      <c r="R50">
        <v>135</v>
      </c>
      <c r="S50">
        <f>VLOOKUP(表格1_3[[#This Row],[負磅]],W!$A$1:$B$32,2,FALSE)</f>
        <v>-0.1</v>
      </c>
      <c r="T50" s="8" t="s">
        <v>13</v>
      </c>
      <c r="U50">
        <f>VLOOKUP(表格1_3[[#This Row],[騎師]],J!$A$1:$B$45,2,FALSE)</f>
        <v>0.35058823529411764</v>
      </c>
      <c r="V50" s="8" t="s">
        <v>171</v>
      </c>
      <c r="W50">
        <f>VLOOKUP(表格1_3[[#This Row],[練馬師]],T!$A$1:$B$23,2,FALSE)</f>
        <v>0.28244274809160308</v>
      </c>
      <c r="X50">
        <v>10</v>
      </c>
      <c r="Y50">
        <f>VLOOKUP(表格1_3[[#This Row],[檔位]],'1200M'!$A$1:$B$14,2,0)</f>
        <v>7.0000000000000007E-2</v>
      </c>
      <c r="Z50">
        <v>60</v>
      </c>
      <c r="AA50">
        <v>1</v>
      </c>
      <c r="AB50">
        <v>39.39</v>
      </c>
      <c r="AD50">
        <v>0</v>
      </c>
      <c r="AE50">
        <v>5</v>
      </c>
      <c r="AG50">
        <v>0</v>
      </c>
      <c r="AH50" t="s">
        <v>71</v>
      </c>
      <c r="AI50">
        <v>105</v>
      </c>
      <c r="AK50" t="s">
        <v>173</v>
      </c>
    </row>
    <row r="51" spans="1:37" x14ac:dyDescent="0.25">
      <c r="A51" s="11" t="s">
        <v>169</v>
      </c>
      <c r="B51" s="8">
        <v>3</v>
      </c>
      <c r="C51" s="8" t="s">
        <v>177</v>
      </c>
      <c r="G51" s="116">
        <f>Q51+S51+(U51*0.3)+(W51*0.3)+(Y51*0.4)+AF51</f>
        <v>0.30519468838509217</v>
      </c>
      <c r="H51">
        <f>VLOOKUP(表格1_3[[#This Row],[馬名]],Odds!$A$2:$E$115,4,0)</f>
        <v>18</v>
      </c>
      <c r="I51">
        <f>VLOOKUP(表格1_3[[#This Row],[馬名]],Odds!$A$2:$E$115,5,0)</f>
        <v>4.3</v>
      </c>
      <c r="J51" t="str">
        <f>VLOOKUP(表格1_3[[#This Row],[馬名]],'M2'!$A$4:$H$161,7,0)</f>
        <v>中後</v>
      </c>
      <c r="K51">
        <v>10</v>
      </c>
      <c r="L51">
        <v>13</v>
      </c>
      <c r="M51">
        <v>10</v>
      </c>
      <c r="N51">
        <v>8</v>
      </c>
      <c r="O51">
        <v>8</v>
      </c>
      <c r="P51">
        <v>12</v>
      </c>
      <c r="Q51">
        <f>((1-(K51/14))*0.1*IF(K51&lt;&gt;0,1,0)) + ((1-(L51/14))*0.1*IF(L51&lt;&gt;0,1,0)) + ((1-(M51/14))*0.1*IF(M51&lt;&gt;0,1,0)) + ((1-(N51/14))*0.1*IF(N51&lt;&gt;0,1,0))</f>
        <v>0.10714285714285715</v>
      </c>
      <c r="R51">
        <v>129</v>
      </c>
      <c r="S51">
        <f>VLOOKUP(表格1_3[[#This Row],[負磅]],W!$A$1:$B$32,2,FALSE)</f>
        <v>-3.9999999999999897E-2</v>
      </c>
      <c r="T51" s="8" t="s">
        <v>84</v>
      </c>
      <c r="U51">
        <f>VLOOKUP(表格1_3[[#This Row],[騎師]],J!$A$1:$B$45,2,FALSE)</f>
        <v>0.27648578811369506</v>
      </c>
      <c r="V51" s="8" t="s">
        <v>24</v>
      </c>
      <c r="W51">
        <f>VLOOKUP(表格1_3[[#This Row],[練馬師]],T!$A$1:$B$23,2,FALSE)</f>
        <v>0.23702031602708803</v>
      </c>
      <c r="X51">
        <v>6</v>
      </c>
      <c r="Y51">
        <f>VLOOKUP(表格1_3[[#This Row],[檔位]],'1200M'!$A$1:$B$14,2,0)</f>
        <v>0.21</v>
      </c>
      <c r="Z51">
        <v>54</v>
      </c>
      <c r="AA51">
        <v>1</v>
      </c>
      <c r="AB51">
        <v>39.58</v>
      </c>
      <c r="AD51">
        <v>0</v>
      </c>
      <c r="AE51">
        <v>3</v>
      </c>
      <c r="AG51">
        <v>-2</v>
      </c>
      <c r="AH51" t="s">
        <v>71</v>
      </c>
      <c r="AI51">
        <v>31</v>
      </c>
      <c r="AJ51" t="s">
        <v>77</v>
      </c>
      <c r="AK51" t="s">
        <v>179</v>
      </c>
    </row>
    <row r="52" spans="1:37" x14ac:dyDescent="0.25">
      <c r="A52" s="11" t="s">
        <v>169</v>
      </c>
      <c r="B52" s="8" t="str">
        <f>VLOOKUP(表格1_3[[#This Row],[場]],Raceinfo!$A$1:$C$9,3,0)</f>
        <v xml:space="preserve"> 第四班</v>
      </c>
      <c r="C52" s="8" t="str">
        <f>VLOOKUP(表格1_3[[#This Row],[場]],Raceinfo!$A$1:$C$9,2,0)</f>
        <v xml:space="preserve"> 1650米</v>
      </c>
    </row>
    <row r="53" spans="1:37" x14ac:dyDescent="0.25">
      <c r="A53" s="9" t="s">
        <v>210</v>
      </c>
      <c r="B53" s="8">
        <v>12</v>
      </c>
      <c r="C53" s="8" t="s">
        <v>243</v>
      </c>
      <c r="G53" s="116">
        <f>Q53+S53+(U53*0.3)+(W53*0.3)+(Y53*0.4)+AF53</f>
        <v>0.58580952380952389</v>
      </c>
      <c r="H53">
        <f>VLOOKUP(表格1_3[[#This Row],[馬名]],Odds!$A$2:$E$115,4,0)</f>
        <v>9.1</v>
      </c>
      <c r="I53">
        <f>VLOOKUP(表格1_3[[#This Row],[馬名]],Odds!$A$2:$E$115,5,0)</f>
        <v>2.8</v>
      </c>
      <c r="J53" t="str">
        <f>VLOOKUP(表格1_3[[#This Row],[馬名]],'M2'!$A$4:$H$161,7,0)</f>
        <v>中前</v>
      </c>
      <c r="K53">
        <v>9</v>
      </c>
      <c r="L53">
        <v>11</v>
      </c>
      <c r="M53">
        <v>7</v>
      </c>
      <c r="N53">
        <v>2</v>
      </c>
      <c r="O53">
        <v>4</v>
      </c>
      <c r="P53">
        <v>2</v>
      </c>
      <c r="Q53">
        <f>((1-(K53/14))*0.1*IF(K53&lt;&gt;0,1,0)) + ((1-(L53/14))*0.1*IF(L53&lt;&gt;0,1,0)) + ((1-(M53/14))*0.1*IF(M53&lt;&gt;0,1,0)) + ((1-(N53/14))*0.1*IF(N53&lt;&gt;0,1,0))</f>
        <v>0.19285714285714289</v>
      </c>
      <c r="R53">
        <v>115</v>
      </c>
      <c r="S53">
        <f>VLOOKUP(表格1_3[[#This Row],[負磅]],W!$A$1:$B$32,2,FALSE)</f>
        <v>0.1</v>
      </c>
      <c r="T53" s="8" t="s">
        <v>63</v>
      </c>
      <c r="U53">
        <f>VLOOKUP(表格1_3[[#This Row],[騎師]],J!$A$1:$B$45,2,FALSE)</f>
        <v>0.26984126984126983</v>
      </c>
      <c r="V53" s="8" t="s">
        <v>244</v>
      </c>
      <c r="W53">
        <f>VLOOKUP(表格1_3[[#This Row],[練馬師]],T!$A$1:$B$23,2,FALSE)</f>
        <v>0.2</v>
      </c>
      <c r="X53">
        <v>4</v>
      </c>
      <c r="Y53">
        <f>VLOOKUP(表格1_3[[#This Row],[檔位]],'1200M'!$A$1:$B$14,2,0)</f>
        <v>0.38</v>
      </c>
      <c r="Z53">
        <v>40</v>
      </c>
      <c r="AD53">
        <v>0</v>
      </c>
      <c r="AE53">
        <v>4</v>
      </c>
      <c r="AG53">
        <v>-4</v>
      </c>
      <c r="AH53" t="s">
        <v>123</v>
      </c>
      <c r="AI53">
        <v>105</v>
      </c>
      <c r="AJ53" t="s">
        <v>245</v>
      </c>
      <c r="AK53" t="s">
        <v>246</v>
      </c>
    </row>
    <row r="54" spans="1:37" x14ac:dyDescent="0.25">
      <c r="A54" s="9" t="s">
        <v>210</v>
      </c>
      <c r="B54" s="8">
        <v>6</v>
      </c>
      <c r="C54" s="8" t="s">
        <v>227</v>
      </c>
      <c r="F54" s="8" t="s">
        <v>2372</v>
      </c>
      <c r="G54" s="116">
        <f>Q54+S54+(U54*0.3)+(W54*0.3)+(Y54*0.4)+AF54</f>
        <v>0.55779831932773116</v>
      </c>
      <c r="H54">
        <f>VLOOKUP(表格1_3[[#This Row],[馬名]],Odds!$A$2:$E$115,4,0)</f>
        <v>15</v>
      </c>
      <c r="I54">
        <f>VLOOKUP(表格1_3[[#This Row],[馬名]],Odds!$A$2:$E$115,5,0)</f>
        <v>6.1</v>
      </c>
      <c r="J54" t="str">
        <f>VLOOKUP(表格1_3[[#This Row],[馬名]],'M2'!$A$4:$H$161,7,0)</f>
        <v>中前</v>
      </c>
      <c r="K54">
        <v>5</v>
      </c>
      <c r="L54">
        <v>8</v>
      </c>
      <c r="M54">
        <v>4</v>
      </c>
      <c r="N54">
        <v>10</v>
      </c>
      <c r="Q54">
        <f>((1-(K54/14))*0.1*IF(K54&lt;&gt;0,1,0)) + ((1-(L54/14))*0.1*IF(L54&lt;&gt;0,1,0)) + ((1-(M54/14))*0.1*IF(M54&lt;&gt;0,1,0)) + ((1-(N54/14))*0.1*IF(N54&lt;&gt;0,1,0))</f>
        <v>0.20714285714285718</v>
      </c>
      <c r="R54">
        <v>122</v>
      </c>
      <c r="S54">
        <f>VLOOKUP(表格1_3[[#This Row],[負磅]],W!$A$1:$B$32,2,FALSE)</f>
        <v>0.03</v>
      </c>
      <c r="T54" s="48" t="s">
        <v>121</v>
      </c>
      <c r="U54" s="34">
        <f>VLOOKUP(表格1_3[[#This Row],[騎師]],J!$A$1:$B$45,2,FALSE)</f>
        <v>0.2857142857142857</v>
      </c>
      <c r="V54" s="48" t="s">
        <v>85</v>
      </c>
      <c r="W54">
        <f>VLOOKUP(表格1_3[[#This Row],[練馬師]],T!$A$1:$B$23,2,FALSE)</f>
        <v>0.34313725490196079</v>
      </c>
      <c r="X54">
        <v>5</v>
      </c>
      <c r="Y54">
        <f>VLOOKUP(表格1_3[[#This Row],[檔位]],'1200M'!$A$1:$B$14,2,0)</f>
        <v>0.33</v>
      </c>
      <c r="Z54">
        <v>47</v>
      </c>
      <c r="AD54">
        <v>40950</v>
      </c>
      <c r="AE54">
        <v>4</v>
      </c>
      <c r="AG54">
        <v>-1</v>
      </c>
      <c r="AH54" t="s">
        <v>25</v>
      </c>
      <c r="AI54">
        <v>21</v>
      </c>
      <c r="AK54" t="s">
        <v>228</v>
      </c>
    </row>
    <row r="55" spans="1:37" x14ac:dyDescent="0.25">
      <c r="A55" s="9" t="s">
        <v>210</v>
      </c>
      <c r="B55" s="8">
        <v>8</v>
      </c>
      <c r="C55" s="8" t="s">
        <v>232</v>
      </c>
      <c r="F55" s="8" t="s">
        <v>2372</v>
      </c>
      <c r="G55" s="116">
        <f>Q55+S55+(U55*0.3)+(W55*0.3)+(Y55*0.4)+AF55</f>
        <v>0.54290443240886554</v>
      </c>
      <c r="H55">
        <f>VLOOKUP(表格1_3[[#This Row],[馬名]],Odds!$A$2:$E$115,4,0)</f>
        <v>5</v>
      </c>
      <c r="I55">
        <f>VLOOKUP(表格1_3[[#This Row],[馬名]],Odds!$A$2:$E$115,5,0)</f>
        <v>2.1</v>
      </c>
      <c r="J55" t="str">
        <f>VLOOKUP(表格1_3[[#This Row],[馬名]],'M2'!$A$4:$H$161,7,0)</f>
        <v>中前</v>
      </c>
      <c r="K55">
        <v>5</v>
      </c>
      <c r="L55">
        <v>9</v>
      </c>
      <c r="M55">
        <v>6</v>
      </c>
      <c r="N55">
        <v>12</v>
      </c>
      <c r="O55">
        <v>8</v>
      </c>
      <c r="P55">
        <v>12</v>
      </c>
      <c r="Q55">
        <f>((1-(K55/14))*0.1*IF(K55&lt;&gt;0,1,0)) + ((1-(L55/14))*0.1*IF(L55&lt;&gt;0,1,0)) + ((1-(M55/14))*0.1*IF(M55&lt;&gt;0,1,0)) + ((1-(N55/14))*0.1*IF(N55&lt;&gt;0,1,0))</f>
        <v>0.17142857142857143</v>
      </c>
      <c r="R55">
        <v>125</v>
      </c>
      <c r="S55">
        <f>VLOOKUP(表格1_3[[#This Row],[負磅]],W!$A$1:$B$32,2,FALSE)</f>
        <v>0</v>
      </c>
      <c r="T55" s="8" t="s">
        <v>19</v>
      </c>
      <c r="U55">
        <f>VLOOKUP(表格1_3[[#This Row],[騎師]],J!$A$1:$B$45,2,FALSE)</f>
        <v>0.51570680628272247</v>
      </c>
      <c r="V55" s="8" t="s">
        <v>145</v>
      </c>
      <c r="W55">
        <f>VLOOKUP(表格1_3[[#This Row],[練馬師]],T!$A$1:$B$23,2,FALSE)</f>
        <v>0.17587939698492464</v>
      </c>
      <c r="X55">
        <v>1</v>
      </c>
      <c r="Y55">
        <f>VLOOKUP(表格1_3[[#This Row],[檔位]],'1200M'!$A$1:$B$14,2,0)</f>
        <v>0.41</v>
      </c>
      <c r="Z55">
        <v>50</v>
      </c>
      <c r="AA55">
        <v>0</v>
      </c>
      <c r="AB55">
        <v>56.74</v>
      </c>
      <c r="AD55">
        <v>40950</v>
      </c>
      <c r="AE55">
        <v>8</v>
      </c>
      <c r="AG55">
        <v>0</v>
      </c>
      <c r="AH55" t="s">
        <v>123</v>
      </c>
      <c r="AI55">
        <v>28</v>
      </c>
      <c r="AK55" t="s">
        <v>233</v>
      </c>
    </row>
    <row r="56" spans="1:37" x14ac:dyDescent="0.25">
      <c r="A56" s="9" t="s">
        <v>210</v>
      </c>
      <c r="B56" s="8">
        <v>5</v>
      </c>
      <c r="C56" s="8" t="s">
        <v>225</v>
      </c>
      <c r="G56" s="116">
        <f>Q56+S56+(U56*0.3)+(W56*0.3)+(Y56*0.4)+AF56</f>
        <v>0.51814693666586686</v>
      </c>
      <c r="H56">
        <f>VLOOKUP(表格1_3[[#This Row],[馬名]],Odds!$A$2:$E$115,4,0)</f>
        <v>10</v>
      </c>
      <c r="I56">
        <f>VLOOKUP(表格1_3[[#This Row],[馬名]],Odds!$A$2:$E$115,5,0)</f>
        <v>2.7</v>
      </c>
      <c r="J56" t="str">
        <f>VLOOKUP(表格1_3[[#This Row],[馬名]],'M2'!$A$4:$H$161,7,0)</f>
        <v>放頭</v>
      </c>
      <c r="K56">
        <v>1</v>
      </c>
      <c r="L56">
        <v>2</v>
      </c>
      <c r="M56">
        <v>5</v>
      </c>
      <c r="N56">
        <v>4</v>
      </c>
      <c r="O56">
        <v>6</v>
      </c>
      <c r="P56">
        <v>11</v>
      </c>
      <c r="Q56">
        <f>((1-(K56/14))*0.1*IF(K56&lt;&gt;0,1,0)) + ((1-(L56/14))*0.1*IF(L56&lt;&gt;0,1,0)) + ((1-(M56/14))*0.1*IF(M56&lt;&gt;0,1,0)) + ((1-(N56/14))*0.1*IF(N56&lt;&gt;0,1,0))</f>
        <v>0.31428571428571433</v>
      </c>
      <c r="R56">
        <v>130</v>
      </c>
      <c r="S56">
        <f>VLOOKUP(表格1_3[[#This Row],[負磅]],W!$A$1:$B$32,2,FALSE)</f>
        <v>-0.05</v>
      </c>
      <c r="T56" s="8" t="s">
        <v>93</v>
      </c>
      <c r="U56">
        <f>VLOOKUP(表格1_3[[#This Row],[騎師]],J!$A$1:$B$45,2,FALSE)</f>
        <v>0.24770642201834864</v>
      </c>
      <c r="V56" s="8" t="s">
        <v>166</v>
      </c>
      <c r="W56">
        <f>VLOOKUP(表格1_3[[#This Row],[練馬師]],T!$A$1:$B$23,2,FALSE)</f>
        <v>0.17183098591549295</v>
      </c>
      <c r="X56">
        <v>3</v>
      </c>
      <c r="Y56">
        <f>VLOOKUP(表格1_3[[#This Row],[檔位]],'1200M'!$A$1:$B$14,2,0)</f>
        <v>0.32</v>
      </c>
      <c r="Z56">
        <v>55</v>
      </c>
      <c r="AA56">
        <v>0</v>
      </c>
      <c r="AB56">
        <v>56.38</v>
      </c>
      <c r="AD56">
        <v>655200</v>
      </c>
      <c r="AE56">
        <v>8</v>
      </c>
      <c r="AG56">
        <v>6</v>
      </c>
      <c r="AH56" t="s">
        <v>25</v>
      </c>
      <c r="AI56">
        <v>28</v>
      </c>
      <c r="AJ56" t="s">
        <v>77</v>
      </c>
      <c r="AK56" t="s">
        <v>226</v>
      </c>
    </row>
    <row r="57" spans="1:37" x14ac:dyDescent="0.25">
      <c r="A57" s="9" t="s">
        <v>210</v>
      </c>
      <c r="B57" s="8">
        <v>10</v>
      </c>
      <c r="C57" s="8" t="s">
        <v>237</v>
      </c>
      <c r="G57" s="116">
        <f>Q57+S57+(U57*0.3)+(W57*0.3)+(Y57*0.4)+AF57</f>
        <v>0.48392532467532468</v>
      </c>
      <c r="H57">
        <f>VLOOKUP(表格1_3[[#This Row],[馬名]],Odds!$A$2:$E$115,4,0)</f>
        <v>13</v>
      </c>
      <c r="I57">
        <f>VLOOKUP(表格1_3[[#This Row],[馬名]],Odds!$A$2:$E$115,5,0)</f>
        <v>4.3</v>
      </c>
      <c r="J57" t="str">
        <f>VLOOKUP(表格1_3[[#This Row],[馬名]],'M2'!$A$4:$H$161,7,0)</f>
        <v>中前</v>
      </c>
      <c r="K57">
        <v>3</v>
      </c>
      <c r="L57">
        <v>10</v>
      </c>
      <c r="M57">
        <v>2</v>
      </c>
      <c r="N57">
        <v>7</v>
      </c>
      <c r="O57">
        <v>1</v>
      </c>
      <c r="P57">
        <v>1</v>
      </c>
      <c r="Q57">
        <f>((1-(K57/14))*0.1*IF(K57&lt;&gt;0,1,0)) + ((1-(L57/14))*0.1*IF(L57&lt;&gt;0,1,0)) + ((1-(M57/14))*0.1*IF(M57&lt;&gt;0,1,0)) + ((1-(N57/14))*0.1*IF(N57&lt;&gt;0,1,0))</f>
        <v>0.24285714285714288</v>
      </c>
      <c r="R57">
        <v>119</v>
      </c>
      <c r="S57">
        <f>VLOOKUP(表格1_3[[#This Row],[負磅]],W!$A$1:$B$32,2,FALSE)</f>
        <v>0.06</v>
      </c>
      <c r="T57" s="8" t="s">
        <v>101</v>
      </c>
      <c r="U57">
        <f>VLOOKUP(表格1_3[[#This Row],[騎師]],J!$A$1:$B$45,2,FALSE)</f>
        <v>0.21022727272727273</v>
      </c>
      <c r="V57" s="8" t="s">
        <v>59</v>
      </c>
      <c r="W57">
        <f>VLOOKUP(表格1_3[[#This Row],[練馬師]],T!$A$1:$B$23,2,FALSE)</f>
        <v>0.16666666666666666</v>
      </c>
      <c r="X57">
        <v>11</v>
      </c>
      <c r="Y57">
        <f>VLOOKUP(表格1_3[[#This Row],[檔位]],'1200M'!$A$1:$B$14,2,0)</f>
        <v>0.17</v>
      </c>
      <c r="Z57">
        <v>44</v>
      </c>
      <c r="AA57">
        <v>0</v>
      </c>
      <c r="AB57">
        <v>56.9</v>
      </c>
      <c r="AD57">
        <v>0</v>
      </c>
      <c r="AE57">
        <v>5</v>
      </c>
      <c r="AG57">
        <v>0</v>
      </c>
      <c r="AH57" t="s">
        <v>25</v>
      </c>
      <c r="AI57">
        <v>91</v>
      </c>
      <c r="AK57" t="s">
        <v>239</v>
      </c>
    </row>
    <row r="58" spans="1:37" x14ac:dyDescent="0.25">
      <c r="A58" s="9" t="s">
        <v>210</v>
      </c>
      <c r="B58" s="8">
        <v>7</v>
      </c>
      <c r="C58" s="8" t="s">
        <v>229</v>
      </c>
      <c r="G58" s="116">
        <f>Q58+S58+(U58*0.3)+(W58*0.3)+(Y58*0.4)+AF58</f>
        <v>0.48054921280564578</v>
      </c>
      <c r="H58">
        <f>VLOOKUP(表格1_3[[#This Row],[馬名]],Odds!$A$2:$E$115,4,0)</f>
        <v>13</v>
      </c>
      <c r="I58">
        <f>VLOOKUP(表格1_3[[#This Row],[馬名]],Odds!$A$2:$E$115,5,0)</f>
        <v>4.3</v>
      </c>
      <c r="J58" t="str">
        <f>VLOOKUP(表格1_3[[#This Row],[馬名]],'M2'!$A$4:$H$161,7,0)</f>
        <v>放頭</v>
      </c>
      <c r="K58">
        <v>4</v>
      </c>
      <c r="L58">
        <v>7</v>
      </c>
      <c r="M58">
        <v>2</v>
      </c>
      <c r="N58">
        <v>5</v>
      </c>
      <c r="O58">
        <v>7</v>
      </c>
      <c r="P58">
        <v>8</v>
      </c>
      <c r="Q58">
        <f>((1-(K58/14))*0.1*IF(K58&lt;&gt;0,1,0)) + ((1-(L58/14))*0.1*IF(L58&lt;&gt;0,1,0)) + ((1-(M58/14))*0.1*IF(M58&lt;&gt;0,1,0)) + ((1-(N58/14))*0.1*IF(N58&lt;&gt;0,1,0))</f>
        <v>0.27142857142857146</v>
      </c>
      <c r="R58">
        <v>125</v>
      </c>
      <c r="S58">
        <f>VLOOKUP(表格1_3[[#This Row],[負磅]],W!$A$1:$B$32,2,FALSE)</f>
        <v>0</v>
      </c>
      <c r="T58" s="8" t="s">
        <v>84</v>
      </c>
      <c r="U58">
        <f>VLOOKUP(表格1_3[[#This Row],[騎師]],J!$A$1:$B$45,2,FALSE)</f>
        <v>0.27648578811369506</v>
      </c>
      <c r="V58" s="8" t="s">
        <v>184</v>
      </c>
      <c r="W58">
        <f>VLOOKUP(表格1_3[[#This Row],[練馬師]],T!$A$1:$B$23,2,FALSE)</f>
        <v>0.19391634980988592</v>
      </c>
      <c r="X58">
        <v>8</v>
      </c>
      <c r="Y58">
        <f>VLOOKUP(表格1_3[[#This Row],[檔位]],'1200M'!$A$1:$B$14,2,0)</f>
        <v>0.17</v>
      </c>
      <c r="Z58">
        <v>50</v>
      </c>
      <c r="AA58">
        <v>0</v>
      </c>
      <c r="AB58">
        <v>57.18</v>
      </c>
      <c r="AD58">
        <v>0</v>
      </c>
      <c r="AE58">
        <v>6</v>
      </c>
      <c r="AG58">
        <v>-4</v>
      </c>
      <c r="AH58" t="s">
        <v>123</v>
      </c>
      <c r="AI58">
        <v>91</v>
      </c>
      <c r="AJ58" t="s">
        <v>77</v>
      </c>
      <c r="AK58" t="s">
        <v>231</v>
      </c>
    </row>
    <row r="59" spans="1:37" x14ac:dyDescent="0.25">
      <c r="A59" s="9" t="s">
        <v>210</v>
      </c>
      <c r="B59" s="8">
        <v>4</v>
      </c>
      <c r="C59" s="8" t="s">
        <v>221</v>
      </c>
      <c r="G59" s="116">
        <f>Q59+S59+(U59*0.3)+(W59*0.3)+(Y59*0.4)+AF59</f>
        <v>0.47302900515044738</v>
      </c>
      <c r="H59">
        <f>VLOOKUP(表格1_3[[#This Row],[馬名]],Odds!$A$2:$E$115,4,0)</f>
        <v>9.5</v>
      </c>
      <c r="I59">
        <f>VLOOKUP(表格1_3[[#This Row],[馬名]],Odds!$A$2:$E$115,5,0)</f>
        <v>3.7</v>
      </c>
      <c r="J59" t="str">
        <f>VLOOKUP(表格1_3[[#This Row],[馬名]],'M2'!$A$4:$H$161,7,0)</f>
        <v>中前</v>
      </c>
      <c r="K59">
        <v>6</v>
      </c>
      <c r="L59">
        <v>9</v>
      </c>
      <c r="M59">
        <v>1</v>
      </c>
      <c r="N59">
        <v>4</v>
      </c>
      <c r="O59">
        <v>1</v>
      </c>
      <c r="P59">
        <v>2</v>
      </c>
      <c r="Q59">
        <f>((1-(K59/14))*0.1*IF(K59&lt;&gt;0,1,0)) + ((1-(L59/14))*0.1*IF(L59&lt;&gt;0,1,0)) + ((1-(M59/14))*0.1*IF(M59&lt;&gt;0,1,0)) + ((1-(N59/14))*0.1*IF(N59&lt;&gt;0,1,0))</f>
        <v>0.25714285714285717</v>
      </c>
      <c r="R59">
        <v>132</v>
      </c>
      <c r="S59">
        <f>VLOOKUP(表格1_3[[#This Row],[負磅]],W!$A$1:$B$32,2,FALSE)</f>
        <v>-7.0000000000000007E-2</v>
      </c>
      <c r="T59" s="8" t="s">
        <v>13</v>
      </c>
      <c r="U59">
        <f>VLOOKUP(表格1_3[[#This Row],[騎師]],J!$A$1:$B$45,2,FALSE)</f>
        <v>0.35058823529411764</v>
      </c>
      <c r="V59" s="8" t="s">
        <v>106</v>
      </c>
      <c r="W59">
        <f>VLOOKUP(表格1_3[[#This Row],[練馬師]],T!$A$1:$B$23,2,FALSE)</f>
        <v>0.29569892473118281</v>
      </c>
      <c r="X59">
        <v>9</v>
      </c>
      <c r="Y59">
        <f>VLOOKUP(表格1_3[[#This Row],[檔位]],'1200M'!$A$1:$B$14,2,0)</f>
        <v>0.23</v>
      </c>
      <c r="Z59">
        <v>57</v>
      </c>
      <c r="AA59">
        <v>0</v>
      </c>
      <c r="AB59">
        <v>56.99</v>
      </c>
      <c r="AD59">
        <v>23400</v>
      </c>
      <c r="AE59">
        <v>5</v>
      </c>
      <c r="AG59">
        <v>0</v>
      </c>
      <c r="AH59" t="s">
        <v>25</v>
      </c>
      <c r="AI59">
        <v>28</v>
      </c>
      <c r="AJ59" t="s">
        <v>223</v>
      </c>
      <c r="AK59" t="s">
        <v>224</v>
      </c>
    </row>
    <row r="60" spans="1:37" x14ac:dyDescent="0.25">
      <c r="A60" s="9" t="s">
        <v>210</v>
      </c>
      <c r="B60" s="8">
        <v>1</v>
      </c>
      <c r="C60" s="8" t="s">
        <v>211</v>
      </c>
      <c r="G60" s="116">
        <f>Q60+S60+(U60*0.3)+(W60*0.3)+(Y60*0.4)+AF60</f>
        <v>0.45422107738652362</v>
      </c>
      <c r="H60">
        <f>VLOOKUP(表格1_3[[#This Row],[馬名]],Odds!$A$2:$E$115,4,0)</f>
        <v>5.8</v>
      </c>
      <c r="I60">
        <f>VLOOKUP(表格1_3[[#This Row],[馬名]],Odds!$A$2:$E$115,5,0)</f>
        <v>1.9</v>
      </c>
      <c r="J60" t="str">
        <f>VLOOKUP(表格1_3[[#This Row],[馬名]],'M2'!$A$4:$H$161,7,0)</f>
        <v>放頭</v>
      </c>
      <c r="K60">
        <v>3</v>
      </c>
      <c r="L60">
        <v>11</v>
      </c>
      <c r="M60">
        <v>5</v>
      </c>
      <c r="N60">
        <v>4</v>
      </c>
      <c r="O60">
        <v>4</v>
      </c>
      <c r="P60">
        <v>3</v>
      </c>
      <c r="Q60">
        <f>((1-(K60/14))*0.1*IF(K60&lt;&gt;0,1,0)) + ((1-(L60/14))*0.1*IF(L60&lt;&gt;0,1,0)) + ((1-(M60/14))*0.1*IF(M60&lt;&gt;0,1,0)) + ((1-(N60/14))*0.1*IF(N60&lt;&gt;0,1,0))</f>
        <v>0.23571428571428571</v>
      </c>
      <c r="R60">
        <v>133</v>
      </c>
      <c r="S60">
        <f>VLOOKUP(表格1_3[[#This Row],[負磅]],W!$A$1:$B$32,2,FALSE)</f>
        <v>-0.08</v>
      </c>
      <c r="T60" s="8" t="s">
        <v>23</v>
      </c>
      <c r="U60">
        <f>VLOOKUP(表格1_3[[#This Row],[騎師]],J!$A$1:$B$45,2,FALSE)</f>
        <v>0.18466898954703834</v>
      </c>
      <c r="V60" s="8" t="s">
        <v>24</v>
      </c>
      <c r="W60">
        <f>VLOOKUP(表格1_3[[#This Row],[練馬師]],T!$A$1:$B$23,2,FALSE)</f>
        <v>0.23702031602708803</v>
      </c>
      <c r="X60">
        <v>2</v>
      </c>
      <c r="Y60">
        <f>VLOOKUP(表格1_3[[#This Row],[檔位]],'1200M'!$A$1:$B$14,2,0)</f>
        <v>0.43</v>
      </c>
      <c r="Z60">
        <v>60</v>
      </c>
      <c r="AA60">
        <v>0</v>
      </c>
      <c r="AB60">
        <v>56.64</v>
      </c>
      <c r="AD60">
        <v>134550</v>
      </c>
      <c r="AE60">
        <v>5</v>
      </c>
      <c r="AG60">
        <v>0</v>
      </c>
      <c r="AH60" t="s">
        <v>25</v>
      </c>
      <c r="AI60">
        <v>31</v>
      </c>
      <c r="AJ60" t="s">
        <v>213</v>
      </c>
      <c r="AK60" t="s">
        <v>214</v>
      </c>
    </row>
    <row r="61" spans="1:37" x14ac:dyDescent="0.25">
      <c r="A61" s="9" t="s">
        <v>210</v>
      </c>
      <c r="B61" s="8">
        <v>11</v>
      </c>
      <c r="C61" s="8" t="s">
        <v>240</v>
      </c>
      <c r="G61" s="116">
        <f>Q61+S61+(U61*0.3)+(W61*0.3)+(Y61*0.4)+AF61</f>
        <v>0.45159792976683422</v>
      </c>
      <c r="H61">
        <f>VLOOKUP(表格1_3[[#This Row],[馬名]],Odds!$A$2:$E$115,4,0)</f>
        <v>13</v>
      </c>
      <c r="I61">
        <f>VLOOKUP(表格1_3[[#This Row],[馬名]],Odds!$A$2:$E$115,5,0)</f>
        <v>4.0999999999999996</v>
      </c>
      <c r="J61" t="str">
        <f>VLOOKUP(表格1_3[[#This Row],[馬名]],'M2'!$A$4:$H$161,7,0)</f>
        <v>中後</v>
      </c>
      <c r="K61">
        <v>8</v>
      </c>
      <c r="L61">
        <v>5</v>
      </c>
      <c r="M61">
        <v>3</v>
      </c>
      <c r="N61">
        <v>10</v>
      </c>
      <c r="O61">
        <v>8</v>
      </c>
      <c r="P61">
        <v>14</v>
      </c>
      <c r="Q61">
        <f>((1-(K61/14))*0.1*IF(K61&lt;&gt;0,1,0)) + ((1-(L61/14))*0.1*IF(L61&lt;&gt;0,1,0)) + ((1-(M61/14))*0.1*IF(M61&lt;&gt;0,1,0)) + ((1-(N61/14))*0.1*IF(N61&lt;&gt;0,1,0))</f>
        <v>0.2142857142857143</v>
      </c>
      <c r="R61">
        <v>119</v>
      </c>
      <c r="S61">
        <f>VLOOKUP(表格1_3[[#This Row],[負磅]],W!$A$1:$B$32,2,FALSE)</f>
        <v>0.06</v>
      </c>
      <c r="T61" s="8" t="s">
        <v>34</v>
      </c>
      <c r="U61">
        <f>VLOOKUP(表格1_3[[#This Row],[騎師]],J!$A$1:$B$45,2,FALSE)</f>
        <v>0.20163487738419619</v>
      </c>
      <c r="V61" s="8" t="s">
        <v>94</v>
      </c>
      <c r="W61">
        <f>VLOOKUP(表格1_3[[#This Row],[練馬師]],T!$A$1:$B$23,2,FALSE)</f>
        <v>0.29607250755287007</v>
      </c>
      <c r="X61">
        <v>10</v>
      </c>
      <c r="Y61">
        <f>VLOOKUP(表格1_3[[#This Row],[檔位]],'1200M'!$A$1:$B$14,2,0)</f>
        <v>7.0000000000000007E-2</v>
      </c>
      <c r="Z61">
        <v>44</v>
      </c>
      <c r="AA61">
        <v>0</v>
      </c>
      <c r="AB61">
        <v>57.2</v>
      </c>
      <c r="AD61">
        <v>0</v>
      </c>
      <c r="AE61">
        <v>4</v>
      </c>
      <c r="AG61">
        <v>0</v>
      </c>
      <c r="AH61" t="s">
        <v>123</v>
      </c>
      <c r="AI61">
        <v>28</v>
      </c>
      <c r="AJ61" t="s">
        <v>167</v>
      </c>
      <c r="AK61" t="s">
        <v>242</v>
      </c>
    </row>
    <row r="62" spans="1:37" x14ac:dyDescent="0.25">
      <c r="A62" s="9" t="s">
        <v>210</v>
      </c>
      <c r="B62" s="8">
        <v>3</v>
      </c>
      <c r="C62" s="8" t="s">
        <v>218</v>
      </c>
      <c r="E62" s="8" t="s">
        <v>2371</v>
      </c>
      <c r="G62" s="116">
        <f>Q62+S62+(U62*0.3)+(W62*0.3)+(Y62*0.4)+AF62</f>
        <v>0.44698003072196635</v>
      </c>
      <c r="H62">
        <f>VLOOKUP(表格1_3[[#This Row],[馬名]],Odds!$A$2:$E$115,4,0)</f>
        <v>18</v>
      </c>
      <c r="I62">
        <f>VLOOKUP(表格1_3[[#This Row],[馬名]],Odds!$A$2:$E$115,5,0)</f>
        <v>5.6</v>
      </c>
      <c r="J62" t="str">
        <f>VLOOKUP(表格1_3[[#This Row],[馬名]],'M2'!$A$4:$H$161,7,0)</f>
        <v>放頭</v>
      </c>
      <c r="K62">
        <v>9</v>
      </c>
      <c r="L62">
        <v>1</v>
      </c>
      <c r="M62">
        <v>4</v>
      </c>
      <c r="N62">
        <v>3</v>
      </c>
      <c r="O62">
        <v>8</v>
      </c>
      <c r="P62">
        <v>3</v>
      </c>
      <c r="Q62">
        <f>((1-(K62/14))*0.1*IF(K62&lt;&gt;0,1,0)) + ((1-(L62/14))*0.1*IF(L62&lt;&gt;0,1,0)) + ((1-(M62/14))*0.1*IF(M62&lt;&gt;0,1,0)) + ((1-(N62/14))*0.1*IF(N62&lt;&gt;0,1,0))</f>
        <v>0.27857142857142858</v>
      </c>
      <c r="R62">
        <v>128</v>
      </c>
      <c r="S62">
        <f>VLOOKUP(表格1_3[[#This Row],[負磅]],W!$A$1:$B$32,2,FALSE)</f>
        <v>-2.9999999999999898E-2</v>
      </c>
      <c r="T62" s="8" t="s">
        <v>159</v>
      </c>
      <c r="U62">
        <f>VLOOKUP(表格1_3[[#This Row],[騎師]],J!$A$1:$B$45,2,FALSE)</f>
        <v>0.22222222222222221</v>
      </c>
      <c r="V62" s="8" t="s">
        <v>64</v>
      </c>
      <c r="W62">
        <f>VLOOKUP(表格1_3[[#This Row],[練馬師]],T!$A$1:$B$23,2,FALSE)</f>
        <v>0.22580645161290322</v>
      </c>
      <c r="X62">
        <v>7</v>
      </c>
      <c r="Y62">
        <f>VLOOKUP(表格1_3[[#This Row],[檔位]],'1200M'!$A$1:$B$14,2,0)</f>
        <v>0.16</v>
      </c>
      <c r="Z62">
        <v>58</v>
      </c>
      <c r="AA62">
        <v>0</v>
      </c>
      <c r="AB62">
        <v>57.23</v>
      </c>
      <c r="AD62">
        <v>0</v>
      </c>
      <c r="AE62">
        <v>5</v>
      </c>
      <c r="AG62">
        <v>0</v>
      </c>
      <c r="AH62" t="s">
        <v>25</v>
      </c>
      <c r="AI62">
        <v>91</v>
      </c>
      <c r="AJ62" t="s">
        <v>77</v>
      </c>
      <c r="AK62" t="s">
        <v>220</v>
      </c>
    </row>
    <row r="63" spans="1:37" x14ac:dyDescent="0.25">
      <c r="A63" s="9" t="s">
        <v>210</v>
      </c>
      <c r="B63" s="8">
        <v>9</v>
      </c>
      <c r="C63" s="8" t="s">
        <v>234</v>
      </c>
      <c r="G63" s="116">
        <f>Q63+S63+(U63*0.3)+(W63*0.3)+(Y63*0.4)+AF63</f>
        <v>0.37779220779220779</v>
      </c>
      <c r="H63">
        <f>VLOOKUP(表格1_3[[#This Row],[馬名]],Odds!$A$2:$E$115,4,0)</f>
        <v>31</v>
      </c>
      <c r="I63">
        <f>VLOOKUP(表格1_3[[#This Row],[馬名]],Odds!$A$2:$E$115,5,0)</f>
        <v>7.5</v>
      </c>
      <c r="J63" t="str">
        <f>VLOOKUP(表格1_3[[#This Row],[馬名]],'M2'!$A$4:$H$161,7,0)</f>
        <v>放頭</v>
      </c>
      <c r="K63">
        <v>14</v>
      </c>
      <c r="L63">
        <v>6</v>
      </c>
      <c r="M63">
        <v>6</v>
      </c>
      <c r="N63">
        <v>13</v>
      </c>
      <c r="Q63">
        <f>((1-(K63/14))*0.1*IF(K63&lt;&gt;0,1,0)) + ((1-(L63/14))*0.1*IF(L63&lt;&gt;0,1,0)) + ((1-(M63/14))*0.1*IF(M63&lt;&gt;0,1,0)) + ((1-(N63/14))*0.1*IF(N63&lt;&gt;0,1,0))</f>
        <v>0.12142857142857143</v>
      </c>
      <c r="R63">
        <v>121</v>
      </c>
      <c r="S63">
        <f>VLOOKUP(表格1_3[[#This Row],[負磅]],W!$A$1:$B$32,2,FALSE)</f>
        <v>0.04</v>
      </c>
      <c r="T63" s="8" t="s">
        <v>105</v>
      </c>
      <c r="U63">
        <f>VLOOKUP(表格1_3[[#This Row],[騎師]],J!$A$1:$B$45,2,FALSE)</f>
        <v>0.22</v>
      </c>
      <c r="V63" s="8" t="s">
        <v>35</v>
      </c>
      <c r="W63">
        <f>VLOOKUP(表格1_3[[#This Row],[練馬師]],T!$A$1:$B$23,2,FALSE)</f>
        <v>0.22121212121212122</v>
      </c>
      <c r="X63">
        <v>6</v>
      </c>
      <c r="Y63">
        <f>VLOOKUP(表格1_3[[#This Row],[檔位]],'1200M'!$A$1:$B$14,2,0)</f>
        <v>0.21</v>
      </c>
      <c r="Z63">
        <v>46</v>
      </c>
      <c r="AD63">
        <v>0</v>
      </c>
      <c r="AE63">
        <v>4</v>
      </c>
      <c r="AG63">
        <v>-2</v>
      </c>
      <c r="AH63" t="s">
        <v>25</v>
      </c>
      <c r="AI63">
        <v>24</v>
      </c>
      <c r="AJ63" t="s">
        <v>235</v>
      </c>
      <c r="AK63" t="s">
        <v>236</v>
      </c>
    </row>
    <row r="64" spans="1:37" x14ac:dyDescent="0.25">
      <c r="A64" s="9" t="s">
        <v>210</v>
      </c>
      <c r="B64" s="8">
        <v>2</v>
      </c>
      <c r="C64" s="8" t="s">
        <v>215</v>
      </c>
      <c r="G64" s="116">
        <f>Q64+S64+(U64*0.3)+(W64*0.3)+(Y64*0.4)+AF64</f>
        <v>0.19212566137566137</v>
      </c>
      <c r="H64">
        <f>VLOOKUP(表格1_3[[#This Row],[馬名]],Odds!$A$2:$E$115,4,0)</f>
        <v>6.3</v>
      </c>
      <c r="I64">
        <f>VLOOKUP(表格1_3[[#This Row],[馬名]],Odds!$A$2:$E$115,5,0)</f>
        <v>2.1</v>
      </c>
      <c r="J64" t="str">
        <f>VLOOKUP(表格1_3[[#This Row],[馬名]],'M2'!$A$4:$H$161,7,0)</f>
        <v>放頭</v>
      </c>
      <c r="K64">
        <v>1</v>
      </c>
      <c r="Q64">
        <f>((1-(K64/14))*0.1*IF(K64&lt;&gt;0,1,0)) + ((1-(L64/14))*0.1*IF(L64&lt;&gt;0,1,0)) + ((1-(M64/14))*0.1*IF(M64&lt;&gt;0,1,0)) + ((1-(N64/14))*0.1*IF(N64&lt;&gt;0,1,0))</f>
        <v>9.285714285714286E-2</v>
      </c>
      <c r="R64">
        <v>134</v>
      </c>
      <c r="S64">
        <f>VLOOKUP(表格1_3[[#This Row],[負磅]],W!$A$1:$B$32,2,FALSE)</f>
        <v>-0.09</v>
      </c>
      <c r="T64" s="8" t="s">
        <v>29</v>
      </c>
      <c r="U64">
        <f>VLOOKUP(表格1_3[[#This Row],[騎師]],J!$A$1:$B$45,2,FALSE)</f>
        <v>0.16250000000000001</v>
      </c>
      <c r="V64" s="8" t="s">
        <v>50</v>
      </c>
      <c r="W64">
        <f>VLOOKUP(表格1_3[[#This Row],[練馬師]],T!$A$1:$B$23,2,FALSE)</f>
        <v>0.22839506172839505</v>
      </c>
      <c r="X64">
        <v>12</v>
      </c>
      <c r="Y64">
        <f>VLOOKUP(表格1_3[[#This Row],[檔位]],'1200M'!$A$1:$B$14,2,0)</f>
        <v>0.18</v>
      </c>
      <c r="Z64">
        <v>59</v>
      </c>
      <c r="AA64">
        <v>0</v>
      </c>
      <c r="AB64">
        <v>56.92</v>
      </c>
      <c r="AD64">
        <v>0</v>
      </c>
      <c r="AE64">
        <v>4</v>
      </c>
      <c r="AG64">
        <v>7</v>
      </c>
      <c r="AH64" t="s">
        <v>123</v>
      </c>
      <c r="AI64">
        <v>91</v>
      </c>
      <c r="AK64" t="s">
        <v>217</v>
      </c>
    </row>
    <row r="65" spans="1:37" x14ac:dyDescent="0.25">
      <c r="A65" s="9" t="s">
        <v>210</v>
      </c>
      <c r="B65" s="8" t="str">
        <f>VLOOKUP(表格1_3[[#This Row],[場]],Raceinfo!$A$1:$C$9,3,0)</f>
        <v xml:space="preserve"> 第四班</v>
      </c>
      <c r="C65" s="8" t="str">
        <f>VLOOKUP(表格1_3[[#This Row],[場]],Raceinfo!$A$1:$C$9,2,0)</f>
        <v xml:space="preserve"> 1000米</v>
      </c>
    </row>
    <row r="66" spans="1:37" x14ac:dyDescent="0.25">
      <c r="A66" s="10" t="s">
        <v>247</v>
      </c>
      <c r="B66" s="8">
        <v>8</v>
      </c>
      <c r="C66" s="8" t="s">
        <v>266</v>
      </c>
      <c r="G66" s="116">
        <f>Q66+S66+(U66*0.3)+(W66*0.3)+(Y66*0.4)+AF66</f>
        <v>0.60960421979832857</v>
      </c>
      <c r="H66">
        <f>VLOOKUP(表格1_3[[#This Row],[馬名]],Odds!$A$2:$E$115,4,0)</f>
        <v>10</v>
      </c>
      <c r="I66">
        <f>VLOOKUP(表格1_3[[#This Row],[馬名]],Odds!$A$2:$E$115,5,0)</f>
        <v>1.7</v>
      </c>
      <c r="J66" t="str">
        <f>VLOOKUP(表格1_3[[#This Row],[馬名]],'M2'!$A$4:$H$161,7,0)</f>
        <v>中前</v>
      </c>
      <c r="K66">
        <v>5</v>
      </c>
      <c r="L66">
        <v>12</v>
      </c>
      <c r="M66">
        <v>5</v>
      </c>
      <c r="N66">
        <v>1</v>
      </c>
      <c r="O66">
        <v>6</v>
      </c>
      <c r="P66">
        <v>5</v>
      </c>
      <c r="Q66">
        <f>((1-(K66/14))*0.1*IF(K66&lt;&gt;0,1,0)) + ((1-(L66/14))*0.1*IF(L66&lt;&gt;0,1,0)) + ((1-(M66/14))*0.1*IF(M66&lt;&gt;0,1,0)) + ((1-(N66/14))*0.1*IF(N66&lt;&gt;0,1,0))</f>
        <v>0.23571428571428571</v>
      </c>
      <c r="R66">
        <v>118</v>
      </c>
      <c r="S66">
        <f>VLOOKUP(表格1_3[[#This Row],[負磅]],W!$A$1:$B$32,2,FALSE)</f>
        <v>7.0000000000000007E-2</v>
      </c>
      <c r="T66" s="8" t="s">
        <v>101</v>
      </c>
      <c r="U66">
        <f>VLOOKUP(表格1_3[[#This Row],[騎師]],J!$A$1:$B$45,2,FALSE)</f>
        <v>0.21022727272727273</v>
      </c>
      <c r="V66" s="8" t="s">
        <v>94</v>
      </c>
      <c r="W66">
        <f>VLOOKUP(表格1_3[[#This Row],[練馬師]],T!$A$1:$B$23,2,FALSE)</f>
        <v>0.29607250755287007</v>
      </c>
      <c r="X66">
        <v>4</v>
      </c>
      <c r="Y66">
        <f>VLOOKUP(表格1_3[[#This Row],[檔位]],'1200M'!$A$1:$B$14,2,0)</f>
        <v>0.38</v>
      </c>
      <c r="Z66">
        <v>63</v>
      </c>
      <c r="AA66">
        <v>1</v>
      </c>
      <c r="AB66">
        <v>39.4</v>
      </c>
      <c r="AD66">
        <v>71750</v>
      </c>
      <c r="AE66">
        <v>5</v>
      </c>
      <c r="AF66">
        <f>VLOOKUP(表格1_3[[#This Row],[馬齡]],SPB!$A$1:$B$9,2,FALSE)</f>
        <v>0</v>
      </c>
      <c r="AG66">
        <v>0</v>
      </c>
      <c r="AH66">
        <v>1</v>
      </c>
      <c r="AI66">
        <v>28</v>
      </c>
      <c r="AK66" t="s">
        <v>267</v>
      </c>
    </row>
    <row r="67" spans="1:37" x14ac:dyDescent="0.25">
      <c r="A67" s="10" t="s">
        <v>247</v>
      </c>
      <c r="B67" s="8">
        <v>5</v>
      </c>
      <c r="C67" s="8" t="s">
        <v>259</v>
      </c>
      <c r="G67" s="116">
        <f>Q67+S67+(U67*0.3)+(W67*0.3)+(Y67*0.4)+AF67</f>
        <v>0.57171620004785839</v>
      </c>
      <c r="H67">
        <f>VLOOKUP(表格1_3[[#This Row],[馬名]],Odds!$A$2:$E$115,4,0)</f>
        <v>12</v>
      </c>
      <c r="I67">
        <f>VLOOKUP(表格1_3[[#This Row],[馬名]],Odds!$A$2:$E$115,5,0)</f>
        <v>3.2</v>
      </c>
      <c r="J67" t="str">
        <f>VLOOKUP(表格1_3[[#This Row],[馬名]],'M2'!$A$4:$H$161,7,0)</f>
        <v>放頭</v>
      </c>
      <c r="K67">
        <v>3</v>
      </c>
      <c r="L67">
        <v>1</v>
      </c>
      <c r="M67">
        <v>10</v>
      </c>
      <c r="N67">
        <v>5</v>
      </c>
      <c r="O67">
        <v>4</v>
      </c>
      <c r="P67">
        <v>10</v>
      </c>
      <c r="Q67">
        <f>((1-(K67/14))*0.1*IF(K67&lt;&gt;0,1,0)) + ((1-(L67/14))*0.1*IF(L67&lt;&gt;0,1,0)) + ((1-(M67/14))*0.1*IF(M67&lt;&gt;0,1,0)) + ((1-(N67/14))*0.1*IF(N67&lt;&gt;0,1,0))</f>
        <v>0.26428571428571429</v>
      </c>
      <c r="R67">
        <v>119</v>
      </c>
      <c r="S67">
        <f>VLOOKUP(表格1_3[[#This Row],[負磅]],W!$A$1:$B$32,2,FALSE)</f>
        <v>0.06</v>
      </c>
      <c r="T67" s="8" t="s">
        <v>159</v>
      </c>
      <c r="U67">
        <f>VLOOKUP(表格1_3[[#This Row],[騎師]],J!$A$1:$B$45,2,FALSE)</f>
        <v>0.22222222222222221</v>
      </c>
      <c r="V67" s="8" t="s">
        <v>145</v>
      </c>
      <c r="W67">
        <f>VLOOKUP(表格1_3[[#This Row],[練馬師]],T!$A$1:$B$23,2,FALSE)</f>
        <v>0.17587939698492464</v>
      </c>
      <c r="X67">
        <v>3</v>
      </c>
      <c r="Y67">
        <f>VLOOKUP(表格1_3[[#This Row],[檔位]],'1200M'!$A$1:$B$14,2,0)</f>
        <v>0.32</v>
      </c>
      <c r="Z67">
        <v>69</v>
      </c>
      <c r="AA67">
        <v>1</v>
      </c>
      <c r="AB67">
        <v>39.090000000000003</v>
      </c>
      <c r="AD67">
        <v>235750</v>
      </c>
      <c r="AE67">
        <v>5</v>
      </c>
      <c r="AF67">
        <f>VLOOKUP(表格1_3[[#This Row],[馬齡]],SPB!$A$1:$B$9,2,FALSE)</f>
        <v>0</v>
      </c>
      <c r="AG67">
        <v>1</v>
      </c>
      <c r="AH67">
        <v>1</v>
      </c>
      <c r="AI67">
        <v>21</v>
      </c>
      <c r="AJ67" t="s">
        <v>147</v>
      </c>
      <c r="AK67" t="s">
        <v>260</v>
      </c>
    </row>
    <row r="68" spans="1:37" x14ac:dyDescent="0.25">
      <c r="A68" s="10" t="s">
        <v>247</v>
      </c>
      <c r="B68" s="8">
        <v>3</v>
      </c>
      <c r="C68" s="8" t="s">
        <v>252</v>
      </c>
      <c r="G68" s="116">
        <f>Q68+S68+(U68*0.3)+(W68*0.3)+(Y68*0.4)+AF68</f>
        <v>0.53203220259952211</v>
      </c>
      <c r="H68">
        <f>VLOOKUP(表格1_3[[#This Row],[馬名]],Odds!$A$2:$E$115,4,0)</f>
        <v>4.5</v>
      </c>
      <c r="I68">
        <f>VLOOKUP(表格1_3[[#This Row],[馬名]],Odds!$A$2:$E$115,5,0)</f>
        <v>1.9</v>
      </c>
      <c r="J68" t="str">
        <f>VLOOKUP(表格1_3[[#This Row],[馬名]],'M2'!$A$4:$H$161,7,0)</f>
        <v>放頭</v>
      </c>
      <c r="K68">
        <v>2</v>
      </c>
      <c r="L68">
        <v>2</v>
      </c>
      <c r="M68">
        <v>12</v>
      </c>
      <c r="N68">
        <v>2</v>
      </c>
      <c r="O68">
        <v>10</v>
      </c>
      <c r="P68">
        <v>6</v>
      </c>
      <c r="Q68">
        <f>((1-(K68/14))*0.1*IF(K68&lt;&gt;0,1,0)) + ((1-(L68/14))*0.1*IF(L68&lt;&gt;0,1,0)) + ((1-(M68/14))*0.1*IF(M68&lt;&gt;0,1,0)) + ((1-(N68/14))*0.1*IF(N68&lt;&gt;0,1,0))</f>
        <v>0.27142857142857146</v>
      </c>
      <c r="R68">
        <v>128</v>
      </c>
      <c r="S68">
        <f>VLOOKUP(表格1_3[[#This Row],[負磅]],W!$A$1:$B$32,2,FALSE)</f>
        <v>-2.9999999999999898E-2</v>
      </c>
      <c r="T68" s="8" t="s">
        <v>84</v>
      </c>
      <c r="U68">
        <f>VLOOKUP(表格1_3[[#This Row],[騎師]],J!$A$1:$B$45,2,FALSE)</f>
        <v>0.27648578811369506</v>
      </c>
      <c r="V68" s="8" t="s">
        <v>89</v>
      </c>
      <c r="W68">
        <f>VLOOKUP(表格1_3[[#This Row],[練馬師]],T!$A$1:$B$23,2,FALSE)</f>
        <v>0.25219298245614036</v>
      </c>
      <c r="X68">
        <v>5</v>
      </c>
      <c r="Y68">
        <f>VLOOKUP(表格1_3[[#This Row],[檔位]],'1200M'!$A$1:$B$14,2,0)</f>
        <v>0.33</v>
      </c>
      <c r="Z68">
        <v>73</v>
      </c>
      <c r="AA68">
        <v>1</v>
      </c>
      <c r="AB68">
        <v>39.75</v>
      </c>
      <c r="AD68">
        <v>430500</v>
      </c>
      <c r="AE68">
        <v>7</v>
      </c>
      <c r="AF68">
        <f>VLOOKUP(表格1_3[[#This Row],[馬齡]],SPB!$A$1:$B$9,2,FALSE)</f>
        <v>0</v>
      </c>
      <c r="AG68">
        <v>2</v>
      </c>
      <c r="AH68">
        <v>1</v>
      </c>
      <c r="AI68">
        <v>21</v>
      </c>
      <c r="AJ68" t="s">
        <v>254</v>
      </c>
      <c r="AK68" t="s">
        <v>255</v>
      </c>
    </row>
    <row r="69" spans="1:37" x14ac:dyDescent="0.25">
      <c r="A69" s="10" t="s">
        <v>247</v>
      </c>
      <c r="B69" s="8">
        <v>10</v>
      </c>
      <c r="C69" s="8" t="s">
        <v>271</v>
      </c>
      <c r="G69" s="116">
        <f>Q69+S69+(U69*0.3)+(W69*0.3)+(Y69*0.4)+AF69</f>
        <v>0.52594238260791792</v>
      </c>
      <c r="H69">
        <f>VLOOKUP(表格1_3[[#This Row],[馬名]],Odds!$A$2:$E$115,4,0)</f>
        <v>11</v>
      </c>
      <c r="I69">
        <f>VLOOKUP(表格1_3[[#This Row],[馬名]],Odds!$A$2:$E$115,5,0)</f>
        <v>3.8</v>
      </c>
      <c r="J69" t="str">
        <f>VLOOKUP(表格1_3[[#This Row],[馬名]],'M2'!$A$4:$H$161,7,0)</f>
        <v>放頭</v>
      </c>
      <c r="K69">
        <v>1</v>
      </c>
      <c r="L69">
        <v>12</v>
      </c>
      <c r="M69">
        <v>3</v>
      </c>
      <c r="N69">
        <v>11</v>
      </c>
      <c r="O69">
        <v>11</v>
      </c>
      <c r="P69">
        <v>2</v>
      </c>
      <c r="Q69">
        <f>((1-(K69/14))*0.1*IF(K69&lt;&gt;0,1,0)) + ((1-(L69/14))*0.1*IF(L69&lt;&gt;0,1,0)) + ((1-(M69/14))*0.1*IF(M69&lt;&gt;0,1,0)) + ((1-(N69/14))*0.1*IF(N69&lt;&gt;0,1,0))</f>
        <v>0.20714285714285716</v>
      </c>
      <c r="R69">
        <v>116</v>
      </c>
      <c r="S69">
        <f>VLOOKUP(表格1_3[[#This Row],[負磅]],W!$A$1:$B$32,2,FALSE)</f>
        <v>0.09</v>
      </c>
      <c r="T69" s="8" t="s">
        <v>150</v>
      </c>
      <c r="U69">
        <f>VLOOKUP(表格1_3[[#This Row],[騎師]],J!$A$1:$B$45,2,FALSE)</f>
        <v>0.21897810218978103</v>
      </c>
      <c r="V69" s="8" t="s">
        <v>24</v>
      </c>
      <c r="W69">
        <f>VLOOKUP(表格1_3[[#This Row],[練馬師]],T!$A$1:$B$23,2,FALSE)</f>
        <v>0.23702031602708803</v>
      </c>
      <c r="X69">
        <v>9</v>
      </c>
      <c r="Y69">
        <f>VLOOKUP(表格1_3[[#This Row],[檔位]],'1200M'!$A$1:$B$14,2,0)</f>
        <v>0.23</v>
      </c>
      <c r="Z69">
        <v>61</v>
      </c>
      <c r="AA69">
        <v>1</v>
      </c>
      <c r="AB69">
        <v>39.75</v>
      </c>
      <c r="AD69">
        <v>655200</v>
      </c>
      <c r="AE69">
        <v>6</v>
      </c>
      <c r="AF69">
        <f>VLOOKUP(表格1_3[[#This Row],[馬齡]],SPB!$A$1:$B$9,2,FALSE)</f>
        <v>0</v>
      </c>
      <c r="AG69">
        <v>6</v>
      </c>
      <c r="AH69" t="s">
        <v>76</v>
      </c>
      <c r="AI69">
        <v>28</v>
      </c>
      <c r="AJ69" t="s">
        <v>16</v>
      </c>
      <c r="AK69" t="s">
        <v>272</v>
      </c>
    </row>
    <row r="70" spans="1:37" x14ac:dyDescent="0.25">
      <c r="A70" s="10" t="s">
        <v>247</v>
      </c>
      <c r="B70" s="8">
        <v>2</v>
      </c>
      <c r="C70" s="8" t="s">
        <v>250</v>
      </c>
      <c r="F70" s="8" t="s">
        <v>2372</v>
      </c>
      <c r="G70" s="116">
        <f>Q70+S70+(U70*0.3)+(W70*0.3)+(Y70*0.4)+AF70</f>
        <v>0.50863948690714511</v>
      </c>
      <c r="H70">
        <f>VLOOKUP(表格1_3[[#This Row],[馬名]],Odds!$A$2:$E$115,4,0)</f>
        <v>30</v>
      </c>
      <c r="I70">
        <f>VLOOKUP(表格1_3[[#This Row],[馬名]],Odds!$A$2:$E$115,5,0)</f>
        <v>9</v>
      </c>
      <c r="J70" t="str">
        <f>VLOOKUP(表格1_3[[#This Row],[馬名]],'M2'!$A$4:$H$161,7,0)</f>
        <v>放頭</v>
      </c>
      <c r="K70">
        <v>13</v>
      </c>
      <c r="L70">
        <v>11</v>
      </c>
      <c r="Q70">
        <f>((1-(K70/14))*0.1*IF(K70&lt;&gt;0,1,0)) + ((1-(L70/14))*0.1*IF(L70&lt;&gt;0,1,0)) + ((1-(M70/14))*0.1*IF(M70&lt;&gt;0,1,0)) + ((1-(N70/14))*0.1*IF(N70&lt;&gt;0,1,0))</f>
        <v>2.8571428571428574E-2</v>
      </c>
      <c r="R70">
        <v>128</v>
      </c>
      <c r="S70">
        <f>VLOOKUP(表格1_3[[#This Row],[負磅]],W!$A$1:$B$32,2,FALSE)</f>
        <v>-2.9999999999999898E-2</v>
      </c>
      <c r="T70" s="8" t="s">
        <v>53</v>
      </c>
      <c r="U70">
        <f>VLOOKUP(表格1_3[[#This Row],[騎師]],J!$A$1:$B$45,2,FALSE)</f>
        <v>0.25641025641025639</v>
      </c>
      <c r="V70" s="8" t="s">
        <v>39</v>
      </c>
      <c r="W70">
        <f>VLOOKUP(表格1_3[[#This Row],[練馬師]],T!$A$1:$B$23,2,FALSE)</f>
        <v>0.23048327137546468</v>
      </c>
      <c r="X70">
        <v>1</v>
      </c>
      <c r="Y70">
        <f>VLOOKUP(表格1_3[[#This Row],[檔位]],'1200M'!$A$1:$B$14,2,0)</f>
        <v>0.41</v>
      </c>
      <c r="Z70">
        <v>73</v>
      </c>
      <c r="AD70">
        <v>0</v>
      </c>
      <c r="AE70">
        <v>4</v>
      </c>
      <c r="AF70">
        <f>VLOOKUP(表格1_3[[#This Row],[馬齡]],SPB!$A$1:$B$9,2,FALSE)</f>
        <v>0.2</v>
      </c>
      <c r="AG70">
        <v>-2</v>
      </c>
      <c r="AH70">
        <v>1</v>
      </c>
      <c r="AI70">
        <v>87</v>
      </c>
      <c r="AJ70" t="s">
        <v>77</v>
      </c>
      <c r="AK70" t="s">
        <v>251</v>
      </c>
    </row>
    <row r="71" spans="1:37" x14ac:dyDescent="0.25">
      <c r="A71" s="10" t="s">
        <v>247</v>
      </c>
      <c r="B71" s="8">
        <v>4</v>
      </c>
      <c r="C71" s="8" t="s">
        <v>256</v>
      </c>
      <c r="G71" s="116">
        <f>Q71+S71+(U71*0.3)+(W71*0.3)+(Y71*0.4)+AF71</f>
        <v>0.5075394736842106</v>
      </c>
      <c r="H71">
        <f>VLOOKUP(表格1_3[[#This Row],[馬名]],Odds!$A$2:$E$115,4,0)</f>
        <v>10</v>
      </c>
      <c r="I71">
        <f>VLOOKUP(表格1_3[[#This Row],[馬名]],Odds!$A$2:$E$115,5,0)</f>
        <v>4</v>
      </c>
      <c r="J71" t="str">
        <f>VLOOKUP(表格1_3[[#This Row],[馬名]],'M2'!$A$4:$H$161,7,0)</f>
        <v>放頭</v>
      </c>
      <c r="K71">
        <v>2</v>
      </c>
      <c r="L71">
        <v>8</v>
      </c>
      <c r="M71">
        <v>1</v>
      </c>
      <c r="N71">
        <v>3</v>
      </c>
      <c r="O71">
        <v>3</v>
      </c>
      <c r="P71">
        <v>3</v>
      </c>
      <c r="Q71">
        <f>((1-(K71/14))*0.1*IF(K71&lt;&gt;0,1,0)) + ((1-(L71/14))*0.1*IF(L71&lt;&gt;0,1,0)) + ((1-(M71/14))*0.1*IF(M71&lt;&gt;0,1,0)) + ((1-(N71/14))*0.1*IF(N71&lt;&gt;0,1,0))</f>
        <v>0.30000000000000004</v>
      </c>
      <c r="R71">
        <v>125</v>
      </c>
      <c r="S71">
        <f>VLOOKUP(表格1_3[[#This Row],[負磅]],W!$A$1:$B$32,2,FALSE)</f>
        <v>0</v>
      </c>
      <c r="T71" s="48" t="s">
        <v>29</v>
      </c>
      <c r="U71" s="34">
        <f>VLOOKUP(表格1_3[[#This Row],[騎師]],J!$A$1:$B$45,2,FALSE)</f>
        <v>0.16250000000000001</v>
      </c>
      <c r="V71" s="48" t="s">
        <v>45</v>
      </c>
      <c r="W71">
        <f>VLOOKUP(表格1_3[[#This Row],[練馬師]],T!$A$1:$B$23,2,FALSE)</f>
        <v>0.30263157894736842</v>
      </c>
      <c r="X71">
        <v>11</v>
      </c>
      <c r="Y71">
        <f>VLOOKUP(表格1_3[[#This Row],[檔位]],'1200M'!$A$1:$B$14,2,0)</f>
        <v>0.17</v>
      </c>
      <c r="Z71">
        <v>70</v>
      </c>
      <c r="AA71">
        <v>1</v>
      </c>
      <c r="AB71">
        <v>38.36</v>
      </c>
      <c r="AD71">
        <v>0</v>
      </c>
      <c r="AE71">
        <v>5</v>
      </c>
      <c r="AF71">
        <f>VLOOKUP(表格1_3[[#This Row],[馬齡]],SPB!$A$1:$B$9,2,FALSE)</f>
        <v>0</v>
      </c>
      <c r="AG71">
        <v>2</v>
      </c>
      <c r="AH71" t="s">
        <v>76</v>
      </c>
      <c r="AI71">
        <v>84</v>
      </c>
      <c r="AJ71" t="s">
        <v>31</v>
      </c>
      <c r="AK71" t="s">
        <v>258</v>
      </c>
    </row>
    <row r="72" spans="1:37" x14ac:dyDescent="0.25">
      <c r="A72" s="10" t="s">
        <v>247</v>
      </c>
      <c r="B72" s="8">
        <v>9</v>
      </c>
      <c r="C72" s="8" t="s">
        <v>268</v>
      </c>
      <c r="F72" s="8" t="s">
        <v>2372</v>
      </c>
      <c r="G72" s="116">
        <f>Q72+S72+(U72*0.3)+(W72*0.3)+(Y72*0.4)+AF72</f>
        <v>0.50335620105085754</v>
      </c>
      <c r="H72">
        <f>VLOOKUP(表格1_3[[#This Row],[馬名]],Odds!$A$2:$E$115,4,0)</f>
        <v>15</v>
      </c>
      <c r="I72">
        <f>VLOOKUP(表格1_3[[#This Row],[馬名]],Odds!$A$2:$E$115,5,0)</f>
        <v>1.6</v>
      </c>
      <c r="J72" t="str">
        <f>VLOOKUP(表格1_3[[#This Row],[馬名]],'M2'!$A$4:$H$161,7,0)</f>
        <v>留後</v>
      </c>
      <c r="K72">
        <v>6</v>
      </c>
      <c r="L72">
        <v>12</v>
      </c>
      <c r="M72">
        <v>12</v>
      </c>
      <c r="Q72">
        <f>((1-(K72/14))*0.1*IF(K72&lt;&gt;0,1,0)) + ((1-(L72/14))*0.1*IF(L72&lt;&gt;0,1,0)) + ((1-(M72/14))*0.1*IF(M72&lt;&gt;0,1,0)) + ((1-(N72/14))*0.1*IF(N72&lt;&gt;0,1,0))</f>
        <v>8.5714285714285715E-2</v>
      </c>
      <c r="R72">
        <v>116</v>
      </c>
      <c r="S72">
        <f>VLOOKUP(表格1_3[[#This Row],[負磅]],W!$A$1:$B$32,2,FALSE)</f>
        <v>0.09</v>
      </c>
      <c r="T72" s="8" t="s">
        <v>58</v>
      </c>
      <c r="U72">
        <f>VLOOKUP(表格1_3[[#This Row],[騎師]],J!$A$1:$B$45,2,FALSE)</f>
        <v>0.23636363636363636</v>
      </c>
      <c r="V72" s="8" t="s">
        <v>171</v>
      </c>
      <c r="W72">
        <f>VLOOKUP(表格1_3[[#This Row],[練馬師]],T!$A$1:$B$23,2,FALSE)</f>
        <v>0.28244274809160308</v>
      </c>
      <c r="X72">
        <v>2</v>
      </c>
      <c r="Y72">
        <f>VLOOKUP(表格1_3[[#This Row],[檔位]],'1200M'!$A$1:$B$14,2,0)</f>
        <v>0.43</v>
      </c>
      <c r="Z72">
        <v>61</v>
      </c>
      <c r="AA72">
        <v>1</v>
      </c>
      <c r="AB72">
        <v>41.03</v>
      </c>
      <c r="AD72">
        <v>37200</v>
      </c>
      <c r="AE72">
        <v>5</v>
      </c>
      <c r="AF72">
        <f>VLOOKUP(表格1_3[[#This Row],[馬齡]],SPB!$A$1:$B$9,2,FALSE)</f>
        <v>0</v>
      </c>
      <c r="AG72">
        <v>-1</v>
      </c>
      <c r="AH72">
        <v>1</v>
      </c>
      <c r="AI72">
        <v>24</v>
      </c>
      <c r="AK72" t="s">
        <v>270</v>
      </c>
    </row>
    <row r="73" spans="1:37" x14ac:dyDescent="0.25">
      <c r="A73" s="10" t="s">
        <v>247</v>
      </c>
      <c r="B73" s="8">
        <v>7</v>
      </c>
      <c r="C73" s="8" t="s">
        <v>263</v>
      </c>
      <c r="G73" s="116">
        <f>Q73+S73+(U73*0.3)+(W73*0.3)+(Y73*0.4)+AF73</f>
        <v>0.46361554026709834</v>
      </c>
      <c r="H73">
        <f>VLOOKUP(表格1_3[[#This Row],[馬名]],Odds!$A$2:$E$115,4,0)</f>
        <v>13</v>
      </c>
      <c r="I73">
        <f>VLOOKUP(表格1_3[[#This Row],[馬名]],Odds!$A$2:$E$115,5,0)</f>
        <v>5.4</v>
      </c>
      <c r="J73" t="str">
        <f>VLOOKUP(表格1_3[[#This Row],[馬名]],'M2'!$A$4:$H$161,7,0)</f>
        <v>中後</v>
      </c>
      <c r="K73">
        <v>7</v>
      </c>
      <c r="L73">
        <v>9</v>
      </c>
      <c r="M73">
        <v>3</v>
      </c>
      <c r="N73">
        <v>9</v>
      </c>
      <c r="O73">
        <v>1</v>
      </c>
      <c r="P73">
        <v>1</v>
      </c>
      <c r="Q73">
        <f>((1-(K73/14))*0.1*IF(K73&lt;&gt;0,1,0)) + ((1-(L73/14))*0.1*IF(L73&lt;&gt;0,1,0)) + ((1-(M73/14))*0.1*IF(M73&lt;&gt;0,1,0)) + ((1-(N73/14))*0.1*IF(N73&lt;&gt;0,1,0))</f>
        <v>0.2</v>
      </c>
      <c r="R73">
        <v>122</v>
      </c>
      <c r="S73">
        <f>VLOOKUP(表格1_3[[#This Row],[負磅]],W!$A$1:$B$32,2,FALSE)</f>
        <v>0.03</v>
      </c>
      <c r="T73" s="8" t="s">
        <v>44</v>
      </c>
      <c r="U73">
        <f>VLOOKUP(表格1_3[[#This Row],[騎師]],J!$A$1:$B$45,2,FALSE)</f>
        <v>0.23809523809523808</v>
      </c>
      <c r="V73" s="8" t="s">
        <v>14</v>
      </c>
      <c r="W73">
        <f>VLOOKUP(表格1_3[[#This Row],[練馬師]],T!$A$1:$B$23,2,FALSE)</f>
        <v>0.26062322946175637</v>
      </c>
      <c r="X73">
        <v>6</v>
      </c>
      <c r="Y73">
        <f>VLOOKUP(表格1_3[[#This Row],[檔位]],'1200M'!$A$1:$B$14,2,0)</f>
        <v>0.21</v>
      </c>
      <c r="Z73">
        <v>67</v>
      </c>
      <c r="AA73">
        <v>1</v>
      </c>
      <c r="AB73">
        <v>38.5</v>
      </c>
      <c r="AD73">
        <v>0</v>
      </c>
      <c r="AE73">
        <v>5</v>
      </c>
      <c r="AF73">
        <f>VLOOKUP(表格1_3[[#This Row],[馬齡]],SPB!$A$1:$B$9,2,FALSE)</f>
        <v>0</v>
      </c>
      <c r="AG73">
        <v>-1</v>
      </c>
      <c r="AH73">
        <v>1</v>
      </c>
      <c r="AI73">
        <v>21</v>
      </c>
      <c r="AJ73" t="s">
        <v>16</v>
      </c>
      <c r="AK73" t="s">
        <v>265</v>
      </c>
    </row>
    <row r="74" spans="1:37" x14ac:dyDescent="0.25">
      <c r="A74" s="10" t="s">
        <v>247</v>
      </c>
      <c r="B74" s="8">
        <v>1</v>
      </c>
      <c r="C74" s="8" t="s">
        <v>248</v>
      </c>
      <c r="G74" s="116">
        <f>Q74+S74+(U74*0.3)+(W74*0.3)+(Y74*0.4)+AF74</f>
        <v>0.39381390542328043</v>
      </c>
      <c r="H74">
        <f>VLOOKUP(表格1_3[[#This Row],[馬名]],Odds!$A$2:$E$115,4,0)</f>
        <v>3.5</v>
      </c>
      <c r="I74">
        <f>VLOOKUP(表格1_3[[#This Row],[馬名]],Odds!$A$2:$E$115,5,0)</f>
        <v>2.9</v>
      </c>
      <c r="J74" t="str">
        <f>VLOOKUP(表格1_3[[#This Row],[馬名]],'M2'!$A$4:$H$161,7,0)</f>
        <v>中後</v>
      </c>
      <c r="K74">
        <v>4</v>
      </c>
      <c r="L74">
        <v>4</v>
      </c>
      <c r="M74">
        <v>8</v>
      </c>
      <c r="N74">
        <v>1</v>
      </c>
      <c r="O74">
        <v>5</v>
      </c>
      <c r="P74">
        <v>2</v>
      </c>
      <c r="Q74">
        <f>((1-(K74/14))*0.1*IF(K74&lt;&gt;0,1,0)) + ((1-(L74/14))*0.1*IF(L74&lt;&gt;0,1,0)) + ((1-(M74/14))*0.1*IF(M74&lt;&gt;0,1,0)) + ((1-(N74/14))*0.1*IF(N74&lt;&gt;0,1,0))</f>
        <v>0.27857142857142858</v>
      </c>
      <c r="R74">
        <v>133</v>
      </c>
      <c r="S74">
        <f>VLOOKUP(表格1_3[[#This Row],[負磅]],W!$A$1:$B$32,2,FALSE)</f>
        <v>-0.08</v>
      </c>
      <c r="T74" s="48" t="s">
        <v>110</v>
      </c>
      <c r="U74" s="34">
        <f>VLOOKUP(表格1_3[[#This Row],[騎師]],J!$A$1:$B$45,2,FALSE)</f>
        <v>0.16796875</v>
      </c>
      <c r="V74" s="48" t="s">
        <v>111</v>
      </c>
      <c r="W74">
        <f>VLOOKUP(表格1_3[[#This Row],[練馬師]],T!$A$1:$B$23,2,FALSE)</f>
        <v>0.25617283950617287</v>
      </c>
      <c r="X74">
        <v>8</v>
      </c>
      <c r="Y74">
        <f>VLOOKUP(表格1_3[[#This Row],[檔位]],'1200M'!$A$1:$B$14,2,0)</f>
        <v>0.17</v>
      </c>
      <c r="Z74">
        <v>80</v>
      </c>
      <c r="AA74">
        <v>1</v>
      </c>
      <c r="AB74">
        <v>39.090000000000003</v>
      </c>
      <c r="AD74">
        <v>123000</v>
      </c>
      <c r="AE74">
        <v>5</v>
      </c>
      <c r="AF74">
        <f>VLOOKUP(表格1_3[[#This Row],[馬齡]],SPB!$A$1:$B$9,2,FALSE)</f>
        <v>0</v>
      </c>
      <c r="AG74">
        <v>0</v>
      </c>
      <c r="AH74" t="s">
        <v>25</v>
      </c>
      <c r="AI74">
        <v>28</v>
      </c>
      <c r="AJ74" t="s">
        <v>16</v>
      </c>
      <c r="AK74" t="s">
        <v>249</v>
      </c>
    </row>
    <row r="75" spans="1:37" x14ac:dyDescent="0.25">
      <c r="A75" s="10" t="s">
        <v>247</v>
      </c>
      <c r="B75" s="8">
        <v>6</v>
      </c>
      <c r="C75" s="8" t="s">
        <v>261</v>
      </c>
      <c r="G75" s="116">
        <f>Q75+S75+(U75*0.3)+(W75*0.3)+(Y75*0.4)+AF75</f>
        <v>0.36633486943164362</v>
      </c>
      <c r="H75">
        <f>VLOOKUP(表格1_3[[#This Row],[馬名]],Odds!$A$2:$E$115,4,0)</f>
        <v>10</v>
      </c>
      <c r="I75">
        <f>VLOOKUP(表格1_3[[#This Row],[馬名]],Odds!$A$2:$E$115,5,0)</f>
        <v>3.7</v>
      </c>
      <c r="J75" t="str">
        <f>VLOOKUP(表格1_3[[#This Row],[馬名]],'M2'!$A$4:$H$161,7,0)</f>
        <v>放頭</v>
      </c>
      <c r="K75">
        <v>4</v>
      </c>
      <c r="L75">
        <v>8</v>
      </c>
      <c r="Q75">
        <f>((1-(K75/14))*0.1*IF(K75&lt;&gt;0,1,0)) + ((1-(L75/14))*0.1*IF(L75&lt;&gt;0,1,0)) + ((1-(M75/14))*0.1*IF(M75&lt;&gt;0,1,0)) + ((1-(N75/14))*0.1*IF(N75&lt;&gt;0,1,0))</f>
        <v>0.1142857142857143</v>
      </c>
      <c r="R75">
        <v>123</v>
      </c>
      <c r="S75">
        <f>VLOOKUP(表格1_3[[#This Row],[負磅]],W!$A$1:$B$32,2,FALSE)</f>
        <v>0.02</v>
      </c>
      <c r="T75" s="8" t="s">
        <v>63</v>
      </c>
      <c r="U75">
        <f>VLOOKUP(表格1_3[[#This Row],[騎師]],J!$A$1:$B$45,2,FALSE)</f>
        <v>0.26984126984126983</v>
      </c>
      <c r="V75" s="8" t="s">
        <v>80</v>
      </c>
      <c r="W75">
        <f>VLOOKUP(表格1_3[[#This Row],[練馬師]],T!$A$1:$B$23,2,FALSE)</f>
        <v>0.29032258064516131</v>
      </c>
      <c r="X75">
        <v>7</v>
      </c>
      <c r="Y75">
        <f>VLOOKUP(表格1_3[[#This Row],[檔位]],'1200M'!$A$1:$B$14,2,0)</f>
        <v>0.16</v>
      </c>
      <c r="Z75">
        <v>68</v>
      </c>
      <c r="AD75">
        <v>111600</v>
      </c>
      <c r="AE75">
        <v>5</v>
      </c>
      <c r="AF75">
        <f>VLOOKUP(表格1_3[[#This Row],[馬齡]],SPB!$A$1:$B$9,2,FALSE)</f>
        <v>0</v>
      </c>
      <c r="AG75">
        <v>0</v>
      </c>
      <c r="AH75">
        <v>1</v>
      </c>
      <c r="AI75">
        <v>24</v>
      </c>
      <c r="AJ75" t="s">
        <v>16</v>
      </c>
      <c r="AK75" t="s">
        <v>262</v>
      </c>
    </row>
    <row r="76" spans="1:37" x14ac:dyDescent="0.25">
      <c r="A76" s="10" t="s">
        <v>247</v>
      </c>
      <c r="B76" s="8">
        <v>11</v>
      </c>
      <c r="C76" s="8" t="s">
        <v>273</v>
      </c>
      <c r="G76" s="116">
        <f>Q76+S76+(U76*0.3)+(W76*0.3)+(Y76*0.4)+AF76</f>
        <v>0.3254283466336968</v>
      </c>
      <c r="H76">
        <f>VLOOKUP(表格1_3[[#This Row],[馬名]],Odds!$A$2:$E$115,4,0)</f>
        <v>13</v>
      </c>
      <c r="I76">
        <f>VLOOKUP(表格1_3[[#This Row],[馬名]],Odds!$A$2:$E$115,5,0)</f>
        <v>5.0999999999999996</v>
      </c>
      <c r="J76" t="str">
        <f>VLOOKUP(表格1_3[[#This Row],[馬名]],'M2'!$A$4:$H$161,7,0)</f>
        <v>中前</v>
      </c>
      <c r="K76">
        <v>11</v>
      </c>
      <c r="L76">
        <v>14</v>
      </c>
      <c r="M76">
        <v>10</v>
      </c>
      <c r="N76">
        <v>12</v>
      </c>
      <c r="O76">
        <v>10</v>
      </c>
      <c r="P76">
        <v>12</v>
      </c>
      <c r="Q76">
        <f>((1-(K76/14))*0.1*IF(K76&lt;&gt;0,1,0)) + ((1-(L76/14))*0.1*IF(L76&lt;&gt;0,1,0)) + ((1-(M76/14))*0.1*IF(M76&lt;&gt;0,1,0)) + ((1-(N76/14))*0.1*IF(N76&lt;&gt;0,1,0))</f>
        <v>6.4285714285714293E-2</v>
      </c>
      <c r="R76">
        <v>114</v>
      </c>
      <c r="S76">
        <f>VLOOKUP(表格1_3[[#This Row],[負磅]],W!$A$1:$B$32,2,FALSE)</f>
        <v>0.11</v>
      </c>
      <c r="T76" s="8" t="s">
        <v>23</v>
      </c>
      <c r="U76">
        <f>VLOOKUP(表格1_3[[#This Row],[騎師]],J!$A$1:$B$45,2,FALSE)</f>
        <v>0.18466898954703834</v>
      </c>
      <c r="V76" s="8" t="s">
        <v>64</v>
      </c>
      <c r="W76">
        <f>VLOOKUP(表格1_3[[#This Row],[練馬師]],T!$A$1:$B$23,2,FALSE)</f>
        <v>0.22580645161290322</v>
      </c>
      <c r="X76">
        <v>10</v>
      </c>
      <c r="Y76">
        <f>VLOOKUP(表格1_3[[#This Row],[檔位]],'1200M'!$A$1:$B$14,2,0)</f>
        <v>7.0000000000000007E-2</v>
      </c>
      <c r="Z76">
        <v>61</v>
      </c>
      <c r="AD76">
        <v>0</v>
      </c>
      <c r="AE76">
        <v>6</v>
      </c>
      <c r="AF76">
        <f>VLOOKUP(表格1_3[[#This Row],[馬齡]],SPB!$A$1:$B$9,2,FALSE)</f>
        <v>0</v>
      </c>
      <c r="AG76">
        <v>-2</v>
      </c>
      <c r="AH76" t="s">
        <v>25</v>
      </c>
      <c r="AI76">
        <v>17</v>
      </c>
      <c r="AJ76" t="s">
        <v>147</v>
      </c>
      <c r="AK76" t="s">
        <v>274</v>
      </c>
    </row>
    <row r="77" spans="1:37" x14ac:dyDescent="0.25">
      <c r="A77" s="10" t="s">
        <v>247</v>
      </c>
      <c r="B77" s="8" t="str">
        <f>VLOOKUP(表格1_3[[#This Row],[場]],Raceinfo!$A$1:$C$9,3,0)</f>
        <v xml:space="preserve"> 第三班</v>
      </c>
      <c r="C77" s="8" t="str">
        <f>VLOOKUP(表格1_3[[#This Row],[場]],Raceinfo!$A$1:$C$9,2,0)</f>
        <v xml:space="preserve"> 1650米</v>
      </c>
    </row>
    <row r="78" spans="1:37" x14ac:dyDescent="0.25">
      <c r="A78" s="9" t="s">
        <v>275</v>
      </c>
      <c r="B78" s="8">
        <v>12</v>
      </c>
      <c r="C78" s="8" t="s">
        <v>311</v>
      </c>
      <c r="F78" s="8" t="s">
        <v>2372</v>
      </c>
      <c r="G78" s="116">
        <f>Q78+S78+(U78*0.3)+(W78*0.3)+(Y78*0.4)+AF78</f>
        <v>0.59034278130628492</v>
      </c>
      <c r="H78">
        <f>VLOOKUP(表格1_3[[#This Row],[馬名]],Odds!$A$2:$E$115,4,0)</f>
        <v>15</v>
      </c>
      <c r="I78">
        <f>VLOOKUP(表格1_3[[#This Row],[馬名]],Odds!$A$2:$E$115,5,0)</f>
        <v>3.6</v>
      </c>
      <c r="J78" t="str">
        <f>VLOOKUP(表格1_3[[#This Row],[馬名]],'M2'!$A$4:$H$161,7,0)</f>
        <v>放頭</v>
      </c>
      <c r="K78">
        <v>10</v>
      </c>
      <c r="L78">
        <v>4</v>
      </c>
      <c r="M78">
        <v>6</v>
      </c>
      <c r="N78">
        <v>6</v>
      </c>
      <c r="O78">
        <v>8</v>
      </c>
      <c r="Q78">
        <f>((1-(K78/14))*0.1*IF(K78&lt;&gt;0,1,0)) + ((1-(L78/14))*0.1*IF(L78&lt;&gt;0,1,0)) + ((1-(M78/14))*0.1*IF(M78&lt;&gt;0,1,0)) + ((1-(N78/14))*0.1*IF(N78&lt;&gt;0,1,0))</f>
        <v>0.21428571428571427</v>
      </c>
      <c r="R78">
        <v>117</v>
      </c>
      <c r="S78">
        <f>VLOOKUP(表格1_3[[#This Row],[負磅]],W!$A$1:$B$32,2,FALSE)</f>
        <v>0.08</v>
      </c>
      <c r="T78" s="8" t="s">
        <v>150</v>
      </c>
      <c r="U78">
        <f>VLOOKUP(表格1_3[[#This Row],[騎師]],J!$A$1:$B$45,2,FALSE)</f>
        <v>0.21897810218978103</v>
      </c>
      <c r="V78" s="8" t="s">
        <v>35</v>
      </c>
      <c r="W78">
        <f>VLOOKUP(表格1_3[[#This Row],[練馬師]],T!$A$1:$B$23,2,FALSE)</f>
        <v>0.22121212121212122</v>
      </c>
      <c r="X78">
        <v>1</v>
      </c>
      <c r="Y78">
        <f>VLOOKUP(表格1_3[[#This Row],[檔位]],'1200M'!$A$1:$B$14,2,0)</f>
        <v>0.41</v>
      </c>
      <c r="Z78">
        <v>42</v>
      </c>
      <c r="AA78">
        <v>1</v>
      </c>
      <c r="AB78">
        <v>10.02</v>
      </c>
      <c r="AD78">
        <v>0</v>
      </c>
      <c r="AE78">
        <v>5</v>
      </c>
      <c r="AG78">
        <v>-4</v>
      </c>
      <c r="AH78" t="s">
        <v>71</v>
      </c>
      <c r="AI78">
        <v>151</v>
      </c>
      <c r="AJ78" t="s">
        <v>235</v>
      </c>
      <c r="AK78" t="s">
        <v>313</v>
      </c>
    </row>
    <row r="79" spans="1:37" x14ac:dyDescent="0.25">
      <c r="A79" s="9" t="s">
        <v>275</v>
      </c>
      <c r="B79" s="8">
        <v>7</v>
      </c>
      <c r="C79" s="8" t="s">
        <v>295</v>
      </c>
      <c r="G79" s="116">
        <f>Q79+S79+(U79*0.3)+(W79*0.3)+(Y79*0.4)+AF79</f>
        <v>0.57431336405529954</v>
      </c>
      <c r="H79">
        <f>VLOOKUP(表格1_3[[#This Row],[馬名]],Odds!$A$2:$E$115,4,0)</f>
        <v>9.5</v>
      </c>
      <c r="I79">
        <f>VLOOKUP(表格1_3[[#This Row],[馬名]],Odds!$A$2:$E$115,5,0)</f>
        <v>3.4</v>
      </c>
      <c r="J79" t="str">
        <f>VLOOKUP(表格1_3[[#This Row],[馬名]],'M2'!$A$4:$H$161,7,0)</f>
        <v>中後</v>
      </c>
      <c r="K79">
        <v>4</v>
      </c>
      <c r="L79">
        <v>5</v>
      </c>
      <c r="M79">
        <v>4</v>
      </c>
      <c r="N79">
        <v>2</v>
      </c>
      <c r="O79">
        <v>7</v>
      </c>
      <c r="P79">
        <v>7</v>
      </c>
      <c r="Q79">
        <f>((1-(K79/14))*0.1*IF(K79&lt;&gt;0,1,0)) + ((1-(L79/14))*0.1*IF(L79&lt;&gt;0,1,0)) + ((1-(M79/14))*0.1*IF(M79&lt;&gt;0,1,0)) + ((1-(N79/14))*0.1*IF(N79&lt;&gt;0,1,0))</f>
        <v>0.29285714285714293</v>
      </c>
      <c r="R79">
        <v>125</v>
      </c>
      <c r="S79">
        <f>VLOOKUP(表格1_3[[#This Row],[負磅]],W!$A$1:$B$32,2,FALSE)</f>
        <v>0</v>
      </c>
      <c r="T79" s="8" t="s">
        <v>121</v>
      </c>
      <c r="U79">
        <f>VLOOKUP(表格1_3[[#This Row],[騎師]],J!$A$1:$B$45,2,FALSE)</f>
        <v>0.2857142857142857</v>
      </c>
      <c r="V79" s="8" t="s">
        <v>64</v>
      </c>
      <c r="W79">
        <f>VLOOKUP(表格1_3[[#This Row],[練馬師]],T!$A$1:$B$23,2,FALSE)</f>
        <v>0.22580645161290322</v>
      </c>
      <c r="X79">
        <v>3</v>
      </c>
      <c r="Y79">
        <f>VLOOKUP(表格1_3[[#This Row],[檔位]],'1200M'!$A$1:$B$14,2,0)</f>
        <v>0.32</v>
      </c>
      <c r="Z79">
        <v>50</v>
      </c>
      <c r="AA79">
        <v>1</v>
      </c>
      <c r="AB79">
        <v>9.9499999999999993</v>
      </c>
      <c r="AD79">
        <v>0</v>
      </c>
      <c r="AE79">
        <v>6</v>
      </c>
      <c r="AG79">
        <v>-3</v>
      </c>
      <c r="AH79" t="s">
        <v>71</v>
      </c>
      <c r="AI79">
        <v>119</v>
      </c>
      <c r="AJ79" t="s">
        <v>297</v>
      </c>
      <c r="AK79" t="s">
        <v>298</v>
      </c>
    </row>
    <row r="80" spans="1:37" x14ac:dyDescent="0.25">
      <c r="A80" s="9" t="s">
        <v>275</v>
      </c>
      <c r="B80" s="8">
        <v>6</v>
      </c>
      <c r="C80" s="8" t="s">
        <v>292</v>
      </c>
      <c r="E80" s="8" t="s">
        <v>2371</v>
      </c>
      <c r="G80" s="116">
        <f>Q80+S80+(U80*0.3)+(W80*0.3)+(Y80*0.4)+AF80</f>
        <v>0.52072607655502401</v>
      </c>
      <c r="H80">
        <f>VLOOKUP(表格1_3[[#This Row],[馬名]],Odds!$A$2:$E$115,4,0)</f>
        <v>10</v>
      </c>
      <c r="I80">
        <f>VLOOKUP(表格1_3[[#This Row],[馬名]],Odds!$A$2:$E$115,5,0)</f>
        <v>4.7</v>
      </c>
      <c r="J80" t="str">
        <f>VLOOKUP(表格1_3[[#This Row],[馬名]],'M2'!$A$4:$H$161,7,0)</f>
        <v>放頭</v>
      </c>
      <c r="K80">
        <v>4</v>
      </c>
      <c r="L80">
        <v>2</v>
      </c>
      <c r="M80">
        <v>1</v>
      </c>
      <c r="N80">
        <v>7</v>
      </c>
      <c r="O80">
        <v>1</v>
      </c>
      <c r="P80">
        <v>6</v>
      </c>
      <c r="Q80">
        <f>((1-(K80/14))*0.1*IF(K80&lt;&gt;0,1,0)) + ((1-(L80/14))*0.1*IF(L80&lt;&gt;0,1,0)) + ((1-(M80/14))*0.1*IF(M80&lt;&gt;0,1,0)) + ((1-(N80/14))*0.1*IF(N80&lt;&gt;0,1,0))</f>
        <v>0.3</v>
      </c>
      <c r="R80">
        <v>126</v>
      </c>
      <c r="S80">
        <f>VLOOKUP(表格1_3[[#This Row],[負磅]],W!$A$1:$B$32,2,FALSE)</f>
        <v>-9.99999999999991E-3</v>
      </c>
      <c r="T80" s="8" t="s">
        <v>101</v>
      </c>
      <c r="U80">
        <f>VLOOKUP(表格1_3[[#This Row],[騎師]],J!$A$1:$B$45,2,FALSE)</f>
        <v>0.21022727272727273</v>
      </c>
      <c r="V80" s="8" t="s">
        <v>89</v>
      </c>
      <c r="W80">
        <f>VLOOKUP(表格1_3[[#This Row],[練馬師]],T!$A$1:$B$23,2,FALSE)</f>
        <v>0.25219298245614036</v>
      </c>
      <c r="X80">
        <v>9</v>
      </c>
      <c r="Y80">
        <f>VLOOKUP(表格1_3[[#This Row],[檔位]],'1200M'!$A$1:$B$14,2,0)</f>
        <v>0.23</v>
      </c>
      <c r="Z80">
        <v>51</v>
      </c>
      <c r="AA80">
        <v>1</v>
      </c>
      <c r="AB80">
        <v>10.24</v>
      </c>
      <c r="AD80">
        <v>0</v>
      </c>
      <c r="AE80">
        <v>4</v>
      </c>
      <c r="AG80">
        <v>0</v>
      </c>
      <c r="AH80" t="s">
        <v>71</v>
      </c>
      <c r="AI80">
        <v>87</v>
      </c>
      <c r="AJ80" t="s">
        <v>147</v>
      </c>
      <c r="AK80" t="s">
        <v>294</v>
      </c>
    </row>
    <row r="81" spans="1:37" x14ac:dyDescent="0.25">
      <c r="A81" s="9" t="s">
        <v>275</v>
      </c>
      <c r="B81" s="8">
        <v>8</v>
      </c>
      <c r="C81" s="8" t="s">
        <v>299</v>
      </c>
      <c r="G81" s="116">
        <f>Q81+S81+(U81*0.3)+(W81*0.3)+(Y81*0.4)+AF81</f>
        <v>0.51235386266526939</v>
      </c>
      <c r="H81">
        <f>VLOOKUP(表格1_3[[#This Row],[馬名]],Odds!$A$2:$E$115,4,0)</f>
        <v>7.7</v>
      </c>
      <c r="I81">
        <f>VLOOKUP(表格1_3[[#This Row],[馬名]],Odds!$A$2:$E$115,5,0)</f>
        <v>2.4</v>
      </c>
      <c r="J81" t="str">
        <f>VLOOKUP(表格1_3[[#This Row],[馬名]],'M2'!$A$4:$H$161,7,0)</f>
        <v>中前</v>
      </c>
      <c r="K81">
        <v>2</v>
      </c>
      <c r="L81">
        <v>3</v>
      </c>
      <c r="M81">
        <v>4</v>
      </c>
      <c r="N81">
        <v>6</v>
      </c>
      <c r="O81">
        <v>6</v>
      </c>
      <c r="P81">
        <v>4</v>
      </c>
      <c r="Q81">
        <f>((1-(K81/14))*0.1*IF(K81&lt;&gt;0,1,0)) + ((1-(L81/14))*0.1*IF(L81&lt;&gt;0,1,0)) + ((1-(M81/14))*0.1*IF(M81&lt;&gt;0,1,0)) + ((1-(N81/14))*0.1*IF(N81&lt;&gt;0,1,0))</f>
        <v>0.29285714285714293</v>
      </c>
      <c r="R81">
        <v>122</v>
      </c>
      <c r="S81">
        <f>VLOOKUP(表格1_3[[#This Row],[負磅]],W!$A$1:$B$32,2,FALSE)</f>
        <v>0.03</v>
      </c>
      <c r="T81" s="8" t="s">
        <v>110</v>
      </c>
      <c r="U81">
        <f>VLOOKUP(表格1_3[[#This Row],[騎師]],J!$A$1:$B$45,2,FALSE)</f>
        <v>0.16796875</v>
      </c>
      <c r="V81" s="8" t="s">
        <v>24</v>
      </c>
      <c r="W81">
        <f>VLOOKUP(表格1_3[[#This Row],[練馬師]],T!$A$1:$B$23,2,FALSE)</f>
        <v>0.23702031602708803</v>
      </c>
      <c r="X81">
        <v>11</v>
      </c>
      <c r="Y81">
        <f>VLOOKUP(表格1_3[[#This Row],[檔位]],'1200M'!$A$1:$B$14,2,0)</f>
        <v>0.17</v>
      </c>
      <c r="Z81">
        <v>49</v>
      </c>
      <c r="AA81">
        <v>1</v>
      </c>
      <c r="AB81">
        <v>9.31</v>
      </c>
      <c r="AD81">
        <v>245700</v>
      </c>
      <c r="AE81">
        <v>5</v>
      </c>
      <c r="AG81">
        <v>0</v>
      </c>
      <c r="AH81" t="s">
        <v>25</v>
      </c>
      <c r="AI81">
        <v>28</v>
      </c>
      <c r="AJ81" t="s">
        <v>16</v>
      </c>
      <c r="AK81" t="s">
        <v>301</v>
      </c>
    </row>
    <row r="82" spans="1:37" x14ac:dyDescent="0.25">
      <c r="A82" s="9" t="s">
        <v>275</v>
      </c>
      <c r="B82" s="8">
        <v>11</v>
      </c>
      <c r="C82" s="8" t="s">
        <v>308</v>
      </c>
      <c r="G82" s="116">
        <f>Q82+S82+(U82*0.3)+(W82*0.3)+(Y82*0.4)+AF82</f>
        <v>0.50731221548111993</v>
      </c>
      <c r="H82">
        <f>VLOOKUP(表格1_3[[#This Row],[馬名]],Odds!$A$2:$E$115,4,0)</f>
        <v>17</v>
      </c>
      <c r="I82">
        <f>VLOOKUP(表格1_3[[#This Row],[馬名]],Odds!$A$2:$E$115,5,0)</f>
        <v>2.8</v>
      </c>
      <c r="J82" t="str">
        <f>VLOOKUP(表格1_3[[#This Row],[馬名]],'M2'!$A$4:$H$161,7,0)</f>
        <v>中後</v>
      </c>
      <c r="K82">
        <v>5</v>
      </c>
      <c r="L82">
        <v>9</v>
      </c>
      <c r="M82">
        <v>2</v>
      </c>
      <c r="N82">
        <v>5</v>
      </c>
      <c r="O82">
        <v>6</v>
      </c>
      <c r="P82">
        <v>6</v>
      </c>
      <c r="Q82">
        <f>((1-(K82/14))*0.1*IF(K82&lt;&gt;0,1,0)) + ((1-(L82/14))*0.1*IF(L82&lt;&gt;0,1,0)) + ((1-(M82/14))*0.1*IF(M82&lt;&gt;0,1,0)) + ((1-(N82/14))*0.1*IF(N82&lt;&gt;0,1,0))</f>
        <v>0.25</v>
      </c>
      <c r="R82">
        <v>117</v>
      </c>
      <c r="S82">
        <f>VLOOKUP(表格1_3[[#This Row],[負磅]],W!$A$1:$B$32,2,FALSE)</f>
        <v>0.08</v>
      </c>
      <c r="T82" s="8" t="s">
        <v>34</v>
      </c>
      <c r="U82">
        <f>VLOOKUP(表格1_3[[#This Row],[騎師]],J!$A$1:$B$45,2,FALSE)</f>
        <v>0.20163487738419619</v>
      </c>
      <c r="V82" s="8" t="s">
        <v>94</v>
      </c>
      <c r="W82">
        <f>VLOOKUP(表格1_3[[#This Row],[練馬師]],T!$A$1:$B$23,2,FALSE)</f>
        <v>0.29607250755287007</v>
      </c>
      <c r="X82">
        <v>10</v>
      </c>
      <c r="Y82">
        <f>VLOOKUP(表格1_3[[#This Row],[檔位]],'1200M'!$A$1:$B$14,2,0)</f>
        <v>7.0000000000000007E-2</v>
      </c>
      <c r="Z82">
        <v>42</v>
      </c>
      <c r="AA82">
        <v>1</v>
      </c>
      <c r="AB82">
        <v>9.75</v>
      </c>
      <c r="AD82">
        <v>40950</v>
      </c>
      <c r="AE82">
        <v>5</v>
      </c>
      <c r="AG82">
        <v>0</v>
      </c>
      <c r="AH82" t="s">
        <v>76</v>
      </c>
      <c r="AI82">
        <v>21</v>
      </c>
      <c r="AJ82" t="s">
        <v>191</v>
      </c>
      <c r="AK82" t="s">
        <v>310</v>
      </c>
    </row>
    <row r="83" spans="1:37" x14ac:dyDescent="0.25">
      <c r="A83" s="9" t="s">
        <v>275</v>
      </c>
      <c r="B83" s="8">
        <v>3</v>
      </c>
      <c r="C83" s="8" t="s">
        <v>282</v>
      </c>
      <c r="E83" s="8" t="s">
        <v>2371</v>
      </c>
      <c r="G83" s="116">
        <f>Q83+S83+(U83*0.3)+(W83*0.3)+(Y83*0.4)+AF83</f>
        <v>0.47640336134453781</v>
      </c>
      <c r="H83">
        <f>VLOOKUP(表格1_3[[#This Row],[馬名]],Odds!$A$2:$E$115,4,0)</f>
        <v>5.4</v>
      </c>
      <c r="I83">
        <f>VLOOKUP(表格1_3[[#This Row],[馬名]],Odds!$A$2:$E$115,5,0)</f>
        <v>3.4</v>
      </c>
      <c r="J83" t="str">
        <f>VLOOKUP(表格1_3[[#This Row],[馬名]],'M2'!$A$4:$H$161,7,0)</f>
        <v>留後</v>
      </c>
      <c r="K83">
        <v>4</v>
      </c>
      <c r="L83">
        <v>3</v>
      </c>
      <c r="M83">
        <v>6</v>
      </c>
      <c r="N83">
        <v>6</v>
      </c>
      <c r="O83">
        <v>4</v>
      </c>
      <c r="P83">
        <v>6</v>
      </c>
      <c r="Q83">
        <f>((1-(K83/14))*0.1*IF(K83&lt;&gt;0,1,0)) + ((1-(L83/14))*0.1*IF(L83&lt;&gt;0,1,0)) + ((1-(M83/14))*0.1*IF(M83&lt;&gt;0,1,0)) + ((1-(N83/14))*0.1*IF(N83&lt;&gt;0,1,0))</f>
        <v>0.26428571428571429</v>
      </c>
      <c r="R83">
        <v>131</v>
      </c>
      <c r="S83">
        <f>VLOOKUP(表格1_3[[#This Row],[負磅]],W!$A$1:$B$32,2,FALSE)</f>
        <v>-0.06</v>
      </c>
      <c r="T83" s="8" t="s">
        <v>13</v>
      </c>
      <c r="U83">
        <f>VLOOKUP(表格1_3[[#This Row],[騎師]],J!$A$1:$B$45,2,FALSE)</f>
        <v>0.35058823529411764</v>
      </c>
      <c r="V83" s="8" t="s">
        <v>85</v>
      </c>
      <c r="W83">
        <f>VLOOKUP(表格1_3[[#This Row],[練馬師]],T!$A$1:$B$23,2,FALSE)</f>
        <v>0.34313725490196079</v>
      </c>
      <c r="X83">
        <v>7</v>
      </c>
      <c r="Y83">
        <f>VLOOKUP(表格1_3[[#This Row],[檔位]],'1200M'!$A$1:$B$14,2,0)</f>
        <v>0.16</v>
      </c>
      <c r="Z83">
        <v>56</v>
      </c>
      <c r="AA83">
        <v>1</v>
      </c>
      <c r="AB83">
        <v>9.48</v>
      </c>
      <c r="AD83">
        <v>70200</v>
      </c>
      <c r="AE83">
        <v>5</v>
      </c>
      <c r="AG83">
        <v>0</v>
      </c>
      <c r="AH83" t="s">
        <v>71</v>
      </c>
      <c r="AI83">
        <v>28</v>
      </c>
      <c r="AJ83" t="s">
        <v>284</v>
      </c>
      <c r="AK83" t="s">
        <v>285</v>
      </c>
    </row>
    <row r="84" spans="1:37" x14ac:dyDescent="0.25">
      <c r="A84" s="9" t="s">
        <v>275</v>
      </c>
      <c r="B84" s="8">
        <v>9</v>
      </c>
      <c r="C84" s="8" t="s">
        <v>302</v>
      </c>
      <c r="G84" s="116">
        <f>Q84+S84+(U84*0.3)+(W84*0.3)+(Y84*0.4)+AF84</f>
        <v>0.46288021491782549</v>
      </c>
      <c r="H84">
        <f>VLOOKUP(表格1_3[[#This Row],[馬名]],Odds!$A$2:$E$115,4,0)</f>
        <v>17</v>
      </c>
      <c r="I84">
        <f>VLOOKUP(表格1_3[[#This Row],[馬名]],Odds!$A$2:$E$115,5,0)</f>
        <v>5.4</v>
      </c>
      <c r="J84" t="str">
        <f>VLOOKUP(表格1_3[[#This Row],[馬名]],'M2'!$A$4:$H$161,7,0)</f>
        <v>放頭</v>
      </c>
      <c r="K84">
        <v>12</v>
      </c>
      <c r="L84">
        <v>6</v>
      </c>
      <c r="M84">
        <v>9</v>
      </c>
      <c r="N84">
        <v>10</v>
      </c>
      <c r="O84">
        <v>5</v>
      </c>
      <c r="P84">
        <v>13</v>
      </c>
      <c r="Q84">
        <f>((1-(K84/14))*0.1*IF(K84&lt;&gt;0,1,0)) + ((1-(L84/14))*0.1*IF(L84&lt;&gt;0,1,0)) + ((1-(M84/14))*0.1*IF(M84&lt;&gt;0,1,0)) + ((1-(N84/14))*0.1*IF(N84&lt;&gt;0,1,0))</f>
        <v>0.1357142857142857</v>
      </c>
      <c r="R84">
        <v>123</v>
      </c>
      <c r="S84">
        <f>VLOOKUP(表格1_3[[#This Row],[負磅]],W!$A$1:$B$32,2,FALSE)</f>
        <v>0.02</v>
      </c>
      <c r="T84" s="8" t="s">
        <v>38</v>
      </c>
      <c r="U84">
        <f>VLOOKUP(表格1_3[[#This Row],[騎師]],J!$A$1:$B$45,2,FALSE)</f>
        <v>0.3125</v>
      </c>
      <c r="V84" s="8" t="s">
        <v>138</v>
      </c>
      <c r="W84">
        <f>VLOOKUP(表格1_3[[#This Row],[練馬師]],T!$A$1:$B$23,2,FALSE)</f>
        <v>0.27138643067846607</v>
      </c>
      <c r="X84">
        <v>5</v>
      </c>
      <c r="Y84">
        <f>VLOOKUP(表格1_3[[#This Row],[檔位]],'1200M'!$A$1:$B$14,2,0)</f>
        <v>0.33</v>
      </c>
      <c r="Z84">
        <v>48</v>
      </c>
      <c r="AA84">
        <v>1</v>
      </c>
      <c r="AB84">
        <v>10.16</v>
      </c>
      <c r="AD84">
        <v>0</v>
      </c>
      <c r="AE84">
        <v>5</v>
      </c>
      <c r="AG84">
        <v>-3</v>
      </c>
      <c r="AH84" t="s">
        <v>76</v>
      </c>
      <c r="AI84">
        <v>91</v>
      </c>
      <c r="AK84" t="s">
        <v>304</v>
      </c>
    </row>
    <row r="85" spans="1:37" x14ac:dyDescent="0.25">
      <c r="A85" s="9" t="s">
        <v>275</v>
      </c>
      <c r="B85" s="8">
        <v>5</v>
      </c>
      <c r="C85" s="8" t="s">
        <v>289</v>
      </c>
      <c r="G85" s="116">
        <f>Q85+S85+(U85*0.3)+(W85*0.3)+(Y85*0.4)+AF85</f>
        <v>0.46214693666586698</v>
      </c>
      <c r="H85">
        <f>VLOOKUP(表格1_3[[#This Row],[馬名]],Odds!$A$2:$E$115,4,0)</f>
        <v>6.8</v>
      </c>
      <c r="I85">
        <f>VLOOKUP(表格1_3[[#This Row],[馬名]],Odds!$A$2:$E$115,5,0)</f>
        <v>2.7</v>
      </c>
      <c r="J85" t="str">
        <f>VLOOKUP(表格1_3[[#This Row],[馬名]],'M2'!$A$4:$H$161,7,0)</f>
        <v>留後</v>
      </c>
      <c r="K85">
        <v>4</v>
      </c>
      <c r="L85">
        <v>1</v>
      </c>
      <c r="M85">
        <v>13</v>
      </c>
      <c r="N85">
        <v>8</v>
      </c>
      <c r="O85">
        <v>6</v>
      </c>
      <c r="P85">
        <v>1</v>
      </c>
      <c r="Q85">
        <f>((1-(K85/14))*0.1*IF(K85&lt;&gt;0,1,0)) + ((1-(L85/14))*0.1*IF(L85&lt;&gt;0,1,0)) + ((1-(M85/14))*0.1*IF(M85&lt;&gt;0,1,0)) + ((1-(N85/14))*0.1*IF(N85&lt;&gt;0,1,0))</f>
        <v>0.21428571428571433</v>
      </c>
      <c r="R85">
        <v>128</v>
      </c>
      <c r="S85">
        <f>VLOOKUP(表格1_3[[#This Row],[負磅]],W!$A$1:$B$32,2,FALSE)</f>
        <v>-2.9999999999999898E-2</v>
      </c>
      <c r="T85" s="8" t="s">
        <v>93</v>
      </c>
      <c r="U85">
        <f>VLOOKUP(表格1_3[[#This Row],[騎師]],J!$A$1:$B$45,2,FALSE)</f>
        <v>0.24770642201834864</v>
      </c>
      <c r="V85" s="8" t="s">
        <v>166</v>
      </c>
      <c r="W85">
        <f>VLOOKUP(表格1_3[[#This Row],[練馬師]],T!$A$1:$B$23,2,FALSE)</f>
        <v>0.17183098591549295</v>
      </c>
      <c r="X85">
        <v>4</v>
      </c>
      <c r="Y85">
        <f>VLOOKUP(表格1_3[[#This Row],[檔位]],'1200M'!$A$1:$B$14,2,0)</f>
        <v>0.38</v>
      </c>
      <c r="Z85">
        <v>53</v>
      </c>
      <c r="AA85">
        <v>1</v>
      </c>
      <c r="AB85">
        <v>9.49</v>
      </c>
      <c r="AD85">
        <v>70200</v>
      </c>
      <c r="AE85">
        <v>5</v>
      </c>
      <c r="AG85">
        <v>0</v>
      </c>
      <c r="AH85" t="s">
        <v>76</v>
      </c>
      <c r="AI85">
        <v>21</v>
      </c>
      <c r="AJ85" t="s">
        <v>124</v>
      </c>
      <c r="AK85" t="s">
        <v>291</v>
      </c>
    </row>
    <row r="86" spans="1:37" x14ac:dyDescent="0.25">
      <c r="A86" s="9" t="s">
        <v>275</v>
      </c>
      <c r="B86" s="8">
        <v>10</v>
      </c>
      <c r="C86" s="8" t="s">
        <v>305</v>
      </c>
      <c r="G86" s="116">
        <f>Q86+S86+(U86*0.3)+(W86*0.3)+(Y86*0.4)+AF86</f>
        <v>0.39533524766690598</v>
      </c>
      <c r="H86">
        <f>VLOOKUP(表格1_3[[#This Row],[馬名]],Odds!$A$2:$E$115,4,0)</f>
        <v>21</v>
      </c>
      <c r="I86">
        <f>VLOOKUP(表格1_3[[#This Row],[馬名]],Odds!$A$2:$E$115,5,0)</f>
        <v>5.6</v>
      </c>
      <c r="J86" t="str">
        <f>VLOOKUP(表格1_3[[#This Row],[馬名]],'M2'!$A$4:$H$161,7,0)</f>
        <v>留後</v>
      </c>
      <c r="K86">
        <v>7</v>
      </c>
      <c r="L86">
        <v>10</v>
      </c>
      <c r="M86">
        <v>6</v>
      </c>
      <c r="N86">
        <v>11</v>
      </c>
      <c r="O86">
        <v>13</v>
      </c>
      <c r="P86">
        <v>8</v>
      </c>
      <c r="Q86">
        <f>((1-(K86/14))*0.1*IF(K86&lt;&gt;0,1,0)) + ((1-(L86/14))*0.1*IF(L86&lt;&gt;0,1,0)) + ((1-(M86/14))*0.1*IF(M86&lt;&gt;0,1,0)) + ((1-(N86/14))*0.1*IF(N86&lt;&gt;0,1,0))</f>
        <v>0.15714285714285714</v>
      </c>
      <c r="R86">
        <v>122</v>
      </c>
      <c r="S86">
        <f>VLOOKUP(表格1_3[[#This Row],[負磅]],W!$A$1:$B$32,2,FALSE)</f>
        <v>0.03</v>
      </c>
      <c r="T86" s="8" t="s">
        <v>44</v>
      </c>
      <c r="U86">
        <f>VLOOKUP(表格1_3[[#This Row],[騎師]],J!$A$1:$B$45,2,FALSE)</f>
        <v>0.23809523809523808</v>
      </c>
      <c r="V86" s="8" t="s">
        <v>145</v>
      </c>
      <c r="W86">
        <f>VLOOKUP(表格1_3[[#This Row],[練馬師]],T!$A$1:$B$23,2,FALSE)</f>
        <v>0.17587939698492464</v>
      </c>
      <c r="X86">
        <v>6</v>
      </c>
      <c r="Y86">
        <f>VLOOKUP(表格1_3[[#This Row],[檔位]],'1200M'!$A$1:$B$14,2,0)</f>
        <v>0.21</v>
      </c>
      <c r="Z86">
        <v>47</v>
      </c>
      <c r="AA86">
        <v>1</v>
      </c>
      <c r="AB86">
        <v>10.26</v>
      </c>
      <c r="AD86">
        <v>0</v>
      </c>
      <c r="AE86">
        <v>5</v>
      </c>
      <c r="AG86">
        <v>-1</v>
      </c>
      <c r="AH86" t="s">
        <v>25</v>
      </c>
      <c r="AI86">
        <v>21</v>
      </c>
      <c r="AJ86" t="s">
        <v>147</v>
      </c>
      <c r="AK86" t="s">
        <v>307</v>
      </c>
    </row>
    <row r="87" spans="1:37" x14ac:dyDescent="0.25">
      <c r="A87" s="9" t="s">
        <v>275</v>
      </c>
      <c r="B87" s="8">
        <v>2</v>
      </c>
      <c r="C87" s="8" t="s">
        <v>279</v>
      </c>
      <c r="G87" s="116">
        <f>Q87+S87+(U87*0.3)+(W87*0.3)+(Y87*0.4)+AF87</f>
        <v>0.39484699098692116</v>
      </c>
      <c r="H87">
        <f>VLOOKUP(表格1_3[[#This Row],[馬名]],Odds!$A$2:$E$115,4,0)</f>
        <v>11</v>
      </c>
      <c r="I87">
        <f>VLOOKUP(表格1_3[[#This Row],[馬名]],Odds!$A$2:$E$115,5,0)</f>
        <v>3.8</v>
      </c>
      <c r="J87" t="str">
        <f>VLOOKUP(表格1_3[[#This Row],[馬名]],'M2'!$A$4:$H$161,7,0)</f>
        <v>中前</v>
      </c>
      <c r="K87">
        <v>4</v>
      </c>
      <c r="L87">
        <v>6</v>
      </c>
      <c r="M87">
        <v>3</v>
      </c>
      <c r="N87">
        <v>10</v>
      </c>
      <c r="O87">
        <v>11</v>
      </c>
      <c r="P87">
        <v>4</v>
      </c>
      <c r="Q87">
        <f>((1-(K87/14))*0.1*IF(K87&lt;&gt;0,1,0)) + ((1-(L87/14))*0.1*IF(L87&lt;&gt;0,1,0)) + ((1-(M87/14))*0.1*IF(M87&lt;&gt;0,1,0)) + ((1-(N87/14))*0.1*IF(N87&lt;&gt;0,1,0))</f>
        <v>0.23571428571428574</v>
      </c>
      <c r="R87">
        <v>132</v>
      </c>
      <c r="S87">
        <f>VLOOKUP(表格1_3[[#This Row],[負磅]],W!$A$1:$B$32,2,FALSE)</f>
        <v>-7.0000000000000007E-2</v>
      </c>
      <c r="T87" s="8" t="s">
        <v>84</v>
      </c>
      <c r="U87">
        <f>VLOOKUP(表格1_3[[#This Row],[騎師]],J!$A$1:$B$45,2,FALSE)</f>
        <v>0.27648578811369506</v>
      </c>
      <c r="V87" s="8" t="s">
        <v>14</v>
      </c>
      <c r="W87">
        <f>VLOOKUP(表格1_3[[#This Row],[練馬師]],T!$A$1:$B$23,2,FALSE)</f>
        <v>0.26062322946175637</v>
      </c>
      <c r="X87">
        <v>8</v>
      </c>
      <c r="Y87">
        <f>VLOOKUP(表格1_3[[#This Row],[檔位]],'1200M'!$A$1:$B$14,2,0)</f>
        <v>0.17</v>
      </c>
      <c r="Z87">
        <v>57</v>
      </c>
      <c r="AA87">
        <v>1</v>
      </c>
      <c r="AB87">
        <v>9.69</v>
      </c>
      <c r="AD87">
        <v>70200</v>
      </c>
      <c r="AE87">
        <v>6</v>
      </c>
      <c r="AG87">
        <v>0</v>
      </c>
      <c r="AH87" t="s">
        <v>71</v>
      </c>
      <c r="AI87">
        <v>28</v>
      </c>
      <c r="AJ87" t="s">
        <v>254</v>
      </c>
      <c r="AK87" t="s">
        <v>281</v>
      </c>
    </row>
    <row r="88" spans="1:37" x14ac:dyDescent="0.25">
      <c r="A88" s="9" t="s">
        <v>275</v>
      </c>
      <c r="B88" s="8">
        <v>1</v>
      </c>
      <c r="C88" s="8" t="s">
        <v>276</v>
      </c>
      <c r="F88" s="8" t="s">
        <v>2372</v>
      </c>
      <c r="G88" s="116">
        <f>Q88+S88+(U88*0.3)+(W88*0.3)+(Y88*0.4)+AF88</f>
        <v>0.3543966165413534</v>
      </c>
      <c r="H88">
        <f>VLOOKUP(表格1_3[[#This Row],[馬名]],Odds!$A$2:$E$115,4,0)</f>
        <v>5.9</v>
      </c>
      <c r="I88">
        <f>VLOOKUP(表格1_3[[#This Row],[馬名]],Odds!$A$2:$E$115,5,0)</f>
        <v>1.7</v>
      </c>
      <c r="J88" t="str">
        <f>VLOOKUP(表格1_3[[#This Row],[馬名]],'M2'!$A$4:$H$161,7,0)</f>
        <v>放頭</v>
      </c>
      <c r="K88">
        <v>3</v>
      </c>
      <c r="L88">
        <v>11</v>
      </c>
      <c r="M88">
        <v>10</v>
      </c>
      <c r="N88">
        <v>12</v>
      </c>
      <c r="O88">
        <v>5</v>
      </c>
      <c r="P88">
        <v>1</v>
      </c>
      <c r="Q88">
        <f>((1-(K88/14))*0.1*IF(K88&lt;&gt;0,1,0)) + ((1-(L88/14))*0.1*IF(L88&lt;&gt;0,1,0)) + ((1-(M88/14))*0.1*IF(M88&lt;&gt;0,1,0)) + ((1-(N88/14))*0.1*IF(N88&lt;&gt;0,1,0))</f>
        <v>0.14285714285714288</v>
      </c>
      <c r="R88">
        <v>135</v>
      </c>
      <c r="S88">
        <f>VLOOKUP(表格1_3[[#This Row],[負磅]],W!$A$1:$B$32,2,FALSE)</f>
        <v>-0.1</v>
      </c>
      <c r="T88" s="48" t="s">
        <v>29</v>
      </c>
      <c r="U88" s="34">
        <f>VLOOKUP(表格1_3[[#This Row],[騎師]],J!$A$1:$B$45,2,FALSE)</f>
        <v>0.16250000000000001</v>
      </c>
      <c r="V88" s="48" t="s">
        <v>45</v>
      </c>
      <c r="W88">
        <f>VLOOKUP(表格1_3[[#This Row],[練馬師]],T!$A$1:$B$23,2,FALSE)</f>
        <v>0.30263157894736842</v>
      </c>
      <c r="X88">
        <v>2</v>
      </c>
      <c r="Y88">
        <f>VLOOKUP(表格1_3[[#This Row],[檔位]],'1200M'!$A$1:$B$14,2,0)</f>
        <v>0.43</v>
      </c>
      <c r="Z88">
        <v>60</v>
      </c>
      <c r="AA88">
        <v>1</v>
      </c>
      <c r="AB88">
        <v>9.7200000000000006</v>
      </c>
      <c r="AD88">
        <v>0</v>
      </c>
      <c r="AE88">
        <v>5</v>
      </c>
      <c r="AG88">
        <v>0</v>
      </c>
      <c r="AH88" t="s">
        <v>71</v>
      </c>
      <c r="AI88">
        <v>105</v>
      </c>
      <c r="AK88" t="s">
        <v>278</v>
      </c>
    </row>
    <row r="89" spans="1:37" x14ac:dyDescent="0.25">
      <c r="A89" s="9" t="s">
        <v>275</v>
      </c>
      <c r="B89" s="8">
        <v>4</v>
      </c>
      <c r="C89" s="8" t="s">
        <v>286</v>
      </c>
      <c r="G89" s="116">
        <f>Q89+S89+(U89*0.3)+(W89*0.3)+(Y89*0.4)+AF89</f>
        <v>0.35398442875248959</v>
      </c>
      <c r="H89">
        <f>VLOOKUP(表格1_3[[#This Row],[馬名]],Odds!$A$2:$E$115,4,0)</f>
        <v>14</v>
      </c>
      <c r="I89">
        <f>VLOOKUP(表格1_3[[#This Row],[馬名]],Odds!$A$2:$E$115,5,0)</f>
        <v>4.5999999999999996</v>
      </c>
      <c r="J89" t="str">
        <f>VLOOKUP(表格1_3[[#This Row],[馬名]],'M2'!$A$4:$H$161,7,0)</f>
        <v>中後</v>
      </c>
      <c r="K89">
        <v>3</v>
      </c>
      <c r="L89">
        <v>8</v>
      </c>
      <c r="M89">
        <v>12</v>
      </c>
      <c r="N89">
        <v>6</v>
      </c>
      <c r="O89">
        <v>5</v>
      </c>
      <c r="P89">
        <v>9</v>
      </c>
      <c r="Q89">
        <f>((1-(K89/14))*0.1*IF(K89&lt;&gt;0,1,0)) + ((1-(L89/14))*0.1*IF(L89&lt;&gt;0,1,0)) + ((1-(M89/14))*0.1*IF(M89&lt;&gt;0,1,0)) + ((1-(N89/14))*0.1*IF(N89&lt;&gt;0,1,0))</f>
        <v>0.19285714285714287</v>
      </c>
      <c r="R89">
        <v>130</v>
      </c>
      <c r="S89">
        <f>VLOOKUP(表格1_3[[#This Row],[負磅]],W!$A$1:$B$32,2,FALSE)</f>
        <v>-0.05</v>
      </c>
      <c r="T89" s="8" t="s">
        <v>63</v>
      </c>
      <c r="U89">
        <f>VLOOKUP(表格1_3[[#This Row],[騎師]],J!$A$1:$B$45,2,FALSE)</f>
        <v>0.26984126984126983</v>
      </c>
      <c r="V89" s="8" t="s">
        <v>184</v>
      </c>
      <c r="W89">
        <f>VLOOKUP(表格1_3[[#This Row],[練馬師]],T!$A$1:$B$23,2,FALSE)</f>
        <v>0.19391634980988592</v>
      </c>
      <c r="X89">
        <v>12</v>
      </c>
      <c r="Y89">
        <f>VLOOKUP(表格1_3[[#This Row],[檔位]],'1200M'!$A$1:$B$14,2,0)</f>
        <v>0.18</v>
      </c>
      <c r="Z89">
        <v>55</v>
      </c>
      <c r="AA89">
        <v>1</v>
      </c>
      <c r="AB89">
        <v>9.52</v>
      </c>
      <c r="AD89">
        <v>0</v>
      </c>
      <c r="AE89">
        <v>5</v>
      </c>
      <c r="AG89">
        <v>0</v>
      </c>
      <c r="AH89" t="s">
        <v>25</v>
      </c>
      <c r="AI89">
        <v>91</v>
      </c>
      <c r="AJ89" t="s">
        <v>287</v>
      </c>
      <c r="AK89" t="s">
        <v>288</v>
      </c>
    </row>
    <row r="90" spans="1:37" x14ac:dyDescent="0.25">
      <c r="A90" s="9" t="s">
        <v>275</v>
      </c>
      <c r="B90" s="8" t="str">
        <f>VLOOKUP(表格1_3[[#This Row],[場]],Raceinfo!$A$1:$C$9,3,0)</f>
        <v xml:space="preserve"> 第四班</v>
      </c>
      <c r="C90" s="8" t="str">
        <f>VLOOKUP(表格1_3[[#This Row],[場]],Raceinfo!$A$1:$C$9,2,0)</f>
        <v xml:space="preserve"> 1200米</v>
      </c>
    </row>
    <row r="91" spans="1:37" x14ac:dyDescent="0.25">
      <c r="A91" s="11" t="s">
        <v>314</v>
      </c>
      <c r="B91" s="8">
        <v>11</v>
      </c>
      <c r="C91" s="8" t="s">
        <v>344</v>
      </c>
      <c r="G91" s="116">
        <f>Q91+S91+(U91*0.3)+(W91*0.3)+(Y91*0.4)+AF91</f>
        <v>0.7582925089979482</v>
      </c>
      <c r="H91">
        <f>VLOOKUP(表格1_3[[#This Row],[馬名]],Odds!$A$2:$E$115,4,0)</f>
        <v>14</v>
      </c>
      <c r="I91">
        <f>VLOOKUP(表格1_3[[#This Row],[馬名]],Odds!$A$2:$E$115,5,0)</f>
        <v>4.5</v>
      </c>
      <c r="J91" t="str">
        <f>VLOOKUP(表格1_3[[#This Row],[馬名]],'M2'!$A$4:$H$161,7,0)</f>
        <v>中前</v>
      </c>
      <c r="K91">
        <v>4</v>
      </c>
      <c r="L91">
        <v>4</v>
      </c>
      <c r="M91">
        <v>1</v>
      </c>
      <c r="N91">
        <v>6</v>
      </c>
      <c r="O91">
        <v>12</v>
      </c>
      <c r="P91">
        <v>3</v>
      </c>
      <c r="Q91">
        <f>((1-(K91/14))*0.1*IF(K91&lt;&gt;0,1,0)) + ((1-(L91/14))*0.1*IF(L91&lt;&gt;0,1,0)) + ((1-(M91/14))*0.1*IF(M91&lt;&gt;0,1,0)) + ((1-(N91/14))*0.1*IF(N91&lt;&gt;0,1,0))</f>
        <v>0.29285714285714287</v>
      </c>
      <c r="R91">
        <v>121</v>
      </c>
      <c r="S91">
        <f>VLOOKUP(表格1_3[[#This Row],[負磅]],W!$A$1:$B$32,2,FALSE)</f>
        <v>0.04</v>
      </c>
      <c r="T91" s="8" t="s">
        <v>150</v>
      </c>
      <c r="U91">
        <f>VLOOKUP(表格1_3[[#This Row],[騎師]],J!$A$1:$B$45,2,FALSE)</f>
        <v>0.21897810218978103</v>
      </c>
      <c r="V91" s="8" t="s">
        <v>64</v>
      </c>
      <c r="W91">
        <f>VLOOKUP(表格1_3[[#This Row],[練馬師]],T!$A$1:$B$23,2,FALSE)</f>
        <v>0.22580645161290322</v>
      </c>
      <c r="X91">
        <v>9</v>
      </c>
      <c r="Y91">
        <f>VLOOKUP(表格1_3[[#This Row],[檔位]],'1200M'!$A$1:$B$14,2,0)</f>
        <v>0.23</v>
      </c>
      <c r="Z91">
        <v>63</v>
      </c>
      <c r="AA91">
        <v>1</v>
      </c>
      <c r="AB91">
        <v>9.26</v>
      </c>
      <c r="AD91">
        <v>111600</v>
      </c>
      <c r="AE91">
        <v>4</v>
      </c>
      <c r="AF91">
        <f>VLOOKUP(表格1_3[[#This Row],[馬齡]],SPB!$A$1:$B$9,2,FALSE)</f>
        <v>0.2</v>
      </c>
      <c r="AG91">
        <v>0</v>
      </c>
      <c r="AH91" t="s">
        <v>76</v>
      </c>
      <c r="AI91">
        <v>28</v>
      </c>
      <c r="AJ91" t="s">
        <v>16</v>
      </c>
      <c r="AK91" t="s">
        <v>346</v>
      </c>
    </row>
    <row r="92" spans="1:37" x14ac:dyDescent="0.25">
      <c r="A92" s="11" t="s">
        <v>314</v>
      </c>
      <c r="B92" s="8">
        <v>8</v>
      </c>
      <c r="C92" s="8" t="s">
        <v>337</v>
      </c>
      <c r="G92" s="116">
        <f>Q92+S92+(U92*0.3)+(W92*0.3)+(Y92*0.4)+AF92</f>
        <v>0.63309605974761785</v>
      </c>
      <c r="H92">
        <f>VLOOKUP(表格1_3[[#This Row],[馬名]],Odds!$A$2:$E$115,4,0)</f>
        <v>6.1</v>
      </c>
      <c r="I92">
        <f>VLOOKUP(表格1_3[[#This Row],[馬名]],Odds!$A$2:$E$115,5,0)</f>
        <v>2.2999999999999998</v>
      </c>
      <c r="J92" t="str">
        <f>VLOOKUP(表格1_3[[#This Row],[馬名]],'M2'!$A$4:$H$161,7,0)</f>
        <v>放頭</v>
      </c>
      <c r="K92">
        <v>1</v>
      </c>
      <c r="L92">
        <v>2</v>
      </c>
      <c r="M92">
        <v>14</v>
      </c>
      <c r="N92">
        <v>11</v>
      </c>
      <c r="O92">
        <v>12</v>
      </c>
      <c r="P92">
        <v>7</v>
      </c>
      <c r="Q92">
        <f>((1-(K92/14))*0.1*IF(K92&lt;&gt;0,1,0)) + ((1-(L92/14))*0.1*IF(L92&lt;&gt;0,1,0)) + ((1-(M92/14))*0.1*IF(M92&lt;&gt;0,1,0)) + ((1-(N92/14))*0.1*IF(N92&lt;&gt;0,1,0))</f>
        <v>0.20000000000000004</v>
      </c>
      <c r="R92">
        <v>125</v>
      </c>
      <c r="S92">
        <f>VLOOKUP(表格1_3[[#This Row],[負磅]],W!$A$1:$B$32,2,FALSE)</f>
        <v>0</v>
      </c>
      <c r="T92" s="8" t="s">
        <v>58</v>
      </c>
      <c r="U92">
        <f>VLOOKUP(表格1_3[[#This Row],[騎師]],J!$A$1:$B$45,2,FALSE)</f>
        <v>0.23636363636363636</v>
      </c>
      <c r="V92" s="8" t="s">
        <v>14</v>
      </c>
      <c r="W92">
        <f>VLOOKUP(表格1_3[[#This Row],[練馬師]],T!$A$1:$B$23,2,FALSE)</f>
        <v>0.26062322946175637</v>
      </c>
      <c r="X92">
        <v>6</v>
      </c>
      <c r="Y92">
        <f>VLOOKUP(表格1_3[[#This Row],[檔位]],'1200M'!$A$1:$B$14,2,0)</f>
        <v>0.21</v>
      </c>
      <c r="Z92">
        <v>67</v>
      </c>
      <c r="AA92">
        <v>1</v>
      </c>
      <c r="AB92">
        <v>9.8000000000000007</v>
      </c>
      <c r="AD92">
        <v>900900</v>
      </c>
      <c r="AE92">
        <v>4</v>
      </c>
      <c r="AF92">
        <f>VLOOKUP(表格1_3[[#This Row],[馬齡]],SPB!$A$1:$B$9,2,FALSE)</f>
        <v>0.2</v>
      </c>
      <c r="AG92">
        <v>7</v>
      </c>
      <c r="AH92">
        <v>1</v>
      </c>
      <c r="AI92">
        <v>21</v>
      </c>
      <c r="AK92" t="s">
        <v>338</v>
      </c>
    </row>
    <row r="93" spans="1:37" x14ac:dyDescent="0.25">
      <c r="A93" s="11" t="s">
        <v>314</v>
      </c>
      <c r="B93" s="8">
        <v>10</v>
      </c>
      <c r="C93" s="8" t="s">
        <v>341</v>
      </c>
      <c r="G93" s="116">
        <f>Q93+S93+(U93*0.3)+(W93*0.3)+(Y93*0.4)+AF93</f>
        <v>0.6306009307737056</v>
      </c>
      <c r="H93">
        <f>VLOOKUP(表格1_3[[#This Row],[馬名]],Odds!$A$2:$E$115,4,0)</f>
        <v>12</v>
      </c>
      <c r="I93">
        <f>VLOOKUP(表格1_3[[#This Row],[馬名]],Odds!$A$2:$E$115,5,0)</f>
        <v>4.5999999999999996</v>
      </c>
      <c r="J93" t="str">
        <f>VLOOKUP(表格1_3[[#This Row],[馬名]],'M2'!$A$4:$H$161,7,0)</f>
        <v>留後</v>
      </c>
      <c r="K93">
        <v>9</v>
      </c>
      <c r="L93">
        <v>1</v>
      </c>
      <c r="M93">
        <v>7</v>
      </c>
      <c r="N93">
        <v>11</v>
      </c>
      <c r="O93">
        <v>2</v>
      </c>
      <c r="P93">
        <v>10</v>
      </c>
      <c r="Q93">
        <f>((1-(K93/14))*0.1*IF(K93&lt;&gt;0,1,0)) + ((1-(L93/14))*0.1*IF(L93&lt;&gt;0,1,0)) + ((1-(M93/14))*0.1*IF(M93&lt;&gt;0,1,0)) + ((1-(N93/14))*0.1*IF(N93&lt;&gt;0,1,0))</f>
        <v>0.19999999999999998</v>
      </c>
      <c r="R93">
        <v>121</v>
      </c>
      <c r="S93">
        <f>VLOOKUP(表格1_3[[#This Row],[負磅]],W!$A$1:$B$32,2,FALSE)</f>
        <v>0.04</v>
      </c>
      <c r="T93" s="8" t="s">
        <v>19</v>
      </c>
      <c r="U93">
        <f>VLOOKUP(表格1_3[[#This Row],[騎師]],J!$A$1:$B$45,2,FALSE)</f>
        <v>0.51570680628272247</v>
      </c>
      <c r="V93" s="8" t="s">
        <v>30</v>
      </c>
      <c r="W93">
        <f>VLOOKUP(表格1_3[[#This Row],[練馬師]],T!$A$1:$B$23,2,FALSE)</f>
        <v>0.21296296296296297</v>
      </c>
      <c r="X93">
        <v>2</v>
      </c>
      <c r="Y93">
        <f>VLOOKUP(表格1_3[[#This Row],[檔位]],'1200M'!$A$1:$B$14,2,0)</f>
        <v>0.43</v>
      </c>
      <c r="Z93">
        <v>63</v>
      </c>
      <c r="AA93">
        <v>1</v>
      </c>
      <c r="AB93">
        <v>9.44</v>
      </c>
      <c r="AD93">
        <v>0</v>
      </c>
      <c r="AE93">
        <v>8</v>
      </c>
      <c r="AF93">
        <f>VLOOKUP(表格1_3[[#This Row],[馬齡]],SPB!$A$1:$B$9,2,FALSE)</f>
        <v>0</v>
      </c>
      <c r="AG93">
        <v>0</v>
      </c>
      <c r="AH93" t="s">
        <v>71</v>
      </c>
      <c r="AI93">
        <v>91</v>
      </c>
      <c r="AJ93" t="s">
        <v>41</v>
      </c>
      <c r="AK93" t="s">
        <v>343</v>
      </c>
    </row>
    <row r="94" spans="1:37" x14ac:dyDescent="0.25">
      <c r="A94" s="11" t="s">
        <v>314</v>
      </c>
      <c r="B94" s="8">
        <v>12</v>
      </c>
      <c r="C94" s="8" t="s">
        <v>347</v>
      </c>
      <c r="F94" s="8" t="s">
        <v>2372</v>
      </c>
      <c r="G94" s="116">
        <f>Q94+S94+(U94*0.3)+(W94*0.3)+(Y94*0.4)+AF94</f>
        <v>0.62034299777747082</v>
      </c>
      <c r="H94">
        <f>VLOOKUP(表格1_3[[#This Row],[馬名]],Odds!$A$2:$E$115,4,0)</f>
        <v>10</v>
      </c>
      <c r="I94">
        <f>VLOOKUP(表格1_3[[#This Row],[馬名]],Odds!$A$2:$E$115,5,0)</f>
        <v>3.8</v>
      </c>
      <c r="J94" t="str">
        <f>VLOOKUP(表格1_3[[#This Row],[馬名]],'M2'!$A$4:$H$161,7,0)</f>
        <v>中後</v>
      </c>
      <c r="K94">
        <v>9</v>
      </c>
      <c r="L94">
        <v>1</v>
      </c>
      <c r="M94">
        <v>5</v>
      </c>
      <c r="N94">
        <v>5</v>
      </c>
      <c r="O94">
        <v>3</v>
      </c>
      <c r="P94">
        <v>1</v>
      </c>
      <c r="Q94">
        <f>((1-(K94/14))*0.1*IF(K94&lt;&gt;0,1,0)) + ((1-(L94/14))*0.1*IF(L94&lt;&gt;0,1,0)) + ((1-(M94/14))*0.1*IF(M94&lt;&gt;0,1,0)) + ((1-(N94/14))*0.1*IF(N94&lt;&gt;0,1,0))</f>
        <v>0.25714285714285712</v>
      </c>
      <c r="R94">
        <v>120</v>
      </c>
      <c r="S94">
        <f>VLOOKUP(表格1_3[[#This Row],[負磅]],W!$A$1:$B$32,2,FALSE)</f>
        <v>0.05</v>
      </c>
      <c r="T94" s="8" t="s">
        <v>34</v>
      </c>
      <c r="U94">
        <f>VLOOKUP(表格1_3[[#This Row],[騎師]],J!$A$1:$B$45,2,FALSE)</f>
        <v>0.20163487738419619</v>
      </c>
      <c r="V94" s="8" t="s">
        <v>106</v>
      </c>
      <c r="W94">
        <f>VLOOKUP(表格1_3[[#This Row],[練馬師]],T!$A$1:$B$23,2,FALSE)</f>
        <v>0.29569892473118281</v>
      </c>
      <c r="X94">
        <v>1</v>
      </c>
      <c r="Y94">
        <f>VLOOKUP(表格1_3[[#This Row],[檔位]],'1200M'!$A$1:$B$14,2,0)</f>
        <v>0.41</v>
      </c>
      <c r="Z94">
        <v>62</v>
      </c>
      <c r="AA94">
        <v>1</v>
      </c>
      <c r="AB94">
        <v>9.2799999999999994</v>
      </c>
      <c r="AD94">
        <v>0</v>
      </c>
      <c r="AE94">
        <v>5</v>
      </c>
      <c r="AF94">
        <f>VLOOKUP(表格1_3[[#This Row],[馬齡]],SPB!$A$1:$B$9,2,FALSE)</f>
        <v>0</v>
      </c>
      <c r="AG94">
        <v>0</v>
      </c>
      <c r="AH94" t="s">
        <v>71</v>
      </c>
      <c r="AI94">
        <v>28</v>
      </c>
      <c r="AJ94" t="s">
        <v>77</v>
      </c>
      <c r="AK94" t="s">
        <v>348</v>
      </c>
    </row>
    <row r="95" spans="1:37" x14ac:dyDescent="0.25">
      <c r="A95" s="11" t="s">
        <v>314</v>
      </c>
      <c r="B95" s="8">
        <v>6</v>
      </c>
      <c r="C95" s="8" t="s">
        <v>331</v>
      </c>
      <c r="G95" s="116">
        <f>Q95+S95+(U95*0.3)+(W95*0.3)+(Y95*0.4)+AF95</f>
        <v>0.60502977004755398</v>
      </c>
      <c r="H95">
        <f>VLOOKUP(表格1_3[[#This Row],[馬名]],Odds!$A$2:$E$115,4,0)</f>
        <v>8.1999999999999993</v>
      </c>
      <c r="I95">
        <f>VLOOKUP(表格1_3[[#This Row],[馬名]],Odds!$A$2:$E$115,5,0)</f>
        <v>4.8</v>
      </c>
      <c r="J95" t="str">
        <f>VLOOKUP(表格1_3[[#This Row],[馬名]],'M2'!$A$4:$H$161,7,0)</f>
        <v>中前</v>
      </c>
      <c r="K95">
        <v>4</v>
      </c>
      <c r="L95">
        <v>4</v>
      </c>
      <c r="M95">
        <v>3</v>
      </c>
      <c r="N95">
        <v>2</v>
      </c>
      <c r="O95">
        <v>2</v>
      </c>
      <c r="P95">
        <v>5</v>
      </c>
      <c r="Q95">
        <f>((1-(K95/14))*0.1*IF(K95&lt;&gt;0,1,0)) + ((1-(L95/14))*0.1*IF(L95&lt;&gt;0,1,0)) + ((1-(M95/14))*0.1*IF(M95&lt;&gt;0,1,0)) + ((1-(N95/14))*0.1*IF(N95&lt;&gt;0,1,0))</f>
        <v>0.30714285714285716</v>
      </c>
      <c r="R95">
        <v>129</v>
      </c>
      <c r="S95">
        <f>VLOOKUP(表格1_3[[#This Row],[負磅]],W!$A$1:$B$32,2,FALSE)</f>
        <v>-3.9999999999999897E-2</v>
      </c>
      <c r="T95" s="8" t="s">
        <v>84</v>
      </c>
      <c r="U95">
        <f>VLOOKUP(表格1_3[[#This Row],[騎師]],J!$A$1:$B$45,2,FALSE)</f>
        <v>0.27648578811369506</v>
      </c>
      <c r="V95" s="8" t="s">
        <v>85</v>
      </c>
      <c r="W95">
        <f>VLOOKUP(表格1_3[[#This Row],[練馬師]],T!$A$1:$B$23,2,FALSE)</f>
        <v>0.34313725490196079</v>
      </c>
      <c r="X95">
        <v>4</v>
      </c>
      <c r="Y95">
        <f>VLOOKUP(表格1_3[[#This Row],[檔位]],'1200M'!$A$1:$B$14,2,0)</f>
        <v>0.38</v>
      </c>
      <c r="Z95">
        <v>71</v>
      </c>
      <c r="AA95">
        <v>1</v>
      </c>
      <c r="AB95">
        <v>9.07</v>
      </c>
      <c r="AD95">
        <v>223200</v>
      </c>
      <c r="AE95">
        <v>7</v>
      </c>
      <c r="AF95">
        <f>VLOOKUP(表格1_3[[#This Row],[馬齡]],SPB!$A$1:$B$9,2,FALSE)</f>
        <v>0</v>
      </c>
      <c r="AG95">
        <v>-2</v>
      </c>
      <c r="AH95">
        <v>2</v>
      </c>
      <c r="AI95">
        <v>10</v>
      </c>
      <c r="AK95" t="s">
        <v>333</v>
      </c>
    </row>
    <row r="96" spans="1:37" x14ac:dyDescent="0.25">
      <c r="A96" s="11" t="s">
        <v>314</v>
      </c>
      <c r="B96" s="8">
        <v>5</v>
      </c>
      <c r="C96" s="8" t="s">
        <v>328</v>
      </c>
      <c r="F96" s="8" t="s">
        <v>2372</v>
      </c>
      <c r="G96" s="116">
        <f>Q96+S96+(U96*0.3)+(W96*0.3)+(Y96*0.4)+AF96</f>
        <v>0.49152380952380953</v>
      </c>
      <c r="H96">
        <f>VLOOKUP(表格1_3[[#This Row],[馬名]],Odds!$A$2:$E$115,4,0)</f>
        <v>5</v>
      </c>
      <c r="I96">
        <f>VLOOKUP(表格1_3[[#This Row],[馬名]],Odds!$A$2:$E$115,5,0)</f>
        <v>1.4</v>
      </c>
      <c r="J96" t="str">
        <f>VLOOKUP(表格1_3[[#This Row],[馬名]],'M2'!$A$4:$H$161,7,0)</f>
        <v>中前</v>
      </c>
      <c r="K96">
        <v>11</v>
      </c>
      <c r="L96">
        <v>1</v>
      </c>
      <c r="M96">
        <v>2</v>
      </c>
      <c r="N96">
        <v>3</v>
      </c>
      <c r="O96">
        <v>3</v>
      </c>
      <c r="P96">
        <v>1</v>
      </c>
      <c r="Q96">
        <f>((1-(K96/14))*0.1*IF(K96&lt;&gt;0,1,0)) + ((1-(L96/14))*0.1*IF(L96&lt;&gt;0,1,0)) + ((1-(M96/14))*0.1*IF(M96&lt;&gt;0,1,0)) + ((1-(N96/14))*0.1*IF(N96&lt;&gt;0,1,0))</f>
        <v>0.27857142857142858</v>
      </c>
      <c r="R96">
        <v>130</v>
      </c>
      <c r="S96">
        <f>VLOOKUP(表格1_3[[#This Row],[負磅]],W!$A$1:$B$32,2,FALSE)</f>
        <v>-0.05</v>
      </c>
      <c r="T96" s="8" t="s">
        <v>63</v>
      </c>
      <c r="U96">
        <f>VLOOKUP(表格1_3[[#This Row],[騎師]],J!$A$1:$B$45,2,FALSE)</f>
        <v>0.26984126984126983</v>
      </c>
      <c r="V96" s="8" t="s">
        <v>59</v>
      </c>
      <c r="W96">
        <f>VLOOKUP(表格1_3[[#This Row],[練馬師]],T!$A$1:$B$23,2,FALSE)</f>
        <v>0.16666666666666666</v>
      </c>
      <c r="X96">
        <v>5</v>
      </c>
      <c r="Y96">
        <f>VLOOKUP(表格1_3[[#This Row],[檔位]],'1200M'!$A$1:$B$14,2,0)</f>
        <v>0.33</v>
      </c>
      <c r="Z96">
        <v>72</v>
      </c>
      <c r="AA96">
        <v>1</v>
      </c>
      <c r="AB96">
        <v>9.19</v>
      </c>
      <c r="AD96">
        <v>0</v>
      </c>
      <c r="AE96">
        <v>5</v>
      </c>
      <c r="AF96">
        <f>VLOOKUP(表格1_3[[#This Row],[馬齡]],SPB!$A$1:$B$9,2,FALSE)</f>
        <v>0</v>
      </c>
      <c r="AG96">
        <v>0</v>
      </c>
      <c r="AH96" t="s">
        <v>25</v>
      </c>
      <c r="AI96">
        <v>28</v>
      </c>
      <c r="AJ96" t="s">
        <v>77</v>
      </c>
      <c r="AK96" t="s">
        <v>330</v>
      </c>
    </row>
    <row r="97" spans="1:37" x14ac:dyDescent="0.25">
      <c r="A97" s="11" t="s">
        <v>314</v>
      </c>
      <c r="B97" s="8">
        <v>7</v>
      </c>
      <c r="C97" s="8" t="s">
        <v>334</v>
      </c>
      <c r="G97" s="116">
        <f>Q97+S97+(U97*0.3)+(W97*0.3)+(Y97*0.4)+AF97</f>
        <v>0.48822732992198659</v>
      </c>
      <c r="H97">
        <f>VLOOKUP(表格1_3[[#This Row],[馬名]],Odds!$A$2:$E$115,4,0)</f>
        <v>5.9</v>
      </c>
      <c r="I97">
        <f>VLOOKUP(表格1_3[[#This Row],[馬名]],Odds!$A$2:$E$115,5,0)</f>
        <v>1.7</v>
      </c>
      <c r="J97" t="str">
        <f>VLOOKUP(表格1_3[[#This Row],[馬名]],'M2'!$A$4:$H$161,7,0)</f>
        <v>中前</v>
      </c>
      <c r="K97">
        <v>2</v>
      </c>
      <c r="L97">
        <v>1</v>
      </c>
      <c r="M97">
        <v>10</v>
      </c>
      <c r="N97">
        <v>11</v>
      </c>
      <c r="O97">
        <v>6</v>
      </c>
      <c r="P97">
        <v>7</v>
      </c>
      <c r="Q97">
        <f>((1-(K97/14))*0.1*IF(K97&lt;&gt;0,1,0)) + ((1-(L97/14))*0.1*IF(L97&lt;&gt;0,1,0)) + ((1-(M97/14))*0.1*IF(M97&lt;&gt;0,1,0)) + ((1-(N97/14))*0.1*IF(N97&lt;&gt;0,1,0))</f>
        <v>0.22857142857142862</v>
      </c>
      <c r="R97">
        <v>128</v>
      </c>
      <c r="S97">
        <f>VLOOKUP(表格1_3[[#This Row],[負磅]],W!$A$1:$B$32,2,FALSE)</f>
        <v>-2.9999999999999898E-2</v>
      </c>
      <c r="T97" s="8" t="s">
        <v>53</v>
      </c>
      <c r="U97">
        <f>VLOOKUP(表格1_3[[#This Row],[騎師]],J!$A$1:$B$45,2,FALSE)</f>
        <v>0.25641025641025639</v>
      </c>
      <c r="V97" s="8" t="s">
        <v>171</v>
      </c>
      <c r="W97">
        <f>VLOOKUP(表格1_3[[#This Row],[練馬師]],T!$A$1:$B$23,2,FALSE)</f>
        <v>0.28244274809160308</v>
      </c>
      <c r="X97">
        <v>3</v>
      </c>
      <c r="Y97">
        <f>VLOOKUP(表格1_3[[#This Row],[檔位]],'1200M'!$A$1:$B$14,2,0)</f>
        <v>0.32</v>
      </c>
      <c r="Z97">
        <v>70</v>
      </c>
      <c r="AA97">
        <v>1</v>
      </c>
      <c r="AB97">
        <v>9.1300000000000008</v>
      </c>
      <c r="AD97">
        <v>390600</v>
      </c>
      <c r="AE97">
        <v>3</v>
      </c>
      <c r="AF97">
        <v>0</v>
      </c>
      <c r="AG97">
        <v>0</v>
      </c>
      <c r="AH97" t="s">
        <v>76</v>
      </c>
      <c r="AI97">
        <v>28</v>
      </c>
      <c r="AK97" t="s">
        <v>336</v>
      </c>
    </row>
    <row r="98" spans="1:37" x14ac:dyDescent="0.25">
      <c r="A98" s="11" t="s">
        <v>314</v>
      </c>
      <c r="B98" s="8">
        <v>9</v>
      </c>
      <c r="C98" s="8" t="s">
        <v>339</v>
      </c>
      <c r="G98" s="116">
        <f>Q98+S98+(U98*0.3)+(W98*0.3)+(Y98*0.4)+AF98</f>
        <v>0.38803706696648166</v>
      </c>
      <c r="H98">
        <f>VLOOKUP(表格1_3[[#This Row],[馬名]],Odds!$A$2:$E$115,4,0)</f>
        <v>26</v>
      </c>
      <c r="I98">
        <f>VLOOKUP(表格1_3[[#This Row],[馬名]],Odds!$A$2:$E$115,5,0)</f>
        <v>8.1</v>
      </c>
      <c r="J98" t="str">
        <f>VLOOKUP(表格1_3[[#This Row],[馬名]],'M2'!$A$4:$H$161,7,0)</f>
        <v>中前</v>
      </c>
      <c r="K98">
        <v>8</v>
      </c>
      <c r="L98">
        <v>9</v>
      </c>
      <c r="M98">
        <v>12</v>
      </c>
      <c r="N98">
        <v>4</v>
      </c>
      <c r="O98">
        <v>6</v>
      </c>
      <c r="P98">
        <v>11</v>
      </c>
      <c r="Q98">
        <f>((1-(K98/14))*0.1*IF(K98&lt;&gt;0,1,0)) + ((1-(L98/14))*0.1*IF(L98&lt;&gt;0,1,0)) + ((1-(M98/14))*0.1*IF(M98&lt;&gt;0,1,0)) + ((1-(N98/14))*0.1*IF(N98&lt;&gt;0,1,0))</f>
        <v>0.16428571428571431</v>
      </c>
      <c r="R98">
        <v>124</v>
      </c>
      <c r="S98">
        <f>VLOOKUP(表格1_3[[#This Row],[負磅]],W!$A$1:$B$32,2,FALSE)</f>
        <v>0.01</v>
      </c>
      <c r="T98" s="8" t="s">
        <v>116</v>
      </c>
      <c r="U98">
        <f>VLOOKUP(表格1_3[[#This Row],[騎師]],J!$A$1:$B$45,2,FALSE)</f>
        <v>0.23364485981308411</v>
      </c>
      <c r="V98" s="8" t="s">
        <v>89</v>
      </c>
      <c r="W98">
        <f>VLOOKUP(表格1_3[[#This Row],[練馬師]],T!$A$1:$B$23,2,FALSE)</f>
        <v>0.25219298245614036</v>
      </c>
      <c r="X98">
        <v>11</v>
      </c>
      <c r="Y98">
        <f>VLOOKUP(表格1_3[[#This Row],[檔位]],'1200M'!$A$1:$B$14,2,0)</f>
        <v>0.17</v>
      </c>
      <c r="Z98">
        <v>66</v>
      </c>
      <c r="AA98">
        <v>1</v>
      </c>
      <c r="AB98">
        <v>9.31</v>
      </c>
      <c r="AD98">
        <v>0</v>
      </c>
      <c r="AE98">
        <v>5</v>
      </c>
      <c r="AF98">
        <f>VLOOKUP(表格1_3[[#This Row],[馬齡]],SPB!$A$1:$B$9,2,FALSE)</f>
        <v>0</v>
      </c>
      <c r="AG98">
        <v>-2</v>
      </c>
      <c r="AH98">
        <v>1</v>
      </c>
      <c r="AI98">
        <v>21</v>
      </c>
      <c r="AJ98" t="s">
        <v>41</v>
      </c>
      <c r="AK98" t="s">
        <v>340</v>
      </c>
    </row>
    <row r="99" spans="1:37" x14ac:dyDescent="0.25">
      <c r="A99" s="11" t="s">
        <v>314</v>
      </c>
      <c r="B99" s="8">
        <v>2</v>
      </c>
      <c r="C99" s="8" t="s">
        <v>319</v>
      </c>
      <c r="G99" s="116">
        <f>Q99+S99+(U99*0.3)+(W99*0.3)+(Y99*0.4)+AF99</f>
        <v>0.37846136265547142</v>
      </c>
      <c r="H99">
        <f>VLOOKUP(表格1_3[[#This Row],[馬名]],Odds!$A$2:$E$115,4,0)</f>
        <v>18</v>
      </c>
      <c r="I99">
        <f>VLOOKUP(表格1_3[[#This Row],[馬名]],Odds!$A$2:$E$115,5,0)</f>
        <v>7</v>
      </c>
      <c r="J99" t="str">
        <f>VLOOKUP(表格1_3[[#This Row],[馬名]],'M2'!$A$4:$H$161,7,0)</f>
        <v>中前</v>
      </c>
      <c r="K99">
        <v>10</v>
      </c>
      <c r="L99">
        <v>6</v>
      </c>
      <c r="M99">
        <v>2</v>
      </c>
      <c r="N99">
        <v>6</v>
      </c>
      <c r="O99">
        <v>1</v>
      </c>
      <c r="P99">
        <v>2</v>
      </c>
      <c r="Q99">
        <f>((1-(K99/14))*0.1*IF(K99&lt;&gt;0,1,0)) + ((1-(L99/14))*0.1*IF(L99&lt;&gt;0,1,0)) + ((1-(M99/14))*0.1*IF(M99&lt;&gt;0,1,0)) + ((1-(N99/14))*0.1*IF(N99&lt;&gt;0,1,0))</f>
        <v>0.22857142857142856</v>
      </c>
      <c r="R99">
        <v>132</v>
      </c>
      <c r="S99">
        <f>VLOOKUP(表格1_3[[#This Row],[負磅]],W!$A$1:$B$32,2,FALSE)</f>
        <v>-7.0000000000000007E-2</v>
      </c>
      <c r="T99" s="8" t="s">
        <v>101</v>
      </c>
      <c r="U99">
        <f>VLOOKUP(表格1_3[[#This Row],[騎師]],J!$A$1:$B$45,2,FALSE)</f>
        <v>0.21022727272727273</v>
      </c>
      <c r="V99" s="8" t="s">
        <v>94</v>
      </c>
      <c r="W99">
        <f>VLOOKUP(表格1_3[[#This Row],[練馬師]],T!$A$1:$B$23,2,FALSE)</f>
        <v>0.29607250755287007</v>
      </c>
      <c r="X99">
        <v>8</v>
      </c>
      <c r="Y99">
        <f>VLOOKUP(表格1_3[[#This Row],[檔位]],'1200M'!$A$1:$B$14,2,0)</f>
        <v>0.17</v>
      </c>
      <c r="Z99">
        <v>74</v>
      </c>
      <c r="AA99">
        <v>1</v>
      </c>
      <c r="AB99">
        <v>9.24</v>
      </c>
      <c r="AD99">
        <v>0</v>
      </c>
      <c r="AE99">
        <v>6</v>
      </c>
      <c r="AF99">
        <f>VLOOKUP(表格1_3[[#This Row],[馬齡]],SPB!$A$1:$B$9,2,FALSE)</f>
        <v>0</v>
      </c>
      <c r="AG99">
        <v>-1</v>
      </c>
      <c r="AH99">
        <v>1</v>
      </c>
      <c r="AI99">
        <v>21</v>
      </c>
      <c r="AJ99" t="s">
        <v>321</v>
      </c>
      <c r="AK99" t="s">
        <v>322</v>
      </c>
    </row>
    <row r="100" spans="1:37" x14ac:dyDescent="0.25">
      <c r="A100" s="11" t="s">
        <v>314</v>
      </c>
      <c r="B100" s="8">
        <v>4</v>
      </c>
      <c r="C100" s="8" t="s">
        <v>325</v>
      </c>
      <c r="G100" s="116">
        <f>Q100+S100+(U100*0.3)+(W100*0.3)+(Y100*0.4)+AF100</f>
        <v>0.36753947368421064</v>
      </c>
      <c r="H100">
        <f>VLOOKUP(表格1_3[[#This Row],[馬名]],Odds!$A$2:$E$115,4,0)</f>
        <v>15</v>
      </c>
      <c r="I100">
        <f>VLOOKUP(表格1_3[[#This Row],[馬名]],Odds!$A$2:$E$115,5,0)</f>
        <v>3.8</v>
      </c>
      <c r="J100" t="str">
        <f>VLOOKUP(表格1_3[[#This Row],[馬名]],'M2'!$A$4:$H$161,7,0)</f>
        <v>放頭</v>
      </c>
      <c r="K100">
        <v>2</v>
      </c>
      <c r="L100">
        <v>1</v>
      </c>
      <c r="M100">
        <v>11</v>
      </c>
      <c r="N100">
        <v>7</v>
      </c>
      <c r="O100">
        <v>10</v>
      </c>
      <c r="P100">
        <v>5</v>
      </c>
      <c r="Q100">
        <f>((1-(K100/14))*0.1*IF(K100&lt;&gt;0,1,0)) + ((1-(L100/14))*0.1*IF(L100&lt;&gt;0,1,0)) + ((1-(M100/14))*0.1*IF(M100&lt;&gt;0,1,0)) + ((1-(N100/14))*0.1*IF(N100&lt;&gt;0,1,0))</f>
        <v>0.25000000000000006</v>
      </c>
      <c r="R100">
        <v>130</v>
      </c>
      <c r="S100">
        <f>VLOOKUP(表格1_3[[#This Row],[負磅]],W!$A$1:$B$32,2,FALSE)</f>
        <v>-0.05</v>
      </c>
      <c r="T100" s="48" t="s">
        <v>29</v>
      </c>
      <c r="U100" s="34">
        <f>VLOOKUP(表格1_3[[#This Row],[騎師]],J!$A$1:$B$45,2,FALSE)</f>
        <v>0.16250000000000001</v>
      </c>
      <c r="V100" s="48" t="s">
        <v>45</v>
      </c>
      <c r="W100">
        <f>VLOOKUP(表格1_3[[#This Row],[練馬師]],T!$A$1:$B$23,2,FALSE)</f>
        <v>0.30263157894736842</v>
      </c>
      <c r="X100">
        <v>10</v>
      </c>
      <c r="Y100">
        <f>VLOOKUP(表格1_3[[#This Row],[檔位]],'1200M'!$A$1:$B$14,2,0)</f>
        <v>7.0000000000000007E-2</v>
      </c>
      <c r="Z100">
        <v>72</v>
      </c>
      <c r="AA100">
        <v>1</v>
      </c>
      <c r="AB100">
        <v>9.6199999999999992</v>
      </c>
      <c r="AD100">
        <v>0</v>
      </c>
      <c r="AE100">
        <v>5</v>
      </c>
      <c r="AF100">
        <f>VLOOKUP(表格1_3[[#This Row],[馬齡]],SPB!$A$1:$B$9,2,FALSE)</f>
        <v>0</v>
      </c>
      <c r="AG100">
        <v>1</v>
      </c>
      <c r="AH100" t="s">
        <v>71</v>
      </c>
      <c r="AI100">
        <v>91</v>
      </c>
      <c r="AJ100" t="s">
        <v>124</v>
      </c>
      <c r="AK100" t="s">
        <v>327</v>
      </c>
    </row>
    <row r="101" spans="1:37" x14ac:dyDescent="0.25">
      <c r="A101" s="11" t="s">
        <v>314</v>
      </c>
      <c r="B101" s="8">
        <v>3</v>
      </c>
      <c r="C101" s="8" t="s">
        <v>323</v>
      </c>
      <c r="G101" s="116">
        <f>Q101+S101+(U101*0.3)+(W101*0.3)+(Y101*0.4)+AF101</f>
        <v>0.35540870079905301</v>
      </c>
      <c r="H101">
        <f>VLOOKUP(表格1_3[[#This Row],[馬名]],Odds!$A$2:$E$115,4,0)</f>
        <v>9.9</v>
      </c>
      <c r="I101">
        <f>VLOOKUP(表格1_3[[#This Row],[馬名]],Odds!$A$2:$E$115,5,0)</f>
        <v>3.9</v>
      </c>
      <c r="J101" t="str">
        <f>VLOOKUP(表格1_3[[#This Row],[馬名]],'M2'!$A$4:$H$161,7,0)</f>
        <v>中前</v>
      </c>
      <c r="K101">
        <v>5</v>
      </c>
      <c r="L101">
        <v>8</v>
      </c>
      <c r="M101">
        <v>1</v>
      </c>
      <c r="Q101">
        <f>((1-(K101/14))*0.1*IF(K101&lt;&gt;0,1,0)) + ((1-(L101/14))*0.1*IF(L101&lt;&gt;0,1,0)) + ((1-(M101/14))*0.1*IF(M101&lt;&gt;0,1,0)) + ((1-(N101/14))*0.1*IF(N101&lt;&gt;0,1,0))</f>
        <v>0.2</v>
      </c>
      <c r="R101">
        <v>132</v>
      </c>
      <c r="S101">
        <f>VLOOKUP(表格1_3[[#This Row],[負磅]],W!$A$1:$B$32,2,FALSE)</f>
        <v>-7.0000000000000007E-2</v>
      </c>
      <c r="T101" s="8" t="s">
        <v>93</v>
      </c>
      <c r="U101">
        <f>VLOOKUP(表格1_3[[#This Row],[騎師]],J!$A$1:$B$45,2,FALSE)</f>
        <v>0.24770642201834864</v>
      </c>
      <c r="V101" s="8" t="s">
        <v>80</v>
      </c>
      <c r="W101">
        <f>VLOOKUP(表格1_3[[#This Row],[練馬師]],T!$A$1:$B$23,2,FALSE)</f>
        <v>0.29032258064516131</v>
      </c>
      <c r="X101">
        <v>7</v>
      </c>
      <c r="Y101">
        <f>VLOOKUP(表格1_3[[#This Row],[檔位]],'1200M'!$A$1:$B$14,2,0)</f>
        <v>0.16</v>
      </c>
      <c r="Z101">
        <v>74</v>
      </c>
      <c r="AA101">
        <v>1</v>
      </c>
      <c r="AB101">
        <v>9.7899999999999991</v>
      </c>
      <c r="AD101">
        <v>0</v>
      </c>
      <c r="AE101">
        <v>4</v>
      </c>
      <c r="AF101">
        <v>0</v>
      </c>
      <c r="AG101">
        <v>0</v>
      </c>
      <c r="AH101" t="s">
        <v>76</v>
      </c>
      <c r="AI101">
        <v>217</v>
      </c>
      <c r="AJ101" t="s">
        <v>16</v>
      </c>
      <c r="AK101" t="s">
        <v>274</v>
      </c>
    </row>
    <row r="102" spans="1:37" x14ac:dyDescent="0.25">
      <c r="A102" s="11" t="s">
        <v>314</v>
      </c>
      <c r="B102" s="8">
        <v>1</v>
      </c>
      <c r="C102" s="8" t="s">
        <v>315</v>
      </c>
      <c r="G102" s="116">
        <f>Q102+S102+(U102*0.3)+(W102*0.3)+(Y102*0.4)+AF102</f>
        <v>0.3399471923565936</v>
      </c>
      <c r="H102">
        <f>VLOOKUP(表格1_3[[#This Row],[馬名]],Odds!$A$2:$E$115,4,0)</f>
        <v>17</v>
      </c>
      <c r="I102">
        <f>VLOOKUP(表格1_3[[#This Row],[馬名]],Odds!$A$2:$E$115,5,0)</f>
        <v>4.5</v>
      </c>
      <c r="J102" t="str">
        <f>VLOOKUP(表格1_3[[#This Row],[馬名]],'M2'!$A$4:$H$161,7,0)</f>
        <v>中前</v>
      </c>
      <c r="K102">
        <v>6</v>
      </c>
      <c r="L102">
        <v>4</v>
      </c>
      <c r="M102">
        <v>5</v>
      </c>
      <c r="N102">
        <v>3</v>
      </c>
      <c r="O102">
        <v>6</v>
      </c>
      <c r="P102">
        <v>6</v>
      </c>
      <c r="Q102">
        <f>((1-(K102/14))*0.1*IF(K102&lt;&gt;0,1,0)) + ((1-(L102/14))*0.1*IF(L102&lt;&gt;0,1,0)) + ((1-(M102/14))*0.1*IF(M102&lt;&gt;0,1,0)) + ((1-(N102/14))*0.1*IF(N102&lt;&gt;0,1,0))</f>
        <v>0.27142857142857146</v>
      </c>
      <c r="R102">
        <v>134</v>
      </c>
      <c r="S102">
        <f>VLOOKUP(表格1_3[[#This Row],[負磅]],W!$A$1:$B$32,2,FALSE)</f>
        <v>-0.09</v>
      </c>
      <c r="T102" s="8" t="s">
        <v>316</v>
      </c>
      <c r="U102">
        <f>VLOOKUP(表格1_3[[#This Row],[騎師]],J!$A$1:$B$45,2,FALSE)</f>
        <v>0.1165644171779141</v>
      </c>
      <c r="V102" s="8" t="s">
        <v>166</v>
      </c>
      <c r="W102">
        <f>VLOOKUP(表格1_3[[#This Row],[練馬師]],T!$A$1:$B$23,2,FALSE)</f>
        <v>0.17183098591549295</v>
      </c>
      <c r="X102">
        <v>12</v>
      </c>
      <c r="Y102">
        <f>VLOOKUP(表格1_3[[#This Row],[檔位]],'1200M'!$A$1:$B$14,2,0)</f>
        <v>0.18</v>
      </c>
      <c r="Z102">
        <v>76</v>
      </c>
      <c r="AA102">
        <v>1</v>
      </c>
      <c r="AB102">
        <v>9.2799999999999994</v>
      </c>
      <c r="AD102">
        <v>37200</v>
      </c>
      <c r="AE102">
        <v>6</v>
      </c>
      <c r="AF102">
        <f>VLOOKUP(表格1_3[[#This Row],[馬齡]],SPB!$A$1:$B$9,2,FALSE)</f>
        <v>0</v>
      </c>
      <c r="AG102">
        <v>-1</v>
      </c>
      <c r="AH102" t="s">
        <v>76</v>
      </c>
      <c r="AI102">
        <v>21</v>
      </c>
      <c r="AJ102" t="s">
        <v>208</v>
      </c>
      <c r="AK102" t="s">
        <v>318</v>
      </c>
    </row>
    <row r="103" spans="1:37" x14ac:dyDescent="0.25">
      <c r="A103" s="11" t="s">
        <v>314</v>
      </c>
      <c r="B103" s="8" t="str">
        <f>VLOOKUP(表格1_3[[#This Row],[場]],Raceinfo!$A$1:$C$9,3,0)</f>
        <v xml:space="preserve"> 第三班</v>
      </c>
      <c r="C103" s="8" t="str">
        <f>VLOOKUP(表格1_3[[#This Row],[場]],Raceinfo!$A$1:$C$9,2,0)</f>
        <v xml:space="preserve"> 1200米</v>
      </c>
    </row>
    <row r="104" spans="1:37" x14ac:dyDescent="0.25">
      <c r="A104" s="9" t="s">
        <v>349</v>
      </c>
      <c r="B104" s="8">
        <v>5</v>
      </c>
      <c r="C104" s="8" t="s">
        <v>362</v>
      </c>
      <c r="F104" s="8" t="s">
        <v>2372</v>
      </c>
      <c r="G104" s="116">
        <f>Q104+S104+(U104*0.3)+(W104*0.3)+(Y104*0.4)+AF104</f>
        <v>0.88294136519308752</v>
      </c>
      <c r="H104">
        <f>VLOOKUP(表格1_3[[#This Row],[馬名]],Odds!$A$2:$E$115,4,0)</f>
        <v>7.1</v>
      </c>
      <c r="I104">
        <f>VLOOKUP(表格1_3[[#This Row],[馬名]],Odds!$A$2:$E$115,5,0)</f>
        <v>2.6</v>
      </c>
      <c r="J104" t="str">
        <f>VLOOKUP(表格1_3[[#This Row],[馬名]],'M2'!$A$4:$H$161,7,0)</f>
        <v>中前</v>
      </c>
      <c r="K104">
        <v>1</v>
      </c>
      <c r="L104">
        <v>2</v>
      </c>
      <c r="M104">
        <v>6</v>
      </c>
      <c r="N104">
        <v>1</v>
      </c>
      <c r="O104">
        <v>2</v>
      </c>
      <c r="P104">
        <v>5</v>
      </c>
      <c r="Q104">
        <f>((1-(K104/14))*0.1*IF(K104&lt;&gt;0,1,0)) + ((1-(L104/14))*0.1*IF(L104&lt;&gt;0,1,0)) + ((1-(M104/14))*0.1*IF(M104&lt;&gt;0,1,0)) + ((1-(N104/14))*0.1*IF(N104&lt;&gt;0,1,0))</f>
        <v>0.32857142857142863</v>
      </c>
      <c r="R104">
        <v>121</v>
      </c>
      <c r="S104">
        <f>VLOOKUP(表格1_3[[#This Row],[負磅]],W!$A$1:$B$32,2,FALSE)</f>
        <v>0.04</v>
      </c>
      <c r="T104" s="8" t="s">
        <v>19</v>
      </c>
      <c r="U104">
        <f>VLOOKUP(表格1_3[[#This Row],[騎師]],J!$A$1:$B$45,2,FALSE)</f>
        <v>0.51570680628272247</v>
      </c>
      <c r="V104" s="8" t="s">
        <v>89</v>
      </c>
      <c r="W104">
        <f>VLOOKUP(表格1_3[[#This Row],[練馬師]],T!$A$1:$B$23,2,FALSE)</f>
        <v>0.25219298245614036</v>
      </c>
      <c r="X104">
        <v>6</v>
      </c>
      <c r="Y104">
        <f>VLOOKUP(表格1_3[[#This Row],[檔位]],'1200M'!$A$1:$B$14,2,0)</f>
        <v>0.21</v>
      </c>
      <c r="Z104">
        <v>66</v>
      </c>
      <c r="AA104">
        <v>1</v>
      </c>
      <c r="AB104">
        <v>9.6</v>
      </c>
      <c r="AD104">
        <v>655200</v>
      </c>
      <c r="AE104">
        <v>4</v>
      </c>
      <c r="AF104">
        <f>VLOOKUP(表格1_3[[#This Row],[馬齡]],SPB!$A$1:$B$9,2,FALSE)</f>
        <v>0.2</v>
      </c>
      <c r="AG104">
        <v>8</v>
      </c>
      <c r="AH104">
        <v>2</v>
      </c>
      <c r="AI104">
        <v>28</v>
      </c>
      <c r="AJ104" t="s">
        <v>147</v>
      </c>
      <c r="AK104" t="s">
        <v>364</v>
      </c>
    </row>
    <row r="105" spans="1:37" x14ac:dyDescent="0.25">
      <c r="A105" s="9" t="s">
        <v>349</v>
      </c>
      <c r="B105" s="8">
        <v>11</v>
      </c>
      <c r="C105" s="8" t="s">
        <v>379</v>
      </c>
      <c r="G105" s="116">
        <f>Q105+S105+(U105*0.3)+(W105*0.3)+(Y105*0.4)+AF105</f>
        <v>0.75577492877492869</v>
      </c>
      <c r="H105">
        <f>VLOOKUP(表格1_3[[#This Row],[馬名]],Odds!$A$2:$E$115,4,0)</f>
        <v>13</v>
      </c>
      <c r="I105">
        <f>VLOOKUP(表格1_3[[#This Row],[馬名]],Odds!$A$2:$E$115,5,0)</f>
        <v>4.7</v>
      </c>
      <c r="J105" t="str">
        <f>VLOOKUP(表格1_3[[#This Row],[馬名]],'M2'!$A$4:$H$161,7,0)</f>
        <v>中後</v>
      </c>
      <c r="K105">
        <v>6</v>
      </c>
      <c r="L105">
        <v>4</v>
      </c>
      <c r="M105">
        <v>4</v>
      </c>
      <c r="Q105">
        <f>((1-(K105/14))*0.1*IF(K105&lt;&gt;0,1,0)) + ((1-(L105/14))*0.1*IF(L105&lt;&gt;0,1,0)) + ((1-(M105/14))*0.1*IF(M105&lt;&gt;0,1,0)) + ((1-(N105/14))*0.1*IF(N105&lt;&gt;0,1,0))</f>
        <v>0.2</v>
      </c>
      <c r="R105">
        <v>118</v>
      </c>
      <c r="S105">
        <f>VLOOKUP(表格1_3[[#This Row],[負磅]],W!$A$1:$B$32,2,FALSE)</f>
        <v>7.0000000000000007E-2</v>
      </c>
      <c r="T105" s="8" t="s">
        <v>53</v>
      </c>
      <c r="U105">
        <f>VLOOKUP(表格1_3[[#This Row],[騎師]],J!$A$1:$B$45,2,FALSE)</f>
        <v>0.25641025641025639</v>
      </c>
      <c r="V105" s="8" t="s">
        <v>111</v>
      </c>
      <c r="W105">
        <f>VLOOKUP(表格1_3[[#This Row],[練馬師]],T!$A$1:$B$23,2,FALSE)</f>
        <v>0.25617283950617287</v>
      </c>
      <c r="X105">
        <v>5</v>
      </c>
      <c r="Y105">
        <f>VLOOKUP(表格1_3[[#This Row],[檔位]],'1200M'!$A$1:$B$14,2,0)</f>
        <v>0.33</v>
      </c>
      <c r="Z105">
        <v>63</v>
      </c>
      <c r="AA105">
        <v>1</v>
      </c>
      <c r="AB105">
        <v>9.66</v>
      </c>
      <c r="AD105">
        <v>0</v>
      </c>
      <c r="AE105">
        <v>4</v>
      </c>
      <c r="AF105">
        <f>VLOOKUP(表格1_3[[#This Row],[馬齡]],SPB!$A$1:$B$9,2,FALSE)</f>
        <v>0.2</v>
      </c>
      <c r="AG105">
        <v>-1</v>
      </c>
      <c r="AH105" t="s">
        <v>25</v>
      </c>
      <c r="AI105">
        <v>91</v>
      </c>
      <c r="AJ105" t="s">
        <v>381</v>
      </c>
      <c r="AK105" t="s">
        <v>382</v>
      </c>
    </row>
    <row r="106" spans="1:37" x14ac:dyDescent="0.25">
      <c r="A106" s="9" t="s">
        <v>349</v>
      </c>
      <c r="B106" s="8">
        <v>10</v>
      </c>
      <c r="C106" s="8" t="s">
        <v>377</v>
      </c>
      <c r="G106" s="116">
        <f>Q106+S106+(U106*0.3)+(W106*0.3)+(Y106*0.4)+AF106</f>
        <v>0.63817811402858138</v>
      </c>
      <c r="H106">
        <f>VLOOKUP(表格1_3[[#This Row],[馬名]],Odds!$A$2:$E$115,4,0)</f>
        <v>10</v>
      </c>
      <c r="I106">
        <f>VLOOKUP(表格1_3[[#This Row],[馬名]],Odds!$A$2:$E$115,5,0)</f>
        <v>3.7</v>
      </c>
      <c r="J106" t="str">
        <f>VLOOKUP(表格1_3[[#This Row],[馬名]],'M2'!$A$4:$H$161,7,0)</f>
        <v>留後</v>
      </c>
      <c r="K106">
        <v>6</v>
      </c>
      <c r="L106">
        <v>6</v>
      </c>
      <c r="M106">
        <v>3</v>
      </c>
      <c r="N106">
        <v>1</v>
      </c>
      <c r="O106">
        <v>7</v>
      </c>
      <c r="P106">
        <v>2</v>
      </c>
      <c r="Q106">
        <f>((1-(K106/14))*0.1*IF(K106&lt;&gt;0,1,0)) + ((1-(L106/14))*0.1*IF(L106&lt;&gt;0,1,0)) + ((1-(M106/14))*0.1*IF(M106&lt;&gt;0,1,0)) + ((1-(N106/14))*0.1*IF(N106&lt;&gt;0,1,0))</f>
        <v>0.2857142857142857</v>
      </c>
      <c r="R106">
        <v>119</v>
      </c>
      <c r="S106">
        <f>VLOOKUP(表格1_3[[#This Row],[負磅]],W!$A$1:$B$32,2,FALSE)</f>
        <v>0.06</v>
      </c>
      <c r="T106" s="8" t="s">
        <v>116</v>
      </c>
      <c r="U106">
        <f>VLOOKUP(表格1_3[[#This Row],[騎師]],J!$A$1:$B$45,2,FALSE)</f>
        <v>0.23364485981308411</v>
      </c>
      <c r="V106" s="8" t="s">
        <v>20</v>
      </c>
      <c r="W106">
        <f>VLOOKUP(表格1_3[[#This Row],[練馬師]],T!$A$1:$B$23,2,FALSE)</f>
        <v>0.23456790123456789</v>
      </c>
      <c r="X106">
        <v>4</v>
      </c>
      <c r="Y106">
        <f>VLOOKUP(表格1_3[[#This Row],[檔位]],'1200M'!$A$1:$B$14,2,0)</f>
        <v>0.38</v>
      </c>
      <c r="Z106">
        <v>64</v>
      </c>
      <c r="AA106">
        <v>1</v>
      </c>
      <c r="AB106">
        <v>9.2200000000000006</v>
      </c>
      <c r="AD106">
        <v>78200</v>
      </c>
      <c r="AE106">
        <v>5</v>
      </c>
      <c r="AF106">
        <f>VLOOKUP(表格1_3[[#This Row],[馬齡]],SPB!$A$1:$B$9,2,FALSE)</f>
        <v>0</v>
      </c>
      <c r="AG106">
        <v>0</v>
      </c>
      <c r="AH106">
        <v>1</v>
      </c>
      <c r="AI106">
        <v>21</v>
      </c>
      <c r="AJ106" t="s">
        <v>16</v>
      </c>
      <c r="AK106" t="s">
        <v>378</v>
      </c>
    </row>
    <row r="107" spans="1:37" x14ac:dyDescent="0.25">
      <c r="A107" s="9" t="s">
        <v>349</v>
      </c>
      <c r="B107" s="8">
        <v>8</v>
      </c>
      <c r="C107" s="8" t="s">
        <v>371</v>
      </c>
      <c r="G107" s="116">
        <f>Q107+S107+(U107*0.3)+(W107*0.3)+(Y107*0.4)+AF107</f>
        <v>0.62623348694316427</v>
      </c>
      <c r="H107">
        <f>VLOOKUP(表格1_3[[#This Row],[馬名]],Odds!$A$2:$E$115,4,0)</f>
        <v>11</v>
      </c>
      <c r="I107">
        <f>VLOOKUP(表格1_3[[#This Row],[馬名]],Odds!$A$2:$E$115,5,0)</f>
        <v>3.7</v>
      </c>
      <c r="J107" t="str">
        <f>VLOOKUP(表格1_3[[#This Row],[馬名]],'M2'!$A$4:$H$161,7,0)</f>
        <v>中後</v>
      </c>
      <c r="K107">
        <v>1</v>
      </c>
      <c r="L107">
        <v>5</v>
      </c>
      <c r="M107">
        <v>3</v>
      </c>
      <c r="N107">
        <v>6</v>
      </c>
      <c r="O107">
        <v>8</v>
      </c>
      <c r="P107">
        <v>5</v>
      </c>
      <c r="Q107">
        <f>((1-(K107/14))*0.1*IF(K107&lt;&gt;0,1,0)) + ((1-(L107/14))*0.1*IF(L107&lt;&gt;0,1,0)) + ((1-(M107/14))*0.1*IF(M107&lt;&gt;0,1,0)) + ((1-(N107/14))*0.1*IF(N107&lt;&gt;0,1,0))</f>
        <v>0.29285714285714287</v>
      </c>
      <c r="R107">
        <v>114</v>
      </c>
      <c r="S107">
        <f>VLOOKUP(表格1_3[[#This Row],[負磅]],W!$A$1:$B$32,2,FALSE)</f>
        <v>0.11</v>
      </c>
      <c r="T107" s="8" t="s">
        <v>159</v>
      </c>
      <c r="U107">
        <f>VLOOKUP(表格1_3[[#This Row],[騎師]],J!$A$1:$B$45,2,FALSE)</f>
        <v>0.22222222222222221</v>
      </c>
      <c r="V107" s="8" t="s">
        <v>106</v>
      </c>
      <c r="W107">
        <f>VLOOKUP(表格1_3[[#This Row],[練馬師]],T!$A$1:$B$23,2,FALSE)</f>
        <v>0.29569892473118281</v>
      </c>
      <c r="X107">
        <v>8</v>
      </c>
      <c r="Y107">
        <f>VLOOKUP(表格1_3[[#This Row],[檔位]],'1200M'!$A$1:$B$14,2,0)</f>
        <v>0.17</v>
      </c>
      <c r="Z107">
        <v>64</v>
      </c>
      <c r="AA107">
        <v>1</v>
      </c>
      <c r="AB107">
        <v>9.65</v>
      </c>
      <c r="AD107">
        <v>655200</v>
      </c>
      <c r="AE107">
        <v>5</v>
      </c>
      <c r="AF107">
        <f>VLOOKUP(表格1_3[[#This Row],[馬齡]],SPB!$A$1:$B$9,2,FALSE)</f>
        <v>0</v>
      </c>
      <c r="AG107">
        <v>7</v>
      </c>
      <c r="AH107" t="s">
        <v>76</v>
      </c>
      <c r="AI107">
        <v>21</v>
      </c>
      <c r="AJ107" t="s">
        <v>16</v>
      </c>
      <c r="AK107" t="s">
        <v>373</v>
      </c>
    </row>
    <row r="108" spans="1:37" x14ac:dyDescent="0.25">
      <c r="A108" s="9" t="s">
        <v>349</v>
      </c>
      <c r="B108" s="8">
        <v>2</v>
      </c>
      <c r="C108" s="8" t="s">
        <v>353</v>
      </c>
      <c r="G108" s="116">
        <f>Q108+S108+(U108*0.3)+(W108*0.3)+(Y108*0.4)+AF108</f>
        <v>0.5988349270913601</v>
      </c>
      <c r="H108">
        <f>VLOOKUP(表格1_3[[#This Row],[馬名]],Odds!$A$2:$E$115,4,0)</f>
        <v>6.7</v>
      </c>
      <c r="I108">
        <f>VLOOKUP(表格1_3[[#This Row],[馬名]],Odds!$A$2:$E$115,5,0)</f>
        <v>2.8</v>
      </c>
      <c r="J108" t="str">
        <f>VLOOKUP(表格1_3[[#This Row],[馬名]],'M2'!$A$4:$H$161,7,0)</f>
        <v>中前</v>
      </c>
      <c r="K108">
        <v>1</v>
      </c>
      <c r="L108">
        <v>2</v>
      </c>
      <c r="M108">
        <v>4</v>
      </c>
      <c r="N108">
        <v>2</v>
      </c>
      <c r="O108">
        <v>3</v>
      </c>
      <c r="P108">
        <v>7</v>
      </c>
      <c r="Q108">
        <f>((1-(K108/14))*0.1*IF(K108&lt;&gt;0,1,0)) + ((1-(L108/14))*0.1*IF(L108&lt;&gt;0,1,0)) + ((1-(M108/14))*0.1*IF(M108&lt;&gt;0,1,0)) + ((1-(N108/14))*0.1*IF(N108&lt;&gt;0,1,0))</f>
        <v>0.3357142857142858</v>
      </c>
      <c r="R108">
        <v>130</v>
      </c>
      <c r="S108">
        <f>VLOOKUP(表格1_3[[#This Row],[負磅]],W!$A$1:$B$32,2,FALSE)</f>
        <v>-0.05</v>
      </c>
      <c r="T108" s="8" t="s">
        <v>84</v>
      </c>
      <c r="U108">
        <f>VLOOKUP(表格1_3[[#This Row],[騎師]],J!$A$1:$B$45,2,FALSE)</f>
        <v>0.27648578811369506</v>
      </c>
      <c r="V108" s="8" t="s">
        <v>184</v>
      </c>
      <c r="W108">
        <f>VLOOKUP(表格1_3[[#This Row],[練馬師]],T!$A$1:$B$23,2,FALSE)</f>
        <v>0.19391634980988592</v>
      </c>
      <c r="X108">
        <v>2</v>
      </c>
      <c r="Y108">
        <f>VLOOKUP(表格1_3[[#This Row],[檔位]],'1200M'!$A$1:$B$14,2,0)</f>
        <v>0.43</v>
      </c>
      <c r="Z108">
        <v>75</v>
      </c>
      <c r="AA108">
        <v>1</v>
      </c>
      <c r="AB108">
        <v>9.14</v>
      </c>
      <c r="AD108">
        <v>1041600</v>
      </c>
      <c r="AE108">
        <v>5</v>
      </c>
      <c r="AF108">
        <f>VLOOKUP(表格1_3[[#This Row],[馬齡]],SPB!$A$1:$B$9,2,FALSE)</f>
        <v>0</v>
      </c>
      <c r="AG108">
        <v>9</v>
      </c>
      <c r="AH108" t="s">
        <v>76</v>
      </c>
      <c r="AI108">
        <v>28</v>
      </c>
      <c r="AJ108" t="s">
        <v>124</v>
      </c>
      <c r="AK108" t="s">
        <v>354</v>
      </c>
    </row>
    <row r="109" spans="1:37" x14ac:dyDescent="0.25">
      <c r="A109" s="9" t="s">
        <v>349</v>
      </c>
      <c r="B109" s="8">
        <v>12</v>
      </c>
      <c r="C109" s="8" t="s">
        <v>383</v>
      </c>
      <c r="G109" s="116">
        <f>Q109+S109+(U109*0.3)+(W109*0.3)+(Y109*0.4)+AF109</f>
        <v>0.5599842788790157</v>
      </c>
      <c r="H109">
        <f>VLOOKUP(表格1_3[[#This Row],[馬名]],Odds!$A$2:$E$115,4,0)</f>
        <v>4.4000000000000004</v>
      </c>
      <c r="I109">
        <f>VLOOKUP(表格1_3[[#This Row],[馬名]],Odds!$A$2:$E$115,5,0)</f>
        <v>1.5</v>
      </c>
      <c r="J109" t="str">
        <f>VLOOKUP(表格1_3[[#This Row],[馬名]],'M2'!$A$4:$H$161,7,0)</f>
        <v>中前</v>
      </c>
      <c r="K109">
        <v>4</v>
      </c>
      <c r="L109">
        <v>10</v>
      </c>
      <c r="M109">
        <v>2</v>
      </c>
      <c r="N109">
        <v>3</v>
      </c>
      <c r="O109">
        <v>2</v>
      </c>
      <c r="P109">
        <v>3</v>
      </c>
      <c r="Q109">
        <f>((1-(K109/14))*0.1*IF(K109&lt;&gt;0,1,0)) + ((1-(L109/14))*0.1*IF(L109&lt;&gt;0,1,0)) + ((1-(M109/14))*0.1*IF(M109&lt;&gt;0,1,0)) + ((1-(N109/14))*0.1*IF(N109&lt;&gt;0,1,0))</f>
        <v>0.26428571428571429</v>
      </c>
      <c r="R109">
        <v>118</v>
      </c>
      <c r="S109">
        <f>VLOOKUP(表格1_3[[#This Row],[負磅]],W!$A$1:$B$32,2,FALSE)</f>
        <v>7.0000000000000007E-2</v>
      </c>
      <c r="T109" s="8" t="s">
        <v>58</v>
      </c>
      <c r="U109">
        <f>VLOOKUP(表格1_3[[#This Row],[騎師]],J!$A$1:$B$45,2,FALSE)</f>
        <v>0.23636363636363636</v>
      </c>
      <c r="V109" s="8" t="s">
        <v>45</v>
      </c>
      <c r="W109">
        <f>VLOOKUP(表格1_3[[#This Row],[練馬師]],T!$A$1:$B$23,2,FALSE)</f>
        <v>0.30263157894736842</v>
      </c>
      <c r="X109">
        <v>7</v>
      </c>
      <c r="Y109">
        <f>VLOOKUP(表格1_3[[#This Row],[檔位]],'1200M'!$A$1:$B$14,2,0)</f>
        <v>0.16</v>
      </c>
      <c r="Z109">
        <v>63</v>
      </c>
      <c r="AA109">
        <v>1</v>
      </c>
      <c r="AB109">
        <v>9.4</v>
      </c>
      <c r="AD109">
        <v>111600</v>
      </c>
      <c r="AE109">
        <v>5</v>
      </c>
      <c r="AF109">
        <f>VLOOKUP(表格1_3[[#This Row],[馬齡]],SPB!$A$1:$B$9,2,FALSE)</f>
        <v>0</v>
      </c>
      <c r="AG109">
        <v>-2</v>
      </c>
      <c r="AH109" t="s">
        <v>76</v>
      </c>
      <c r="AI109">
        <v>17</v>
      </c>
      <c r="AJ109" t="s">
        <v>16</v>
      </c>
      <c r="AK109" t="s">
        <v>385</v>
      </c>
    </row>
    <row r="110" spans="1:37" x14ac:dyDescent="0.25">
      <c r="A110" s="9" t="s">
        <v>349</v>
      </c>
      <c r="B110" s="8">
        <v>4</v>
      </c>
      <c r="C110" s="8" t="s">
        <v>358</v>
      </c>
      <c r="E110" s="8" t="s">
        <v>2371</v>
      </c>
      <c r="G110" s="116">
        <f>Q110+S110+(U110*0.3)+(W110*0.3)+(Y110*0.4)+AF110</f>
        <v>0.54741269841269846</v>
      </c>
      <c r="H110">
        <f>VLOOKUP(表格1_3[[#This Row],[馬名]],Odds!$A$2:$E$115,4,0)</f>
        <v>8.1</v>
      </c>
      <c r="I110">
        <f>VLOOKUP(表格1_3[[#This Row],[馬名]],Odds!$A$2:$E$115,5,0)</f>
        <v>3.1</v>
      </c>
      <c r="J110" t="str">
        <f>VLOOKUP(表格1_3[[#This Row],[馬名]],'M2'!$A$4:$H$161,7,0)</f>
        <v>中後</v>
      </c>
      <c r="K110">
        <v>5</v>
      </c>
      <c r="L110">
        <v>8</v>
      </c>
      <c r="M110">
        <v>4</v>
      </c>
      <c r="N110">
        <v>7</v>
      </c>
      <c r="O110">
        <v>5</v>
      </c>
      <c r="P110">
        <v>9</v>
      </c>
      <c r="Q110">
        <f>((1-(K110/14))*0.1*IF(K110&lt;&gt;0,1,0)) + ((1-(L110/14))*0.1*IF(L110&lt;&gt;0,1,0)) + ((1-(M110/14))*0.1*IF(M110&lt;&gt;0,1,0)) + ((1-(N110/14))*0.1*IF(N110&lt;&gt;0,1,0))</f>
        <v>0.22857142857142859</v>
      </c>
      <c r="R110">
        <v>124</v>
      </c>
      <c r="S110">
        <f>VLOOKUP(表格1_3[[#This Row],[負磅]],W!$A$1:$B$32,2,FALSE)</f>
        <v>0.01</v>
      </c>
      <c r="T110" s="8" t="s">
        <v>63</v>
      </c>
      <c r="U110">
        <f>VLOOKUP(表格1_3[[#This Row],[騎師]],J!$A$1:$B$45,2,FALSE)</f>
        <v>0.26984126984126983</v>
      </c>
      <c r="V110" s="8" t="s">
        <v>30</v>
      </c>
      <c r="W110">
        <f>VLOOKUP(表格1_3[[#This Row],[練馬師]],T!$A$1:$B$23,2,FALSE)</f>
        <v>0.21296296296296297</v>
      </c>
      <c r="X110">
        <v>1</v>
      </c>
      <c r="Y110">
        <f>VLOOKUP(表格1_3[[#This Row],[檔位]],'1200M'!$A$1:$B$14,2,0)</f>
        <v>0.41</v>
      </c>
      <c r="Z110">
        <v>69</v>
      </c>
      <c r="AA110">
        <v>1</v>
      </c>
      <c r="AB110">
        <v>9.3699999999999992</v>
      </c>
      <c r="AD110">
        <v>0</v>
      </c>
      <c r="AE110">
        <v>6</v>
      </c>
      <c r="AF110">
        <f>VLOOKUP(表格1_3[[#This Row],[馬齡]],SPB!$A$1:$B$9,2,FALSE)</f>
        <v>0</v>
      </c>
      <c r="AG110">
        <v>-3</v>
      </c>
      <c r="AH110" t="s">
        <v>76</v>
      </c>
      <c r="AI110">
        <v>84</v>
      </c>
      <c r="AJ110" t="s">
        <v>360</v>
      </c>
      <c r="AK110" t="s">
        <v>361</v>
      </c>
    </row>
    <row r="111" spans="1:37" x14ac:dyDescent="0.25">
      <c r="A111" s="9" t="s">
        <v>349</v>
      </c>
      <c r="B111" s="8">
        <v>7</v>
      </c>
      <c r="C111" s="8" t="s">
        <v>369</v>
      </c>
      <c r="E111" s="8" t="s">
        <v>2371</v>
      </c>
      <c r="G111" s="116">
        <f>Q111+S111+(U111*0.3)+(W111*0.3)+(Y111*0.4)+AF111</f>
        <v>0.50404604902140115</v>
      </c>
      <c r="H111">
        <f>VLOOKUP(表格1_3[[#This Row],[馬名]],Odds!$A$2:$E$115,4,0)</f>
        <v>16</v>
      </c>
      <c r="I111">
        <f>VLOOKUP(表格1_3[[#This Row],[馬名]],Odds!$A$2:$E$115,5,0)</f>
        <v>5.3</v>
      </c>
      <c r="J111" t="str">
        <f>VLOOKUP(表格1_3[[#This Row],[馬名]],'M2'!$A$4:$H$161,7,0)</f>
        <v>中前</v>
      </c>
      <c r="K111">
        <v>7</v>
      </c>
      <c r="L111">
        <v>3</v>
      </c>
      <c r="M111">
        <v>1</v>
      </c>
      <c r="N111">
        <v>7</v>
      </c>
      <c r="O111">
        <v>4</v>
      </c>
      <c r="P111">
        <v>6</v>
      </c>
      <c r="Q111">
        <f>((1-(K111/14))*0.1*IF(K111&lt;&gt;0,1,0)) + ((1-(L111/14))*0.1*IF(L111&lt;&gt;0,1,0)) + ((1-(M111/14))*0.1*IF(M111&lt;&gt;0,1,0)) + ((1-(N111/14))*0.1*IF(N111&lt;&gt;0,1,0))</f>
        <v>0.27142857142857141</v>
      </c>
      <c r="R111">
        <v>120</v>
      </c>
      <c r="S111">
        <f>VLOOKUP(表格1_3[[#This Row],[負磅]],W!$A$1:$B$32,2,FALSE)</f>
        <v>0.05</v>
      </c>
      <c r="T111" s="8" t="s">
        <v>101</v>
      </c>
      <c r="U111">
        <f>VLOOKUP(表格1_3[[#This Row],[騎師]],J!$A$1:$B$45,2,FALSE)</f>
        <v>0.21022727272727273</v>
      </c>
      <c r="V111" s="8" t="s">
        <v>166</v>
      </c>
      <c r="W111">
        <f>VLOOKUP(表格1_3[[#This Row],[練馬師]],T!$A$1:$B$23,2,FALSE)</f>
        <v>0.17183098591549295</v>
      </c>
      <c r="X111">
        <v>11</v>
      </c>
      <c r="Y111">
        <f>VLOOKUP(表格1_3[[#This Row],[檔位]],'1200M'!$A$1:$B$14,2,0)</f>
        <v>0.17</v>
      </c>
      <c r="Z111">
        <v>65</v>
      </c>
      <c r="AA111">
        <v>1</v>
      </c>
      <c r="AB111">
        <v>9.36</v>
      </c>
      <c r="AD111">
        <v>0</v>
      </c>
      <c r="AE111">
        <v>5</v>
      </c>
      <c r="AF111">
        <f>VLOOKUP(表格1_3[[#This Row],[馬齡]],SPB!$A$1:$B$9,2,FALSE)</f>
        <v>0</v>
      </c>
      <c r="AG111">
        <v>0</v>
      </c>
      <c r="AH111" t="s">
        <v>71</v>
      </c>
      <c r="AI111">
        <v>84</v>
      </c>
      <c r="AJ111" t="s">
        <v>41</v>
      </c>
      <c r="AK111" t="s">
        <v>274</v>
      </c>
    </row>
    <row r="112" spans="1:37" x14ac:dyDescent="0.25">
      <c r="A112" s="9" t="s">
        <v>349</v>
      </c>
      <c r="B112" s="8">
        <v>3</v>
      </c>
      <c r="C112" s="8" t="s">
        <v>355</v>
      </c>
      <c r="G112" s="116">
        <f>Q112+S112+(U112*0.3)+(W112*0.3)+(Y112*0.4)+AF112</f>
        <v>0.48951260504201688</v>
      </c>
      <c r="H112">
        <f>VLOOKUP(表格1_3[[#This Row],[馬名]],Odds!$A$2:$E$115,4,0)</f>
        <v>13</v>
      </c>
      <c r="I112">
        <f>VLOOKUP(表格1_3[[#This Row],[馬名]],Odds!$A$2:$E$115,5,0)</f>
        <v>3.4</v>
      </c>
      <c r="J112" t="str">
        <f>VLOOKUP(表格1_3[[#This Row],[馬名]],'M2'!$A$4:$H$161,7,0)</f>
        <v>中後</v>
      </c>
      <c r="K112">
        <v>4</v>
      </c>
      <c r="L112">
        <v>10</v>
      </c>
      <c r="M112">
        <v>6</v>
      </c>
      <c r="N112">
        <v>9</v>
      </c>
      <c r="O112">
        <v>1</v>
      </c>
      <c r="P112">
        <v>1</v>
      </c>
      <c r="Q112">
        <f>((1-(K112/14))*0.1*IF(K112&lt;&gt;0,1,0)) + ((1-(L112/14))*0.1*IF(L112&lt;&gt;0,1,0)) + ((1-(M112/14))*0.1*IF(M112&lt;&gt;0,1,0)) + ((1-(N112/14))*0.1*IF(N112&lt;&gt;0,1,0))</f>
        <v>0.19285714285714284</v>
      </c>
      <c r="R112">
        <v>127</v>
      </c>
      <c r="S112">
        <f>VLOOKUP(表格1_3[[#This Row],[負磅]],W!$A$1:$B$32,2,FALSE)</f>
        <v>-1.99999999999999E-2</v>
      </c>
      <c r="T112" s="48" t="s">
        <v>121</v>
      </c>
      <c r="U112" s="34">
        <f>VLOOKUP(表格1_3[[#This Row],[騎師]],J!$A$1:$B$45,2,FALSE)</f>
        <v>0.2857142857142857</v>
      </c>
      <c r="V112" s="48" t="s">
        <v>85</v>
      </c>
      <c r="W112">
        <f>VLOOKUP(表格1_3[[#This Row],[練馬師]],T!$A$1:$B$23,2,FALSE)</f>
        <v>0.34313725490196079</v>
      </c>
      <c r="X112">
        <v>3</v>
      </c>
      <c r="Y112">
        <f>VLOOKUP(表格1_3[[#This Row],[檔位]],'1200M'!$A$1:$B$14,2,0)</f>
        <v>0.32</v>
      </c>
      <c r="Z112">
        <v>72</v>
      </c>
      <c r="AA112">
        <v>1</v>
      </c>
      <c r="AB112">
        <v>9.58</v>
      </c>
      <c r="AD112">
        <v>0</v>
      </c>
      <c r="AE112">
        <v>7</v>
      </c>
      <c r="AF112">
        <f>VLOOKUP(表格1_3[[#This Row],[馬齡]],SPB!$A$1:$B$9,2,FALSE)</f>
        <v>0</v>
      </c>
      <c r="AG112">
        <v>0</v>
      </c>
      <c r="AH112" t="s">
        <v>76</v>
      </c>
      <c r="AI112">
        <v>84</v>
      </c>
      <c r="AJ112" t="s">
        <v>147</v>
      </c>
      <c r="AK112" t="s">
        <v>357</v>
      </c>
    </row>
    <row r="113" spans="1:37" x14ac:dyDescent="0.25">
      <c r="A113" s="9" t="s">
        <v>349</v>
      </c>
      <c r="B113" s="8">
        <v>9</v>
      </c>
      <c r="C113" s="8" t="s">
        <v>374</v>
      </c>
      <c r="F113" s="8" t="s">
        <v>2372</v>
      </c>
      <c r="G113" s="116">
        <f>Q113+S113+(U113*0.3)+(W113*0.3)+(Y113*0.4)+AF113</f>
        <v>0.48667633928571435</v>
      </c>
      <c r="H113">
        <f>VLOOKUP(表格1_3[[#This Row],[馬名]],Odds!$A$2:$E$115,4,0)</f>
        <v>12</v>
      </c>
      <c r="I113">
        <f>VLOOKUP(表格1_3[[#This Row],[馬名]],Odds!$A$2:$E$115,5,0)</f>
        <v>2.8</v>
      </c>
      <c r="J113" t="str">
        <f>VLOOKUP(表格1_3[[#This Row],[馬名]],'M2'!$A$4:$H$161,7,0)</f>
        <v>放頭</v>
      </c>
      <c r="K113">
        <v>5</v>
      </c>
      <c r="L113">
        <v>8</v>
      </c>
      <c r="M113">
        <v>11</v>
      </c>
      <c r="N113">
        <v>2</v>
      </c>
      <c r="O113">
        <v>7</v>
      </c>
      <c r="P113">
        <v>4</v>
      </c>
      <c r="Q113">
        <f>((1-(K113/14))*0.1*IF(K113&lt;&gt;0,1,0)) + ((1-(L113/14))*0.1*IF(L113&lt;&gt;0,1,0)) + ((1-(M113/14))*0.1*IF(M113&lt;&gt;0,1,0)) + ((1-(N113/14))*0.1*IF(N113&lt;&gt;0,1,0))</f>
        <v>0.2142857142857143</v>
      </c>
      <c r="R113">
        <v>117</v>
      </c>
      <c r="S113">
        <f>VLOOKUP(表格1_3[[#This Row],[負磅]],W!$A$1:$B$32,2,FALSE)</f>
        <v>0.08</v>
      </c>
      <c r="T113" s="8" t="s">
        <v>110</v>
      </c>
      <c r="U113">
        <f>VLOOKUP(表格1_3[[#This Row],[騎師]],J!$A$1:$B$45,2,FALSE)</f>
        <v>0.16796875</v>
      </c>
      <c r="V113" s="8" t="s">
        <v>59</v>
      </c>
      <c r="W113">
        <f>VLOOKUP(表格1_3[[#This Row],[練馬師]],T!$A$1:$B$23,2,FALSE)</f>
        <v>0.16666666666666666</v>
      </c>
      <c r="X113">
        <v>9</v>
      </c>
      <c r="Y113">
        <f>VLOOKUP(表格1_3[[#This Row],[檔位]],'1200M'!$A$1:$B$14,2,0)</f>
        <v>0.23</v>
      </c>
      <c r="Z113">
        <v>64</v>
      </c>
      <c r="AA113">
        <v>1</v>
      </c>
      <c r="AB113">
        <v>9.7899999999999991</v>
      </c>
      <c r="AD113">
        <v>0</v>
      </c>
      <c r="AE113">
        <v>5</v>
      </c>
      <c r="AF113">
        <f>VLOOKUP(表格1_3[[#This Row],[馬齡]],SPB!$A$1:$B$9,2,FALSE)</f>
        <v>0</v>
      </c>
      <c r="AG113">
        <v>-2</v>
      </c>
      <c r="AH113" t="s">
        <v>71</v>
      </c>
      <c r="AI113">
        <v>108</v>
      </c>
      <c r="AJ113" t="s">
        <v>375</v>
      </c>
      <c r="AK113" t="s">
        <v>376</v>
      </c>
    </row>
    <row r="114" spans="1:37" x14ac:dyDescent="0.25">
      <c r="A114" s="9" t="s">
        <v>349</v>
      </c>
      <c r="B114" s="8">
        <v>6</v>
      </c>
      <c r="C114" s="8" t="s">
        <v>365</v>
      </c>
      <c r="E114" s="8" t="s">
        <v>2371</v>
      </c>
      <c r="G114" s="116">
        <f>Q114+S114+(U114*0.3)+(W114*0.3)+(Y114*0.4)+AF114</f>
        <v>0.45912298651333872</v>
      </c>
      <c r="H114">
        <f>VLOOKUP(表格1_3[[#This Row],[馬名]],Odds!$A$2:$E$115,4,0)</f>
        <v>16</v>
      </c>
      <c r="I114">
        <f>VLOOKUP(表格1_3[[#This Row],[馬名]],Odds!$A$2:$E$115,5,0)</f>
        <v>4.5</v>
      </c>
      <c r="J114" t="str">
        <f>VLOOKUP(表格1_3[[#This Row],[馬名]],'M2'!$A$4:$H$161,7,0)</f>
        <v>放頭</v>
      </c>
      <c r="K114">
        <v>7</v>
      </c>
      <c r="L114">
        <v>5</v>
      </c>
      <c r="M114">
        <v>6</v>
      </c>
      <c r="N114">
        <v>12</v>
      </c>
      <c r="O114">
        <v>3</v>
      </c>
      <c r="P114">
        <v>2</v>
      </c>
      <c r="Q114">
        <f>((1-(K114/14))*0.1*IF(K114&lt;&gt;0,1,0)) + ((1-(L114/14))*0.1*IF(L114&lt;&gt;0,1,0)) + ((1-(M114/14))*0.1*IF(M114&lt;&gt;0,1,0)) + ((1-(N114/14))*0.1*IF(N114&lt;&gt;0,1,0))</f>
        <v>0.18571428571428572</v>
      </c>
      <c r="R114">
        <v>121</v>
      </c>
      <c r="S114">
        <f>VLOOKUP(表格1_3[[#This Row],[負磅]],W!$A$1:$B$32,2,FALSE)</f>
        <v>0.04</v>
      </c>
      <c r="T114" s="8" t="s">
        <v>93</v>
      </c>
      <c r="U114">
        <f>VLOOKUP(表格1_3[[#This Row],[騎師]],J!$A$1:$B$45,2,FALSE)</f>
        <v>0.24770642201834864</v>
      </c>
      <c r="V114" s="8" t="s">
        <v>80</v>
      </c>
      <c r="W114">
        <f>VLOOKUP(表格1_3[[#This Row],[練馬師]],T!$A$1:$B$23,2,FALSE)</f>
        <v>0.29032258064516131</v>
      </c>
      <c r="X114">
        <v>12</v>
      </c>
      <c r="Y114">
        <f>VLOOKUP(表格1_3[[#This Row],[檔位]],'1200M'!$A$1:$B$14,2,0)</f>
        <v>0.18</v>
      </c>
      <c r="Z114">
        <v>66</v>
      </c>
      <c r="AA114">
        <v>1</v>
      </c>
      <c r="AB114">
        <v>9.27</v>
      </c>
      <c r="AD114">
        <v>0</v>
      </c>
      <c r="AE114">
        <v>6</v>
      </c>
      <c r="AF114">
        <f>VLOOKUP(表格1_3[[#This Row],[馬齡]],SPB!$A$1:$B$9,2,FALSE)</f>
        <v>0</v>
      </c>
      <c r="AG114">
        <v>-4</v>
      </c>
      <c r="AH114" t="s">
        <v>71</v>
      </c>
      <c r="AI114">
        <v>105</v>
      </c>
      <c r="AJ114" t="s">
        <v>367</v>
      </c>
      <c r="AK114" t="s">
        <v>368</v>
      </c>
    </row>
    <row r="115" spans="1:37" x14ac:dyDescent="0.25">
      <c r="A115" s="9" t="s">
        <v>349</v>
      </c>
      <c r="B115" s="8">
        <v>1</v>
      </c>
      <c r="C115" s="8" t="s">
        <v>350</v>
      </c>
      <c r="G115" s="116">
        <f>Q115+S115+(U115*0.3)+(W115*0.3)+(Y115*0.4)+AF115</f>
        <v>0.39803783855549663</v>
      </c>
      <c r="H115">
        <f>VLOOKUP(表格1_3[[#This Row],[馬名]],Odds!$A$2:$E$115,4,0)</f>
        <v>22</v>
      </c>
      <c r="I115">
        <f>VLOOKUP(表格1_3[[#This Row],[馬名]],Odds!$A$2:$E$115,5,0)</f>
        <v>7.4</v>
      </c>
      <c r="J115" t="str">
        <f>VLOOKUP(表格1_3[[#This Row],[馬名]],'M2'!$A$4:$H$161,7,0)</f>
        <v>放頭</v>
      </c>
      <c r="K115">
        <v>5</v>
      </c>
      <c r="L115">
        <v>6</v>
      </c>
      <c r="M115">
        <v>1</v>
      </c>
      <c r="N115">
        <v>1</v>
      </c>
      <c r="O115">
        <v>6</v>
      </c>
      <c r="P115">
        <v>1</v>
      </c>
      <c r="Q115">
        <f>((1-(K115/14))*0.1*IF(K115&lt;&gt;0,1,0)) + ((1-(L115/14))*0.1*IF(L115&lt;&gt;0,1,0)) + ((1-(M115/14))*0.1*IF(M115&lt;&gt;0,1,0)) + ((1-(N115/14))*0.1*IF(N115&lt;&gt;0,1,0))</f>
        <v>0.30714285714285716</v>
      </c>
      <c r="R115">
        <v>135</v>
      </c>
      <c r="S115">
        <f>VLOOKUP(表格1_3[[#This Row],[負磅]],W!$A$1:$B$32,2,FALSE)</f>
        <v>-0.1</v>
      </c>
      <c r="T115" s="48" t="s">
        <v>38</v>
      </c>
      <c r="U115" s="34">
        <f>VLOOKUP(表格1_3[[#This Row],[騎師]],J!$A$1:$B$45,2,FALSE)</f>
        <v>0.3125</v>
      </c>
      <c r="V115" s="48" t="s">
        <v>39</v>
      </c>
      <c r="W115">
        <f>VLOOKUP(表格1_3[[#This Row],[練馬師]],T!$A$1:$B$23,2,FALSE)</f>
        <v>0.23048327137546468</v>
      </c>
      <c r="X115">
        <v>10</v>
      </c>
      <c r="Y115">
        <f>VLOOKUP(表格1_3[[#This Row],[檔位]],'1200M'!$A$1:$B$14,2,0)</f>
        <v>7.0000000000000007E-2</v>
      </c>
      <c r="Z115">
        <v>80</v>
      </c>
      <c r="AA115">
        <v>1</v>
      </c>
      <c r="AB115">
        <v>9.14</v>
      </c>
      <c r="AD115">
        <v>65100</v>
      </c>
      <c r="AE115">
        <v>5</v>
      </c>
      <c r="AF115">
        <f>VLOOKUP(表格1_3[[#This Row],[馬齡]],SPB!$A$1:$B$9,2,FALSE)</f>
        <v>0</v>
      </c>
      <c r="AG115">
        <v>0</v>
      </c>
      <c r="AH115">
        <v>1</v>
      </c>
      <c r="AI115">
        <v>28</v>
      </c>
      <c r="AJ115" t="s">
        <v>147</v>
      </c>
      <c r="AK115" t="s">
        <v>352</v>
      </c>
    </row>
    <row r="116" spans="1:37" x14ac:dyDescent="0.25">
      <c r="A116" s="9" t="s">
        <v>349</v>
      </c>
      <c r="B116" s="8" t="str">
        <f>VLOOKUP(表格1_3[[#This Row],[場]],Raceinfo!$A$1:$C$9,3,0)</f>
        <v xml:space="preserve"> 第三班</v>
      </c>
      <c r="C116" s="8" t="str">
        <f>VLOOKUP(表格1_3[[#This Row],[場]],Raceinfo!$A$1:$C$9,2,0)</f>
        <v xml:space="preserve"> 1200米</v>
      </c>
    </row>
    <row r="117" spans="1:37" x14ac:dyDescent="0.25">
      <c r="A117" s="7"/>
      <c r="B117" s="7"/>
      <c r="C117" s="7"/>
      <c r="D117" s="7"/>
      <c r="E117" s="7"/>
      <c r="F117" s="7"/>
      <c r="G117" s="115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7"/>
      <c r="U117" s="6"/>
      <c r="V117" s="7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</sheetData>
  <phoneticPr fontId="3" type="noConversion"/>
  <conditionalFormatting sqref="J1:J1048576">
    <cfRule type="containsText" dxfId="23" priority="4" operator="containsText" text="留後">
      <formula>NOT(ISERROR(SEARCH("留後",J1)))</formula>
    </cfRule>
    <cfRule type="containsText" dxfId="22" priority="5" operator="containsText" text="中後">
      <formula>NOT(ISERROR(SEARCH("中後",J1)))</formula>
    </cfRule>
    <cfRule type="containsText" dxfId="21" priority="6" operator="containsText" text="中前">
      <formula>NOT(ISERROR(SEARCH("中前",J1)))</formula>
    </cfRule>
    <cfRule type="containsText" dxfId="20" priority="7" operator="containsText" text="放頭">
      <formula>NOT(ISERROR(SEARCH("放頭",J1)))</formula>
    </cfRule>
  </conditionalFormatting>
  <conditionalFormatting sqref="K1:P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1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048576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:Z1048576">
    <cfRule type="colorScale" priority="14">
      <colorScale>
        <cfvo type="min"/>
        <cfvo type="max"/>
        <color rgb="FFFFEF9C"/>
        <color rgb="FF63BE7B"/>
      </colorScale>
    </cfRule>
  </conditionalFormatting>
  <conditionalFormatting sqref="AC1:AC1048576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:AD10485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K1048576">
    <cfRule type="duplicateValues" dxfId="19" priority="8"/>
  </conditionalFormatting>
  <conditionalFormatting sqref="G1:G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:H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B5247-BA98-4F79-B4BC-FE1A4B67D235}">
  <sheetPr codeName="工作表17"/>
  <dimension ref="A1:AH2999"/>
  <sheetViews>
    <sheetView workbookViewId="0">
      <pane xSplit="3" ySplit="1" topLeftCell="F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RowHeight="15.75" x14ac:dyDescent="0.25"/>
  <cols>
    <col min="3" max="3" width="0" hidden="1" customWidth="1"/>
    <col min="6" max="6" width="9.140625" style="13"/>
  </cols>
  <sheetData>
    <row r="1" spans="1:34" x14ac:dyDescent="0.25">
      <c r="A1" s="15" t="s">
        <v>2228</v>
      </c>
      <c r="B1" s="15" t="s">
        <v>2229</v>
      </c>
      <c r="C1" s="15" t="s">
        <v>2365</v>
      </c>
      <c r="D1" s="1" t="s">
        <v>2235</v>
      </c>
      <c r="E1" s="1" t="s">
        <v>425</v>
      </c>
      <c r="F1" s="14" t="s">
        <v>2230</v>
      </c>
      <c r="G1" s="1" t="s">
        <v>6</v>
      </c>
      <c r="H1" s="1" t="s">
        <v>2236</v>
      </c>
      <c r="I1" s="1" t="s">
        <v>427</v>
      </c>
      <c r="J1" s="15" t="s">
        <v>4</v>
      </c>
      <c r="K1" s="1" t="s">
        <v>2374</v>
      </c>
      <c r="L1" s="1" t="s">
        <v>2375</v>
      </c>
      <c r="M1" s="1" t="s">
        <v>426</v>
      </c>
      <c r="N1" s="1" t="s">
        <v>2386</v>
      </c>
      <c r="O1" s="1" t="s">
        <v>2388</v>
      </c>
      <c r="P1" s="1" t="s">
        <v>2231</v>
      </c>
      <c r="Q1" s="1" t="s">
        <v>8</v>
      </c>
      <c r="R1" s="1" t="s">
        <v>2233</v>
      </c>
      <c r="S1" s="1" t="s">
        <v>2232</v>
      </c>
      <c r="T1" s="1" t="s">
        <v>424</v>
      </c>
      <c r="U1" s="1" t="s">
        <v>2212</v>
      </c>
      <c r="V1" s="1" t="s">
        <v>2213</v>
      </c>
      <c r="W1" s="1" t="s">
        <v>2234</v>
      </c>
      <c r="X1" s="1" t="s">
        <v>7</v>
      </c>
      <c r="Y1" s="15" t="s">
        <v>5</v>
      </c>
      <c r="Z1" s="1" t="s">
        <v>2237</v>
      </c>
      <c r="AA1" s="1" t="s">
        <v>2207</v>
      </c>
      <c r="AB1" s="1" t="s">
        <v>2208</v>
      </c>
      <c r="AC1" s="1" t="s">
        <v>2209</v>
      </c>
      <c r="AD1" s="1" t="s">
        <v>2210</v>
      </c>
      <c r="AE1" s="1" t="s">
        <v>2211</v>
      </c>
      <c r="AF1" s="1" t="s">
        <v>2376</v>
      </c>
      <c r="AG1" s="1" t="s">
        <v>2377</v>
      </c>
      <c r="AH1" s="1" t="s">
        <v>2214</v>
      </c>
    </row>
    <row r="2" spans="1:34" hidden="1" x14ac:dyDescent="0.25">
      <c r="A2" s="16" t="s">
        <v>1</v>
      </c>
      <c r="B2" s="16" t="s">
        <v>12</v>
      </c>
      <c r="C2" s="16" t="s">
        <v>2239</v>
      </c>
      <c r="D2">
        <v>5.3</v>
      </c>
      <c r="E2" s="29">
        <v>1</v>
      </c>
      <c r="F2" s="37" t="str">
        <f>VLOOKUP(Z2, method!$A$1:$B$15, 2, 0)</f>
        <v>中前</v>
      </c>
      <c r="G2">
        <v>8</v>
      </c>
      <c r="H2">
        <v>130</v>
      </c>
      <c r="I2" s="43">
        <v>1800</v>
      </c>
      <c r="J2" s="16" t="s">
        <v>13</v>
      </c>
      <c r="K2">
        <v>1</v>
      </c>
      <c r="L2">
        <v>50.32</v>
      </c>
      <c r="M2">
        <v>21</v>
      </c>
      <c r="N2">
        <v>9</v>
      </c>
      <c r="O2">
        <v>25</v>
      </c>
      <c r="P2" t="s">
        <v>429</v>
      </c>
      <c r="Q2">
        <v>1137</v>
      </c>
      <c r="R2">
        <v>5</v>
      </c>
      <c r="S2" s="33" t="s">
        <v>430</v>
      </c>
      <c r="T2">
        <v>37</v>
      </c>
      <c r="W2" s="12" t="s">
        <v>431</v>
      </c>
      <c r="X2">
        <v>33</v>
      </c>
      <c r="Y2" s="16" t="s">
        <v>14</v>
      </c>
      <c r="Z2">
        <v>4</v>
      </c>
      <c r="AA2">
        <v>2</v>
      </c>
      <c r="AB2">
        <v>2</v>
      </c>
      <c r="AC2">
        <v>2</v>
      </c>
      <c r="AD2">
        <v>1</v>
      </c>
      <c r="AF2">
        <v>4</v>
      </c>
      <c r="AG2" t="s">
        <v>13</v>
      </c>
    </row>
    <row r="3" spans="1:34" hidden="1" x14ac:dyDescent="0.25">
      <c r="A3" s="16" t="s">
        <v>1</v>
      </c>
      <c r="B3" s="16" t="s">
        <v>12</v>
      </c>
      <c r="C3" s="16" t="s">
        <v>2239</v>
      </c>
      <c r="D3">
        <v>8.4</v>
      </c>
      <c r="E3">
        <v>11</v>
      </c>
      <c r="F3" s="35" t="str">
        <f>VLOOKUP(Z3, method!$A$1:$B$15, 2, 0)</f>
        <v>放頭</v>
      </c>
      <c r="G3">
        <v>8</v>
      </c>
      <c r="H3">
        <v>130</v>
      </c>
      <c r="I3">
        <v>1600</v>
      </c>
      <c r="J3" s="17" t="s">
        <v>121</v>
      </c>
      <c r="K3">
        <v>1</v>
      </c>
      <c r="L3">
        <v>35.79</v>
      </c>
      <c r="M3">
        <v>7</v>
      </c>
      <c r="N3">
        <v>9</v>
      </c>
      <c r="O3">
        <v>25</v>
      </c>
      <c r="P3" t="s">
        <v>434</v>
      </c>
      <c r="Q3">
        <v>1132</v>
      </c>
      <c r="R3">
        <v>5</v>
      </c>
      <c r="S3" s="32" t="s">
        <v>435</v>
      </c>
      <c r="T3">
        <v>2</v>
      </c>
      <c r="W3" t="s">
        <v>436</v>
      </c>
      <c r="X3">
        <v>35</v>
      </c>
      <c r="Y3" s="16" t="s">
        <v>14</v>
      </c>
      <c r="Z3">
        <v>1</v>
      </c>
      <c r="AA3">
        <v>1</v>
      </c>
      <c r="AB3">
        <v>1</v>
      </c>
      <c r="AC3">
        <v>11</v>
      </c>
      <c r="AF3">
        <v>4</v>
      </c>
      <c r="AG3" t="s">
        <v>13</v>
      </c>
    </row>
    <row r="4" spans="1:34" hidden="1" x14ac:dyDescent="0.25">
      <c r="A4" s="16" t="s">
        <v>1</v>
      </c>
      <c r="B4" s="16" t="s">
        <v>12</v>
      </c>
      <c r="C4" s="16" t="s">
        <v>2239</v>
      </c>
      <c r="D4">
        <v>12</v>
      </c>
      <c r="E4" s="34">
        <v>5</v>
      </c>
      <c r="F4" s="35" t="str">
        <f>VLOOKUP(Z4, method!$A$1:$B$15, 2, 0)</f>
        <v>放頭</v>
      </c>
      <c r="G4">
        <v>9</v>
      </c>
      <c r="H4">
        <v>133</v>
      </c>
      <c r="I4">
        <v>2000</v>
      </c>
      <c r="J4" s="17" t="s">
        <v>121</v>
      </c>
      <c r="K4">
        <v>2</v>
      </c>
      <c r="L4">
        <v>3.02</v>
      </c>
      <c r="M4">
        <v>22</v>
      </c>
      <c r="N4">
        <v>6</v>
      </c>
      <c r="O4">
        <v>25</v>
      </c>
      <c r="P4" t="s">
        <v>434</v>
      </c>
      <c r="Q4">
        <v>1138</v>
      </c>
      <c r="R4">
        <v>5</v>
      </c>
      <c r="S4" s="32" t="s">
        <v>435</v>
      </c>
      <c r="T4">
        <v>768</v>
      </c>
      <c r="W4">
        <v>3</v>
      </c>
      <c r="X4">
        <v>40</v>
      </c>
      <c r="Y4" s="16" t="s">
        <v>14</v>
      </c>
      <c r="Z4">
        <v>3</v>
      </c>
      <c r="AA4">
        <v>5</v>
      </c>
      <c r="AB4">
        <v>5</v>
      </c>
      <c r="AC4">
        <v>7</v>
      </c>
      <c r="AD4">
        <v>5</v>
      </c>
      <c r="AF4">
        <v>4</v>
      </c>
      <c r="AG4" t="s">
        <v>13</v>
      </c>
    </row>
    <row r="5" spans="1:34" hidden="1" x14ac:dyDescent="0.25">
      <c r="A5" s="16" t="s">
        <v>1</v>
      </c>
      <c r="B5" s="16" t="s">
        <v>12</v>
      </c>
      <c r="C5" s="16" t="s">
        <v>2239</v>
      </c>
      <c r="D5">
        <v>10</v>
      </c>
      <c r="E5">
        <v>9</v>
      </c>
      <c r="F5" s="37" t="str">
        <f>VLOOKUP(Z5, method!$A$1:$B$15, 2, 0)</f>
        <v>中前</v>
      </c>
      <c r="G5">
        <v>7</v>
      </c>
      <c r="H5">
        <v>117</v>
      </c>
      <c r="I5" s="43">
        <v>1800</v>
      </c>
      <c r="J5" s="17" t="s">
        <v>121</v>
      </c>
      <c r="K5">
        <v>1</v>
      </c>
      <c r="L5">
        <v>48.51</v>
      </c>
      <c r="M5">
        <v>14</v>
      </c>
      <c r="N5">
        <v>6</v>
      </c>
      <c r="O5">
        <v>25</v>
      </c>
      <c r="P5" t="s">
        <v>441</v>
      </c>
      <c r="Q5">
        <v>1147</v>
      </c>
      <c r="R5">
        <v>4</v>
      </c>
      <c r="S5" s="32" t="s">
        <v>435</v>
      </c>
      <c r="T5">
        <v>761</v>
      </c>
      <c r="W5" t="s">
        <v>442</v>
      </c>
      <c r="X5">
        <v>42</v>
      </c>
      <c r="Y5" s="16" t="s">
        <v>14</v>
      </c>
      <c r="Z5">
        <v>4</v>
      </c>
      <c r="AA5">
        <v>4</v>
      </c>
      <c r="AB5">
        <v>4</v>
      </c>
      <c r="AC5">
        <v>4</v>
      </c>
      <c r="AD5">
        <v>9</v>
      </c>
      <c r="AF5">
        <v>4</v>
      </c>
      <c r="AG5" t="s">
        <v>13</v>
      </c>
    </row>
    <row r="6" spans="1:34" hidden="1" x14ac:dyDescent="0.25">
      <c r="A6" s="16" t="s">
        <v>1</v>
      </c>
      <c r="B6" s="16" t="s">
        <v>12</v>
      </c>
      <c r="C6" s="16" t="s">
        <v>2239</v>
      </c>
      <c r="D6">
        <v>5.5</v>
      </c>
      <c r="E6">
        <v>6</v>
      </c>
      <c r="F6" s="35" t="str">
        <f>VLOOKUP(Z6, method!$A$1:$B$15, 2, 0)</f>
        <v>放頭</v>
      </c>
      <c r="G6">
        <v>8</v>
      </c>
      <c r="H6">
        <v>119</v>
      </c>
      <c r="I6">
        <v>2200</v>
      </c>
      <c r="J6" s="17" t="s">
        <v>121</v>
      </c>
      <c r="K6">
        <v>2</v>
      </c>
      <c r="L6">
        <v>16.45</v>
      </c>
      <c r="M6">
        <v>28</v>
      </c>
      <c r="N6">
        <v>5</v>
      </c>
      <c r="O6">
        <v>25</v>
      </c>
      <c r="P6" s="42" t="s">
        <v>445</v>
      </c>
      <c r="Q6">
        <v>1143</v>
      </c>
      <c r="R6">
        <v>4</v>
      </c>
      <c r="S6" s="32" t="s">
        <v>446</v>
      </c>
      <c r="T6">
        <v>710</v>
      </c>
      <c r="W6" t="s">
        <v>447</v>
      </c>
      <c r="X6">
        <v>42</v>
      </c>
      <c r="Y6" s="16" t="s">
        <v>14</v>
      </c>
      <c r="Z6">
        <v>3</v>
      </c>
      <c r="AA6">
        <v>2</v>
      </c>
      <c r="AB6">
        <v>2</v>
      </c>
      <c r="AC6">
        <v>2</v>
      </c>
      <c r="AD6">
        <v>1</v>
      </c>
      <c r="AE6">
        <v>6</v>
      </c>
      <c r="AF6">
        <v>4</v>
      </c>
      <c r="AG6" t="s">
        <v>13</v>
      </c>
    </row>
    <row r="7" spans="1:34" hidden="1" x14ac:dyDescent="0.25">
      <c r="A7" s="16" t="s">
        <v>1</v>
      </c>
      <c r="B7" s="16" t="s">
        <v>12</v>
      </c>
      <c r="C7" s="16" t="s">
        <v>2239</v>
      </c>
      <c r="D7">
        <v>3.9</v>
      </c>
      <c r="E7" s="28">
        <v>2</v>
      </c>
      <c r="F7" s="35" t="str">
        <f>VLOOKUP(Z7, method!$A$1:$B$15, 2, 0)</f>
        <v>放頭</v>
      </c>
      <c r="G7">
        <v>3</v>
      </c>
      <c r="H7">
        <v>119</v>
      </c>
      <c r="I7">
        <v>2200</v>
      </c>
      <c r="J7" s="17" t="s">
        <v>121</v>
      </c>
      <c r="K7">
        <v>2</v>
      </c>
      <c r="L7">
        <v>17.96</v>
      </c>
      <c r="M7">
        <v>7</v>
      </c>
      <c r="N7">
        <v>5</v>
      </c>
      <c r="O7">
        <v>25</v>
      </c>
      <c r="P7" s="31" t="s">
        <v>450</v>
      </c>
      <c r="Q7">
        <v>1143</v>
      </c>
      <c r="R7">
        <v>4</v>
      </c>
      <c r="S7" s="32" t="s">
        <v>435</v>
      </c>
      <c r="T7">
        <v>652</v>
      </c>
      <c r="W7" s="12" t="s">
        <v>451</v>
      </c>
      <c r="X7">
        <v>41</v>
      </c>
      <c r="Y7" s="16" t="s">
        <v>14</v>
      </c>
      <c r="Z7">
        <v>2</v>
      </c>
      <c r="AA7">
        <v>3</v>
      </c>
      <c r="AB7">
        <v>4</v>
      </c>
      <c r="AC7">
        <v>1</v>
      </c>
      <c r="AD7">
        <v>1</v>
      </c>
      <c r="AE7">
        <v>2</v>
      </c>
      <c r="AF7">
        <v>4</v>
      </c>
      <c r="AG7" t="s">
        <v>13</v>
      </c>
    </row>
    <row r="8" spans="1:34" hidden="1" x14ac:dyDescent="0.25">
      <c r="A8" s="16" t="s">
        <v>1</v>
      </c>
      <c r="B8" s="16" t="s">
        <v>12</v>
      </c>
      <c r="C8" s="16" t="s">
        <v>2239</v>
      </c>
      <c r="D8">
        <v>4.4000000000000004</v>
      </c>
      <c r="E8" s="28">
        <v>3</v>
      </c>
      <c r="F8" s="37" t="str">
        <f>VLOOKUP(Z8, method!$A$1:$B$15, 2, 0)</f>
        <v>中前</v>
      </c>
      <c r="G8">
        <v>6</v>
      </c>
      <c r="H8">
        <v>119</v>
      </c>
      <c r="I8">
        <v>2200</v>
      </c>
      <c r="J8" s="17" t="s">
        <v>121</v>
      </c>
      <c r="K8">
        <v>2</v>
      </c>
      <c r="L8">
        <v>17.04</v>
      </c>
      <c r="M8">
        <v>16</v>
      </c>
      <c r="N8">
        <v>4</v>
      </c>
      <c r="O8">
        <v>25</v>
      </c>
      <c r="P8" s="31" t="s">
        <v>455</v>
      </c>
      <c r="Q8">
        <v>1141</v>
      </c>
      <c r="R8">
        <v>4</v>
      </c>
      <c r="S8" s="32" t="s">
        <v>446</v>
      </c>
      <c r="T8">
        <v>593</v>
      </c>
      <c r="W8" s="12" t="s">
        <v>456</v>
      </c>
      <c r="X8">
        <v>42</v>
      </c>
      <c r="Y8" s="16" t="s">
        <v>14</v>
      </c>
      <c r="Z8">
        <v>4</v>
      </c>
      <c r="AA8">
        <v>4</v>
      </c>
      <c r="AB8">
        <v>4</v>
      </c>
      <c r="AC8">
        <v>6</v>
      </c>
      <c r="AD8">
        <v>3</v>
      </c>
      <c r="AE8">
        <v>3</v>
      </c>
      <c r="AF8">
        <v>4</v>
      </c>
      <c r="AG8" t="s">
        <v>13</v>
      </c>
    </row>
    <row r="9" spans="1:34" x14ac:dyDescent="0.25">
      <c r="A9" s="16" t="s">
        <v>1</v>
      </c>
      <c r="B9" s="16" t="s">
        <v>12</v>
      </c>
      <c r="C9" s="16" t="s">
        <v>2239</v>
      </c>
      <c r="D9">
        <v>4.8</v>
      </c>
      <c r="E9" s="34">
        <v>5</v>
      </c>
      <c r="F9" s="35" t="str">
        <f>VLOOKUP(Z9, method!$A$1:$B$15, 2, 0)</f>
        <v>放頭</v>
      </c>
      <c r="G9">
        <v>10</v>
      </c>
      <c r="H9">
        <v>120</v>
      </c>
      <c r="I9" s="43">
        <v>1800</v>
      </c>
      <c r="J9" s="18" t="s">
        <v>116</v>
      </c>
      <c r="K9">
        <v>1</v>
      </c>
      <c r="L9">
        <v>49.49</v>
      </c>
      <c r="M9">
        <v>5</v>
      </c>
      <c r="N9">
        <v>3</v>
      </c>
      <c r="O9">
        <v>25</v>
      </c>
      <c r="P9" s="42" t="s">
        <v>445</v>
      </c>
      <c r="Q9">
        <v>1127</v>
      </c>
      <c r="R9">
        <v>4</v>
      </c>
      <c r="S9" s="32" t="s">
        <v>435</v>
      </c>
      <c r="T9">
        <v>481</v>
      </c>
      <c r="W9" t="s">
        <v>459</v>
      </c>
      <c r="X9">
        <v>42</v>
      </c>
      <c r="Y9" s="16" t="s">
        <v>14</v>
      </c>
      <c r="Z9">
        <v>1</v>
      </c>
      <c r="AA9">
        <v>1</v>
      </c>
      <c r="AB9">
        <v>1</v>
      </c>
      <c r="AC9">
        <v>1</v>
      </c>
      <c r="AD9">
        <v>5</v>
      </c>
      <c r="AF9">
        <v>4</v>
      </c>
      <c r="AG9" t="s">
        <v>13</v>
      </c>
    </row>
    <row r="10" spans="1:34" hidden="1" x14ac:dyDescent="0.25">
      <c r="A10" s="16" t="s">
        <v>1</v>
      </c>
      <c r="B10" s="16" t="s">
        <v>12</v>
      </c>
      <c r="C10" s="16" t="s">
        <v>2239</v>
      </c>
      <c r="D10">
        <v>3.2</v>
      </c>
      <c r="E10" s="28">
        <v>2</v>
      </c>
      <c r="F10" s="35" t="str">
        <f>VLOOKUP(Z10, method!$A$1:$B$15, 2, 0)</f>
        <v>放頭</v>
      </c>
      <c r="G10">
        <v>3</v>
      </c>
      <c r="H10">
        <v>117</v>
      </c>
      <c r="I10">
        <v>2200</v>
      </c>
      <c r="J10" s="19" t="s">
        <v>101</v>
      </c>
      <c r="K10">
        <v>2</v>
      </c>
      <c r="L10">
        <v>17.05</v>
      </c>
      <c r="M10">
        <v>26</v>
      </c>
      <c r="N10">
        <v>2</v>
      </c>
      <c r="O10">
        <v>25</v>
      </c>
      <c r="P10" s="31" t="s">
        <v>461</v>
      </c>
      <c r="Q10">
        <v>1141</v>
      </c>
      <c r="R10">
        <v>4</v>
      </c>
      <c r="S10" s="32" t="s">
        <v>435</v>
      </c>
      <c r="T10">
        <v>458</v>
      </c>
      <c r="W10" s="12">
        <v>1</v>
      </c>
      <c r="X10">
        <v>41</v>
      </c>
      <c r="Y10" s="16" t="s">
        <v>14</v>
      </c>
      <c r="Z10">
        <v>2</v>
      </c>
      <c r="AA10">
        <v>3</v>
      </c>
      <c r="AB10">
        <v>3</v>
      </c>
      <c r="AC10">
        <v>3</v>
      </c>
      <c r="AD10">
        <v>2</v>
      </c>
      <c r="AE10">
        <v>2</v>
      </c>
      <c r="AF10">
        <v>4</v>
      </c>
      <c r="AG10" t="s">
        <v>13</v>
      </c>
    </row>
    <row r="11" spans="1:34" hidden="1" x14ac:dyDescent="0.25">
      <c r="A11" s="16" t="s">
        <v>1</v>
      </c>
      <c r="B11" s="16" t="s">
        <v>12</v>
      </c>
      <c r="C11" s="16" t="s">
        <v>2239</v>
      </c>
      <c r="D11">
        <v>24</v>
      </c>
      <c r="E11" s="34">
        <v>4</v>
      </c>
      <c r="F11" s="36" t="str">
        <f>VLOOKUP(Z11, method!$A$1:$B$15, 2, 0)</f>
        <v>中後</v>
      </c>
      <c r="G11">
        <v>14</v>
      </c>
      <c r="H11">
        <v>119</v>
      </c>
      <c r="I11" s="43">
        <v>1800</v>
      </c>
      <c r="J11" s="17" t="s">
        <v>121</v>
      </c>
      <c r="K11">
        <v>1</v>
      </c>
      <c r="L11">
        <v>46.96</v>
      </c>
      <c r="M11">
        <v>16</v>
      </c>
      <c r="N11">
        <v>2</v>
      </c>
      <c r="O11">
        <v>25</v>
      </c>
      <c r="P11" t="s">
        <v>441</v>
      </c>
      <c r="Q11">
        <v>1150</v>
      </c>
      <c r="R11">
        <v>4</v>
      </c>
      <c r="S11" s="32" t="s">
        <v>446</v>
      </c>
      <c r="T11">
        <v>432</v>
      </c>
      <c r="W11" s="12" t="s">
        <v>464</v>
      </c>
      <c r="X11">
        <v>42</v>
      </c>
      <c r="Y11" s="16" t="s">
        <v>14</v>
      </c>
      <c r="Z11">
        <v>9</v>
      </c>
      <c r="AA11">
        <v>9</v>
      </c>
      <c r="AB11">
        <v>10</v>
      </c>
      <c r="AC11">
        <v>9</v>
      </c>
      <c r="AD11">
        <v>4</v>
      </c>
      <c r="AF11">
        <v>4</v>
      </c>
      <c r="AG11" t="s">
        <v>13</v>
      </c>
    </row>
    <row r="12" spans="1:34" hidden="1" x14ac:dyDescent="0.25">
      <c r="A12" s="16" t="s">
        <v>1</v>
      </c>
      <c r="B12" s="16" t="s">
        <v>12</v>
      </c>
      <c r="C12" s="16" t="s">
        <v>2239</v>
      </c>
      <c r="D12">
        <v>7.5</v>
      </c>
      <c r="E12">
        <v>7</v>
      </c>
      <c r="F12" s="37" t="str">
        <f>VLOOKUP(Z12, method!$A$1:$B$15, 2, 0)</f>
        <v>中前</v>
      </c>
      <c r="G12">
        <v>13</v>
      </c>
      <c r="H12">
        <v>120</v>
      </c>
      <c r="I12" s="43">
        <v>1800</v>
      </c>
      <c r="J12" s="20" t="s">
        <v>19</v>
      </c>
      <c r="K12">
        <v>1</v>
      </c>
      <c r="L12">
        <v>49.5</v>
      </c>
      <c r="M12">
        <v>5</v>
      </c>
      <c r="N12">
        <v>1</v>
      </c>
      <c r="O12">
        <v>25</v>
      </c>
      <c r="P12" t="s">
        <v>467</v>
      </c>
      <c r="Q12">
        <v>1145</v>
      </c>
      <c r="R12">
        <v>4</v>
      </c>
      <c r="S12" s="32" t="s">
        <v>435</v>
      </c>
      <c r="T12">
        <v>322</v>
      </c>
      <c r="W12">
        <v>5</v>
      </c>
      <c r="X12">
        <v>44</v>
      </c>
      <c r="Y12" s="16" t="s">
        <v>14</v>
      </c>
      <c r="Z12">
        <v>7</v>
      </c>
      <c r="AA12">
        <v>9</v>
      </c>
      <c r="AB12">
        <v>9</v>
      </c>
      <c r="AC12">
        <v>8</v>
      </c>
      <c r="AD12">
        <v>7</v>
      </c>
      <c r="AF12">
        <v>4</v>
      </c>
      <c r="AG12" t="s">
        <v>13</v>
      </c>
    </row>
    <row r="13" spans="1:34" hidden="1" x14ac:dyDescent="0.25">
      <c r="A13" s="16" t="s">
        <v>1</v>
      </c>
      <c r="B13" s="16" t="s">
        <v>12</v>
      </c>
      <c r="C13" s="16" t="s">
        <v>2239</v>
      </c>
      <c r="D13">
        <v>7.9</v>
      </c>
      <c r="E13" s="34">
        <v>5</v>
      </c>
      <c r="F13" s="37" t="str">
        <f>VLOOKUP(Z13, method!$A$1:$B$15, 2, 0)</f>
        <v>中前</v>
      </c>
      <c r="G13">
        <v>4</v>
      </c>
      <c r="H13">
        <v>121</v>
      </c>
      <c r="I13">
        <v>1650</v>
      </c>
      <c r="J13" s="21" t="s">
        <v>53</v>
      </c>
      <c r="K13">
        <v>1</v>
      </c>
      <c r="L13">
        <v>39.58</v>
      </c>
      <c r="M13">
        <v>18</v>
      </c>
      <c r="N13">
        <v>12</v>
      </c>
      <c r="O13">
        <v>24</v>
      </c>
      <c r="P13" t="s">
        <v>467</v>
      </c>
      <c r="Q13">
        <v>1131</v>
      </c>
      <c r="R13">
        <v>4</v>
      </c>
      <c r="S13" s="32" t="s">
        <v>435</v>
      </c>
      <c r="T13">
        <v>273</v>
      </c>
      <c r="W13" t="s">
        <v>459</v>
      </c>
      <c r="X13">
        <v>46</v>
      </c>
      <c r="Y13" s="16" t="s">
        <v>14</v>
      </c>
      <c r="Z13">
        <v>6</v>
      </c>
      <c r="AA13">
        <v>6</v>
      </c>
      <c r="AB13">
        <v>5</v>
      </c>
      <c r="AC13">
        <v>5</v>
      </c>
      <c r="AF13">
        <v>4</v>
      </c>
      <c r="AG13" t="s">
        <v>13</v>
      </c>
    </row>
    <row r="14" spans="1:34" hidden="1" x14ac:dyDescent="0.25">
      <c r="A14" s="16" t="s">
        <v>1</v>
      </c>
      <c r="B14" s="16" t="s">
        <v>12</v>
      </c>
      <c r="C14" s="16" t="s">
        <v>2239</v>
      </c>
      <c r="D14">
        <v>23</v>
      </c>
      <c r="E14" s="34">
        <v>5</v>
      </c>
      <c r="F14" s="38" t="str">
        <f>VLOOKUP(Z14, method!$A$1:$B$15, 2, 0)</f>
        <v>留後</v>
      </c>
      <c r="G14">
        <v>12</v>
      </c>
      <c r="H14">
        <v>122</v>
      </c>
      <c r="I14">
        <v>2200</v>
      </c>
      <c r="J14" s="22" t="s">
        <v>471</v>
      </c>
      <c r="K14">
        <v>2</v>
      </c>
      <c r="L14">
        <v>16.71</v>
      </c>
      <c r="M14">
        <v>27</v>
      </c>
      <c r="N14">
        <v>11</v>
      </c>
      <c r="O14">
        <v>24</v>
      </c>
      <c r="P14" s="42" t="s">
        <v>445</v>
      </c>
      <c r="Q14">
        <v>1140</v>
      </c>
      <c r="R14">
        <v>4</v>
      </c>
      <c r="S14" s="32" t="s">
        <v>435</v>
      </c>
      <c r="T14">
        <v>215</v>
      </c>
      <c r="W14" s="12">
        <v>2</v>
      </c>
      <c r="X14">
        <v>47</v>
      </c>
      <c r="Y14" s="16" t="s">
        <v>14</v>
      </c>
      <c r="Z14">
        <v>12</v>
      </c>
      <c r="AA14">
        <v>10</v>
      </c>
      <c r="AB14">
        <v>11</v>
      </c>
      <c r="AC14">
        <v>11</v>
      </c>
      <c r="AD14">
        <v>11</v>
      </c>
      <c r="AE14">
        <v>5</v>
      </c>
      <c r="AF14">
        <v>4</v>
      </c>
      <c r="AG14" t="s">
        <v>13</v>
      </c>
    </row>
    <row r="15" spans="1:34" hidden="1" x14ac:dyDescent="0.25">
      <c r="A15" s="16" t="s">
        <v>1</v>
      </c>
      <c r="B15" s="16" t="s">
        <v>12</v>
      </c>
      <c r="C15" s="16" t="s">
        <v>2239</v>
      </c>
      <c r="D15">
        <v>2.9</v>
      </c>
      <c r="E15">
        <v>6</v>
      </c>
      <c r="F15" s="37" t="str">
        <f>VLOOKUP(Z15, method!$A$1:$B$15, 2, 0)</f>
        <v>中前</v>
      </c>
      <c r="G15">
        <v>3</v>
      </c>
      <c r="H15">
        <v>124</v>
      </c>
      <c r="I15">
        <v>1650</v>
      </c>
      <c r="J15" s="20" t="s">
        <v>19</v>
      </c>
      <c r="K15">
        <v>1</v>
      </c>
      <c r="L15">
        <v>40.44</v>
      </c>
      <c r="M15">
        <v>13</v>
      </c>
      <c r="N15">
        <v>11</v>
      </c>
      <c r="O15">
        <v>24</v>
      </c>
      <c r="P15" s="31" t="s">
        <v>455</v>
      </c>
      <c r="Q15">
        <v>1126</v>
      </c>
      <c r="R15">
        <v>4</v>
      </c>
      <c r="S15" s="32" t="s">
        <v>435</v>
      </c>
      <c r="T15">
        <v>178</v>
      </c>
      <c r="W15" t="s">
        <v>474</v>
      </c>
      <c r="X15">
        <v>49</v>
      </c>
      <c r="Y15" s="16" t="s">
        <v>14</v>
      </c>
      <c r="Z15">
        <v>4</v>
      </c>
      <c r="AA15">
        <v>4</v>
      </c>
      <c r="AB15">
        <v>4</v>
      </c>
      <c r="AC15">
        <v>6</v>
      </c>
      <c r="AF15">
        <v>4</v>
      </c>
      <c r="AG15" t="s">
        <v>13</v>
      </c>
    </row>
    <row r="16" spans="1:34" hidden="1" x14ac:dyDescent="0.25">
      <c r="A16" s="16" t="s">
        <v>1</v>
      </c>
      <c r="B16" s="16" t="s">
        <v>12</v>
      </c>
      <c r="C16" s="16" t="s">
        <v>2239</v>
      </c>
      <c r="D16">
        <v>3.4</v>
      </c>
      <c r="E16" s="28">
        <v>3</v>
      </c>
      <c r="F16" s="37" t="str">
        <f>VLOOKUP(Z16, method!$A$1:$B$15, 2, 0)</f>
        <v>中前</v>
      </c>
      <c r="G16">
        <v>6</v>
      </c>
      <c r="H16">
        <v>125</v>
      </c>
      <c r="I16">
        <v>1650</v>
      </c>
      <c r="J16" s="21" t="s">
        <v>53</v>
      </c>
      <c r="K16">
        <v>1</v>
      </c>
      <c r="L16">
        <v>40.53</v>
      </c>
      <c r="M16">
        <v>23</v>
      </c>
      <c r="N16">
        <v>10</v>
      </c>
      <c r="O16">
        <v>24</v>
      </c>
      <c r="P16" t="s">
        <v>467</v>
      </c>
      <c r="Q16">
        <v>1130</v>
      </c>
      <c r="R16">
        <v>4</v>
      </c>
      <c r="S16" s="32" t="s">
        <v>435</v>
      </c>
      <c r="T16">
        <v>123</v>
      </c>
      <c r="W16" s="12">
        <v>2</v>
      </c>
      <c r="X16">
        <v>49</v>
      </c>
      <c r="Y16" s="16" t="s">
        <v>14</v>
      </c>
      <c r="Z16">
        <v>5</v>
      </c>
      <c r="AA16">
        <v>5</v>
      </c>
      <c r="AB16">
        <v>4</v>
      </c>
      <c r="AC16">
        <v>3</v>
      </c>
      <c r="AF16">
        <v>4</v>
      </c>
      <c r="AG16" t="s">
        <v>13</v>
      </c>
    </row>
    <row r="17" spans="1:33" hidden="1" x14ac:dyDescent="0.25">
      <c r="A17" s="16" t="s">
        <v>1</v>
      </c>
      <c r="B17" s="16" t="s">
        <v>12</v>
      </c>
      <c r="C17" s="16" t="s">
        <v>2239</v>
      </c>
      <c r="D17">
        <v>5.3</v>
      </c>
      <c r="E17" s="28">
        <v>2</v>
      </c>
      <c r="F17" s="35" t="str">
        <f>VLOOKUP(Z17, method!$A$1:$B$15, 2, 0)</f>
        <v>放頭</v>
      </c>
      <c r="G17">
        <v>3</v>
      </c>
      <c r="H17">
        <v>124</v>
      </c>
      <c r="I17">
        <v>1650</v>
      </c>
      <c r="J17" s="21" t="s">
        <v>53</v>
      </c>
      <c r="K17">
        <v>1</v>
      </c>
      <c r="L17">
        <v>39.81</v>
      </c>
      <c r="M17">
        <v>6</v>
      </c>
      <c r="N17">
        <v>10</v>
      </c>
      <c r="O17">
        <v>24</v>
      </c>
      <c r="P17" t="s">
        <v>467</v>
      </c>
      <c r="Q17">
        <v>1126</v>
      </c>
      <c r="R17">
        <v>4</v>
      </c>
      <c r="S17" s="32" t="s">
        <v>435</v>
      </c>
      <c r="T17">
        <v>77</v>
      </c>
      <c r="W17" s="12" t="s">
        <v>480</v>
      </c>
      <c r="X17">
        <v>48</v>
      </c>
      <c r="Y17" s="16" t="s">
        <v>14</v>
      </c>
      <c r="Z17">
        <v>2</v>
      </c>
      <c r="AA17">
        <v>3</v>
      </c>
      <c r="AB17">
        <v>3</v>
      </c>
      <c r="AC17">
        <v>2</v>
      </c>
      <c r="AF17">
        <v>4</v>
      </c>
      <c r="AG17" t="s">
        <v>13</v>
      </c>
    </row>
    <row r="18" spans="1:33" hidden="1" x14ac:dyDescent="0.25">
      <c r="A18" s="16" t="s">
        <v>1</v>
      </c>
      <c r="B18" s="16" t="s">
        <v>12</v>
      </c>
      <c r="C18" s="16" t="s">
        <v>2239</v>
      </c>
      <c r="D18">
        <v>9.4</v>
      </c>
      <c r="E18" s="34">
        <v>5</v>
      </c>
      <c r="F18" s="35" t="str">
        <f>VLOOKUP(Z18, method!$A$1:$B$15, 2, 0)</f>
        <v>放頭</v>
      </c>
      <c r="G18">
        <v>10</v>
      </c>
      <c r="H18">
        <v>127</v>
      </c>
      <c r="I18">
        <v>1650</v>
      </c>
      <c r="J18" s="21" t="s">
        <v>53</v>
      </c>
      <c r="K18">
        <v>1</v>
      </c>
      <c r="L18">
        <v>39.69</v>
      </c>
      <c r="M18">
        <v>22</v>
      </c>
      <c r="N18">
        <v>9</v>
      </c>
      <c r="O18">
        <v>24</v>
      </c>
      <c r="P18" t="s">
        <v>467</v>
      </c>
      <c r="Q18">
        <v>1132</v>
      </c>
      <c r="R18">
        <v>4</v>
      </c>
      <c r="S18" s="33" t="s">
        <v>483</v>
      </c>
      <c r="T18">
        <v>37</v>
      </c>
      <c r="W18">
        <v>3</v>
      </c>
      <c r="X18">
        <v>49</v>
      </c>
      <c r="Y18" s="16" t="s">
        <v>14</v>
      </c>
      <c r="Z18">
        <v>1</v>
      </c>
      <c r="AA18">
        <v>1</v>
      </c>
      <c r="AB18">
        <v>1</v>
      </c>
      <c r="AC18">
        <v>5</v>
      </c>
      <c r="AF18">
        <v>4</v>
      </c>
      <c r="AG18" t="s">
        <v>13</v>
      </c>
    </row>
    <row r="19" spans="1:33" hidden="1" x14ac:dyDescent="0.25">
      <c r="A19" s="16" t="s">
        <v>1</v>
      </c>
      <c r="B19" s="16" t="s">
        <v>12</v>
      </c>
      <c r="C19" s="16" t="s">
        <v>2239</v>
      </c>
      <c r="D19">
        <v>32</v>
      </c>
      <c r="E19">
        <v>10</v>
      </c>
      <c r="F19" s="36" t="str">
        <f>VLOOKUP(Z19, method!$A$1:$B$15, 2, 0)</f>
        <v>中後</v>
      </c>
      <c r="G19">
        <v>11</v>
      </c>
      <c r="H19">
        <v>125</v>
      </c>
      <c r="I19">
        <v>1650</v>
      </c>
      <c r="J19" s="23" t="s">
        <v>487</v>
      </c>
      <c r="K19">
        <v>1</v>
      </c>
      <c r="L19">
        <v>39.57</v>
      </c>
      <c r="M19">
        <v>23</v>
      </c>
      <c r="N19">
        <v>6</v>
      </c>
      <c r="O19">
        <v>24</v>
      </c>
      <c r="P19" t="s">
        <v>467</v>
      </c>
      <c r="Q19">
        <v>1136</v>
      </c>
      <c r="R19">
        <v>4</v>
      </c>
      <c r="S19" s="32" t="s">
        <v>435</v>
      </c>
      <c r="T19">
        <v>764</v>
      </c>
      <c r="W19" t="s">
        <v>488</v>
      </c>
      <c r="X19">
        <v>53</v>
      </c>
      <c r="Y19" s="17" t="s">
        <v>111</v>
      </c>
      <c r="Z19">
        <v>9</v>
      </c>
      <c r="AA19">
        <v>9</v>
      </c>
      <c r="AB19">
        <v>9</v>
      </c>
      <c r="AC19">
        <v>10</v>
      </c>
      <c r="AF19">
        <v>4</v>
      </c>
      <c r="AG19" t="s">
        <v>13</v>
      </c>
    </row>
    <row r="20" spans="1:33" hidden="1" x14ac:dyDescent="0.25">
      <c r="A20" s="16" t="s">
        <v>1</v>
      </c>
      <c r="B20" s="16" t="s">
        <v>12</v>
      </c>
      <c r="C20" s="16" t="s">
        <v>2239</v>
      </c>
      <c r="D20">
        <v>42</v>
      </c>
      <c r="E20">
        <v>11</v>
      </c>
      <c r="F20" s="37" t="str">
        <f>VLOOKUP(Z20, method!$A$1:$B$15, 2, 0)</f>
        <v>中前</v>
      </c>
      <c r="G20">
        <v>9</v>
      </c>
      <c r="H20">
        <v>127</v>
      </c>
      <c r="I20">
        <v>1650</v>
      </c>
      <c r="J20" s="23" t="s">
        <v>487</v>
      </c>
      <c r="K20">
        <v>1</v>
      </c>
      <c r="L20">
        <v>39.130000000000003</v>
      </c>
      <c r="M20">
        <v>20</v>
      </c>
      <c r="N20">
        <v>4</v>
      </c>
      <c r="O20">
        <v>24</v>
      </c>
      <c r="P20" t="s">
        <v>467</v>
      </c>
      <c r="Q20">
        <v>1130</v>
      </c>
      <c r="R20">
        <v>4</v>
      </c>
      <c r="S20" s="32" t="s">
        <v>435</v>
      </c>
      <c r="T20">
        <v>602</v>
      </c>
      <c r="W20" t="s">
        <v>492</v>
      </c>
      <c r="X20">
        <v>56</v>
      </c>
      <c r="Y20" s="17" t="s">
        <v>111</v>
      </c>
      <c r="Z20">
        <v>6</v>
      </c>
      <c r="AA20">
        <v>6</v>
      </c>
      <c r="AB20">
        <v>6</v>
      </c>
      <c r="AC20">
        <v>11</v>
      </c>
      <c r="AF20">
        <v>4</v>
      </c>
      <c r="AG20" t="s">
        <v>13</v>
      </c>
    </row>
    <row r="21" spans="1:33" hidden="1" x14ac:dyDescent="0.25">
      <c r="A21" s="16" t="s">
        <v>1</v>
      </c>
      <c r="B21" s="16" t="s">
        <v>12</v>
      </c>
      <c r="C21" s="16" t="s">
        <v>2239</v>
      </c>
      <c r="D21">
        <v>20</v>
      </c>
      <c r="E21">
        <v>12</v>
      </c>
      <c r="F21" s="37" t="str">
        <f>VLOOKUP(Z21, method!$A$1:$B$15, 2, 0)</f>
        <v>中前</v>
      </c>
      <c r="G21">
        <v>8</v>
      </c>
      <c r="H21">
        <v>135</v>
      </c>
      <c r="I21">
        <v>1650</v>
      </c>
      <c r="J21" s="24" t="s">
        <v>34</v>
      </c>
      <c r="K21">
        <v>1</v>
      </c>
      <c r="L21">
        <v>40.200000000000003</v>
      </c>
      <c r="M21">
        <v>3</v>
      </c>
      <c r="N21">
        <v>4</v>
      </c>
      <c r="O21">
        <v>24</v>
      </c>
      <c r="P21" t="s">
        <v>467</v>
      </c>
      <c r="Q21">
        <v>1122</v>
      </c>
      <c r="R21">
        <v>4</v>
      </c>
      <c r="S21" s="32" t="s">
        <v>435</v>
      </c>
      <c r="T21">
        <v>557</v>
      </c>
      <c r="W21">
        <v>7</v>
      </c>
      <c r="X21">
        <v>59</v>
      </c>
      <c r="Y21" s="17" t="s">
        <v>111</v>
      </c>
      <c r="Z21">
        <v>4</v>
      </c>
      <c r="AA21">
        <v>4</v>
      </c>
      <c r="AB21">
        <v>4</v>
      </c>
      <c r="AC21">
        <v>12</v>
      </c>
      <c r="AF21">
        <v>4</v>
      </c>
      <c r="AG21" t="s">
        <v>13</v>
      </c>
    </row>
    <row r="22" spans="1:33" hidden="1" x14ac:dyDescent="0.25">
      <c r="A22" s="16" t="s">
        <v>1</v>
      </c>
      <c r="B22" s="16" t="s">
        <v>12</v>
      </c>
      <c r="C22" s="16" t="s">
        <v>2239</v>
      </c>
      <c r="D22">
        <v>111</v>
      </c>
      <c r="E22">
        <v>13</v>
      </c>
      <c r="F22" s="35" t="str">
        <f>VLOOKUP(Z22, method!$A$1:$B$15, 2, 0)</f>
        <v>放頭</v>
      </c>
      <c r="G22">
        <v>3</v>
      </c>
      <c r="H22">
        <v>122</v>
      </c>
      <c r="I22">
        <v>1600</v>
      </c>
      <c r="J22" s="25" t="s">
        <v>150</v>
      </c>
      <c r="K22">
        <v>1</v>
      </c>
      <c r="L22">
        <v>38.229999999999997</v>
      </c>
      <c r="M22">
        <v>10</v>
      </c>
      <c r="N22">
        <v>3</v>
      </c>
      <c r="O22">
        <v>24</v>
      </c>
      <c r="P22" t="s">
        <v>429</v>
      </c>
      <c r="Q22">
        <v>1131</v>
      </c>
      <c r="R22">
        <v>3</v>
      </c>
      <c r="S22" s="33" t="s">
        <v>499</v>
      </c>
      <c r="T22">
        <v>493</v>
      </c>
      <c r="W22" t="s">
        <v>500</v>
      </c>
      <c r="X22">
        <v>62</v>
      </c>
      <c r="Y22" s="17" t="s">
        <v>111</v>
      </c>
      <c r="Z22">
        <v>2</v>
      </c>
      <c r="AA22">
        <v>1</v>
      </c>
      <c r="AB22">
        <v>2</v>
      </c>
      <c r="AC22">
        <v>13</v>
      </c>
      <c r="AF22">
        <v>4</v>
      </c>
      <c r="AG22" t="s">
        <v>13</v>
      </c>
    </row>
    <row r="23" spans="1:33" hidden="1" x14ac:dyDescent="0.25">
      <c r="A23" s="16" t="s">
        <v>1</v>
      </c>
      <c r="B23" s="16" t="s">
        <v>12</v>
      </c>
      <c r="C23" s="16" t="s">
        <v>2239</v>
      </c>
      <c r="D23">
        <v>130</v>
      </c>
      <c r="E23">
        <v>10</v>
      </c>
      <c r="F23" s="35" t="str">
        <f>VLOOKUP(Z23, method!$A$1:$B$15, 2, 0)</f>
        <v>放頭</v>
      </c>
      <c r="G23">
        <v>9</v>
      </c>
      <c r="H23">
        <v>115</v>
      </c>
      <c r="I23" s="43">
        <v>1800</v>
      </c>
      <c r="J23" s="26" t="s">
        <v>389</v>
      </c>
      <c r="K23">
        <v>1</v>
      </c>
      <c r="L23">
        <v>50.17</v>
      </c>
      <c r="M23">
        <v>18</v>
      </c>
      <c r="N23">
        <v>2</v>
      </c>
      <c r="O23">
        <v>24</v>
      </c>
      <c r="P23" t="s">
        <v>441</v>
      </c>
      <c r="Q23">
        <v>1141</v>
      </c>
      <c r="R23">
        <v>3</v>
      </c>
      <c r="S23" s="32" t="s">
        <v>435</v>
      </c>
      <c r="T23">
        <v>435</v>
      </c>
      <c r="W23" t="s">
        <v>503</v>
      </c>
      <c r="X23">
        <v>64</v>
      </c>
      <c r="Y23" s="17" t="s">
        <v>111</v>
      </c>
      <c r="Z23">
        <v>2</v>
      </c>
      <c r="AA23">
        <v>3</v>
      </c>
      <c r="AB23">
        <v>3</v>
      </c>
      <c r="AC23">
        <v>4</v>
      </c>
      <c r="AD23">
        <v>10</v>
      </c>
      <c r="AF23">
        <v>4</v>
      </c>
      <c r="AG23" t="s">
        <v>13</v>
      </c>
    </row>
    <row r="24" spans="1:33" hidden="1" x14ac:dyDescent="0.25">
      <c r="A24" s="16" t="s">
        <v>1</v>
      </c>
      <c r="B24" s="16" t="s">
        <v>12</v>
      </c>
      <c r="C24" s="16" t="s">
        <v>2239</v>
      </c>
      <c r="D24">
        <v>54</v>
      </c>
      <c r="E24">
        <v>11</v>
      </c>
      <c r="F24" s="36" t="str">
        <f>VLOOKUP(Z24, method!$A$1:$B$15, 2, 0)</f>
        <v>中後</v>
      </c>
      <c r="G24">
        <v>10</v>
      </c>
      <c r="H24">
        <v>122</v>
      </c>
      <c r="I24">
        <v>2000</v>
      </c>
      <c r="J24" s="27" t="s">
        <v>93</v>
      </c>
      <c r="K24">
        <v>2</v>
      </c>
      <c r="L24">
        <v>3.72</v>
      </c>
      <c r="M24">
        <v>4</v>
      </c>
      <c r="N24">
        <v>2</v>
      </c>
      <c r="O24">
        <v>24</v>
      </c>
      <c r="P24" t="s">
        <v>506</v>
      </c>
      <c r="Q24">
        <v>1147</v>
      </c>
      <c r="R24">
        <v>3</v>
      </c>
      <c r="S24" s="32" t="s">
        <v>435</v>
      </c>
      <c r="T24">
        <v>392</v>
      </c>
      <c r="W24" t="s">
        <v>507</v>
      </c>
      <c r="X24">
        <v>66</v>
      </c>
      <c r="Y24" s="17" t="s">
        <v>111</v>
      </c>
      <c r="Z24">
        <v>10</v>
      </c>
      <c r="AA24">
        <v>10</v>
      </c>
      <c r="AB24">
        <v>10</v>
      </c>
      <c r="AC24">
        <v>10</v>
      </c>
      <c r="AD24">
        <v>11</v>
      </c>
      <c r="AF24">
        <v>4</v>
      </c>
      <c r="AG24" t="s">
        <v>13</v>
      </c>
    </row>
    <row r="25" spans="1:33" hidden="1" x14ac:dyDescent="0.25">
      <c r="A25" s="16" t="s">
        <v>1</v>
      </c>
      <c r="B25" s="16" t="s">
        <v>12</v>
      </c>
      <c r="C25" s="16" t="s">
        <v>2239</v>
      </c>
      <c r="D25">
        <v>52</v>
      </c>
      <c r="E25">
        <v>12</v>
      </c>
      <c r="F25" s="36" t="str">
        <f>VLOOKUP(Z25, method!$A$1:$B$15, 2, 0)</f>
        <v>中後</v>
      </c>
      <c r="G25">
        <v>5</v>
      </c>
      <c r="H25">
        <v>120</v>
      </c>
      <c r="I25">
        <v>1600</v>
      </c>
      <c r="J25" s="16" t="s">
        <v>316</v>
      </c>
      <c r="K25">
        <v>1</v>
      </c>
      <c r="L25">
        <v>36.479999999999997</v>
      </c>
      <c r="M25">
        <v>13</v>
      </c>
      <c r="N25">
        <v>1</v>
      </c>
      <c r="O25">
        <v>24</v>
      </c>
      <c r="P25" t="s">
        <v>441</v>
      </c>
      <c r="Q25">
        <v>1152</v>
      </c>
      <c r="R25" t="s">
        <v>510</v>
      </c>
      <c r="S25" s="32" t="s">
        <v>435</v>
      </c>
      <c r="T25">
        <v>341</v>
      </c>
      <c r="W25" t="s">
        <v>511</v>
      </c>
      <c r="X25">
        <v>68</v>
      </c>
      <c r="Y25" s="17" t="s">
        <v>111</v>
      </c>
      <c r="Z25">
        <v>9</v>
      </c>
      <c r="AA25">
        <v>8</v>
      </c>
      <c r="AB25">
        <v>8</v>
      </c>
      <c r="AC25">
        <v>12</v>
      </c>
      <c r="AF25">
        <v>4</v>
      </c>
      <c r="AG25" t="s">
        <v>13</v>
      </c>
    </row>
    <row r="26" spans="1:33" hidden="1" x14ac:dyDescent="0.25">
      <c r="A26" s="16" t="s">
        <v>1</v>
      </c>
      <c r="B26" s="16" t="s">
        <v>12</v>
      </c>
      <c r="C26" s="16" t="s">
        <v>2239</v>
      </c>
      <c r="D26">
        <v>47</v>
      </c>
      <c r="E26">
        <v>9</v>
      </c>
      <c r="F26" s="38" t="str">
        <f>VLOOKUP(Z26, method!$A$1:$B$15, 2, 0)</f>
        <v>留後</v>
      </c>
      <c r="G26">
        <v>4</v>
      </c>
      <c r="H26">
        <v>128</v>
      </c>
      <c r="I26">
        <v>1600</v>
      </c>
      <c r="J26" s="17" t="s">
        <v>393</v>
      </c>
      <c r="K26">
        <v>1</v>
      </c>
      <c r="L26">
        <v>35.520000000000003</v>
      </c>
      <c r="M26">
        <v>26</v>
      </c>
      <c r="N26">
        <v>12</v>
      </c>
      <c r="O26">
        <v>23</v>
      </c>
      <c r="P26" t="s">
        <v>441</v>
      </c>
      <c r="Q26">
        <v>1153</v>
      </c>
      <c r="R26">
        <v>3</v>
      </c>
      <c r="S26" s="32" t="s">
        <v>435</v>
      </c>
      <c r="T26">
        <v>288</v>
      </c>
      <c r="W26" t="s">
        <v>488</v>
      </c>
      <c r="X26">
        <v>68</v>
      </c>
      <c r="Y26" s="17" t="s">
        <v>111</v>
      </c>
      <c r="Z26">
        <v>11</v>
      </c>
      <c r="AA26">
        <v>11</v>
      </c>
      <c r="AB26">
        <v>8</v>
      </c>
      <c r="AC26">
        <v>9</v>
      </c>
      <c r="AF26">
        <v>4</v>
      </c>
      <c r="AG26" t="s">
        <v>13</v>
      </c>
    </row>
    <row r="27" spans="1:33" hidden="1" x14ac:dyDescent="0.25">
      <c r="A27" s="16" t="s">
        <v>1</v>
      </c>
      <c r="B27" s="17" t="s">
        <v>18</v>
      </c>
      <c r="C27" s="17" t="s">
        <v>2240</v>
      </c>
      <c r="D27">
        <v>4</v>
      </c>
      <c r="E27" s="34">
        <v>4</v>
      </c>
      <c r="F27" s="37" t="str">
        <f>VLOOKUP(Z27, method!$A$1:$B$15, 2, 0)</f>
        <v>中前</v>
      </c>
      <c r="G27">
        <v>10</v>
      </c>
      <c r="H27">
        <v>135</v>
      </c>
      <c r="I27" s="43">
        <v>1800</v>
      </c>
      <c r="J27" s="20" t="s">
        <v>19</v>
      </c>
      <c r="K27">
        <v>1</v>
      </c>
      <c r="L27">
        <v>50.53</v>
      </c>
      <c r="M27">
        <v>21</v>
      </c>
      <c r="N27">
        <v>9</v>
      </c>
      <c r="O27">
        <v>25</v>
      </c>
      <c r="P27" t="s">
        <v>429</v>
      </c>
      <c r="Q27">
        <v>1033</v>
      </c>
      <c r="R27">
        <v>5</v>
      </c>
      <c r="S27" s="33" t="s">
        <v>430</v>
      </c>
      <c r="T27">
        <v>37</v>
      </c>
      <c r="W27" s="12" t="s">
        <v>451</v>
      </c>
      <c r="X27">
        <v>38</v>
      </c>
      <c r="Y27" s="18" t="s">
        <v>20</v>
      </c>
      <c r="Z27">
        <v>6</v>
      </c>
      <c r="AA27">
        <v>4</v>
      </c>
      <c r="AB27">
        <v>3</v>
      </c>
      <c r="AC27">
        <v>3</v>
      </c>
      <c r="AD27">
        <v>4</v>
      </c>
      <c r="AF27">
        <v>8</v>
      </c>
      <c r="AG27" t="s">
        <v>19</v>
      </c>
    </row>
    <row r="28" spans="1:33" hidden="1" x14ac:dyDescent="0.25">
      <c r="A28" s="16" t="s">
        <v>1</v>
      </c>
      <c r="B28" s="17" t="s">
        <v>18</v>
      </c>
      <c r="C28" s="17" t="s">
        <v>2240</v>
      </c>
      <c r="D28">
        <v>6.3</v>
      </c>
      <c r="E28" s="28">
        <v>3</v>
      </c>
      <c r="F28" s="37" t="str">
        <f>VLOOKUP(Z28, method!$A$1:$B$15, 2, 0)</f>
        <v>中前</v>
      </c>
      <c r="G28">
        <v>6</v>
      </c>
      <c r="H28">
        <v>117</v>
      </c>
      <c r="I28">
        <v>2000</v>
      </c>
      <c r="J28" s="25" t="s">
        <v>150</v>
      </c>
      <c r="K28">
        <v>2</v>
      </c>
      <c r="L28">
        <v>2.4700000000000002</v>
      </c>
      <c r="M28">
        <v>28</v>
      </c>
      <c r="N28">
        <v>6</v>
      </c>
      <c r="O28">
        <v>25</v>
      </c>
      <c r="P28" t="s">
        <v>518</v>
      </c>
      <c r="Q28">
        <v>1026</v>
      </c>
      <c r="R28">
        <v>4</v>
      </c>
      <c r="S28" s="32" t="s">
        <v>435</v>
      </c>
      <c r="T28">
        <v>791</v>
      </c>
      <c r="W28" t="s">
        <v>519</v>
      </c>
      <c r="X28">
        <v>40</v>
      </c>
      <c r="Y28" s="18" t="s">
        <v>20</v>
      </c>
      <c r="Z28">
        <v>5</v>
      </c>
      <c r="AA28">
        <v>5</v>
      </c>
      <c r="AB28">
        <v>6</v>
      </c>
      <c r="AC28">
        <v>6</v>
      </c>
      <c r="AD28">
        <v>3</v>
      </c>
      <c r="AF28">
        <v>8</v>
      </c>
      <c r="AG28" t="s">
        <v>19</v>
      </c>
    </row>
    <row r="29" spans="1:33" hidden="1" x14ac:dyDescent="0.25">
      <c r="A29" s="16" t="s">
        <v>1</v>
      </c>
      <c r="B29" s="17" t="s">
        <v>18</v>
      </c>
      <c r="C29" s="17" t="s">
        <v>2240</v>
      </c>
      <c r="D29">
        <v>8.5</v>
      </c>
      <c r="E29" s="28">
        <v>2</v>
      </c>
      <c r="F29" s="36" t="str">
        <f>VLOOKUP(Z29, method!$A$1:$B$15, 2, 0)</f>
        <v>中後</v>
      </c>
      <c r="G29">
        <v>6</v>
      </c>
      <c r="H29">
        <v>132</v>
      </c>
      <c r="I29">
        <v>2000</v>
      </c>
      <c r="J29" s="20" t="s">
        <v>19</v>
      </c>
      <c r="K29">
        <v>2</v>
      </c>
      <c r="L29">
        <v>2.81</v>
      </c>
      <c r="M29">
        <v>22</v>
      </c>
      <c r="N29">
        <v>6</v>
      </c>
      <c r="O29">
        <v>25</v>
      </c>
      <c r="P29" t="s">
        <v>434</v>
      </c>
      <c r="Q29">
        <v>1032</v>
      </c>
      <c r="R29">
        <v>5</v>
      </c>
      <c r="S29" s="32" t="s">
        <v>435</v>
      </c>
      <c r="T29">
        <v>768</v>
      </c>
      <c r="W29" s="12" t="s">
        <v>521</v>
      </c>
      <c r="X29">
        <v>39</v>
      </c>
      <c r="Y29" s="18" t="s">
        <v>20</v>
      </c>
      <c r="Z29">
        <v>10</v>
      </c>
      <c r="AA29">
        <v>9</v>
      </c>
      <c r="AB29">
        <v>9</v>
      </c>
      <c r="AC29">
        <v>11</v>
      </c>
      <c r="AD29">
        <v>2</v>
      </c>
      <c r="AF29">
        <v>8</v>
      </c>
      <c r="AG29" t="s">
        <v>19</v>
      </c>
    </row>
    <row r="30" spans="1:33" hidden="1" x14ac:dyDescent="0.25">
      <c r="A30" s="16" t="s">
        <v>1</v>
      </c>
      <c r="B30" s="17" t="s">
        <v>18</v>
      </c>
      <c r="C30" s="17" t="s">
        <v>2240</v>
      </c>
      <c r="D30">
        <v>9.8000000000000007</v>
      </c>
      <c r="E30" s="28">
        <v>2</v>
      </c>
      <c r="F30" s="37" t="str">
        <f>VLOOKUP(Z30, method!$A$1:$B$15, 2, 0)</f>
        <v>中前</v>
      </c>
      <c r="G30">
        <v>2</v>
      </c>
      <c r="H30">
        <v>128</v>
      </c>
      <c r="I30">
        <v>2200</v>
      </c>
      <c r="J30" s="18" t="s">
        <v>524</v>
      </c>
      <c r="K30">
        <v>2</v>
      </c>
      <c r="L30">
        <v>18.66</v>
      </c>
      <c r="M30">
        <v>4</v>
      </c>
      <c r="N30">
        <v>6</v>
      </c>
      <c r="O30">
        <v>25</v>
      </c>
      <c r="P30" s="31" t="s">
        <v>450</v>
      </c>
      <c r="Q30">
        <v>1027</v>
      </c>
      <c r="R30">
        <v>5</v>
      </c>
      <c r="S30" s="32" t="s">
        <v>435</v>
      </c>
      <c r="T30">
        <v>728</v>
      </c>
      <c r="W30" s="12" t="s">
        <v>456</v>
      </c>
      <c r="X30">
        <v>39</v>
      </c>
      <c r="Y30" s="18" t="s">
        <v>20</v>
      </c>
      <c r="Z30">
        <v>4</v>
      </c>
      <c r="AA30">
        <v>4</v>
      </c>
      <c r="AB30">
        <v>5</v>
      </c>
      <c r="AC30">
        <v>6</v>
      </c>
      <c r="AD30">
        <v>6</v>
      </c>
      <c r="AE30">
        <v>2</v>
      </c>
      <c r="AF30">
        <v>8</v>
      </c>
      <c r="AG30" t="s">
        <v>19</v>
      </c>
    </row>
    <row r="31" spans="1:33" hidden="1" x14ac:dyDescent="0.25">
      <c r="A31" s="16" t="s">
        <v>1</v>
      </c>
      <c r="B31" s="17" t="s">
        <v>18</v>
      </c>
      <c r="C31" s="17" t="s">
        <v>2240</v>
      </c>
      <c r="D31">
        <v>97</v>
      </c>
      <c r="E31">
        <v>7</v>
      </c>
      <c r="F31" s="38" t="str">
        <f>VLOOKUP(Z31, method!$A$1:$B$15, 2, 0)</f>
        <v>留後</v>
      </c>
      <c r="G31">
        <v>14</v>
      </c>
      <c r="H31">
        <v>117</v>
      </c>
      <c r="I31">
        <v>1600</v>
      </c>
      <c r="J31" s="19" t="s">
        <v>63</v>
      </c>
      <c r="K31">
        <v>1</v>
      </c>
      <c r="L31">
        <v>34.78</v>
      </c>
      <c r="M31">
        <v>25</v>
      </c>
      <c r="N31">
        <v>5</v>
      </c>
      <c r="O31">
        <v>25</v>
      </c>
      <c r="P31" t="s">
        <v>434</v>
      </c>
      <c r="Q31">
        <v>1027</v>
      </c>
      <c r="R31">
        <v>4</v>
      </c>
      <c r="S31" s="32" t="s">
        <v>435</v>
      </c>
      <c r="T31">
        <v>702</v>
      </c>
      <c r="W31" t="s">
        <v>488</v>
      </c>
      <c r="X31">
        <v>41</v>
      </c>
      <c r="Y31" s="18" t="s">
        <v>20</v>
      </c>
      <c r="Z31">
        <v>12</v>
      </c>
      <c r="AA31">
        <v>13</v>
      </c>
      <c r="AB31">
        <v>12</v>
      </c>
      <c r="AC31">
        <v>7</v>
      </c>
      <c r="AF31">
        <v>8</v>
      </c>
      <c r="AG31" t="s">
        <v>19</v>
      </c>
    </row>
    <row r="32" spans="1:33" hidden="1" x14ac:dyDescent="0.25">
      <c r="A32" s="16" t="s">
        <v>1</v>
      </c>
      <c r="B32" s="17" t="s">
        <v>18</v>
      </c>
      <c r="C32" s="17" t="s">
        <v>2240</v>
      </c>
      <c r="D32">
        <v>81</v>
      </c>
      <c r="E32">
        <v>12</v>
      </c>
      <c r="F32" s="37" t="str">
        <f>VLOOKUP(Z32, method!$A$1:$B$15, 2, 0)</f>
        <v>中前</v>
      </c>
      <c r="G32">
        <v>6</v>
      </c>
      <c r="H32">
        <v>119</v>
      </c>
      <c r="I32">
        <v>1400</v>
      </c>
      <c r="J32" s="20" t="s">
        <v>58</v>
      </c>
      <c r="K32">
        <v>1</v>
      </c>
      <c r="L32">
        <v>22.59</v>
      </c>
      <c r="M32">
        <v>23</v>
      </c>
      <c r="N32">
        <v>3</v>
      </c>
      <c r="O32">
        <v>25</v>
      </c>
      <c r="P32" t="s">
        <v>434</v>
      </c>
      <c r="Q32">
        <v>1028</v>
      </c>
      <c r="R32">
        <v>4</v>
      </c>
      <c r="S32" s="32" t="s">
        <v>446</v>
      </c>
      <c r="T32">
        <v>524</v>
      </c>
      <c r="W32" t="s">
        <v>492</v>
      </c>
      <c r="X32">
        <v>44</v>
      </c>
      <c r="Y32" s="18" t="s">
        <v>20</v>
      </c>
      <c r="Z32">
        <v>7</v>
      </c>
      <c r="AA32">
        <v>9</v>
      </c>
      <c r="AB32">
        <v>11</v>
      </c>
      <c r="AC32">
        <v>12</v>
      </c>
      <c r="AF32">
        <v>8</v>
      </c>
      <c r="AG32" t="s">
        <v>19</v>
      </c>
    </row>
    <row r="33" spans="1:33" hidden="1" x14ac:dyDescent="0.25">
      <c r="A33" s="16" t="s">
        <v>1</v>
      </c>
      <c r="B33" s="17" t="s">
        <v>18</v>
      </c>
      <c r="C33" s="17" t="s">
        <v>2240</v>
      </c>
      <c r="D33">
        <v>45</v>
      </c>
      <c r="E33">
        <v>10</v>
      </c>
      <c r="F33" s="38" t="str">
        <f>VLOOKUP(Z33, method!$A$1:$B$15, 2, 0)</f>
        <v>留後</v>
      </c>
      <c r="G33">
        <v>11</v>
      </c>
      <c r="H33">
        <v>121</v>
      </c>
      <c r="I33">
        <v>1650</v>
      </c>
      <c r="J33" s="21" t="s">
        <v>44</v>
      </c>
      <c r="K33">
        <v>1</v>
      </c>
      <c r="L33">
        <v>41.1</v>
      </c>
      <c r="M33">
        <v>26</v>
      </c>
      <c r="N33">
        <v>2</v>
      </c>
      <c r="O33">
        <v>25</v>
      </c>
      <c r="P33" s="31" t="s">
        <v>461</v>
      </c>
      <c r="Q33">
        <v>1023</v>
      </c>
      <c r="R33">
        <v>4</v>
      </c>
      <c r="S33" s="32" t="s">
        <v>435</v>
      </c>
      <c r="T33">
        <v>463</v>
      </c>
      <c r="W33" t="s">
        <v>436</v>
      </c>
      <c r="X33">
        <v>46</v>
      </c>
      <c r="Y33" s="18" t="s">
        <v>20</v>
      </c>
      <c r="Z33">
        <v>12</v>
      </c>
      <c r="AA33">
        <v>12</v>
      </c>
      <c r="AB33">
        <v>11</v>
      </c>
      <c r="AC33">
        <v>10</v>
      </c>
      <c r="AF33">
        <v>8</v>
      </c>
      <c r="AG33" t="s">
        <v>19</v>
      </c>
    </row>
    <row r="34" spans="1:33" hidden="1" x14ac:dyDescent="0.25">
      <c r="A34" s="16" t="s">
        <v>1</v>
      </c>
      <c r="B34" s="17" t="s">
        <v>18</v>
      </c>
      <c r="C34" s="17" t="s">
        <v>2240</v>
      </c>
      <c r="D34">
        <v>85</v>
      </c>
      <c r="E34">
        <v>13</v>
      </c>
      <c r="F34" s="35" t="str">
        <f>VLOOKUP(Z34, method!$A$1:$B$15, 2, 0)</f>
        <v>放頭</v>
      </c>
      <c r="G34">
        <v>2</v>
      </c>
      <c r="H34">
        <v>122</v>
      </c>
      <c r="I34">
        <v>1600</v>
      </c>
      <c r="J34" s="22" t="s">
        <v>471</v>
      </c>
      <c r="K34">
        <v>1</v>
      </c>
      <c r="L34">
        <v>36.880000000000003</v>
      </c>
      <c r="M34">
        <v>19</v>
      </c>
      <c r="N34">
        <v>1</v>
      </c>
      <c r="O34">
        <v>25</v>
      </c>
      <c r="P34" t="s">
        <v>434</v>
      </c>
      <c r="Q34">
        <v>1036</v>
      </c>
      <c r="R34">
        <v>4</v>
      </c>
      <c r="S34" s="32" t="s">
        <v>435</v>
      </c>
      <c r="T34">
        <v>358</v>
      </c>
      <c r="W34" t="s">
        <v>533</v>
      </c>
      <c r="X34">
        <v>48</v>
      </c>
      <c r="Y34" s="18" t="s">
        <v>20</v>
      </c>
      <c r="Z34">
        <v>3</v>
      </c>
      <c r="AA34">
        <v>3</v>
      </c>
      <c r="AB34">
        <v>8</v>
      </c>
      <c r="AC34">
        <v>13</v>
      </c>
      <c r="AF34">
        <v>8</v>
      </c>
      <c r="AG34" t="s">
        <v>19</v>
      </c>
    </row>
    <row r="35" spans="1:33" hidden="1" x14ac:dyDescent="0.25">
      <c r="A35" s="16" t="s">
        <v>1</v>
      </c>
      <c r="B35" s="17" t="s">
        <v>18</v>
      </c>
      <c r="C35" s="17" t="s">
        <v>2240</v>
      </c>
      <c r="D35">
        <v>73</v>
      </c>
      <c r="E35">
        <v>10</v>
      </c>
      <c r="F35" s="36" t="str">
        <f>VLOOKUP(Z35, method!$A$1:$B$15, 2, 0)</f>
        <v>中後</v>
      </c>
      <c r="G35">
        <v>7</v>
      </c>
      <c r="H35">
        <v>122</v>
      </c>
      <c r="I35">
        <v>1400</v>
      </c>
      <c r="J35" s="21" t="s">
        <v>53</v>
      </c>
      <c r="K35">
        <v>1</v>
      </c>
      <c r="L35">
        <v>22.56</v>
      </c>
      <c r="M35">
        <v>5</v>
      </c>
      <c r="N35">
        <v>1</v>
      </c>
      <c r="O35">
        <v>25</v>
      </c>
      <c r="P35" t="s">
        <v>441</v>
      </c>
      <c r="Q35">
        <v>1037</v>
      </c>
      <c r="R35">
        <v>4</v>
      </c>
      <c r="S35" s="32" t="s">
        <v>435</v>
      </c>
      <c r="T35">
        <v>326</v>
      </c>
      <c r="W35" t="s">
        <v>442</v>
      </c>
      <c r="X35">
        <v>50</v>
      </c>
      <c r="Y35" s="18" t="s">
        <v>20</v>
      </c>
      <c r="Z35">
        <v>8</v>
      </c>
      <c r="AA35">
        <v>9</v>
      </c>
      <c r="AB35">
        <v>8</v>
      </c>
      <c r="AC35">
        <v>10</v>
      </c>
      <c r="AF35">
        <v>8</v>
      </c>
      <c r="AG35" t="s">
        <v>19</v>
      </c>
    </row>
    <row r="36" spans="1:33" hidden="1" x14ac:dyDescent="0.25">
      <c r="A36" s="16" t="s">
        <v>1</v>
      </c>
      <c r="B36" s="17" t="s">
        <v>18</v>
      </c>
      <c r="C36" s="17" t="s">
        <v>2240</v>
      </c>
      <c r="D36">
        <v>46</v>
      </c>
      <c r="E36">
        <v>8</v>
      </c>
      <c r="F36" s="37" t="str">
        <f>VLOOKUP(Z36, method!$A$1:$B$15, 2, 0)</f>
        <v>中前</v>
      </c>
      <c r="G36">
        <v>3</v>
      </c>
      <c r="H36">
        <v>128</v>
      </c>
      <c r="I36">
        <v>1200</v>
      </c>
      <c r="J36" s="20" t="s">
        <v>58</v>
      </c>
      <c r="K36">
        <v>1</v>
      </c>
      <c r="L36">
        <v>11.06</v>
      </c>
      <c r="M36">
        <v>26</v>
      </c>
      <c r="N36">
        <v>12</v>
      </c>
      <c r="O36">
        <v>24</v>
      </c>
      <c r="P36" s="42" t="s">
        <v>445</v>
      </c>
      <c r="Q36">
        <v>1016</v>
      </c>
      <c r="R36">
        <v>4</v>
      </c>
      <c r="S36" s="32" t="s">
        <v>435</v>
      </c>
      <c r="T36">
        <v>292</v>
      </c>
      <c r="W36" t="s">
        <v>459</v>
      </c>
      <c r="X36">
        <v>52</v>
      </c>
      <c r="Y36" s="18" t="s">
        <v>20</v>
      </c>
      <c r="Z36">
        <v>6</v>
      </c>
      <c r="AA36">
        <v>7</v>
      </c>
      <c r="AB36">
        <v>8</v>
      </c>
      <c r="AF36">
        <v>8</v>
      </c>
      <c r="AG36" t="s">
        <v>19</v>
      </c>
    </row>
    <row r="37" spans="1:33" hidden="1" x14ac:dyDescent="0.25">
      <c r="A37" s="16" t="s">
        <v>1</v>
      </c>
      <c r="B37" s="17" t="s">
        <v>18</v>
      </c>
      <c r="C37" s="17" t="s">
        <v>2240</v>
      </c>
      <c r="D37">
        <v>97</v>
      </c>
      <c r="E37">
        <v>7</v>
      </c>
      <c r="F37" s="38" t="str">
        <f>VLOOKUP(Z37, method!$A$1:$B$15, 2, 0)</f>
        <v>留後</v>
      </c>
      <c r="G37">
        <v>5</v>
      </c>
      <c r="H37">
        <v>129</v>
      </c>
      <c r="I37">
        <v>1400</v>
      </c>
      <c r="J37" s="21" t="s">
        <v>53</v>
      </c>
      <c r="K37">
        <v>1</v>
      </c>
      <c r="L37">
        <v>22.82</v>
      </c>
      <c r="M37">
        <v>22</v>
      </c>
      <c r="N37">
        <v>12</v>
      </c>
      <c r="O37">
        <v>24</v>
      </c>
      <c r="P37" t="s">
        <v>539</v>
      </c>
      <c r="Q37">
        <v>1036</v>
      </c>
      <c r="R37" t="s">
        <v>540</v>
      </c>
      <c r="S37" s="32" t="s">
        <v>435</v>
      </c>
      <c r="T37">
        <v>278</v>
      </c>
      <c r="W37" t="s">
        <v>541</v>
      </c>
      <c r="X37">
        <v>52</v>
      </c>
      <c r="Y37" s="18" t="s">
        <v>20</v>
      </c>
      <c r="Z37">
        <v>11</v>
      </c>
      <c r="AA37">
        <v>12</v>
      </c>
      <c r="AB37">
        <v>12</v>
      </c>
      <c r="AC37">
        <v>7</v>
      </c>
      <c r="AF37">
        <v>8</v>
      </c>
      <c r="AG37" t="s">
        <v>19</v>
      </c>
    </row>
    <row r="38" spans="1:33" hidden="1" x14ac:dyDescent="0.25">
      <c r="A38" s="16" t="s">
        <v>1</v>
      </c>
      <c r="B38" s="18" t="s">
        <v>22</v>
      </c>
      <c r="C38" s="18" t="s">
        <v>2241</v>
      </c>
      <c r="D38">
        <v>3.4</v>
      </c>
      <c r="E38" s="28">
        <v>3</v>
      </c>
      <c r="F38" s="35" t="str">
        <f>VLOOKUP(Z38, method!$A$1:$B$15, 2, 0)</f>
        <v>放頭</v>
      </c>
      <c r="G38">
        <v>3</v>
      </c>
      <c r="H38">
        <v>133</v>
      </c>
      <c r="I38">
        <v>1650</v>
      </c>
      <c r="J38" s="20" t="s">
        <v>19</v>
      </c>
      <c r="K38">
        <v>1</v>
      </c>
      <c r="L38">
        <v>40.65</v>
      </c>
      <c r="M38">
        <v>10</v>
      </c>
      <c r="N38">
        <v>9</v>
      </c>
      <c r="O38">
        <v>25</v>
      </c>
      <c r="P38" s="31" t="s">
        <v>450</v>
      </c>
      <c r="Q38">
        <v>1052</v>
      </c>
      <c r="R38">
        <v>5</v>
      </c>
      <c r="S38" s="32" t="s">
        <v>435</v>
      </c>
      <c r="T38">
        <v>12</v>
      </c>
      <c r="W38" s="12" t="s">
        <v>456</v>
      </c>
      <c r="X38">
        <v>38</v>
      </c>
      <c r="Y38" s="19" t="s">
        <v>24</v>
      </c>
      <c r="Z38">
        <v>2</v>
      </c>
      <c r="AA38">
        <v>2</v>
      </c>
      <c r="AB38">
        <v>2</v>
      </c>
      <c r="AC38">
        <v>3</v>
      </c>
      <c r="AF38">
        <v>5</v>
      </c>
      <c r="AG38" t="s">
        <v>487</v>
      </c>
    </row>
    <row r="39" spans="1:33" hidden="1" x14ac:dyDescent="0.25">
      <c r="A39" s="16" t="s">
        <v>1</v>
      </c>
      <c r="B39" s="18" t="s">
        <v>22</v>
      </c>
      <c r="C39" s="18" t="s">
        <v>2241</v>
      </c>
      <c r="D39">
        <v>5.5</v>
      </c>
      <c r="E39">
        <v>6</v>
      </c>
      <c r="F39" s="37" t="str">
        <f>VLOOKUP(Z39, method!$A$1:$B$15, 2, 0)</f>
        <v>中前</v>
      </c>
      <c r="G39">
        <v>3</v>
      </c>
      <c r="H39">
        <v>116</v>
      </c>
      <c r="I39">
        <v>1650</v>
      </c>
      <c r="J39" s="25" t="s">
        <v>150</v>
      </c>
      <c r="K39">
        <v>1</v>
      </c>
      <c r="L39">
        <v>39.89</v>
      </c>
      <c r="M39">
        <v>16</v>
      </c>
      <c r="N39">
        <v>7</v>
      </c>
      <c r="O39">
        <v>25</v>
      </c>
      <c r="P39" s="31" t="s">
        <v>455</v>
      </c>
      <c r="Q39">
        <v>1060</v>
      </c>
      <c r="R39">
        <v>4</v>
      </c>
      <c r="S39" s="32" t="s">
        <v>446</v>
      </c>
      <c r="T39">
        <v>844</v>
      </c>
      <c r="W39" s="12" t="s">
        <v>521</v>
      </c>
      <c r="X39">
        <v>41</v>
      </c>
      <c r="Y39" s="19" t="s">
        <v>24</v>
      </c>
      <c r="Z39">
        <v>4</v>
      </c>
      <c r="AA39">
        <v>3</v>
      </c>
      <c r="AB39">
        <v>4</v>
      </c>
      <c r="AC39">
        <v>6</v>
      </c>
      <c r="AF39">
        <v>5</v>
      </c>
      <c r="AG39" t="s">
        <v>487</v>
      </c>
    </row>
    <row r="40" spans="1:33" hidden="1" x14ac:dyDescent="0.25">
      <c r="A40" s="16" t="s">
        <v>1</v>
      </c>
      <c r="B40" s="18" t="s">
        <v>22</v>
      </c>
      <c r="C40" s="18" t="s">
        <v>2241</v>
      </c>
      <c r="D40">
        <v>9.5</v>
      </c>
      <c r="E40" s="28">
        <v>3</v>
      </c>
      <c r="F40" s="35" t="str">
        <f>VLOOKUP(Z40, method!$A$1:$B$15, 2, 0)</f>
        <v>放頭</v>
      </c>
      <c r="G40">
        <v>5</v>
      </c>
      <c r="H40">
        <v>116</v>
      </c>
      <c r="I40">
        <v>1650</v>
      </c>
      <c r="J40" s="25" t="s">
        <v>150</v>
      </c>
      <c r="K40">
        <v>1</v>
      </c>
      <c r="L40">
        <v>39.700000000000003</v>
      </c>
      <c r="M40">
        <v>25</v>
      </c>
      <c r="N40">
        <v>6</v>
      </c>
      <c r="O40">
        <v>25</v>
      </c>
      <c r="P40" s="31" t="s">
        <v>461</v>
      </c>
      <c r="Q40">
        <v>1054</v>
      </c>
      <c r="R40">
        <v>4</v>
      </c>
      <c r="S40" s="32" t="s">
        <v>446</v>
      </c>
      <c r="T40">
        <v>781</v>
      </c>
      <c r="W40" s="12" t="s">
        <v>456</v>
      </c>
      <c r="X40">
        <v>41</v>
      </c>
      <c r="Y40" s="19" t="s">
        <v>24</v>
      </c>
      <c r="Z40">
        <v>2</v>
      </c>
      <c r="AA40">
        <v>4</v>
      </c>
      <c r="AB40">
        <v>3</v>
      </c>
      <c r="AC40">
        <v>3</v>
      </c>
      <c r="AF40">
        <v>5</v>
      </c>
      <c r="AG40" t="s">
        <v>487</v>
      </c>
    </row>
    <row r="41" spans="1:33" hidden="1" x14ac:dyDescent="0.25">
      <c r="A41" s="16" t="s">
        <v>1</v>
      </c>
      <c r="B41" s="18" t="s">
        <v>22</v>
      </c>
      <c r="C41" s="18" t="s">
        <v>2241</v>
      </c>
      <c r="D41">
        <v>17</v>
      </c>
      <c r="E41" s="34">
        <v>4</v>
      </c>
      <c r="F41" s="35" t="str">
        <f>VLOOKUP(Z41, method!$A$1:$B$15, 2, 0)</f>
        <v>放頭</v>
      </c>
      <c r="G41">
        <v>10</v>
      </c>
      <c r="H41">
        <v>119</v>
      </c>
      <c r="I41">
        <v>1650</v>
      </c>
      <c r="J41" s="23" t="s">
        <v>487</v>
      </c>
      <c r="K41">
        <v>1</v>
      </c>
      <c r="L41">
        <v>40.49</v>
      </c>
      <c r="M41">
        <v>11</v>
      </c>
      <c r="N41">
        <v>6</v>
      </c>
      <c r="O41">
        <v>25</v>
      </c>
      <c r="P41" s="31" t="s">
        <v>455</v>
      </c>
      <c r="Q41">
        <v>1053</v>
      </c>
      <c r="R41">
        <v>4</v>
      </c>
      <c r="S41" s="32" t="s">
        <v>446</v>
      </c>
      <c r="T41">
        <v>749</v>
      </c>
      <c r="W41">
        <v>5</v>
      </c>
      <c r="X41">
        <v>43</v>
      </c>
      <c r="Y41" s="19" t="s">
        <v>24</v>
      </c>
      <c r="Z41">
        <v>1</v>
      </c>
      <c r="AA41">
        <v>3</v>
      </c>
      <c r="AB41">
        <v>4</v>
      </c>
      <c r="AC41">
        <v>4</v>
      </c>
      <c r="AF41">
        <v>5</v>
      </c>
      <c r="AG41" t="s">
        <v>487</v>
      </c>
    </row>
    <row r="42" spans="1:33" hidden="1" x14ac:dyDescent="0.25">
      <c r="A42" s="16" t="s">
        <v>1</v>
      </c>
      <c r="B42" s="18" t="s">
        <v>22</v>
      </c>
      <c r="C42" s="18" t="s">
        <v>2241</v>
      </c>
      <c r="D42">
        <v>11</v>
      </c>
      <c r="E42">
        <v>11</v>
      </c>
      <c r="F42" s="37" t="str">
        <f>VLOOKUP(Z42, method!$A$1:$B$15, 2, 0)</f>
        <v>中前</v>
      </c>
      <c r="G42">
        <v>11</v>
      </c>
      <c r="H42">
        <v>118</v>
      </c>
      <c r="I42">
        <v>1650</v>
      </c>
      <c r="J42" s="23" t="s">
        <v>487</v>
      </c>
      <c r="K42">
        <v>1</v>
      </c>
      <c r="L42">
        <v>42.96</v>
      </c>
      <c r="M42">
        <v>14</v>
      </c>
      <c r="N42">
        <v>5</v>
      </c>
      <c r="O42">
        <v>25</v>
      </c>
      <c r="P42" s="31" t="s">
        <v>455</v>
      </c>
      <c r="Q42">
        <v>1051</v>
      </c>
      <c r="R42">
        <v>4</v>
      </c>
      <c r="S42" s="32" t="s">
        <v>446</v>
      </c>
      <c r="T42">
        <v>671</v>
      </c>
      <c r="W42">
        <v>20</v>
      </c>
      <c r="X42">
        <v>45</v>
      </c>
      <c r="Y42" s="19" t="s">
        <v>24</v>
      </c>
      <c r="Z42">
        <v>6</v>
      </c>
      <c r="AA42">
        <v>8</v>
      </c>
      <c r="AB42">
        <v>10</v>
      </c>
      <c r="AC42">
        <v>11</v>
      </c>
      <c r="AF42">
        <v>5</v>
      </c>
      <c r="AG42" t="s">
        <v>487</v>
      </c>
    </row>
    <row r="43" spans="1:33" hidden="1" x14ac:dyDescent="0.25">
      <c r="A43" s="16" t="s">
        <v>1</v>
      </c>
      <c r="B43" s="18" t="s">
        <v>22</v>
      </c>
      <c r="C43" s="18" t="s">
        <v>2241</v>
      </c>
      <c r="D43">
        <v>7.6</v>
      </c>
      <c r="E43">
        <v>9</v>
      </c>
      <c r="F43" s="37" t="str">
        <f>VLOOKUP(Z43, method!$A$1:$B$15, 2, 0)</f>
        <v>中前</v>
      </c>
      <c r="G43">
        <v>2</v>
      </c>
      <c r="H43">
        <v>120</v>
      </c>
      <c r="I43">
        <v>1650</v>
      </c>
      <c r="J43" s="23" t="s">
        <v>487</v>
      </c>
      <c r="K43">
        <v>1</v>
      </c>
      <c r="L43">
        <v>40.340000000000003</v>
      </c>
      <c r="M43">
        <v>23</v>
      </c>
      <c r="N43">
        <v>4</v>
      </c>
      <c r="O43">
        <v>25</v>
      </c>
      <c r="P43" s="31" t="s">
        <v>461</v>
      </c>
      <c r="Q43">
        <v>1062</v>
      </c>
      <c r="R43">
        <v>4</v>
      </c>
      <c r="S43" s="32" t="s">
        <v>435</v>
      </c>
      <c r="T43">
        <v>616</v>
      </c>
      <c r="W43" t="s">
        <v>442</v>
      </c>
      <c r="X43">
        <v>47</v>
      </c>
      <c r="Y43" s="19" t="s">
        <v>24</v>
      </c>
      <c r="Z43">
        <v>7</v>
      </c>
      <c r="AA43">
        <v>8</v>
      </c>
      <c r="AB43">
        <v>8</v>
      </c>
      <c r="AC43">
        <v>9</v>
      </c>
      <c r="AF43">
        <v>5</v>
      </c>
      <c r="AG43" t="s">
        <v>487</v>
      </c>
    </row>
    <row r="44" spans="1:33" hidden="1" x14ac:dyDescent="0.25">
      <c r="A44" s="16" t="s">
        <v>1</v>
      </c>
      <c r="B44" s="18" t="s">
        <v>22</v>
      </c>
      <c r="C44" s="18" t="s">
        <v>2241</v>
      </c>
      <c r="D44">
        <v>11</v>
      </c>
      <c r="E44">
        <v>6</v>
      </c>
      <c r="F44" s="35" t="str">
        <f>VLOOKUP(Z44, method!$A$1:$B$15, 2, 0)</f>
        <v>放頭</v>
      </c>
      <c r="G44">
        <v>4</v>
      </c>
      <c r="H44">
        <v>121</v>
      </c>
      <c r="I44">
        <v>1650</v>
      </c>
      <c r="J44" s="23" t="s">
        <v>487</v>
      </c>
      <c r="K44">
        <v>1</v>
      </c>
      <c r="L44">
        <v>38.840000000000003</v>
      </c>
      <c r="M44">
        <v>2</v>
      </c>
      <c r="N44">
        <v>4</v>
      </c>
      <c r="O44">
        <v>25</v>
      </c>
      <c r="P44" s="42" t="s">
        <v>445</v>
      </c>
      <c r="Q44">
        <v>1052</v>
      </c>
      <c r="R44">
        <v>4</v>
      </c>
      <c r="S44" s="32" t="s">
        <v>446</v>
      </c>
      <c r="T44">
        <v>553</v>
      </c>
      <c r="W44" s="12" t="s">
        <v>558</v>
      </c>
      <c r="X44">
        <v>49</v>
      </c>
      <c r="Y44" s="19" t="s">
        <v>24</v>
      </c>
      <c r="Z44">
        <v>3</v>
      </c>
      <c r="AA44">
        <v>3</v>
      </c>
      <c r="AB44">
        <v>3</v>
      </c>
      <c r="AC44">
        <v>6</v>
      </c>
      <c r="AF44">
        <v>5</v>
      </c>
      <c r="AG44" t="s">
        <v>487</v>
      </c>
    </row>
    <row r="45" spans="1:33" hidden="1" x14ac:dyDescent="0.25">
      <c r="A45" s="16" t="s">
        <v>1</v>
      </c>
      <c r="B45" s="18" t="s">
        <v>22</v>
      </c>
      <c r="C45" s="18" t="s">
        <v>2241</v>
      </c>
      <c r="D45">
        <v>8.3000000000000007</v>
      </c>
      <c r="E45">
        <v>7</v>
      </c>
      <c r="F45" s="35" t="str">
        <f>VLOOKUP(Z45, method!$A$1:$B$15, 2, 0)</f>
        <v>放頭</v>
      </c>
      <c r="G45">
        <v>7</v>
      </c>
      <c r="H45">
        <v>123</v>
      </c>
      <c r="I45">
        <v>1650</v>
      </c>
      <c r="J45" s="23" t="s">
        <v>487</v>
      </c>
      <c r="K45">
        <v>1</v>
      </c>
      <c r="L45">
        <v>41.45</v>
      </c>
      <c r="M45">
        <v>5</v>
      </c>
      <c r="N45">
        <v>3</v>
      </c>
      <c r="O45">
        <v>25</v>
      </c>
      <c r="P45" s="42" t="s">
        <v>445</v>
      </c>
      <c r="Q45">
        <v>1052</v>
      </c>
      <c r="R45">
        <v>4</v>
      </c>
      <c r="S45" s="32" t="s">
        <v>435</v>
      </c>
      <c r="T45">
        <v>483</v>
      </c>
      <c r="W45">
        <v>4</v>
      </c>
      <c r="X45">
        <v>51</v>
      </c>
      <c r="Y45" s="19" t="s">
        <v>24</v>
      </c>
      <c r="Z45">
        <v>1</v>
      </c>
      <c r="AA45">
        <v>1</v>
      </c>
      <c r="AB45">
        <v>1</v>
      </c>
      <c r="AC45">
        <v>7</v>
      </c>
      <c r="AF45">
        <v>5</v>
      </c>
      <c r="AG45" t="s">
        <v>487</v>
      </c>
    </row>
    <row r="46" spans="1:33" hidden="1" x14ac:dyDescent="0.25">
      <c r="A46" s="16" t="s">
        <v>1</v>
      </c>
      <c r="B46" s="18" t="s">
        <v>22</v>
      </c>
      <c r="C46" s="18" t="s">
        <v>2241</v>
      </c>
      <c r="D46">
        <v>13</v>
      </c>
      <c r="E46">
        <v>12</v>
      </c>
      <c r="F46" s="35" t="str">
        <f>VLOOKUP(Z46, method!$A$1:$B$15, 2, 0)</f>
        <v>放頭</v>
      </c>
      <c r="G46">
        <v>10</v>
      </c>
      <c r="H46">
        <v>128</v>
      </c>
      <c r="I46">
        <v>1650</v>
      </c>
      <c r="J46" s="25" t="s">
        <v>150</v>
      </c>
      <c r="K46">
        <v>1</v>
      </c>
      <c r="L46">
        <v>41.76</v>
      </c>
      <c r="M46">
        <v>19</v>
      </c>
      <c r="N46">
        <v>2</v>
      </c>
      <c r="O46">
        <v>25</v>
      </c>
      <c r="P46" s="31" t="s">
        <v>455</v>
      </c>
      <c r="Q46">
        <v>1066</v>
      </c>
      <c r="R46">
        <v>4</v>
      </c>
      <c r="S46" s="32" t="s">
        <v>435</v>
      </c>
      <c r="T46">
        <v>441</v>
      </c>
      <c r="W46" t="s">
        <v>563</v>
      </c>
      <c r="X46">
        <v>53</v>
      </c>
      <c r="Y46" s="19" t="s">
        <v>24</v>
      </c>
      <c r="Z46">
        <v>1</v>
      </c>
      <c r="AA46">
        <v>2</v>
      </c>
      <c r="AB46">
        <v>2</v>
      </c>
      <c r="AC46">
        <v>12</v>
      </c>
      <c r="AF46">
        <v>5</v>
      </c>
      <c r="AG46" t="s">
        <v>487</v>
      </c>
    </row>
    <row r="47" spans="1:33" hidden="1" x14ac:dyDescent="0.25">
      <c r="A47" s="16" t="s">
        <v>1</v>
      </c>
      <c r="B47" s="18" t="s">
        <v>22</v>
      </c>
      <c r="C47" s="18" t="s">
        <v>2241</v>
      </c>
      <c r="D47">
        <v>5.5</v>
      </c>
      <c r="E47" s="34">
        <v>4</v>
      </c>
      <c r="F47" s="35" t="str">
        <f>VLOOKUP(Z47, method!$A$1:$B$15, 2, 0)</f>
        <v>放頭</v>
      </c>
      <c r="G47">
        <v>2</v>
      </c>
      <c r="H47">
        <v>125</v>
      </c>
      <c r="I47">
        <v>1650</v>
      </c>
      <c r="J47" s="23" t="s">
        <v>487</v>
      </c>
      <c r="K47">
        <v>1</v>
      </c>
      <c r="L47">
        <v>40.6</v>
      </c>
      <c r="M47">
        <v>15</v>
      </c>
      <c r="N47">
        <v>1</v>
      </c>
      <c r="O47">
        <v>25</v>
      </c>
      <c r="P47" s="31" t="s">
        <v>455</v>
      </c>
      <c r="Q47">
        <v>1058</v>
      </c>
      <c r="R47">
        <v>4</v>
      </c>
      <c r="S47" s="32" t="s">
        <v>435</v>
      </c>
      <c r="T47">
        <v>349</v>
      </c>
      <c r="W47">
        <v>3</v>
      </c>
      <c r="X47">
        <v>53</v>
      </c>
      <c r="Y47" s="19" t="s">
        <v>24</v>
      </c>
      <c r="Z47">
        <v>1</v>
      </c>
      <c r="AA47">
        <v>2</v>
      </c>
      <c r="AB47">
        <v>2</v>
      </c>
      <c r="AC47">
        <v>4</v>
      </c>
      <c r="AF47">
        <v>5</v>
      </c>
      <c r="AG47" t="s">
        <v>487</v>
      </c>
    </row>
    <row r="48" spans="1:33" hidden="1" x14ac:dyDescent="0.25">
      <c r="A48" s="16" t="s">
        <v>1</v>
      </c>
      <c r="B48" s="18" t="s">
        <v>22</v>
      </c>
      <c r="C48" s="18" t="s">
        <v>2241</v>
      </c>
      <c r="D48">
        <v>14</v>
      </c>
      <c r="E48" s="28">
        <v>2</v>
      </c>
      <c r="F48" s="35" t="str">
        <f>VLOOKUP(Z48, method!$A$1:$B$15, 2, 0)</f>
        <v>放頭</v>
      </c>
      <c r="G48">
        <v>6</v>
      </c>
      <c r="H48">
        <v>125</v>
      </c>
      <c r="I48">
        <v>1650</v>
      </c>
      <c r="J48" s="23" t="s">
        <v>487</v>
      </c>
      <c r="K48">
        <v>1</v>
      </c>
      <c r="L48">
        <v>40.229999999999997</v>
      </c>
      <c r="M48">
        <v>26</v>
      </c>
      <c r="N48">
        <v>12</v>
      </c>
      <c r="O48">
        <v>24</v>
      </c>
      <c r="P48" s="30" t="s">
        <v>445</v>
      </c>
      <c r="Q48">
        <v>1052</v>
      </c>
      <c r="R48">
        <v>4</v>
      </c>
      <c r="S48" s="32" t="s">
        <v>435</v>
      </c>
      <c r="T48">
        <v>293</v>
      </c>
      <c r="W48" s="12">
        <v>2</v>
      </c>
      <c r="X48">
        <v>53</v>
      </c>
      <c r="Y48" s="19" t="s">
        <v>24</v>
      </c>
      <c r="Z48">
        <v>1</v>
      </c>
      <c r="AA48">
        <v>1</v>
      </c>
      <c r="AB48">
        <v>1</v>
      </c>
      <c r="AC48">
        <v>2</v>
      </c>
      <c r="AF48">
        <v>5</v>
      </c>
      <c r="AG48" t="s">
        <v>487</v>
      </c>
    </row>
    <row r="49" spans="1:33" hidden="1" x14ac:dyDescent="0.25">
      <c r="A49" s="16" t="s">
        <v>1</v>
      </c>
      <c r="B49" s="18" t="s">
        <v>22</v>
      </c>
      <c r="C49" s="18" t="s">
        <v>2241</v>
      </c>
      <c r="D49">
        <v>67</v>
      </c>
      <c r="E49" s="34">
        <v>4</v>
      </c>
      <c r="F49" s="35" t="str">
        <f>VLOOKUP(Z49, method!$A$1:$B$15, 2, 0)</f>
        <v>放頭</v>
      </c>
      <c r="G49">
        <v>3</v>
      </c>
      <c r="H49">
        <v>128</v>
      </c>
      <c r="I49">
        <v>1650</v>
      </c>
      <c r="J49" s="23" t="s">
        <v>487</v>
      </c>
      <c r="K49">
        <v>1</v>
      </c>
      <c r="L49">
        <v>40.54</v>
      </c>
      <c r="M49">
        <v>6</v>
      </c>
      <c r="N49">
        <v>11</v>
      </c>
      <c r="O49">
        <v>24</v>
      </c>
      <c r="P49" s="31" t="s">
        <v>450</v>
      </c>
      <c r="Q49">
        <v>1046</v>
      </c>
      <c r="R49">
        <v>4</v>
      </c>
      <c r="S49" s="32" t="s">
        <v>435</v>
      </c>
      <c r="T49">
        <v>160</v>
      </c>
      <c r="W49" s="12">
        <v>2</v>
      </c>
      <c r="X49">
        <v>54</v>
      </c>
      <c r="Y49" s="19" t="s">
        <v>24</v>
      </c>
      <c r="Z49">
        <v>1</v>
      </c>
      <c r="AA49">
        <v>1</v>
      </c>
      <c r="AB49">
        <v>1</v>
      </c>
      <c r="AC49">
        <v>4</v>
      </c>
      <c r="AF49">
        <v>5</v>
      </c>
      <c r="AG49" t="s">
        <v>487</v>
      </c>
    </row>
    <row r="50" spans="1:33" hidden="1" x14ac:dyDescent="0.25">
      <c r="A50" s="16" t="s">
        <v>1</v>
      </c>
      <c r="B50" s="18" t="s">
        <v>22</v>
      </c>
      <c r="C50" s="18" t="s">
        <v>2241</v>
      </c>
      <c r="D50">
        <v>125</v>
      </c>
      <c r="E50">
        <v>9</v>
      </c>
      <c r="F50" s="36" t="str">
        <f>VLOOKUP(Z50, method!$A$1:$B$15, 2, 0)</f>
        <v>中後</v>
      </c>
      <c r="G50">
        <v>11</v>
      </c>
      <c r="H50">
        <v>130</v>
      </c>
      <c r="I50">
        <v>1650</v>
      </c>
      <c r="J50" s="23" t="s">
        <v>487</v>
      </c>
      <c r="K50">
        <v>1</v>
      </c>
      <c r="L50">
        <v>40.94</v>
      </c>
      <c r="M50">
        <v>16</v>
      </c>
      <c r="N50">
        <v>10</v>
      </c>
      <c r="O50">
        <v>24</v>
      </c>
      <c r="P50" s="31" t="s">
        <v>455</v>
      </c>
      <c r="Q50">
        <v>1053</v>
      </c>
      <c r="R50">
        <v>4</v>
      </c>
      <c r="S50" s="32" t="s">
        <v>435</v>
      </c>
      <c r="T50">
        <v>105</v>
      </c>
      <c r="W50" t="s">
        <v>572</v>
      </c>
      <c r="X50">
        <v>56</v>
      </c>
      <c r="Y50" s="19" t="s">
        <v>24</v>
      </c>
      <c r="Z50">
        <v>10</v>
      </c>
      <c r="AA50">
        <v>9</v>
      </c>
      <c r="AB50">
        <v>10</v>
      </c>
      <c r="AC50">
        <v>9</v>
      </c>
      <c r="AF50">
        <v>5</v>
      </c>
      <c r="AG50" t="s">
        <v>487</v>
      </c>
    </row>
    <row r="51" spans="1:33" hidden="1" x14ac:dyDescent="0.25">
      <c r="A51" s="16" t="s">
        <v>1</v>
      </c>
      <c r="B51" s="18" t="s">
        <v>22</v>
      </c>
      <c r="C51" s="18" t="s">
        <v>2241</v>
      </c>
      <c r="D51">
        <v>54</v>
      </c>
      <c r="E51">
        <v>14</v>
      </c>
      <c r="F51" s="37" t="str">
        <f>VLOOKUP(Z51, method!$A$1:$B$15, 2, 0)</f>
        <v>中前</v>
      </c>
      <c r="G51">
        <v>4</v>
      </c>
      <c r="H51">
        <v>132</v>
      </c>
      <c r="I51">
        <v>1600</v>
      </c>
      <c r="J51" s="23" t="s">
        <v>487</v>
      </c>
      <c r="K51">
        <v>1</v>
      </c>
      <c r="L51">
        <v>36.090000000000003</v>
      </c>
      <c r="M51">
        <v>6</v>
      </c>
      <c r="N51">
        <v>7</v>
      </c>
      <c r="O51">
        <v>24</v>
      </c>
      <c r="P51" t="s">
        <v>429</v>
      </c>
      <c r="Q51">
        <v>1076</v>
      </c>
      <c r="R51">
        <v>4</v>
      </c>
      <c r="S51" s="32" t="s">
        <v>446</v>
      </c>
      <c r="T51">
        <v>807</v>
      </c>
      <c r="W51">
        <v>13</v>
      </c>
      <c r="X51">
        <v>60</v>
      </c>
      <c r="Y51" s="19" t="s">
        <v>24</v>
      </c>
      <c r="Z51">
        <v>4</v>
      </c>
      <c r="AA51">
        <v>6</v>
      </c>
      <c r="AB51">
        <v>7</v>
      </c>
      <c r="AC51">
        <v>14</v>
      </c>
      <c r="AF51">
        <v>5</v>
      </c>
      <c r="AG51" t="s">
        <v>487</v>
      </c>
    </row>
    <row r="52" spans="1:33" hidden="1" x14ac:dyDescent="0.25">
      <c r="A52" s="16" t="s">
        <v>1</v>
      </c>
      <c r="B52" s="18" t="s">
        <v>22</v>
      </c>
      <c r="C52" s="18" t="s">
        <v>2241</v>
      </c>
      <c r="D52">
        <v>79</v>
      </c>
      <c r="E52">
        <v>13</v>
      </c>
      <c r="F52" s="35" t="str">
        <f>VLOOKUP(Z52, method!$A$1:$B$15, 2, 0)</f>
        <v>放頭</v>
      </c>
      <c r="G52">
        <v>9</v>
      </c>
      <c r="H52">
        <v>118</v>
      </c>
      <c r="I52">
        <v>1600</v>
      </c>
      <c r="J52" s="20" t="s">
        <v>58</v>
      </c>
      <c r="K52">
        <v>1</v>
      </c>
      <c r="L52">
        <v>40.619999999999997</v>
      </c>
      <c r="M52">
        <v>15</v>
      </c>
      <c r="N52">
        <v>6</v>
      </c>
      <c r="O52">
        <v>24</v>
      </c>
      <c r="P52" t="s">
        <v>441</v>
      </c>
      <c r="Q52">
        <v>1092</v>
      </c>
      <c r="R52">
        <v>3</v>
      </c>
      <c r="S52" s="33" t="s">
        <v>577</v>
      </c>
      <c r="T52">
        <v>761</v>
      </c>
      <c r="W52" t="s">
        <v>578</v>
      </c>
      <c r="X52">
        <v>62</v>
      </c>
      <c r="Y52" s="19" t="s">
        <v>24</v>
      </c>
      <c r="Z52">
        <v>2</v>
      </c>
      <c r="AA52">
        <v>3</v>
      </c>
      <c r="AB52">
        <v>11</v>
      </c>
      <c r="AC52">
        <v>13</v>
      </c>
      <c r="AF52">
        <v>5</v>
      </c>
      <c r="AG52" t="s">
        <v>487</v>
      </c>
    </row>
    <row r="53" spans="1:33" hidden="1" x14ac:dyDescent="0.25">
      <c r="A53" s="16" t="s">
        <v>1</v>
      </c>
      <c r="B53" s="18" t="s">
        <v>22</v>
      </c>
      <c r="C53" s="18" t="s">
        <v>2241</v>
      </c>
      <c r="D53">
        <v>66</v>
      </c>
      <c r="E53">
        <v>11</v>
      </c>
      <c r="F53" s="36" t="str">
        <f>VLOOKUP(Z53, method!$A$1:$B$15, 2, 0)</f>
        <v>中後</v>
      </c>
      <c r="G53">
        <v>4</v>
      </c>
      <c r="H53">
        <v>117</v>
      </c>
      <c r="I53">
        <v>1650</v>
      </c>
      <c r="J53" s="23" t="s">
        <v>487</v>
      </c>
      <c r="K53">
        <v>1</v>
      </c>
      <c r="L53">
        <v>41.68</v>
      </c>
      <c r="M53">
        <v>22</v>
      </c>
      <c r="N53">
        <v>5</v>
      </c>
      <c r="O53">
        <v>24</v>
      </c>
      <c r="P53" s="42" t="s">
        <v>445</v>
      </c>
      <c r="Q53">
        <v>1101</v>
      </c>
      <c r="R53">
        <v>3</v>
      </c>
      <c r="S53" s="32" t="s">
        <v>435</v>
      </c>
      <c r="T53">
        <v>692</v>
      </c>
      <c r="W53">
        <v>9</v>
      </c>
      <c r="X53">
        <v>64</v>
      </c>
      <c r="Y53" s="19" t="s">
        <v>24</v>
      </c>
      <c r="Z53">
        <v>9</v>
      </c>
      <c r="AA53">
        <v>10</v>
      </c>
      <c r="AB53">
        <v>11</v>
      </c>
      <c r="AC53">
        <v>11</v>
      </c>
      <c r="AF53">
        <v>5</v>
      </c>
      <c r="AG53" t="s">
        <v>487</v>
      </c>
    </row>
    <row r="54" spans="1:33" hidden="1" x14ac:dyDescent="0.25">
      <c r="A54" s="16" t="s">
        <v>1</v>
      </c>
      <c r="B54" s="18" t="s">
        <v>22</v>
      </c>
      <c r="C54" s="18" t="s">
        <v>2241</v>
      </c>
      <c r="D54">
        <v>31</v>
      </c>
      <c r="E54">
        <v>11</v>
      </c>
      <c r="F54" s="38" t="str">
        <f>VLOOKUP(Z54, method!$A$1:$B$15, 2, 0)</f>
        <v>留後</v>
      </c>
      <c r="G54">
        <v>6</v>
      </c>
      <c r="H54">
        <v>118</v>
      </c>
      <c r="I54">
        <v>1400</v>
      </c>
      <c r="J54" s="23" t="s">
        <v>487</v>
      </c>
      <c r="K54">
        <v>1</v>
      </c>
      <c r="L54">
        <v>22.91</v>
      </c>
      <c r="M54">
        <v>5</v>
      </c>
      <c r="N54">
        <v>5</v>
      </c>
      <c r="O54">
        <v>24</v>
      </c>
      <c r="P54" t="s">
        <v>518</v>
      </c>
      <c r="Q54">
        <v>1104</v>
      </c>
      <c r="R54">
        <v>3</v>
      </c>
      <c r="S54" s="32" t="s">
        <v>435</v>
      </c>
      <c r="T54">
        <v>646</v>
      </c>
      <c r="W54" t="s">
        <v>436</v>
      </c>
      <c r="X54">
        <v>64</v>
      </c>
      <c r="Y54" s="19" t="s">
        <v>24</v>
      </c>
      <c r="Z54">
        <v>11</v>
      </c>
      <c r="AA54">
        <v>11</v>
      </c>
      <c r="AB54">
        <v>10</v>
      </c>
      <c r="AC54">
        <v>11</v>
      </c>
      <c r="AF54">
        <v>5</v>
      </c>
      <c r="AG54" t="s">
        <v>487</v>
      </c>
    </row>
    <row r="55" spans="1:33" hidden="1" x14ac:dyDescent="0.25">
      <c r="A55" s="16" t="s">
        <v>1</v>
      </c>
      <c r="B55" s="19" t="s">
        <v>28</v>
      </c>
      <c r="C55" s="19" t="s">
        <v>2242</v>
      </c>
      <c r="D55">
        <v>5.0999999999999996</v>
      </c>
      <c r="E55">
        <v>8</v>
      </c>
      <c r="F55" s="36" t="str">
        <f>VLOOKUP(Z55, method!$A$1:$B$15, 2, 0)</f>
        <v>中後</v>
      </c>
      <c r="G55">
        <v>8</v>
      </c>
      <c r="H55">
        <v>134</v>
      </c>
      <c r="I55">
        <v>1400</v>
      </c>
      <c r="J55" s="20" t="s">
        <v>19</v>
      </c>
      <c r="K55">
        <v>1</v>
      </c>
      <c r="L55">
        <v>22.61</v>
      </c>
      <c r="M55">
        <v>1</v>
      </c>
      <c r="N55">
        <v>10</v>
      </c>
      <c r="O55">
        <v>25</v>
      </c>
      <c r="P55" t="s">
        <v>539</v>
      </c>
      <c r="Q55">
        <v>989</v>
      </c>
      <c r="R55">
        <v>5</v>
      </c>
      <c r="S55" s="32" t="s">
        <v>446</v>
      </c>
      <c r="T55">
        <v>56</v>
      </c>
      <c r="W55">
        <v>6</v>
      </c>
      <c r="X55">
        <v>39</v>
      </c>
      <c r="Y55" s="20" t="s">
        <v>30</v>
      </c>
      <c r="Z55">
        <v>9</v>
      </c>
      <c r="AA55">
        <v>10</v>
      </c>
      <c r="AB55">
        <v>9</v>
      </c>
      <c r="AC55">
        <v>8</v>
      </c>
      <c r="AF55">
        <v>11</v>
      </c>
      <c r="AG55" t="s">
        <v>29</v>
      </c>
    </row>
    <row r="56" spans="1:33" hidden="1" x14ac:dyDescent="0.25">
      <c r="A56" s="16" t="s">
        <v>1</v>
      </c>
      <c r="B56" s="19" t="s">
        <v>28</v>
      </c>
      <c r="C56" s="19" t="s">
        <v>2242</v>
      </c>
      <c r="D56">
        <v>9.6999999999999993</v>
      </c>
      <c r="E56" s="28">
        <v>3</v>
      </c>
      <c r="F56" s="36" t="str">
        <f>VLOOKUP(Z56, method!$A$1:$B$15, 2, 0)</f>
        <v>中後</v>
      </c>
      <c r="G56">
        <v>1</v>
      </c>
      <c r="H56">
        <v>125</v>
      </c>
      <c r="I56">
        <v>1400</v>
      </c>
      <c r="J56" s="22" t="s">
        <v>588</v>
      </c>
      <c r="K56">
        <v>1</v>
      </c>
      <c r="L56">
        <v>21.89</v>
      </c>
      <c r="M56">
        <v>14</v>
      </c>
      <c r="N56">
        <v>9</v>
      </c>
      <c r="O56">
        <v>25</v>
      </c>
      <c r="P56" t="s">
        <v>518</v>
      </c>
      <c r="Q56">
        <v>984</v>
      </c>
      <c r="R56">
        <v>5</v>
      </c>
      <c r="S56" s="32" t="s">
        <v>446</v>
      </c>
      <c r="T56">
        <v>19</v>
      </c>
      <c r="W56" t="s">
        <v>519</v>
      </c>
      <c r="X56">
        <v>39</v>
      </c>
      <c r="Y56" s="20" t="s">
        <v>30</v>
      </c>
      <c r="Z56">
        <v>8</v>
      </c>
      <c r="AA56">
        <v>8</v>
      </c>
      <c r="AB56">
        <v>7</v>
      </c>
      <c r="AC56">
        <v>3</v>
      </c>
      <c r="AF56">
        <v>11</v>
      </c>
      <c r="AG56" t="s">
        <v>29</v>
      </c>
    </row>
    <row r="57" spans="1:33" hidden="1" x14ac:dyDescent="0.25">
      <c r="A57" s="16" t="s">
        <v>1</v>
      </c>
      <c r="B57" s="19" t="s">
        <v>28</v>
      </c>
      <c r="C57" s="19" t="s">
        <v>2242</v>
      </c>
      <c r="D57">
        <v>5.2</v>
      </c>
      <c r="E57" s="34">
        <v>4</v>
      </c>
      <c r="F57" s="37" t="str">
        <f>VLOOKUP(Z57, method!$A$1:$B$15, 2, 0)</f>
        <v>中前</v>
      </c>
      <c r="G57">
        <v>3</v>
      </c>
      <c r="H57">
        <v>134</v>
      </c>
      <c r="I57">
        <v>1650</v>
      </c>
      <c r="J57" s="20" t="s">
        <v>58</v>
      </c>
      <c r="K57">
        <v>1</v>
      </c>
      <c r="L57">
        <v>39.81</v>
      </c>
      <c r="M57">
        <v>9</v>
      </c>
      <c r="N57">
        <v>7</v>
      </c>
      <c r="O57">
        <v>25</v>
      </c>
      <c r="P57" s="31" t="s">
        <v>450</v>
      </c>
      <c r="Q57">
        <v>984</v>
      </c>
      <c r="R57">
        <v>5</v>
      </c>
      <c r="S57" s="32" t="s">
        <v>446</v>
      </c>
      <c r="T57">
        <v>820</v>
      </c>
      <c r="W57" s="12" t="s">
        <v>464</v>
      </c>
      <c r="X57">
        <v>39</v>
      </c>
      <c r="Y57" s="20" t="s">
        <v>30</v>
      </c>
      <c r="Z57">
        <v>5</v>
      </c>
      <c r="AA57">
        <v>5</v>
      </c>
      <c r="AB57">
        <v>6</v>
      </c>
      <c r="AC57">
        <v>4</v>
      </c>
      <c r="AF57">
        <v>11</v>
      </c>
      <c r="AG57" t="s">
        <v>29</v>
      </c>
    </row>
    <row r="58" spans="1:33" hidden="1" x14ac:dyDescent="0.25">
      <c r="A58" s="16" t="s">
        <v>1</v>
      </c>
      <c r="B58" s="19" t="s">
        <v>28</v>
      </c>
      <c r="C58" s="19" t="s">
        <v>2242</v>
      </c>
      <c r="D58">
        <v>6.9</v>
      </c>
      <c r="E58" s="28">
        <v>2</v>
      </c>
      <c r="F58" s="37" t="str">
        <f>VLOOKUP(Z58, method!$A$1:$B$15, 2, 0)</f>
        <v>中前</v>
      </c>
      <c r="G58">
        <v>5</v>
      </c>
      <c r="H58">
        <v>134</v>
      </c>
      <c r="I58">
        <v>1650</v>
      </c>
      <c r="J58" s="17" t="s">
        <v>121</v>
      </c>
      <c r="K58">
        <v>1</v>
      </c>
      <c r="L58">
        <v>40.22</v>
      </c>
      <c r="M58">
        <v>11</v>
      </c>
      <c r="N58">
        <v>6</v>
      </c>
      <c r="O58">
        <v>25</v>
      </c>
      <c r="P58" s="31" t="s">
        <v>455</v>
      </c>
      <c r="Q58">
        <v>989</v>
      </c>
      <c r="R58">
        <v>5</v>
      </c>
      <c r="S58" s="32" t="s">
        <v>446</v>
      </c>
      <c r="T58">
        <v>747</v>
      </c>
      <c r="W58" s="12" t="s">
        <v>591</v>
      </c>
      <c r="X58">
        <v>38</v>
      </c>
      <c r="Y58" s="20" t="s">
        <v>30</v>
      </c>
      <c r="Z58">
        <v>7</v>
      </c>
      <c r="AA58">
        <v>7</v>
      </c>
      <c r="AB58">
        <v>7</v>
      </c>
      <c r="AC58">
        <v>2</v>
      </c>
      <c r="AF58">
        <v>11</v>
      </c>
      <c r="AG58" t="s">
        <v>29</v>
      </c>
    </row>
    <row r="59" spans="1:33" hidden="1" x14ac:dyDescent="0.25">
      <c r="A59" s="16" t="s">
        <v>1</v>
      </c>
      <c r="B59" s="19" t="s">
        <v>28</v>
      </c>
      <c r="C59" s="19" t="s">
        <v>2242</v>
      </c>
      <c r="D59">
        <v>5.4</v>
      </c>
      <c r="E59" s="28">
        <v>2</v>
      </c>
      <c r="F59" s="37" t="str">
        <f>VLOOKUP(Z59, method!$A$1:$B$15, 2, 0)</f>
        <v>中前</v>
      </c>
      <c r="G59">
        <v>3</v>
      </c>
      <c r="H59">
        <v>133</v>
      </c>
      <c r="I59">
        <v>1650</v>
      </c>
      <c r="J59" s="20" t="s">
        <v>58</v>
      </c>
      <c r="K59">
        <v>1</v>
      </c>
      <c r="L59">
        <v>40.4</v>
      </c>
      <c r="M59">
        <v>21</v>
      </c>
      <c r="N59">
        <v>5</v>
      </c>
      <c r="O59">
        <v>25</v>
      </c>
      <c r="P59" s="31" t="s">
        <v>461</v>
      </c>
      <c r="Q59">
        <v>988</v>
      </c>
      <c r="R59">
        <v>5</v>
      </c>
      <c r="S59" s="32" t="s">
        <v>446</v>
      </c>
      <c r="T59">
        <v>689</v>
      </c>
      <c r="W59" s="12">
        <v>2</v>
      </c>
      <c r="X59">
        <v>38</v>
      </c>
      <c r="Y59" s="20" t="s">
        <v>30</v>
      </c>
      <c r="Z59">
        <v>5</v>
      </c>
      <c r="AA59">
        <v>5</v>
      </c>
      <c r="AB59">
        <v>5</v>
      </c>
      <c r="AC59">
        <v>2</v>
      </c>
      <c r="AF59">
        <v>11</v>
      </c>
      <c r="AG59" t="s">
        <v>29</v>
      </c>
    </row>
    <row r="60" spans="1:33" hidden="1" x14ac:dyDescent="0.25">
      <c r="A60" s="16" t="s">
        <v>1</v>
      </c>
      <c r="B60" s="19" t="s">
        <v>28</v>
      </c>
      <c r="C60" s="19" t="s">
        <v>2242</v>
      </c>
      <c r="D60">
        <v>10</v>
      </c>
      <c r="E60" s="28">
        <v>3</v>
      </c>
      <c r="F60" s="37" t="str">
        <f>VLOOKUP(Z60, method!$A$1:$B$15, 2, 0)</f>
        <v>中前</v>
      </c>
      <c r="G60">
        <v>5</v>
      </c>
      <c r="H60">
        <v>133</v>
      </c>
      <c r="I60">
        <v>1650</v>
      </c>
      <c r="J60" s="20" t="s">
        <v>58</v>
      </c>
      <c r="K60">
        <v>1</v>
      </c>
      <c r="L60">
        <v>39.79</v>
      </c>
      <c r="M60">
        <v>9</v>
      </c>
      <c r="N60">
        <v>4</v>
      </c>
      <c r="O60">
        <v>25</v>
      </c>
      <c r="P60" s="31" t="s">
        <v>450</v>
      </c>
      <c r="Q60">
        <v>981</v>
      </c>
      <c r="R60">
        <v>5</v>
      </c>
      <c r="S60" s="32" t="s">
        <v>446</v>
      </c>
      <c r="T60">
        <v>572</v>
      </c>
      <c r="W60" s="12" t="s">
        <v>451</v>
      </c>
      <c r="X60">
        <v>38</v>
      </c>
      <c r="Y60" s="20" t="s">
        <v>30</v>
      </c>
      <c r="Z60">
        <v>7</v>
      </c>
      <c r="AA60">
        <v>7</v>
      </c>
      <c r="AB60">
        <v>7</v>
      </c>
      <c r="AC60">
        <v>3</v>
      </c>
      <c r="AF60">
        <v>11</v>
      </c>
      <c r="AG60" t="s">
        <v>29</v>
      </c>
    </row>
    <row r="61" spans="1:33" hidden="1" x14ac:dyDescent="0.25">
      <c r="A61" s="16" t="s">
        <v>1</v>
      </c>
      <c r="B61" s="19" t="s">
        <v>28</v>
      </c>
      <c r="C61" s="19" t="s">
        <v>2242</v>
      </c>
      <c r="D61">
        <v>11</v>
      </c>
      <c r="E61" s="28">
        <v>1</v>
      </c>
      <c r="F61" s="36" t="str">
        <f>VLOOKUP(Z61, method!$A$1:$B$15, 2, 0)</f>
        <v>中後</v>
      </c>
      <c r="G61">
        <v>8</v>
      </c>
      <c r="H61">
        <v>128</v>
      </c>
      <c r="I61">
        <v>1650</v>
      </c>
      <c r="J61" s="20" t="s">
        <v>58</v>
      </c>
      <c r="K61">
        <v>1</v>
      </c>
      <c r="L61">
        <v>39.78</v>
      </c>
      <c r="M61">
        <v>19</v>
      </c>
      <c r="N61">
        <v>3</v>
      </c>
      <c r="O61">
        <v>25</v>
      </c>
      <c r="P61" s="31" t="s">
        <v>455</v>
      </c>
      <c r="Q61">
        <v>979</v>
      </c>
      <c r="R61">
        <v>5</v>
      </c>
      <c r="S61" s="32" t="s">
        <v>446</v>
      </c>
      <c r="T61">
        <v>515</v>
      </c>
      <c r="W61" s="12" t="s">
        <v>591</v>
      </c>
      <c r="X61">
        <v>33</v>
      </c>
      <c r="Y61" s="20" t="s">
        <v>30</v>
      </c>
      <c r="Z61">
        <v>9</v>
      </c>
      <c r="AA61">
        <v>10</v>
      </c>
      <c r="AB61">
        <v>10</v>
      </c>
      <c r="AC61">
        <v>1</v>
      </c>
      <c r="AF61">
        <v>11</v>
      </c>
      <c r="AG61" t="s">
        <v>29</v>
      </c>
    </row>
    <row r="62" spans="1:33" hidden="1" x14ac:dyDescent="0.25">
      <c r="A62" s="16" t="s">
        <v>1</v>
      </c>
      <c r="B62" s="19" t="s">
        <v>28</v>
      </c>
      <c r="C62" s="19" t="s">
        <v>2242</v>
      </c>
      <c r="D62">
        <v>12</v>
      </c>
      <c r="E62" s="34">
        <v>4</v>
      </c>
      <c r="F62" s="36" t="str">
        <f>VLOOKUP(Z62, method!$A$1:$B$15, 2, 0)</f>
        <v>中後</v>
      </c>
      <c r="G62">
        <v>12</v>
      </c>
      <c r="H62">
        <v>130</v>
      </c>
      <c r="I62">
        <v>1400</v>
      </c>
      <c r="J62" s="19" t="s">
        <v>63</v>
      </c>
      <c r="K62">
        <v>1</v>
      </c>
      <c r="L62">
        <v>22.79</v>
      </c>
      <c r="M62">
        <v>9</v>
      </c>
      <c r="N62">
        <v>3</v>
      </c>
      <c r="O62">
        <v>25</v>
      </c>
      <c r="P62" t="s">
        <v>429</v>
      </c>
      <c r="Q62">
        <v>981</v>
      </c>
      <c r="R62">
        <v>5</v>
      </c>
      <c r="S62" s="32" t="s">
        <v>446</v>
      </c>
      <c r="T62">
        <v>485</v>
      </c>
      <c r="W62" t="s">
        <v>600</v>
      </c>
      <c r="X62">
        <v>35</v>
      </c>
      <c r="Y62" s="20" t="s">
        <v>30</v>
      </c>
      <c r="Z62">
        <v>10</v>
      </c>
      <c r="AA62">
        <v>9</v>
      </c>
      <c r="AB62">
        <v>8</v>
      </c>
      <c r="AC62">
        <v>4</v>
      </c>
      <c r="AF62">
        <v>11</v>
      </c>
      <c r="AG62" t="s">
        <v>29</v>
      </c>
    </row>
    <row r="63" spans="1:33" hidden="1" x14ac:dyDescent="0.25">
      <c r="A63" s="16" t="s">
        <v>1</v>
      </c>
      <c r="B63" s="19" t="s">
        <v>28</v>
      </c>
      <c r="C63" s="19" t="s">
        <v>2242</v>
      </c>
      <c r="D63">
        <v>52</v>
      </c>
      <c r="E63" s="34">
        <v>4</v>
      </c>
      <c r="F63" s="38" t="str">
        <f>VLOOKUP(Z63, method!$A$1:$B$15, 2, 0)</f>
        <v>留後</v>
      </c>
      <c r="G63">
        <v>12</v>
      </c>
      <c r="H63">
        <v>132</v>
      </c>
      <c r="I63">
        <v>1400</v>
      </c>
      <c r="J63" s="19" t="s">
        <v>63</v>
      </c>
      <c r="K63">
        <v>1</v>
      </c>
      <c r="L63">
        <v>23.21</v>
      </c>
      <c r="M63">
        <v>26</v>
      </c>
      <c r="N63">
        <v>1</v>
      </c>
      <c r="O63">
        <v>25</v>
      </c>
      <c r="P63" t="s">
        <v>539</v>
      </c>
      <c r="Q63">
        <v>984</v>
      </c>
      <c r="R63">
        <v>5</v>
      </c>
      <c r="S63" s="32" t="s">
        <v>435</v>
      </c>
      <c r="T63">
        <v>377</v>
      </c>
      <c r="W63" t="s">
        <v>519</v>
      </c>
      <c r="X63">
        <v>37</v>
      </c>
      <c r="Y63" s="20" t="s">
        <v>30</v>
      </c>
      <c r="Z63">
        <v>11</v>
      </c>
      <c r="AA63">
        <v>12</v>
      </c>
      <c r="AB63">
        <v>14</v>
      </c>
      <c r="AC63">
        <v>4</v>
      </c>
      <c r="AF63">
        <v>11</v>
      </c>
      <c r="AG63" t="s">
        <v>29</v>
      </c>
    </row>
    <row r="64" spans="1:33" hidden="1" x14ac:dyDescent="0.25">
      <c r="A64" s="16" t="s">
        <v>1</v>
      </c>
      <c r="B64" s="19" t="s">
        <v>28</v>
      </c>
      <c r="C64" s="19" t="s">
        <v>2242</v>
      </c>
      <c r="D64">
        <v>5.4</v>
      </c>
      <c r="E64">
        <v>10</v>
      </c>
      <c r="F64" s="37" t="str">
        <f>VLOOKUP(Z64, method!$A$1:$B$15, 2, 0)</f>
        <v>中前</v>
      </c>
      <c r="G64">
        <v>7</v>
      </c>
      <c r="H64">
        <v>115</v>
      </c>
      <c r="I64">
        <v>1650</v>
      </c>
      <c r="J64" s="20" t="s">
        <v>58</v>
      </c>
      <c r="K64">
        <v>1</v>
      </c>
      <c r="L64">
        <v>40.479999999999997</v>
      </c>
      <c r="M64">
        <v>26</v>
      </c>
      <c r="N64">
        <v>12</v>
      </c>
      <c r="O64">
        <v>24</v>
      </c>
      <c r="P64" s="42" t="s">
        <v>445</v>
      </c>
      <c r="Q64">
        <v>978</v>
      </c>
      <c r="R64">
        <v>4</v>
      </c>
      <c r="S64" s="32" t="s">
        <v>435</v>
      </c>
      <c r="T64">
        <v>291</v>
      </c>
      <c r="W64" t="s">
        <v>447</v>
      </c>
      <c r="X64">
        <v>40</v>
      </c>
      <c r="Y64" s="20" t="s">
        <v>30</v>
      </c>
      <c r="Z64">
        <v>4</v>
      </c>
      <c r="AA64">
        <v>4</v>
      </c>
      <c r="AB64">
        <v>4</v>
      </c>
      <c r="AC64">
        <v>10</v>
      </c>
      <c r="AF64">
        <v>11</v>
      </c>
      <c r="AG64" t="s">
        <v>29</v>
      </c>
    </row>
    <row r="65" spans="1:33" hidden="1" x14ac:dyDescent="0.25">
      <c r="A65" s="16" t="s">
        <v>1</v>
      </c>
      <c r="B65" s="19" t="s">
        <v>28</v>
      </c>
      <c r="C65" s="19" t="s">
        <v>2242</v>
      </c>
      <c r="D65">
        <v>46</v>
      </c>
      <c r="E65">
        <v>12</v>
      </c>
      <c r="F65" s="38" t="str">
        <f>VLOOKUP(Z65, method!$A$1:$B$15, 2, 0)</f>
        <v>留後</v>
      </c>
      <c r="G65">
        <v>9</v>
      </c>
      <c r="H65">
        <v>118</v>
      </c>
      <c r="I65">
        <v>1600</v>
      </c>
      <c r="J65" s="19" t="s">
        <v>63</v>
      </c>
      <c r="K65">
        <v>1</v>
      </c>
      <c r="L65">
        <v>35.46</v>
      </c>
      <c r="M65">
        <v>15</v>
      </c>
      <c r="N65">
        <v>12</v>
      </c>
      <c r="O65">
        <v>24</v>
      </c>
      <c r="P65" t="s">
        <v>441</v>
      </c>
      <c r="Q65">
        <v>980</v>
      </c>
      <c r="R65">
        <v>4</v>
      </c>
      <c r="S65" s="32" t="s">
        <v>435</v>
      </c>
      <c r="T65">
        <v>263</v>
      </c>
      <c r="W65">
        <v>6</v>
      </c>
      <c r="X65">
        <v>42</v>
      </c>
      <c r="Y65" s="20" t="s">
        <v>30</v>
      </c>
      <c r="Z65">
        <v>12</v>
      </c>
      <c r="AA65">
        <v>13</v>
      </c>
      <c r="AB65">
        <v>12</v>
      </c>
      <c r="AC65">
        <v>12</v>
      </c>
      <c r="AF65">
        <v>11</v>
      </c>
      <c r="AG65" t="s">
        <v>29</v>
      </c>
    </row>
    <row r="66" spans="1:33" hidden="1" x14ac:dyDescent="0.25">
      <c r="A66" s="16" t="s">
        <v>1</v>
      </c>
      <c r="B66" s="19" t="s">
        <v>28</v>
      </c>
      <c r="C66" s="19" t="s">
        <v>2242</v>
      </c>
      <c r="D66">
        <v>13</v>
      </c>
      <c r="E66">
        <v>6</v>
      </c>
      <c r="F66" s="36" t="str">
        <f>VLOOKUP(Z66, method!$A$1:$B$15, 2, 0)</f>
        <v>中後</v>
      </c>
      <c r="G66">
        <v>4</v>
      </c>
      <c r="H66">
        <v>121</v>
      </c>
      <c r="I66">
        <v>1650</v>
      </c>
      <c r="J66" s="19" t="s">
        <v>101</v>
      </c>
      <c r="K66">
        <v>1</v>
      </c>
      <c r="L66">
        <v>40.26</v>
      </c>
      <c r="M66">
        <v>20</v>
      </c>
      <c r="N66">
        <v>11</v>
      </c>
      <c r="O66">
        <v>24</v>
      </c>
      <c r="P66" s="31" t="s">
        <v>461</v>
      </c>
      <c r="Q66">
        <v>979</v>
      </c>
      <c r="R66">
        <v>4</v>
      </c>
      <c r="S66" s="33" t="s">
        <v>499</v>
      </c>
      <c r="T66">
        <v>194</v>
      </c>
      <c r="W66" t="s">
        <v>541</v>
      </c>
      <c r="X66">
        <v>44</v>
      </c>
      <c r="Y66" s="20" t="s">
        <v>30</v>
      </c>
      <c r="Z66">
        <v>9</v>
      </c>
      <c r="AA66">
        <v>9</v>
      </c>
      <c r="AB66">
        <v>8</v>
      </c>
      <c r="AC66">
        <v>6</v>
      </c>
      <c r="AF66">
        <v>11</v>
      </c>
      <c r="AG66" t="s">
        <v>29</v>
      </c>
    </row>
    <row r="67" spans="1:33" hidden="1" x14ac:dyDescent="0.25">
      <c r="A67" s="16" t="s">
        <v>1</v>
      </c>
      <c r="B67" s="19" t="s">
        <v>28</v>
      </c>
      <c r="C67" s="19" t="s">
        <v>2242</v>
      </c>
      <c r="D67">
        <v>197</v>
      </c>
      <c r="E67">
        <v>8</v>
      </c>
      <c r="F67" s="38" t="str">
        <f>VLOOKUP(Z67, method!$A$1:$B$15, 2, 0)</f>
        <v>留後</v>
      </c>
      <c r="G67">
        <v>7</v>
      </c>
      <c r="H67">
        <v>122</v>
      </c>
      <c r="I67">
        <v>1400</v>
      </c>
      <c r="J67" s="26" t="s">
        <v>389</v>
      </c>
      <c r="K67">
        <v>1</v>
      </c>
      <c r="L67">
        <v>22.38</v>
      </c>
      <c r="M67">
        <v>3</v>
      </c>
      <c r="N67">
        <v>11</v>
      </c>
      <c r="O67">
        <v>24</v>
      </c>
      <c r="P67" t="s">
        <v>441</v>
      </c>
      <c r="Q67">
        <v>985</v>
      </c>
      <c r="R67">
        <v>4</v>
      </c>
      <c r="S67" s="32" t="s">
        <v>446</v>
      </c>
      <c r="T67">
        <v>151</v>
      </c>
      <c r="W67">
        <v>4</v>
      </c>
      <c r="X67">
        <v>46</v>
      </c>
      <c r="Y67" s="20" t="s">
        <v>30</v>
      </c>
      <c r="Z67">
        <v>13</v>
      </c>
      <c r="AA67">
        <v>14</v>
      </c>
      <c r="AB67">
        <v>12</v>
      </c>
      <c r="AC67">
        <v>8</v>
      </c>
      <c r="AF67">
        <v>11</v>
      </c>
      <c r="AG67" t="s">
        <v>29</v>
      </c>
    </row>
    <row r="68" spans="1:33" hidden="1" x14ac:dyDescent="0.25">
      <c r="A68" s="16" t="s">
        <v>1</v>
      </c>
      <c r="B68" s="19" t="s">
        <v>28</v>
      </c>
      <c r="C68" s="19" t="s">
        <v>2242</v>
      </c>
      <c r="D68">
        <v>100</v>
      </c>
      <c r="E68">
        <v>11</v>
      </c>
      <c r="F68" s="36" t="str">
        <f>VLOOKUP(Z68, method!$A$1:$B$15, 2, 0)</f>
        <v>中後</v>
      </c>
      <c r="G68">
        <v>10</v>
      </c>
      <c r="H68">
        <v>126</v>
      </c>
      <c r="I68">
        <v>1400</v>
      </c>
      <c r="J68" s="19" t="s">
        <v>101</v>
      </c>
      <c r="K68">
        <v>1</v>
      </c>
      <c r="L68">
        <v>23</v>
      </c>
      <c r="M68">
        <v>14</v>
      </c>
      <c r="N68">
        <v>7</v>
      </c>
      <c r="O68">
        <v>24</v>
      </c>
      <c r="P68" t="s">
        <v>434</v>
      </c>
      <c r="Q68">
        <v>969</v>
      </c>
      <c r="R68">
        <v>4</v>
      </c>
      <c r="S68" s="32" t="s">
        <v>435</v>
      </c>
      <c r="T68">
        <v>827</v>
      </c>
      <c r="W68" t="s">
        <v>442</v>
      </c>
      <c r="X68">
        <v>50</v>
      </c>
      <c r="Y68" s="20" t="s">
        <v>30</v>
      </c>
      <c r="Z68">
        <v>8</v>
      </c>
      <c r="AA68">
        <v>8</v>
      </c>
      <c r="AB68">
        <v>7</v>
      </c>
      <c r="AC68">
        <v>11</v>
      </c>
      <c r="AF68">
        <v>11</v>
      </c>
      <c r="AG68" t="s">
        <v>29</v>
      </c>
    </row>
    <row r="69" spans="1:33" hidden="1" x14ac:dyDescent="0.25">
      <c r="A69" s="16" t="s">
        <v>1</v>
      </c>
      <c r="B69" s="19" t="s">
        <v>28</v>
      </c>
      <c r="C69" s="19" t="s">
        <v>2242</v>
      </c>
      <c r="D69">
        <v>112</v>
      </c>
      <c r="E69">
        <v>10</v>
      </c>
      <c r="F69" s="38" t="str">
        <f>VLOOKUP(Z69, method!$A$1:$B$15, 2, 0)</f>
        <v>留後</v>
      </c>
      <c r="G69">
        <v>9</v>
      </c>
      <c r="H69">
        <v>127</v>
      </c>
      <c r="I69">
        <v>1400</v>
      </c>
      <c r="J69" s="19" t="s">
        <v>101</v>
      </c>
      <c r="K69">
        <v>1</v>
      </c>
      <c r="L69">
        <v>23.15</v>
      </c>
      <c r="M69">
        <v>23</v>
      </c>
      <c r="N69">
        <v>6</v>
      </c>
      <c r="O69">
        <v>24</v>
      </c>
      <c r="P69" t="s">
        <v>434</v>
      </c>
      <c r="Q69">
        <v>970</v>
      </c>
      <c r="R69">
        <v>4</v>
      </c>
      <c r="S69" s="32" t="s">
        <v>446</v>
      </c>
      <c r="T69">
        <v>766</v>
      </c>
      <c r="W69" t="s">
        <v>613</v>
      </c>
      <c r="X69">
        <v>52</v>
      </c>
      <c r="Y69" s="20" t="s">
        <v>30</v>
      </c>
      <c r="Z69">
        <v>11</v>
      </c>
      <c r="AA69">
        <v>13</v>
      </c>
      <c r="AB69">
        <v>12</v>
      </c>
      <c r="AC69">
        <v>10</v>
      </c>
      <c r="AF69">
        <v>11</v>
      </c>
      <c r="AG69" t="s">
        <v>29</v>
      </c>
    </row>
    <row r="70" spans="1:33" hidden="1" x14ac:dyDescent="0.25">
      <c r="A70" s="16" t="s">
        <v>1</v>
      </c>
      <c r="B70" s="19" t="s">
        <v>28</v>
      </c>
      <c r="C70" s="19" t="s">
        <v>2242</v>
      </c>
      <c r="D70">
        <v>21</v>
      </c>
      <c r="E70">
        <v>12</v>
      </c>
      <c r="F70" s="36" t="str">
        <f>VLOOKUP(Z70, method!$A$1:$B$15, 2, 0)</f>
        <v>中後</v>
      </c>
      <c r="G70">
        <v>1</v>
      </c>
      <c r="H70">
        <v>128</v>
      </c>
      <c r="I70">
        <v>1400</v>
      </c>
      <c r="J70" s="19" t="s">
        <v>101</v>
      </c>
      <c r="K70">
        <v>1</v>
      </c>
      <c r="L70">
        <v>22.59</v>
      </c>
      <c r="M70">
        <v>5</v>
      </c>
      <c r="N70">
        <v>5</v>
      </c>
      <c r="O70">
        <v>24</v>
      </c>
      <c r="P70" t="s">
        <v>518</v>
      </c>
      <c r="Q70">
        <v>966</v>
      </c>
      <c r="R70">
        <v>4</v>
      </c>
      <c r="S70" s="32" t="s">
        <v>435</v>
      </c>
      <c r="T70">
        <v>642</v>
      </c>
      <c r="W70">
        <v>6</v>
      </c>
      <c r="X70">
        <v>54</v>
      </c>
      <c r="Y70" s="20" t="s">
        <v>30</v>
      </c>
      <c r="Z70">
        <v>9</v>
      </c>
      <c r="AA70">
        <v>8</v>
      </c>
      <c r="AB70">
        <v>7</v>
      </c>
      <c r="AC70">
        <v>12</v>
      </c>
      <c r="AF70">
        <v>11</v>
      </c>
      <c r="AG70" t="s">
        <v>29</v>
      </c>
    </row>
    <row r="71" spans="1:33" hidden="1" x14ac:dyDescent="0.25">
      <c r="A71" s="16" t="s">
        <v>1</v>
      </c>
      <c r="B71" s="19" t="s">
        <v>28</v>
      </c>
      <c r="C71" s="19" t="s">
        <v>2242</v>
      </c>
      <c r="D71">
        <v>12</v>
      </c>
      <c r="E71">
        <v>6</v>
      </c>
      <c r="F71" s="35" t="str">
        <f>VLOOKUP(Z71, method!$A$1:$B$15, 2, 0)</f>
        <v>放頭</v>
      </c>
      <c r="G71">
        <v>1</v>
      </c>
      <c r="H71">
        <v>131</v>
      </c>
      <c r="I71">
        <v>1650</v>
      </c>
      <c r="J71" s="19" t="s">
        <v>101</v>
      </c>
      <c r="K71">
        <v>1</v>
      </c>
      <c r="L71">
        <v>41.24</v>
      </c>
      <c r="M71">
        <v>10</v>
      </c>
      <c r="N71">
        <v>4</v>
      </c>
      <c r="O71">
        <v>24</v>
      </c>
      <c r="P71" s="31" t="s">
        <v>455</v>
      </c>
      <c r="Q71">
        <v>974</v>
      </c>
      <c r="R71">
        <v>4</v>
      </c>
      <c r="S71" s="32" t="s">
        <v>435</v>
      </c>
      <c r="T71">
        <v>573</v>
      </c>
      <c r="W71" t="s">
        <v>459</v>
      </c>
      <c r="X71">
        <v>56</v>
      </c>
      <c r="Y71" s="20" t="s">
        <v>30</v>
      </c>
      <c r="Z71">
        <v>3</v>
      </c>
      <c r="AA71">
        <v>3</v>
      </c>
      <c r="AB71">
        <v>3</v>
      </c>
      <c r="AC71">
        <v>6</v>
      </c>
      <c r="AF71">
        <v>11</v>
      </c>
      <c r="AG71" t="s">
        <v>29</v>
      </c>
    </row>
    <row r="72" spans="1:33" hidden="1" x14ac:dyDescent="0.25">
      <c r="A72" s="16" t="s">
        <v>1</v>
      </c>
      <c r="B72" s="19" t="s">
        <v>28</v>
      </c>
      <c r="C72" s="19" t="s">
        <v>2242</v>
      </c>
      <c r="D72">
        <v>18</v>
      </c>
      <c r="E72">
        <v>8</v>
      </c>
      <c r="F72" s="38" t="str">
        <f>VLOOKUP(Z72, method!$A$1:$B$15, 2, 0)</f>
        <v>留後</v>
      </c>
      <c r="G72">
        <v>11</v>
      </c>
      <c r="H72">
        <v>133</v>
      </c>
      <c r="I72">
        <v>1650</v>
      </c>
      <c r="J72" s="19" t="s">
        <v>101</v>
      </c>
      <c r="K72">
        <v>1</v>
      </c>
      <c r="L72">
        <v>41.56</v>
      </c>
      <c r="M72">
        <v>27</v>
      </c>
      <c r="N72">
        <v>3</v>
      </c>
      <c r="O72">
        <v>24</v>
      </c>
      <c r="P72" s="31" t="s">
        <v>450</v>
      </c>
      <c r="Q72">
        <v>976</v>
      </c>
      <c r="R72">
        <v>4</v>
      </c>
      <c r="S72" s="32" t="s">
        <v>435</v>
      </c>
      <c r="T72">
        <v>532</v>
      </c>
      <c r="W72" s="12" t="s">
        <v>456</v>
      </c>
      <c r="X72">
        <v>58</v>
      </c>
      <c r="Y72" s="20" t="s">
        <v>30</v>
      </c>
      <c r="Z72">
        <v>12</v>
      </c>
      <c r="AA72">
        <v>11</v>
      </c>
      <c r="AB72">
        <v>12</v>
      </c>
      <c r="AC72">
        <v>8</v>
      </c>
      <c r="AF72">
        <v>11</v>
      </c>
      <c r="AG72" t="s">
        <v>29</v>
      </c>
    </row>
    <row r="73" spans="1:33" hidden="1" x14ac:dyDescent="0.25">
      <c r="A73" s="16" t="s">
        <v>1</v>
      </c>
      <c r="B73" s="19" t="s">
        <v>28</v>
      </c>
      <c r="C73" s="19" t="s">
        <v>2242</v>
      </c>
      <c r="D73">
        <v>65</v>
      </c>
      <c r="E73">
        <v>7</v>
      </c>
      <c r="F73" s="38" t="str">
        <f>VLOOKUP(Z73, method!$A$1:$B$15, 2, 0)</f>
        <v>留後</v>
      </c>
      <c r="G73">
        <v>14</v>
      </c>
      <c r="H73">
        <v>118</v>
      </c>
      <c r="I73">
        <v>1400</v>
      </c>
      <c r="J73" s="19" t="s">
        <v>101</v>
      </c>
      <c r="K73">
        <v>1</v>
      </c>
      <c r="L73">
        <v>23</v>
      </c>
      <c r="M73">
        <v>3</v>
      </c>
      <c r="N73">
        <v>3</v>
      </c>
      <c r="O73">
        <v>24</v>
      </c>
      <c r="P73" t="s">
        <v>506</v>
      </c>
      <c r="Q73">
        <v>972</v>
      </c>
      <c r="R73">
        <v>3</v>
      </c>
      <c r="S73" s="32" t="s">
        <v>435</v>
      </c>
      <c r="T73">
        <v>474</v>
      </c>
      <c r="W73">
        <v>5</v>
      </c>
      <c r="X73">
        <v>60</v>
      </c>
      <c r="Y73" s="20" t="s">
        <v>30</v>
      </c>
      <c r="Z73">
        <v>14</v>
      </c>
      <c r="AA73">
        <v>14</v>
      </c>
      <c r="AB73">
        <v>14</v>
      </c>
      <c r="AC73">
        <v>7</v>
      </c>
      <c r="AF73">
        <v>11</v>
      </c>
      <c r="AG73" t="s">
        <v>29</v>
      </c>
    </row>
    <row r="74" spans="1:33" hidden="1" x14ac:dyDescent="0.25">
      <c r="A74" s="16" t="s">
        <v>1</v>
      </c>
      <c r="B74" s="19" t="s">
        <v>28</v>
      </c>
      <c r="C74" s="19" t="s">
        <v>2242</v>
      </c>
      <c r="D74">
        <v>145</v>
      </c>
      <c r="E74">
        <v>11</v>
      </c>
      <c r="F74" s="37" t="str">
        <f>VLOOKUP(Z74, method!$A$1:$B$15, 2, 0)</f>
        <v>中前</v>
      </c>
      <c r="G74">
        <v>1</v>
      </c>
      <c r="H74">
        <v>113</v>
      </c>
      <c r="I74">
        <v>1600</v>
      </c>
      <c r="J74" s="23" t="s">
        <v>622</v>
      </c>
      <c r="K74">
        <v>1</v>
      </c>
      <c r="L74">
        <v>36.47</v>
      </c>
      <c r="M74">
        <v>13</v>
      </c>
      <c r="N74">
        <v>1</v>
      </c>
      <c r="O74">
        <v>24</v>
      </c>
      <c r="P74" t="s">
        <v>441</v>
      </c>
      <c r="Q74">
        <v>983</v>
      </c>
      <c r="R74" t="s">
        <v>510</v>
      </c>
      <c r="S74" s="32" t="s">
        <v>435</v>
      </c>
      <c r="T74">
        <v>341</v>
      </c>
      <c r="W74" t="s">
        <v>511</v>
      </c>
      <c r="X74">
        <v>62</v>
      </c>
      <c r="Y74" s="20" t="s">
        <v>30</v>
      </c>
      <c r="Z74">
        <v>6</v>
      </c>
      <c r="AA74">
        <v>5</v>
      </c>
      <c r="AB74">
        <v>6</v>
      </c>
      <c r="AC74">
        <v>11</v>
      </c>
      <c r="AF74">
        <v>11</v>
      </c>
      <c r="AG74" t="s">
        <v>29</v>
      </c>
    </row>
    <row r="75" spans="1:33" hidden="1" x14ac:dyDescent="0.25">
      <c r="A75" s="16" t="s">
        <v>1</v>
      </c>
      <c r="B75" s="19" t="s">
        <v>28</v>
      </c>
      <c r="C75" s="19" t="s">
        <v>2242</v>
      </c>
      <c r="D75">
        <v>186</v>
      </c>
      <c r="E75">
        <v>9</v>
      </c>
      <c r="F75" s="38" t="str">
        <f>VLOOKUP(Z75, method!$A$1:$B$15, 2, 0)</f>
        <v>留後</v>
      </c>
      <c r="G75">
        <v>8</v>
      </c>
      <c r="H75">
        <v>122</v>
      </c>
      <c r="I75">
        <v>1200</v>
      </c>
      <c r="J75" s="19" t="s">
        <v>101</v>
      </c>
      <c r="K75">
        <v>1</v>
      </c>
      <c r="L75">
        <v>10.029999999999999</v>
      </c>
      <c r="M75">
        <v>26</v>
      </c>
      <c r="N75">
        <v>12</v>
      </c>
      <c r="O75">
        <v>23</v>
      </c>
      <c r="P75" t="s">
        <v>441</v>
      </c>
      <c r="Q75">
        <v>984</v>
      </c>
      <c r="R75">
        <v>3</v>
      </c>
      <c r="S75" s="32" t="s">
        <v>435</v>
      </c>
      <c r="T75">
        <v>286</v>
      </c>
      <c r="W75" t="s">
        <v>624</v>
      </c>
      <c r="X75">
        <v>64</v>
      </c>
      <c r="Y75" s="20" t="s">
        <v>30</v>
      </c>
      <c r="Z75">
        <v>11</v>
      </c>
      <c r="AA75">
        <v>11</v>
      </c>
      <c r="AB75">
        <v>9</v>
      </c>
      <c r="AF75">
        <v>11</v>
      </c>
      <c r="AG75" t="s">
        <v>29</v>
      </c>
    </row>
    <row r="76" spans="1:33" hidden="1" x14ac:dyDescent="0.25">
      <c r="A76" s="16" t="s">
        <v>1</v>
      </c>
      <c r="B76" s="19" t="s">
        <v>28</v>
      </c>
      <c r="C76" s="19" t="s">
        <v>2242</v>
      </c>
      <c r="D76">
        <v>211</v>
      </c>
      <c r="E76">
        <v>11</v>
      </c>
      <c r="F76" s="38" t="str">
        <f>VLOOKUP(Z76, method!$A$1:$B$15, 2, 0)</f>
        <v>留後</v>
      </c>
      <c r="G76">
        <v>12</v>
      </c>
      <c r="H76">
        <v>125</v>
      </c>
      <c r="I76">
        <v>1200</v>
      </c>
      <c r="J76" s="27" t="s">
        <v>93</v>
      </c>
      <c r="K76">
        <v>1</v>
      </c>
      <c r="L76">
        <v>10.199999999999999</v>
      </c>
      <c r="M76">
        <v>10</v>
      </c>
      <c r="N76">
        <v>12</v>
      </c>
      <c r="O76">
        <v>23</v>
      </c>
      <c r="P76" t="s">
        <v>434</v>
      </c>
      <c r="Q76">
        <v>986</v>
      </c>
      <c r="R76">
        <v>3</v>
      </c>
      <c r="S76" s="32" t="s">
        <v>435</v>
      </c>
      <c r="T76">
        <v>240</v>
      </c>
      <c r="W76">
        <v>7</v>
      </c>
      <c r="X76">
        <v>66</v>
      </c>
      <c r="Y76" s="20" t="s">
        <v>30</v>
      </c>
      <c r="Z76">
        <v>13</v>
      </c>
      <c r="AA76">
        <v>14</v>
      </c>
      <c r="AB76">
        <v>11</v>
      </c>
      <c r="AF76">
        <v>11</v>
      </c>
      <c r="AG76" t="s">
        <v>29</v>
      </c>
    </row>
    <row r="77" spans="1:33" hidden="1" x14ac:dyDescent="0.25">
      <c r="A77" s="16" t="s">
        <v>1</v>
      </c>
      <c r="B77" s="19" t="s">
        <v>28</v>
      </c>
      <c r="C77" s="19" t="s">
        <v>2242</v>
      </c>
      <c r="D77">
        <v>184</v>
      </c>
      <c r="E77">
        <v>8</v>
      </c>
      <c r="F77" s="38" t="str">
        <f>VLOOKUP(Z77, method!$A$1:$B$15, 2, 0)</f>
        <v>留後</v>
      </c>
      <c r="G77">
        <v>7</v>
      </c>
      <c r="H77">
        <v>127</v>
      </c>
      <c r="I77">
        <v>1200</v>
      </c>
      <c r="J77" s="27" t="s">
        <v>93</v>
      </c>
      <c r="K77">
        <v>1</v>
      </c>
      <c r="L77">
        <v>10.43</v>
      </c>
      <c r="M77">
        <v>15</v>
      </c>
      <c r="N77">
        <v>11</v>
      </c>
      <c r="O77">
        <v>23</v>
      </c>
      <c r="P77" s="31" t="s">
        <v>455</v>
      </c>
      <c r="Q77">
        <v>987</v>
      </c>
      <c r="R77">
        <v>3</v>
      </c>
      <c r="S77" s="32" t="s">
        <v>435</v>
      </c>
      <c r="T77">
        <v>174</v>
      </c>
      <c r="W77" t="s">
        <v>629</v>
      </c>
      <c r="X77">
        <v>68</v>
      </c>
      <c r="Y77" s="20" t="s">
        <v>30</v>
      </c>
      <c r="Z77">
        <v>12</v>
      </c>
      <c r="AA77">
        <v>12</v>
      </c>
      <c r="AB77">
        <v>8</v>
      </c>
      <c r="AF77">
        <v>11</v>
      </c>
      <c r="AG77" t="s">
        <v>29</v>
      </c>
    </row>
    <row r="78" spans="1:33" hidden="1" x14ac:dyDescent="0.25">
      <c r="A78" s="16" t="s">
        <v>1</v>
      </c>
      <c r="B78" s="19" t="s">
        <v>28</v>
      </c>
      <c r="C78" s="19" t="s">
        <v>2242</v>
      </c>
      <c r="D78">
        <v>99</v>
      </c>
      <c r="E78">
        <v>9</v>
      </c>
      <c r="F78" s="36" t="str">
        <f>VLOOKUP(Z78, method!$A$1:$B$15, 2, 0)</f>
        <v>中後</v>
      </c>
      <c r="G78">
        <v>9</v>
      </c>
      <c r="H78">
        <v>125</v>
      </c>
      <c r="I78">
        <v>1200</v>
      </c>
      <c r="J78" s="27" t="s">
        <v>93</v>
      </c>
      <c r="K78">
        <v>1</v>
      </c>
      <c r="L78">
        <v>11.89</v>
      </c>
      <c r="M78">
        <v>18</v>
      </c>
      <c r="N78">
        <v>10</v>
      </c>
      <c r="O78">
        <v>23</v>
      </c>
      <c r="P78" s="31" t="s">
        <v>455</v>
      </c>
      <c r="Q78">
        <v>1002</v>
      </c>
      <c r="R78">
        <v>3</v>
      </c>
      <c r="S78" s="33" t="s">
        <v>430</v>
      </c>
      <c r="T78">
        <v>100</v>
      </c>
      <c r="W78" t="s">
        <v>492</v>
      </c>
      <c r="X78">
        <v>70</v>
      </c>
      <c r="Y78" s="20" t="s">
        <v>30</v>
      </c>
      <c r="Z78">
        <v>9</v>
      </c>
      <c r="AA78">
        <v>10</v>
      </c>
      <c r="AB78">
        <v>9</v>
      </c>
      <c r="AF78">
        <v>11</v>
      </c>
      <c r="AG78" t="s">
        <v>29</v>
      </c>
    </row>
    <row r="79" spans="1:33" hidden="1" x14ac:dyDescent="0.25">
      <c r="A79" s="16" t="s">
        <v>1</v>
      </c>
      <c r="B79" s="19" t="s">
        <v>28</v>
      </c>
      <c r="C79" s="19" t="s">
        <v>2242</v>
      </c>
      <c r="D79">
        <v>55</v>
      </c>
      <c r="E79">
        <v>9</v>
      </c>
      <c r="F79" s="36" t="str">
        <f>VLOOKUP(Z79, method!$A$1:$B$15, 2, 0)</f>
        <v>中後</v>
      </c>
      <c r="G79">
        <v>6</v>
      </c>
      <c r="H79">
        <v>128</v>
      </c>
      <c r="I79">
        <v>1200</v>
      </c>
      <c r="J79" s="27" t="s">
        <v>93</v>
      </c>
      <c r="K79">
        <v>1</v>
      </c>
      <c r="L79">
        <v>10.62</v>
      </c>
      <c r="M79">
        <v>1</v>
      </c>
      <c r="N79">
        <v>10</v>
      </c>
      <c r="O79">
        <v>23</v>
      </c>
      <c r="P79" t="s">
        <v>441</v>
      </c>
      <c r="Q79">
        <v>994</v>
      </c>
      <c r="R79">
        <v>3</v>
      </c>
      <c r="S79" s="32" t="s">
        <v>435</v>
      </c>
      <c r="T79">
        <v>58</v>
      </c>
      <c r="W79" t="s">
        <v>634</v>
      </c>
      <c r="X79">
        <v>70</v>
      </c>
      <c r="Y79" s="20" t="s">
        <v>30</v>
      </c>
      <c r="Z79">
        <v>9</v>
      </c>
      <c r="AA79">
        <v>10</v>
      </c>
      <c r="AB79">
        <v>9</v>
      </c>
      <c r="AF79">
        <v>11</v>
      </c>
      <c r="AG79" t="s">
        <v>29</v>
      </c>
    </row>
    <row r="80" spans="1:33" hidden="1" x14ac:dyDescent="0.25">
      <c r="A80" s="16" t="s">
        <v>1</v>
      </c>
      <c r="B80" s="20" t="s">
        <v>33</v>
      </c>
      <c r="C80" s="20" t="s">
        <v>2243</v>
      </c>
      <c r="D80">
        <v>14</v>
      </c>
      <c r="E80">
        <v>8</v>
      </c>
      <c r="F80" s="35" t="str">
        <f>VLOOKUP(Z80, method!$A$1:$B$15, 2, 0)</f>
        <v>放頭</v>
      </c>
      <c r="G80">
        <v>1</v>
      </c>
      <c r="H80">
        <v>132</v>
      </c>
      <c r="I80" s="43">
        <v>1800</v>
      </c>
      <c r="J80" s="24" t="s">
        <v>34</v>
      </c>
      <c r="K80">
        <v>1</v>
      </c>
      <c r="L80">
        <v>50.8</v>
      </c>
      <c r="M80">
        <v>21</v>
      </c>
      <c r="N80">
        <v>9</v>
      </c>
      <c r="O80">
        <v>25</v>
      </c>
      <c r="P80" t="s">
        <v>429</v>
      </c>
      <c r="Q80">
        <v>1027</v>
      </c>
      <c r="R80">
        <v>5</v>
      </c>
      <c r="S80" s="33" t="s">
        <v>430</v>
      </c>
      <c r="T80">
        <v>37</v>
      </c>
      <c r="W80">
        <v>3</v>
      </c>
      <c r="X80">
        <v>35</v>
      </c>
      <c r="Y80" s="21" t="s">
        <v>35</v>
      </c>
      <c r="Z80">
        <v>1</v>
      </c>
      <c r="AA80">
        <v>1</v>
      </c>
      <c r="AB80">
        <v>1</v>
      </c>
      <c r="AC80">
        <v>1</v>
      </c>
      <c r="AD80">
        <v>8</v>
      </c>
      <c r="AF80">
        <v>7</v>
      </c>
      <c r="AG80" t="s">
        <v>34</v>
      </c>
    </row>
    <row r="81" spans="1:33" hidden="1" x14ac:dyDescent="0.25">
      <c r="A81" s="16" t="s">
        <v>1</v>
      </c>
      <c r="B81" s="20" t="s">
        <v>33</v>
      </c>
      <c r="C81" s="20" t="s">
        <v>2243</v>
      </c>
      <c r="D81">
        <v>30</v>
      </c>
      <c r="E81">
        <v>13</v>
      </c>
      <c r="F81" s="35" t="str">
        <f>VLOOKUP(Z81, method!$A$1:$B$15, 2, 0)</f>
        <v>放頭</v>
      </c>
      <c r="G81">
        <v>10</v>
      </c>
      <c r="H81">
        <v>130</v>
      </c>
      <c r="I81">
        <v>1600</v>
      </c>
      <c r="J81" s="18" t="s">
        <v>116</v>
      </c>
      <c r="K81">
        <v>1</v>
      </c>
      <c r="L81">
        <v>36.450000000000003</v>
      </c>
      <c r="M81">
        <v>7</v>
      </c>
      <c r="N81">
        <v>9</v>
      </c>
      <c r="O81">
        <v>25</v>
      </c>
      <c r="P81" t="s">
        <v>434</v>
      </c>
      <c r="Q81">
        <v>1024</v>
      </c>
      <c r="R81">
        <v>5</v>
      </c>
      <c r="S81" s="32" t="s">
        <v>435</v>
      </c>
      <c r="T81">
        <v>2</v>
      </c>
      <c r="W81">
        <v>10</v>
      </c>
      <c r="X81">
        <v>35</v>
      </c>
      <c r="Y81" s="21" t="s">
        <v>35</v>
      </c>
      <c r="Z81">
        <v>2</v>
      </c>
      <c r="AA81">
        <v>2</v>
      </c>
      <c r="AB81">
        <v>4</v>
      </c>
      <c r="AC81">
        <v>13</v>
      </c>
      <c r="AF81">
        <v>7</v>
      </c>
      <c r="AG81" t="s">
        <v>34</v>
      </c>
    </row>
    <row r="82" spans="1:33" hidden="1" x14ac:dyDescent="0.25">
      <c r="A82" s="16" t="s">
        <v>1</v>
      </c>
      <c r="B82" s="20" t="s">
        <v>33</v>
      </c>
      <c r="C82" s="20" t="s">
        <v>2243</v>
      </c>
      <c r="D82">
        <v>5</v>
      </c>
      <c r="E82" s="28">
        <v>1</v>
      </c>
      <c r="F82" s="35" t="str">
        <f>VLOOKUP(Z82, method!$A$1:$B$15, 2, 0)</f>
        <v>放頭</v>
      </c>
      <c r="G82">
        <v>3</v>
      </c>
      <c r="H82">
        <v>121</v>
      </c>
      <c r="I82">
        <v>2000</v>
      </c>
      <c r="J82" s="24" t="s">
        <v>34</v>
      </c>
      <c r="K82">
        <v>2</v>
      </c>
      <c r="L82">
        <v>2.5299999999999998</v>
      </c>
      <c r="M82">
        <v>22</v>
      </c>
      <c r="N82">
        <v>6</v>
      </c>
      <c r="O82">
        <v>25</v>
      </c>
      <c r="P82" t="s">
        <v>434</v>
      </c>
      <c r="Q82">
        <v>1036</v>
      </c>
      <c r="R82">
        <v>5</v>
      </c>
      <c r="S82" s="32" t="s">
        <v>435</v>
      </c>
      <c r="T82">
        <v>768</v>
      </c>
      <c r="W82" s="12" t="s">
        <v>521</v>
      </c>
      <c r="X82">
        <v>28</v>
      </c>
      <c r="Y82" s="21" t="s">
        <v>35</v>
      </c>
      <c r="Z82">
        <v>1</v>
      </c>
      <c r="AA82">
        <v>1</v>
      </c>
      <c r="AB82">
        <v>1</v>
      </c>
      <c r="AC82">
        <v>1</v>
      </c>
      <c r="AD82">
        <v>1</v>
      </c>
      <c r="AF82">
        <v>7</v>
      </c>
      <c r="AG82" t="s">
        <v>34</v>
      </c>
    </row>
    <row r="83" spans="1:33" hidden="1" x14ac:dyDescent="0.25">
      <c r="A83" s="16" t="s">
        <v>1</v>
      </c>
      <c r="B83" s="20" t="s">
        <v>33</v>
      </c>
      <c r="C83" s="20" t="s">
        <v>2243</v>
      </c>
      <c r="D83">
        <v>8.6</v>
      </c>
      <c r="E83" s="34">
        <v>4</v>
      </c>
      <c r="F83" s="35" t="str">
        <f>VLOOKUP(Z83, method!$A$1:$B$15, 2, 0)</f>
        <v>放頭</v>
      </c>
      <c r="G83">
        <v>1</v>
      </c>
      <c r="H83">
        <v>124</v>
      </c>
      <c r="I83">
        <v>2200</v>
      </c>
      <c r="J83" s="24" t="s">
        <v>34</v>
      </c>
      <c r="K83">
        <v>2</v>
      </c>
      <c r="L83">
        <v>18.690000000000001</v>
      </c>
      <c r="M83">
        <v>4</v>
      </c>
      <c r="N83">
        <v>6</v>
      </c>
      <c r="O83">
        <v>25</v>
      </c>
      <c r="P83" s="31" t="s">
        <v>450</v>
      </c>
      <c r="Q83">
        <v>1034</v>
      </c>
      <c r="R83">
        <v>5</v>
      </c>
      <c r="S83" s="32" t="s">
        <v>435</v>
      </c>
      <c r="T83">
        <v>728</v>
      </c>
      <c r="W83" s="12" t="s">
        <v>558</v>
      </c>
      <c r="X83">
        <v>28</v>
      </c>
      <c r="Y83" s="21" t="s">
        <v>35</v>
      </c>
      <c r="Z83">
        <v>2</v>
      </c>
      <c r="AA83">
        <v>2</v>
      </c>
      <c r="AB83">
        <v>2</v>
      </c>
      <c r="AC83">
        <v>2</v>
      </c>
      <c r="AD83">
        <v>1</v>
      </c>
      <c r="AE83">
        <v>4</v>
      </c>
      <c r="AF83">
        <v>7</v>
      </c>
      <c r="AG83" t="s">
        <v>34</v>
      </c>
    </row>
    <row r="84" spans="1:33" hidden="1" x14ac:dyDescent="0.25">
      <c r="A84" s="16" t="s">
        <v>1</v>
      </c>
      <c r="B84" s="20" t="s">
        <v>33</v>
      </c>
      <c r="C84" s="20" t="s">
        <v>2243</v>
      </c>
      <c r="D84">
        <v>20</v>
      </c>
      <c r="E84" s="28">
        <v>3</v>
      </c>
      <c r="F84" s="35" t="str">
        <f>VLOOKUP(Z84, method!$A$1:$B$15, 2, 0)</f>
        <v>放頭</v>
      </c>
      <c r="G84">
        <v>12</v>
      </c>
      <c r="H84">
        <v>123</v>
      </c>
      <c r="I84">
        <v>2000</v>
      </c>
      <c r="J84" s="24" t="s">
        <v>34</v>
      </c>
      <c r="K84">
        <v>2</v>
      </c>
      <c r="L84">
        <v>2.83</v>
      </c>
      <c r="M84">
        <v>6</v>
      </c>
      <c r="N84">
        <v>4</v>
      </c>
      <c r="O84">
        <v>25</v>
      </c>
      <c r="P84" t="s">
        <v>506</v>
      </c>
      <c r="Q84">
        <v>1031</v>
      </c>
      <c r="R84">
        <v>5</v>
      </c>
      <c r="S84" s="32" t="s">
        <v>435</v>
      </c>
      <c r="T84">
        <v>562</v>
      </c>
      <c r="W84" s="12" t="s">
        <v>480</v>
      </c>
      <c r="X84">
        <v>28</v>
      </c>
      <c r="Y84" s="21" t="s">
        <v>35</v>
      </c>
      <c r="Z84">
        <v>1</v>
      </c>
      <c r="AA84">
        <v>1</v>
      </c>
      <c r="AB84">
        <v>1</v>
      </c>
      <c r="AC84">
        <v>1</v>
      </c>
      <c r="AD84">
        <v>3</v>
      </c>
      <c r="AF84">
        <v>7</v>
      </c>
      <c r="AG84" t="s">
        <v>34</v>
      </c>
    </row>
    <row r="85" spans="1:33" hidden="1" x14ac:dyDescent="0.25">
      <c r="A85" s="16" t="s">
        <v>1</v>
      </c>
      <c r="B85" s="20" t="s">
        <v>33</v>
      </c>
      <c r="C85" s="20" t="s">
        <v>2243</v>
      </c>
      <c r="D85">
        <v>10</v>
      </c>
      <c r="E85">
        <v>9</v>
      </c>
      <c r="F85" s="35" t="str">
        <f>VLOOKUP(Z85, method!$A$1:$B$15, 2, 0)</f>
        <v>放頭</v>
      </c>
      <c r="G85">
        <v>10</v>
      </c>
      <c r="H85">
        <v>125</v>
      </c>
      <c r="I85">
        <v>2200</v>
      </c>
      <c r="J85" s="19" t="s">
        <v>101</v>
      </c>
      <c r="K85">
        <v>2</v>
      </c>
      <c r="L85">
        <v>19.850000000000001</v>
      </c>
      <c r="M85">
        <v>5</v>
      </c>
      <c r="N85">
        <v>3</v>
      </c>
      <c r="O85">
        <v>25</v>
      </c>
      <c r="P85" s="42" t="s">
        <v>445</v>
      </c>
      <c r="Q85">
        <v>1032</v>
      </c>
      <c r="R85">
        <v>5</v>
      </c>
      <c r="S85" s="32" t="s">
        <v>435</v>
      </c>
      <c r="T85">
        <v>476</v>
      </c>
      <c r="W85" t="s">
        <v>642</v>
      </c>
      <c r="X85">
        <v>30</v>
      </c>
      <c r="Y85" s="21" t="s">
        <v>35</v>
      </c>
      <c r="Z85">
        <v>2</v>
      </c>
      <c r="AA85">
        <v>2</v>
      </c>
      <c r="AB85">
        <v>2</v>
      </c>
      <c r="AC85">
        <v>2</v>
      </c>
      <c r="AD85">
        <v>4</v>
      </c>
      <c r="AE85">
        <v>9</v>
      </c>
      <c r="AF85">
        <v>7</v>
      </c>
      <c r="AG85" t="s">
        <v>34</v>
      </c>
    </row>
    <row r="86" spans="1:33" hidden="1" x14ac:dyDescent="0.25">
      <c r="A86" s="16" t="s">
        <v>1</v>
      </c>
      <c r="B86" s="20" t="s">
        <v>33</v>
      </c>
      <c r="C86" s="20" t="s">
        <v>2243</v>
      </c>
      <c r="D86">
        <v>8.4</v>
      </c>
      <c r="E86">
        <v>11</v>
      </c>
      <c r="F86" s="35" t="str">
        <f>VLOOKUP(Z86, method!$A$1:$B$15, 2, 0)</f>
        <v>放頭</v>
      </c>
      <c r="G86">
        <v>4</v>
      </c>
      <c r="H86">
        <v>125</v>
      </c>
      <c r="I86" s="43">
        <v>1800</v>
      </c>
      <c r="J86" s="19" t="s">
        <v>101</v>
      </c>
      <c r="K86">
        <v>1</v>
      </c>
      <c r="L86">
        <v>50.88</v>
      </c>
      <c r="M86">
        <v>1</v>
      </c>
      <c r="N86">
        <v>1</v>
      </c>
      <c r="O86">
        <v>25</v>
      </c>
      <c r="P86" t="s">
        <v>429</v>
      </c>
      <c r="Q86">
        <v>1037</v>
      </c>
      <c r="R86">
        <v>5</v>
      </c>
      <c r="S86" s="32" t="s">
        <v>435</v>
      </c>
      <c r="T86">
        <v>308</v>
      </c>
      <c r="W86" t="s">
        <v>645</v>
      </c>
      <c r="X86">
        <v>30</v>
      </c>
      <c r="Y86" s="21" t="s">
        <v>35</v>
      </c>
      <c r="Z86">
        <v>2</v>
      </c>
      <c r="AA86">
        <v>2</v>
      </c>
      <c r="AB86">
        <v>3</v>
      </c>
      <c r="AC86">
        <v>4</v>
      </c>
      <c r="AD86">
        <v>11</v>
      </c>
      <c r="AF86">
        <v>7</v>
      </c>
      <c r="AG86" t="s">
        <v>34</v>
      </c>
    </row>
    <row r="87" spans="1:33" hidden="1" x14ac:dyDescent="0.25">
      <c r="A87" s="16" t="s">
        <v>1</v>
      </c>
      <c r="B87" s="20" t="s">
        <v>33</v>
      </c>
      <c r="C87" s="20" t="s">
        <v>2243</v>
      </c>
      <c r="D87">
        <v>4.7</v>
      </c>
      <c r="E87" s="28">
        <v>2</v>
      </c>
      <c r="F87" s="35" t="str">
        <f>VLOOKUP(Z87, method!$A$1:$B$15, 2, 0)</f>
        <v>放頭</v>
      </c>
      <c r="G87">
        <v>1</v>
      </c>
      <c r="H87">
        <v>121</v>
      </c>
      <c r="I87">
        <v>2200</v>
      </c>
      <c r="J87" s="19" t="s">
        <v>101</v>
      </c>
      <c r="K87">
        <v>2</v>
      </c>
      <c r="L87">
        <v>17.28</v>
      </c>
      <c r="M87">
        <v>11</v>
      </c>
      <c r="N87">
        <v>12</v>
      </c>
      <c r="O87">
        <v>24</v>
      </c>
      <c r="P87" s="31" t="s">
        <v>455</v>
      </c>
      <c r="Q87">
        <v>1035</v>
      </c>
      <c r="R87">
        <v>5</v>
      </c>
      <c r="S87" s="32" t="s">
        <v>435</v>
      </c>
      <c r="T87">
        <v>250</v>
      </c>
      <c r="W87" s="12" t="s">
        <v>591</v>
      </c>
      <c r="X87">
        <v>28</v>
      </c>
      <c r="Y87" s="21" t="s">
        <v>35</v>
      </c>
      <c r="Z87">
        <v>1</v>
      </c>
      <c r="AA87">
        <v>1</v>
      </c>
      <c r="AB87">
        <v>1</v>
      </c>
      <c r="AC87">
        <v>1</v>
      </c>
      <c r="AD87">
        <v>1</v>
      </c>
      <c r="AE87">
        <v>2</v>
      </c>
      <c r="AF87">
        <v>7</v>
      </c>
      <c r="AG87" t="s">
        <v>34</v>
      </c>
    </row>
    <row r="88" spans="1:33" hidden="1" x14ac:dyDescent="0.25">
      <c r="A88" s="16" t="s">
        <v>1</v>
      </c>
      <c r="B88" s="20" t="s">
        <v>33</v>
      </c>
      <c r="C88" s="20" t="s">
        <v>2243</v>
      </c>
      <c r="D88">
        <v>6.6</v>
      </c>
      <c r="E88" s="34">
        <v>4</v>
      </c>
      <c r="F88" s="35" t="str">
        <f>VLOOKUP(Z88, method!$A$1:$B$15, 2, 0)</f>
        <v>放頭</v>
      </c>
      <c r="G88">
        <v>5</v>
      </c>
      <c r="H88">
        <v>123</v>
      </c>
      <c r="I88">
        <v>2200</v>
      </c>
      <c r="J88" s="24" t="s">
        <v>38</v>
      </c>
      <c r="K88">
        <v>2</v>
      </c>
      <c r="L88">
        <v>17.14</v>
      </c>
      <c r="M88">
        <v>13</v>
      </c>
      <c r="N88">
        <v>11</v>
      </c>
      <c r="O88">
        <v>24</v>
      </c>
      <c r="P88" s="31" t="s">
        <v>455</v>
      </c>
      <c r="Q88">
        <v>1031</v>
      </c>
      <c r="R88">
        <v>5</v>
      </c>
      <c r="S88" s="32" t="s">
        <v>435</v>
      </c>
      <c r="T88">
        <v>176</v>
      </c>
      <c r="W88" s="12" t="s">
        <v>456</v>
      </c>
      <c r="X88">
        <v>29</v>
      </c>
      <c r="Y88" s="21" t="s">
        <v>35</v>
      </c>
      <c r="Z88">
        <v>2</v>
      </c>
      <c r="AA88">
        <v>2</v>
      </c>
      <c r="AB88">
        <v>2</v>
      </c>
      <c r="AC88">
        <v>2</v>
      </c>
      <c r="AD88">
        <v>2</v>
      </c>
      <c r="AE88">
        <v>4</v>
      </c>
      <c r="AF88">
        <v>7</v>
      </c>
      <c r="AG88" t="s">
        <v>34</v>
      </c>
    </row>
    <row r="89" spans="1:33" hidden="1" x14ac:dyDescent="0.25">
      <c r="A89" s="16" t="s">
        <v>1</v>
      </c>
      <c r="B89" s="20" t="s">
        <v>33</v>
      </c>
      <c r="C89" s="20" t="s">
        <v>2243</v>
      </c>
      <c r="D89">
        <v>26</v>
      </c>
      <c r="E89" s="34">
        <v>5</v>
      </c>
      <c r="F89" s="35" t="str">
        <f>VLOOKUP(Z89, method!$A$1:$B$15, 2, 0)</f>
        <v>放頭</v>
      </c>
      <c r="G89">
        <v>3</v>
      </c>
      <c r="H89">
        <v>126</v>
      </c>
      <c r="I89" s="43">
        <v>1800</v>
      </c>
      <c r="J89" s="19" t="s">
        <v>101</v>
      </c>
      <c r="K89">
        <v>1</v>
      </c>
      <c r="L89">
        <v>51.32</v>
      </c>
      <c r="M89">
        <v>23</v>
      </c>
      <c r="N89">
        <v>10</v>
      </c>
      <c r="O89">
        <v>24</v>
      </c>
      <c r="P89" t="s">
        <v>467</v>
      </c>
      <c r="Q89">
        <v>1026</v>
      </c>
      <c r="R89">
        <v>5</v>
      </c>
      <c r="S89" s="32" t="s">
        <v>435</v>
      </c>
      <c r="T89">
        <v>121</v>
      </c>
      <c r="W89" t="s">
        <v>650</v>
      </c>
      <c r="X89">
        <v>31</v>
      </c>
      <c r="Y89" s="21" t="s">
        <v>35</v>
      </c>
      <c r="Z89">
        <v>2</v>
      </c>
      <c r="AA89">
        <v>3</v>
      </c>
      <c r="AB89">
        <v>3</v>
      </c>
      <c r="AC89">
        <v>5</v>
      </c>
      <c r="AD89">
        <v>5</v>
      </c>
      <c r="AF89">
        <v>7</v>
      </c>
      <c r="AG89" t="s">
        <v>34</v>
      </c>
    </row>
    <row r="90" spans="1:33" hidden="1" x14ac:dyDescent="0.25">
      <c r="A90" s="16" t="s">
        <v>1</v>
      </c>
      <c r="B90" s="20" t="s">
        <v>33</v>
      </c>
      <c r="C90" s="20" t="s">
        <v>2243</v>
      </c>
      <c r="D90">
        <v>26</v>
      </c>
      <c r="E90" s="34">
        <v>5</v>
      </c>
      <c r="F90" s="37" t="str">
        <f>VLOOKUP(Z90, method!$A$1:$B$15, 2, 0)</f>
        <v>中前</v>
      </c>
      <c r="G90">
        <v>9</v>
      </c>
      <c r="H90">
        <v>127</v>
      </c>
      <c r="I90" s="43">
        <v>1800</v>
      </c>
      <c r="J90" s="19" t="s">
        <v>101</v>
      </c>
      <c r="K90">
        <v>1</v>
      </c>
      <c r="L90">
        <v>48.11</v>
      </c>
      <c r="M90">
        <v>6</v>
      </c>
      <c r="N90">
        <v>10</v>
      </c>
      <c r="O90">
        <v>24</v>
      </c>
      <c r="P90" t="s">
        <v>434</v>
      </c>
      <c r="Q90">
        <v>1032</v>
      </c>
      <c r="R90">
        <v>5</v>
      </c>
      <c r="S90" s="32" t="s">
        <v>446</v>
      </c>
      <c r="T90">
        <v>75</v>
      </c>
      <c r="W90">
        <v>4</v>
      </c>
      <c r="X90">
        <v>32</v>
      </c>
      <c r="Y90" s="21" t="s">
        <v>35</v>
      </c>
      <c r="Z90">
        <v>4</v>
      </c>
      <c r="AA90">
        <v>4</v>
      </c>
      <c r="AB90">
        <v>4</v>
      </c>
      <c r="AC90">
        <v>3</v>
      </c>
      <c r="AD90">
        <v>5</v>
      </c>
      <c r="AF90">
        <v>7</v>
      </c>
      <c r="AG90" t="s">
        <v>34</v>
      </c>
    </row>
    <row r="91" spans="1:33" hidden="1" x14ac:dyDescent="0.25">
      <c r="A91" s="16" t="s">
        <v>1</v>
      </c>
      <c r="B91" s="20" t="s">
        <v>33</v>
      </c>
      <c r="C91" s="20" t="s">
        <v>2243</v>
      </c>
      <c r="D91">
        <v>23</v>
      </c>
      <c r="E91">
        <v>9</v>
      </c>
      <c r="F91" s="35" t="str">
        <f>VLOOKUP(Z91, method!$A$1:$B$15, 2, 0)</f>
        <v>放頭</v>
      </c>
      <c r="G91">
        <v>6</v>
      </c>
      <c r="H91">
        <v>123</v>
      </c>
      <c r="I91" s="43">
        <v>1800</v>
      </c>
      <c r="J91" s="19" t="s">
        <v>101</v>
      </c>
      <c r="K91">
        <v>1</v>
      </c>
      <c r="L91">
        <v>50.75</v>
      </c>
      <c r="M91">
        <v>25</v>
      </c>
      <c r="N91">
        <v>9</v>
      </c>
      <c r="O91">
        <v>24</v>
      </c>
      <c r="P91" s="31" t="s">
        <v>461</v>
      </c>
      <c r="Q91">
        <v>1034</v>
      </c>
      <c r="R91">
        <v>5</v>
      </c>
      <c r="S91" s="32" t="s">
        <v>435</v>
      </c>
      <c r="T91">
        <v>47</v>
      </c>
      <c r="W91" t="s">
        <v>624</v>
      </c>
      <c r="X91">
        <v>32</v>
      </c>
      <c r="Y91" s="21" t="s">
        <v>35</v>
      </c>
      <c r="Z91">
        <v>2</v>
      </c>
      <c r="AA91">
        <v>2</v>
      </c>
      <c r="AB91">
        <v>2</v>
      </c>
      <c r="AC91">
        <v>3</v>
      </c>
      <c r="AD91">
        <v>9</v>
      </c>
      <c r="AF91">
        <v>7</v>
      </c>
      <c r="AG91" t="s">
        <v>34</v>
      </c>
    </row>
    <row r="92" spans="1:33" hidden="1" x14ac:dyDescent="0.25">
      <c r="A92" s="16" t="s">
        <v>1</v>
      </c>
      <c r="B92" s="20" t="s">
        <v>33</v>
      </c>
      <c r="C92" s="20" t="s">
        <v>2243</v>
      </c>
      <c r="D92">
        <v>19</v>
      </c>
      <c r="E92">
        <v>8</v>
      </c>
      <c r="F92" s="35" t="str">
        <f>VLOOKUP(Z92, method!$A$1:$B$15, 2, 0)</f>
        <v>放頭</v>
      </c>
      <c r="G92">
        <v>3</v>
      </c>
      <c r="H92">
        <v>127</v>
      </c>
      <c r="I92">
        <v>1650</v>
      </c>
      <c r="J92" s="16" t="s">
        <v>316</v>
      </c>
      <c r="K92">
        <v>1</v>
      </c>
      <c r="L92">
        <v>42.41</v>
      </c>
      <c r="M92">
        <v>11</v>
      </c>
      <c r="N92">
        <v>9</v>
      </c>
      <c r="O92">
        <v>24</v>
      </c>
      <c r="P92" s="31" t="s">
        <v>450</v>
      </c>
      <c r="Q92">
        <v>1038</v>
      </c>
      <c r="R92">
        <v>5</v>
      </c>
      <c r="S92" s="32" t="s">
        <v>435</v>
      </c>
      <c r="T92">
        <v>14</v>
      </c>
      <c r="W92" s="12" t="s">
        <v>456</v>
      </c>
      <c r="X92">
        <v>32</v>
      </c>
      <c r="Y92" s="21" t="s">
        <v>35</v>
      </c>
      <c r="Z92">
        <v>3</v>
      </c>
      <c r="AA92">
        <v>3</v>
      </c>
      <c r="AB92">
        <v>3</v>
      </c>
      <c r="AC92">
        <v>8</v>
      </c>
      <c r="AF92">
        <v>7</v>
      </c>
      <c r="AG92" t="s">
        <v>34</v>
      </c>
    </row>
    <row r="93" spans="1:33" hidden="1" x14ac:dyDescent="0.25">
      <c r="A93" s="16" t="s">
        <v>1</v>
      </c>
      <c r="B93" s="20" t="s">
        <v>33</v>
      </c>
      <c r="C93" s="20" t="s">
        <v>2243</v>
      </c>
      <c r="D93">
        <v>6.9</v>
      </c>
      <c r="E93" s="28">
        <v>1</v>
      </c>
      <c r="F93" s="35" t="str">
        <f>VLOOKUP(Z93, method!$A$1:$B$15, 2, 0)</f>
        <v>放頭</v>
      </c>
      <c r="G93">
        <v>6</v>
      </c>
      <c r="H93">
        <v>123</v>
      </c>
      <c r="I93">
        <v>2000</v>
      </c>
      <c r="J93" s="19" t="s">
        <v>101</v>
      </c>
      <c r="K93">
        <v>2</v>
      </c>
      <c r="L93">
        <v>3.13</v>
      </c>
      <c r="M93">
        <v>5</v>
      </c>
      <c r="N93">
        <v>5</v>
      </c>
      <c r="O93">
        <v>24</v>
      </c>
      <c r="P93" t="s">
        <v>518</v>
      </c>
      <c r="Q93">
        <v>1040</v>
      </c>
      <c r="R93">
        <v>5</v>
      </c>
      <c r="S93" s="33" t="s">
        <v>499</v>
      </c>
      <c r="T93">
        <v>637</v>
      </c>
      <c r="W93" t="s">
        <v>600</v>
      </c>
      <c r="X93">
        <v>24</v>
      </c>
      <c r="Y93" s="21" t="s">
        <v>35</v>
      </c>
      <c r="Z93">
        <v>3</v>
      </c>
      <c r="AA93">
        <v>1</v>
      </c>
      <c r="AB93">
        <v>1</v>
      </c>
      <c r="AC93">
        <v>1</v>
      </c>
      <c r="AD93">
        <v>1</v>
      </c>
      <c r="AF93">
        <v>7</v>
      </c>
      <c r="AG93" t="s">
        <v>34</v>
      </c>
    </row>
    <row r="94" spans="1:33" hidden="1" x14ac:dyDescent="0.25">
      <c r="A94" s="16" t="s">
        <v>1</v>
      </c>
      <c r="B94" s="20" t="s">
        <v>33</v>
      </c>
      <c r="C94" s="20" t="s">
        <v>2243</v>
      </c>
      <c r="D94">
        <v>8.5</v>
      </c>
      <c r="E94" s="34">
        <v>4</v>
      </c>
      <c r="F94" s="35" t="str">
        <f>VLOOKUP(Z94, method!$A$1:$B$15, 2, 0)</f>
        <v>放頭</v>
      </c>
      <c r="G94">
        <v>7</v>
      </c>
      <c r="H94">
        <v>121</v>
      </c>
      <c r="I94">
        <v>2200</v>
      </c>
      <c r="J94" s="19" t="s">
        <v>101</v>
      </c>
      <c r="K94">
        <v>2</v>
      </c>
      <c r="L94">
        <v>18.87</v>
      </c>
      <c r="M94">
        <v>10</v>
      </c>
      <c r="N94">
        <v>4</v>
      </c>
      <c r="O94">
        <v>24</v>
      </c>
      <c r="P94" s="31" t="s">
        <v>455</v>
      </c>
      <c r="Q94">
        <v>1040</v>
      </c>
      <c r="R94">
        <v>5</v>
      </c>
      <c r="S94" s="32" t="s">
        <v>435</v>
      </c>
      <c r="T94">
        <v>569</v>
      </c>
      <c r="W94" s="12" t="s">
        <v>558</v>
      </c>
      <c r="X94">
        <v>24</v>
      </c>
      <c r="Y94" s="21" t="s">
        <v>35</v>
      </c>
      <c r="Z94">
        <v>1</v>
      </c>
      <c r="AA94">
        <v>2</v>
      </c>
      <c r="AB94">
        <v>3</v>
      </c>
      <c r="AC94">
        <v>3</v>
      </c>
      <c r="AD94">
        <v>4</v>
      </c>
      <c r="AE94">
        <v>4</v>
      </c>
      <c r="AF94">
        <v>7</v>
      </c>
      <c r="AG94" t="s">
        <v>34</v>
      </c>
    </row>
    <row r="95" spans="1:33" hidden="1" x14ac:dyDescent="0.25">
      <c r="A95" s="16" t="s">
        <v>1</v>
      </c>
      <c r="B95" s="20" t="s">
        <v>33</v>
      </c>
      <c r="C95" s="20" t="s">
        <v>2243</v>
      </c>
      <c r="D95">
        <v>9.6</v>
      </c>
      <c r="E95">
        <v>7</v>
      </c>
      <c r="F95" s="35" t="str">
        <f>VLOOKUP(Z95, method!$A$1:$B$15, 2, 0)</f>
        <v>放頭</v>
      </c>
      <c r="G95">
        <v>1</v>
      </c>
      <c r="H95">
        <v>120</v>
      </c>
      <c r="I95" s="43">
        <v>1800</v>
      </c>
      <c r="J95" s="19" t="s">
        <v>101</v>
      </c>
      <c r="K95">
        <v>1</v>
      </c>
      <c r="L95">
        <v>52</v>
      </c>
      <c r="M95">
        <v>28</v>
      </c>
      <c r="N95">
        <v>2</v>
      </c>
      <c r="O95">
        <v>24</v>
      </c>
      <c r="P95" s="31" t="s">
        <v>450</v>
      </c>
      <c r="Q95">
        <v>1048</v>
      </c>
      <c r="R95">
        <v>5</v>
      </c>
      <c r="S95" s="32" t="s">
        <v>435</v>
      </c>
      <c r="T95">
        <v>456</v>
      </c>
      <c r="W95" t="s">
        <v>629</v>
      </c>
      <c r="X95">
        <v>24</v>
      </c>
      <c r="Y95" s="21" t="s">
        <v>35</v>
      </c>
      <c r="Z95">
        <v>2</v>
      </c>
      <c r="AA95">
        <v>3</v>
      </c>
      <c r="AB95">
        <v>3</v>
      </c>
      <c r="AC95">
        <v>7</v>
      </c>
      <c r="AD95">
        <v>7</v>
      </c>
      <c r="AF95">
        <v>7</v>
      </c>
      <c r="AG95" t="s">
        <v>34</v>
      </c>
    </row>
    <row r="96" spans="1:33" hidden="1" x14ac:dyDescent="0.25">
      <c r="A96" s="16" t="s">
        <v>1</v>
      </c>
      <c r="B96" s="20" t="s">
        <v>33</v>
      </c>
      <c r="C96" s="20" t="s">
        <v>2243</v>
      </c>
      <c r="D96">
        <v>10</v>
      </c>
      <c r="E96" s="28">
        <v>1</v>
      </c>
      <c r="F96" s="35" t="str">
        <f>VLOOKUP(Z96, method!$A$1:$B$15, 2, 0)</f>
        <v>放頭</v>
      </c>
      <c r="G96">
        <v>6</v>
      </c>
      <c r="H96">
        <v>115</v>
      </c>
      <c r="I96">
        <v>2200</v>
      </c>
      <c r="J96" s="19" t="s">
        <v>101</v>
      </c>
      <c r="K96">
        <v>2</v>
      </c>
      <c r="L96">
        <v>18.79</v>
      </c>
      <c r="M96">
        <v>31</v>
      </c>
      <c r="N96">
        <v>1</v>
      </c>
      <c r="O96">
        <v>24</v>
      </c>
      <c r="P96" s="31" t="s">
        <v>450</v>
      </c>
      <c r="Q96">
        <v>1051</v>
      </c>
      <c r="R96">
        <v>5</v>
      </c>
      <c r="S96" s="32" t="s">
        <v>435</v>
      </c>
      <c r="T96">
        <v>379</v>
      </c>
      <c r="W96" s="12" t="s">
        <v>662</v>
      </c>
      <c r="X96">
        <v>18</v>
      </c>
      <c r="Y96" s="21" t="s">
        <v>35</v>
      </c>
      <c r="Z96">
        <v>2</v>
      </c>
      <c r="AA96">
        <v>3</v>
      </c>
      <c r="AB96">
        <v>3</v>
      </c>
      <c r="AC96">
        <v>3</v>
      </c>
      <c r="AD96">
        <v>3</v>
      </c>
      <c r="AE96">
        <v>1</v>
      </c>
      <c r="AF96">
        <v>7</v>
      </c>
      <c r="AG96" t="s">
        <v>34</v>
      </c>
    </row>
    <row r="97" spans="1:33" hidden="1" x14ac:dyDescent="0.25">
      <c r="A97" s="16" t="s">
        <v>1</v>
      </c>
      <c r="B97" s="20" t="s">
        <v>33</v>
      </c>
      <c r="C97" s="20" t="s">
        <v>2243</v>
      </c>
      <c r="D97">
        <v>12</v>
      </c>
      <c r="E97" s="34">
        <v>4</v>
      </c>
      <c r="F97" s="35" t="str">
        <f>VLOOKUP(Z97, method!$A$1:$B$15, 2, 0)</f>
        <v>放頭</v>
      </c>
      <c r="G97">
        <v>4</v>
      </c>
      <c r="H97">
        <v>116</v>
      </c>
      <c r="I97">
        <v>2200</v>
      </c>
      <c r="J97" s="19" t="s">
        <v>101</v>
      </c>
      <c r="K97">
        <v>2</v>
      </c>
      <c r="L97">
        <v>18.07</v>
      </c>
      <c r="M97">
        <v>29</v>
      </c>
      <c r="N97">
        <v>12</v>
      </c>
      <c r="O97">
        <v>23</v>
      </c>
      <c r="P97" s="42" t="s">
        <v>445</v>
      </c>
      <c r="Q97">
        <v>1038</v>
      </c>
      <c r="R97">
        <v>5</v>
      </c>
      <c r="S97" s="32" t="s">
        <v>435</v>
      </c>
      <c r="T97">
        <v>289</v>
      </c>
      <c r="W97" s="12" t="s">
        <v>451</v>
      </c>
      <c r="X97">
        <v>18</v>
      </c>
      <c r="Y97" s="21" t="s">
        <v>35</v>
      </c>
      <c r="Z97">
        <v>1</v>
      </c>
      <c r="AA97">
        <v>1</v>
      </c>
      <c r="AB97">
        <v>1</v>
      </c>
      <c r="AC97">
        <v>1</v>
      </c>
      <c r="AD97">
        <v>2</v>
      </c>
      <c r="AE97">
        <v>4</v>
      </c>
      <c r="AF97">
        <v>7</v>
      </c>
      <c r="AG97" t="s">
        <v>34</v>
      </c>
    </row>
    <row r="98" spans="1:33" hidden="1" x14ac:dyDescent="0.25">
      <c r="A98" s="16" t="s">
        <v>1</v>
      </c>
      <c r="B98" s="20" t="s">
        <v>33</v>
      </c>
      <c r="C98" s="20" t="s">
        <v>2243</v>
      </c>
      <c r="D98">
        <v>11</v>
      </c>
      <c r="E98" s="34">
        <v>4</v>
      </c>
      <c r="F98" s="37" t="str">
        <f>VLOOKUP(Z98, method!$A$1:$B$15, 2, 0)</f>
        <v>中前</v>
      </c>
      <c r="G98">
        <v>1</v>
      </c>
      <c r="H98">
        <v>115</v>
      </c>
      <c r="I98" s="43">
        <v>1800</v>
      </c>
      <c r="J98" s="25" t="s">
        <v>49</v>
      </c>
      <c r="K98">
        <v>1</v>
      </c>
      <c r="L98">
        <v>50.05</v>
      </c>
      <c r="M98">
        <v>17</v>
      </c>
      <c r="N98">
        <v>12</v>
      </c>
      <c r="O98">
        <v>23</v>
      </c>
      <c r="P98" t="s">
        <v>518</v>
      </c>
      <c r="Q98">
        <v>1031</v>
      </c>
      <c r="R98">
        <v>5</v>
      </c>
      <c r="S98" s="32" t="s">
        <v>435</v>
      </c>
      <c r="T98">
        <v>254</v>
      </c>
      <c r="W98">
        <v>4</v>
      </c>
      <c r="X98">
        <v>19</v>
      </c>
      <c r="Y98" s="21" t="s">
        <v>35</v>
      </c>
      <c r="Z98">
        <v>4</v>
      </c>
      <c r="AA98">
        <v>3</v>
      </c>
      <c r="AB98">
        <v>4</v>
      </c>
      <c r="AC98">
        <v>2</v>
      </c>
      <c r="AD98">
        <v>4</v>
      </c>
      <c r="AF98">
        <v>7</v>
      </c>
      <c r="AG98" t="s">
        <v>34</v>
      </c>
    </row>
    <row r="99" spans="1:33" hidden="1" x14ac:dyDescent="0.25">
      <c r="A99" s="16" t="s">
        <v>1</v>
      </c>
      <c r="B99" s="20" t="s">
        <v>33</v>
      </c>
      <c r="C99" s="20" t="s">
        <v>2243</v>
      </c>
      <c r="D99">
        <v>15</v>
      </c>
      <c r="E99">
        <v>9</v>
      </c>
      <c r="F99" s="35" t="str">
        <f>VLOOKUP(Z99, method!$A$1:$B$15, 2, 0)</f>
        <v>放頭</v>
      </c>
      <c r="G99">
        <v>2</v>
      </c>
      <c r="H99">
        <v>117</v>
      </c>
      <c r="I99" s="43">
        <v>1800</v>
      </c>
      <c r="J99" s="16" t="s">
        <v>316</v>
      </c>
      <c r="K99">
        <v>1</v>
      </c>
      <c r="L99">
        <v>51.15</v>
      </c>
      <c r="M99">
        <v>29</v>
      </c>
      <c r="N99">
        <v>11</v>
      </c>
      <c r="O99">
        <v>23</v>
      </c>
      <c r="P99" s="42" t="s">
        <v>445</v>
      </c>
      <c r="Q99">
        <v>1036</v>
      </c>
      <c r="R99">
        <v>5</v>
      </c>
      <c r="S99" s="32" t="s">
        <v>435</v>
      </c>
      <c r="T99">
        <v>208</v>
      </c>
      <c r="W99" t="s">
        <v>447</v>
      </c>
      <c r="X99">
        <v>21</v>
      </c>
      <c r="Y99" s="21" t="s">
        <v>35</v>
      </c>
      <c r="Z99">
        <v>3</v>
      </c>
      <c r="AA99">
        <v>5</v>
      </c>
      <c r="AB99">
        <v>5</v>
      </c>
      <c r="AC99">
        <v>6</v>
      </c>
      <c r="AD99">
        <v>9</v>
      </c>
      <c r="AF99">
        <v>7</v>
      </c>
      <c r="AG99" t="s">
        <v>34</v>
      </c>
    </row>
    <row r="100" spans="1:33" hidden="1" x14ac:dyDescent="0.25">
      <c r="A100" s="16" t="s">
        <v>1</v>
      </c>
      <c r="B100" s="20" t="s">
        <v>33</v>
      </c>
      <c r="C100" s="20" t="s">
        <v>2243</v>
      </c>
      <c r="D100">
        <v>9.4</v>
      </c>
      <c r="E100">
        <v>8</v>
      </c>
      <c r="F100" s="37" t="str">
        <f>VLOOKUP(Z100, method!$A$1:$B$15, 2, 0)</f>
        <v>中前</v>
      </c>
      <c r="G100">
        <v>2</v>
      </c>
      <c r="H100">
        <v>118</v>
      </c>
      <c r="I100" s="43">
        <v>1800</v>
      </c>
      <c r="J100" s="16" t="s">
        <v>316</v>
      </c>
      <c r="K100">
        <v>1</v>
      </c>
      <c r="L100">
        <v>51.42</v>
      </c>
      <c r="M100">
        <v>1</v>
      </c>
      <c r="N100">
        <v>11</v>
      </c>
      <c r="O100">
        <v>23</v>
      </c>
      <c r="P100" s="42" t="s">
        <v>445</v>
      </c>
      <c r="Q100">
        <v>1013</v>
      </c>
      <c r="R100">
        <v>5</v>
      </c>
      <c r="S100" s="32" t="s">
        <v>435</v>
      </c>
      <c r="T100">
        <v>130</v>
      </c>
      <c r="W100">
        <v>3</v>
      </c>
      <c r="X100">
        <v>23</v>
      </c>
      <c r="Y100" s="21" t="s">
        <v>35</v>
      </c>
      <c r="Z100">
        <v>5</v>
      </c>
      <c r="AA100">
        <v>6</v>
      </c>
      <c r="AB100">
        <v>6</v>
      </c>
      <c r="AC100">
        <v>6</v>
      </c>
      <c r="AD100">
        <v>8</v>
      </c>
      <c r="AF100">
        <v>7</v>
      </c>
      <c r="AG100" t="s">
        <v>34</v>
      </c>
    </row>
    <row r="101" spans="1:33" hidden="1" x14ac:dyDescent="0.25">
      <c r="A101" s="16" t="s">
        <v>1</v>
      </c>
      <c r="B101" s="21" t="s">
        <v>37</v>
      </c>
      <c r="C101" s="21" t="s">
        <v>2244</v>
      </c>
      <c r="D101">
        <v>11</v>
      </c>
      <c r="E101">
        <v>6</v>
      </c>
      <c r="F101" s="35" t="str">
        <f>VLOOKUP(Z101, method!$A$1:$B$15, 2, 0)</f>
        <v>放頭</v>
      </c>
      <c r="G101">
        <v>2</v>
      </c>
      <c r="H101">
        <v>130</v>
      </c>
      <c r="I101" s="43">
        <v>1800</v>
      </c>
      <c r="J101" s="24" t="s">
        <v>38</v>
      </c>
      <c r="K101">
        <v>1</v>
      </c>
      <c r="L101">
        <v>50.67</v>
      </c>
      <c r="M101">
        <v>21</v>
      </c>
      <c r="N101">
        <v>9</v>
      </c>
      <c r="O101">
        <v>25</v>
      </c>
      <c r="P101" t="s">
        <v>429</v>
      </c>
      <c r="Q101">
        <v>1133</v>
      </c>
      <c r="R101">
        <v>5</v>
      </c>
      <c r="S101" s="33" t="s">
        <v>430</v>
      </c>
      <c r="T101">
        <v>37</v>
      </c>
      <c r="W101" s="12" t="s">
        <v>456</v>
      </c>
      <c r="X101">
        <v>33</v>
      </c>
      <c r="Y101" s="22" t="s">
        <v>39</v>
      </c>
      <c r="Z101">
        <v>3</v>
      </c>
      <c r="AA101">
        <v>6</v>
      </c>
      <c r="AB101">
        <v>7</v>
      </c>
      <c r="AC101">
        <v>7</v>
      </c>
      <c r="AD101">
        <v>6</v>
      </c>
      <c r="AF101">
        <v>1</v>
      </c>
      <c r="AG101" t="s">
        <v>38</v>
      </c>
    </row>
    <row r="102" spans="1:33" hidden="1" x14ac:dyDescent="0.25">
      <c r="A102" s="16" t="s">
        <v>1</v>
      </c>
      <c r="B102" s="21" t="s">
        <v>37</v>
      </c>
      <c r="C102" s="21" t="s">
        <v>2244</v>
      </c>
      <c r="D102">
        <v>14</v>
      </c>
      <c r="E102">
        <v>12</v>
      </c>
      <c r="F102" s="35" t="str">
        <f>VLOOKUP(Z102, method!$A$1:$B$15, 2, 0)</f>
        <v>放頭</v>
      </c>
      <c r="G102">
        <v>4</v>
      </c>
      <c r="H102">
        <v>129</v>
      </c>
      <c r="I102">
        <v>1600</v>
      </c>
      <c r="J102" s="19" t="s">
        <v>101</v>
      </c>
      <c r="K102">
        <v>1</v>
      </c>
      <c r="L102">
        <v>36</v>
      </c>
      <c r="M102">
        <v>7</v>
      </c>
      <c r="N102">
        <v>9</v>
      </c>
      <c r="O102">
        <v>25</v>
      </c>
      <c r="P102" t="s">
        <v>434</v>
      </c>
      <c r="Q102">
        <v>1127</v>
      </c>
      <c r="R102">
        <v>5</v>
      </c>
      <c r="S102" s="32" t="s">
        <v>435</v>
      </c>
      <c r="T102">
        <v>2</v>
      </c>
      <c r="W102" t="s">
        <v>674</v>
      </c>
      <c r="X102">
        <v>34</v>
      </c>
      <c r="Y102" s="22" t="s">
        <v>39</v>
      </c>
      <c r="Z102">
        <v>3</v>
      </c>
      <c r="AA102">
        <v>4</v>
      </c>
      <c r="AB102">
        <v>8</v>
      </c>
      <c r="AC102">
        <v>12</v>
      </c>
      <c r="AF102">
        <v>1</v>
      </c>
      <c r="AG102" t="s">
        <v>38</v>
      </c>
    </row>
    <row r="103" spans="1:33" hidden="1" x14ac:dyDescent="0.25">
      <c r="A103" s="16" t="s">
        <v>1</v>
      </c>
      <c r="B103" s="21" t="s">
        <v>37</v>
      </c>
      <c r="C103" s="21" t="s">
        <v>2244</v>
      </c>
      <c r="D103">
        <v>5.6</v>
      </c>
      <c r="E103">
        <v>6</v>
      </c>
      <c r="F103" s="37" t="str">
        <f>VLOOKUP(Z103, method!$A$1:$B$15, 2, 0)</f>
        <v>中前</v>
      </c>
      <c r="G103">
        <v>14</v>
      </c>
      <c r="H103">
        <v>129</v>
      </c>
      <c r="I103" s="43">
        <v>1800</v>
      </c>
      <c r="J103" s="19" t="s">
        <v>101</v>
      </c>
      <c r="K103">
        <v>1</v>
      </c>
      <c r="L103">
        <v>48.65</v>
      </c>
      <c r="M103">
        <v>1</v>
      </c>
      <c r="N103">
        <v>7</v>
      </c>
      <c r="O103">
        <v>25</v>
      </c>
      <c r="P103" t="s">
        <v>429</v>
      </c>
      <c r="Q103">
        <v>1119</v>
      </c>
      <c r="R103">
        <v>5</v>
      </c>
      <c r="S103" s="32" t="s">
        <v>435</v>
      </c>
      <c r="T103">
        <v>798</v>
      </c>
      <c r="W103" t="s">
        <v>474</v>
      </c>
      <c r="X103">
        <v>34</v>
      </c>
      <c r="Y103" s="22" t="s">
        <v>39</v>
      </c>
      <c r="Z103">
        <v>6</v>
      </c>
      <c r="AA103">
        <v>6</v>
      </c>
      <c r="AB103">
        <v>5</v>
      </c>
      <c r="AC103">
        <v>3</v>
      </c>
      <c r="AD103">
        <v>6</v>
      </c>
      <c r="AF103">
        <v>1</v>
      </c>
      <c r="AG103" t="s">
        <v>38</v>
      </c>
    </row>
    <row r="104" spans="1:33" hidden="1" x14ac:dyDescent="0.25">
      <c r="A104" s="16" t="s">
        <v>1</v>
      </c>
      <c r="B104" s="21" t="s">
        <v>37</v>
      </c>
      <c r="C104" s="21" t="s">
        <v>2244</v>
      </c>
      <c r="D104">
        <v>6.4</v>
      </c>
      <c r="E104">
        <v>6</v>
      </c>
      <c r="F104" s="37" t="str">
        <f>VLOOKUP(Z104, method!$A$1:$B$15, 2, 0)</f>
        <v>中前</v>
      </c>
      <c r="G104">
        <v>10</v>
      </c>
      <c r="H104">
        <v>127</v>
      </c>
      <c r="I104">
        <v>2000</v>
      </c>
      <c r="J104" s="19" t="s">
        <v>101</v>
      </c>
      <c r="K104">
        <v>2</v>
      </c>
      <c r="L104">
        <v>3.05</v>
      </c>
      <c r="M104">
        <v>22</v>
      </c>
      <c r="N104">
        <v>6</v>
      </c>
      <c r="O104">
        <v>25</v>
      </c>
      <c r="P104" t="s">
        <v>434</v>
      </c>
      <c r="Q104">
        <v>1129</v>
      </c>
      <c r="R104">
        <v>5</v>
      </c>
      <c r="S104" s="32" t="s">
        <v>435</v>
      </c>
      <c r="T104">
        <v>768</v>
      </c>
      <c r="W104" t="s">
        <v>600</v>
      </c>
      <c r="X104">
        <v>34</v>
      </c>
      <c r="Y104" s="22" t="s">
        <v>39</v>
      </c>
      <c r="Z104">
        <v>6</v>
      </c>
      <c r="AA104">
        <v>6</v>
      </c>
      <c r="AB104">
        <v>6</v>
      </c>
      <c r="AC104">
        <v>8</v>
      </c>
      <c r="AD104">
        <v>6</v>
      </c>
      <c r="AF104">
        <v>1</v>
      </c>
      <c r="AG104" t="s">
        <v>38</v>
      </c>
    </row>
    <row r="105" spans="1:33" hidden="1" x14ac:dyDescent="0.25">
      <c r="A105" s="16" t="s">
        <v>1</v>
      </c>
      <c r="B105" s="21" t="s">
        <v>37</v>
      </c>
      <c r="C105" s="21" t="s">
        <v>2244</v>
      </c>
      <c r="D105">
        <v>5.4</v>
      </c>
      <c r="E105" s="28">
        <v>1</v>
      </c>
      <c r="F105" s="36" t="str">
        <f>VLOOKUP(Z105, method!$A$1:$B$15, 2, 0)</f>
        <v>中後</v>
      </c>
      <c r="G105">
        <v>10</v>
      </c>
      <c r="H105">
        <v>123</v>
      </c>
      <c r="I105">
        <v>2200</v>
      </c>
      <c r="J105" s="19" t="s">
        <v>101</v>
      </c>
      <c r="K105">
        <v>2</v>
      </c>
      <c r="L105">
        <v>18.3</v>
      </c>
      <c r="M105">
        <v>4</v>
      </c>
      <c r="N105">
        <v>6</v>
      </c>
      <c r="O105">
        <v>25</v>
      </c>
      <c r="P105" s="31" t="s">
        <v>450</v>
      </c>
      <c r="Q105">
        <v>1147</v>
      </c>
      <c r="R105">
        <v>5</v>
      </c>
      <c r="S105" s="32" t="s">
        <v>435</v>
      </c>
      <c r="T105">
        <v>728</v>
      </c>
      <c r="W105" s="12" t="s">
        <v>456</v>
      </c>
      <c r="X105">
        <v>27</v>
      </c>
      <c r="Y105" s="22" t="s">
        <v>39</v>
      </c>
      <c r="Z105">
        <v>10</v>
      </c>
      <c r="AA105">
        <v>10</v>
      </c>
      <c r="AB105">
        <v>10</v>
      </c>
      <c r="AC105">
        <v>11</v>
      </c>
      <c r="AD105">
        <v>5</v>
      </c>
      <c r="AE105">
        <v>1</v>
      </c>
      <c r="AF105">
        <v>1</v>
      </c>
      <c r="AG105" t="s">
        <v>38</v>
      </c>
    </row>
    <row r="106" spans="1:33" x14ac:dyDescent="0.25">
      <c r="A106" s="16" t="s">
        <v>1</v>
      </c>
      <c r="B106" s="21" t="s">
        <v>37</v>
      </c>
      <c r="C106" s="21" t="s">
        <v>2244</v>
      </c>
      <c r="D106">
        <v>4.4000000000000004</v>
      </c>
      <c r="E106" s="28">
        <v>3</v>
      </c>
      <c r="F106" s="37" t="str">
        <f>VLOOKUP(Z106, method!$A$1:$B$15, 2, 0)</f>
        <v>中前</v>
      </c>
      <c r="G106">
        <v>12</v>
      </c>
      <c r="H106">
        <v>122</v>
      </c>
      <c r="I106" s="43">
        <v>1800</v>
      </c>
      <c r="J106" s="19" t="s">
        <v>101</v>
      </c>
      <c r="K106">
        <v>1</v>
      </c>
      <c r="L106">
        <v>49.1</v>
      </c>
      <c r="M106">
        <v>14</v>
      </c>
      <c r="N106">
        <v>5</v>
      </c>
      <c r="O106">
        <v>25</v>
      </c>
      <c r="P106" s="31" t="s">
        <v>455</v>
      </c>
      <c r="Q106">
        <v>1124</v>
      </c>
      <c r="R106">
        <v>5</v>
      </c>
      <c r="S106" s="32" t="s">
        <v>446</v>
      </c>
      <c r="T106">
        <v>669</v>
      </c>
      <c r="W106" s="12">
        <v>1</v>
      </c>
      <c r="X106">
        <v>27</v>
      </c>
      <c r="Y106" s="22" t="s">
        <v>39</v>
      </c>
      <c r="Z106">
        <v>6</v>
      </c>
      <c r="AA106">
        <v>6</v>
      </c>
      <c r="AB106">
        <v>5</v>
      </c>
      <c r="AC106">
        <v>4</v>
      </c>
      <c r="AD106">
        <v>3</v>
      </c>
      <c r="AF106">
        <v>1</v>
      </c>
      <c r="AG106" t="s">
        <v>38</v>
      </c>
    </row>
    <row r="107" spans="1:33" x14ac:dyDescent="0.25">
      <c r="A107" s="16" t="s">
        <v>1</v>
      </c>
      <c r="B107" s="21" t="s">
        <v>37</v>
      </c>
      <c r="C107" s="21" t="s">
        <v>2244</v>
      </c>
      <c r="D107">
        <v>9.4</v>
      </c>
      <c r="E107" s="28">
        <v>1</v>
      </c>
      <c r="F107" s="35" t="str">
        <f>VLOOKUP(Z107, method!$A$1:$B$15, 2, 0)</f>
        <v>放頭</v>
      </c>
      <c r="G107">
        <v>9</v>
      </c>
      <c r="H107">
        <v>116</v>
      </c>
      <c r="I107" s="43">
        <v>1800</v>
      </c>
      <c r="J107" s="19" t="s">
        <v>101</v>
      </c>
      <c r="K107">
        <v>1</v>
      </c>
      <c r="L107">
        <v>49.57</v>
      </c>
      <c r="M107">
        <v>23</v>
      </c>
      <c r="N107">
        <v>4</v>
      </c>
      <c r="O107">
        <v>25</v>
      </c>
      <c r="P107" s="31" t="s">
        <v>461</v>
      </c>
      <c r="Q107">
        <v>1119</v>
      </c>
      <c r="R107">
        <v>5</v>
      </c>
      <c r="S107" s="32" t="s">
        <v>435</v>
      </c>
      <c r="T107">
        <v>612</v>
      </c>
      <c r="W107" s="12" t="s">
        <v>451</v>
      </c>
      <c r="X107">
        <v>21</v>
      </c>
      <c r="Y107" s="22" t="s">
        <v>39</v>
      </c>
      <c r="Z107">
        <v>2</v>
      </c>
      <c r="AA107">
        <v>2</v>
      </c>
      <c r="AB107">
        <v>2</v>
      </c>
      <c r="AC107">
        <v>2</v>
      </c>
      <c r="AD107">
        <v>1</v>
      </c>
      <c r="AF107">
        <v>1</v>
      </c>
      <c r="AG107" t="s">
        <v>38</v>
      </c>
    </row>
    <row r="108" spans="1:33" hidden="1" x14ac:dyDescent="0.25">
      <c r="A108" s="16" t="s">
        <v>1</v>
      </c>
      <c r="B108" s="21" t="s">
        <v>37</v>
      </c>
      <c r="C108" s="21" t="s">
        <v>2244</v>
      </c>
      <c r="D108">
        <v>10</v>
      </c>
      <c r="E108">
        <v>6</v>
      </c>
      <c r="F108" s="37" t="str">
        <f>VLOOKUP(Z108, method!$A$1:$B$15, 2, 0)</f>
        <v>中前</v>
      </c>
      <c r="G108">
        <v>14</v>
      </c>
      <c r="H108">
        <v>116</v>
      </c>
      <c r="I108">
        <v>2000</v>
      </c>
      <c r="J108" s="19" t="s">
        <v>101</v>
      </c>
      <c r="K108">
        <v>2</v>
      </c>
      <c r="L108">
        <v>3.2</v>
      </c>
      <c r="M108">
        <v>6</v>
      </c>
      <c r="N108">
        <v>4</v>
      </c>
      <c r="O108">
        <v>25</v>
      </c>
      <c r="P108" t="s">
        <v>506</v>
      </c>
      <c r="Q108">
        <v>1139</v>
      </c>
      <c r="R108">
        <v>5</v>
      </c>
      <c r="S108" s="32" t="s">
        <v>435</v>
      </c>
      <c r="T108">
        <v>562</v>
      </c>
      <c r="W108">
        <v>3</v>
      </c>
      <c r="X108">
        <v>21</v>
      </c>
      <c r="Y108" s="22" t="s">
        <v>39</v>
      </c>
      <c r="Z108">
        <v>4</v>
      </c>
      <c r="AA108">
        <v>4</v>
      </c>
      <c r="AB108">
        <v>4</v>
      </c>
      <c r="AC108">
        <v>3</v>
      </c>
      <c r="AD108">
        <v>6</v>
      </c>
      <c r="AF108">
        <v>1</v>
      </c>
      <c r="AG108" t="s">
        <v>38</v>
      </c>
    </row>
    <row r="109" spans="1:33" hidden="1" x14ac:dyDescent="0.25">
      <c r="A109" s="16" t="s">
        <v>1</v>
      </c>
      <c r="B109" s="21" t="s">
        <v>37</v>
      </c>
      <c r="C109" s="21" t="s">
        <v>2244</v>
      </c>
      <c r="D109">
        <v>25</v>
      </c>
      <c r="E109" s="28">
        <v>2</v>
      </c>
      <c r="F109" s="37" t="str">
        <f>VLOOKUP(Z109, method!$A$1:$B$15, 2, 0)</f>
        <v>中前</v>
      </c>
      <c r="G109">
        <v>9</v>
      </c>
      <c r="H109">
        <v>116</v>
      </c>
      <c r="I109">
        <v>1600</v>
      </c>
      <c r="J109" s="19" t="s">
        <v>101</v>
      </c>
      <c r="K109">
        <v>1</v>
      </c>
      <c r="L109">
        <v>34.58</v>
      </c>
      <c r="M109">
        <v>15</v>
      </c>
      <c r="N109">
        <v>3</v>
      </c>
      <c r="O109">
        <v>25</v>
      </c>
      <c r="P109" t="s">
        <v>441</v>
      </c>
      <c r="Q109">
        <v>1126</v>
      </c>
      <c r="R109">
        <v>5</v>
      </c>
      <c r="S109" s="32" t="s">
        <v>446</v>
      </c>
      <c r="T109">
        <v>506</v>
      </c>
      <c r="W109" s="12" t="s">
        <v>480</v>
      </c>
      <c r="X109">
        <v>18</v>
      </c>
      <c r="Y109" s="22" t="s">
        <v>39</v>
      </c>
      <c r="Z109">
        <v>5</v>
      </c>
      <c r="AA109">
        <v>5</v>
      </c>
      <c r="AB109">
        <v>4</v>
      </c>
      <c r="AC109">
        <v>2</v>
      </c>
      <c r="AF109">
        <v>1</v>
      </c>
      <c r="AG109" t="s">
        <v>38</v>
      </c>
    </row>
    <row r="110" spans="1:33" hidden="1" x14ac:dyDescent="0.25">
      <c r="A110" s="16" t="s">
        <v>1</v>
      </c>
      <c r="B110" s="21" t="s">
        <v>37</v>
      </c>
      <c r="C110" s="21" t="s">
        <v>2244</v>
      </c>
      <c r="D110">
        <v>17</v>
      </c>
      <c r="E110" s="34">
        <v>5</v>
      </c>
      <c r="F110" s="37" t="str">
        <f>VLOOKUP(Z110, method!$A$1:$B$15, 2, 0)</f>
        <v>中前</v>
      </c>
      <c r="G110">
        <v>1</v>
      </c>
      <c r="H110">
        <v>115</v>
      </c>
      <c r="I110">
        <v>1600</v>
      </c>
      <c r="J110" s="19" t="s">
        <v>101</v>
      </c>
      <c r="K110">
        <v>1</v>
      </c>
      <c r="L110">
        <v>34.9</v>
      </c>
      <c r="M110">
        <v>16</v>
      </c>
      <c r="N110">
        <v>2</v>
      </c>
      <c r="O110">
        <v>25</v>
      </c>
      <c r="P110" t="s">
        <v>441</v>
      </c>
      <c r="Q110">
        <v>1137</v>
      </c>
      <c r="R110">
        <v>5</v>
      </c>
      <c r="S110" s="32" t="s">
        <v>446</v>
      </c>
      <c r="T110">
        <v>427</v>
      </c>
      <c r="W110" t="s">
        <v>519</v>
      </c>
      <c r="X110">
        <v>19</v>
      </c>
      <c r="Y110" s="22" t="s">
        <v>39</v>
      </c>
      <c r="Z110">
        <v>7</v>
      </c>
      <c r="AA110">
        <v>6</v>
      </c>
      <c r="AB110">
        <v>8</v>
      </c>
      <c r="AC110">
        <v>5</v>
      </c>
      <c r="AF110">
        <v>1</v>
      </c>
      <c r="AG110" t="s">
        <v>38</v>
      </c>
    </row>
    <row r="111" spans="1:33" hidden="1" x14ac:dyDescent="0.25">
      <c r="A111" s="16" t="s">
        <v>1</v>
      </c>
      <c r="B111" s="21" t="s">
        <v>37</v>
      </c>
      <c r="C111" s="21" t="s">
        <v>2244</v>
      </c>
      <c r="D111">
        <v>32</v>
      </c>
      <c r="E111">
        <v>12</v>
      </c>
      <c r="F111" s="35" t="str">
        <f>VLOOKUP(Z111, method!$A$1:$B$15, 2, 0)</f>
        <v>放頭</v>
      </c>
      <c r="G111">
        <v>12</v>
      </c>
      <c r="H111">
        <v>116</v>
      </c>
      <c r="I111">
        <v>1600</v>
      </c>
      <c r="J111" s="25" t="s">
        <v>49</v>
      </c>
      <c r="K111">
        <v>1</v>
      </c>
      <c r="L111">
        <v>36.35</v>
      </c>
      <c r="M111">
        <v>22</v>
      </c>
      <c r="N111">
        <v>12</v>
      </c>
      <c r="O111">
        <v>24</v>
      </c>
      <c r="P111" t="s">
        <v>539</v>
      </c>
      <c r="Q111">
        <v>1126</v>
      </c>
      <c r="R111">
        <v>5</v>
      </c>
      <c r="S111" s="32" t="s">
        <v>435</v>
      </c>
      <c r="T111">
        <v>277</v>
      </c>
      <c r="W111" t="s">
        <v>436</v>
      </c>
      <c r="X111">
        <v>21</v>
      </c>
      <c r="Y111" s="22" t="s">
        <v>39</v>
      </c>
      <c r="Z111">
        <v>2</v>
      </c>
      <c r="AA111">
        <v>1</v>
      </c>
      <c r="AB111">
        <v>1</v>
      </c>
      <c r="AC111">
        <v>12</v>
      </c>
      <c r="AF111">
        <v>1</v>
      </c>
      <c r="AG111" t="s">
        <v>38</v>
      </c>
    </row>
    <row r="112" spans="1:33" hidden="1" x14ac:dyDescent="0.25">
      <c r="A112" s="16" t="s">
        <v>1</v>
      </c>
      <c r="B112" s="21" t="s">
        <v>37</v>
      </c>
      <c r="C112" s="21" t="s">
        <v>2244</v>
      </c>
      <c r="D112">
        <v>9.1</v>
      </c>
      <c r="E112">
        <v>7</v>
      </c>
      <c r="F112" s="36" t="str">
        <f>VLOOKUP(Z112, method!$A$1:$B$15, 2, 0)</f>
        <v>中後</v>
      </c>
      <c r="G112">
        <v>9</v>
      </c>
      <c r="H112">
        <v>119</v>
      </c>
      <c r="I112">
        <v>1650</v>
      </c>
      <c r="J112" s="25" t="s">
        <v>49</v>
      </c>
      <c r="K112">
        <v>1</v>
      </c>
      <c r="L112">
        <v>41.16</v>
      </c>
      <c r="M112">
        <v>1</v>
      </c>
      <c r="N112">
        <v>12</v>
      </c>
      <c r="O112">
        <v>24</v>
      </c>
      <c r="P112" t="s">
        <v>467</v>
      </c>
      <c r="Q112">
        <v>1110</v>
      </c>
      <c r="R112">
        <v>5</v>
      </c>
      <c r="S112" s="32" t="s">
        <v>435</v>
      </c>
      <c r="T112">
        <v>221</v>
      </c>
      <c r="W112" t="s">
        <v>689</v>
      </c>
      <c r="X112">
        <v>23</v>
      </c>
      <c r="Y112" s="22" t="s">
        <v>39</v>
      </c>
      <c r="Z112">
        <v>9</v>
      </c>
      <c r="AA112">
        <v>9</v>
      </c>
      <c r="AB112">
        <v>10</v>
      </c>
      <c r="AC112">
        <v>7</v>
      </c>
      <c r="AF112">
        <v>1</v>
      </c>
      <c r="AG112" t="s">
        <v>38</v>
      </c>
    </row>
    <row r="113" spans="1:33" hidden="1" x14ac:dyDescent="0.25">
      <c r="A113" s="16" t="s">
        <v>1</v>
      </c>
      <c r="B113" s="21" t="s">
        <v>37</v>
      </c>
      <c r="C113" s="21" t="s">
        <v>2244</v>
      </c>
      <c r="D113">
        <v>31</v>
      </c>
      <c r="E113">
        <v>7</v>
      </c>
      <c r="F113" s="35" t="str">
        <f>VLOOKUP(Z113, method!$A$1:$B$15, 2, 0)</f>
        <v>放頭</v>
      </c>
      <c r="G113">
        <v>6</v>
      </c>
      <c r="H113">
        <v>120</v>
      </c>
      <c r="I113" s="43">
        <v>1800</v>
      </c>
      <c r="J113" s="26" t="s">
        <v>693</v>
      </c>
      <c r="K113">
        <v>1</v>
      </c>
      <c r="L113">
        <v>48.31</v>
      </c>
      <c r="M113">
        <v>6</v>
      </c>
      <c r="N113">
        <v>10</v>
      </c>
      <c r="O113">
        <v>24</v>
      </c>
      <c r="P113" t="s">
        <v>434</v>
      </c>
      <c r="Q113">
        <v>1125</v>
      </c>
      <c r="R113">
        <v>5</v>
      </c>
      <c r="S113" s="32" t="s">
        <v>446</v>
      </c>
      <c r="T113">
        <v>75</v>
      </c>
      <c r="W113" t="s">
        <v>488</v>
      </c>
      <c r="X113">
        <v>25</v>
      </c>
      <c r="Y113" s="23" t="s">
        <v>692</v>
      </c>
      <c r="Z113">
        <v>3</v>
      </c>
      <c r="AA113">
        <v>3</v>
      </c>
      <c r="AB113">
        <v>3</v>
      </c>
      <c r="AC113">
        <v>4</v>
      </c>
      <c r="AD113">
        <v>7</v>
      </c>
      <c r="AF113">
        <v>1</v>
      </c>
      <c r="AG113" t="s">
        <v>38</v>
      </c>
    </row>
    <row r="114" spans="1:33" hidden="1" x14ac:dyDescent="0.25">
      <c r="A114" s="16" t="s">
        <v>1</v>
      </c>
      <c r="B114" s="21" t="s">
        <v>37</v>
      </c>
      <c r="C114" s="21" t="s">
        <v>2244</v>
      </c>
      <c r="D114">
        <v>11</v>
      </c>
      <c r="E114">
        <v>12</v>
      </c>
      <c r="F114" s="37" t="str">
        <f>VLOOKUP(Z114, method!$A$1:$B$15, 2, 0)</f>
        <v>中前</v>
      </c>
      <c r="G114">
        <v>3</v>
      </c>
      <c r="H114">
        <v>122</v>
      </c>
      <c r="I114">
        <v>1600</v>
      </c>
      <c r="J114" s="26" t="s">
        <v>389</v>
      </c>
      <c r="K114">
        <v>1</v>
      </c>
      <c r="L114">
        <v>36.86</v>
      </c>
      <c r="M114">
        <v>8</v>
      </c>
      <c r="N114">
        <v>9</v>
      </c>
      <c r="O114">
        <v>24</v>
      </c>
      <c r="P114" t="s">
        <v>434</v>
      </c>
      <c r="Q114">
        <v>1122</v>
      </c>
      <c r="R114">
        <v>5</v>
      </c>
      <c r="S114" s="33" t="s">
        <v>499</v>
      </c>
      <c r="T114">
        <v>1</v>
      </c>
      <c r="W114" t="s">
        <v>696</v>
      </c>
      <c r="X114">
        <v>27</v>
      </c>
      <c r="Y114" s="23" t="s">
        <v>692</v>
      </c>
      <c r="Z114">
        <v>5</v>
      </c>
      <c r="AA114">
        <v>5</v>
      </c>
      <c r="AB114">
        <v>7</v>
      </c>
      <c r="AC114">
        <v>12</v>
      </c>
      <c r="AF114">
        <v>1</v>
      </c>
      <c r="AG114" t="s">
        <v>38</v>
      </c>
    </row>
    <row r="115" spans="1:33" hidden="1" x14ac:dyDescent="0.25">
      <c r="A115" s="16" t="s">
        <v>1</v>
      </c>
      <c r="B115" s="21" t="s">
        <v>37</v>
      </c>
      <c r="C115" s="21" t="s">
        <v>2244</v>
      </c>
      <c r="D115">
        <v>15</v>
      </c>
      <c r="E115">
        <v>6</v>
      </c>
      <c r="F115" s="37" t="str">
        <f>VLOOKUP(Z115, method!$A$1:$B$15, 2, 0)</f>
        <v>中前</v>
      </c>
      <c r="G115">
        <v>6</v>
      </c>
      <c r="H115">
        <v>124</v>
      </c>
      <c r="I115">
        <v>2200</v>
      </c>
      <c r="J115" s="26" t="s">
        <v>389</v>
      </c>
      <c r="K115">
        <v>2</v>
      </c>
      <c r="L115">
        <v>16.46</v>
      </c>
      <c r="M115">
        <v>26</v>
      </c>
      <c r="N115">
        <v>6</v>
      </c>
      <c r="O115">
        <v>24</v>
      </c>
      <c r="P115" s="31" t="s">
        <v>461</v>
      </c>
      <c r="Q115">
        <v>1120</v>
      </c>
      <c r="R115">
        <v>5</v>
      </c>
      <c r="S115" s="32" t="s">
        <v>435</v>
      </c>
      <c r="T115">
        <v>773</v>
      </c>
      <c r="W115" t="s">
        <v>699</v>
      </c>
      <c r="X115">
        <v>29</v>
      </c>
      <c r="Y115" s="23" t="s">
        <v>692</v>
      </c>
      <c r="Z115">
        <v>7</v>
      </c>
      <c r="AA115">
        <v>7</v>
      </c>
      <c r="AB115">
        <v>7</v>
      </c>
      <c r="AC115">
        <v>7</v>
      </c>
      <c r="AD115">
        <v>6</v>
      </c>
      <c r="AE115">
        <v>6</v>
      </c>
      <c r="AF115">
        <v>1</v>
      </c>
      <c r="AG115" t="s">
        <v>38</v>
      </c>
    </row>
    <row r="116" spans="1:33" hidden="1" x14ac:dyDescent="0.25">
      <c r="A116" s="16" t="s">
        <v>1</v>
      </c>
      <c r="B116" s="21" t="s">
        <v>37</v>
      </c>
      <c r="C116" s="21" t="s">
        <v>2244</v>
      </c>
      <c r="D116">
        <v>24</v>
      </c>
      <c r="E116" s="28">
        <v>2</v>
      </c>
      <c r="F116" s="36" t="str">
        <f>VLOOKUP(Z116, method!$A$1:$B$15, 2, 0)</f>
        <v>中後</v>
      </c>
      <c r="G116">
        <v>8</v>
      </c>
      <c r="H116">
        <v>124</v>
      </c>
      <c r="I116">
        <v>1600</v>
      </c>
      <c r="J116" s="26" t="s">
        <v>389</v>
      </c>
      <c r="K116">
        <v>1</v>
      </c>
      <c r="L116">
        <v>37.29</v>
      </c>
      <c r="M116">
        <v>15</v>
      </c>
      <c r="N116">
        <v>6</v>
      </c>
      <c r="O116">
        <v>24</v>
      </c>
      <c r="P116" t="s">
        <v>441</v>
      </c>
      <c r="Q116">
        <v>1119</v>
      </c>
      <c r="R116">
        <v>5</v>
      </c>
      <c r="S116" s="33" t="s">
        <v>577</v>
      </c>
      <c r="T116">
        <v>753</v>
      </c>
      <c r="W116" s="12" t="s">
        <v>431</v>
      </c>
      <c r="X116">
        <v>28</v>
      </c>
      <c r="Y116" s="23" t="s">
        <v>692</v>
      </c>
      <c r="Z116">
        <v>8</v>
      </c>
      <c r="AA116">
        <v>6</v>
      </c>
      <c r="AB116">
        <v>6</v>
      </c>
      <c r="AC116">
        <v>2</v>
      </c>
      <c r="AF116">
        <v>1</v>
      </c>
      <c r="AG116" t="s">
        <v>38</v>
      </c>
    </row>
    <row r="117" spans="1:33" hidden="1" x14ac:dyDescent="0.25">
      <c r="A117" s="16" t="s">
        <v>1</v>
      </c>
      <c r="B117" s="21" t="s">
        <v>37</v>
      </c>
      <c r="C117" s="21" t="s">
        <v>2244</v>
      </c>
      <c r="D117">
        <v>50</v>
      </c>
      <c r="E117" s="34">
        <v>5</v>
      </c>
      <c r="F117" s="36" t="str">
        <f>VLOOKUP(Z117, method!$A$1:$B$15, 2, 0)</f>
        <v>中後</v>
      </c>
      <c r="G117">
        <v>10</v>
      </c>
      <c r="H117">
        <v>129</v>
      </c>
      <c r="I117">
        <v>2000</v>
      </c>
      <c r="J117" s="26" t="s">
        <v>389</v>
      </c>
      <c r="K117">
        <v>2</v>
      </c>
      <c r="L117">
        <v>3.88</v>
      </c>
      <c r="M117">
        <v>5</v>
      </c>
      <c r="N117">
        <v>5</v>
      </c>
      <c r="O117">
        <v>24</v>
      </c>
      <c r="P117" t="s">
        <v>518</v>
      </c>
      <c r="Q117">
        <v>1126</v>
      </c>
      <c r="R117">
        <v>5</v>
      </c>
      <c r="S117" s="33" t="s">
        <v>499</v>
      </c>
      <c r="T117">
        <v>637</v>
      </c>
      <c r="W117" t="s">
        <v>699</v>
      </c>
      <c r="X117">
        <v>30</v>
      </c>
      <c r="Y117" s="23" t="s">
        <v>692</v>
      </c>
      <c r="Z117">
        <v>10</v>
      </c>
      <c r="AA117">
        <v>10</v>
      </c>
      <c r="AB117">
        <v>10</v>
      </c>
      <c r="AC117">
        <v>9</v>
      </c>
      <c r="AD117">
        <v>5</v>
      </c>
      <c r="AF117">
        <v>1</v>
      </c>
      <c r="AG117" t="s">
        <v>38</v>
      </c>
    </row>
    <row r="118" spans="1:33" hidden="1" x14ac:dyDescent="0.25">
      <c r="A118" s="16" t="s">
        <v>1</v>
      </c>
      <c r="B118" s="21" t="s">
        <v>37</v>
      </c>
      <c r="C118" s="21" t="s">
        <v>2244</v>
      </c>
      <c r="D118">
        <v>19</v>
      </c>
      <c r="E118">
        <v>9</v>
      </c>
      <c r="F118" s="38" t="str">
        <f>VLOOKUP(Z118, method!$A$1:$B$15, 2, 0)</f>
        <v>留後</v>
      </c>
      <c r="G118">
        <v>14</v>
      </c>
      <c r="H118">
        <v>127</v>
      </c>
      <c r="I118" s="43">
        <v>1800</v>
      </c>
      <c r="J118" s="27" t="s">
        <v>93</v>
      </c>
      <c r="K118">
        <v>1</v>
      </c>
      <c r="L118">
        <v>50.89</v>
      </c>
      <c r="M118">
        <v>3</v>
      </c>
      <c r="N118">
        <v>4</v>
      </c>
      <c r="O118">
        <v>24</v>
      </c>
      <c r="P118" t="s">
        <v>467</v>
      </c>
      <c r="Q118">
        <v>1120</v>
      </c>
      <c r="R118">
        <v>5</v>
      </c>
      <c r="S118" s="32" t="s">
        <v>435</v>
      </c>
      <c r="T118">
        <v>551</v>
      </c>
      <c r="W118">
        <v>9</v>
      </c>
      <c r="X118">
        <v>32</v>
      </c>
      <c r="Y118" s="23" t="s">
        <v>692</v>
      </c>
      <c r="Z118">
        <v>13</v>
      </c>
      <c r="AA118">
        <v>14</v>
      </c>
      <c r="AB118">
        <v>14</v>
      </c>
      <c r="AC118">
        <v>14</v>
      </c>
      <c r="AD118">
        <v>9</v>
      </c>
      <c r="AF118">
        <v>1</v>
      </c>
      <c r="AG118" t="s">
        <v>38</v>
      </c>
    </row>
    <row r="119" spans="1:33" hidden="1" x14ac:dyDescent="0.25">
      <c r="A119" s="16" t="s">
        <v>1</v>
      </c>
      <c r="B119" s="21" t="s">
        <v>37</v>
      </c>
      <c r="C119" s="21" t="s">
        <v>2244</v>
      </c>
      <c r="D119">
        <v>29</v>
      </c>
      <c r="E119">
        <v>10</v>
      </c>
      <c r="F119" s="36" t="str">
        <f>VLOOKUP(Z119, method!$A$1:$B$15, 2, 0)</f>
        <v>中後</v>
      </c>
      <c r="G119">
        <v>5</v>
      </c>
      <c r="H119">
        <v>127</v>
      </c>
      <c r="I119" s="43">
        <v>1800</v>
      </c>
      <c r="J119" s="22" t="s">
        <v>471</v>
      </c>
      <c r="K119">
        <v>1</v>
      </c>
      <c r="L119">
        <v>50.2</v>
      </c>
      <c r="M119">
        <v>10</v>
      </c>
      <c r="N119">
        <v>3</v>
      </c>
      <c r="O119">
        <v>24</v>
      </c>
      <c r="P119" t="s">
        <v>429</v>
      </c>
      <c r="Q119">
        <v>1120</v>
      </c>
      <c r="R119">
        <v>5</v>
      </c>
      <c r="S119" s="32" t="s">
        <v>435</v>
      </c>
      <c r="T119">
        <v>484</v>
      </c>
      <c r="W119" t="s">
        <v>650</v>
      </c>
      <c r="X119">
        <v>34</v>
      </c>
      <c r="Y119" s="23" t="s">
        <v>692</v>
      </c>
      <c r="Z119">
        <v>10</v>
      </c>
      <c r="AA119">
        <v>10</v>
      </c>
      <c r="AB119">
        <v>10</v>
      </c>
      <c r="AC119">
        <v>10</v>
      </c>
      <c r="AD119">
        <v>10</v>
      </c>
      <c r="AF119">
        <v>1</v>
      </c>
      <c r="AG119" t="s">
        <v>38</v>
      </c>
    </row>
    <row r="120" spans="1:33" hidden="1" x14ac:dyDescent="0.25">
      <c r="A120" s="16" t="s">
        <v>1</v>
      </c>
      <c r="B120" s="21" t="s">
        <v>37</v>
      </c>
      <c r="C120" s="21" t="s">
        <v>2244</v>
      </c>
      <c r="D120">
        <v>47</v>
      </c>
      <c r="E120" s="34">
        <v>5</v>
      </c>
      <c r="F120" s="36" t="str">
        <f>VLOOKUP(Z120, method!$A$1:$B$15, 2, 0)</f>
        <v>中後</v>
      </c>
      <c r="G120">
        <v>9</v>
      </c>
      <c r="H120">
        <v>132</v>
      </c>
      <c r="I120" s="43">
        <v>1800</v>
      </c>
      <c r="J120" s="24" t="s">
        <v>34</v>
      </c>
      <c r="K120">
        <v>1</v>
      </c>
      <c r="L120">
        <v>49.32</v>
      </c>
      <c r="M120">
        <v>1</v>
      </c>
      <c r="N120">
        <v>10</v>
      </c>
      <c r="O120">
        <v>23</v>
      </c>
      <c r="P120" t="s">
        <v>441</v>
      </c>
      <c r="Q120">
        <v>1109</v>
      </c>
      <c r="R120">
        <v>5</v>
      </c>
      <c r="S120" s="32" t="s">
        <v>435</v>
      </c>
      <c r="T120">
        <v>56</v>
      </c>
      <c r="W120" t="s">
        <v>488</v>
      </c>
      <c r="X120">
        <v>36</v>
      </c>
      <c r="Y120" s="23" t="s">
        <v>692</v>
      </c>
      <c r="Z120">
        <v>9</v>
      </c>
      <c r="AA120">
        <v>10</v>
      </c>
      <c r="AB120">
        <v>10</v>
      </c>
      <c r="AC120">
        <v>9</v>
      </c>
      <c r="AD120">
        <v>5</v>
      </c>
      <c r="AF120">
        <v>1</v>
      </c>
      <c r="AG120" t="s">
        <v>38</v>
      </c>
    </row>
    <row r="121" spans="1:33" hidden="1" x14ac:dyDescent="0.25">
      <c r="A121" s="16" t="s">
        <v>1</v>
      </c>
      <c r="B121" s="21" t="s">
        <v>37</v>
      </c>
      <c r="C121" s="21" t="s">
        <v>2244</v>
      </c>
      <c r="D121">
        <v>11</v>
      </c>
      <c r="E121">
        <v>6</v>
      </c>
      <c r="F121" s="37" t="str">
        <f>VLOOKUP(Z121, method!$A$1:$B$15, 2, 0)</f>
        <v>中前</v>
      </c>
      <c r="G121">
        <v>4</v>
      </c>
      <c r="H121">
        <v>133</v>
      </c>
      <c r="I121">
        <v>1600</v>
      </c>
      <c r="J121" s="20" t="s">
        <v>19</v>
      </c>
      <c r="K121">
        <v>1</v>
      </c>
      <c r="L121">
        <v>36.64</v>
      </c>
      <c r="M121">
        <v>10</v>
      </c>
      <c r="N121">
        <v>9</v>
      </c>
      <c r="O121">
        <v>23</v>
      </c>
      <c r="P121" t="s">
        <v>434</v>
      </c>
      <c r="Q121">
        <v>1101</v>
      </c>
      <c r="R121">
        <v>5</v>
      </c>
      <c r="S121" s="33" t="s">
        <v>430</v>
      </c>
      <c r="T121">
        <v>1</v>
      </c>
      <c r="W121" t="s">
        <v>492</v>
      </c>
      <c r="X121">
        <v>38</v>
      </c>
      <c r="Y121" s="23" t="s">
        <v>692</v>
      </c>
      <c r="Z121">
        <v>7</v>
      </c>
      <c r="AA121">
        <v>7</v>
      </c>
      <c r="AB121">
        <v>7</v>
      </c>
      <c r="AC121">
        <v>6</v>
      </c>
      <c r="AF121">
        <v>1</v>
      </c>
      <c r="AG121" t="s">
        <v>38</v>
      </c>
    </row>
    <row r="122" spans="1:33" hidden="1" x14ac:dyDescent="0.25">
      <c r="A122" s="16" t="s">
        <v>1</v>
      </c>
      <c r="B122" s="22" t="s">
        <v>43</v>
      </c>
      <c r="C122" s="22" t="s">
        <v>2245</v>
      </c>
      <c r="D122">
        <v>5.0999999999999996</v>
      </c>
      <c r="E122" s="34">
        <v>5</v>
      </c>
      <c r="F122" s="37" t="str">
        <f>VLOOKUP(Z122, method!$A$1:$B$15, 2, 0)</f>
        <v>中前</v>
      </c>
      <c r="G122">
        <v>4</v>
      </c>
      <c r="H122">
        <v>123</v>
      </c>
      <c r="I122">
        <v>1650</v>
      </c>
      <c r="J122" s="21" t="s">
        <v>44</v>
      </c>
      <c r="K122">
        <v>1</v>
      </c>
      <c r="L122">
        <v>40.75</v>
      </c>
      <c r="M122">
        <v>10</v>
      </c>
      <c r="N122">
        <v>9</v>
      </c>
      <c r="O122">
        <v>25</v>
      </c>
      <c r="P122" s="31" t="s">
        <v>450</v>
      </c>
      <c r="Q122">
        <v>1061</v>
      </c>
      <c r="R122">
        <v>5</v>
      </c>
      <c r="S122" s="32" t="s">
        <v>435</v>
      </c>
      <c r="T122">
        <v>12</v>
      </c>
      <c r="W122" t="s">
        <v>519</v>
      </c>
      <c r="X122">
        <v>28</v>
      </c>
      <c r="Y122" s="24" t="s">
        <v>45</v>
      </c>
      <c r="Z122">
        <v>6</v>
      </c>
      <c r="AA122">
        <v>5</v>
      </c>
      <c r="AB122">
        <v>5</v>
      </c>
      <c r="AC122">
        <v>5</v>
      </c>
      <c r="AF122">
        <v>2</v>
      </c>
      <c r="AG122" t="s">
        <v>44</v>
      </c>
    </row>
    <row r="123" spans="1:33" hidden="1" x14ac:dyDescent="0.25">
      <c r="A123" s="16" t="s">
        <v>1</v>
      </c>
      <c r="B123" s="22" t="s">
        <v>43</v>
      </c>
      <c r="C123" s="22" t="s">
        <v>2245</v>
      </c>
      <c r="D123">
        <v>10</v>
      </c>
      <c r="E123">
        <v>6</v>
      </c>
      <c r="F123" s="38" t="str">
        <f>VLOOKUP(Z123, method!$A$1:$B$15, 2, 0)</f>
        <v>留後</v>
      </c>
      <c r="G123">
        <v>10</v>
      </c>
      <c r="H123">
        <v>125</v>
      </c>
      <c r="I123">
        <v>1600</v>
      </c>
      <c r="J123" s="25" t="s">
        <v>150</v>
      </c>
      <c r="K123">
        <v>1</v>
      </c>
      <c r="L123">
        <v>35.46</v>
      </c>
      <c r="M123">
        <v>5</v>
      </c>
      <c r="N123">
        <v>7</v>
      </c>
      <c r="O123">
        <v>25</v>
      </c>
      <c r="P123" t="s">
        <v>441</v>
      </c>
      <c r="Q123">
        <v>1083</v>
      </c>
      <c r="R123">
        <v>5</v>
      </c>
      <c r="S123" s="32" t="s">
        <v>446</v>
      </c>
      <c r="T123">
        <v>811</v>
      </c>
      <c r="W123" t="s">
        <v>519</v>
      </c>
      <c r="X123">
        <v>30</v>
      </c>
      <c r="Y123" s="24" t="s">
        <v>45</v>
      </c>
      <c r="Z123">
        <v>14</v>
      </c>
      <c r="AA123">
        <v>13</v>
      </c>
      <c r="AB123">
        <v>12</v>
      </c>
      <c r="AC123">
        <v>6</v>
      </c>
      <c r="AF123">
        <v>2</v>
      </c>
      <c r="AG123" t="s">
        <v>44</v>
      </c>
    </row>
    <row r="124" spans="1:33" hidden="1" x14ac:dyDescent="0.25">
      <c r="A124" s="16" t="s">
        <v>1</v>
      </c>
      <c r="B124" s="22" t="s">
        <v>43</v>
      </c>
      <c r="C124" s="22" t="s">
        <v>2245</v>
      </c>
      <c r="D124">
        <v>11</v>
      </c>
      <c r="E124" s="34">
        <v>5</v>
      </c>
      <c r="F124" s="38" t="str">
        <f>VLOOKUP(Z124, method!$A$1:$B$15, 2, 0)</f>
        <v>留後</v>
      </c>
      <c r="G124">
        <v>8</v>
      </c>
      <c r="H124">
        <v>127</v>
      </c>
      <c r="I124">
        <v>1650</v>
      </c>
      <c r="J124" s="19" t="s">
        <v>101</v>
      </c>
      <c r="K124">
        <v>1</v>
      </c>
      <c r="L124">
        <v>40.520000000000003</v>
      </c>
      <c r="M124">
        <v>11</v>
      </c>
      <c r="N124">
        <v>6</v>
      </c>
      <c r="O124">
        <v>25</v>
      </c>
      <c r="P124" s="31" t="s">
        <v>455</v>
      </c>
      <c r="Q124">
        <v>1082</v>
      </c>
      <c r="R124">
        <v>5</v>
      </c>
      <c r="S124" s="32" t="s">
        <v>446</v>
      </c>
      <c r="T124">
        <v>747</v>
      </c>
      <c r="W124" s="12">
        <v>2</v>
      </c>
      <c r="X124">
        <v>31</v>
      </c>
      <c r="Y124" s="24" t="s">
        <v>45</v>
      </c>
      <c r="Z124">
        <v>11</v>
      </c>
      <c r="AA124">
        <v>11</v>
      </c>
      <c r="AB124">
        <v>12</v>
      </c>
      <c r="AC124">
        <v>5</v>
      </c>
      <c r="AF124">
        <v>2</v>
      </c>
      <c r="AG124" t="s">
        <v>44</v>
      </c>
    </row>
    <row r="125" spans="1:33" hidden="1" x14ac:dyDescent="0.25">
      <c r="A125" s="16" t="s">
        <v>1</v>
      </c>
      <c r="B125" s="22" t="s">
        <v>43</v>
      </c>
      <c r="C125" s="22" t="s">
        <v>2245</v>
      </c>
      <c r="D125">
        <v>3.3</v>
      </c>
      <c r="E125" s="34">
        <v>5</v>
      </c>
      <c r="F125" s="36" t="str">
        <f>VLOOKUP(Z125, method!$A$1:$B$15, 2, 0)</f>
        <v>中後</v>
      </c>
      <c r="G125">
        <v>8</v>
      </c>
      <c r="H125">
        <v>128</v>
      </c>
      <c r="I125">
        <v>1650</v>
      </c>
      <c r="J125" s="16" t="s">
        <v>316</v>
      </c>
      <c r="K125">
        <v>1</v>
      </c>
      <c r="L125">
        <v>41.65</v>
      </c>
      <c r="M125">
        <v>7</v>
      </c>
      <c r="N125">
        <v>5</v>
      </c>
      <c r="O125">
        <v>25</v>
      </c>
      <c r="P125" s="31" t="s">
        <v>450</v>
      </c>
      <c r="Q125">
        <v>1053</v>
      </c>
      <c r="R125">
        <v>5</v>
      </c>
      <c r="S125" s="32" t="s">
        <v>435</v>
      </c>
      <c r="T125">
        <v>650</v>
      </c>
      <c r="W125" s="12" t="s">
        <v>451</v>
      </c>
      <c r="X125">
        <v>31</v>
      </c>
      <c r="Y125" s="24" t="s">
        <v>45</v>
      </c>
      <c r="Z125">
        <v>9</v>
      </c>
      <c r="AA125">
        <v>8</v>
      </c>
      <c r="AB125">
        <v>8</v>
      </c>
      <c r="AC125">
        <v>5</v>
      </c>
      <c r="AF125">
        <v>2</v>
      </c>
      <c r="AG125" t="s">
        <v>44</v>
      </c>
    </row>
    <row r="126" spans="1:33" hidden="1" x14ac:dyDescent="0.25">
      <c r="A126" s="16" t="s">
        <v>1</v>
      </c>
      <c r="B126" s="22" t="s">
        <v>43</v>
      </c>
      <c r="C126" s="22" t="s">
        <v>2245</v>
      </c>
      <c r="D126">
        <v>4.2</v>
      </c>
      <c r="E126" s="28">
        <v>2</v>
      </c>
      <c r="F126" s="37" t="str">
        <f>VLOOKUP(Z126, method!$A$1:$B$15, 2, 0)</f>
        <v>中前</v>
      </c>
      <c r="G126">
        <v>1</v>
      </c>
      <c r="H126">
        <v>124</v>
      </c>
      <c r="I126">
        <v>1650</v>
      </c>
      <c r="J126" s="16" t="s">
        <v>316</v>
      </c>
      <c r="K126">
        <v>1</v>
      </c>
      <c r="L126">
        <v>40.08</v>
      </c>
      <c r="M126">
        <v>30</v>
      </c>
      <c r="N126">
        <v>4</v>
      </c>
      <c r="O126">
        <v>25</v>
      </c>
      <c r="P126" s="30" t="s">
        <v>445</v>
      </c>
      <c r="Q126">
        <v>1065</v>
      </c>
      <c r="R126">
        <v>5</v>
      </c>
      <c r="S126" s="32" t="s">
        <v>446</v>
      </c>
      <c r="T126">
        <v>630</v>
      </c>
      <c r="W126" s="12" t="s">
        <v>431</v>
      </c>
      <c r="X126">
        <v>29</v>
      </c>
      <c r="Y126" s="24" t="s">
        <v>45</v>
      </c>
      <c r="Z126">
        <v>5</v>
      </c>
      <c r="AA126">
        <v>6</v>
      </c>
      <c r="AB126">
        <v>6</v>
      </c>
      <c r="AC126">
        <v>2</v>
      </c>
      <c r="AF126">
        <v>2</v>
      </c>
      <c r="AG126" t="s">
        <v>44</v>
      </c>
    </row>
    <row r="127" spans="1:33" hidden="1" x14ac:dyDescent="0.25">
      <c r="A127" s="16" t="s">
        <v>1</v>
      </c>
      <c r="B127" s="22" t="s">
        <v>43</v>
      </c>
      <c r="C127" s="22" t="s">
        <v>2245</v>
      </c>
      <c r="D127">
        <v>68</v>
      </c>
      <c r="E127" s="34">
        <v>5</v>
      </c>
      <c r="F127" s="38" t="str">
        <f>VLOOKUP(Z127, method!$A$1:$B$15, 2, 0)</f>
        <v>留後</v>
      </c>
      <c r="G127">
        <v>11</v>
      </c>
      <c r="H127">
        <v>122</v>
      </c>
      <c r="I127">
        <v>1650</v>
      </c>
      <c r="J127" s="16" t="s">
        <v>316</v>
      </c>
      <c r="K127">
        <v>1</v>
      </c>
      <c r="L127">
        <v>40.07</v>
      </c>
      <c r="M127">
        <v>20</v>
      </c>
      <c r="N127">
        <v>4</v>
      </c>
      <c r="O127">
        <v>25</v>
      </c>
      <c r="P127" t="s">
        <v>467</v>
      </c>
      <c r="Q127">
        <v>1072</v>
      </c>
      <c r="R127">
        <v>5</v>
      </c>
      <c r="S127" s="32" t="s">
        <v>435</v>
      </c>
      <c r="T127">
        <v>601</v>
      </c>
      <c r="W127" t="s">
        <v>519</v>
      </c>
      <c r="X127">
        <v>31</v>
      </c>
      <c r="Y127" s="24" t="s">
        <v>45</v>
      </c>
      <c r="Z127">
        <v>14</v>
      </c>
      <c r="AA127">
        <v>14</v>
      </c>
      <c r="AB127">
        <v>11</v>
      </c>
      <c r="AC127">
        <v>5</v>
      </c>
      <c r="AF127">
        <v>2</v>
      </c>
      <c r="AG127" t="s">
        <v>44</v>
      </c>
    </row>
    <row r="128" spans="1:33" hidden="1" x14ac:dyDescent="0.25">
      <c r="A128" s="16" t="s">
        <v>1</v>
      </c>
      <c r="B128" s="22" t="s">
        <v>43</v>
      </c>
      <c r="C128" s="22" t="s">
        <v>2245</v>
      </c>
      <c r="D128">
        <v>33</v>
      </c>
      <c r="E128">
        <v>10</v>
      </c>
      <c r="F128" s="37" t="str">
        <f>VLOOKUP(Z128, method!$A$1:$B$15, 2, 0)</f>
        <v>中前</v>
      </c>
      <c r="G128">
        <v>9</v>
      </c>
      <c r="H128">
        <v>127</v>
      </c>
      <c r="I128" s="43">
        <v>1800</v>
      </c>
      <c r="J128" s="26" t="s">
        <v>389</v>
      </c>
      <c r="K128">
        <v>1</v>
      </c>
      <c r="L128">
        <v>49.75</v>
      </c>
      <c r="M128">
        <v>26</v>
      </c>
      <c r="N128">
        <v>3</v>
      </c>
      <c r="O128">
        <v>25</v>
      </c>
      <c r="P128" t="s">
        <v>467</v>
      </c>
      <c r="Q128">
        <v>1056</v>
      </c>
      <c r="R128">
        <v>5</v>
      </c>
      <c r="S128" s="32" t="s">
        <v>435</v>
      </c>
      <c r="T128">
        <v>534</v>
      </c>
      <c r="W128">
        <v>9</v>
      </c>
      <c r="X128">
        <v>32</v>
      </c>
      <c r="Y128" s="24" t="s">
        <v>45</v>
      </c>
      <c r="Z128">
        <v>6</v>
      </c>
      <c r="AA128">
        <v>4</v>
      </c>
      <c r="AB128">
        <v>2</v>
      </c>
      <c r="AC128">
        <v>2</v>
      </c>
      <c r="AD128">
        <v>10</v>
      </c>
      <c r="AF128">
        <v>2</v>
      </c>
      <c r="AG128" t="s">
        <v>44</v>
      </c>
    </row>
    <row r="129" spans="1:33" hidden="1" x14ac:dyDescent="0.25">
      <c r="A129" s="16" t="s">
        <v>1</v>
      </c>
      <c r="B129" s="22" t="s">
        <v>43</v>
      </c>
      <c r="C129" s="22" t="s">
        <v>2245</v>
      </c>
      <c r="D129">
        <v>15</v>
      </c>
      <c r="E129">
        <v>8</v>
      </c>
      <c r="F129" s="36" t="str">
        <f>VLOOKUP(Z129, method!$A$1:$B$15, 2, 0)</f>
        <v>中後</v>
      </c>
      <c r="G129">
        <v>10</v>
      </c>
      <c r="H129">
        <v>127</v>
      </c>
      <c r="I129">
        <v>1650</v>
      </c>
      <c r="J129" s="26" t="s">
        <v>389</v>
      </c>
      <c r="K129">
        <v>1</v>
      </c>
      <c r="L129">
        <v>40.57</v>
      </c>
      <c r="M129">
        <v>19</v>
      </c>
      <c r="N129">
        <v>3</v>
      </c>
      <c r="O129">
        <v>25</v>
      </c>
      <c r="P129" s="31" t="s">
        <v>455</v>
      </c>
      <c r="Q129">
        <v>1065</v>
      </c>
      <c r="R129">
        <v>5</v>
      </c>
      <c r="S129" s="32" t="s">
        <v>446</v>
      </c>
      <c r="T129">
        <v>515</v>
      </c>
      <c r="W129">
        <v>5</v>
      </c>
      <c r="X129">
        <v>32</v>
      </c>
      <c r="Y129" s="24" t="s">
        <v>45</v>
      </c>
      <c r="Z129">
        <v>10</v>
      </c>
      <c r="AA129">
        <v>9</v>
      </c>
      <c r="AB129">
        <v>9</v>
      </c>
      <c r="AC129">
        <v>8</v>
      </c>
      <c r="AF129">
        <v>2</v>
      </c>
      <c r="AG129" t="s">
        <v>44</v>
      </c>
    </row>
    <row r="130" spans="1:33" hidden="1" x14ac:dyDescent="0.25">
      <c r="A130" s="16" t="s">
        <v>1</v>
      </c>
      <c r="B130" s="22" t="s">
        <v>43</v>
      </c>
      <c r="C130" s="22" t="s">
        <v>2245</v>
      </c>
      <c r="D130">
        <v>10</v>
      </c>
      <c r="E130">
        <v>14</v>
      </c>
      <c r="F130" s="37" t="str">
        <f>VLOOKUP(Z130, method!$A$1:$B$15, 2, 0)</f>
        <v>中前</v>
      </c>
      <c r="G130">
        <v>2</v>
      </c>
      <c r="H130">
        <v>127</v>
      </c>
      <c r="I130">
        <v>1400</v>
      </c>
      <c r="J130" s="27" t="s">
        <v>398</v>
      </c>
      <c r="K130">
        <v>1</v>
      </c>
      <c r="L130">
        <v>24.7</v>
      </c>
      <c r="M130">
        <v>26</v>
      </c>
      <c r="N130">
        <v>1</v>
      </c>
      <c r="O130">
        <v>25</v>
      </c>
      <c r="P130" t="s">
        <v>539</v>
      </c>
      <c r="Q130">
        <v>1079</v>
      </c>
      <c r="R130">
        <v>5</v>
      </c>
      <c r="S130" s="32" t="s">
        <v>435</v>
      </c>
      <c r="T130">
        <v>377</v>
      </c>
      <c r="W130">
        <v>12</v>
      </c>
      <c r="X130">
        <v>32</v>
      </c>
      <c r="Y130" s="24" t="s">
        <v>45</v>
      </c>
      <c r="Z130">
        <v>7</v>
      </c>
      <c r="AA130">
        <v>8</v>
      </c>
      <c r="AB130">
        <v>9</v>
      </c>
      <c r="AC130">
        <v>14</v>
      </c>
      <c r="AF130">
        <v>2</v>
      </c>
      <c r="AG130" t="s">
        <v>44</v>
      </c>
    </row>
    <row r="131" spans="1:33" hidden="1" x14ac:dyDescent="0.25">
      <c r="A131" s="16" t="s">
        <v>1</v>
      </c>
      <c r="B131" s="22" t="s">
        <v>43</v>
      </c>
      <c r="C131" s="22" t="s">
        <v>2245</v>
      </c>
      <c r="D131" t="s">
        <v>546</v>
      </c>
      <c r="E131" t="s">
        <v>720</v>
      </c>
      <c r="G131" t="s">
        <v>546</v>
      </c>
      <c r="H131">
        <v>129</v>
      </c>
      <c r="I131" s="43">
        <v>1800</v>
      </c>
      <c r="J131" s="16" t="s">
        <v>316</v>
      </c>
      <c r="K131" t="s">
        <v>546</v>
      </c>
      <c r="M131">
        <v>18</v>
      </c>
      <c r="N131">
        <v>12</v>
      </c>
      <c r="O131">
        <v>24</v>
      </c>
      <c r="P131" t="s">
        <v>467</v>
      </c>
      <c r="Q131" t="s">
        <v>546</v>
      </c>
      <c r="R131">
        <v>5</v>
      </c>
      <c r="S131" s="32" t="s">
        <v>435</v>
      </c>
      <c r="T131">
        <v>270</v>
      </c>
      <c r="W131" t="s">
        <v>546</v>
      </c>
      <c r="X131">
        <v>27</v>
      </c>
      <c r="Y131" s="24" t="s">
        <v>45</v>
      </c>
      <c r="Z131" t="s">
        <v>546</v>
      </c>
      <c r="AF131">
        <v>2</v>
      </c>
      <c r="AG131" t="s">
        <v>44</v>
      </c>
    </row>
    <row r="132" spans="1:33" hidden="1" x14ac:dyDescent="0.25">
      <c r="A132" s="16" t="s">
        <v>1</v>
      </c>
      <c r="B132" s="22" t="s">
        <v>43</v>
      </c>
      <c r="C132" s="22" t="s">
        <v>2245</v>
      </c>
      <c r="D132">
        <v>14</v>
      </c>
      <c r="E132" s="28">
        <v>1</v>
      </c>
      <c r="F132" s="37" t="str">
        <f>VLOOKUP(Z132, method!$A$1:$B$15, 2, 0)</f>
        <v>中前</v>
      </c>
      <c r="G132">
        <v>7</v>
      </c>
      <c r="H132">
        <v>122</v>
      </c>
      <c r="I132">
        <v>1400</v>
      </c>
      <c r="J132" s="27" t="s">
        <v>398</v>
      </c>
      <c r="K132">
        <v>1</v>
      </c>
      <c r="L132">
        <v>22.39</v>
      </c>
      <c r="M132">
        <v>15</v>
      </c>
      <c r="N132">
        <v>12</v>
      </c>
      <c r="O132">
        <v>24</v>
      </c>
      <c r="P132" t="s">
        <v>441</v>
      </c>
      <c r="Q132">
        <v>1080</v>
      </c>
      <c r="R132">
        <v>5</v>
      </c>
      <c r="S132" s="32" t="s">
        <v>435</v>
      </c>
      <c r="T132">
        <v>260</v>
      </c>
      <c r="W132" s="12" t="s">
        <v>431</v>
      </c>
      <c r="X132">
        <v>27</v>
      </c>
      <c r="Y132" s="24" t="s">
        <v>45</v>
      </c>
      <c r="Z132">
        <v>7</v>
      </c>
      <c r="AA132">
        <v>8</v>
      </c>
      <c r="AB132">
        <v>8</v>
      </c>
      <c r="AC132">
        <v>1</v>
      </c>
      <c r="AF132">
        <v>2</v>
      </c>
      <c r="AG132" t="s">
        <v>44</v>
      </c>
    </row>
    <row r="133" spans="1:33" hidden="1" x14ac:dyDescent="0.25">
      <c r="A133" s="16" t="s">
        <v>1</v>
      </c>
      <c r="B133" s="22" t="s">
        <v>43</v>
      </c>
      <c r="C133" s="22" t="s">
        <v>2245</v>
      </c>
      <c r="D133">
        <v>6.1</v>
      </c>
      <c r="E133">
        <v>6</v>
      </c>
      <c r="F133" s="36" t="str">
        <f>VLOOKUP(Z133, method!$A$1:$B$15, 2, 0)</f>
        <v>中後</v>
      </c>
      <c r="G133">
        <v>4</v>
      </c>
      <c r="H133">
        <v>122</v>
      </c>
      <c r="I133" s="43">
        <v>1800</v>
      </c>
      <c r="J133" s="25" t="s">
        <v>150</v>
      </c>
      <c r="K133">
        <v>1</v>
      </c>
      <c r="L133">
        <v>49.81</v>
      </c>
      <c r="M133">
        <v>27</v>
      </c>
      <c r="N133">
        <v>11</v>
      </c>
      <c r="O133">
        <v>24</v>
      </c>
      <c r="P133" s="42" t="s">
        <v>445</v>
      </c>
      <c r="Q133">
        <v>1080</v>
      </c>
      <c r="R133">
        <v>5</v>
      </c>
      <c r="S133" s="32" t="s">
        <v>435</v>
      </c>
      <c r="T133">
        <v>212</v>
      </c>
      <c r="W133">
        <v>5</v>
      </c>
      <c r="X133">
        <v>29</v>
      </c>
      <c r="Y133" s="24" t="s">
        <v>45</v>
      </c>
      <c r="Z133">
        <v>8</v>
      </c>
      <c r="AA133">
        <v>8</v>
      </c>
      <c r="AB133">
        <v>6</v>
      </c>
      <c r="AC133">
        <v>1</v>
      </c>
      <c r="AD133">
        <v>6</v>
      </c>
      <c r="AF133">
        <v>2</v>
      </c>
      <c r="AG133" t="s">
        <v>44</v>
      </c>
    </row>
    <row r="134" spans="1:33" hidden="1" x14ac:dyDescent="0.25">
      <c r="A134" s="16" t="s">
        <v>1</v>
      </c>
      <c r="B134" s="22" t="s">
        <v>43</v>
      </c>
      <c r="C134" s="22" t="s">
        <v>2245</v>
      </c>
      <c r="D134">
        <v>24</v>
      </c>
      <c r="E134" s="34">
        <v>4</v>
      </c>
      <c r="F134" s="35" t="str">
        <f>VLOOKUP(Z134, method!$A$1:$B$15, 2, 0)</f>
        <v>放頭</v>
      </c>
      <c r="G134">
        <v>12</v>
      </c>
      <c r="H134">
        <v>127</v>
      </c>
      <c r="I134" s="43">
        <v>1800</v>
      </c>
      <c r="J134" s="25" t="s">
        <v>150</v>
      </c>
      <c r="K134">
        <v>1</v>
      </c>
      <c r="L134">
        <v>48.9</v>
      </c>
      <c r="M134">
        <v>3</v>
      </c>
      <c r="N134">
        <v>11</v>
      </c>
      <c r="O134">
        <v>24</v>
      </c>
      <c r="P134" t="s">
        <v>441</v>
      </c>
      <c r="Q134">
        <v>1072</v>
      </c>
      <c r="R134">
        <v>5</v>
      </c>
      <c r="S134" s="32" t="s">
        <v>435</v>
      </c>
      <c r="T134">
        <v>147</v>
      </c>
      <c r="W134">
        <v>4</v>
      </c>
      <c r="X134">
        <v>31</v>
      </c>
      <c r="Y134" s="24" t="s">
        <v>45</v>
      </c>
      <c r="Z134">
        <v>3</v>
      </c>
      <c r="AA134">
        <v>2</v>
      </c>
      <c r="AB134">
        <v>2</v>
      </c>
      <c r="AC134">
        <v>2</v>
      </c>
      <c r="AD134">
        <v>4</v>
      </c>
      <c r="AF134">
        <v>2</v>
      </c>
      <c r="AG134" t="s">
        <v>44</v>
      </c>
    </row>
    <row r="135" spans="1:33" hidden="1" x14ac:dyDescent="0.25">
      <c r="A135" s="16" t="s">
        <v>1</v>
      </c>
      <c r="B135" s="22" t="s">
        <v>43</v>
      </c>
      <c r="C135" s="22" t="s">
        <v>2245</v>
      </c>
      <c r="D135">
        <v>19</v>
      </c>
      <c r="E135">
        <v>12</v>
      </c>
      <c r="F135" s="37" t="str">
        <f>VLOOKUP(Z135, method!$A$1:$B$15, 2, 0)</f>
        <v>中前</v>
      </c>
      <c r="G135">
        <v>12</v>
      </c>
      <c r="H135">
        <v>128</v>
      </c>
      <c r="I135">
        <v>1600</v>
      </c>
      <c r="J135" s="25" t="s">
        <v>150</v>
      </c>
      <c r="K135">
        <v>1</v>
      </c>
      <c r="L135">
        <v>36.299999999999997</v>
      </c>
      <c r="M135">
        <v>20</v>
      </c>
      <c r="N135">
        <v>10</v>
      </c>
      <c r="O135">
        <v>24</v>
      </c>
      <c r="P135" t="s">
        <v>506</v>
      </c>
      <c r="Q135">
        <v>1069</v>
      </c>
      <c r="R135">
        <v>5</v>
      </c>
      <c r="S135" s="32" t="s">
        <v>446</v>
      </c>
      <c r="T135">
        <v>111</v>
      </c>
      <c r="W135" t="s">
        <v>634</v>
      </c>
      <c r="X135">
        <v>33</v>
      </c>
      <c r="Y135" s="24" t="s">
        <v>45</v>
      </c>
      <c r="Z135">
        <v>7</v>
      </c>
      <c r="AA135">
        <v>7</v>
      </c>
      <c r="AB135">
        <v>10</v>
      </c>
      <c r="AC135">
        <v>12</v>
      </c>
      <c r="AF135">
        <v>2</v>
      </c>
      <c r="AG135" t="s">
        <v>44</v>
      </c>
    </row>
    <row r="136" spans="1:33" hidden="1" x14ac:dyDescent="0.25">
      <c r="A136" s="16" t="s">
        <v>1</v>
      </c>
      <c r="B136" s="22" t="s">
        <v>43</v>
      </c>
      <c r="C136" s="22" t="s">
        <v>2245</v>
      </c>
      <c r="D136" t="s">
        <v>546</v>
      </c>
      <c r="E136" t="s">
        <v>720</v>
      </c>
      <c r="G136" t="s">
        <v>546</v>
      </c>
      <c r="H136">
        <v>128</v>
      </c>
      <c r="I136">
        <v>1600</v>
      </c>
      <c r="J136" s="18" t="s">
        <v>116</v>
      </c>
      <c r="K136" t="s">
        <v>546</v>
      </c>
      <c r="M136">
        <v>28</v>
      </c>
      <c r="N136">
        <v>9</v>
      </c>
      <c r="O136">
        <v>24</v>
      </c>
      <c r="P136" t="s">
        <v>429</v>
      </c>
      <c r="Q136" t="s">
        <v>546</v>
      </c>
      <c r="R136">
        <v>5</v>
      </c>
      <c r="S136" s="32" t="s">
        <v>435</v>
      </c>
      <c r="T136">
        <v>56</v>
      </c>
      <c r="W136" t="s">
        <v>546</v>
      </c>
      <c r="X136">
        <v>33</v>
      </c>
      <c r="Y136" s="24" t="s">
        <v>45</v>
      </c>
      <c r="Z136" t="s">
        <v>546</v>
      </c>
      <c r="AF136">
        <v>2</v>
      </c>
      <c r="AG136" t="s">
        <v>44</v>
      </c>
    </row>
    <row r="137" spans="1:33" hidden="1" x14ac:dyDescent="0.25">
      <c r="A137" s="16" t="s">
        <v>1</v>
      </c>
      <c r="B137" s="22" t="s">
        <v>43</v>
      </c>
      <c r="C137" s="22" t="s">
        <v>2245</v>
      </c>
      <c r="D137">
        <v>14</v>
      </c>
      <c r="E137">
        <v>7</v>
      </c>
      <c r="F137" s="36" t="str">
        <f>VLOOKUP(Z137, method!$A$1:$B$15, 2, 0)</f>
        <v>中後</v>
      </c>
      <c r="G137">
        <v>8</v>
      </c>
      <c r="H137">
        <v>129</v>
      </c>
      <c r="I137">
        <v>1650</v>
      </c>
      <c r="J137" s="18" t="s">
        <v>116</v>
      </c>
      <c r="K137">
        <v>1</v>
      </c>
      <c r="L137">
        <v>40.799999999999997</v>
      </c>
      <c r="M137">
        <v>22</v>
      </c>
      <c r="N137">
        <v>9</v>
      </c>
      <c r="O137">
        <v>24</v>
      </c>
      <c r="P137" t="s">
        <v>467</v>
      </c>
      <c r="Q137">
        <v>1059</v>
      </c>
      <c r="R137">
        <v>5</v>
      </c>
      <c r="S137" s="33" t="s">
        <v>483</v>
      </c>
      <c r="T137">
        <v>38</v>
      </c>
      <c r="W137" t="s">
        <v>696</v>
      </c>
      <c r="X137">
        <v>35</v>
      </c>
      <c r="Y137" s="24" t="s">
        <v>45</v>
      </c>
      <c r="Z137">
        <v>8</v>
      </c>
      <c r="AA137">
        <v>9</v>
      </c>
      <c r="AB137">
        <v>9</v>
      </c>
      <c r="AC137">
        <v>7</v>
      </c>
      <c r="AF137">
        <v>2</v>
      </c>
      <c r="AG137" t="s">
        <v>44</v>
      </c>
    </row>
    <row r="138" spans="1:33" hidden="1" x14ac:dyDescent="0.25">
      <c r="A138" s="16" t="s">
        <v>1</v>
      </c>
      <c r="B138" s="22" t="s">
        <v>43</v>
      </c>
      <c r="C138" s="22" t="s">
        <v>2245</v>
      </c>
      <c r="D138">
        <v>45</v>
      </c>
      <c r="E138" s="34">
        <v>5</v>
      </c>
      <c r="F138" s="36" t="str">
        <f>VLOOKUP(Z138, method!$A$1:$B$15, 2, 0)</f>
        <v>中後</v>
      </c>
      <c r="G138">
        <v>11</v>
      </c>
      <c r="H138">
        <v>130</v>
      </c>
      <c r="I138">
        <v>1600</v>
      </c>
      <c r="J138" s="18" t="s">
        <v>116</v>
      </c>
      <c r="K138">
        <v>1</v>
      </c>
      <c r="L138">
        <v>35.4</v>
      </c>
      <c r="M138">
        <v>8</v>
      </c>
      <c r="N138">
        <v>9</v>
      </c>
      <c r="O138">
        <v>24</v>
      </c>
      <c r="P138" t="s">
        <v>434</v>
      </c>
      <c r="Q138">
        <v>1049</v>
      </c>
      <c r="R138">
        <v>5</v>
      </c>
      <c r="S138" s="33" t="s">
        <v>499</v>
      </c>
      <c r="T138">
        <v>1</v>
      </c>
      <c r="W138" s="12">
        <v>2</v>
      </c>
      <c r="X138">
        <v>35</v>
      </c>
      <c r="Y138" s="24" t="s">
        <v>45</v>
      </c>
      <c r="Z138">
        <v>10</v>
      </c>
      <c r="AA138">
        <v>11</v>
      </c>
      <c r="AB138">
        <v>11</v>
      </c>
      <c r="AC138">
        <v>5</v>
      </c>
      <c r="AF138">
        <v>2</v>
      </c>
      <c r="AG138" t="s">
        <v>44</v>
      </c>
    </row>
    <row r="139" spans="1:33" hidden="1" x14ac:dyDescent="0.25">
      <c r="A139" s="16" t="s">
        <v>1</v>
      </c>
      <c r="B139" s="22" t="s">
        <v>43</v>
      </c>
      <c r="C139" s="22" t="s">
        <v>2245</v>
      </c>
      <c r="D139">
        <v>17</v>
      </c>
      <c r="E139">
        <v>6</v>
      </c>
      <c r="F139" s="36" t="str">
        <f>VLOOKUP(Z139, method!$A$1:$B$15, 2, 0)</f>
        <v>中後</v>
      </c>
      <c r="G139">
        <v>9</v>
      </c>
      <c r="H139">
        <v>127</v>
      </c>
      <c r="I139" s="43">
        <v>1800</v>
      </c>
      <c r="J139" s="18" t="s">
        <v>524</v>
      </c>
      <c r="K139">
        <v>1</v>
      </c>
      <c r="L139">
        <v>50.34</v>
      </c>
      <c r="M139">
        <v>10</v>
      </c>
      <c r="N139">
        <v>7</v>
      </c>
      <c r="O139">
        <v>24</v>
      </c>
      <c r="P139" s="31" t="s">
        <v>455</v>
      </c>
      <c r="Q139">
        <v>1052</v>
      </c>
      <c r="R139">
        <v>5</v>
      </c>
      <c r="S139" s="32" t="s">
        <v>446</v>
      </c>
      <c r="T139">
        <v>813</v>
      </c>
      <c r="W139" t="s">
        <v>447</v>
      </c>
      <c r="X139">
        <v>39</v>
      </c>
      <c r="Y139" s="24" t="s">
        <v>45</v>
      </c>
      <c r="Z139">
        <v>8</v>
      </c>
      <c r="AA139">
        <v>8</v>
      </c>
      <c r="AB139">
        <v>8</v>
      </c>
      <c r="AC139">
        <v>8</v>
      </c>
      <c r="AD139">
        <v>6</v>
      </c>
      <c r="AF139">
        <v>2</v>
      </c>
      <c r="AG139" t="s">
        <v>44</v>
      </c>
    </row>
    <row r="140" spans="1:33" hidden="1" x14ac:dyDescent="0.25">
      <c r="A140" s="16" t="s">
        <v>1</v>
      </c>
      <c r="B140" s="22" t="s">
        <v>43</v>
      </c>
      <c r="C140" s="22" t="s">
        <v>2245</v>
      </c>
      <c r="D140">
        <v>21</v>
      </c>
      <c r="E140">
        <v>12</v>
      </c>
      <c r="F140" s="36" t="str">
        <f>VLOOKUP(Z140, method!$A$1:$B$15, 2, 0)</f>
        <v>中後</v>
      </c>
      <c r="G140">
        <v>10</v>
      </c>
      <c r="H140">
        <v>118</v>
      </c>
      <c r="I140">
        <v>1650</v>
      </c>
      <c r="J140" s="26" t="s">
        <v>693</v>
      </c>
      <c r="K140">
        <v>1</v>
      </c>
      <c r="L140">
        <v>41.37</v>
      </c>
      <c r="M140">
        <v>26</v>
      </c>
      <c r="N140">
        <v>6</v>
      </c>
      <c r="O140">
        <v>24</v>
      </c>
      <c r="P140" s="31" t="s">
        <v>461</v>
      </c>
      <c r="Q140">
        <v>1060</v>
      </c>
      <c r="R140">
        <v>4</v>
      </c>
      <c r="S140" s="32" t="s">
        <v>435</v>
      </c>
      <c r="T140">
        <v>777</v>
      </c>
      <c r="W140" t="s">
        <v>731</v>
      </c>
      <c r="X140">
        <v>41</v>
      </c>
      <c r="Y140" s="24" t="s">
        <v>45</v>
      </c>
      <c r="Z140">
        <v>10</v>
      </c>
      <c r="AA140">
        <v>9</v>
      </c>
      <c r="AB140">
        <v>9</v>
      </c>
      <c r="AC140">
        <v>12</v>
      </c>
      <c r="AF140">
        <v>2</v>
      </c>
      <c r="AG140" t="s">
        <v>44</v>
      </c>
    </row>
    <row r="141" spans="1:33" hidden="1" x14ac:dyDescent="0.25">
      <c r="A141" s="16" t="s">
        <v>1</v>
      </c>
      <c r="B141" s="22" t="s">
        <v>43</v>
      </c>
      <c r="C141" s="22" t="s">
        <v>2245</v>
      </c>
      <c r="D141">
        <v>15</v>
      </c>
      <c r="E141" s="34">
        <v>5</v>
      </c>
      <c r="F141" s="37" t="str">
        <f>VLOOKUP(Z141, method!$A$1:$B$15, 2, 0)</f>
        <v>中前</v>
      </c>
      <c r="G141">
        <v>3</v>
      </c>
      <c r="H141">
        <v>119</v>
      </c>
      <c r="I141">
        <v>1650</v>
      </c>
      <c r="J141" s="26" t="s">
        <v>389</v>
      </c>
      <c r="K141">
        <v>1</v>
      </c>
      <c r="L141">
        <v>42.58</v>
      </c>
      <c r="M141">
        <v>5</v>
      </c>
      <c r="N141">
        <v>6</v>
      </c>
      <c r="O141">
        <v>24</v>
      </c>
      <c r="P141" s="31" t="s">
        <v>450</v>
      </c>
      <c r="Q141">
        <v>1047</v>
      </c>
      <c r="R141">
        <v>4</v>
      </c>
      <c r="S141" s="33" t="s">
        <v>499</v>
      </c>
      <c r="T141">
        <v>727</v>
      </c>
      <c r="W141">
        <v>6</v>
      </c>
      <c r="X141">
        <v>43</v>
      </c>
      <c r="Y141" s="24" t="s">
        <v>45</v>
      </c>
      <c r="Z141">
        <v>5</v>
      </c>
      <c r="AA141">
        <v>5</v>
      </c>
      <c r="AB141">
        <v>5</v>
      </c>
      <c r="AC141">
        <v>5</v>
      </c>
      <c r="AF141">
        <v>2</v>
      </c>
      <c r="AG141" t="s">
        <v>44</v>
      </c>
    </row>
    <row r="142" spans="1:33" hidden="1" x14ac:dyDescent="0.25">
      <c r="A142" s="16" t="s">
        <v>1</v>
      </c>
      <c r="B142" s="22" t="s">
        <v>43</v>
      </c>
      <c r="C142" s="22" t="s">
        <v>2245</v>
      </c>
      <c r="D142">
        <v>10</v>
      </c>
      <c r="E142">
        <v>8</v>
      </c>
      <c r="F142" s="37" t="str">
        <f>VLOOKUP(Z142, method!$A$1:$B$15, 2, 0)</f>
        <v>中前</v>
      </c>
      <c r="G142">
        <v>3</v>
      </c>
      <c r="H142">
        <v>119</v>
      </c>
      <c r="I142">
        <v>1650</v>
      </c>
      <c r="J142" s="20" t="s">
        <v>58</v>
      </c>
      <c r="K142">
        <v>1</v>
      </c>
      <c r="L142">
        <v>41.18</v>
      </c>
      <c r="M142">
        <v>22</v>
      </c>
      <c r="N142">
        <v>5</v>
      </c>
      <c r="O142">
        <v>24</v>
      </c>
      <c r="P142" s="42" t="s">
        <v>445</v>
      </c>
      <c r="Q142">
        <v>1027</v>
      </c>
      <c r="R142">
        <v>4</v>
      </c>
      <c r="S142" s="32" t="s">
        <v>435</v>
      </c>
      <c r="T142">
        <v>687</v>
      </c>
      <c r="W142" t="s">
        <v>629</v>
      </c>
      <c r="X142">
        <v>45</v>
      </c>
      <c r="Y142" s="24" t="s">
        <v>45</v>
      </c>
      <c r="Z142">
        <v>5</v>
      </c>
      <c r="AA142">
        <v>5</v>
      </c>
      <c r="AB142">
        <v>4</v>
      </c>
      <c r="AC142">
        <v>8</v>
      </c>
      <c r="AF142">
        <v>2</v>
      </c>
      <c r="AG142" t="s">
        <v>44</v>
      </c>
    </row>
    <row r="143" spans="1:33" hidden="1" x14ac:dyDescent="0.25">
      <c r="A143" s="16" t="s">
        <v>1</v>
      </c>
      <c r="B143" s="22" t="s">
        <v>43</v>
      </c>
      <c r="C143" s="22" t="s">
        <v>2245</v>
      </c>
      <c r="D143">
        <v>10</v>
      </c>
      <c r="E143">
        <v>7</v>
      </c>
      <c r="F143" s="37" t="str">
        <f>VLOOKUP(Z143, method!$A$1:$B$15, 2, 0)</f>
        <v>中前</v>
      </c>
      <c r="G143">
        <v>3</v>
      </c>
      <c r="H143">
        <v>122</v>
      </c>
      <c r="I143">
        <v>1650</v>
      </c>
      <c r="J143" s="25" t="s">
        <v>150</v>
      </c>
      <c r="K143">
        <v>1</v>
      </c>
      <c r="L143">
        <v>41.52</v>
      </c>
      <c r="M143">
        <v>1</v>
      </c>
      <c r="N143">
        <v>5</v>
      </c>
      <c r="O143">
        <v>24</v>
      </c>
      <c r="P143" s="31" t="s">
        <v>450</v>
      </c>
      <c r="Q143">
        <v>1066</v>
      </c>
      <c r="R143">
        <v>4</v>
      </c>
      <c r="S143" s="33" t="s">
        <v>499</v>
      </c>
      <c r="T143">
        <v>632</v>
      </c>
      <c r="W143" t="s">
        <v>699</v>
      </c>
      <c r="X143">
        <v>47</v>
      </c>
      <c r="Y143" s="24" t="s">
        <v>45</v>
      </c>
      <c r="Z143">
        <v>6</v>
      </c>
      <c r="AA143">
        <v>6</v>
      </c>
      <c r="AB143">
        <v>6</v>
      </c>
      <c r="AC143">
        <v>7</v>
      </c>
      <c r="AF143">
        <v>2</v>
      </c>
      <c r="AG143" t="s">
        <v>44</v>
      </c>
    </row>
    <row r="144" spans="1:33" hidden="1" x14ac:dyDescent="0.25">
      <c r="A144" s="16" t="s">
        <v>1</v>
      </c>
      <c r="B144" s="22" t="s">
        <v>43</v>
      </c>
      <c r="C144" s="22" t="s">
        <v>2245</v>
      </c>
      <c r="D144">
        <v>15</v>
      </c>
      <c r="E144">
        <v>7</v>
      </c>
      <c r="F144" s="37" t="str">
        <f>VLOOKUP(Z144, method!$A$1:$B$15, 2, 0)</f>
        <v>中前</v>
      </c>
      <c r="G144">
        <v>12</v>
      </c>
      <c r="H144">
        <v>123</v>
      </c>
      <c r="I144">
        <v>1650</v>
      </c>
      <c r="J144" s="20" t="s">
        <v>58</v>
      </c>
      <c r="K144">
        <v>1</v>
      </c>
      <c r="L144">
        <v>42.38</v>
      </c>
      <c r="M144">
        <v>10</v>
      </c>
      <c r="N144">
        <v>4</v>
      </c>
      <c r="O144">
        <v>24</v>
      </c>
      <c r="P144" s="31" t="s">
        <v>455</v>
      </c>
      <c r="Q144">
        <v>1041</v>
      </c>
      <c r="R144">
        <v>4</v>
      </c>
      <c r="S144" s="32" t="s">
        <v>435</v>
      </c>
      <c r="T144">
        <v>575</v>
      </c>
      <c r="W144">
        <v>4</v>
      </c>
      <c r="X144">
        <v>49</v>
      </c>
      <c r="Y144" s="24" t="s">
        <v>45</v>
      </c>
      <c r="Z144">
        <v>5</v>
      </c>
      <c r="AA144">
        <v>3</v>
      </c>
      <c r="AB144">
        <v>4</v>
      </c>
      <c r="AC144">
        <v>7</v>
      </c>
      <c r="AF144">
        <v>2</v>
      </c>
      <c r="AG144" t="s">
        <v>44</v>
      </c>
    </row>
    <row r="145" spans="1:33" hidden="1" x14ac:dyDescent="0.25">
      <c r="A145" s="16" t="s">
        <v>1</v>
      </c>
      <c r="B145" s="22" t="s">
        <v>43</v>
      </c>
      <c r="C145" s="22" t="s">
        <v>2245</v>
      </c>
      <c r="D145">
        <v>37</v>
      </c>
      <c r="E145" s="34">
        <v>4</v>
      </c>
      <c r="F145" s="36" t="str">
        <f>VLOOKUP(Z145, method!$A$1:$B$15, 2, 0)</f>
        <v>中後</v>
      </c>
      <c r="G145">
        <v>8</v>
      </c>
      <c r="H145">
        <v>123</v>
      </c>
      <c r="I145">
        <v>1650</v>
      </c>
      <c r="J145" s="20" t="s">
        <v>58</v>
      </c>
      <c r="K145">
        <v>1</v>
      </c>
      <c r="L145">
        <v>40.590000000000003</v>
      </c>
      <c r="M145">
        <v>27</v>
      </c>
      <c r="N145">
        <v>3</v>
      </c>
      <c r="O145">
        <v>24</v>
      </c>
      <c r="P145" s="31" t="s">
        <v>450</v>
      </c>
      <c r="Q145">
        <v>1048</v>
      </c>
      <c r="R145">
        <v>4</v>
      </c>
      <c r="S145" s="32" t="s">
        <v>435</v>
      </c>
      <c r="T145">
        <v>536</v>
      </c>
      <c r="W145" s="12" t="s">
        <v>464</v>
      </c>
      <c r="X145">
        <v>50</v>
      </c>
      <c r="Y145" s="24" t="s">
        <v>45</v>
      </c>
      <c r="Z145">
        <v>10</v>
      </c>
      <c r="AA145">
        <v>10</v>
      </c>
      <c r="AB145">
        <v>10</v>
      </c>
      <c r="AC145">
        <v>4</v>
      </c>
      <c r="AF145">
        <v>2</v>
      </c>
      <c r="AG145" t="s">
        <v>44</v>
      </c>
    </row>
    <row r="146" spans="1:33" hidden="1" x14ac:dyDescent="0.25">
      <c r="A146" s="16" t="s">
        <v>1</v>
      </c>
      <c r="B146" s="22" t="s">
        <v>43</v>
      </c>
      <c r="C146" s="22" t="s">
        <v>2245</v>
      </c>
      <c r="D146">
        <v>33</v>
      </c>
      <c r="E146">
        <v>10</v>
      </c>
      <c r="F146" s="38" t="str">
        <f>VLOOKUP(Z146, method!$A$1:$B$15, 2, 0)</f>
        <v>留後</v>
      </c>
      <c r="G146">
        <v>11</v>
      </c>
      <c r="H146">
        <v>125</v>
      </c>
      <c r="I146">
        <v>1650</v>
      </c>
      <c r="J146" s="20" t="s">
        <v>58</v>
      </c>
      <c r="K146">
        <v>1</v>
      </c>
      <c r="L146">
        <v>40.549999999999997</v>
      </c>
      <c r="M146">
        <v>18</v>
      </c>
      <c r="N146">
        <v>2</v>
      </c>
      <c r="O146">
        <v>24</v>
      </c>
      <c r="P146" t="s">
        <v>467</v>
      </c>
      <c r="Q146">
        <v>1069</v>
      </c>
      <c r="R146">
        <v>4</v>
      </c>
      <c r="S146" s="32" t="s">
        <v>435</v>
      </c>
      <c r="T146">
        <v>431</v>
      </c>
      <c r="W146" t="s">
        <v>743</v>
      </c>
      <c r="X146">
        <v>52</v>
      </c>
      <c r="Y146" s="24" t="s">
        <v>45</v>
      </c>
      <c r="Z146">
        <v>12</v>
      </c>
      <c r="AA146">
        <v>12</v>
      </c>
      <c r="AB146">
        <v>12</v>
      </c>
      <c r="AC146">
        <v>10</v>
      </c>
      <c r="AF146">
        <v>2</v>
      </c>
      <c r="AG146" t="s">
        <v>44</v>
      </c>
    </row>
    <row r="147" spans="1:33" hidden="1" x14ac:dyDescent="0.25">
      <c r="A147" s="16" t="s">
        <v>1</v>
      </c>
      <c r="B147" s="22" t="s">
        <v>43</v>
      </c>
      <c r="C147" s="22" t="s">
        <v>2245</v>
      </c>
      <c r="D147">
        <v>5.6</v>
      </c>
      <c r="E147">
        <v>6</v>
      </c>
      <c r="F147" s="36" t="str">
        <f>VLOOKUP(Z147, method!$A$1:$B$15, 2, 0)</f>
        <v>中後</v>
      </c>
      <c r="G147">
        <v>2</v>
      </c>
      <c r="H147">
        <v>129</v>
      </c>
      <c r="I147" s="43">
        <v>1800</v>
      </c>
      <c r="J147" s="16" t="s">
        <v>13</v>
      </c>
      <c r="K147">
        <v>1</v>
      </c>
      <c r="L147">
        <v>50.5</v>
      </c>
      <c r="M147">
        <v>24</v>
      </c>
      <c r="N147">
        <v>1</v>
      </c>
      <c r="O147">
        <v>24</v>
      </c>
      <c r="P147" t="s">
        <v>467</v>
      </c>
      <c r="Q147">
        <v>1057</v>
      </c>
      <c r="R147">
        <v>4</v>
      </c>
      <c r="S147" s="32" t="s">
        <v>435</v>
      </c>
      <c r="T147">
        <v>361</v>
      </c>
      <c r="W147" t="s">
        <v>541</v>
      </c>
      <c r="X147">
        <v>54</v>
      </c>
      <c r="Y147" s="24" t="s">
        <v>45</v>
      </c>
      <c r="Z147">
        <v>8</v>
      </c>
      <c r="AA147">
        <v>7</v>
      </c>
      <c r="AB147">
        <v>1</v>
      </c>
      <c r="AC147">
        <v>1</v>
      </c>
      <c r="AD147">
        <v>6</v>
      </c>
      <c r="AF147">
        <v>2</v>
      </c>
      <c r="AG147" t="s">
        <v>44</v>
      </c>
    </row>
    <row r="148" spans="1:33" hidden="1" x14ac:dyDescent="0.25">
      <c r="A148" s="16" t="s">
        <v>1</v>
      </c>
      <c r="B148" s="22" t="s">
        <v>43</v>
      </c>
      <c r="C148" s="22" t="s">
        <v>2245</v>
      </c>
      <c r="D148">
        <v>46</v>
      </c>
      <c r="E148">
        <v>6</v>
      </c>
      <c r="F148" s="37" t="str">
        <f>VLOOKUP(Z148, method!$A$1:$B$15, 2, 0)</f>
        <v>中前</v>
      </c>
      <c r="G148">
        <v>7</v>
      </c>
      <c r="H148">
        <v>133</v>
      </c>
      <c r="I148">
        <v>1650</v>
      </c>
      <c r="J148" s="16" t="s">
        <v>316</v>
      </c>
      <c r="K148">
        <v>1</v>
      </c>
      <c r="L148">
        <v>40.21</v>
      </c>
      <c r="M148">
        <v>23</v>
      </c>
      <c r="N148">
        <v>12</v>
      </c>
      <c r="O148">
        <v>23</v>
      </c>
      <c r="P148" t="s">
        <v>467</v>
      </c>
      <c r="Q148">
        <v>1051</v>
      </c>
      <c r="R148">
        <v>4</v>
      </c>
      <c r="S148" s="32" t="s">
        <v>435</v>
      </c>
      <c r="T148">
        <v>273</v>
      </c>
      <c r="W148">
        <v>3</v>
      </c>
      <c r="X148">
        <v>56</v>
      </c>
      <c r="Y148" s="24" t="s">
        <v>45</v>
      </c>
      <c r="Z148">
        <v>6</v>
      </c>
      <c r="AA148">
        <v>6</v>
      </c>
      <c r="AB148">
        <v>8</v>
      </c>
      <c r="AC148">
        <v>6</v>
      </c>
      <c r="AF148">
        <v>2</v>
      </c>
      <c r="AG148" t="s">
        <v>44</v>
      </c>
    </row>
    <row r="149" spans="1:33" hidden="1" x14ac:dyDescent="0.25">
      <c r="A149" s="16" t="s">
        <v>1</v>
      </c>
      <c r="B149" s="22" t="s">
        <v>43</v>
      </c>
      <c r="C149" s="22" t="s">
        <v>2245</v>
      </c>
      <c r="D149">
        <v>42</v>
      </c>
      <c r="E149">
        <v>10</v>
      </c>
      <c r="F149" s="38" t="str">
        <f>VLOOKUP(Z149, method!$A$1:$B$15, 2, 0)</f>
        <v>留後</v>
      </c>
      <c r="G149">
        <v>13</v>
      </c>
      <c r="H149">
        <v>133</v>
      </c>
      <c r="I149" s="43">
        <v>1800</v>
      </c>
      <c r="J149" s="16" t="s">
        <v>316</v>
      </c>
      <c r="K149">
        <v>1</v>
      </c>
      <c r="L149">
        <v>50.03</v>
      </c>
      <c r="M149">
        <v>3</v>
      </c>
      <c r="N149">
        <v>12</v>
      </c>
      <c r="O149">
        <v>23</v>
      </c>
      <c r="P149" t="s">
        <v>467</v>
      </c>
      <c r="Q149">
        <v>1059</v>
      </c>
      <c r="R149">
        <v>4</v>
      </c>
      <c r="S149" s="32" t="s">
        <v>435</v>
      </c>
      <c r="T149">
        <v>215</v>
      </c>
      <c r="W149" t="s">
        <v>488</v>
      </c>
      <c r="X149">
        <v>58</v>
      </c>
      <c r="Y149" s="24" t="s">
        <v>45</v>
      </c>
      <c r="Z149">
        <v>14</v>
      </c>
      <c r="AA149">
        <v>14</v>
      </c>
      <c r="AB149">
        <v>14</v>
      </c>
      <c r="AC149">
        <v>14</v>
      </c>
      <c r="AD149">
        <v>10</v>
      </c>
      <c r="AF149">
        <v>2</v>
      </c>
      <c r="AG149" t="s">
        <v>44</v>
      </c>
    </row>
    <row r="150" spans="1:33" hidden="1" x14ac:dyDescent="0.25">
      <c r="A150" s="16" t="s">
        <v>1</v>
      </c>
      <c r="B150" s="22" t="s">
        <v>43</v>
      </c>
      <c r="C150" s="22" t="s">
        <v>2245</v>
      </c>
      <c r="D150">
        <v>115</v>
      </c>
      <c r="E150">
        <v>10</v>
      </c>
      <c r="F150" s="36" t="str">
        <f>VLOOKUP(Z150, method!$A$1:$B$15, 2, 0)</f>
        <v>中後</v>
      </c>
      <c r="G150">
        <v>4</v>
      </c>
      <c r="H150">
        <v>117</v>
      </c>
      <c r="I150">
        <v>1600</v>
      </c>
      <c r="J150" s="20" t="s">
        <v>58</v>
      </c>
      <c r="K150">
        <v>1</v>
      </c>
      <c r="L150">
        <v>36.130000000000003</v>
      </c>
      <c r="M150">
        <v>11</v>
      </c>
      <c r="N150">
        <v>11</v>
      </c>
      <c r="O150">
        <v>23</v>
      </c>
      <c r="P150" t="s">
        <v>539</v>
      </c>
      <c r="Q150">
        <v>1061</v>
      </c>
      <c r="R150">
        <v>3</v>
      </c>
      <c r="S150" s="32" t="s">
        <v>435</v>
      </c>
      <c r="T150">
        <v>161</v>
      </c>
      <c r="W150" t="s">
        <v>474</v>
      </c>
      <c r="X150">
        <v>60</v>
      </c>
      <c r="Y150" s="24" t="s">
        <v>45</v>
      </c>
      <c r="Z150">
        <v>10</v>
      </c>
      <c r="AA150">
        <v>10</v>
      </c>
      <c r="AB150">
        <v>11</v>
      </c>
      <c r="AC150">
        <v>10</v>
      </c>
      <c r="AF150">
        <v>2</v>
      </c>
      <c r="AG150" t="s">
        <v>44</v>
      </c>
    </row>
    <row r="151" spans="1:33" hidden="1" x14ac:dyDescent="0.25">
      <c r="A151" s="16" t="s">
        <v>1</v>
      </c>
      <c r="B151" s="22" t="s">
        <v>43</v>
      </c>
      <c r="C151" s="22" t="s">
        <v>2245</v>
      </c>
      <c r="D151">
        <v>89</v>
      </c>
      <c r="E151">
        <v>14</v>
      </c>
      <c r="F151" s="38" t="str">
        <f>VLOOKUP(Z151, method!$A$1:$B$15, 2, 0)</f>
        <v>留後</v>
      </c>
      <c r="G151">
        <v>14</v>
      </c>
      <c r="H151">
        <v>121</v>
      </c>
      <c r="I151" s="43">
        <v>1800</v>
      </c>
      <c r="J151" s="24" t="s">
        <v>34</v>
      </c>
      <c r="K151">
        <v>1</v>
      </c>
      <c r="L151">
        <v>50.16</v>
      </c>
      <c r="M151">
        <v>15</v>
      </c>
      <c r="N151">
        <v>10</v>
      </c>
      <c r="O151">
        <v>23</v>
      </c>
      <c r="P151" t="s">
        <v>539</v>
      </c>
      <c r="Q151">
        <v>1078</v>
      </c>
      <c r="R151">
        <v>3</v>
      </c>
      <c r="S151" s="32" t="s">
        <v>435</v>
      </c>
      <c r="T151">
        <v>87</v>
      </c>
      <c r="W151" t="s">
        <v>731</v>
      </c>
      <c r="X151">
        <v>62</v>
      </c>
      <c r="Y151" s="24" t="s">
        <v>45</v>
      </c>
      <c r="Z151">
        <v>12</v>
      </c>
      <c r="AA151">
        <v>7</v>
      </c>
      <c r="AB151">
        <v>2</v>
      </c>
      <c r="AC151">
        <v>3</v>
      </c>
      <c r="AD151">
        <v>14</v>
      </c>
      <c r="AF151">
        <v>2</v>
      </c>
      <c r="AG151" t="s">
        <v>44</v>
      </c>
    </row>
    <row r="152" spans="1:33" hidden="1" x14ac:dyDescent="0.25">
      <c r="A152" s="16" t="s">
        <v>1</v>
      </c>
      <c r="B152" s="22" t="s">
        <v>43</v>
      </c>
      <c r="C152" s="22" t="s">
        <v>2245</v>
      </c>
      <c r="D152">
        <v>137</v>
      </c>
      <c r="E152">
        <v>8</v>
      </c>
      <c r="F152" s="36" t="str">
        <f>VLOOKUP(Z152, method!$A$1:$B$15, 2, 0)</f>
        <v>中後</v>
      </c>
      <c r="G152">
        <v>9</v>
      </c>
      <c r="H152">
        <v>119</v>
      </c>
      <c r="I152">
        <v>1400</v>
      </c>
      <c r="J152" s="16" t="s">
        <v>316</v>
      </c>
      <c r="K152">
        <v>1</v>
      </c>
      <c r="L152">
        <v>22.33</v>
      </c>
      <c r="M152">
        <v>24</v>
      </c>
      <c r="N152">
        <v>9</v>
      </c>
      <c r="O152">
        <v>23</v>
      </c>
      <c r="P152" t="s">
        <v>429</v>
      </c>
      <c r="Q152">
        <v>1071</v>
      </c>
      <c r="R152">
        <v>3</v>
      </c>
      <c r="S152" s="32" t="s">
        <v>435</v>
      </c>
      <c r="T152">
        <v>43</v>
      </c>
      <c r="W152">
        <v>7</v>
      </c>
      <c r="X152">
        <v>64</v>
      </c>
      <c r="Y152" s="24" t="s">
        <v>45</v>
      </c>
      <c r="Z152">
        <v>10</v>
      </c>
      <c r="AA152">
        <v>10</v>
      </c>
      <c r="AB152">
        <v>10</v>
      </c>
      <c r="AC152">
        <v>8</v>
      </c>
      <c r="AF152">
        <v>2</v>
      </c>
      <c r="AG152" t="s">
        <v>44</v>
      </c>
    </row>
    <row r="153" spans="1:33" hidden="1" x14ac:dyDescent="0.25">
      <c r="A153" s="16" t="s">
        <v>1</v>
      </c>
      <c r="B153" s="23" t="s">
        <v>48</v>
      </c>
      <c r="C153" s="23" t="s">
        <v>2246</v>
      </c>
      <c r="D153">
        <v>24</v>
      </c>
      <c r="E153" s="28">
        <v>2</v>
      </c>
      <c r="F153" s="37" t="str">
        <f>VLOOKUP(Z153, method!$A$1:$B$15, 2, 0)</f>
        <v>中前</v>
      </c>
      <c r="G153">
        <v>1</v>
      </c>
      <c r="H153">
        <v>120</v>
      </c>
      <c r="I153">
        <v>1650</v>
      </c>
      <c r="J153" s="25" t="s">
        <v>49</v>
      </c>
      <c r="K153">
        <v>1</v>
      </c>
      <c r="L153">
        <v>40.44</v>
      </c>
      <c r="M153">
        <v>10</v>
      </c>
      <c r="N153">
        <v>9</v>
      </c>
      <c r="O153">
        <v>25</v>
      </c>
      <c r="P153" s="31" t="s">
        <v>450</v>
      </c>
      <c r="Q153">
        <v>1121</v>
      </c>
      <c r="R153">
        <v>5</v>
      </c>
      <c r="S153" s="32" t="s">
        <v>435</v>
      </c>
      <c r="T153">
        <v>12</v>
      </c>
      <c r="W153" s="12" t="s">
        <v>480</v>
      </c>
      <c r="X153">
        <v>25</v>
      </c>
      <c r="Y153" s="25" t="s">
        <v>50</v>
      </c>
      <c r="Z153">
        <v>4</v>
      </c>
      <c r="AA153">
        <v>3</v>
      </c>
      <c r="AB153">
        <v>3</v>
      </c>
      <c r="AC153">
        <v>2</v>
      </c>
      <c r="AF153">
        <v>6</v>
      </c>
      <c r="AG153" t="s">
        <v>49</v>
      </c>
    </row>
    <row r="154" spans="1:33" hidden="1" x14ac:dyDescent="0.25">
      <c r="A154" s="16" t="s">
        <v>1</v>
      </c>
      <c r="B154" s="23" t="s">
        <v>48</v>
      </c>
      <c r="C154" s="23" t="s">
        <v>2246</v>
      </c>
      <c r="D154">
        <v>62</v>
      </c>
      <c r="E154">
        <v>10</v>
      </c>
      <c r="F154" s="36" t="str">
        <f>VLOOKUP(Z154, method!$A$1:$B$15, 2, 0)</f>
        <v>中後</v>
      </c>
      <c r="G154">
        <v>7</v>
      </c>
      <c r="H154">
        <v>126</v>
      </c>
      <c r="I154">
        <v>1400</v>
      </c>
      <c r="J154" s="18" t="s">
        <v>116</v>
      </c>
      <c r="K154">
        <v>1</v>
      </c>
      <c r="L154">
        <v>22.68</v>
      </c>
      <c r="M154">
        <v>28</v>
      </c>
      <c r="N154">
        <v>6</v>
      </c>
      <c r="O154">
        <v>25</v>
      </c>
      <c r="P154" t="s">
        <v>518</v>
      </c>
      <c r="Q154">
        <v>1122</v>
      </c>
      <c r="R154">
        <v>5</v>
      </c>
      <c r="S154" s="32" t="s">
        <v>435</v>
      </c>
      <c r="T154">
        <v>787</v>
      </c>
      <c r="W154">
        <v>8</v>
      </c>
      <c r="X154">
        <v>31</v>
      </c>
      <c r="Y154" s="25" t="s">
        <v>50</v>
      </c>
      <c r="Z154">
        <v>9</v>
      </c>
      <c r="AA154">
        <v>10</v>
      </c>
      <c r="AB154">
        <v>9</v>
      </c>
      <c r="AC154">
        <v>10</v>
      </c>
      <c r="AF154">
        <v>6</v>
      </c>
      <c r="AG154" t="s">
        <v>49</v>
      </c>
    </row>
    <row r="155" spans="1:33" hidden="1" x14ac:dyDescent="0.25">
      <c r="A155" s="16" t="s">
        <v>1</v>
      </c>
      <c r="B155" s="23" t="s">
        <v>48</v>
      </c>
      <c r="C155" s="23" t="s">
        <v>2246</v>
      </c>
      <c r="D155">
        <v>20</v>
      </c>
      <c r="E155">
        <v>11</v>
      </c>
      <c r="F155" s="38" t="str">
        <f>VLOOKUP(Z155, method!$A$1:$B$15, 2, 0)</f>
        <v>留後</v>
      </c>
      <c r="G155">
        <v>12</v>
      </c>
      <c r="H155">
        <v>129</v>
      </c>
      <c r="I155">
        <v>1400</v>
      </c>
      <c r="J155" s="18" t="s">
        <v>116</v>
      </c>
      <c r="K155">
        <v>1</v>
      </c>
      <c r="L155">
        <v>23.67</v>
      </c>
      <c r="M155">
        <v>18</v>
      </c>
      <c r="N155">
        <v>5</v>
      </c>
      <c r="O155">
        <v>25</v>
      </c>
      <c r="P155" t="s">
        <v>441</v>
      </c>
      <c r="Q155">
        <v>1118</v>
      </c>
      <c r="R155">
        <v>5</v>
      </c>
      <c r="S155" s="32" t="s">
        <v>446</v>
      </c>
      <c r="T155">
        <v>678</v>
      </c>
      <c r="W155" t="s">
        <v>503</v>
      </c>
      <c r="X155">
        <v>34</v>
      </c>
      <c r="Y155" s="25" t="s">
        <v>50</v>
      </c>
      <c r="Z155">
        <v>13</v>
      </c>
      <c r="AA155">
        <v>13</v>
      </c>
      <c r="AB155">
        <v>14</v>
      </c>
      <c r="AC155">
        <v>11</v>
      </c>
      <c r="AF155">
        <v>6</v>
      </c>
      <c r="AG155" t="s">
        <v>49</v>
      </c>
    </row>
    <row r="156" spans="1:33" hidden="1" x14ac:dyDescent="0.25">
      <c r="A156" s="16" t="s">
        <v>1</v>
      </c>
      <c r="B156" s="23" t="s">
        <v>48</v>
      </c>
      <c r="C156" s="23" t="s">
        <v>2246</v>
      </c>
      <c r="D156">
        <v>24</v>
      </c>
      <c r="E156">
        <v>11</v>
      </c>
      <c r="F156" s="37" t="str">
        <f>VLOOKUP(Z156, method!$A$1:$B$15, 2, 0)</f>
        <v>中前</v>
      </c>
      <c r="G156">
        <v>5</v>
      </c>
      <c r="H156">
        <v>133</v>
      </c>
      <c r="I156">
        <v>1400</v>
      </c>
      <c r="J156" s="18" t="s">
        <v>116</v>
      </c>
      <c r="K156">
        <v>1</v>
      </c>
      <c r="L156">
        <v>22.85</v>
      </c>
      <c r="M156">
        <v>6</v>
      </c>
      <c r="N156">
        <v>4</v>
      </c>
      <c r="O156">
        <v>25</v>
      </c>
      <c r="P156" t="s">
        <v>506</v>
      </c>
      <c r="Q156">
        <v>1129</v>
      </c>
      <c r="R156">
        <v>5</v>
      </c>
      <c r="S156" s="32" t="s">
        <v>435</v>
      </c>
      <c r="T156">
        <v>563</v>
      </c>
      <c r="W156" t="s">
        <v>699</v>
      </c>
      <c r="X156">
        <v>36</v>
      </c>
      <c r="Y156" s="25" t="s">
        <v>50</v>
      </c>
      <c r="Z156">
        <v>5</v>
      </c>
      <c r="AA156">
        <v>7</v>
      </c>
      <c r="AB156">
        <v>8</v>
      </c>
      <c r="AC156">
        <v>11</v>
      </c>
      <c r="AF156">
        <v>6</v>
      </c>
      <c r="AG156" t="s">
        <v>49</v>
      </c>
    </row>
    <row r="157" spans="1:33" hidden="1" x14ac:dyDescent="0.25">
      <c r="A157" s="16" t="s">
        <v>1</v>
      </c>
      <c r="B157" s="23" t="s">
        <v>48</v>
      </c>
      <c r="C157" s="23" t="s">
        <v>2246</v>
      </c>
      <c r="D157">
        <v>17</v>
      </c>
      <c r="E157">
        <v>6</v>
      </c>
      <c r="F157" s="37" t="str">
        <f>VLOOKUP(Z157, method!$A$1:$B$15, 2, 0)</f>
        <v>中前</v>
      </c>
      <c r="G157">
        <v>7</v>
      </c>
      <c r="H157">
        <v>133</v>
      </c>
      <c r="I157">
        <v>1400</v>
      </c>
      <c r="J157" s="18" t="s">
        <v>116</v>
      </c>
      <c r="K157">
        <v>1</v>
      </c>
      <c r="L157">
        <v>22.87</v>
      </c>
      <c r="M157">
        <v>9</v>
      </c>
      <c r="N157">
        <v>3</v>
      </c>
      <c r="O157">
        <v>25</v>
      </c>
      <c r="P157" t="s">
        <v>429</v>
      </c>
      <c r="Q157">
        <v>1137</v>
      </c>
      <c r="R157">
        <v>5</v>
      </c>
      <c r="S157" s="32" t="s">
        <v>446</v>
      </c>
      <c r="T157">
        <v>485</v>
      </c>
      <c r="W157" t="s">
        <v>541</v>
      </c>
      <c r="X157">
        <v>38</v>
      </c>
      <c r="Y157" s="25" t="s">
        <v>50</v>
      </c>
      <c r="Z157">
        <v>6</v>
      </c>
      <c r="AA157">
        <v>8</v>
      </c>
      <c r="AB157">
        <v>9</v>
      </c>
      <c r="AC157">
        <v>6</v>
      </c>
      <c r="AF157">
        <v>6</v>
      </c>
      <c r="AG157" t="s">
        <v>49</v>
      </c>
    </row>
    <row r="158" spans="1:33" hidden="1" x14ac:dyDescent="0.25">
      <c r="A158" s="16" t="s">
        <v>1</v>
      </c>
      <c r="B158" s="23" t="s">
        <v>48</v>
      </c>
      <c r="C158" s="23" t="s">
        <v>2246</v>
      </c>
      <c r="D158">
        <v>74</v>
      </c>
      <c r="E158">
        <v>11</v>
      </c>
      <c r="F158" s="37" t="str">
        <f>VLOOKUP(Z158, method!$A$1:$B$15, 2, 0)</f>
        <v>中前</v>
      </c>
      <c r="G158">
        <v>11</v>
      </c>
      <c r="H158">
        <v>113</v>
      </c>
      <c r="I158">
        <v>1650</v>
      </c>
      <c r="J158" s="23" t="s">
        <v>622</v>
      </c>
      <c r="K158">
        <v>1</v>
      </c>
      <c r="L158">
        <v>41.21</v>
      </c>
      <c r="M158">
        <v>19</v>
      </c>
      <c r="N158">
        <v>2</v>
      </c>
      <c r="O158">
        <v>25</v>
      </c>
      <c r="P158" s="31" t="s">
        <v>455</v>
      </c>
      <c r="Q158">
        <v>1151</v>
      </c>
      <c r="R158">
        <v>4</v>
      </c>
      <c r="S158" s="32" t="s">
        <v>435</v>
      </c>
      <c r="T158">
        <v>441</v>
      </c>
      <c r="W158">
        <v>8</v>
      </c>
      <c r="X158">
        <v>40</v>
      </c>
      <c r="Y158" s="25" t="s">
        <v>50</v>
      </c>
      <c r="Z158">
        <v>7</v>
      </c>
      <c r="AA158">
        <v>6</v>
      </c>
      <c r="AB158">
        <v>7</v>
      </c>
      <c r="AC158">
        <v>11</v>
      </c>
      <c r="AF158">
        <v>6</v>
      </c>
      <c r="AG158" t="s">
        <v>49</v>
      </c>
    </row>
    <row r="159" spans="1:33" hidden="1" x14ac:dyDescent="0.25">
      <c r="A159" s="16" t="s">
        <v>1</v>
      </c>
      <c r="B159" s="23" t="s">
        <v>48</v>
      </c>
      <c r="C159" s="23" t="s">
        <v>2246</v>
      </c>
      <c r="D159">
        <v>55</v>
      </c>
      <c r="E159">
        <v>12</v>
      </c>
      <c r="F159" s="37" t="str">
        <f>VLOOKUP(Z159, method!$A$1:$B$15, 2, 0)</f>
        <v>中前</v>
      </c>
      <c r="G159">
        <v>3</v>
      </c>
      <c r="H159">
        <v>114</v>
      </c>
      <c r="I159">
        <v>1400</v>
      </c>
      <c r="J159" s="23" t="s">
        <v>487</v>
      </c>
      <c r="K159">
        <v>1</v>
      </c>
      <c r="L159">
        <v>22.79</v>
      </c>
      <c r="M159">
        <v>19</v>
      </c>
      <c r="N159">
        <v>1</v>
      </c>
      <c r="O159">
        <v>25</v>
      </c>
      <c r="P159" t="s">
        <v>434</v>
      </c>
      <c r="Q159">
        <v>1150</v>
      </c>
      <c r="R159">
        <v>4</v>
      </c>
      <c r="S159" s="32" t="s">
        <v>435</v>
      </c>
      <c r="T159">
        <v>359</v>
      </c>
      <c r="W159" t="s">
        <v>650</v>
      </c>
      <c r="X159">
        <v>42</v>
      </c>
      <c r="Y159" s="25" t="s">
        <v>50</v>
      </c>
      <c r="Z159">
        <v>5</v>
      </c>
      <c r="AA159">
        <v>5</v>
      </c>
      <c r="AB159">
        <v>5</v>
      </c>
      <c r="AC159">
        <v>12</v>
      </c>
      <c r="AF159">
        <v>6</v>
      </c>
      <c r="AG159" t="s">
        <v>49</v>
      </c>
    </row>
    <row r="160" spans="1:33" hidden="1" x14ac:dyDescent="0.25">
      <c r="A160" s="16" t="s">
        <v>1</v>
      </c>
      <c r="B160" s="23" t="s">
        <v>48</v>
      </c>
      <c r="C160" s="23" t="s">
        <v>2246</v>
      </c>
      <c r="D160">
        <v>65</v>
      </c>
      <c r="E160">
        <v>6</v>
      </c>
      <c r="F160" s="36" t="str">
        <f>VLOOKUP(Z160, method!$A$1:$B$15, 2, 0)</f>
        <v>中後</v>
      </c>
      <c r="G160">
        <v>1</v>
      </c>
      <c r="H160">
        <v>119</v>
      </c>
      <c r="I160">
        <v>1400</v>
      </c>
      <c r="J160" s="25" t="s">
        <v>49</v>
      </c>
      <c r="K160">
        <v>1</v>
      </c>
      <c r="L160">
        <v>22.56</v>
      </c>
      <c r="M160">
        <v>1</v>
      </c>
      <c r="N160">
        <v>1</v>
      </c>
      <c r="O160">
        <v>25</v>
      </c>
      <c r="P160" t="s">
        <v>429</v>
      </c>
      <c r="Q160">
        <v>1151</v>
      </c>
      <c r="R160">
        <v>4</v>
      </c>
      <c r="S160" s="32" t="s">
        <v>435</v>
      </c>
      <c r="T160">
        <v>312</v>
      </c>
      <c r="W160" s="12" t="s">
        <v>456</v>
      </c>
      <c r="X160">
        <v>44</v>
      </c>
      <c r="Y160" s="25" t="s">
        <v>50</v>
      </c>
      <c r="Z160">
        <v>8</v>
      </c>
      <c r="AA160">
        <v>7</v>
      </c>
      <c r="AB160">
        <v>6</v>
      </c>
      <c r="AC160">
        <v>6</v>
      </c>
      <c r="AF160">
        <v>6</v>
      </c>
      <c r="AG160" t="s">
        <v>49</v>
      </c>
    </row>
    <row r="161" spans="1:33" hidden="1" x14ac:dyDescent="0.25">
      <c r="A161" s="16" t="s">
        <v>1</v>
      </c>
      <c r="B161" s="23" t="s">
        <v>48</v>
      </c>
      <c r="C161" s="23" t="s">
        <v>2246</v>
      </c>
      <c r="D161">
        <v>122</v>
      </c>
      <c r="E161">
        <v>8</v>
      </c>
      <c r="F161" s="37" t="str">
        <f>VLOOKUP(Z161, method!$A$1:$B$15, 2, 0)</f>
        <v>中前</v>
      </c>
      <c r="G161">
        <v>6</v>
      </c>
      <c r="H161">
        <v>119</v>
      </c>
      <c r="I161">
        <v>1200</v>
      </c>
      <c r="J161" s="23" t="s">
        <v>487</v>
      </c>
      <c r="K161">
        <v>1</v>
      </c>
      <c r="L161">
        <v>10.210000000000001</v>
      </c>
      <c r="M161">
        <v>1</v>
      </c>
      <c r="N161">
        <v>12</v>
      </c>
      <c r="O161">
        <v>24</v>
      </c>
      <c r="P161" t="s">
        <v>441</v>
      </c>
      <c r="Q161">
        <v>1141</v>
      </c>
      <c r="R161">
        <v>4</v>
      </c>
      <c r="S161" s="32" t="s">
        <v>435</v>
      </c>
      <c r="T161">
        <v>222</v>
      </c>
      <c r="W161" t="s">
        <v>474</v>
      </c>
      <c r="X161">
        <v>46</v>
      </c>
      <c r="Y161" s="25" t="s">
        <v>50</v>
      </c>
      <c r="Z161">
        <v>7</v>
      </c>
      <c r="AA161">
        <v>7</v>
      </c>
      <c r="AB161">
        <v>8</v>
      </c>
      <c r="AF161">
        <v>6</v>
      </c>
      <c r="AG161" t="s">
        <v>49</v>
      </c>
    </row>
    <row r="162" spans="1:33" hidden="1" x14ac:dyDescent="0.25">
      <c r="A162" s="16" t="s">
        <v>1</v>
      </c>
      <c r="B162" s="23" t="s">
        <v>48</v>
      </c>
      <c r="C162" s="23" t="s">
        <v>2246</v>
      </c>
      <c r="D162">
        <v>65</v>
      </c>
      <c r="E162">
        <v>10</v>
      </c>
      <c r="F162" s="38" t="str">
        <f>VLOOKUP(Z162, method!$A$1:$B$15, 2, 0)</f>
        <v>留後</v>
      </c>
      <c r="G162">
        <v>12</v>
      </c>
      <c r="H162">
        <v>126</v>
      </c>
      <c r="I162">
        <v>1200</v>
      </c>
      <c r="J162" s="27" t="s">
        <v>93</v>
      </c>
      <c r="K162">
        <v>1</v>
      </c>
      <c r="L162">
        <v>11.27</v>
      </c>
      <c r="M162">
        <v>10</v>
      </c>
      <c r="N162">
        <v>7</v>
      </c>
      <c r="O162">
        <v>24</v>
      </c>
      <c r="P162" s="31" t="s">
        <v>455</v>
      </c>
      <c r="Q162">
        <v>1131</v>
      </c>
      <c r="R162">
        <v>4</v>
      </c>
      <c r="S162" s="32" t="s">
        <v>446</v>
      </c>
      <c r="T162">
        <v>818</v>
      </c>
      <c r="W162" t="s">
        <v>634</v>
      </c>
      <c r="X162">
        <v>50</v>
      </c>
      <c r="Y162" s="25" t="s">
        <v>50</v>
      </c>
      <c r="Z162">
        <v>12</v>
      </c>
      <c r="AA162">
        <v>12</v>
      </c>
      <c r="AB162">
        <v>10</v>
      </c>
      <c r="AF162">
        <v>6</v>
      </c>
      <c r="AG162" t="s">
        <v>49</v>
      </c>
    </row>
    <row r="163" spans="1:33" hidden="1" x14ac:dyDescent="0.25">
      <c r="A163" s="16" t="s">
        <v>1</v>
      </c>
      <c r="B163" s="23" t="s">
        <v>48</v>
      </c>
      <c r="C163" s="23" t="s">
        <v>2246</v>
      </c>
      <c r="D163">
        <v>57</v>
      </c>
      <c r="E163">
        <v>11</v>
      </c>
      <c r="F163" s="38" t="str">
        <f>VLOOKUP(Z163, method!$A$1:$B$15, 2, 0)</f>
        <v>留後</v>
      </c>
      <c r="G163">
        <v>6</v>
      </c>
      <c r="H163">
        <v>127</v>
      </c>
      <c r="I163">
        <v>1200</v>
      </c>
      <c r="J163" s="27" t="s">
        <v>93</v>
      </c>
      <c r="K163">
        <v>1</v>
      </c>
      <c r="L163">
        <v>10.210000000000001</v>
      </c>
      <c r="M163">
        <v>1</v>
      </c>
      <c r="N163">
        <v>7</v>
      </c>
      <c r="O163">
        <v>24</v>
      </c>
      <c r="P163" t="s">
        <v>518</v>
      </c>
      <c r="Q163">
        <v>1125</v>
      </c>
      <c r="R163">
        <v>4</v>
      </c>
      <c r="S163" s="32" t="s">
        <v>435</v>
      </c>
      <c r="T163">
        <v>786</v>
      </c>
      <c r="W163">
        <v>6</v>
      </c>
      <c r="X163">
        <v>52</v>
      </c>
      <c r="Y163" s="25" t="s">
        <v>50</v>
      </c>
      <c r="Z163">
        <v>13</v>
      </c>
      <c r="AA163">
        <v>10</v>
      </c>
      <c r="AB163">
        <v>11</v>
      </c>
      <c r="AF163">
        <v>6</v>
      </c>
      <c r="AG163" t="s">
        <v>49</v>
      </c>
    </row>
    <row r="164" spans="1:33" hidden="1" x14ac:dyDescent="0.25">
      <c r="A164" s="16" t="s">
        <v>1</v>
      </c>
      <c r="B164" s="23" t="s">
        <v>48</v>
      </c>
      <c r="C164" s="23" t="s">
        <v>2246</v>
      </c>
      <c r="D164">
        <v>21</v>
      </c>
      <c r="E164">
        <v>8</v>
      </c>
      <c r="F164" s="36" t="str">
        <f>VLOOKUP(Z164, method!$A$1:$B$15, 2, 0)</f>
        <v>中後</v>
      </c>
      <c r="G164">
        <v>9</v>
      </c>
      <c r="H164">
        <v>127</v>
      </c>
      <c r="I164">
        <v>1000</v>
      </c>
      <c r="J164" s="21" t="s">
        <v>53</v>
      </c>
      <c r="K164">
        <v>0</v>
      </c>
      <c r="L164">
        <v>57.52</v>
      </c>
      <c r="M164">
        <v>26</v>
      </c>
      <c r="N164">
        <v>12</v>
      </c>
      <c r="O164">
        <v>23</v>
      </c>
      <c r="P164" t="s">
        <v>441</v>
      </c>
      <c r="Q164">
        <v>1143</v>
      </c>
      <c r="R164">
        <v>4</v>
      </c>
      <c r="S164" s="32" t="s">
        <v>435</v>
      </c>
      <c r="T164">
        <v>282</v>
      </c>
      <c r="W164" t="s">
        <v>442</v>
      </c>
      <c r="X164">
        <v>52</v>
      </c>
      <c r="Y164" s="25" t="s">
        <v>50</v>
      </c>
      <c r="Z164">
        <v>10</v>
      </c>
      <c r="AA164">
        <v>11</v>
      </c>
      <c r="AB164">
        <v>8</v>
      </c>
      <c r="AF164">
        <v>6</v>
      </c>
      <c r="AG164" t="s">
        <v>49</v>
      </c>
    </row>
    <row r="165" spans="1:33" hidden="1" x14ac:dyDescent="0.25">
      <c r="A165" s="16" t="s">
        <v>1</v>
      </c>
      <c r="B165" s="24" t="s">
        <v>52</v>
      </c>
      <c r="C165" s="24" t="s">
        <v>2247</v>
      </c>
      <c r="D165">
        <v>30</v>
      </c>
      <c r="E165">
        <v>8</v>
      </c>
      <c r="F165" s="38" t="str">
        <f>VLOOKUP(Z165, method!$A$1:$B$15, 2, 0)</f>
        <v>留後</v>
      </c>
      <c r="G165">
        <v>10</v>
      </c>
      <c r="H165">
        <v>120</v>
      </c>
      <c r="I165">
        <v>1650</v>
      </c>
      <c r="J165" s="18" t="s">
        <v>116</v>
      </c>
      <c r="K165">
        <v>1</v>
      </c>
      <c r="L165">
        <v>41.43</v>
      </c>
      <c r="M165">
        <v>4</v>
      </c>
      <c r="N165">
        <v>10</v>
      </c>
      <c r="O165">
        <v>25</v>
      </c>
      <c r="P165" t="s">
        <v>467</v>
      </c>
      <c r="Q165">
        <v>1094</v>
      </c>
      <c r="R165">
        <v>5</v>
      </c>
      <c r="S165" s="32" t="s">
        <v>435</v>
      </c>
      <c r="T165">
        <v>66</v>
      </c>
      <c r="W165">
        <v>12</v>
      </c>
      <c r="X165">
        <v>25</v>
      </c>
      <c r="Y165" s="18" t="s">
        <v>20</v>
      </c>
      <c r="Z165">
        <v>13</v>
      </c>
      <c r="AA165">
        <v>13</v>
      </c>
      <c r="AB165">
        <v>13</v>
      </c>
      <c r="AC165">
        <v>8</v>
      </c>
      <c r="AF165">
        <v>9</v>
      </c>
      <c r="AG165" t="s">
        <v>53</v>
      </c>
    </row>
    <row r="166" spans="1:33" hidden="1" x14ac:dyDescent="0.25">
      <c r="A166" s="16" t="s">
        <v>1</v>
      </c>
      <c r="B166" s="24" t="s">
        <v>52</v>
      </c>
      <c r="C166" s="24" t="s">
        <v>2247</v>
      </c>
      <c r="D166">
        <v>3.2</v>
      </c>
      <c r="E166">
        <v>7</v>
      </c>
      <c r="F166" s="36" t="str">
        <f>VLOOKUP(Z166, method!$A$1:$B$15, 2, 0)</f>
        <v>中後</v>
      </c>
      <c r="G166">
        <v>4</v>
      </c>
      <c r="H166">
        <v>123</v>
      </c>
      <c r="I166" s="43">
        <v>1800</v>
      </c>
      <c r="J166" s="19" t="s">
        <v>101</v>
      </c>
      <c r="K166">
        <v>1</v>
      </c>
      <c r="L166">
        <v>50.72</v>
      </c>
      <c r="M166">
        <v>21</v>
      </c>
      <c r="N166">
        <v>9</v>
      </c>
      <c r="O166">
        <v>25</v>
      </c>
      <c r="P166" t="s">
        <v>429</v>
      </c>
      <c r="Q166">
        <v>1088</v>
      </c>
      <c r="R166">
        <v>5</v>
      </c>
      <c r="S166" s="33" t="s">
        <v>430</v>
      </c>
      <c r="T166">
        <v>37</v>
      </c>
      <c r="W166" s="12" t="s">
        <v>558</v>
      </c>
      <c r="X166">
        <v>26</v>
      </c>
      <c r="Y166" s="18" t="s">
        <v>20</v>
      </c>
      <c r="Z166">
        <v>10</v>
      </c>
      <c r="AA166">
        <v>10</v>
      </c>
      <c r="AB166">
        <v>9</v>
      </c>
      <c r="AC166">
        <v>8</v>
      </c>
      <c r="AD166">
        <v>7</v>
      </c>
      <c r="AF166">
        <v>9</v>
      </c>
      <c r="AG166" t="s">
        <v>53</v>
      </c>
    </row>
    <row r="167" spans="1:33" hidden="1" x14ac:dyDescent="0.25">
      <c r="A167" s="16" t="s">
        <v>1</v>
      </c>
      <c r="B167" s="24" t="s">
        <v>52</v>
      </c>
      <c r="C167" s="24" t="s">
        <v>2247</v>
      </c>
      <c r="D167">
        <v>11</v>
      </c>
      <c r="E167" s="28">
        <v>3</v>
      </c>
      <c r="F167" s="38" t="str">
        <f>VLOOKUP(Z167, method!$A$1:$B$15, 2, 0)</f>
        <v>留後</v>
      </c>
      <c r="G167">
        <v>13</v>
      </c>
      <c r="H167">
        <v>120</v>
      </c>
      <c r="I167">
        <v>1600</v>
      </c>
      <c r="J167" s="25" t="s">
        <v>150</v>
      </c>
      <c r="K167">
        <v>1</v>
      </c>
      <c r="L167">
        <v>34.979999999999997</v>
      </c>
      <c r="M167">
        <v>7</v>
      </c>
      <c r="N167">
        <v>9</v>
      </c>
      <c r="O167">
        <v>25</v>
      </c>
      <c r="P167" t="s">
        <v>434</v>
      </c>
      <c r="Q167">
        <v>1084</v>
      </c>
      <c r="R167">
        <v>5</v>
      </c>
      <c r="S167" s="32" t="s">
        <v>435</v>
      </c>
      <c r="T167">
        <v>2</v>
      </c>
      <c r="W167" s="12" t="s">
        <v>480</v>
      </c>
      <c r="X167">
        <v>25</v>
      </c>
      <c r="Y167" s="18" t="s">
        <v>20</v>
      </c>
      <c r="Z167">
        <v>14</v>
      </c>
      <c r="AA167">
        <v>13</v>
      </c>
      <c r="AB167">
        <v>11</v>
      </c>
      <c r="AC167">
        <v>3</v>
      </c>
      <c r="AF167">
        <v>9</v>
      </c>
      <c r="AG167" t="s">
        <v>53</v>
      </c>
    </row>
    <row r="168" spans="1:33" hidden="1" x14ac:dyDescent="0.25">
      <c r="A168" s="16" t="s">
        <v>1</v>
      </c>
      <c r="B168" s="24" t="s">
        <v>52</v>
      </c>
      <c r="C168" s="24" t="s">
        <v>2247</v>
      </c>
      <c r="D168">
        <v>9.5</v>
      </c>
      <c r="E168" s="28">
        <v>2</v>
      </c>
      <c r="F168" s="38" t="str">
        <f>VLOOKUP(Z168, method!$A$1:$B$15, 2, 0)</f>
        <v>留後</v>
      </c>
      <c r="G168">
        <v>13</v>
      </c>
      <c r="H168">
        <v>122</v>
      </c>
      <c r="I168" s="43">
        <v>1800</v>
      </c>
      <c r="J168" s="25" t="s">
        <v>150</v>
      </c>
      <c r="K168">
        <v>1</v>
      </c>
      <c r="L168">
        <v>48.18</v>
      </c>
      <c r="M168">
        <v>1</v>
      </c>
      <c r="N168">
        <v>7</v>
      </c>
      <c r="O168">
        <v>25</v>
      </c>
      <c r="P168" t="s">
        <v>429</v>
      </c>
      <c r="Q168">
        <v>1074</v>
      </c>
      <c r="R168">
        <v>5</v>
      </c>
      <c r="S168" s="32" t="s">
        <v>435</v>
      </c>
      <c r="T168">
        <v>798</v>
      </c>
      <c r="W168" s="12" t="s">
        <v>431</v>
      </c>
      <c r="X168">
        <v>27</v>
      </c>
      <c r="Y168" s="18" t="s">
        <v>20</v>
      </c>
      <c r="Z168">
        <v>13</v>
      </c>
      <c r="AA168">
        <v>9</v>
      </c>
      <c r="AB168">
        <v>9</v>
      </c>
      <c r="AC168">
        <v>9</v>
      </c>
      <c r="AD168">
        <v>2</v>
      </c>
      <c r="AF168">
        <v>9</v>
      </c>
      <c r="AG168" t="s">
        <v>53</v>
      </c>
    </row>
    <row r="169" spans="1:33" hidden="1" x14ac:dyDescent="0.25">
      <c r="A169" s="16" t="s">
        <v>1</v>
      </c>
      <c r="B169" s="24" t="s">
        <v>52</v>
      </c>
      <c r="C169" s="24" t="s">
        <v>2247</v>
      </c>
      <c r="D169">
        <v>3.3</v>
      </c>
      <c r="E169">
        <v>6</v>
      </c>
      <c r="F169" s="36" t="str">
        <f>VLOOKUP(Z169, method!$A$1:$B$15, 2, 0)</f>
        <v>中後</v>
      </c>
      <c r="G169">
        <v>9</v>
      </c>
      <c r="H169">
        <v>125</v>
      </c>
      <c r="I169">
        <v>2200</v>
      </c>
      <c r="J169" s="20" t="s">
        <v>19</v>
      </c>
      <c r="K169">
        <v>2</v>
      </c>
      <c r="L169">
        <v>18.79</v>
      </c>
      <c r="M169">
        <v>4</v>
      </c>
      <c r="N169">
        <v>6</v>
      </c>
      <c r="O169">
        <v>25</v>
      </c>
      <c r="P169" s="31" t="s">
        <v>450</v>
      </c>
      <c r="Q169">
        <v>1083</v>
      </c>
      <c r="R169">
        <v>5</v>
      </c>
      <c r="S169" s="32" t="s">
        <v>435</v>
      </c>
      <c r="T169">
        <v>728</v>
      </c>
      <c r="W169">
        <v>3</v>
      </c>
      <c r="X169">
        <v>29</v>
      </c>
      <c r="Y169" s="18" t="s">
        <v>20</v>
      </c>
      <c r="Z169">
        <v>9</v>
      </c>
      <c r="AA169">
        <v>8</v>
      </c>
      <c r="AB169">
        <v>8</v>
      </c>
      <c r="AC169">
        <v>7</v>
      </c>
      <c r="AD169">
        <v>2</v>
      </c>
      <c r="AE169">
        <v>6</v>
      </c>
      <c r="AF169">
        <v>9</v>
      </c>
      <c r="AG169" t="s">
        <v>53</v>
      </c>
    </row>
    <row r="170" spans="1:33" x14ac:dyDescent="0.25">
      <c r="A170" s="16" t="s">
        <v>1</v>
      </c>
      <c r="B170" s="24" t="s">
        <v>52</v>
      </c>
      <c r="C170" s="24" t="s">
        <v>2247</v>
      </c>
      <c r="D170">
        <v>3.9</v>
      </c>
      <c r="E170" s="34">
        <v>4</v>
      </c>
      <c r="F170" s="38" t="str">
        <f>VLOOKUP(Z170, method!$A$1:$B$15, 2, 0)</f>
        <v>留後</v>
      </c>
      <c r="G170">
        <v>11</v>
      </c>
      <c r="H170">
        <v>124</v>
      </c>
      <c r="I170" s="43">
        <v>1800</v>
      </c>
      <c r="J170" s="16" t="s">
        <v>13</v>
      </c>
      <c r="K170">
        <v>1</v>
      </c>
      <c r="L170">
        <v>49.14</v>
      </c>
      <c r="M170">
        <v>14</v>
      </c>
      <c r="N170">
        <v>5</v>
      </c>
      <c r="O170">
        <v>25</v>
      </c>
      <c r="P170" s="31" t="s">
        <v>455</v>
      </c>
      <c r="Q170">
        <v>1083</v>
      </c>
      <c r="R170">
        <v>5</v>
      </c>
      <c r="S170" s="32" t="s">
        <v>446</v>
      </c>
      <c r="T170">
        <v>669</v>
      </c>
      <c r="W170" s="12" t="s">
        <v>451</v>
      </c>
      <c r="X170">
        <v>29</v>
      </c>
      <c r="Y170" s="18" t="s">
        <v>20</v>
      </c>
      <c r="Z170">
        <v>12</v>
      </c>
      <c r="AA170">
        <v>12</v>
      </c>
      <c r="AB170">
        <v>11</v>
      </c>
      <c r="AC170">
        <v>11</v>
      </c>
      <c r="AD170">
        <v>4</v>
      </c>
      <c r="AF170">
        <v>9</v>
      </c>
      <c r="AG170" t="s">
        <v>53</v>
      </c>
    </row>
    <row r="171" spans="1:33" x14ac:dyDescent="0.25">
      <c r="A171" s="16" t="s">
        <v>1</v>
      </c>
      <c r="B171" s="24" t="s">
        <v>52</v>
      </c>
      <c r="C171" s="24" t="s">
        <v>2247</v>
      </c>
      <c r="D171">
        <v>8.8000000000000007</v>
      </c>
      <c r="E171" s="28">
        <v>2</v>
      </c>
      <c r="F171" s="36" t="str">
        <f>VLOOKUP(Z171, method!$A$1:$B$15, 2, 0)</f>
        <v>中後</v>
      </c>
      <c r="G171">
        <v>11</v>
      </c>
      <c r="H171">
        <v>124</v>
      </c>
      <c r="I171" s="43">
        <v>1800</v>
      </c>
      <c r="J171" s="16" t="s">
        <v>13</v>
      </c>
      <c r="K171">
        <v>1</v>
      </c>
      <c r="L171">
        <v>49.76</v>
      </c>
      <c r="M171">
        <v>23</v>
      </c>
      <c r="N171">
        <v>4</v>
      </c>
      <c r="O171">
        <v>25</v>
      </c>
      <c r="P171" s="31" t="s">
        <v>461</v>
      </c>
      <c r="Q171">
        <v>1066</v>
      </c>
      <c r="R171">
        <v>5</v>
      </c>
      <c r="S171" s="32" t="s">
        <v>435</v>
      </c>
      <c r="T171">
        <v>612</v>
      </c>
      <c r="W171" s="12" t="s">
        <v>451</v>
      </c>
      <c r="X171">
        <v>29</v>
      </c>
      <c r="Y171" s="18" t="s">
        <v>20</v>
      </c>
      <c r="Z171">
        <v>9</v>
      </c>
      <c r="AA171">
        <v>7</v>
      </c>
      <c r="AB171">
        <v>4</v>
      </c>
      <c r="AC171">
        <v>3</v>
      </c>
      <c r="AD171">
        <v>2</v>
      </c>
      <c r="AF171">
        <v>9</v>
      </c>
      <c r="AG171" t="s">
        <v>53</v>
      </c>
    </row>
    <row r="172" spans="1:33" hidden="1" x14ac:dyDescent="0.25">
      <c r="A172" s="16" t="s">
        <v>1</v>
      </c>
      <c r="B172" s="24" t="s">
        <v>52</v>
      </c>
      <c r="C172" s="24" t="s">
        <v>2247</v>
      </c>
      <c r="D172">
        <v>17</v>
      </c>
      <c r="E172" s="34">
        <v>5</v>
      </c>
      <c r="F172" s="38" t="str">
        <f>VLOOKUP(Z172, method!$A$1:$B$15, 2, 0)</f>
        <v>留後</v>
      </c>
      <c r="G172">
        <v>11</v>
      </c>
      <c r="H172">
        <v>126</v>
      </c>
      <c r="I172">
        <v>1650</v>
      </c>
      <c r="J172" s="19" t="s">
        <v>101</v>
      </c>
      <c r="K172">
        <v>1</v>
      </c>
      <c r="L172">
        <v>40.11</v>
      </c>
      <c r="M172">
        <v>9</v>
      </c>
      <c r="N172">
        <v>4</v>
      </c>
      <c r="O172">
        <v>25</v>
      </c>
      <c r="P172" s="31" t="s">
        <v>450</v>
      </c>
      <c r="Q172">
        <v>1069</v>
      </c>
      <c r="R172">
        <v>5</v>
      </c>
      <c r="S172" s="32" t="s">
        <v>446</v>
      </c>
      <c r="T172">
        <v>572</v>
      </c>
      <c r="W172" t="s">
        <v>600</v>
      </c>
      <c r="X172">
        <v>31</v>
      </c>
      <c r="Y172" s="18" t="s">
        <v>20</v>
      </c>
      <c r="Z172">
        <v>12</v>
      </c>
      <c r="AA172">
        <v>12</v>
      </c>
      <c r="AB172">
        <v>12</v>
      </c>
      <c r="AC172">
        <v>5</v>
      </c>
      <c r="AF172">
        <v>9</v>
      </c>
      <c r="AG172" t="s">
        <v>53</v>
      </c>
    </row>
    <row r="173" spans="1:33" hidden="1" x14ac:dyDescent="0.25">
      <c r="A173" s="16" t="s">
        <v>1</v>
      </c>
      <c r="B173" s="24" t="s">
        <v>52</v>
      </c>
      <c r="C173" s="24" t="s">
        <v>2247</v>
      </c>
      <c r="D173" t="s">
        <v>546</v>
      </c>
      <c r="E173" t="s">
        <v>778</v>
      </c>
      <c r="G173" t="s">
        <v>546</v>
      </c>
      <c r="H173">
        <v>126</v>
      </c>
      <c r="I173">
        <v>1650</v>
      </c>
      <c r="J173" s="16" t="s">
        <v>29</v>
      </c>
      <c r="K173" t="s">
        <v>546</v>
      </c>
      <c r="M173">
        <v>19</v>
      </c>
      <c r="N173">
        <v>3</v>
      </c>
      <c r="O173">
        <v>25</v>
      </c>
      <c r="P173" s="31" t="s">
        <v>455</v>
      </c>
      <c r="Q173" t="s">
        <v>546</v>
      </c>
      <c r="R173">
        <v>5</v>
      </c>
      <c r="S173" s="32" t="s">
        <v>446</v>
      </c>
      <c r="T173">
        <v>515</v>
      </c>
      <c r="W173" t="s">
        <v>546</v>
      </c>
      <c r="X173">
        <v>31</v>
      </c>
      <c r="Y173" s="18" t="s">
        <v>20</v>
      </c>
      <c r="Z173" t="s">
        <v>546</v>
      </c>
      <c r="AF173">
        <v>9</v>
      </c>
      <c r="AG173" t="s">
        <v>53</v>
      </c>
    </row>
    <row r="174" spans="1:33" hidden="1" x14ac:dyDescent="0.25">
      <c r="A174" s="16" t="s">
        <v>1</v>
      </c>
      <c r="B174" s="24" t="s">
        <v>52</v>
      </c>
      <c r="C174" s="24" t="s">
        <v>2247</v>
      </c>
      <c r="D174">
        <v>13</v>
      </c>
      <c r="E174" s="28">
        <v>3</v>
      </c>
      <c r="F174" s="36" t="str">
        <f>VLOOKUP(Z174, method!$A$1:$B$15, 2, 0)</f>
        <v>中後</v>
      </c>
      <c r="G174">
        <v>4</v>
      </c>
      <c r="H174">
        <v>127</v>
      </c>
      <c r="I174">
        <v>2200</v>
      </c>
      <c r="J174" s="25" t="s">
        <v>150</v>
      </c>
      <c r="K174">
        <v>2</v>
      </c>
      <c r="L174">
        <v>16.57</v>
      </c>
      <c r="M174">
        <v>5</v>
      </c>
      <c r="N174">
        <v>3</v>
      </c>
      <c r="O174">
        <v>25</v>
      </c>
      <c r="P174" s="30" t="s">
        <v>445</v>
      </c>
      <c r="Q174">
        <v>1081</v>
      </c>
      <c r="R174">
        <v>5</v>
      </c>
      <c r="S174" s="32" t="s">
        <v>435</v>
      </c>
      <c r="T174">
        <v>476</v>
      </c>
      <c r="W174" s="12" t="s">
        <v>456</v>
      </c>
      <c r="X174">
        <v>32</v>
      </c>
      <c r="Y174" s="18" t="s">
        <v>20</v>
      </c>
      <c r="Z174">
        <v>9</v>
      </c>
      <c r="AA174">
        <v>8</v>
      </c>
      <c r="AB174">
        <v>8</v>
      </c>
      <c r="AC174">
        <v>8</v>
      </c>
      <c r="AD174">
        <v>5</v>
      </c>
      <c r="AE174">
        <v>3</v>
      </c>
      <c r="AF174">
        <v>9</v>
      </c>
      <c r="AG174" t="s">
        <v>53</v>
      </c>
    </row>
    <row r="175" spans="1:33" hidden="1" x14ac:dyDescent="0.25">
      <c r="A175" s="16" t="s">
        <v>1</v>
      </c>
      <c r="B175" s="24" t="s">
        <v>52</v>
      </c>
      <c r="C175" s="24" t="s">
        <v>2247</v>
      </c>
      <c r="D175">
        <v>22</v>
      </c>
      <c r="E175">
        <v>8</v>
      </c>
      <c r="F175" s="37" t="str">
        <f>VLOOKUP(Z175, method!$A$1:$B$15, 2, 0)</f>
        <v>中前</v>
      </c>
      <c r="G175">
        <v>5</v>
      </c>
      <c r="H175">
        <v>129</v>
      </c>
      <c r="I175">
        <v>1650</v>
      </c>
      <c r="J175" s="17" t="s">
        <v>121</v>
      </c>
      <c r="K175">
        <v>1</v>
      </c>
      <c r="L175">
        <v>41.22</v>
      </c>
      <c r="M175">
        <v>5</v>
      </c>
      <c r="N175">
        <v>2</v>
      </c>
      <c r="O175">
        <v>25</v>
      </c>
      <c r="P175" s="31" t="s">
        <v>450</v>
      </c>
      <c r="Q175">
        <v>1071</v>
      </c>
      <c r="R175">
        <v>5</v>
      </c>
      <c r="S175" s="32" t="s">
        <v>435</v>
      </c>
      <c r="T175">
        <v>398</v>
      </c>
      <c r="W175">
        <v>3</v>
      </c>
      <c r="X175">
        <v>34</v>
      </c>
      <c r="Y175" s="18" t="s">
        <v>20</v>
      </c>
      <c r="Z175">
        <v>5</v>
      </c>
      <c r="AA175">
        <v>2</v>
      </c>
      <c r="AB175">
        <v>2</v>
      </c>
      <c r="AC175">
        <v>8</v>
      </c>
      <c r="AF175">
        <v>9</v>
      </c>
      <c r="AG175" t="s">
        <v>53</v>
      </c>
    </row>
    <row r="176" spans="1:33" hidden="1" x14ac:dyDescent="0.25">
      <c r="A176" s="16" t="s">
        <v>1</v>
      </c>
      <c r="B176" s="24" t="s">
        <v>52</v>
      </c>
      <c r="C176" s="24" t="s">
        <v>2247</v>
      </c>
      <c r="D176">
        <v>18</v>
      </c>
      <c r="E176">
        <v>11</v>
      </c>
      <c r="F176" s="37" t="str">
        <f>VLOOKUP(Z176, method!$A$1:$B$15, 2, 0)</f>
        <v>中前</v>
      </c>
      <c r="G176">
        <v>4</v>
      </c>
      <c r="H176">
        <v>132</v>
      </c>
      <c r="I176" s="43">
        <v>1800</v>
      </c>
      <c r="J176" s="27" t="s">
        <v>398</v>
      </c>
      <c r="K176">
        <v>1</v>
      </c>
      <c r="L176">
        <v>51.29</v>
      </c>
      <c r="M176">
        <v>18</v>
      </c>
      <c r="N176">
        <v>12</v>
      </c>
      <c r="O176">
        <v>24</v>
      </c>
      <c r="P176" t="s">
        <v>467</v>
      </c>
      <c r="Q176">
        <v>1073</v>
      </c>
      <c r="R176">
        <v>5</v>
      </c>
      <c r="S176" s="32" t="s">
        <v>435</v>
      </c>
      <c r="T176">
        <v>270</v>
      </c>
      <c r="W176" t="s">
        <v>645</v>
      </c>
      <c r="X176">
        <v>37</v>
      </c>
      <c r="Y176" s="18" t="s">
        <v>20</v>
      </c>
      <c r="Z176">
        <v>4</v>
      </c>
      <c r="AA176">
        <v>4</v>
      </c>
      <c r="AB176">
        <v>5</v>
      </c>
      <c r="AC176">
        <v>6</v>
      </c>
      <c r="AD176">
        <v>11</v>
      </c>
      <c r="AF176">
        <v>9</v>
      </c>
      <c r="AG176" t="s">
        <v>53</v>
      </c>
    </row>
    <row r="177" spans="1:33" hidden="1" x14ac:dyDescent="0.25">
      <c r="A177" s="16" t="s">
        <v>1</v>
      </c>
      <c r="B177" s="24" t="s">
        <v>52</v>
      </c>
      <c r="C177" s="24" t="s">
        <v>2247</v>
      </c>
      <c r="D177">
        <v>7.3</v>
      </c>
      <c r="E177">
        <v>7</v>
      </c>
      <c r="F177" s="35" t="str">
        <f>VLOOKUP(Z177, method!$A$1:$B$15, 2, 0)</f>
        <v>放頭</v>
      </c>
      <c r="G177">
        <v>5</v>
      </c>
      <c r="H177">
        <v>132</v>
      </c>
      <c r="I177">
        <v>2200</v>
      </c>
      <c r="J177" s="27" t="s">
        <v>398</v>
      </c>
      <c r="K177">
        <v>2</v>
      </c>
      <c r="L177">
        <v>18.14</v>
      </c>
      <c r="M177">
        <v>11</v>
      </c>
      <c r="N177">
        <v>12</v>
      </c>
      <c r="O177">
        <v>24</v>
      </c>
      <c r="P177" s="31" t="s">
        <v>455</v>
      </c>
      <c r="Q177">
        <v>1082</v>
      </c>
      <c r="R177">
        <v>5</v>
      </c>
      <c r="S177" s="32" t="s">
        <v>435</v>
      </c>
      <c r="T177">
        <v>250</v>
      </c>
      <c r="W177" t="s">
        <v>442</v>
      </c>
      <c r="X177">
        <v>39</v>
      </c>
      <c r="Y177" s="18" t="s">
        <v>20</v>
      </c>
      <c r="Z177">
        <v>2</v>
      </c>
      <c r="AA177">
        <v>2</v>
      </c>
      <c r="AB177">
        <v>2</v>
      </c>
      <c r="AC177">
        <v>2</v>
      </c>
      <c r="AD177">
        <v>2</v>
      </c>
      <c r="AE177">
        <v>7</v>
      </c>
      <c r="AF177">
        <v>9</v>
      </c>
      <c r="AG177" t="s">
        <v>53</v>
      </c>
    </row>
    <row r="178" spans="1:33" hidden="1" x14ac:dyDescent="0.25">
      <c r="A178" s="16" t="s">
        <v>1</v>
      </c>
      <c r="B178" s="24" t="s">
        <v>52</v>
      </c>
      <c r="C178" s="24" t="s">
        <v>2247</v>
      </c>
      <c r="D178">
        <v>9.6999999999999993</v>
      </c>
      <c r="E178">
        <v>7</v>
      </c>
      <c r="F178" s="35" t="str">
        <f>VLOOKUP(Z178, method!$A$1:$B$15, 2, 0)</f>
        <v>放頭</v>
      </c>
      <c r="G178">
        <v>8</v>
      </c>
      <c r="H178">
        <v>134</v>
      </c>
      <c r="I178">
        <v>1600</v>
      </c>
      <c r="J178" s="19" t="s">
        <v>101</v>
      </c>
      <c r="K178">
        <v>1</v>
      </c>
      <c r="L178">
        <v>35.6</v>
      </c>
      <c r="M178">
        <v>8</v>
      </c>
      <c r="N178">
        <v>9</v>
      </c>
      <c r="O178">
        <v>24</v>
      </c>
      <c r="P178" t="s">
        <v>434</v>
      </c>
      <c r="Q178">
        <v>1093</v>
      </c>
      <c r="R178">
        <v>5</v>
      </c>
      <c r="S178" s="33" t="s">
        <v>499</v>
      </c>
      <c r="T178">
        <v>1</v>
      </c>
      <c r="W178" t="s">
        <v>600</v>
      </c>
      <c r="X178">
        <v>39</v>
      </c>
      <c r="Y178" s="18" t="s">
        <v>20</v>
      </c>
      <c r="Z178">
        <v>3</v>
      </c>
      <c r="AA178">
        <v>3</v>
      </c>
      <c r="AB178">
        <v>2</v>
      </c>
      <c r="AC178">
        <v>7</v>
      </c>
      <c r="AF178">
        <v>9</v>
      </c>
      <c r="AG178" t="s">
        <v>53</v>
      </c>
    </row>
    <row r="179" spans="1:33" hidden="1" x14ac:dyDescent="0.25">
      <c r="A179" s="16" t="s">
        <v>1</v>
      </c>
      <c r="B179" s="24" t="s">
        <v>52</v>
      </c>
      <c r="C179" s="24" t="s">
        <v>2247</v>
      </c>
      <c r="D179">
        <v>13</v>
      </c>
      <c r="E179">
        <v>8</v>
      </c>
      <c r="F179" s="36" t="str">
        <f>VLOOKUP(Z179, method!$A$1:$B$15, 2, 0)</f>
        <v>中後</v>
      </c>
      <c r="G179">
        <v>10</v>
      </c>
      <c r="H179">
        <v>119</v>
      </c>
      <c r="I179">
        <v>1400</v>
      </c>
      <c r="J179" s="19" t="s">
        <v>101</v>
      </c>
      <c r="K179">
        <v>1</v>
      </c>
      <c r="L179">
        <v>22.53</v>
      </c>
      <c r="M179">
        <v>1</v>
      </c>
      <c r="N179">
        <v>7</v>
      </c>
      <c r="O179">
        <v>24</v>
      </c>
      <c r="P179" t="s">
        <v>518</v>
      </c>
      <c r="Q179">
        <v>1081</v>
      </c>
      <c r="R179">
        <v>4</v>
      </c>
      <c r="S179" s="32" t="s">
        <v>435</v>
      </c>
      <c r="T179">
        <v>789</v>
      </c>
      <c r="W179" t="s">
        <v>459</v>
      </c>
      <c r="X179">
        <v>43</v>
      </c>
      <c r="Y179" s="18" t="s">
        <v>20</v>
      </c>
      <c r="Z179">
        <v>10</v>
      </c>
      <c r="AA179">
        <v>12</v>
      </c>
      <c r="AB179">
        <v>13</v>
      </c>
      <c r="AC179">
        <v>8</v>
      </c>
      <c r="AF179">
        <v>9</v>
      </c>
      <c r="AG179" t="s">
        <v>53</v>
      </c>
    </row>
    <row r="180" spans="1:33" hidden="1" x14ac:dyDescent="0.25">
      <c r="A180" s="16" t="s">
        <v>1</v>
      </c>
      <c r="B180" s="24" t="s">
        <v>52</v>
      </c>
      <c r="C180" s="24" t="s">
        <v>2247</v>
      </c>
      <c r="D180">
        <v>24</v>
      </c>
      <c r="E180">
        <v>13</v>
      </c>
      <c r="F180" s="37" t="str">
        <f>VLOOKUP(Z180, method!$A$1:$B$15, 2, 0)</f>
        <v>中前</v>
      </c>
      <c r="G180">
        <v>11</v>
      </c>
      <c r="H180">
        <v>122</v>
      </c>
      <c r="I180" s="43">
        <v>1800</v>
      </c>
      <c r="J180" s="27" t="s">
        <v>93</v>
      </c>
      <c r="K180">
        <v>1</v>
      </c>
      <c r="L180">
        <v>51.03</v>
      </c>
      <c r="M180">
        <v>29</v>
      </c>
      <c r="N180">
        <v>5</v>
      </c>
      <c r="O180">
        <v>24</v>
      </c>
      <c r="P180" t="s">
        <v>467</v>
      </c>
      <c r="Q180">
        <v>1076</v>
      </c>
      <c r="R180">
        <v>4</v>
      </c>
      <c r="S180" s="32" t="s">
        <v>435</v>
      </c>
      <c r="T180">
        <v>709</v>
      </c>
      <c r="W180" t="s">
        <v>650</v>
      </c>
      <c r="X180">
        <v>45</v>
      </c>
      <c r="Y180" s="18" t="s">
        <v>20</v>
      </c>
      <c r="Z180">
        <v>4</v>
      </c>
      <c r="AA180">
        <v>6</v>
      </c>
      <c r="AB180">
        <v>6</v>
      </c>
      <c r="AC180">
        <v>5</v>
      </c>
      <c r="AD180">
        <v>13</v>
      </c>
      <c r="AF180">
        <v>9</v>
      </c>
      <c r="AG180" t="s">
        <v>53</v>
      </c>
    </row>
    <row r="181" spans="1:33" hidden="1" x14ac:dyDescent="0.25">
      <c r="A181" s="16" t="s">
        <v>1</v>
      </c>
      <c r="B181" s="24" t="s">
        <v>52</v>
      </c>
      <c r="C181" s="24" t="s">
        <v>2247</v>
      </c>
      <c r="D181">
        <v>8.9</v>
      </c>
      <c r="E181" s="34">
        <v>4</v>
      </c>
      <c r="F181" s="35" t="str">
        <f>VLOOKUP(Z181, method!$A$1:$B$15, 2, 0)</f>
        <v>放頭</v>
      </c>
      <c r="G181">
        <v>7</v>
      </c>
      <c r="H181">
        <v>122</v>
      </c>
      <c r="I181">
        <v>1650</v>
      </c>
      <c r="J181" s="17" t="s">
        <v>121</v>
      </c>
      <c r="K181">
        <v>1</v>
      </c>
      <c r="L181">
        <v>41.02</v>
      </c>
      <c r="M181">
        <v>15</v>
      </c>
      <c r="N181">
        <v>5</v>
      </c>
      <c r="O181">
        <v>24</v>
      </c>
      <c r="P181" s="31" t="s">
        <v>461</v>
      </c>
      <c r="Q181">
        <v>1079</v>
      </c>
      <c r="R181">
        <v>4</v>
      </c>
      <c r="S181" s="32" t="s">
        <v>435</v>
      </c>
      <c r="T181">
        <v>672</v>
      </c>
      <c r="W181" s="12">
        <v>2</v>
      </c>
      <c r="X181">
        <v>46</v>
      </c>
      <c r="Y181" s="18" t="s">
        <v>20</v>
      </c>
      <c r="Z181">
        <v>3</v>
      </c>
      <c r="AA181">
        <v>4</v>
      </c>
      <c r="AB181">
        <v>3</v>
      </c>
      <c r="AC181">
        <v>4</v>
      </c>
      <c r="AF181">
        <v>9</v>
      </c>
      <c r="AG181" t="s">
        <v>53</v>
      </c>
    </row>
    <row r="182" spans="1:33" hidden="1" x14ac:dyDescent="0.25">
      <c r="A182" s="16" t="s">
        <v>1</v>
      </c>
      <c r="B182" s="24" t="s">
        <v>52</v>
      </c>
      <c r="C182" s="24" t="s">
        <v>2247</v>
      </c>
      <c r="D182">
        <v>4.7</v>
      </c>
      <c r="E182" s="34">
        <v>4</v>
      </c>
      <c r="F182" s="35" t="str">
        <f>VLOOKUP(Z182, method!$A$1:$B$15, 2, 0)</f>
        <v>放頭</v>
      </c>
      <c r="G182">
        <v>9</v>
      </c>
      <c r="H182">
        <v>125</v>
      </c>
      <c r="I182" s="43">
        <v>1800</v>
      </c>
      <c r="J182" s="20" t="s">
        <v>19</v>
      </c>
      <c r="K182">
        <v>1</v>
      </c>
      <c r="L182">
        <v>51.12</v>
      </c>
      <c r="M182">
        <v>8</v>
      </c>
      <c r="N182">
        <v>5</v>
      </c>
      <c r="O182">
        <v>24</v>
      </c>
      <c r="P182" s="31" t="s">
        <v>455</v>
      </c>
      <c r="Q182">
        <v>1076</v>
      </c>
      <c r="R182">
        <v>4</v>
      </c>
      <c r="S182" s="32" t="s">
        <v>435</v>
      </c>
      <c r="T182">
        <v>652</v>
      </c>
      <c r="W182" s="12" t="s">
        <v>521</v>
      </c>
      <c r="X182">
        <v>47</v>
      </c>
      <c r="Y182" s="18" t="s">
        <v>20</v>
      </c>
      <c r="Z182">
        <v>2</v>
      </c>
      <c r="AA182">
        <v>3</v>
      </c>
      <c r="AB182">
        <v>3</v>
      </c>
      <c r="AC182">
        <v>3</v>
      </c>
      <c r="AD182">
        <v>4</v>
      </c>
      <c r="AF182">
        <v>9</v>
      </c>
      <c r="AG182" t="s">
        <v>53</v>
      </c>
    </row>
    <row r="183" spans="1:33" hidden="1" x14ac:dyDescent="0.25">
      <c r="A183" s="16" t="s">
        <v>1</v>
      </c>
      <c r="B183" s="24" t="s">
        <v>52</v>
      </c>
      <c r="C183" s="24" t="s">
        <v>2247</v>
      </c>
      <c r="D183">
        <v>6.2</v>
      </c>
      <c r="E183" s="34">
        <v>4</v>
      </c>
      <c r="F183" s="37" t="str">
        <f>VLOOKUP(Z183, method!$A$1:$B$15, 2, 0)</f>
        <v>中前</v>
      </c>
      <c r="G183">
        <v>5</v>
      </c>
      <c r="H183">
        <v>123</v>
      </c>
      <c r="I183">
        <v>1650</v>
      </c>
      <c r="J183" s="18" t="s">
        <v>116</v>
      </c>
      <c r="K183">
        <v>1</v>
      </c>
      <c r="L183">
        <v>41.19</v>
      </c>
      <c r="M183">
        <v>10</v>
      </c>
      <c r="N183">
        <v>4</v>
      </c>
      <c r="O183">
        <v>24</v>
      </c>
      <c r="P183" s="31" t="s">
        <v>455</v>
      </c>
      <c r="Q183">
        <v>1069</v>
      </c>
      <c r="R183">
        <v>4</v>
      </c>
      <c r="S183" s="32" t="s">
        <v>435</v>
      </c>
      <c r="T183">
        <v>573</v>
      </c>
      <c r="W183">
        <v>4</v>
      </c>
      <c r="X183">
        <v>48</v>
      </c>
      <c r="Y183" s="18" t="s">
        <v>20</v>
      </c>
      <c r="Z183">
        <v>7</v>
      </c>
      <c r="AA183">
        <v>7</v>
      </c>
      <c r="AB183">
        <v>9</v>
      </c>
      <c r="AC183">
        <v>4</v>
      </c>
      <c r="AF183">
        <v>9</v>
      </c>
      <c r="AG183" t="s">
        <v>53</v>
      </c>
    </row>
    <row r="184" spans="1:33" hidden="1" x14ac:dyDescent="0.25">
      <c r="A184" s="16" t="s">
        <v>1</v>
      </c>
      <c r="B184" s="24" t="s">
        <v>52</v>
      </c>
      <c r="C184" s="24" t="s">
        <v>2247</v>
      </c>
      <c r="D184">
        <v>5.0999999999999996</v>
      </c>
      <c r="E184" s="28">
        <v>3</v>
      </c>
      <c r="F184" s="35" t="str">
        <f>VLOOKUP(Z184, method!$A$1:$B$15, 2, 0)</f>
        <v>放頭</v>
      </c>
      <c r="G184">
        <v>2</v>
      </c>
      <c r="H184">
        <v>122</v>
      </c>
      <c r="I184">
        <v>1650</v>
      </c>
      <c r="J184" s="18" t="s">
        <v>116</v>
      </c>
      <c r="K184">
        <v>1</v>
      </c>
      <c r="L184">
        <v>41.28</v>
      </c>
      <c r="M184">
        <v>27</v>
      </c>
      <c r="N184">
        <v>3</v>
      </c>
      <c r="O184">
        <v>24</v>
      </c>
      <c r="P184" s="31" t="s">
        <v>450</v>
      </c>
      <c r="Q184">
        <v>1068</v>
      </c>
      <c r="R184">
        <v>4</v>
      </c>
      <c r="S184" s="32" t="s">
        <v>435</v>
      </c>
      <c r="T184">
        <v>532</v>
      </c>
      <c r="W184" s="12" t="s">
        <v>431</v>
      </c>
      <c r="X184">
        <v>47</v>
      </c>
      <c r="Y184" s="18" t="s">
        <v>20</v>
      </c>
      <c r="Z184">
        <v>3</v>
      </c>
      <c r="AA184">
        <v>3</v>
      </c>
      <c r="AB184">
        <v>4</v>
      </c>
      <c r="AC184">
        <v>3</v>
      </c>
      <c r="AF184">
        <v>9</v>
      </c>
      <c r="AG184" t="s">
        <v>53</v>
      </c>
    </row>
    <row r="185" spans="1:33" hidden="1" x14ac:dyDescent="0.25">
      <c r="A185" s="16" t="s">
        <v>1</v>
      </c>
      <c r="B185" s="24" t="s">
        <v>52</v>
      </c>
      <c r="C185" s="24" t="s">
        <v>2247</v>
      </c>
      <c r="D185">
        <v>4.9000000000000004</v>
      </c>
      <c r="E185" s="34">
        <v>5</v>
      </c>
      <c r="F185" s="35" t="str">
        <f>VLOOKUP(Z185, method!$A$1:$B$15, 2, 0)</f>
        <v>放頭</v>
      </c>
      <c r="G185">
        <v>1</v>
      </c>
      <c r="H185">
        <v>125</v>
      </c>
      <c r="I185">
        <v>1650</v>
      </c>
      <c r="J185" s="19" t="s">
        <v>63</v>
      </c>
      <c r="K185">
        <v>1</v>
      </c>
      <c r="L185">
        <v>41.17</v>
      </c>
      <c r="M185">
        <v>13</v>
      </c>
      <c r="N185">
        <v>3</v>
      </c>
      <c r="O185">
        <v>24</v>
      </c>
      <c r="P185" s="31" t="s">
        <v>461</v>
      </c>
      <c r="Q185">
        <v>1084</v>
      </c>
      <c r="R185">
        <v>4</v>
      </c>
      <c r="S185" s="32" t="s">
        <v>435</v>
      </c>
      <c r="T185">
        <v>500</v>
      </c>
      <c r="W185" t="s">
        <v>519</v>
      </c>
      <c r="X185">
        <v>49</v>
      </c>
      <c r="Y185" s="18" t="s">
        <v>20</v>
      </c>
      <c r="Z185">
        <v>3</v>
      </c>
      <c r="AA185">
        <v>4</v>
      </c>
      <c r="AB185">
        <v>5</v>
      </c>
      <c r="AC185">
        <v>5</v>
      </c>
      <c r="AF185">
        <v>9</v>
      </c>
      <c r="AG185" t="s">
        <v>53</v>
      </c>
    </row>
    <row r="186" spans="1:33" hidden="1" x14ac:dyDescent="0.25">
      <c r="A186" s="16" t="s">
        <v>1</v>
      </c>
      <c r="B186" s="24" t="s">
        <v>52</v>
      </c>
      <c r="C186" s="24" t="s">
        <v>2247</v>
      </c>
      <c r="D186">
        <v>6.3</v>
      </c>
      <c r="E186">
        <v>6</v>
      </c>
      <c r="F186" s="35" t="str">
        <f>VLOOKUP(Z186, method!$A$1:$B$15, 2, 0)</f>
        <v>放頭</v>
      </c>
      <c r="G186">
        <v>10</v>
      </c>
      <c r="H186">
        <v>128</v>
      </c>
      <c r="I186" s="43">
        <v>1800</v>
      </c>
      <c r="J186" s="19" t="s">
        <v>63</v>
      </c>
      <c r="K186">
        <v>1</v>
      </c>
      <c r="L186">
        <v>50.2</v>
      </c>
      <c r="M186">
        <v>21</v>
      </c>
      <c r="N186">
        <v>2</v>
      </c>
      <c r="O186">
        <v>24</v>
      </c>
      <c r="P186" s="42" t="s">
        <v>445</v>
      </c>
      <c r="Q186">
        <v>1086</v>
      </c>
      <c r="R186">
        <v>4</v>
      </c>
      <c r="S186" s="32" t="s">
        <v>435</v>
      </c>
      <c r="T186">
        <v>441</v>
      </c>
      <c r="W186" s="12" t="s">
        <v>456</v>
      </c>
      <c r="X186">
        <v>49</v>
      </c>
      <c r="Y186" s="18" t="s">
        <v>20</v>
      </c>
      <c r="Z186">
        <v>2</v>
      </c>
      <c r="AA186">
        <v>3</v>
      </c>
      <c r="AB186">
        <v>2</v>
      </c>
      <c r="AC186">
        <v>2</v>
      </c>
      <c r="AD186">
        <v>6</v>
      </c>
      <c r="AF186">
        <v>9</v>
      </c>
      <c r="AG186" t="s">
        <v>53</v>
      </c>
    </row>
    <row r="187" spans="1:33" hidden="1" x14ac:dyDescent="0.25">
      <c r="A187" s="16" t="s">
        <v>1</v>
      </c>
      <c r="B187" s="24" t="s">
        <v>52</v>
      </c>
      <c r="C187" s="24" t="s">
        <v>2247</v>
      </c>
      <c r="D187" t="s">
        <v>546</v>
      </c>
      <c r="E187" t="s">
        <v>720</v>
      </c>
      <c r="G187" t="s">
        <v>546</v>
      </c>
      <c r="H187">
        <v>126</v>
      </c>
      <c r="I187">
        <v>2200</v>
      </c>
      <c r="J187" s="19" t="s">
        <v>63</v>
      </c>
      <c r="K187" t="s">
        <v>546</v>
      </c>
      <c r="M187">
        <v>7</v>
      </c>
      <c r="N187">
        <v>2</v>
      </c>
      <c r="O187">
        <v>24</v>
      </c>
      <c r="P187" s="31" t="s">
        <v>455</v>
      </c>
      <c r="Q187" t="s">
        <v>546</v>
      </c>
      <c r="R187">
        <v>4</v>
      </c>
      <c r="S187" s="32" t="s">
        <v>435</v>
      </c>
      <c r="T187">
        <v>399</v>
      </c>
      <c r="W187" t="s">
        <v>546</v>
      </c>
      <c r="X187">
        <v>49</v>
      </c>
      <c r="Y187" s="18" t="s">
        <v>20</v>
      </c>
      <c r="Z187" t="s">
        <v>546</v>
      </c>
      <c r="AF187">
        <v>9</v>
      </c>
      <c r="AG187" t="s">
        <v>53</v>
      </c>
    </row>
    <row r="188" spans="1:33" hidden="1" x14ac:dyDescent="0.25">
      <c r="A188" s="16" t="s">
        <v>1</v>
      </c>
      <c r="B188" s="24" t="s">
        <v>52</v>
      </c>
      <c r="C188" s="24" t="s">
        <v>2247</v>
      </c>
      <c r="D188">
        <v>8</v>
      </c>
      <c r="E188" s="28">
        <v>2</v>
      </c>
      <c r="F188" s="37" t="str">
        <f>VLOOKUP(Z188, method!$A$1:$B$15, 2, 0)</f>
        <v>中前</v>
      </c>
      <c r="G188">
        <v>9</v>
      </c>
      <c r="H188">
        <v>123</v>
      </c>
      <c r="I188" s="43">
        <v>1800</v>
      </c>
      <c r="J188" s="19" t="s">
        <v>63</v>
      </c>
      <c r="K188">
        <v>1</v>
      </c>
      <c r="L188">
        <v>51.25</v>
      </c>
      <c r="M188">
        <v>17</v>
      </c>
      <c r="N188">
        <v>1</v>
      </c>
      <c r="O188">
        <v>24</v>
      </c>
      <c r="P188" s="31" t="s">
        <v>461</v>
      </c>
      <c r="Q188">
        <v>1081</v>
      </c>
      <c r="R188">
        <v>4</v>
      </c>
      <c r="S188" s="32" t="s">
        <v>435</v>
      </c>
      <c r="T188">
        <v>344</v>
      </c>
      <c r="W188" s="12" t="s">
        <v>431</v>
      </c>
      <c r="X188">
        <v>48</v>
      </c>
      <c r="Y188" s="18" t="s">
        <v>20</v>
      </c>
      <c r="Z188">
        <v>4</v>
      </c>
      <c r="AA188">
        <v>4</v>
      </c>
      <c r="AB188">
        <v>4</v>
      </c>
      <c r="AC188">
        <v>4</v>
      </c>
      <c r="AD188">
        <v>2</v>
      </c>
      <c r="AF188">
        <v>9</v>
      </c>
      <c r="AG188" t="s">
        <v>53</v>
      </c>
    </row>
    <row r="189" spans="1:33" hidden="1" x14ac:dyDescent="0.25">
      <c r="A189" s="16" t="s">
        <v>1</v>
      </c>
      <c r="B189" s="24" t="s">
        <v>52</v>
      </c>
      <c r="C189" s="24" t="s">
        <v>2247</v>
      </c>
      <c r="D189">
        <v>11</v>
      </c>
      <c r="E189" s="34">
        <v>5</v>
      </c>
      <c r="F189" s="36" t="str">
        <f>VLOOKUP(Z189, method!$A$1:$B$15, 2, 0)</f>
        <v>中後</v>
      </c>
      <c r="G189">
        <v>10</v>
      </c>
      <c r="H189">
        <v>127</v>
      </c>
      <c r="I189">
        <v>1650</v>
      </c>
      <c r="J189" s="16" t="s">
        <v>316</v>
      </c>
      <c r="K189">
        <v>1</v>
      </c>
      <c r="L189">
        <v>41.31</v>
      </c>
      <c r="M189">
        <v>29</v>
      </c>
      <c r="N189">
        <v>12</v>
      </c>
      <c r="O189">
        <v>23</v>
      </c>
      <c r="P189" s="42" t="s">
        <v>445</v>
      </c>
      <c r="Q189">
        <v>1081</v>
      </c>
      <c r="R189">
        <v>4</v>
      </c>
      <c r="S189" s="32" t="s">
        <v>435</v>
      </c>
      <c r="T189">
        <v>291</v>
      </c>
      <c r="W189" t="s">
        <v>600</v>
      </c>
      <c r="X189">
        <v>49</v>
      </c>
      <c r="Y189" s="18" t="s">
        <v>20</v>
      </c>
      <c r="Z189">
        <v>8</v>
      </c>
      <c r="AA189">
        <v>7</v>
      </c>
      <c r="AB189">
        <v>7</v>
      </c>
      <c r="AC189">
        <v>5</v>
      </c>
      <c r="AF189">
        <v>9</v>
      </c>
      <c r="AG189" t="s">
        <v>53</v>
      </c>
    </row>
    <row r="190" spans="1:33" hidden="1" x14ac:dyDescent="0.25">
      <c r="A190" s="16" t="s">
        <v>1</v>
      </c>
      <c r="B190" s="24" t="s">
        <v>52</v>
      </c>
      <c r="C190" s="24" t="s">
        <v>2247</v>
      </c>
      <c r="D190">
        <v>11</v>
      </c>
      <c r="E190" s="34">
        <v>4</v>
      </c>
      <c r="F190" s="37" t="str">
        <f>VLOOKUP(Z190, method!$A$1:$B$15, 2, 0)</f>
        <v>中前</v>
      </c>
      <c r="G190">
        <v>1</v>
      </c>
      <c r="H190">
        <v>124</v>
      </c>
      <c r="I190">
        <v>1650</v>
      </c>
      <c r="J190" s="22" t="s">
        <v>471</v>
      </c>
      <c r="K190">
        <v>1</v>
      </c>
      <c r="L190">
        <v>41.72</v>
      </c>
      <c r="M190">
        <v>20</v>
      </c>
      <c r="N190">
        <v>12</v>
      </c>
      <c r="O190">
        <v>23</v>
      </c>
      <c r="P190" s="31" t="s">
        <v>461</v>
      </c>
      <c r="Q190">
        <v>1089</v>
      </c>
      <c r="R190">
        <v>4</v>
      </c>
      <c r="S190" s="32" t="s">
        <v>435</v>
      </c>
      <c r="T190">
        <v>266</v>
      </c>
      <c r="W190" s="12" t="s">
        <v>480</v>
      </c>
      <c r="X190">
        <v>49</v>
      </c>
      <c r="Y190" s="18" t="s">
        <v>20</v>
      </c>
      <c r="Z190">
        <v>4</v>
      </c>
      <c r="AA190">
        <v>5</v>
      </c>
      <c r="AB190">
        <v>5</v>
      </c>
      <c r="AC190">
        <v>4</v>
      </c>
      <c r="AF190">
        <v>9</v>
      </c>
      <c r="AG190" t="s">
        <v>53</v>
      </c>
    </row>
    <row r="191" spans="1:33" hidden="1" x14ac:dyDescent="0.25">
      <c r="A191" s="16" t="s">
        <v>1</v>
      </c>
      <c r="B191" s="24" t="s">
        <v>52</v>
      </c>
      <c r="C191" s="24" t="s">
        <v>2247</v>
      </c>
      <c r="D191">
        <v>27</v>
      </c>
      <c r="E191">
        <v>9</v>
      </c>
      <c r="F191" s="37" t="str">
        <f>VLOOKUP(Z191, method!$A$1:$B$15, 2, 0)</f>
        <v>中前</v>
      </c>
      <c r="G191">
        <v>2</v>
      </c>
      <c r="H191">
        <v>127</v>
      </c>
      <c r="I191">
        <v>1400</v>
      </c>
      <c r="J191" s="17" t="s">
        <v>121</v>
      </c>
      <c r="K191">
        <v>1</v>
      </c>
      <c r="L191">
        <v>23.33</v>
      </c>
      <c r="M191">
        <v>26</v>
      </c>
      <c r="N191">
        <v>11</v>
      </c>
      <c r="O191">
        <v>23</v>
      </c>
      <c r="P191" t="s">
        <v>429</v>
      </c>
      <c r="Q191">
        <v>1099</v>
      </c>
      <c r="R191">
        <v>4</v>
      </c>
      <c r="S191" s="32" t="s">
        <v>435</v>
      </c>
      <c r="T191">
        <v>200</v>
      </c>
      <c r="W191">
        <v>6</v>
      </c>
      <c r="X191">
        <v>51</v>
      </c>
      <c r="Y191" s="18" t="s">
        <v>20</v>
      </c>
      <c r="Z191">
        <v>7</v>
      </c>
      <c r="AA191">
        <v>7</v>
      </c>
      <c r="AB191">
        <v>10</v>
      </c>
      <c r="AC191">
        <v>9</v>
      </c>
      <c r="AF191">
        <v>9</v>
      </c>
      <c r="AG191" t="s">
        <v>53</v>
      </c>
    </row>
    <row r="192" spans="1:33" hidden="1" x14ac:dyDescent="0.25">
      <c r="A192" s="16" t="s">
        <v>1</v>
      </c>
      <c r="B192" s="24" t="s">
        <v>52</v>
      </c>
      <c r="C192" s="24" t="s">
        <v>2247</v>
      </c>
      <c r="D192">
        <v>28</v>
      </c>
      <c r="E192" s="34">
        <v>5</v>
      </c>
      <c r="F192" s="37" t="str">
        <f>VLOOKUP(Z192, method!$A$1:$B$15, 2, 0)</f>
        <v>中前</v>
      </c>
      <c r="G192">
        <v>1</v>
      </c>
      <c r="H192">
        <v>127</v>
      </c>
      <c r="I192">
        <v>1400</v>
      </c>
      <c r="J192" s="17" t="s">
        <v>121</v>
      </c>
      <c r="K192">
        <v>1</v>
      </c>
      <c r="L192">
        <v>23.23</v>
      </c>
      <c r="M192">
        <v>5</v>
      </c>
      <c r="N192">
        <v>11</v>
      </c>
      <c r="O192">
        <v>23</v>
      </c>
      <c r="P192" t="s">
        <v>441</v>
      </c>
      <c r="Q192">
        <v>1099</v>
      </c>
      <c r="R192">
        <v>4</v>
      </c>
      <c r="S192" s="32" t="s">
        <v>435</v>
      </c>
      <c r="T192">
        <v>143</v>
      </c>
      <c r="W192" s="12" t="s">
        <v>456</v>
      </c>
      <c r="X192">
        <v>52</v>
      </c>
      <c r="Y192" s="18" t="s">
        <v>20</v>
      </c>
      <c r="Z192">
        <v>5</v>
      </c>
      <c r="AA192">
        <v>3</v>
      </c>
      <c r="AB192">
        <v>7</v>
      </c>
      <c r="AC192">
        <v>5</v>
      </c>
      <c r="AF192">
        <v>9</v>
      </c>
      <c r="AG192" t="s">
        <v>53</v>
      </c>
    </row>
    <row r="193" spans="1:33" hidden="1" x14ac:dyDescent="0.25">
      <c r="A193" s="16" t="s">
        <v>1</v>
      </c>
      <c r="B193" s="24" t="s">
        <v>52</v>
      </c>
      <c r="C193" s="24" t="s">
        <v>2247</v>
      </c>
      <c r="D193">
        <v>58</v>
      </c>
      <c r="E193">
        <v>8</v>
      </c>
      <c r="F193" s="36" t="str">
        <f>VLOOKUP(Z193, method!$A$1:$B$15, 2, 0)</f>
        <v>中後</v>
      </c>
      <c r="G193">
        <v>6</v>
      </c>
      <c r="H193">
        <v>128</v>
      </c>
      <c r="I193">
        <v>1200</v>
      </c>
      <c r="J193" s="17" t="s">
        <v>121</v>
      </c>
      <c r="K193">
        <v>1</v>
      </c>
      <c r="L193">
        <v>10.37</v>
      </c>
      <c r="M193">
        <v>25</v>
      </c>
      <c r="N193">
        <v>10</v>
      </c>
      <c r="O193">
        <v>23</v>
      </c>
      <c r="P193" t="s">
        <v>467</v>
      </c>
      <c r="Q193">
        <v>1096</v>
      </c>
      <c r="R193">
        <v>4</v>
      </c>
      <c r="S193" s="32" t="s">
        <v>435</v>
      </c>
      <c r="T193">
        <v>115</v>
      </c>
      <c r="W193" t="s">
        <v>511</v>
      </c>
      <c r="X193">
        <v>52</v>
      </c>
      <c r="Y193" s="18" t="s">
        <v>20</v>
      </c>
      <c r="Z193">
        <v>10</v>
      </c>
      <c r="AA193">
        <v>6</v>
      </c>
      <c r="AB193">
        <v>8</v>
      </c>
      <c r="AF193">
        <v>9</v>
      </c>
      <c r="AG193" t="s">
        <v>53</v>
      </c>
    </row>
    <row r="194" spans="1:33" hidden="1" x14ac:dyDescent="0.25">
      <c r="A194" s="16" t="s">
        <v>1</v>
      </c>
      <c r="B194" s="25" t="s">
        <v>57</v>
      </c>
      <c r="C194" s="25" t="s">
        <v>2248</v>
      </c>
      <c r="D194">
        <v>27</v>
      </c>
      <c r="E194" s="28">
        <v>2</v>
      </c>
      <c r="F194" s="37" t="str">
        <f>VLOOKUP(Z194, method!$A$1:$B$15, 2, 0)</f>
        <v>中前</v>
      </c>
      <c r="G194">
        <v>5</v>
      </c>
      <c r="H194">
        <v>120</v>
      </c>
      <c r="I194" s="43">
        <v>1800</v>
      </c>
      <c r="J194" s="20" t="s">
        <v>58</v>
      </c>
      <c r="K194">
        <v>1</v>
      </c>
      <c r="L194">
        <v>50.4</v>
      </c>
      <c r="M194">
        <v>21</v>
      </c>
      <c r="N194">
        <v>9</v>
      </c>
      <c r="O194">
        <v>25</v>
      </c>
      <c r="P194" t="s">
        <v>429</v>
      </c>
      <c r="Q194">
        <v>1140</v>
      </c>
      <c r="R194">
        <v>5</v>
      </c>
      <c r="S194" s="33" t="s">
        <v>430</v>
      </c>
      <c r="T194">
        <v>37</v>
      </c>
      <c r="W194" s="12" t="s">
        <v>431</v>
      </c>
      <c r="X194">
        <v>23</v>
      </c>
      <c r="Y194" s="26" t="s">
        <v>59</v>
      </c>
      <c r="Z194">
        <v>5</v>
      </c>
      <c r="AA194">
        <v>5</v>
      </c>
      <c r="AB194">
        <v>4</v>
      </c>
      <c r="AC194">
        <v>4</v>
      </c>
      <c r="AD194">
        <v>2</v>
      </c>
      <c r="AF194">
        <v>3</v>
      </c>
      <c r="AG194" t="s">
        <v>58</v>
      </c>
    </row>
    <row r="195" spans="1:33" hidden="1" x14ac:dyDescent="0.25">
      <c r="A195" s="16" t="s">
        <v>1</v>
      </c>
      <c r="B195" s="25" t="s">
        <v>57</v>
      </c>
      <c r="C195" s="25" t="s">
        <v>2248</v>
      </c>
      <c r="D195">
        <v>21</v>
      </c>
      <c r="E195">
        <v>6</v>
      </c>
      <c r="F195" s="36" t="str">
        <f>VLOOKUP(Z195, method!$A$1:$B$15, 2, 0)</f>
        <v>中後</v>
      </c>
      <c r="G195">
        <v>7</v>
      </c>
      <c r="H195">
        <v>120</v>
      </c>
      <c r="I195">
        <v>1650</v>
      </c>
      <c r="J195" s="20" t="s">
        <v>58</v>
      </c>
      <c r="K195">
        <v>1</v>
      </c>
      <c r="L195">
        <v>41.31</v>
      </c>
      <c r="M195">
        <v>10</v>
      </c>
      <c r="N195">
        <v>9</v>
      </c>
      <c r="O195">
        <v>25</v>
      </c>
      <c r="P195" s="31" t="s">
        <v>450</v>
      </c>
      <c r="Q195">
        <v>1142</v>
      </c>
      <c r="R195">
        <v>5</v>
      </c>
      <c r="S195" s="32" t="s">
        <v>435</v>
      </c>
      <c r="T195">
        <v>12</v>
      </c>
      <c r="W195" t="s">
        <v>817</v>
      </c>
      <c r="X195">
        <v>25</v>
      </c>
      <c r="Y195" s="26" t="s">
        <v>59</v>
      </c>
      <c r="Z195">
        <v>9</v>
      </c>
      <c r="AA195">
        <v>9</v>
      </c>
      <c r="AB195">
        <v>9</v>
      </c>
      <c r="AC195">
        <v>6</v>
      </c>
      <c r="AF195">
        <v>3</v>
      </c>
      <c r="AG195" t="s">
        <v>58</v>
      </c>
    </row>
    <row r="196" spans="1:33" hidden="1" x14ac:dyDescent="0.25">
      <c r="A196" s="16" t="s">
        <v>1</v>
      </c>
      <c r="B196" s="25" t="s">
        <v>57</v>
      </c>
      <c r="C196" s="25" t="s">
        <v>2248</v>
      </c>
      <c r="D196">
        <v>36</v>
      </c>
      <c r="E196">
        <v>7</v>
      </c>
      <c r="F196" s="36" t="str">
        <f>VLOOKUP(Z196, method!$A$1:$B$15, 2, 0)</f>
        <v>中後</v>
      </c>
      <c r="G196">
        <v>6</v>
      </c>
      <c r="H196">
        <v>121</v>
      </c>
      <c r="I196">
        <v>1650</v>
      </c>
      <c r="J196" s="23" t="s">
        <v>487</v>
      </c>
      <c r="K196">
        <v>1</v>
      </c>
      <c r="L196">
        <v>40.07</v>
      </c>
      <c r="M196">
        <v>9</v>
      </c>
      <c r="N196">
        <v>7</v>
      </c>
      <c r="O196">
        <v>25</v>
      </c>
      <c r="P196" s="31" t="s">
        <v>450</v>
      </c>
      <c r="Q196">
        <v>1141</v>
      </c>
      <c r="R196">
        <v>5</v>
      </c>
      <c r="S196" s="32" t="s">
        <v>446</v>
      </c>
      <c r="T196">
        <v>820</v>
      </c>
      <c r="W196">
        <v>3</v>
      </c>
      <c r="X196">
        <v>28</v>
      </c>
      <c r="Y196" s="26" t="s">
        <v>59</v>
      </c>
      <c r="Z196">
        <v>9</v>
      </c>
      <c r="AA196">
        <v>8</v>
      </c>
      <c r="AB196">
        <v>9</v>
      </c>
      <c r="AC196">
        <v>7</v>
      </c>
      <c r="AF196">
        <v>3</v>
      </c>
      <c r="AG196" t="s">
        <v>58</v>
      </c>
    </row>
    <row r="197" spans="1:33" x14ac:dyDescent="0.25">
      <c r="A197" s="16" t="s">
        <v>1</v>
      </c>
      <c r="B197" s="25" t="s">
        <v>57</v>
      </c>
      <c r="C197" s="25" t="s">
        <v>2248</v>
      </c>
      <c r="D197">
        <v>16</v>
      </c>
      <c r="E197">
        <v>11</v>
      </c>
      <c r="F197" s="38" t="str">
        <f>VLOOKUP(Z197, method!$A$1:$B$15, 2, 0)</f>
        <v>留後</v>
      </c>
      <c r="G197">
        <v>10</v>
      </c>
      <c r="H197">
        <v>124</v>
      </c>
      <c r="I197" s="43">
        <v>1800</v>
      </c>
      <c r="J197" s="25" t="s">
        <v>150</v>
      </c>
      <c r="K197">
        <v>1</v>
      </c>
      <c r="L197">
        <v>50.96</v>
      </c>
      <c r="M197">
        <v>14</v>
      </c>
      <c r="N197">
        <v>5</v>
      </c>
      <c r="O197">
        <v>25</v>
      </c>
      <c r="P197" s="31" t="s">
        <v>455</v>
      </c>
      <c r="Q197">
        <v>1139</v>
      </c>
      <c r="R197">
        <v>5</v>
      </c>
      <c r="S197" s="32" t="s">
        <v>446</v>
      </c>
      <c r="T197">
        <v>669</v>
      </c>
      <c r="W197" t="s">
        <v>819</v>
      </c>
      <c r="X197">
        <v>29</v>
      </c>
      <c r="Y197" s="27" t="s">
        <v>64</v>
      </c>
      <c r="Z197">
        <v>11</v>
      </c>
      <c r="AA197">
        <v>11</v>
      </c>
      <c r="AB197">
        <v>12</v>
      </c>
      <c r="AC197">
        <v>12</v>
      </c>
      <c r="AD197">
        <v>11</v>
      </c>
      <c r="AF197">
        <v>3</v>
      </c>
      <c r="AG197" t="s">
        <v>58</v>
      </c>
    </row>
    <row r="198" spans="1:33" hidden="1" x14ac:dyDescent="0.25">
      <c r="A198" s="16" t="s">
        <v>1</v>
      </c>
      <c r="B198" s="25" t="s">
        <v>57</v>
      </c>
      <c r="C198" s="25" t="s">
        <v>2248</v>
      </c>
      <c r="D198">
        <v>8.4</v>
      </c>
      <c r="E198">
        <v>6</v>
      </c>
      <c r="F198" s="38" t="str">
        <f>VLOOKUP(Z198, method!$A$1:$B$15, 2, 0)</f>
        <v>留後</v>
      </c>
      <c r="G198">
        <v>10</v>
      </c>
      <c r="H198">
        <v>120</v>
      </c>
      <c r="I198">
        <v>1650</v>
      </c>
      <c r="J198" s="20" t="s">
        <v>58</v>
      </c>
      <c r="K198">
        <v>1</v>
      </c>
      <c r="L198">
        <v>40.1</v>
      </c>
      <c r="M198">
        <v>20</v>
      </c>
      <c r="N198">
        <v>4</v>
      </c>
      <c r="O198">
        <v>25</v>
      </c>
      <c r="P198" t="s">
        <v>467</v>
      </c>
      <c r="Q198">
        <v>1136</v>
      </c>
      <c r="R198">
        <v>5</v>
      </c>
      <c r="S198" s="32" t="s">
        <v>435</v>
      </c>
      <c r="T198">
        <v>601</v>
      </c>
      <c r="W198">
        <v>3</v>
      </c>
      <c r="X198">
        <v>29</v>
      </c>
      <c r="Y198" s="27" t="s">
        <v>64</v>
      </c>
      <c r="Z198">
        <v>13</v>
      </c>
      <c r="AA198">
        <v>13</v>
      </c>
      <c r="AB198">
        <v>13</v>
      </c>
      <c r="AC198">
        <v>6</v>
      </c>
      <c r="AF198">
        <v>3</v>
      </c>
      <c r="AG198" t="s">
        <v>58</v>
      </c>
    </row>
    <row r="199" spans="1:33" hidden="1" x14ac:dyDescent="0.25">
      <c r="A199" s="16" t="s">
        <v>1</v>
      </c>
      <c r="B199" s="25" t="s">
        <v>57</v>
      </c>
      <c r="C199" s="25" t="s">
        <v>2248</v>
      </c>
      <c r="D199">
        <v>9.6999999999999993</v>
      </c>
      <c r="E199" s="28">
        <v>2</v>
      </c>
      <c r="F199" s="38" t="str">
        <f>VLOOKUP(Z199, method!$A$1:$B$15, 2, 0)</f>
        <v>留後</v>
      </c>
      <c r="G199">
        <v>12</v>
      </c>
      <c r="H199">
        <v>124</v>
      </c>
      <c r="I199" s="43">
        <v>1800</v>
      </c>
      <c r="J199" s="20" t="s">
        <v>58</v>
      </c>
      <c r="K199">
        <v>1</v>
      </c>
      <c r="L199">
        <v>48.69</v>
      </c>
      <c r="M199">
        <v>26</v>
      </c>
      <c r="N199">
        <v>3</v>
      </c>
      <c r="O199">
        <v>25</v>
      </c>
      <c r="P199" t="s">
        <v>467</v>
      </c>
      <c r="Q199">
        <v>1147</v>
      </c>
      <c r="R199">
        <v>5</v>
      </c>
      <c r="S199" s="32" t="s">
        <v>435</v>
      </c>
      <c r="T199">
        <v>534</v>
      </c>
      <c r="W199" s="12" t="s">
        <v>456</v>
      </c>
      <c r="X199">
        <v>29</v>
      </c>
      <c r="Y199" s="27" t="s">
        <v>64</v>
      </c>
      <c r="Z199">
        <v>14</v>
      </c>
      <c r="AA199">
        <v>14</v>
      </c>
      <c r="AB199">
        <v>14</v>
      </c>
      <c r="AC199">
        <v>14</v>
      </c>
      <c r="AD199">
        <v>2</v>
      </c>
      <c r="AF199">
        <v>3</v>
      </c>
      <c r="AG199" t="s">
        <v>58</v>
      </c>
    </row>
    <row r="200" spans="1:33" hidden="1" x14ac:dyDescent="0.25">
      <c r="A200" s="16" t="s">
        <v>1</v>
      </c>
      <c r="B200" s="25" t="s">
        <v>57</v>
      </c>
      <c r="C200" s="25" t="s">
        <v>2248</v>
      </c>
      <c r="D200">
        <v>8.1999999999999993</v>
      </c>
      <c r="E200" s="28">
        <v>3</v>
      </c>
      <c r="F200" s="38" t="str">
        <f>VLOOKUP(Z200, method!$A$1:$B$15, 2, 0)</f>
        <v>留後</v>
      </c>
      <c r="G200">
        <v>6</v>
      </c>
      <c r="H200">
        <v>124</v>
      </c>
      <c r="I200">
        <v>1650</v>
      </c>
      <c r="J200" s="20" t="s">
        <v>58</v>
      </c>
      <c r="K200">
        <v>1</v>
      </c>
      <c r="L200">
        <v>40.369999999999997</v>
      </c>
      <c r="M200">
        <v>26</v>
      </c>
      <c r="N200">
        <v>1</v>
      </c>
      <c r="O200">
        <v>25</v>
      </c>
      <c r="P200" t="s">
        <v>467</v>
      </c>
      <c r="Q200">
        <v>1144</v>
      </c>
      <c r="R200">
        <v>5</v>
      </c>
      <c r="S200" s="33" t="s">
        <v>821</v>
      </c>
      <c r="T200">
        <v>376</v>
      </c>
      <c r="W200" t="s">
        <v>699</v>
      </c>
      <c r="X200">
        <v>29</v>
      </c>
      <c r="Y200" s="27" t="s">
        <v>64</v>
      </c>
      <c r="Z200">
        <v>11</v>
      </c>
      <c r="AA200">
        <v>12</v>
      </c>
      <c r="AB200">
        <v>12</v>
      </c>
      <c r="AC200">
        <v>3</v>
      </c>
      <c r="AF200">
        <v>3</v>
      </c>
      <c r="AG200" t="s">
        <v>58</v>
      </c>
    </row>
    <row r="201" spans="1:33" hidden="1" x14ac:dyDescent="0.25">
      <c r="A201" s="16" t="s">
        <v>1</v>
      </c>
      <c r="B201" s="25" t="s">
        <v>57</v>
      </c>
      <c r="C201" s="25" t="s">
        <v>2248</v>
      </c>
      <c r="D201">
        <v>6.2</v>
      </c>
      <c r="E201" s="28">
        <v>1</v>
      </c>
      <c r="F201" s="36" t="str">
        <f>VLOOKUP(Z201, method!$A$1:$B$15, 2, 0)</f>
        <v>中後</v>
      </c>
      <c r="G201">
        <v>6</v>
      </c>
      <c r="H201">
        <v>117</v>
      </c>
      <c r="I201" s="43">
        <v>1800</v>
      </c>
      <c r="J201" s="20" t="s">
        <v>58</v>
      </c>
      <c r="K201">
        <v>1</v>
      </c>
      <c r="L201">
        <v>49.63</v>
      </c>
      <c r="M201">
        <v>18</v>
      </c>
      <c r="N201">
        <v>12</v>
      </c>
      <c r="O201">
        <v>24</v>
      </c>
      <c r="P201" t="s">
        <v>467</v>
      </c>
      <c r="Q201">
        <v>1130</v>
      </c>
      <c r="R201">
        <v>5</v>
      </c>
      <c r="S201" s="32" t="s">
        <v>435</v>
      </c>
      <c r="T201">
        <v>270</v>
      </c>
      <c r="W201" s="12" t="s">
        <v>591</v>
      </c>
      <c r="X201">
        <v>24</v>
      </c>
      <c r="Y201" s="27" t="s">
        <v>64</v>
      </c>
      <c r="Z201">
        <v>8</v>
      </c>
      <c r="AA201">
        <v>8</v>
      </c>
      <c r="AB201">
        <v>8</v>
      </c>
      <c r="AC201">
        <v>5</v>
      </c>
      <c r="AD201">
        <v>1</v>
      </c>
      <c r="AF201">
        <v>3</v>
      </c>
      <c r="AG201" t="s">
        <v>58</v>
      </c>
    </row>
    <row r="202" spans="1:33" hidden="1" x14ac:dyDescent="0.25">
      <c r="A202" s="16" t="s">
        <v>1</v>
      </c>
      <c r="B202" s="25" t="s">
        <v>57</v>
      </c>
      <c r="C202" s="25" t="s">
        <v>2248</v>
      </c>
      <c r="D202">
        <v>15</v>
      </c>
      <c r="E202" s="28">
        <v>3</v>
      </c>
      <c r="F202" s="36" t="str">
        <f>VLOOKUP(Z202, method!$A$1:$B$15, 2, 0)</f>
        <v>中後</v>
      </c>
      <c r="G202">
        <v>10</v>
      </c>
      <c r="H202">
        <v>120</v>
      </c>
      <c r="I202">
        <v>1650</v>
      </c>
      <c r="J202" s="17" t="s">
        <v>121</v>
      </c>
      <c r="K202">
        <v>1</v>
      </c>
      <c r="L202">
        <v>39.130000000000003</v>
      </c>
      <c r="M202">
        <v>1</v>
      </c>
      <c r="N202">
        <v>12</v>
      </c>
      <c r="O202">
        <v>24</v>
      </c>
      <c r="P202" t="s">
        <v>467</v>
      </c>
      <c r="Q202">
        <v>1130</v>
      </c>
      <c r="R202">
        <v>5</v>
      </c>
      <c r="S202" s="32" t="s">
        <v>435</v>
      </c>
      <c r="T202">
        <v>221</v>
      </c>
      <c r="W202" s="12" t="s">
        <v>480</v>
      </c>
      <c r="X202">
        <v>24</v>
      </c>
      <c r="Y202" s="27" t="s">
        <v>64</v>
      </c>
      <c r="Z202">
        <v>10</v>
      </c>
      <c r="AA202">
        <v>10</v>
      </c>
      <c r="AB202">
        <v>9</v>
      </c>
      <c r="AC202">
        <v>3</v>
      </c>
      <c r="AF202">
        <v>3</v>
      </c>
      <c r="AG202" t="s">
        <v>58</v>
      </c>
    </row>
    <row r="203" spans="1:33" hidden="1" x14ac:dyDescent="0.25">
      <c r="A203" s="16" t="s">
        <v>1</v>
      </c>
      <c r="B203" s="25" t="s">
        <v>57</v>
      </c>
      <c r="C203" s="25" t="s">
        <v>2248</v>
      </c>
      <c r="D203">
        <v>15</v>
      </c>
      <c r="E203">
        <v>12</v>
      </c>
      <c r="F203" s="37" t="str">
        <f>VLOOKUP(Z203, method!$A$1:$B$15, 2, 0)</f>
        <v>中前</v>
      </c>
      <c r="G203">
        <v>7</v>
      </c>
      <c r="H203">
        <v>121</v>
      </c>
      <c r="I203">
        <v>1650</v>
      </c>
      <c r="J203" s="17" t="s">
        <v>84</v>
      </c>
      <c r="K203">
        <v>1</v>
      </c>
      <c r="L203">
        <v>44.27</v>
      </c>
      <c r="M203">
        <v>30</v>
      </c>
      <c r="N203">
        <v>10</v>
      </c>
      <c r="O203">
        <v>24</v>
      </c>
      <c r="P203" s="42" t="s">
        <v>445</v>
      </c>
      <c r="Q203">
        <v>1132</v>
      </c>
      <c r="R203">
        <v>5</v>
      </c>
      <c r="S203" s="32" t="s">
        <v>435</v>
      </c>
      <c r="T203">
        <v>140</v>
      </c>
      <c r="W203" t="s">
        <v>825</v>
      </c>
      <c r="X203">
        <v>26</v>
      </c>
      <c r="Y203" s="27" t="s">
        <v>64</v>
      </c>
      <c r="Z203">
        <v>4</v>
      </c>
      <c r="AA203">
        <v>4</v>
      </c>
      <c r="AB203">
        <v>8</v>
      </c>
      <c r="AC203">
        <v>12</v>
      </c>
      <c r="AF203">
        <v>3</v>
      </c>
      <c r="AG203" t="s">
        <v>58</v>
      </c>
    </row>
    <row r="204" spans="1:33" hidden="1" x14ac:dyDescent="0.25">
      <c r="A204" s="16" t="s">
        <v>1</v>
      </c>
      <c r="B204" s="25" t="s">
        <v>57</v>
      </c>
      <c r="C204" s="25" t="s">
        <v>2248</v>
      </c>
      <c r="D204">
        <v>10</v>
      </c>
      <c r="E204" s="34">
        <v>4</v>
      </c>
      <c r="F204" s="35" t="str">
        <f>VLOOKUP(Z204, method!$A$1:$B$15, 2, 0)</f>
        <v>放頭</v>
      </c>
      <c r="G204">
        <v>5</v>
      </c>
      <c r="H204">
        <v>118</v>
      </c>
      <c r="I204">
        <v>1650</v>
      </c>
      <c r="J204" s="20" t="s">
        <v>58</v>
      </c>
      <c r="K204">
        <v>1</v>
      </c>
      <c r="L204">
        <v>42.24</v>
      </c>
      <c r="M204">
        <v>9</v>
      </c>
      <c r="N204">
        <v>10</v>
      </c>
      <c r="O204">
        <v>24</v>
      </c>
      <c r="P204" s="31" t="s">
        <v>450</v>
      </c>
      <c r="Q204">
        <v>1131</v>
      </c>
      <c r="R204">
        <v>5</v>
      </c>
      <c r="S204" s="32" t="s">
        <v>435</v>
      </c>
      <c r="T204">
        <v>85</v>
      </c>
      <c r="W204" s="12">
        <v>2</v>
      </c>
      <c r="X204">
        <v>26</v>
      </c>
      <c r="Y204" s="27" t="s">
        <v>64</v>
      </c>
      <c r="Z204">
        <v>1</v>
      </c>
      <c r="AA204">
        <v>1</v>
      </c>
      <c r="AB204">
        <v>3</v>
      </c>
      <c r="AC204">
        <v>4</v>
      </c>
      <c r="AF204">
        <v>3</v>
      </c>
      <c r="AG204" t="s">
        <v>58</v>
      </c>
    </row>
    <row r="205" spans="1:33" hidden="1" x14ac:dyDescent="0.25">
      <c r="A205" s="16" t="s">
        <v>1</v>
      </c>
      <c r="B205" s="25" t="s">
        <v>57</v>
      </c>
      <c r="C205" s="25" t="s">
        <v>2248</v>
      </c>
      <c r="D205">
        <v>18</v>
      </c>
      <c r="E205" s="28">
        <v>2</v>
      </c>
      <c r="F205" s="37" t="str">
        <f>VLOOKUP(Z205, method!$A$1:$B$15, 2, 0)</f>
        <v>中前</v>
      </c>
      <c r="G205">
        <v>8</v>
      </c>
      <c r="H205">
        <v>118</v>
      </c>
      <c r="I205">
        <v>1650</v>
      </c>
      <c r="J205" s="20" t="s">
        <v>58</v>
      </c>
      <c r="K205">
        <v>1</v>
      </c>
      <c r="L205">
        <v>42.13</v>
      </c>
      <c r="M205">
        <v>11</v>
      </c>
      <c r="N205">
        <v>9</v>
      </c>
      <c r="O205">
        <v>24</v>
      </c>
      <c r="P205" s="31" t="s">
        <v>450</v>
      </c>
      <c r="Q205">
        <v>1108</v>
      </c>
      <c r="R205">
        <v>5</v>
      </c>
      <c r="S205" s="32" t="s">
        <v>435</v>
      </c>
      <c r="T205">
        <v>14</v>
      </c>
      <c r="W205" s="12" t="s">
        <v>431</v>
      </c>
      <c r="X205">
        <v>25</v>
      </c>
      <c r="Y205" s="27" t="s">
        <v>64</v>
      </c>
      <c r="Z205">
        <v>5</v>
      </c>
      <c r="AA205">
        <v>5</v>
      </c>
      <c r="AB205">
        <v>6</v>
      </c>
      <c r="AC205">
        <v>2</v>
      </c>
      <c r="AF205">
        <v>3</v>
      </c>
      <c r="AG205" t="s">
        <v>58</v>
      </c>
    </row>
    <row r="206" spans="1:33" hidden="1" x14ac:dyDescent="0.25">
      <c r="A206" s="16" t="s">
        <v>1</v>
      </c>
      <c r="B206" s="25" t="s">
        <v>57</v>
      </c>
      <c r="C206" s="25" t="s">
        <v>2248</v>
      </c>
      <c r="D206">
        <v>27</v>
      </c>
      <c r="E206" s="34">
        <v>5</v>
      </c>
      <c r="F206" s="35" t="str">
        <f>VLOOKUP(Z206, method!$A$1:$B$15, 2, 0)</f>
        <v>放頭</v>
      </c>
      <c r="G206">
        <v>5</v>
      </c>
      <c r="H206">
        <v>124</v>
      </c>
      <c r="I206">
        <v>1650</v>
      </c>
      <c r="J206" s="24" t="s">
        <v>34</v>
      </c>
      <c r="K206">
        <v>1</v>
      </c>
      <c r="L206">
        <v>40.840000000000003</v>
      </c>
      <c r="M206">
        <v>4</v>
      </c>
      <c r="N206">
        <v>7</v>
      </c>
      <c r="O206">
        <v>24</v>
      </c>
      <c r="P206" s="31" t="s">
        <v>450</v>
      </c>
      <c r="Q206">
        <v>1133</v>
      </c>
      <c r="R206">
        <v>5</v>
      </c>
      <c r="S206" s="32" t="s">
        <v>435</v>
      </c>
      <c r="T206">
        <v>793</v>
      </c>
      <c r="W206" t="s">
        <v>600</v>
      </c>
      <c r="X206">
        <v>29</v>
      </c>
      <c r="Y206" s="27" t="s">
        <v>64</v>
      </c>
      <c r="Z206">
        <v>1</v>
      </c>
      <c r="AA206">
        <v>1</v>
      </c>
      <c r="AB206">
        <v>1</v>
      </c>
      <c r="AC206">
        <v>5</v>
      </c>
      <c r="AF206">
        <v>3</v>
      </c>
      <c r="AG206" t="s">
        <v>58</v>
      </c>
    </row>
    <row r="207" spans="1:33" hidden="1" x14ac:dyDescent="0.25">
      <c r="A207" s="16" t="s">
        <v>1</v>
      </c>
      <c r="B207" s="25" t="s">
        <v>57</v>
      </c>
      <c r="C207" s="25" t="s">
        <v>2248</v>
      </c>
      <c r="D207">
        <v>27</v>
      </c>
      <c r="E207">
        <v>13</v>
      </c>
      <c r="F207" s="38" t="str">
        <f>VLOOKUP(Z207, method!$A$1:$B$15, 2, 0)</f>
        <v>留後</v>
      </c>
      <c r="G207">
        <v>13</v>
      </c>
      <c r="H207">
        <v>125</v>
      </c>
      <c r="I207">
        <v>1400</v>
      </c>
      <c r="J207" s="17" t="s">
        <v>121</v>
      </c>
      <c r="K207">
        <v>1</v>
      </c>
      <c r="L207">
        <v>23.88</v>
      </c>
      <c r="M207">
        <v>8</v>
      </c>
      <c r="N207">
        <v>6</v>
      </c>
      <c r="O207">
        <v>24</v>
      </c>
      <c r="P207" t="s">
        <v>429</v>
      </c>
      <c r="Q207">
        <v>1123</v>
      </c>
      <c r="R207">
        <v>5</v>
      </c>
      <c r="S207" s="32" t="s">
        <v>435</v>
      </c>
      <c r="T207">
        <v>732</v>
      </c>
      <c r="W207" t="s">
        <v>507</v>
      </c>
      <c r="X207">
        <v>31</v>
      </c>
      <c r="Y207" s="27" t="s">
        <v>64</v>
      </c>
      <c r="Z207">
        <v>12</v>
      </c>
      <c r="AA207">
        <v>12</v>
      </c>
      <c r="AB207">
        <v>13</v>
      </c>
      <c r="AC207">
        <v>13</v>
      </c>
      <c r="AF207">
        <v>3</v>
      </c>
      <c r="AG207" t="s">
        <v>58</v>
      </c>
    </row>
    <row r="208" spans="1:33" hidden="1" x14ac:dyDescent="0.25">
      <c r="A208" s="16" t="s">
        <v>1</v>
      </c>
      <c r="B208" s="25" t="s">
        <v>57</v>
      </c>
      <c r="C208" s="25" t="s">
        <v>2248</v>
      </c>
      <c r="D208">
        <v>14</v>
      </c>
      <c r="E208">
        <v>6</v>
      </c>
      <c r="F208" s="36" t="str">
        <f>VLOOKUP(Z208, method!$A$1:$B$15, 2, 0)</f>
        <v>中後</v>
      </c>
      <c r="G208">
        <v>3</v>
      </c>
      <c r="H208">
        <v>128</v>
      </c>
      <c r="I208">
        <v>1200</v>
      </c>
      <c r="J208" s="25" t="s">
        <v>150</v>
      </c>
      <c r="K208">
        <v>1</v>
      </c>
      <c r="L208">
        <v>10.84</v>
      </c>
      <c r="M208">
        <v>15</v>
      </c>
      <c r="N208">
        <v>5</v>
      </c>
      <c r="O208">
        <v>24</v>
      </c>
      <c r="P208" s="31" t="s">
        <v>461</v>
      </c>
      <c r="Q208">
        <v>1140</v>
      </c>
      <c r="R208">
        <v>5</v>
      </c>
      <c r="S208" s="32" t="s">
        <v>435</v>
      </c>
      <c r="T208">
        <v>666</v>
      </c>
      <c r="W208">
        <v>3</v>
      </c>
      <c r="X208">
        <v>33</v>
      </c>
      <c r="Y208" s="27" t="s">
        <v>64</v>
      </c>
      <c r="Z208">
        <v>9</v>
      </c>
      <c r="AA208">
        <v>10</v>
      </c>
      <c r="AB208">
        <v>6</v>
      </c>
      <c r="AF208">
        <v>3</v>
      </c>
      <c r="AG208" t="s">
        <v>58</v>
      </c>
    </row>
    <row r="209" spans="1:33" hidden="1" x14ac:dyDescent="0.25">
      <c r="A209" s="16" t="s">
        <v>1</v>
      </c>
      <c r="B209" s="25" t="s">
        <v>57</v>
      </c>
      <c r="C209" s="25" t="s">
        <v>2248</v>
      </c>
      <c r="D209">
        <v>21</v>
      </c>
      <c r="E209">
        <v>9</v>
      </c>
      <c r="F209" s="35" t="str">
        <f>VLOOKUP(Z209, method!$A$1:$B$15, 2, 0)</f>
        <v>放頭</v>
      </c>
      <c r="G209">
        <v>10</v>
      </c>
      <c r="H209">
        <v>131</v>
      </c>
      <c r="I209">
        <v>1650</v>
      </c>
      <c r="J209" s="27" t="s">
        <v>93</v>
      </c>
      <c r="K209">
        <v>1</v>
      </c>
      <c r="L209">
        <v>42.25</v>
      </c>
      <c r="M209">
        <v>17</v>
      </c>
      <c r="N209">
        <v>4</v>
      </c>
      <c r="O209">
        <v>24</v>
      </c>
      <c r="P209" s="31" t="s">
        <v>461</v>
      </c>
      <c r="Q209">
        <v>1122</v>
      </c>
      <c r="R209">
        <v>5</v>
      </c>
      <c r="S209" s="32" t="s">
        <v>435</v>
      </c>
      <c r="T209">
        <v>590</v>
      </c>
      <c r="W209" t="s">
        <v>837</v>
      </c>
      <c r="X209">
        <v>36</v>
      </c>
      <c r="Y209" s="27" t="s">
        <v>64</v>
      </c>
      <c r="Z209">
        <v>2</v>
      </c>
      <c r="AA209">
        <v>2</v>
      </c>
      <c r="AB209">
        <v>3</v>
      </c>
      <c r="AC209">
        <v>9</v>
      </c>
      <c r="AF209">
        <v>3</v>
      </c>
      <c r="AG209" t="s">
        <v>58</v>
      </c>
    </row>
    <row r="210" spans="1:33" hidden="1" x14ac:dyDescent="0.25">
      <c r="A210" s="16" t="s">
        <v>1</v>
      </c>
      <c r="B210" s="25" t="s">
        <v>57</v>
      </c>
      <c r="C210" s="25" t="s">
        <v>2248</v>
      </c>
      <c r="D210">
        <v>22</v>
      </c>
      <c r="E210">
        <v>12</v>
      </c>
      <c r="F210" s="36" t="str">
        <f>VLOOKUP(Z210, method!$A$1:$B$15, 2, 0)</f>
        <v>中後</v>
      </c>
      <c r="G210">
        <v>2</v>
      </c>
      <c r="H210">
        <v>133</v>
      </c>
      <c r="I210">
        <v>1200</v>
      </c>
      <c r="J210" s="26" t="s">
        <v>389</v>
      </c>
      <c r="K210">
        <v>1</v>
      </c>
      <c r="L210">
        <v>11.24</v>
      </c>
      <c r="M210">
        <v>3</v>
      </c>
      <c r="N210">
        <v>4</v>
      </c>
      <c r="O210">
        <v>24</v>
      </c>
      <c r="P210" t="s">
        <v>467</v>
      </c>
      <c r="Q210">
        <v>1118</v>
      </c>
      <c r="R210">
        <v>5</v>
      </c>
      <c r="S210" s="32" t="s">
        <v>435</v>
      </c>
      <c r="T210">
        <v>552</v>
      </c>
      <c r="W210">
        <v>9</v>
      </c>
      <c r="X210">
        <v>38</v>
      </c>
      <c r="Y210" s="27" t="s">
        <v>64</v>
      </c>
      <c r="Z210">
        <v>8</v>
      </c>
      <c r="AA210">
        <v>10</v>
      </c>
      <c r="AB210">
        <v>12</v>
      </c>
      <c r="AF210">
        <v>3</v>
      </c>
      <c r="AG210" t="s">
        <v>58</v>
      </c>
    </row>
    <row r="211" spans="1:33" hidden="1" x14ac:dyDescent="0.25">
      <c r="A211" s="16" t="s">
        <v>1</v>
      </c>
      <c r="B211" s="25" t="s">
        <v>57</v>
      </c>
      <c r="C211" s="25" t="s">
        <v>2248</v>
      </c>
      <c r="D211">
        <v>13</v>
      </c>
      <c r="E211">
        <v>8</v>
      </c>
      <c r="F211" s="37" t="str">
        <f>VLOOKUP(Z211, method!$A$1:$B$15, 2, 0)</f>
        <v>中前</v>
      </c>
      <c r="G211">
        <v>4</v>
      </c>
      <c r="H211">
        <v>117</v>
      </c>
      <c r="I211">
        <v>1650</v>
      </c>
      <c r="J211" s="24" t="s">
        <v>34</v>
      </c>
      <c r="K211">
        <v>1</v>
      </c>
      <c r="L211">
        <v>41.3</v>
      </c>
      <c r="M211">
        <v>27</v>
      </c>
      <c r="N211">
        <v>3</v>
      </c>
      <c r="O211">
        <v>24</v>
      </c>
      <c r="P211" s="31" t="s">
        <v>450</v>
      </c>
      <c r="Q211">
        <v>1124</v>
      </c>
      <c r="R211">
        <v>4</v>
      </c>
      <c r="S211" s="32" t="s">
        <v>435</v>
      </c>
      <c r="T211">
        <v>536</v>
      </c>
      <c r="W211">
        <v>6</v>
      </c>
      <c r="X211">
        <v>40</v>
      </c>
      <c r="Y211" s="27" t="s">
        <v>64</v>
      </c>
      <c r="Z211">
        <v>6</v>
      </c>
      <c r="AA211">
        <v>5</v>
      </c>
      <c r="AB211">
        <v>6</v>
      </c>
      <c r="AC211">
        <v>8</v>
      </c>
      <c r="AF211">
        <v>3</v>
      </c>
      <c r="AG211" t="s">
        <v>58</v>
      </c>
    </row>
    <row r="212" spans="1:33" hidden="1" x14ac:dyDescent="0.25">
      <c r="A212" s="16" t="s">
        <v>1</v>
      </c>
      <c r="B212" s="25" t="s">
        <v>57</v>
      </c>
      <c r="C212" s="25" t="s">
        <v>2248</v>
      </c>
      <c r="D212">
        <v>19</v>
      </c>
      <c r="E212">
        <v>7</v>
      </c>
      <c r="F212" s="36" t="str">
        <f>VLOOKUP(Z212, method!$A$1:$B$15, 2, 0)</f>
        <v>中後</v>
      </c>
      <c r="G212">
        <v>6</v>
      </c>
      <c r="H212">
        <v>119</v>
      </c>
      <c r="I212">
        <v>1650</v>
      </c>
      <c r="J212" s="25" t="s">
        <v>150</v>
      </c>
      <c r="K212">
        <v>1</v>
      </c>
      <c r="L212">
        <v>41.02</v>
      </c>
      <c r="M212">
        <v>20</v>
      </c>
      <c r="N212">
        <v>3</v>
      </c>
      <c r="O212">
        <v>24</v>
      </c>
      <c r="P212" s="42" t="s">
        <v>445</v>
      </c>
      <c r="Q212">
        <v>1128</v>
      </c>
      <c r="R212">
        <v>4</v>
      </c>
      <c r="S212" s="32" t="s">
        <v>435</v>
      </c>
      <c r="T212">
        <v>519</v>
      </c>
      <c r="W212" s="12" t="s">
        <v>558</v>
      </c>
      <c r="X212">
        <v>42</v>
      </c>
      <c r="Y212" s="27" t="s">
        <v>64</v>
      </c>
      <c r="Z212">
        <v>9</v>
      </c>
      <c r="AA212">
        <v>9</v>
      </c>
      <c r="AB212">
        <v>10</v>
      </c>
      <c r="AC212">
        <v>7</v>
      </c>
      <c r="AF212">
        <v>3</v>
      </c>
      <c r="AG212" t="s">
        <v>58</v>
      </c>
    </row>
    <row r="213" spans="1:33" hidden="1" x14ac:dyDescent="0.25">
      <c r="A213" s="16" t="s">
        <v>1</v>
      </c>
      <c r="B213" s="25" t="s">
        <v>57</v>
      </c>
      <c r="C213" s="25" t="s">
        <v>2248</v>
      </c>
      <c r="D213">
        <v>23</v>
      </c>
      <c r="E213">
        <v>7</v>
      </c>
      <c r="F213" s="38" t="str">
        <f>VLOOKUP(Z213, method!$A$1:$B$15, 2, 0)</f>
        <v>留後</v>
      </c>
      <c r="G213">
        <v>12</v>
      </c>
      <c r="H213">
        <v>119</v>
      </c>
      <c r="I213">
        <v>1650</v>
      </c>
      <c r="J213" s="25" t="s">
        <v>150</v>
      </c>
      <c r="K213">
        <v>1</v>
      </c>
      <c r="L213">
        <v>42.77</v>
      </c>
      <c r="M213">
        <v>28</v>
      </c>
      <c r="N213">
        <v>2</v>
      </c>
      <c r="O213">
        <v>24</v>
      </c>
      <c r="P213" s="31" t="s">
        <v>450</v>
      </c>
      <c r="Q213">
        <v>1126</v>
      </c>
      <c r="R213">
        <v>4</v>
      </c>
      <c r="S213" s="32" t="s">
        <v>435</v>
      </c>
      <c r="T213">
        <v>459</v>
      </c>
      <c r="W213">
        <v>5</v>
      </c>
      <c r="X213">
        <v>44</v>
      </c>
      <c r="Y213" s="27" t="s">
        <v>64</v>
      </c>
      <c r="Z213">
        <v>11</v>
      </c>
      <c r="AA213">
        <v>12</v>
      </c>
      <c r="AB213">
        <v>11</v>
      </c>
      <c r="AC213">
        <v>7</v>
      </c>
      <c r="AF213">
        <v>3</v>
      </c>
      <c r="AG213" t="s">
        <v>58</v>
      </c>
    </row>
    <row r="214" spans="1:33" hidden="1" x14ac:dyDescent="0.25">
      <c r="A214" s="16" t="s">
        <v>1</v>
      </c>
      <c r="B214" s="25" t="s">
        <v>57</v>
      </c>
      <c r="C214" s="25" t="s">
        <v>2248</v>
      </c>
      <c r="D214">
        <v>11</v>
      </c>
      <c r="E214" s="34">
        <v>5</v>
      </c>
      <c r="F214" s="36" t="str">
        <f>VLOOKUP(Z214, method!$A$1:$B$15, 2, 0)</f>
        <v>中後</v>
      </c>
      <c r="G214">
        <v>6</v>
      </c>
      <c r="H214">
        <v>120</v>
      </c>
      <c r="I214">
        <v>1200</v>
      </c>
      <c r="J214" s="25" t="s">
        <v>150</v>
      </c>
      <c r="K214">
        <v>1</v>
      </c>
      <c r="L214">
        <v>10.18</v>
      </c>
      <c r="M214">
        <v>21</v>
      </c>
      <c r="N214">
        <v>2</v>
      </c>
      <c r="O214">
        <v>24</v>
      </c>
      <c r="P214" s="42" t="s">
        <v>445</v>
      </c>
      <c r="Q214">
        <v>1114</v>
      </c>
      <c r="R214">
        <v>4</v>
      </c>
      <c r="S214" s="32" t="s">
        <v>435</v>
      </c>
      <c r="T214">
        <v>437</v>
      </c>
      <c r="W214" s="12" t="s">
        <v>558</v>
      </c>
      <c r="X214">
        <v>44</v>
      </c>
      <c r="Y214" s="27" t="s">
        <v>64</v>
      </c>
      <c r="Z214">
        <v>9</v>
      </c>
      <c r="AA214">
        <v>9</v>
      </c>
      <c r="AB214">
        <v>5</v>
      </c>
      <c r="AF214">
        <v>3</v>
      </c>
      <c r="AG214" t="s">
        <v>58</v>
      </c>
    </row>
    <row r="215" spans="1:33" hidden="1" x14ac:dyDescent="0.25">
      <c r="A215" s="16" t="s">
        <v>1</v>
      </c>
      <c r="B215" s="25" t="s">
        <v>57</v>
      </c>
      <c r="C215" s="25" t="s">
        <v>2248</v>
      </c>
      <c r="D215">
        <v>37</v>
      </c>
      <c r="E215" s="28">
        <v>2</v>
      </c>
      <c r="F215" s="36" t="str">
        <f>VLOOKUP(Z215, method!$A$1:$B$15, 2, 0)</f>
        <v>中後</v>
      </c>
      <c r="G215">
        <v>8</v>
      </c>
      <c r="H215">
        <v>120</v>
      </c>
      <c r="I215">
        <v>1200</v>
      </c>
      <c r="J215" s="25" t="s">
        <v>150</v>
      </c>
      <c r="K215">
        <v>1</v>
      </c>
      <c r="L215">
        <v>10.62</v>
      </c>
      <c r="M215">
        <v>31</v>
      </c>
      <c r="N215">
        <v>1</v>
      </c>
      <c r="O215">
        <v>24</v>
      </c>
      <c r="P215" s="31" t="s">
        <v>450</v>
      </c>
      <c r="Q215">
        <v>1126</v>
      </c>
      <c r="R215">
        <v>4</v>
      </c>
      <c r="S215" s="32" t="s">
        <v>435</v>
      </c>
      <c r="T215">
        <v>381</v>
      </c>
      <c r="W215" t="s">
        <v>600</v>
      </c>
      <c r="X215">
        <v>44</v>
      </c>
      <c r="Y215" s="27" t="s">
        <v>64</v>
      </c>
      <c r="Z215">
        <v>10</v>
      </c>
      <c r="AA215">
        <v>10</v>
      </c>
      <c r="AB215">
        <v>2</v>
      </c>
      <c r="AF215">
        <v>3</v>
      </c>
      <c r="AG215" t="s">
        <v>58</v>
      </c>
    </row>
    <row r="216" spans="1:33" hidden="1" x14ac:dyDescent="0.25">
      <c r="A216" s="16" t="s">
        <v>1</v>
      </c>
      <c r="B216" s="25" t="s">
        <v>57</v>
      </c>
      <c r="C216" s="25" t="s">
        <v>2248</v>
      </c>
      <c r="D216">
        <v>35</v>
      </c>
      <c r="E216">
        <v>10</v>
      </c>
      <c r="F216" s="37" t="str">
        <f>VLOOKUP(Z216, method!$A$1:$B$15, 2, 0)</f>
        <v>中前</v>
      </c>
      <c r="G216">
        <v>2</v>
      </c>
      <c r="H216">
        <v>122</v>
      </c>
      <c r="I216">
        <v>1400</v>
      </c>
      <c r="J216" s="16" t="s">
        <v>316</v>
      </c>
      <c r="K216">
        <v>1</v>
      </c>
      <c r="L216">
        <v>23.52</v>
      </c>
      <c r="M216">
        <v>1</v>
      </c>
      <c r="N216">
        <v>1</v>
      </c>
      <c r="O216">
        <v>24</v>
      </c>
      <c r="P216" t="s">
        <v>434</v>
      </c>
      <c r="Q216">
        <v>1119</v>
      </c>
      <c r="R216">
        <v>4</v>
      </c>
      <c r="S216" s="32" t="s">
        <v>435</v>
      </c>
      <c r="T216">
        <v>302</v>
      </c>
      <c r="W216">
        <v>7</v>
      </c>
      <c r="X216">
        <v>46</v>
      </c>
      <c r="Y216" s="27" t="s">
        <v>64</v>
      </c>
      <c r="Z216">
        <v>7</v>
      </c>
      <c r="AA216">
        <v>8</v>
      </c>
      <c r="AB216">
        <v>9</v>
      </c>
      <c r="AC216">
        <v>10</v>
      </c>
      <c r="AF216">
        <v>3</v>
      </c>
      <c r="AG216" t="s">
        <v>58</v>
      </c>
    </row>
    <row r="217" spans="1:33" hidden="1" x14ac:dyDescent="0.25">
      <c r="A217" s="16" t="s">
        <v>1</v>
      </c>
      <c r="B217" s="25" t="s">
        <v>57</v>
      </c>
      <c r="C217" s="25" t="s">
        <v>2248</v>
      </c>
      <c r="D217">
        <v>151</v>
      </c>
      <c r="E217">
        <v>6</v>
      </c>
      <c r="F217" s="38" t="str">
        <f>VLOOKUP(Z217, method!$A$1:$B$15, 2, 0)</f>
        <v>留後</v>
      </c>
      <c r="G217">
        <v>8</v>
      </c>
      <c r="H217">
        <v>122</v>
      </c>
      <c r="I217">
        <v>1400</v>
      </c>
      <c r="J217" s="16" t="s">
        <v>316</v>
      </c>
      <c r="K217">
        <v>1</v>
      </c>
      <c r="L217">
        <v>22.92</v>
      </c>
      <c r="M217">
        <v>3</v>
      </c>
      <c r="N217">
        <v>12</v>
      </c>
      <c r="O217">
        <v>23</v>
      </c>
      <c r="P217" t="s">
        <v>441</v>
      </c>
      <c r="Q217">
        <v>1120</v>
      </c>
      <c r="R217">
        <v>4</v>
      </c>
      <c r="S217" s="32" t="s">
        <v>435</v>
      </c>
      <c r="T217">
        <v>221</v>
      </c>
      <c r="W217" s="12" t="s">
        <v>456</v>
      </c>
      <c r="X217">
        <v>47</v>
      </c>
      <c r="Y217" s="27" t="s">
        <v>64</v>
      </c>
      <c r="Z217">
        <v>12</v>
      </c>
      <c r="AA217">
        <v>12</v>
      </c>
      <c r="AB217">
        <v>10</v>
      </c>
      <c r="AC217">
        <v>6</v>
      </c>
      <c r="AF217">
        <v>3</v>
      </c>
      <c r="AG217" t="s">
        <v>58</v>
      </c>
    </row>
    <row r="218" spans="1:33" hidden="1" x14ac:dyDescent="0.25">
      <c r="A218" s="16" t="s">
        <v>1</v>
      </c>
      <c r="B218" s="25" t="s">
        <v>57</v>
      </c>
      <c r="C218" s="25" t="s">
        <v>2248</v>
      </c>
      <c r="D218">
        <v>89</v>
      </c>
      <c r="E218">
        <v>12</v>
      </c>
      <c r="F218" s="38" t="str">
        <f>VLOOKUP(Z218, method!$A$1:$B$15, 2, 0)</f>
        <v>留後</v>
      </c>
      <c r="G218">
        <v>11</v>
      </c>
      <c r="H218">
        <v>128</v>
      </c>
      <c r="I218">
        <v>1650</v>
      </c>
      <c r="J218" s="27" t="s">
        <v>93</v>
      </c>
      <c r="K218">
        <v>1</v>
      </c>
      <c r="L218">
        <v>41.39</v>
      </c>
      <c r="M218">
        <v>15</v>
      </c>
      <c r="N218">
        <v>11</v>
      </c>
      <c r="O218">
        <v>23</v>
      </c>
      <c r="P218" s="31" t="s">
        <v>455</v>
      </c>
      <c r="Q218">
        <v>1132</v>
      </c>
      <c r="R218">
        <v>4</v>
      </c>
      <c r="S218" s="32" t="s">
        <v>435</v>
      </c>
      <c r="T218">
        <v>169</v>
      </c>
      <c r="W218" t="s">
        <v>613</v>
      </c>
      <c r="X218">
        <v>49</v>
      </c>
      <c r="Y218" s="27" t="s">
        <v>64</v>
      </c>
      <c r="Z218">
        <v>11</v>
      </c>
      <c r="AA218">
        <v>10</v>
      </c>
      <c r="AB218">
        <v>11</v>
      </c>
      <c r="AC218">
        <v>12</v>
      </c>
      <c r="AF218">
        <v>3</v>
      </c>
      <c r="AG218" t="s">
        <v>58</v>
      </c>
    </row>
    <row r="219" spans="1:33" hidden="1" x14ac:dyDescent="0.25">
      <c r="A219" s="16" t="s">
        <v>1</v>
      </c>
      <c r="B219" s="25" t="s">
        <v>57</v>
      </c>
      <c r="C219" s="25" t="s">
        <v>2248</v>
      </c>
      <c r="D219">
        <v>48</v>
      </c>
      <c r="E219">
        <v>13</v>
      </c>
      <c r="F219" s="36" t="str">
        <f>VLOOKUP(Z219, method!$A$1:$B$15, 2, 0)</f>
        <v>中後</v>
      </c>
      <c r="G219">
        <v>5</v>
      </c>
      <c r="H219">
        <v>126</v>
      </c>
      <c r="I219">
        <v>1650</v>
      </c>
      <c r="J219" s="17" t="s">
        <v>121</v>
      </c>
      <c r="K219">
        <v>1</v>
      </c>
      <c r="L219">
        <v>42.1</v>
      </c>
      <c r="M219">
        <v>25</v>
      </c>
      <c r="N219">
        <v>10</v>
      </c>
      <c r="O219">
        <v>23</v>
      </c>
      <c r="P219" t="s">
        <v>467</v>
      </c>
      <c r="Q219">
        <v>1110</v>
      </c>
      <c r="R219">
        <v>4</v>
      </c>
      <c r="S219" s="32" t="s">
        <v>435</v>
      </c>
      <c r="T219">
        <v>113</v>
      </c>
      <c r="W219" t="s">
        <v>849</v>
      </c>
      <c r="X219">
        <v>50</v>
      </c>
      <c r="Y219" s="27" t="s">
        <v>64</v>
      </c>
      <c r="Z219">
        <v>8</v>
      </c>
      <c r="AA219">
        <v>7</v>
      </c>
      <c r="AB219">
        <v>11</v>
      </c>
      <c r="AC219">
        <v>13</v>
      </c>
      <c r="AF219">
        <v>3</v>
      </c>
      <c r="AG219" t="s">
        <v>58</v>
      </c>
    </row>
    <row r="220" spans="1:33" hidden="1" x14ac:dyDescent="0.25">
      <c r="A220" s="16" t="s">
        <v>1</v>
      </c>
      <c r="B220" s="25" t="s">
        <v>57</v>
      </c>
      <c r="C220" s="25" t="s">
        <v>2248</v>
      </c>
      <c r="D220">
        <v>10</v>
      </c>
      <c r="E220">
        <v>10</v>
      </c>
      <c r="F220" s="35" t="str">
        <f>VLOOKUP(Z220, method!$A$1:$B$15, 2, 0)</f>
        <v>放頭</v>
      </c>
      <c r="G220">
        <v>5</v>
      </c>
      <c r="H220">
        <v>120</v>
      </c>
      <c r="I220">
        <v>1650</v>
      </c>
      <c r="J220" s="23" t="s">
        <v>487</v>
      </c>
      <c r="K220">
        <v>1</v>
      </c>
      <c r="L220">
        <v>41.14</v>
      </c>
      <c r="M220">
        <v>4</v>
      </c>
      <c r="N220">
        <v>10</v>
      </c>
      <c r="O220">
        <v>23</v>
      </c>
      <c r="P220" s="42" t="s">
        <v>445</v>
      </c>
      <c r="Q220">
        <v>1120</v>
      </c>
      <c r="R220">
        <v>4</v>
      </c>
      <c r="S220" s="32" t="s">
        <v>446</v>
      </c>
      <c r="T220">
        <v>69</v>
      </c>
      <c r="W220" t="s">
        <v>634</v>
      </c>
      <c r="X220">
        <v>50</v>
      </c>
      <c r="Y220" s="27" t="s">
        <v>64</v>
      </c>
      <c r="Z220">
        <v>3</v>
      </c>
      <c r="AA220">
        <v>5</v>
      </c>
      <c r="AB220">
        <v>4</v>
      </c>
      <c r="AC220">
        <v>10</v>
      </c>
      <c r="AF220">
        <v>3</v>
      </c>
      <c r="AG220" t="s">
        <v>58</v>
      </c>
    </row>
    <row r="221" spans="1:33" hidden="1" x14ac:dyDescent="0.25">
      <c r="A221" s="16" t="s">
        <v>1</v>
      </c>
      <c r="B221" s="26" t="s">
        <v>62</v>
      </c>
      <c r="C221" s="26" t="s">
        <v>2249</v>
      </c>
      <c r="D221">
        <v>12</v>
      </c>
      <c r="E221">
        <v>9</v>
      </c>
      <c r="F221" s="36" t="str">
        <f>VLOOKUP(Z221, method!$A$1:$B$15, 2, 0)</f>
        <v>中後</v>
      </c>
      <c r="G221">
        <v>9</v>
      </c>
      <c r="H221">
        <v>122</v>
      </c>
      <c r="I221" s="43">
        <v>1800</v>
      </c>
      <c r="J221" s="19" t="s">
        <v>63</v>
      </c>
      <c r="K221">
        <v>1</v>
      </c>
      <c r="L221">
        <v>51.12</v>
      </c>
      <c r="M221">
        <v>21</v>
      </c>
      <c r="N221">
        <v>9</v>
      </c>
      <c r="O221">
        <v>25</v>
      </c>
      <c r="P221" t="s">
        <v>429</v>
      </c>
      <c r="Q221">
        <v>1030</v>
      </c>
      <c r="R221">
        <v>5</v>
      </c>
      <c r="S221" s="33" t="s">
        <v>430</v>
      </c>
      <c r="T221">
        <v>37</v>
      </c>
      <c r="W221">
        <v>5</v>
      </c>
      <c r="X221">
        <v>25</v>
      </c>
      <c r="Y221" s="27" t="s">
        <v>64</v>
      </c>
      <c r="Z221">
        <v>9</v>
      </c>
      <c r="AA221">
        <v>9</v>
      </c>
      <c r="AB221">
        <v>10</v>
      </c>
      <c r="AC221">
        <v>10</v>
      </c>
      <c r="AD221">
        <v>9</v>
      </c>
      <c r="AF221">
        <v>10</v>
      </c>
      <c r="AG221" t="s">
        <v>63</v>
      </c>
    </row>
    <row r="222" spans="1:33" hidden="1" x14ac:dyDescent="0.25">
      <c r="A222" s="16" t="s">
        <v>1</v>
      </c>
      <c r="B222" s="26" t="s">
        <v>62</v>
      </c>
      <c r="C222" s="26" t="s">
        <v>2249</v>
      </c>
      <c r="D222">
        <v>27</v>
      </c>
      <c r="E222">
        <v>6</v>
      </c>
      <c r="F222" s="38" t="str">
        <f>VLOOKUP(Z222, method!$A$1:$B$15, 2, 0)</f>
        <v>留後</v>
      </c>
      <c r="G222">
        <v>6</v>
      </c>
      <c r="H222">
        <v>121</v>
      </c>
      <c r="I222">
        <v>1600</v>
      </c>
      <c r="J222" s="19" t="s">
        <v>63</v>
      </c>
      <c r="K222">
        <v>1</v>
      </c>
      <c r="L222">
        <v>35.5</v>
      </c>
      <c r="M222">
        <v>7</v>
      </c>
      <c r="N222">
        <v>9</v>
      </c>
      <c r="O222">
        <v>25</v>
      </c>
      <c r="P222" t="s">
        <v>434</v>
      </c>
      <c r="Q222">
        <v>1036</v>
      </c>
      <c r="R222">
        <v>5</v>
      </c>
      <c r="S222" s="32" t="s">
        <v>435</v>
      </c>
      <c r="T222">
        <v>2</v>
      </c>
      <c r="W222">
        <v>4</v>
      </c>
      <c r="X222">
        <v>26</v>
      </c>
      <c r="Y222" s="27" t="s">
        <v>64</v>
      </c>
      <c r="Z222">
        <v>13</v>
      </c>
      <c r="AA222">
        <v>14</v>
      </c>
      <c r="AB222">
        <v>14</v>
      </c>
      <c r="AC222">
        <v>6</v>
      </c>
      <c r="AF222">
        <v>10</v>
      </c>
      <c r="AG222" t="s">
        <v>63</v>
      </c>
    </row>
    <row r="223" spans="1:33" hidden="1" x14ac:dyDescent="0.25">
      <c r="A223" s="16" t="s">
        <v>1</v>
      </c>
      <c r="B223" s="26" t="s">
        <v>62</v>
      </c>
      <c r="C223" s="26" t="s">
        <v>2249</v>
      </c>
      <c r="D223">
        <v>5.4</v>
      </c>
      <c r="E223" s="34">
        <v>5</v>
      </c>
      <c r="F223" s="37" t="str">
        <f>VLOOKUP(Z223, method!$A$1:$B$15, 2, 0)</f>
        <v>中前</v>
      </c>
      <c r="G223">
        <v>3</v>
      </c>
      <c r="H223">
        <v>126</v>
      </c>
      <c r="I223" s="43">
        <v>1800</v>
      </c>
      <c r="J223" s="19" t="s">
        <v>63</v>
      </c>
      <c r="K223">
        <v>1</v>
      </c>
      <c r="L223">
        <v>48.62</v>
      </c>
      <c r="M223">
        <v>1</v>
      </c>
      <c r="N223">
        <v>7</v>
      </c>
      <c r="O223">
        <v>25</v>
      </c>
      <c r="P223" t="s">
        <v>429</v>
      </c>
      <c r="Q223">
        <v>1050</v>
      </c>
      <c r="R223">
        <v>5</v>
      </c>
      <c r="S223" s="32" t="s">
        <v>435</v>
      </c>
      <c r="T223">
        <v>798</v>
      </c>
      <c r="W223" t="s">
        <v>474</v>
      </c>
      <c r="X223">
        <v>31</v>
      </c>
      <c r="Y223" s="27" t="s">
        <v>64</v>
      </c>
      <c r="Z223">
        <v>5</v>
      </c>
      <c r="AA223">
        <v>7</v>
      </c>
      <c r="AB223">
        <v>7</v>
      </c>
      <c r="AC223">
        <v>7</v>
      </c>
      <c r="AD223">
        <v>5</v>
      </c>
      <c r="AF223">
        <v>10</v>
      </c>
      <c r="AG223" t="s">
        <v>63</v>
      </c>
    </row>
    <row r="224" spans="1:33" hidden="1" x14ac:dyDescent="0.25">
      <c r="A224" s="16" t="s">
        <v>1</v>
      </c>
      <c r="B224" s="26" t="s">
        <v>62</v>
      </c>
      <c r="C224" s="26" t="s">
        <v>2249</v>
      </c>
      <c r="D224">
        <v>11</v>
      </c>
      <c r="E224" s="28">
        <v>3</v>
      </c>
      <c r="F224" s="38" t="str">
        <f>VLOOKUP(Z224, method!$A$1:$B$15, 2, 0)</f>
        <v>留後</v>
      </c>
      <c r="G224">
        <v>14</v>
      </c>
      <c r="H224">
        <v>124</v>
      </c>
      <c r="I224">
        <v>2000</v>
      </c>
      <c r="J224" s="19" t="s">
        <v>63</v>
      </c>
      <c r="K224">
        <v>2</v>
      </c>
      <c r="L224">
        <v>2.9</v>
      </c>
      <c r="M224">
        <v>22</v>
      </c>
      <c r="N224">
        <v>6</v>
      </c>
      <c r="O224">
        <v>25</v>
      </c>
      <c r="P224" t="s">
        <v>434</v>
      </c>
      <c r="Q224">
        <v>1056</v>
      </c>
      <c r="R224">
        <v>5</v>
      </c>
      <c r="S224" s="32" t="s">
        <v>435</v>
      </c>
      <c r="T224">
        <v>768</v>
      </c>
      <c r="W224" s="12" t="s">
        <v>456</v>
      </c>
      <c r="X224">
        <v>31</v>
      </c>
      <c r="Y224" s="27" t="s">
        <v>64</v>
      </c>
      <c r="Z224">
        <v>14</v>
      </c>
      <c r="AA224">
        <v>13</v>
      </c>
      <c r="AB224">
        <v>13</v>
      </c>
      <c r="AC224">
        <v>12</v>
      </c>
      <c r="AD224">
        <v>3</v>
      </c>
      <c r="AF224">
        <v>10</v>
      </c>
      <c r="AG224" t="s">
        <v>63</v>
      </c>
    </row>
    <row r="225" spans="1:33" hidden="1" x14ac:dyDescent="0.25">
      <c r="A225" s="16" t="s">
        <v>1</v>
      </c>
      <c r="B225" s="26" t="s">
        <v>62</v>
      </c>
      <c r="C225" s="26" t="s">
        <v>2249</v>
      </c>
      <c r="D225">
        <v>4.2</v>
      </c>
      <c r="E225" s="34">
        <v>5</v>
      </c>
      <c r="F225" s="37" t="str">
        <f>VLOOKUP(Z225, method!$A$1:$B$15, 2, 0)</f>
        <v>中前</v>
      </c>
      <c r="G225">
        <v>3</v>
      </c>
      <c r="H225">
        <v>128</v>
      </c>
      <c r="I225">
        <v>2200</v>
      </c>
      <c r="J225" s="19" t="s">
        <v>63</v>
      </c>
      <c r="K225">
        <v>2</v>
      </c>
      <c r="L225">
        <v>18.72</v>
      </c>
      <c r="M225">
        <v>4</v>
      </c>
      <c r="N225">
        <v>6</v>
      </c>
      <c r="O225">
        <v>25</v>
      </c>
      <c r="P225" s="31" t="s">
        <v>450</v>
      </c>
      <c r="Q225">
        <v>1055</v>
      </c>
      <c r="R225">
        <v>5</v>
      </c>
      <c r="S225" s="32" t="s">
        <v>435</v>
      </c>
      <c r="T225">
        <v>728</v>
      </c>
      <c r="W225" t="s">
        <v>519</v>
      </c>
      <c r="X225">
        <v>32</v>
      </c>
      <c r="Y225" s="27" t="s">
        <v>64</v>
      </c>
      <c r="Z225">
        <v>5</v>
      </c>
      <c r="AA225">
        <v>5</v>
      </c>
      <c r="AB225">
        <v>4</v>
      </c>
      <c r="AC225">
        <v>3</v>
      </c>
      <c r="AD225">
        <v>4</v>
      </c>
      <c r="AE225">
        <v>5</v>
      </c>
      <c r="AF225">
        <v>10</v>
      </c>
      <c r="AG225" t="s">
        <v>63</v>
      </c>
    </row>
    <row r="226" spans="1:33" x14ac:dyDescent="0.25">
      <c r="A226" s="16" t="s">
        <v>1</v>
      </c>
      <c r="B226" s="26" t="s">
        <v>62</v>
      </c>
      <c r="C226" s="26" t="s">
        <v>2249</v>
      </c>
      <c r="D226">
        <v>6.2</v>
      </c>
      <c r="E226">
        <v>8</v>
      </c>
      <c r="F226" s="38" t="str">
        <f>VLOOKUP(Z226, method!$A$1:$B$15, 2, 0)</f>
        <v>留後</v>
      </c>
      <c r="G226">
        <v>12</v>
      </c>
      <c r="H226">
        <v>129</v>
      </c>
      <c r="I226" s="43">
        <v>1800</v>
      </c>
      <c r="J226" s="20" t="s">
        <v>19</v>
      </c>
      <c r="K226">
        <v>1</v>
      </c>
      <c r="L226">
        <v>50.76</v>
      </c>
      <c r="M226">
        <v>23</v>
      </c>
      <c r="N226">
        <v>4</v>
      </c>
      <c r="O226">
        <v>25</v>
      </c>
      <c r="P226" s="31" t="s">
        <v>461</v>
      </c>
      <c r="Q226">
        <v>1045</v>
      </c>
      <c r="R226">
        <v>5</v>
      </c>
      <c r="S226" s="32" t="s">
        <v>435</v>
      </c>
      <c r="T226">
        <v>612</v>
      </c>
      <c r="W226" t="s">
        <v>624</v>
      </c>
      <c r="X226">
        <v>34</v>
      </c>
      <c r="Y226" s="27" t="s">
        <v>64</v>
      </c>
      <c r="Z226">
        <v>12</v>
      </c>
      <c r="AA226">
        <v>12</v>
      </c>
      <c r="AB226">
        <v>12</v>
      </c>
      <c r="AC226">
        <v>11</v>
      </c>
      <c r="AD226">
        <v>8</v>
      </c>
      <c r="AF226">
        <v>10</v>
      </c>
      <c r="AG226" t="s">
        <v>63</v>
      </c>
    </row>
    <row r="227" spans="1:33" hidden="1" x14ac:dyDescent="0.25">
      <c r="A227" s="16" t="s">
        <v>1</v>
      </c>
      <c r="B227" s="26" t="s">
        <v>62</v>
      </c>
      <c r="C227" s="26" t="s">
        <v>2249</v>
      </c>
      <c r="D227">
        <v>3.7</v>
      </c>
      <c r="E227" s="34">
        <v>4</v>
      </c>
      <c r="F227" s="38" t="str">
        <f>VLOOKUP(Z227, method!$A$1:$B$15, 2, 0)</f>
        <v>留後</v>
      </c>
      <c r="G227">
        <v>11</v>
      </c>
      <c r="H227">
        <v>129</v>
      </c>
      <c r="I227">
        <v>2000</v>
      </c>
      <c r="J227" s="20" t="s">
        <v>19</v>
      </c>
      <c r="K227">
        <v>2</v>
      </c>
      <c r="L227">
        <v>2.89</v>
      </c>
      <c r="M227">
        <v>6</v>
      </c>
      <c r="N227">
        <v>4</v>
      </c>
      <c r="O227">
        <v>25</v>
      </c>
      <c r="P227" t="s">
        <v>506</v>
      </c>
      <c r="Q227">
        <v>1064</v>
      </c>
      <c r="R227">
        <v>5</v>
      </c>
      <c r="S227" s="32" t="s">
        <v>435</v>
      </c>
      <c r="T227">
        <v>562</v>
      </c>
      <c r="W227" s="12" t="s">
        <v>451</v>
      </c>
      <c r="X227">
        <v>34</v>
      </c>
      <c r="Y227" s="27" t="s">
        <v>64</v>
      </c>
      <c r="Z227">
        <v>13</v>
      </c>
      <c r="AA227">
        <v>14</v>
      </c>
      <c r="AB227">
        <v>14</v>
      </c>
      <c r="AC227">
        <v>13</v>
      </c>
      <c r="AD227">
        <v>4</v>
      </c>
      <c r="AF227">
        <v>10</v>
      </c>
      <c r="AG227" t="s">
        <v>63</v>
      </c>
    </row>
    <row r="228" spans="1:33" hidden="1" x14ac:dyDescent="0.25">
      <c r="A228" s="16" t="s">
        <v>1</v>
      </c>
      <c r="B228" s="26" t="s">
        <v>62</v>
      </c>
      <c r="C228" s="26" t="s">
        <v>2249</v>
      </c>
      <c r="D228">
        <v>5.3</v>
      </c>
      <c r="E228" s="28">
        <v>2</v>
      </c>
      <c r="F228" s="37" t="str">
        <f>VLOOKUP(Z228, method!$A$1:$B$15, 2, 0)</f>
        <v>中前</v>
      </c>
      <c r="G228">
        <v>3</v>
      </c>
      <c r="H228">
        <v>127</v>
      </c>
      <c r="I228">
        <v>2200</v>
      </c>
      <c r="J228" s="24" t="s">
        <v>34</v>
      </c>
      <c r="K228">
        <v>2</v>
      </c>
      <c r="L228">
        <v>16.22</v>
      </c>
      <c r="M228">
        <v>5</v>
      </c>
      <c r="N228">
        <v>3</v>
      </c>
      <c r="O228">
        <v>25</v>
      </c>
      <c r="P228" s="30" t="s">
        <v>445</v>
      </c>
      <c r="Q228">
        <v>1047</v>
      </c>
      <c r="R228">
        <v>5</v>
      </c>
      <c r="S228" s="32" t="s">
        <v>435</v>
      </c>
      <c r="T228">
        <v>476</v>
      </c>
      <c r="W228" s="12" t="s">
        <v>591</v>
      </c>
      <c r="X228">
        <v>32</v>
      </c>
      <c r="Y228" s="27" t="s">
        <v>64</v>
      </c>
      <c r="Z228">
        <v>5</v>
      </c>
      <c r="AA228">
        <v>6</v>
      </c>
      <c r="AB228">
        <v>6</v>
      </c>
      <c r="AC228">
        <v>6</v>
      </c>
      <c r="AD228">
        <v>3</v>
      </c>
      <c r="AE228">
        <v>2</v>
      </c>
      <c r="AF228">
        <v>10</v>
      </c>
      <c r="AG228" t="s">
        <v>63</v>
      </c>
    </row>
    <row r="229" spans="1:33" hidden="1" x14ac:dyDescent="0.25">
      <c r="A229" s="16" t="s">
        <v>1</v>
      </c>
      <c r="B229" s="26" t="s">
        <v>62</v>
      </c>
      <c r="C229" s="26" t="s">
        <v>2249</v>
      </c>
      <c r="D229">
        <v>32</v>
      </c>
      <c r="E229" s="34">
        <v>4</v>
      </c>
      <c r="F229" s="38" t="str">
        <f>VLOOKUP(Z229, method!$A$1:$B$15, 2, 0)</f>
        <v>留後</v>
      </c>
      <c r="G229">
        <v>5</v>
      </c>
      <c r="H229">
        <v>129</v>
      </c>
      <c r="I229">
        <v>1650</v>
      </c>
      <c r="J229" s="27" t="s">
        <v>398</v>
      </c>
      <c r="K229">
        <v>1</v>
      </c>
      <c r="L229">
        <v>40.57</v>
      </c>
      <c r="M229">
        <v>26</v>
      </c>
      <c r="N229">
        <v>1</v>
      </c>
      <c r="O229">
        <v>25</v>
      </c>
      <c r="P229" t="s">
        <v>467</v>
      </c>
      <c r="Q229">
        <v>1043</v>
      </c>
      <c r="R229">
        <v>5</v>
      </c>
      <c r="S229" s="33" t="s">
        <v>821</v>
      </c>
      <c r="T229">
        <v>376</v>
      </c>
      <c r="W229">
        <v>6</v>
      </c>
      <c r="X229">
        <v>34</v>
      </c>
      <c r="Y229" s="27" t="s">
        <v>64</v>
      </c>
      <c r="Z229">
        <v>14</v>
      </c>
      <c r="AA229">
        <v>14</v>
      </c>
      <c r="AB229">
        <v>14</v>
      </c>
      <c r="AC229">
        <v>4</v>
      </c>
      <c r="AF229">
        <v>10</v>
      </c>
      <c r="AG229" t="s">
        <v>63</v>
      </c>
    </row>
    <row r="230" spans="1:33" hidden="1" x14ac:dyDescent="0.25">
      <c r="A230" s="16" t="s">
        <v>1</v>
      </c>
      <c r="B230" s="26" t="s">
        <v>62</v>
      </c>
      <c r="C230" s="26" t="s">
        <v>2249</v>
      </c>
      <c r="D230">
        <v>14</v>
      </c>
      <c r="E230" s="34">
        <v>4</v>
      </c>
      <c r="F230" s="38" t="str">
        <f>VLOOKUP(Z230, method!$A$1:$B$15, 2, 0)</f>
        <v>留後</v>
      </c>
      <c r="G230">
        <v>10</v>
      </c>
      <c r="H230">
        <v>130</v>
      </c>
      <c r="I230" s="43">
        <v>1800</v>
      </c>
      <c r="J230" s="19" t="s">
        <v>63</v>
      </c>
      <c r="K230">
        <v>1</v>
      </c>
      <c r="L230">
        <v>49.45</v>
      </c>
      <c r="M230">
        <v>1</v>
      </c>
      <c r="N230">
        <v>1</v>
      </c>
      <c r="O230">
        <v>25</v>
      </c>
      <c r="P230" t="s">
        <v>429</v>
      </c>
      <c r="Q230">
        <v>1043</v>
      </c>
      <c r="R230">
        <v>5</v>
      </c>
      <c r="S230" s="32" t="s">
        <v>435</v>
      </c>
      <c r="T230">
        <v>308</v>
      </c>
      <c r="W230" s="12" t="s">
        <v>521</v>
      </c>
      <c r="X230">
        <v>35</v>
      </c>
      <c r="Y230" s="27" t="s">
        <v>64</v>
      </c>
      <c r="Z230">
        <v>12</v>
      </c>
      <c r="AA230">
        <v>12</v>
      </c>
      <c r="AB230">
        <v>11</v>
      </c>
      <c r="AC230">
        <v>9</v>
      </c>
      <c r="AD230">
        <v>4</v>
      </c>
      <c r="AF230">
        <v>10</v>
      </c>
      <c r="AG230" t="s">
        <v>63</v>
      </c>
    </row>
    <row r="231" spans="1:33" hidden="1" x14ac:dyDescent="0.25">
      <c r="A231" s="16" t="s">
        <v>1</v>
      </c>
      <c r="B231" s="26" t="s">
        <v>62</v>
      </c>
      <c r="C231" s="26" t="s">
        <v>2249</v>
      </c>
      <c r="D231">
        <v>8.5</v>
      </c>
      <c r="E231" s="34">
        <v>4</v>
      </c>
      <c r="F231" s="37" t="str">
        <f>VLOOKUP(Z231, method!$A$1:$B$15, 2, 0)</f>
        <v>中前</v>
      </c>
      <c r="G231">
        <v>8</v>
      </c>
      <c r="H231">
        <v>129</v>
      </c>
      <c r="I231">
        <v>2200</v>
      </c>
      <c r="J231" s="19" t="s">
        <v>63</v>
      </c>
      <c r="K231">
        <v>2</v>
      </c>
      <c r="L231">
        <v>17.55</v>
      </c>
      <c r="M231">
        <v>11</v>
      </c>
      <c r="N231">
        <v>12</v>
      </c>
      <c r="O231">
        <v>24</v>
      </c>
      <c r="P231" s="31" t="s">
        <v>455</v>
      </c>
      <c r="Q231">
        <v>1050</v>
      </c>
      <c r="R231">
        <v>5</v>
      </c>
      <c r="S231" s="32" t="s">
        <v>435</v>
      </c>
      <c r="T231">
        <v>250</v>
      </c>
      <c r="W231" s="12" t="s">
        <v>521</v>
      </c>
      <c r="X231">
        <v>36</v>
      </c>
      <c r="Y231" s="27" t="s">
        <v>64</v>
      </c>
      <c r="Z231">
        <v>7</v>
      </c>
      <c r="AA231">
        <v>7</v>
      </c>
      <c r="AB231">
        <v>7</v>
      </c>
      <c r="AC231">
        <v>7</v>
      </c>
      <c r="AD231">
        <v>8</v>
      </c>
      <c r="AE231">
        <v>4</v>
      </c>
      <c r="AF231">
        <v>10</v>
      </c>
      <c r="AG231" t="s">
        <v>63</v>
      </c>
    </row>
    <row r="232" spans="1:33" hidden="1" x14ac:dyDescent="0.25">
      <c r="A232" s="16" t="s">
        <v>1</v>
      </c>
      <c r="B232" s="26" t="s">
        <v>62</v>
      </c>
      <c r="C232" s="26" t="s">
        <v>2249</v>
      </c>
      <c r="D232">
        <v>32</v>
      </c>
      <c r="E232">
        <v>9</v>
      </c>
      <c r="F232" s="38" t="str">
        <f>VLOOKUP(Z232, method!$A$1:$B$15, 2, 0)</f>
        <v>留後</v>
      </c>
      <c r="G232">
        <v>8</v>
      </c>
      <c r="H232">
        <v>128</v>
      </c>
      <c r="I232" s="43">
        <v>1800</v>
      </c>
      <c r="J232" s="23" t="s">
        <v>487</v>
      </c>
      <c r="K232">
        <v>1</v>
      </c>
      <c r="L232">
        <v>50.18</v>
      </c>
      <c r="M232">
        <v>27</v>
      </c>
      <c r="N232">
        <v>11</v>
      </c>
      <c r="O232">
        <v>24</v>
      </c>
      <c r="P232" s="42" t="s">
        <v>445</v>
      </c>
      <c r="Q232">
        <v>1044</v>
      </c>
      <c r="R232">
        <v>5</v>
      </c>
      <c r="S232" s="32" t="s">
        <v>435</v>
      </c>
      <c r="T232">
        <v>212</v>
      </c>
      <c r="W232" t="s">
        <v>674</v>
      </c>
      <c r="X232">
        <v>38</v>
      </c>
      <c r="Y232" s="27" t="s">
        <v>64</v>
      </c>
      <c r="Z232">
        <v>11</v>
      </c>
      <c r="AA232">
        <v>11</v>
      </c>
      <c r="AB232">
        <v>11</v>
      </c>
      <c r="AC232">
        <v>11</v>
      </c>
      <c r="AD232">
        <v>9</v>
      </c>
      <c r="AF232">
        <v>10</v>
      </c>
      <c r="AG232" t="s">
        <v>63</v>
      </c>
    </row>
    <row r="233" spans="1:33" hidden="1" x14ac:dyDescent="0.25">
      <c r="A233" s="16" t="s">
        <v>1</v>
      </c>
      <c r="B233" s="26" t="s">
        <v>62</v>
      </c>
      <c r="C233" s="26" t="s">
        <v>2249</v>
      </c>
      <c r="D233">
        <v>7.6</v>
      </c>
      <c r="E233">
        <v>6</v>
      </c>
      <c r="F233" s="37" t="str">
        <f>VLOOKUP(Z233, method!$A$1:$B$15, 2, 0)</f>
        <v>中前</v>
      </c>
      <c r="G233">
        <v>1</v>
      </c>
      <c r="H233">
        <v>134</v>
      </c>
      <c r="I233">
        <v>2200</v>
      </c>
      <c r="J233" s="16" t="s">
        <v>13</v>
      </c>
      <c r="K233">
        <v>2</v>
      </c>
      <c r="L233">
        <v>17.350000000000001</v>
      </c>
      <c r="M233">
        <v>13</v>
      </c>
      <c r="N233">
        <v>11</v>
      </c>
      <c r="O233">
        <v>24</v>
      </c>
      <c r="P233" s="31" t="s">
        <v>455</v>
      </c>
      <c r="Q233">
        <v>1039</v>
      </c>
      <c r="R233">
        <v>5</v>
      </c>
      <c r="S233" s="32" t="s">
        <v>435</v>
      </c>
      <c r="T233">
        <v>176</v>
      </c>
      <c r="W233" t="s">
        <v>474</v>
      </c>
      <c r="X233">
        <v>40</v>
      </c>
      <c r="Y233" s="27" t="s">
        <v>64</v>
      </c>
      <c r="Z233">
        <v>6</v>
      </c>
      <c r="AA233">
        <v>5</v>
      </c>
      <c r="AB233">
        <v>5</v>
      </c>
      <c r="AC233">
        <v>5</v>
      </c>
      <c r="AD233">
        <v>7</v>
      </c>
      <c r="AE233">
        <v>6</v>
      </c>
      <c r="AF233">
        <v>10</v>
      </c>
      <c r="AG233" t="s">
        <v>63</v>
      </c>
    </row>
    <row r="234" spans="1:33" hidden="1" x14ac:dyDescent="0.25">
      <c r="A234" s="16" t="s">
        <v>1</v>
      </c>
      <c r="B234" s="26" t="s">
        <v>62</v>
      </c>
      <c r="C234" s="26" t="s">
        <v>2249</v>
      </c>
      <c r="D234">
        <v>70</v>
      </c>
      <c r="E234">
        <v>10</v>
      </c>
      <c r="F234" s="37" t="str">
        <f>VLOOKUP(Z234, method!$A$1:$B$15, 2, 0)</f>
        <v>中前</v>
      </c>
      <c r="G234">
        <v>3</v>
      </c>
      <c r="H234">
        <v>117</v>
      </c>
      <c r="I234">
        <v>1650</v>
      </c>
      <c r="J234" s="26" t="s">
        <v>389</v>
      </c>
      <c r="K234">
        <v>1</v>
      </c>
      <c r="L234">
        <v>41.08</v>
      </c>
      <c r="M234">
        <v>30</v>
      </c>
      <c r="N234">
        <v>10</v>
      </c>
      <c r="O234">
        <v>24</v>
      </c>
      <c r="P234" s="42" t="s">
        <v>445</v>
      </c>
      <c r="Q234">
        <v>1051</v>
      </c>
      <c r="R234">
        <v>4</v>
      </c>
      <c r="S234" s="32" t="s">
        <v>435</v>
      </c>
      <c r="T234">
        <v>139</v>
      </c>
      <c r="W234" t="s">
        <v>699</v>
      </c>
      <c r="X234">
        <v>42</v>
      </c>
      <c r="Y234" s="27" t="s">
        <v>64</v>
      </c>
      <c r="Z234">
        <v>7</v>
      </c>
      <c r="AA234">
        <v>9</v>
      </c>
      <c r="AB234">
        <v>10</v>
      </c>
      <c r="AC234">
        <v>10</v>
      </c>
      <c r="AF234">
        <v>10</v>
      </c>
      <c r="AG234" t="s">
        <v>63</v>
      </c>
    </row>
    <row r="235" spans="1:33" hidden="1" x14ac:dyDescent="0.25">
      <c r="A235" s="16" t="s">
        <v>1</v>
      </c>
      <c r="B235" s="26" t="s">
        <v>62</v>
      </c>
      <c r="C235" s="26" t="s">
        <v>2249</v>
      </c>
      <c r="D235">
        <v>44</v>
      </c>
      <c r="E235">
        <v>14</v>
      </c>
      <c r="F235" s="38" t="str">
        <f>VLOOKUP(Z235, method!$A$1:$B$15, 2, 0)</f>
        <v>留後</v>
      </c>
      <c r="G235">
        <v>9</v>
      </c>
      <c r="H235">
        <v>121</v>
      </c>
      <c r="I235" s="43">
        <v>1800</v>
      </c>
      <c r="J235" s="25" t="s">
        <v>150</v>
      </c>
      <c r="K235">
        <v>1</v>
      </c>
      <c r="L235">
        <v>49.04</v>
      </c>
      <c r="M235">
        <v>1</v>
      </c>
      <c r="N235">
        <v>10</v>
      </c>
      <c r="O235">
        <v>24</v>
      </c>
      <c r="P235" t="s">
        <v>441</v>
      </c>
      <c r="Q235">
        <v>1052</v>
      </c>
      <c r="R235">
        <v>4</v>
      </c>
      <c r="S235" s="32" t="s">
        <v>446</v>
      </c>
      <c r="T235">
        <v>70</v>
      </c>
      <c r="W235" t="s">
        <v>492</v>
      </c>
      <c r="X235">
        <v>44</v>
      </c>
      <c r="Y235" s="27" t="s">
        <v>64</v>
      </c>
      <c r="Z235">
        <v>11</v>
      </c>
      <c r="AA235">
        <v>11</v>
      </c>
      <c r="AB235">
        <v>11</v>
      </c>
      <c r="AC235">
        <v>10</v>
      </c>
      <c r="AD235">
        <v>14</v>
      </c>
      <c r="AF235">
        <v>10</v>
      </c>
      <c r="AG235" t="s">
        <v>63</v>
      </c>
    </row>
    <row r="236" spans="1:33" hidden="1" x14ac:dyDescent="0.25">
      <c r="A236" s="16" t="s">
        <v>1</v>
      </c>
      <c r="B236" s="26" t="s">
        <v>62</v>
      </c>
      <c r="C236" s="26" t="s">
        <v>2249</v>
      </c>
      <c r="D236">
        <v>31</v>
      </c>
      <c r="E236">
        <v>9</v>
      </c>
      <c r="F236" s="38" t="str">
        <f>VLOOKUP(Z236, method!$A$1:$B$15, 2, 0)</f>
        <v>留後</v>
      </c>
      <c r="G236">
        <v>10</v>
      </c>
      <c r="H236">
        <v>122</v>
      </c>
      <c r="I236" s="43">
        <v>1800</v>
      </c>
      <c r="J236" s="22" t="s">
        <v>471</v>
      </c>
      <c r="K236">
        <v>1</v>
      </c>
      <c r="L236">
        <v>50.08</v>
      </c>
      <c r="M236">
        <v>4</v>
      </c>
      <c r="N236">
        <v>7</v>
      </c>
      <c r="O236">
        <v>24</v>
      </c>
      <c r="P236" s="31" t="s">
        <v>450</v>
      </c>
      <c r="Q236">
        <v>1052</v>
      </c>
      <c r="R236">
        <v>4</v>
      </c>
      <c r="S236" s="32" t="s">
        <v>435</v>
      </c>
      <c r="T236">
        <v>798</v>
      </c>
      <c r="W236">
        <v>7</v>
      </c>
      <c r="X236">
        <v>48</v>
      </c>
      <c r="Y236" s="27" t="s">
        <v>64</v>
      </c>
      <c r="Z236">
        <v>11</v>
      </c>
      <c r="AA236">
        <v>12</v>
      </c>
      <c r="AB236">
        <v>12</v>
      </c>
      <c r="AC236">
        <v>11</v>
      </c>
      <c r="AD236">
        <v>9</v>
      </c>
      <c r="AF236">
        <v>10</v>
      </c>
      <c r="AG236" t="s">
        <v>63</v>
      </c>
    </row>
    <row r="237" spans="1:33" hidden="1" x14ac:dyDescent="0.25">
      <c r="A237" s="16" t="s">
        <v>1</v>
      </c>
      <c r="B237" s="26" t="s">
        <v>62</v>
      </c>
      <c r="C237" s="26" t="s">
        <v>2249</v>
      </c>
      <c r="D237">
        <v>21</v>
      </c>
      <c r="E237" s="34">
        <v>4</v>
      </c>
      <c r="F237" s="36" t="str">
        <f>VLOOKUP(Z237, method!$A$1:$B$15, 2, 0)</f>
        <v>中後</v>
      </c>
      <c r="G237">
        <v>8</v>
      </c>
      <c r="H237">
        <v>125</v>
      </c>
      <c r="I237">
        <v>2200</v>
      </c>
      <c r="J237" s="25" t="s">
        <v>150</v>
      </c>
      <c r="K237">
        <v>2</v>
      </c>
      <c r="L237">
        <v>19.190000000000001</v>
      </c>
      <c r="M237">
        <v>5</v>
      </c>
      <c r="N237">
        <v>6</v>
      </c>
      <c r="O237">
        <v>24</v>
      </c>
      <c r="P237" s="31" t="s">
        <v>450</v>
      </c>
      <c r="Q237">
        <v>1054</v>
      </c>
      <c r="R237">
        <v>4</v>
      </c>
      <c r="S237" s="33" t="s">
        <v>499</v>
      </c>
      <c r="T237">
        <v>724</v>
      </c>
      <c r="W237" t="s">
        <v>629</v>
      </c>
      <c r="X237">
        <v>50</v>
      </c>
      <c r="Y237" s="27" t="s">
        <v>64</v>
      </c>
      <c r="Z237">
        <v>8</v>
      </c>
      <c r="AA237">
        <v>8</v>
      </c>
      <c r="AB237">
        <v>8</v>
      </c>
      <c r="AC237">
        <v>8</v>
      </c>
      <c r="AD237">
        <v>8</v>
      </c>
      <c r="AE237">
        <v>4</v>
      </c>
      <c r="AF237">
        <v>10</v>
      </c>
      <c r="AG237" t="s">
        <v>63</v>
      </c>
    </row>
    <row r="238" spans="1:33" hidden="1" x14ac:dyDescent="0.25">
      <c r="A238" s="16" t="s">
        <v>1</v>
      </c>
      <c r="B238" s="26" t="s">
        <v>62</v>
      </c>
      <c r="C238" s="26" t="s">
        <v>2249</v>
      </c>
      <c r="D238">
        <v>25</v>
      </c>
      <c r="E238">
        <v>10</v>
      </c>
      <c r="F238" s="36" t="str">
        <f>VLOOKUP(Z238, method!$A$1:$B$15, 2, 0)</f>
        <v>中後</v>
      </c>
      <c r="G238">
        <v>5</v>
      </c>
      <c r="H238">
        <v>130</v>
      </c>
      <c r="I238">
        <v>2000</v>
      </c>
      <c r="J238" s="21" t="s">
        <v>53</v>
      </c>
      <c r="K238">
        <v>2</v>
      </c>
      <c r="L238">
        <v>6.5</v>
      </c>
      <c r="M238">
        <v>28</v>
      </c>
      <c r="N238">
        <v>1</v>
      </c>
      <c r="O238">
        <v>24</v>
      </c>
      <c r="P238" t="s">
        <v>539</v>
      </c>
      <c r="Q238">
        <v>1076</v>
      </c>
      <c r="R238">
        <v>4</v>
      </c>
      <c r="S238" s="32" t="s">
        <v>435</v>
      </c>
      <c r="T238">
        <v>369</v>
      </c>
      <c r="W238" t="s">
        <v>871</v>
      </c>
      <c r="X238">
        <v>52</v>
      </c>
      <c r="Y238" s="22" t="s">
        <v>39</v>
      </c>
      <c r="Z238">
        <v>8</v>
      </c>
      <c r="AA238">
        <v>8</v>
      </c>
      <c r="AB238">
        <v>8</v>
      </c>
      <c r="AC238">
        <v>9</v>
      </c>
      <c r="AD238">
        <v>10</v>
      </c>
      <c r="AF238">
        <v>10</v>
      </c>
      <c r="AG238" t="s">
        <v>63</v>
      </c>
    </row>
    <row r="239" spans="1:33" hidden="1" x14ac:dyDescent="0.25">
      <c r="A239" s="16" t="s">
        <v>1</v>
      </c>
      <c r="B239" s="26" t="s">
        <v>62</v>
      </c>
      <c r="C239" s="26" t="s">
        <v>2249</v>
      </c>
      <c r="D239">
        <v>49</v>
      </c>
      <c r="E239">
        <v>9</v>
      </c>
      <c r="F239" s="37" t="str">
        <f>VLOOKUP(Z239, method!$A$1:$B$15, 2, 0)</f>
        <v>中前</v>
      </c>
      <c r="G239">
        <v>10</v>
      </c>
      <c r="H239">
        <v>129</v>
      </c>
      <c r="I239" s="43">
        <v>1800</v>
      </c>
      <c r="J239" s="18" t="s">
        <v>116</v>
      </c>
      <c r="K239">
        <v>1</v>
      </c>
      <c r="L239">
        <v>49.01</v>
      </c>
      <c r="M239">
        <v>7</v>
      </c>
      <c r="N239">
        <v>1</v>
      </c>
      <c r="O239">
        <v>24</v>
      </c>
      <c r="P239" t="s">
        <v>506</v>
      </c>
      <c r="Q239">
        <v>1067</v>
      </c>
      <c r="R239">
        <v>4</v>
      </c>
      <c r="S239" s="32" t="s">
        <v>435</v>
      </c>
      <c r="T239">
        <v>318</v>
      </c>
      <c r="W239" t="s">
        <v>442</v>
      </c>
      <c r="X239">
        <v>54</v>
      </c>
      <c r="Y239" s="22" t="s">
        <v>39</v>
      </c>
      <c r="Z239">
        <v>7</v>
      </c>
      <c r="AA239">
        <v>7</v>
      </c>
      <c r="AB239">
        <v>8</v>
      </c>
      <c r="AC239">
        <v>9</v>
      </c>
      <c r="AD239">
        <v>9</v>
      </c>
      <c r="AF239">
        <v>10</v>
      </c>
      <c r="AG239" t="s">
        <v>63</v>
      </c>
    </row>
    <row r="240" spans="1:33" hidden="1" x14ac:dyDescent="0.25">
      <c r="A240" s="16" t="s">
        <v>1</v>
      </c>
      <c r="B240" s="26" t="s">
        <v>62</v>
      </c>
      <c r="C240" s="26" t="s">
        <v>2249</v>
      </c>
      <c r="D240">
        <v>12</v>
      </c>
      <c r="E240">
        <v>10</v>
      </c>
      <c r="F240" s="37" t="str">
        <f>VLOOKUP(Z240, method!$A$1:$B$15, 2, 0)</f>
        <v>中前</v>
      </c>
      <c r="G240">
        <v>5</v>
      </c>
      <c r="H240">
        <v>134</v>
      </c>
      <c r="I240">
        <v>2000</v>
      </c>
      <c r="J240" s="25" t="s">
        <v>150</v>
      </c>
      <c r="K240">
        <v>2</v>
      </c>
      <c r="L240">
        <v>5.84</v>
      </c>
      <c r="M240">
        <v>23</v>
      </c>
      <c r="N240">
        <v>12</v>
      </c>
      <c r="O240">
        <v>23</v>
      </c>
      <c r="P240" t="s">
        <v>429</v>
      </c>
      <c r="Q240">
        <v>1058</v>
      </c>
      <c r="R240">
        <v>4</v>
      </c>
      <c r="S240" s="32" t="s">
        <v>435</v>
      </c>
      <c r="T240">
        <v>269</v>
      </c>
      <c r="W240">
        <v>9</v>
      </c>
      <c r="X240">
        <v>56</v>
      </c>
      <c r="Y240" s="22" t="s">
        <v>39</v>
      </c>
      <c r="Z240">
        <v>7</v>
      </c>
      <c r="AA240">
        <v>9</v>
      </c>
      <c r="AB240">
        <v>9</v>
      </c>
      <c r="AC240">
        <v>11</v>
      </c>
      <c r="AD240">
        <v>10</v>
      </c>
      <c r="AF240">
        <v>10</v>
      </c>
      <c r="AG240" t="s">
        <v>63</v>
      </c>
    </row>
    <row r="241" spans="1:33" hidden="1" x14ac:dyDescent="0.25">
      <c r="A241" s="16" t="s">
        <v>1</v>
      </c>
      <c r="B241" s="26" t="s">
        <v>62</v>
      </c>
      <c r="C241" s="26" t="s">
        <v>2249</v>
      </c>
      <c r="D241">
        <v>31</v>
      </c>
      <c r="E241" s="28">
        <v>3</v>
      </c>
      <c r="F241" s="37" t="str">
        <f>VLOOKUP(Z241, method!$A$1:$B$15, 2, 0)</f>
        <v>中前</v>
      </c>
      <c r="G241">
        <v>5</v>
      </c>
      <c r="H241">
        <v>132</v>
      </c>
      <c r="I241">
        <v>2200</v>
      </c>
      <c r="J241" s="25" t="s">
        <v>150</v>
      </c>
      <c r="K241">
        <v>2</v>
      </c>
      <c r="L241">
        <v>16.62</v>
      </c>
      <c r="M241">
        <v>29</v>
      </c>
      <c r="N241">
        <v>11</v>
      </c>
      <c r="O241">
        <v>23</v>
      </c>
      <c r="P241" s="30" t="s">
        <v>445</v>
      </c>
      <c r="Q241">
        <v>1054</v>
      </c>
      <c r="R241">
        <v>4</v>
      </c>
      <c r="S241" s="32" t="s">
        <v>435</v>
      </c>
      <c r="T241">
        <v>207</v>
      </c>
      <c r="W241" t="s">
        <v>519</v>
      </c>
      <c r="X241">
        <v>57</v>
      </c>
      <c r="Y241" s="22" t="s">
        <v>39</v>
      </c>
      <c r="Z241">
        <v>7</v>
      </c>
      <c r="AA241">
        <v>6</v>
      </c>
      <c r="AB241">
        <v>6</v>
      </c>
      <c r="AC241">
        <v>7</v>
      </c>
      <c r="AD241">
        <v>9</v>
      </c>
      <c r="AE241">
        <v>3</v>
      </c>
      <c r="AF241">
        <v>10</v>
      </c>
      <c r="AG241" t="s">
        <v>63</v>
      </c>
    </row>
    <row r="242" spans="1:33" hidden="1" x14ac:dyDescent="0.25">
      <c r="A242" s="16" t="s">
        <v>1</v>
      </c>
      <c r="B242" s="26" t="s">
        <v>62</v>
      </c>
      <c r="C242" s="26" t="s">
        <v>2249</v>
      </c>
      <c r="D242">
        <v>32</v>
      </c>
      <c r="E242">
        <v>13</v>
      </c>
      <c r="F242" s="38" t="str">
        <f>VLOOKUP(Z242, method!$A$1:$B$15, 2, 0)</f>
        <v>留後</v>
      </c>
      <c r="G242">
        <v>9</v>
      </c>
      <c r="H242">
        <v>134</v>
      </c>
      <c r="I242">
        <v>2000</v>
      </c>
      <c r="J242" s="21" t="s">
        <v>53</v>
      </c>
      <c r="K242">
        <v>2</v>
      </c>
      <c r="L242">
        <v>4.51</v>
      </c>
      <c r="M242">
        <v>11</v>
      </c>
      <c r="N242">
        <v>11</v>
      </c>
      <c r="O242">
        <v>23</v>
      </c>
      <c r="P242" t="s">
        <v>539</v>
      </c>
      <c r="Q242">
        <v>1050</v>
      </c>
      <c r="R242">
        <v>4</v>
      </c>
      <c r="S242" s="32" t="s">
        <v>435</v>
      </c>
      <c r="T242">
        <v>160</v>
      </c>
      <c r="W242">
        <v>16</v>
      </c>
      <c r="X242">
        <v>59</v>
      </c>
      <c r="Y242" s="22" t="s">
        <v>39</v>
      </c>
      <c r="Z242">
        <v>11</v>
      </c>
      <c r="AA242">
        <v>11</v>
      </c>
      <c r="AB242">
        <v>13</v>
      </c>
      <c r="AC242">
        <v>13</v>
      </c>
      <c r="AD242">
        <v>13</v>
      </c>
      <c r="AF242">
        <v>10</v>
      </c>
      <c r="AG242" t="s">
        <v>63</v>
      </c>
    </row>
    <row r="243" spans="1:33" hidden="1" x14ac:dyDescent="0.25">
      <c r="A243" s="16" t="s">
        <v>1</v>
      </c>
      <c r="B243" s="26" t="s">
        <v>62</v>
      </c>
      <c r="C243" s="26" t="s">
        <v>2249</v>
      </c>
      <c r="D243">
        <v>13</v>
      </c>
      <c r="E243">
        <v>8</v>
      </c>
      <c r="F243" s="37" t="str">
        <f>VLOOKUP(Z243, method!$A$1:$B$15, 2, 0)</f>
        <v>中前</v>
      </c>
      <c r="G243">
        <v>6</v>
      </c>
      <c r="H243">
        <v>116</v>
      </c>
      <c r="I243">
        <v>2200</v>
      </c>
      <c r="J243" s="25" t="s">
        <v>150</v>
      </c>
      <c r="K243">
        <v>2</v>
      </c>
      <c r="L243">
        <v>18.010000000000002</v>
      </c>
      <c r="M243">
        <v>29</v>
      </c>
      <c r="N243">
        <v>10</v>
      </c>
      <c r="O243">
        <v>23</v>
      </c>
      <c r="P243" s="31" t="s">
        <v>461</v>
      </c>
      <c r="Q243">
        <v>1051</v>
      </c>
      <c r="R243">
        <v>3</v>
      </c>
      <c r="S243" s="32" t="s">
        <v>435</v>
      </c>
      <c r="T243">
        <v>120</v>
      </c>
      <c r="W243">
        <v>6</v>
      </c>
      <c r="X243">
        <v>60</v>
      </c>
      <c r="Y243" s="22" t="s">
        <v>39</v>
      </c>
      <c r="Z243">
        <v>5</v>
      </c>
      <c r="AA243">
        <v>5</v>
      </c>
      <c r="AB243">
        <v>5</v>
      </c>
      <c r="AC243">
        <v>6</v>
      </c>
      <c r="AD243">
        <v>5</v>
      </c>
      <c r="AE243">
        <v>8</v>
      </c>
      <c r="AF243">
        <v>10</v>
      </c>
      <c r="AG243" t="s">
        <v>63</v>
      </c>
    </row>
    <row r="244" spans="1:33" hidden="1" x14ac:dyDescent="0.25">
      <c r="A244" s="16" t="s">
        <v>1</v>
      </c>
      <c r="B244" s="26" t="s">
        <v>62</v>
      </c>
      <c r="C244" s="26" t="s">
        <v>2249</v>
      </c>
      <c r="D244">
        <v>27</v>
      </c>
      <c r="E244">
        <v>14</v>
      </c>
      <c r="F244" s="36" t="str">
        <f>VLOOKUP(Z244, method!$A$1:$B$15, 2, 0)</f>
        <v>中後</v>
      </c>
      <c r="G244">
        <v>6</v>
      </c>
      <c r="H244">
        <v>135</v>
      </c>
      <c r="I244">
        <v>1600</v>
      </c>
      <c r="J244" s="21" t="s">
        <v>53</v>
      </c>
      <c r="K244">
        <v>1</v>
      </c>
      <c r="L244">
        <v>36.64</v>
      </c>
      <c r="M244">
        <v>1</v>
      </c>
      <c r="N244">
        <v>10</v>
      </c>
      <c r="O244">
        <v>23</v>
      </c>
      <c r="P244" t="s">
        <v>441</v>
      </c>
      <c r="Q244">
        <v>1040</v>
      </c>
      <c r="R244">
        <v>4</v>
      </c>
      <c r="S244" s="32" t="s">
        <v>435</v>
      </c>
      <c r="T244">
        <v>61</v>
      </c>
      <c r="W244" t="s">
        <v>837</v>
      </c>
      <c r="X244">
        <v>60</v>
      </c>
      <c r="Y244" s="22" t="s">
        <v>39</v>
      </c>
      <c r="Z244">
        <v>9</v>
      </c>
      <c r="AA244">
        <v>11</v>
      </c>
      <c r="AB244">
        <v>13</v>
      </c>
      <c r="AC244">
        <v>14</v>
      </c>
      <c r="AF244">
        <v>10</v>
      </c>
      <c r="AG244" t="s">
        <v>63</v>
      </c>
    </row>
    <row r="245" spans="1:33" x14ac:dyDescent="0.25">
      <c r="A245" s="17" t="s">
        <v>68</v>
      </c>
      <c r="B245" s="27" t="s">
        <v>69</v>
      </c>
      <c r="C245" s="27" t="s">
        <v>2250</v>
      </c>
      <c r="D245">
        <v>5.5</v>
      </c>
      <c r="E245" s="28">
        <v>2</v>
      </c>
      <c r="F245" s="36" t="str">
        <f>VLOOKUP(Z245, method!$A$1:$B$15, 2, 0)</f>
        <v>中後</v>
      </c>
      <c r="G245">
        <v>7</v>
      </c>
      <c r="H245">
        <v>135</v>
      </c>
      <c r="I245" s="43">
        <v>1650</v>
      </c>
      <c r="J245" s="16" t="s">
        <v>13</v>
      </c>
      <c r="K245">
        <v>1</v>
      </c>
      <c r="L245">
        <v>41.11</v>
      </c>
      <c r="M245">
        <v>10</v>
      </c>
      <c r="N245">
        <v>9</v>
      </c>
      <c r="O245">
        <v>25</v>
      </c>
      <c r="P245" s="31" t="s">
        <v>450</v>
      </c>
      <c r="Q245">
        <v>1130</v>
      </c>
      <c r="R245">
        <v>4</v>
      </c>
      <c r="S245" s="32" t="s">
        <v>435</v>
      </c>
      <c r="T245">
        <v>16</v>
      </c>
      <c r="W245" s="12" t="s">
        <v>451</v>
      </c>
      <c r="X245">
        <v>60</v>
      </c>
      <c r="Y245" s="18" t="s">
        <v>20</v>
      </c>
      <c r="Z245">
        <v>9</v>
      </c>
      <c r="AA245">
        <v>8</v>
      </c>
      <c r="AB245">
        <v>7</v>
      </c>
      <c r="AC245">
        <v>2</v>
      </c>
      <c r="AF245">
        <v>7</v>
      </c>
      <c r="AG245" t="s">
        <v>13</v>
      </c>
    </row>
    <row r="246" spans="1:33" x14ac:dyDescent="0.25">
      <c r="A246" s="17" t="s">
        <v>68</v>
      </c>
      <c r="B246" s="27" t="s">
        <v>69</v>
      </c>
      <c r="C246" s="27" t="s">
        <v>2250</v>
      </c>
      <c r="D246">
        <v>7.5</v>
      </c>
      <c r="E246" s="34">
        <v>4</v>
      </c>
      <c r="F246" s="35" t="str">
        <f>VLOOKUP(Z246, method!$A$1:$B$15, 2, 0)</f>
        <v>放頭</v>
      </c>
      <c r="G246">
        <v>4</v>
      </c>
      <c r="H246">
        <v>117</v>
      </c>
      <c r="I246" s="43">
        <v>1650</v>
      </c>
      <c r="J246" s="17" t="s">
        <v>121</v>
      </c>
      <c r="K246">
        <v>1</v>
      </c>
      <c r="L246">
        <v>39.26</v>
      </c>
      <c r="M246">
        <v>7</v>
      </c>
      <c r="N246">
        <v>5</v>
      </c>
      <c r="O246">
        <v>25</v>
      </c>
      <c r="P246" s="31" t="s">
        <v>450</v>
      </c>
      <c r="Q246">
        <v>1128</v>
      </c>
      <c r="R246">
        <v>3</v>
      </c>
      <c r="S246" s="32" t="s">
        <v>435</v>
      </c>
      <c r="T246">
        <v>657</v>
      </c>
      <c r="W246" s="12" t="s">
        <v>451</v>
      </c>
      <c r="X246">
        <v>62</v>
      </c>
      <c r="Y246" s="18" t="s">
        <v>20</v>
      </c>
      <c r="Z246">
        <v>3</v>
      </c>
      <c r="AA246">
        <v>3</v>
      </c>
      <c r="AB246">
        <v>3</v>
      </c>
      <c r="AC246">
        <v>4</v>
      </c>
      <c r="AF246">
        <v>7</v>
      </c>
      <c r="AG246" t="s">
        <v>13</v>
      </c>
    </row>
    <row r="247" spans="1:33" x14ac:dyDescent="0.25">
      <c r="A247" s="17" t="s">
        <v>68</v>
      </c>
      <c r="B247" s="27" t="s">
        <v>69</v>
      </c>
      <c r="C247" s="27" t="s">
        <v>2250</v>
      </c>
      <c r="D247">
        <v>4.7</v>
      </c>
      <c r="E247" s="28">
        <v>2</v>
      </c>
      <c r="F247" s="37" t="str">
        <f>VLOOKUP(Z247, method!$A$1:$B$15, 2, 0)</f>
        <v>中前</v>
      </c>
      <c r="G247">
        <v>1</v>
      </c>
      <c r="H247">
        <v>135</v>
      </c>
      <c r="I247" s="43">
        <v>1650</v>
      </c>
      <c r="J247" s="21" t="s">
        <v>53</v>
      </c>
      <c r="K247">
        <v>1</v>
      </c>
      <c r="L247">
        <v>39.549999999999997</v>
      </c>
      <c r="M247">
        <v>9</v>
      </c>
      <c r="N247">
        <v>4</v>
      </c>
      <c r="O247">
        <v>25</v>
      </c>
      <c r="P247" s="31" t="s">
        <v>450</v>
      </c>
      <c r="Q247">
        <v>1131</v>
      </c>
      <c r="R247">
        <v>4</v>
      </c>
      <c r="S247" s="32" t="s">
        <v>446</v>
      </c>
      <c r="T247">
        <v>578</v>
      </c>
      <c r="W247" s="12" t="s">
        <v>883</v>
      </c>
      <c r="X247">
        <v>60</v>
      </c>
      <c r="Y247" s="18" t="s">
        <v>20</v>
      </c>
      <c r="Z247">
        <v>5</v>
      </c>
      <c r="AA247">
        <v>4</v>
      </c>
      <c r="AB247">
        <v>4</v>
      </c>
      <c r="AC247">
        <v>2</v>
      </c>
      <c r="AF247">
        <v>7</v>
      </c>
      <c r="AG247" t="s">
        <v>13</v>
      </c>
    </row>
    <row r="248" spans="1:33" x14ac:dyDescent="0.25">
      <c r="A248" s="17" t="s">
        <v>68</v>
      </c>
      <c r="B248" s="27" t="s">
        <v>69</v>
      </c>
      <c r="C248" s="27" t="s">
        <v>2250</v>
      </c>
      <c r="D248">
        <v>7.3</v>
      </c>
      <c r="E248">
        <v>6</v>
      </c>
      <c r="F248" s="36" t="str">
        <f>VLOOKUP(Z248, method!$A$1:$B$15, 2, 0)</f>
        <v>中後</v>
      </c>
      <c r="G248">
        <v>8</v>
      </c>
      <c r="H248">
        <v>119</v>
      </c>
      <c r="I248" s="43">
        <v>1650</v>
      </c>
      <c r="J248" s="19" t="s">
        <v>63</v>
      </c>
      <c r="K248">
        <v>1</v>
      </c>
      <c r="L248">
        <v>39.25</v>
      </c>
      <c r="M248">
        <v>19</v>
      </c>
      <c r="N248">
        <v>3</v>
      </c>
      <c r="O248">
        <v>25</v>
      </c>
      <c r="P248" s="31" t="s">
        <v>455</v>
      </c>
      <c r="Q248">
        <v>1132</v>
      </c>
      <c r="R248">
        <v>3</v>
      </c>
      <c r="S248" s="32" t="s">
        <v>446</v>
      </c>
      <c r="T248">
        <v>521</v>
      </c>
      <c r="W248" t="s">
        <v>474</v>
      </c>
      <c r="X248">
        <v>62</v>
      </c>
      <c r="Y248" s="18" t="s">
        <v>20</v>
      </c>
      <c r="Z248">
        <v>8</v>
      </c>
      <c r="AA248">
        <v>8</v>
      </c>
      <c r="AB248">
        <v>8</v>
      </c>
      <c r="AC248">
        <v>6</v>
      </c>
      <c r="AF248">
        <v>7</v>
      </c>
      <c r="AG248" t="s">
        <v>13</v>
      </c>
    </row>
    <row r="249" spans="1:33" x14ac:dyDescent="0.25">
      <c r="A249" s="17" t="s">
        <v>68</v>
      </c>
      <c r="B249" s="27" t="s">
        <v>69</v>
      </c>
      <c r="C249" s="27" t="s">
        <v>2250</v>
      </c>
      <c r="D249">
        <v>9.1999999999999993</v>
      </c>
      <c r="E249" s="34">
        <v>4</v>
      </c>
      <c r="F249" s="36" t="str">
        <f>VLOOKUP(Z249, method!$A$1:$B$15, 2, 0)</f>
        <v>中後</v>
      </c>
      <c r="G249">
        <v>8</v>
      </c>
      <c r="H249">
        <v>119</v>
      </c>
      <c r="I249" s="43">
        <v>1650</v>
      </c>
      <c r="J249" s="18" t="s">
        <v>116</v>
      </c>
      <c r="K249">
        <v>1</v>
      </c>
      <c r="L249">
        <v>39.97</v>
      </c>
      <c r="M249">
        <v>19</v>
      </c>
      <c r="N249">
        <v>2</v>
      </c>
      <c r="O249">
        <v>25</v>
      </c>
      <c r="P249" s="31" t="s">
        <v>455</v>
      </c>
      <c r="Q249">
        <v>1133</v>
      </c>
      <c r="R249">
        <v>3</v>
      </c>
      <c r="S249" s="32" t="s">
        <v>435</v>
      </c>
      <c r="T249">
        <v>446</v>
      </c>
      <c r="W249" s="12" t="s">
        <v>451</v>
      </c>
      <c r="X249">
        <v>62</v>
      </c>
      <c r="Y249" s="18" t="s">
        <v>20</v>
      </c>
      <c r="Z249">
        <v>9</v>
      </c>
      <c r="AA249">
        <v>9</v>
      </c>
      <c r="AB249">
        <v>5</v>
      </c>
      <c r="AC249">
        <v>4</v>
      </c>
      <c r="AF249">
        <v>7</v>
      </c>
      <c r="AG249" t="s">
        <v>13</v>
      </c>
    </row>
    <row r="250" spans="1:33" x14ac:dyDescent="0.25">
      <c r="A250" s="17" t="s">
        <v>68</v>
      </c>
      <c r="B250" s="27" t="s">
        <v>69</v>
      </c>
      <c r="C250" s="27" t="s">
        <v>2250</v>
      </c>
      <c r="D250">
        <v>4.8</v>
      </c>
      <c r="E250">
        <v>6</v>
      </c>
      <c r="F250" s="37" t="str">
        <f>VLOOKUP(Z250, method!$A$1:$B$15, 2, 0)</f>
        <v>中前</v>
      </c>
      <c r="G250">
        <v>2</v>
      </c>
      <c r="H250">
        <v>120</v>
      </c>
      <c r="I250" s="43">
        <v>1650</v>
      </c>
      <c r="J250" s="24" t="s">
        <v>38</v>
      </c>
      <c r="K250">
        <v>1</v>
      </c>
      <c r="L250">
        <v>40.51</v>
      </c>
      <c r="M250">
        <v>5</v>
      </c>
      <c r="N250">
        <v>2</v>
      </c>
      <c r="O250">
        <v>25</v>
      </c>
      <c r="P250" s="31" t="s">
        <v>450</v>
      </c>
      <c r="Q250">
        <v>1142</v>
      </c>
      <c r="R250">
        <v>3</v>
      </c>
      <c r="S250" s="32" t="s">
        <v>435</v>
      </c>
      <c r="T250">
        <v>405</v>
      </c>
      <c r="W250">
        <v>3</v>
      </c>
      <c r="X250">
        <v>63</v>
      </c>
      <c r="Y250" s="18" t="s">
        <v>20</v>
      </c>
      <c r="Z250">
        <v>5</v>
      </c>
      <c r="AA250">
        <v>5</v>
      </c>
      <c r="AB250">
        <v>6</v>
      </c>
      <c r="AC250">
        <v>6</v>
      </c>
      <c r="AF250">
        <v>7</v>
      </c>
      <c r="AG250" t="s">
        <v>13</v>
      </c>
    </row>
    <row r="251" spans="1:33" hidden="1" x14ac:dyDescent="0.25">
      <c r="A251" s="17" t="s">
        <v>68</v>
      </c>
      <c r="B251" s="27" t="s">
        <v>69</v>
      </c>
      <c r="C251" s="27" t="s">
        <v>2250</v>
      </c>
      <c r="D251">
        <v>9.8000000000000007</v>
      </c>
      <c r="E251" s="28">
        <v>3</v>
      </c>
      <c r="F251" s="36" t="str">
        <f>VLOOKUP(Z251, method!$A$1:$B$15, 2, 0)</f>
        <v>中後</v>
      </c>
      <c r="G251">
        <v>11</v>
      </c>
      <c r="H251">
        <v>118</v>
      </c>
      <c r="I251">
        <v>1800</v>
      </c>
      <c r="J251" s="20" t="s">
        <v>58</v>
      </c>
      <c r="K251">
        <v>1</v>
      </c>
      <c r="L251">
        <v>49.69</v>
      </c>
      <c r="M251">
        <v>8</v>
      </c>
      <c r="N251">
        <v>1</v>
      </c>
      <c r="O251">
        <v>25</v>
      </c>
      <c r="P251" s="31" t="s">
        <v>450</v>
      </c>
      <c r="Q251">
        <v>1133</v>
      </c>
      <c r="R251">
        <v>3</v>
      </c>
      <c r="S251" s="32" t="s">
        <v>435</v>
      </c>
      <c r="T251">
        <v>336</v>
      </c>
      <c r="W251" s="12" t="s">
        <v>480</v>
      </c>
      <c r="X251">
        <v>62</v>
      </c>
      <c r="Y251" s="18" t="s">
        <v>20</v>
      </c>
      <c r="Z251">
        <v>10</v>
      </c>
      <c r="AA251">
        <v>9</v>
      </c>
      <c r="AB251">
        <v>10</v>
      </c>
      <c r="AC251">
        <v>9</v>
      </c>
      <c r="AD251">
        <v>3</v>
      </c>
      <c r="AF251">
        <v>7</v>
      </c>
      <c r="AG251" t="s">
        <v>13</v>
      </c>
    </row>
    <row r="252" spans="1:33" hidden="1" x14ac:dyDescent="0.25">
      <c r="A252" s="17" t="s">
        <v>68</v>
      </c>
      <c r="B252" s="27" t="s">
        <v>69</v>
      </c>
      <c r="C252" s="27" t="s">
        <v>2250</v>
      </c>
      <c r="D252">
        <v>4.7</v>
      </c>
      <c r="E252">
        <v>9</v>
      </c>
      <c r="F252" s="35" t="str">
        <f>VLOOKUP(Z252, method!$A$1:$B$15, 2, 0)</f>
        <v>放頭</v>
      </c>
      <c r="G252">
        <v>9</v>
      </c>
      <c r="H252">
        <v>120</v>
      </c>
      <c r="I252">
        <v>1800</v>
      </c>
      <c r="J252" s="24" t="s">
        <v>38</v>
      </c>
      <c r="K252">
        <v>1</v>
      </c>
      <c r="L252">
        <v>49.77</v>
      </c>
      <c r="M252">
        <v>6</v>
      </c>
      <c r="N252">
        <v>11</v>
      </c>
      <c r="O252">
        <v>24</v>
      </c>
      <c r="P252" s="31" t="s">
        <v>450</v>
      </c>
      <c r="Q252">
        <v>1123</v>
      </c>
      <c r="R252">
        <v>3</v>
      </c>
      <c r="S252" s="32" t="s">
        <v>435</v>
      </c>
      <c r="T252">
        <v>163</v>
      </c>
      <c r="W252" t="s">
        <v>436</v>
      </c>
      <c r="X252">
        <v>64</v>
      </c>
      <c r="Y252" s="18" t="s">
        <v>20</v>
      </c>
      <c r="Z252">
        <v>3</v>
      </c>
      <c r="AA252">
        <v>1</v>
      </c>
      <c r="AB252">
        <v>1</v>
      </c>
      <c r="AC252">
        <v>1</v>
      </c>
      <c r="AD252">
        <v>9</v>
      </c>
      <c r="AF252">
        <v>7</v>
      </c>
      <c r="AG252" t="s">
        <v>13</v>
      </c>
    </row>
    <row r="253" spans="1:33" hidden="1" x14ac:dyDescent="0.25">
      <c r="A253" s="17" t="s">
        <v>68</v>
      </c>
      <c r="B253" s="27" t="s">
        <v>69</v>
      </c>
      <c r="C253" s="27" t="s">
        <v>2250</v>
      </c>
      <c r="D253">
        <v>10</v>
      </c>
      <c r="E253">
        <v>10</v>
      </c>
      <c r="F253" s="38" t="str">
        <f>VLOOKUP(Z253, method!$A$1:$B$15, 2, 0)</f>
        <v>留後</v>
      </c>
      <c r="G253">
        <v>12</v>
      </c>
      <c r="H253">
        <v>126</v>
      </c>
      <c r="I253">
        <v>1600</v>
      </c>
      <c r="J253" s="25" t="s">
        <v>49</v>
      </c>
      <c r="K253">
        <v>1</v>
      </c>
      <c r="L253">
        <v>35.46</v>
      </c>
      <c r="M253">
        <v>1</v>
      </c>
      <c r="N253">
        <v>7</v>
      </c>
      <c r="O253">
        <v>24</v>
      </c>
      <c r="P253" t="s">
        <v>518</v>
      </c>
      <c r="Q253">
        <v>1145</v>
      </c>
      <c r="R253">
        <v>3</v>
      </c>
      <c r="S253" s="32" t="s">
        <v>435</v>
      </c>
      <c r="T253">
        <v>792</v>
      </c>
      <c r="W253">
        <v>3</v>
      </c>
      <c r="X253">
        <v>67</v>
      </c>
      <c r="Y253" s="18" t="s">
        <v>20</v>
      </c>
      <c r="Z253">
        <v>14</v>
      </c>
      <c r="AA253">
        <v>14</v>
      </c>
      <c r="AB253">
        <v>11</v>
      </c>
      <c r="AC253">
        <v>10</v>
      </c>
      <c r="AF253">
        <v>7</v>
      </c>
      <c r="AG253" t="s">
        <v>13</v>
      </c>
    </row>
    <row r="254" spans="1:33" hidden="1" x14ac:dyDescent="0.25">
      <c r="A254" s="17" t="s">
        <v>68</v>
      </c>
      <c r="B254" s="27" t="s">
        <v>69</v>
      </c>
      <c r="C254" s="27" t="s">
        <v>2250</v>
      </c>
      <c r="D254">
        <v>6.2</v>
      </c>
      <c r="E254" s="34">
        <v>4</v>
      </c>
      <c r="F254" s="36" t="str">
        <f>VLOOKUP(Z254, method!$A$1:$B$15, 2, 0)</f>
        <v>中後</v>
      </c>
      <c r="G254">
        <v>7</v>
      </c>
      <c r="H254">
        <v>125</v>
      </c>
      <c r="I254">
        <v>1800</v>
      </c>
      <c r="J254" s="19" t="s">
        <v>63</v>
      </c>
      <c r="K254">
        <v>1</v>
      </c>
      <c r="L254">
        <v>49.78</v>
      </c>
      <c r="M254">
        <v>15</v>
      </c>
      <c r="N254">
        <v>5</v>
      </c>
      <c r="O254">
        <v>24</v>
      </c>
      <c r="P254" s="31" t="s">
        <v>461</v>
      </c>
      <c r="Q254">
        <v>1138</v>
      </c>
      <c r="R254">
        <v>3</v>
      </c>
      <c r="S254" s="32" t="s">
        <v>435</v>
      </c>
      <c r="T254">
        <v>668</v>
      </c>
      <c r="W254" t="s">
        <v>541</v>
      </c>
      <c r="X254">
        <v>69</v>
      </c>
      <c r="Y254" s="18" t="s">
        <v>20</v>
      </c>
      <c r="Z254">
        <v>9</v>
      </c>
      <c r="AA254">
        <v>7</v>
      </c>
      <c r="AB254">
        <v>6</v>
      </c>
      <c r="AC254">
        <v>7</v>
      </c>
      <c r="AD254">
        <v>4</v>
      </c>
      <c r="AF254">
        <v>7</v>
      </c>
      <c r="AG254" t="s">
        <v>13</v>
      </c>
    </row>
    <row r="255" spans="1:33" hidden="1" x14ac:dyDescent="0.25">
      <c r="A255" s="17" t="s">
        <v>68</v>
      </c>
      <c r="B255" s="27" t="s">
        <v>69</v>
      </c>
      <c r="C255" s="27" t="s">
        <v>2250</v>
      </c>
      <c r="D255">
        <v>5</v>
      </c>
      <c r="E255">
        <v>7</v>
      </c>
      <c r="F255" s="36" t="str">
        <f>VLOOKUP(Z255, method!$A$1:$B$15, 2, 0)</f>
        <v>中後</v>
      </c>
      <c r="G255">
        <v>2</v>
      </c>
      <c r="H255">
        <v>129</v>
      </c>
      <c r="I255" s="43">
        <v>1650</v>
      </c>
      <c r="J255" s="16" t="s">
        <v>13</v>
      </c>
      <c r="K255">
        <v>1</v>
      </c>
      <c r="L255">
        <v>41.39</v>
      </c>
      <c r="M255">
        <v>17</v>
      </c>
      <c r="N255">
        <v>4</v>
      </c>
      <c r="O255">
        <v>24</v>
      </c>
      <c r="P255" s="31" t="s">
        <v>461</v>
      </c>
      <c r="Q255">
        <v>1124</v>
      </c>
      <c r="R255">
        <v>3</v>
      </c>
      <c r="S255" s="32" t="s">
        <v>435</v>
      </c>
      <c r="T255">
        <v>597</v>
      </c>
      <c r="W255" t="s">
        <v>541</v>
      </c>
      <c r="X255">
        <v>71</v>
      </c>
      <c r="Y255" s="18" t="s">
        <v>20</v>
      </c>
      <c r="Z255">
        <v>9</v>
      </c>
      <c r="AA255">
        <v>8</v>
      </c>
      <c r="AB255">
        <v>8</v>
      </c>
      <c r="AC255">
        <v>7</v>
      </c>
      <c r="AF255">
        <v>7</v>
      </c>
      <c r="AG255" t="s">
        <v>13</v>
      </c>
    </row>
    <row r="256" spans="1:33" hidden="1" x14ac:dyDescent="0.25">
      <c r="A256" s="17" t="s">
        <v>68</v>
      </c>
      <c r="B256" s="27" t="s">
        <v>69</v>
      </c>
      <c r="C256" s="27" t="s">
        <v>2250</v>
      </c>
      <c r="D256">
        <v>5.5</v>
      </c>
      <c r="E256" s="28">
        <v>3</v>
      </c>
      <c r="F256" s="36" t="str">
        <f>VLOOKUP(Z256, method!$A$1:$B$15, 2, 0)</f>
        <v>中後</v>
      </c>
      <c r="G256">
        <v>9</v>
      </c>
      <c r="H256">
        <v>128</v>
      </c>
      <c r="I256" s="43">
        <v>1650</v>
      </c>
      <c r="J256" s="20" t="s">
        <v>19</v>
      </c>
      <c r="K256">
        <v>1</v>
      </c>
      <c r="L256">
        <v>40.46</v>
      </c>
      <c r="M256">
        <v>27</v>
      </c>
      <c r="N256">
        <v>3</v>
      </c>
      <c r="O256">
        <v>24</v>
      </c>
      <c r="P256" s="31" t="s">
        <v>450</v>
      </c>
      <c r="Q256">
        <v>1124</v>
      </c>
      <c r="R256">
        <v>3</v>
      </c>
      <c r="S256" s="32" t="s">
        <v>435</v>
      </c>
      <c r="T256">
        <v>539</v>
      </c>
      <c r="W256" t="s">
        <v>600</v>
      </c>
      <c r="X256">
        <v>72</v>
      </c>
      <c r="Y256" s="18" t="s">
        <v>20</v>
      </c>
      <c r="Z256">
        <v>10</v>
      </c>
      <c r="AA256">
        <v>10</v>
      </c>
      <c r="AB256">
        <v>11</v>
      </c>
      <c r="AC256">
        <v>3</v>
      </c>
      <c r="AF256">
        <v>7</v>
      </c>
      <c r="AG256" t="s">
        <v>13</v>
      </c>
    </row>
    <row r="257" spans="1:33" hidden="1" x14ac:dyDescent="0.25">
      <c r="A257" s="17" t="s">
        <v>68</v>
      </c>
      <c r="B257" s="27" t="s">
        <v>69</v>
      </c>
      <c r="C257" s="27" t="s">
        <v>2250</v>
      </c>
      <c r="D257">
        <v>4.9000000000000004</v>
      </c>
      <c r="E257">
        <v>7</v>
      </c>
      <c r="F257" s="37" t="str">
        <f>VLOOKUP(Z257, method!$A$1:$B$15, 2, 0)</f>
        <v>中前</v>
      </c>
      <c r="G257">
        <v>6</v>
      </c>
      <c r="H257">
        <v>130</v>
      </c>
      <c r="I257" s="43">
        <v>1650</v>
      </c>
      <c r="J257" s="20" t="s">
        <v>19</v>
      </c>
      <c r="K257">
        <v>1</v>
      </c>
      <c r="L257">
        <v>41.44</v>
      </c>
      <c r="M257">
        <v>6</v>
      </c>
      <c r="N257">
        <v>3</v>
      </c>
      <c r="O257">
        <v>24</v>
      </c>
      <c r="P257" s="31" t="s">
        <v>455</v>
      </c>
      <c r="Q257">
        <v>1149</v>
      </c>
      <c r="R257">
        <v>3</v>
      </c>
      <c r="S257" s="32" t="s">
        <v>435</v>
      </c>
      <c r="T257">
        <v>479</v>
      </c>
      <c r="W257" s="12">
        <v>2</v>
      </c>
      <c r="X257">
        <v>73</v>
      </c>
      <c r="Y257" s="18" t="s">
        <v>20</v>
      </c>
      <c r="Z257">
        <v>7</v>
      </c>
      <c r="AA257">
        <v>7</v>
      </c>
      <c r="AB257">
        <v>8</v>
      </c>
      <c r="AC257">
        <v>7</v>
      </c>
      <c r="AF257">
        <v>7</v>
      </c>
      <c r="AG257" t="s">
        <v>13</v>
      </c>
    </row>
    <row r="258" spans="1:33" hidden="1" x14ac:dyDescent="0.25">
      <c r="A258" s="17" t="s">
        <v>68</v>
      </c>
      <c r="B258" s="27" t="s">
        <v>69</v>
      </c>
      <c r="C258" s="27" t="s">
        <v>2250</v>
      </c>
      <c r="D258">
        <v>14</v>
      </c>
      <c r="E258">
        <v>7</v>
      </c>
      <c r="F258" s="36" t="str">
        <f>VLOOKUP(Z258, method!$A$1:$B$15, 2, 0)</f>
        <v>中後</v>
      </c>
      <c r="G258">
        <v>6</v>
      </c>
      <c r="H258">
        <v>131</v>
      </c>
      <c r="I258">
        <v>1400</v>
      </c>
      <c r="J258" s="19" t="s">
        <v>63</v>
      </c>
      <c r="K258">
        <v>1</v>
      </c>
      <c r="L258">
        <v>22.46</v>
      </c>
      <c r="M258">
        <v>12</v>
      </c>
      <c r="N258">
        <v>2</v>
      </c>
      <c r="O258">
        <v>24</v>
      </c>
      <c r="P258" t="s">
        <v>434</v>
      </c>
      <c r="Q258">
        <v>1134</v>
      </c>
      <c r="R258">
        <v>3</v>
      </c>
      <c r="S258" s="32" t="s">
        <v>435</v>
      </c>
      <c r="T258">
        <v>417</v>
      </c>
      <c r="W258" s="12" t="s">
        <v>456</v>
      </c>
      <c r="X258">
        <v>73</v>
      </c>
      <c r="Y258" s="18" t="s">
        <v>20</v>
      </c>
      <c r="Z258">
        <v>9</v>
      </c>
      <c r="AA258">
        <v>9</v>
      </c>
      <c r="AB258">
        <v>9</v>
      </c>
      <c r="AC258">
        <v>7</v>
      </c>
      <c r="AF258">
        <v>7</v>
      </c>
      <c r="AG258" t="s">
        <v>13</v>
      </c>
    </row>
    <row r="259" spans="1:33" hidden="1" x14ac:dyDescent="0.25">
      <c r="A259" s="17" t="s">
        <v>68</v>
      </c>
      <c r="B259" s="27" t="s">
        <v>69</v>
      </c>
      <c r="C259" s="27" t="s">
        <v>2250</v>
      </c>
      <c r="D259">
        <v>6.4</v>
      </c>
      <c r="E259" s="28">
        <v>2</v>
      </c>
      <c r="F259" s="38" t="str">
        <f>VLOOKUP(Z259, method!$A$1:$B$15, 2, 0)</f>
        <v>留後</v>
      </c>
      <c r="G259">
        <v>11</v>
      </c>
      <c r="H259">
        <v>130</v>
      </c>
      <c r="I259" s="43">
        <v>1650</v>
      </c>
      <c r="J259" s="19" t="s">
        <v>63</v>
      </c>
      <c r="K259">
        <v>1</v>
      </c>
      <c r="L259">
        <v>40.83</v>
      </c>
      <c r="M259">
        <v>17</v>
      </c>
      <c r="N259">
        <v>1</v>
      </c>
      <c r="O259">
        <v>24</v>
      </c>
      <c r="P259" s="31" t="s">
        <v>461</v>
      </c>
      <c r="Q259">
        <v>1126</v>
      </c>
      <c r="R259">
        <v>3</v>
      </c>
      <c r="S259" s="32" t="s">
        <v>435</v>
      </c>
      <c r="T259">
        <v>349</v>
      </c>
      <c r="W259" s="12" t="s">
        <v>662</v>
      </c>
      <c r="X259">
        <v>71</v>
      </c>
      <c r="Y259" s="18" t="s">
        <v>20</v>
      </c>
      <c r="Z259">
        <v>12</v>
      </c>
      <c r="AA259">
        <v>12</v>
      </c>
      <c r="AB259">
        <v>10</v>
      </c>
      <c r="AC259">
        <v>2</v>
      </c>
      <c r="AF259">
        <v>7</v>
      </c>
      <c r="AG259" t="s">
        <v>13</v>
      </c>
    </row>
    <row r="260" spans="1:33" hidden="1" x14ac:dyDescent="0.25">
      <c r="A260" s="17" t="s">
        <v>68</v>
      </c>
      <c r="B260" s="27" t="s">
        <v>69</v>
      </c>
      <c r="C260" s="27" t="s">
        <v>2250</v>
      </c>
      <c r="D260">
        <v>2.4</v>
      </c>
      <c r="E260">
        <v>8</v>
      </c>
      <c r="F260" s="36" t="str">
        <f>VLOOKUP(Z260, method!$A$1:$B$15, 2, 0)</f>
        <v>中後</v>
      </c>
      <c r="G260">
        <v>3</v>
      </c>
      <c r="H260">
        <v>124</v>
      </c>
      <c r="I260" s="43">
        <v>1650</v>
      </c>
      <c r="J260" s="22" t="s">
        <v>471</v>
      </c>
      <c r="K260">
        <v>1</v>
      </c>
      <c r="L260">
        <v>41.02</v>
      </c>
      <c r="M260">
        <v>29</v>
      </c>
      <c r="N260">
        <v>12</v>
      </c>
      <c r="O260">
        <v>23</v>
      </c>
      <c r="P260" s="42" t="s">
        <v>445</v>
      </c>
      <c r="Q260">
        <v>1132</v>
      </c>
      <c r="R260">
        <v>3</v>
      </c>
      <c r="S260" s="32" t="s">
        <v>435</v>
      </c>
      <c r="T260">
        <v>296</v>
      </c>
      <c r="W260" t="s">
        <v>699</v>
      </c>
      <c r="X260">
        <v>71</v>
      </c>
      <c r="Y260" s="18" t="s">
        <v>20</v>
      </c>
      <c r="Z260">
        <v>8</v>
      </c>
      <c r="AA260">
        <v>8</v>
      </c>
      <c r="AB260">
        <v>6</v>
      </c>
      <c r="AC260">
        <v>8</v>
      </c>
      <c r="AF260">
        <v>7</v>
      </c>
      <c r="AG260" t="s">
        <v>13</v>
      </c>
    </row>
    <row r="261" spans="1:33" hidden="1" x14ac:dyDescent="0.25">
      <c r="A261" s="17" t="s">
        <v>68</v>
      </c>
      <c r="B261" s="27" t="s">
        <v>69</v>
      </c>
      <c r="C261" s="27" t="s">
        <v>2250</v>
      </c>
      <c r="D261">
        <v>3.2</v>
      </c>
      <c r="E261" s="28">
        <v>2</v>
      </c>
      <c r="F261" s="38" t="str">
        <f>VLOOKUP(Z261, method!$A$1:$B$15, 2, 0)</f>
        <v>留後</v>
      </c>
      <c r="G261">
        <v>9</v>
      </c>
      <c r="H261">
        <v>125</v>
      </c>
      <c r="I261" s="43">
        <v>1650</v>
      </c>
      <c r="J261" s="18" t="s">
        <v>396</v>
      </c>
      <c r="K261">
        <v>1</v>
      </c>
      <c r="L261">
        <v>40.92</v>
      </c>
      <c r="M261">
        <v>6</v>
      </c>
      <c r="N261">
        <v>12</v>
      </c>
      <c r="O261">
        <v>23</v>
      </c>
      <c r="P261" s="31" t="s">
        <v>450</v>
      </c>
      <c r="Q261">
        <v>1128</v>
      </c>
      <c r="R261">
        <v>3</v>
      </c>
      <c r="S261" s="32" t="s">
        <v>435</v>
      </c>
      <c r="T261">
        <v>229</v>
      </c>
      <c r="W261" s="12" t="s">
        <v>464</v>
      </c>
      <c r="X261">
        <v>70</v>
      </c>
      <c r="Y261" s="18" t="s">
        <v>20</v>
      </c>
      <c r="Z261">
        <v>11</v>
      </c>
      <c r="AA261">
        <v>11</v>
      </c>
      <c r="AB261">
        <v>8</v>
      </c>
      <c r="AC261">
        <v>2</v>
      </c>
      <c r="AF261">
        <v>7</v>
      </c>
      <c r="AG261" t="s">
        <v>13</v>
      </c>
    </row>
    <row r="262" spans="1:33" hidden="1" x14ac:dyDescent="0.25">
      <c r="A262" s="17" t="s">
        <v>68</v>
      </c>
      <c r="B262" s="27" t="s">
        <v>69</v>
      </c>
      <c r="C262" s="27" t="s">
        <v>2250</v>
      </c>
      <c r="D262">
        <v>3.1</v>
      </c>
      <c r="E262" s="28">
        <v>1</v>
      </c>
      <c r="F262" s="36" t="str">
        <f>VLOOKUP(Z262, method!$A$1:$B$15, 2, 0)</f>
        <v>中後</v>
      </c>
      <c r="G262">
        <v>7</v>
      </c>
      <c r="H262">
        <v>117</v>
      </c>
      <c r="I262" s="43">
        <v>1650</v>
      </c>
      <c r="J262" s="19" t="s">
        <v>63</v>
      </c>
      <c r="K262">
        <v>1</v>
      </c>
      <c r="L262">
        <v>39.81</v>
      </c>
      <c r="M262">
        <v>22</v>
      </c>
      <c r="N262">
        <v>11</v>
      </c>
      <c r="O262">
        <v>23</v>
      </c>
      <c r="P262" s="31" t="s">
        <v>461</v>
      </c>
      <c r="Q262">
        <v>1130</v>
      </c>
      <c r="R262">
        <v>3</v>
      </c>
      <c r="S262" s="32" t="s">
        <v>435</v>
      </c>
      <c r="T262">
        <v>193</v>
      </c>
      <c r="W262" s="12" t="s">
        <v>456</v>
      </c>
      <c r="X262">
        <v>62</v>
      </c>
      <c r="Y262" s="18" t="s">
        <v>20</v>
      </c>
      <c r="Z262">
        <v>8</v>
      </c>
      <c r="AA262">
        <v>8</v>
      </c>
      <c r="AB262">
        <v>7</v>
      </c>
      <c r="AC262">
        <v>1</v>
      </c>
      <c r="AF262">
        <v>7</v>
      </c>
      <c r="AG262" t="s">
        <v>13</v>
      </c>
    </row>
    <row r="263" spans="1:33" hidden="1" x14ac:dyDescent="0.25">
      <c r="A263" s="17" t="s">
        <v>68</v>
      </c>
      <c r="B263" s="27" t="s">
        <v>69</v>
      </c>
      <c r="C263" s="27" t="s">
        <v>2250</v>
      </c>
      <c r="D263">
        <v>6</v>
      </c>
      <c r="E263" s="34">
        <v>5</v>
      </c>
      <c r="F263" s="36" t="str">
        <f>VLOOKUP(Z263, method!$A$1:$B$15, 2, 0)</f>
        <v>中後</v>
      </c>
      <c r="G263">
        <v>9</v>
      </c>
      <c r="H263">
        <v>118</v>
      </c>
      <c r="I263">
        <v>1800</v>
      </c>
      <c r="J263" s="19" t="s">
        <v>63</v>
      </c>
      <c r="K263">
        <v>1</v>
      </c>
      <c r="L263">
        <v>48.87</v>
      </c>
      <c r="M263">
        <v>8</v>
      </c>
      <c r="N263">
        <v>11</v>
      </c>
      <c r="O263">
        <v>23</v>
      </c>
      <c r="P263" s="31" t="s">
        <v>450</v>
      </c>
      <c r="Q263">
        <v>1136</v>
      </c>
      <c r="R263">
        <v>3</v>
      </c>
      <c r="S263" s="32" t="s">
        <v>435</v>
      </c>
      <c r="T263">
        <v>154</v>
      </c>
      <c r="W263" t="s">
        <v>600</v>
      </c>
      <c r="X263">
        <v>63</v>
      </c>
      <c r="Y263" s="18" t="s">
        <v>20</v>
      </c>
      <c r="Z263">
        <v>8</v>
      </c>
      <c r="AA263">
        <v>9</v>
      </c>
      <c r="AB263">
        <v>9</v>
      </c>
      <c r="AC263">
        <v>6</v>
      </c>
      <c r="AD263">
        <v>5</v>
      </c>
      <c r="AF263">
        <v>7</v>
      </c>
      <c r="AG263" t="s">
        <v>13</v>
      </c>
    </row>
    <row r="264" spans="1:33" x14ac:dyDescent="0.25">
      <c r="A264" s="17" t="s">
        <v>68</v>
      </c>
      <c r="B264" s="16" t="s">
        <v>74</v>
      </c>
      <c r="C264" s="16" t="s">
        <v>2251</v>
      </c>
      <c r="D264">
        <v>8.6999999999999993</v>
      </c>
      <c r="E264" s="34">
        <v>4</v>
      </c>
      <c r="F264" s="38" t="str">
        <f>VLOOKUP(Z264, method!$A$1:$B$15, 2, 0)</f>
        <v>留後</v>
      </c>
      <c r="G264">
        <v>6</v>
      </c>
      <c r="H264">
        <v>135</v>
      </c>
      <c r="I264" s="43">
        <v>1650</v>
      </c>
      <c r="J264" s="24" t="s">
        <v>38</v>
      </c>
      <c r="K264">
        <v>1</v>
      </c>
      <c r="L264">
        <v>41.25</v>
      </c>
      <c r="M264">
        <v>10</v>
      </c>
      <c r="N264">
        <v>9</v>
      </c>
      <c r="O264">
        <v>25</v>
      </c>
      <c r="P264" s="31" t="s">
        <v>450</v>
      </c>
      <c r="Q264">
        <v>1139</v>
      </c>
      <c r="R264">
        <v>4</v>
      </c>
      <c r="S264" s="32" t="s">
        <v>435</v>
      </c>
      <c r="T264">
        <v>16</v>
      </c>
      <c r="W264" s="12" t="s">
        <v>456</v>
      </c>
      <c r="X264">
        <v>60</v>
      </c>
      <c r="Y264" s="22" t="s">
        <v>39</v>
      </c>
      <c r="Z264">
        <v>11</v>
      </c>
      <c r="AA264">
        <v>10</v>
      </c>
      <c r="AB264">
        <v>10</v>
      </c>
      <c r="AC264">
        <v>4</v>
      </c>
      <c r="AF264">
        <v>2</v>
      </c>
      <c r="AG264" t="s">
        <v>38</v>
      </c>
    </row>
    <row r="265" spans="1:33" x14ac:dyDescent="0.25">
      <c r="A265" s="17" t="s">
        <v>68</v>
      </c>
      <c r="B265" s="16" t="s">
        <v>74</v>
      </c>
      <c r="C265" s="16" t="s">
        <v>2251</v>
      </c>
      <c r="D265">
        <v>8.4</v>
      </c>
      <c r="E265" s="34">
        <v>4</v>
      </c>
      <c r="F265" s="36" t="str">
        <f>VLOOKUP(Z265, method!$A$1:$B$15, 2, 0)</f>
        <v>中後</v>
      </c>
      <c r="G265">
        <v>1</v>
      </c>
      <c r="H265">
        <v>121</v>
      </c>
      <c r="I265" s="43">
        <v>1650</v>
      </c>
      <c r="J265" s="19" t="s">
        <v>101</v>
      </c>
      <c r="K265">
        <v>1</v>
      </c>
      <c r="L265">
        <v>39.43</v>
      </c>
      <c r="M265">
        <v>25</v>
      </c>
      <c r="N265">
        <v>6</v>
      </c>
      <c r="O265">
        <v>25</v>
      </c>
      <c r="P265" s="31" t="s">
        <v>461</v>
      </c>
      <c r="Q265">
        <v>1147</v>
      </c>
      <c r="R265">
        <v>3</v>
      </c>
      <c r="S265" s="32" t="s">
        <v>446</v>
      </c>
      <c r="T265">
        <v>785</v>
      </c>
      <c r="W265" s="12">
        <v>2</v>
      </c>
      <c r="X265">
        <v>62</v>
      </c>
      <c r="Y265" s="22" t="s">
        <v>39</v>
      </c>
      <c r="Z265">
        <v>9</v>
      </c>
      <c r="AA265">
        <v>9</v>
      </c>
      <c r="AB265">
        <v>8</v>
      </c>
      <c r="AC265">
        <v>4</v>
      </c>
      <c r="AF265">
        <v>2</v>
      </c>
      <c r="AG265" t="s">
        <v>38</v>
      </c>
    </row>
    <row r="266" spans="1:33" hidden="1" x14ac:dyDescent="0.25">
      <c r="A266" s="17" t="s">
        <v>68</v>
      </c>
      <c r="B266" s="16" t="s">
        <v>74</v>
      </c>
      <c r="C266" s="16" t="s">
        <v>2251</v>
      </c>
      <c r="D266">
        <v>21</v>
      </c>
      <c r="E266" s="34">
        <v>5</v>
      </c>
      <c r="F266" s="37" t="str">
        <f>VLOOKUP(Z266, method!$A$1:$B$15, 2, 0)</f>
        <v>中前</v>
      </c>
      <c r="G266">
        <v>6</v>
      </c>
      <c r="H266">
        <v>120</v>
      </c>
      <c r="I266">
        <v>1800</v>
      </c>
      <c r="J266" s="19" t="s">
        <v>101</v>
      </c>
      <c r="K266">
        <v>1</v>
      </c>
      <c r="L266">
        <v>52.15</v>
      </c>
      <c r="M266">
        <v>4</v>
      </c>
      <c r="N266">
        <v>6</v>
      </c>
      <c r="O266">
        <v>25</v>
      </c>
      <c r="P266" s="31" t="s">
        <v>450</v>
      </c>
      <c r="Q266">
        <v>1143</v>
      </c>
      <c r="R266">
        <v>3</v>
      </c>
      <c r="S266" s="33" t="s">
        <v>499</v>
      </c>
      <c r="T266">
        <v>734</v>
      </c>
      <c r="W266" s="12" t="s">
        <v>558</v>
      </c>
      <c r="X266">
        <v>62</v>
      </c>
      <c r="Y266" s="22" t="s">
        <v>39</v>
      </c>
      <c r="Z266">
        <v>6</v>
      </c>
      <c r="AA266">
        <v>6</v>
      </c>
      <c r="AB266">
        <v>5</v>
      </c>
      <c r="AC266">
        <v>3</v>
      </c>
      <c r="AD266">
        <v>5</v>
      </c>
      <c r="AF266">
        <v>2</v>
      </c>
      <c r="AG266" t="s">
        <v>38</v>
      </c>
    </row>
    <row r="267" spans="1:33" x14ac:dyDescent="0.25">
      <c r="A267" s="17" t="s">
        <v>68</v>
      </c>
      <c r="B267" s="16" t="s">
        <v>74</v>
      </c>
      <c r="C267" s="16" t="s">
        <v>2251</v>
      </c>
      <c r="D267">
        <v>12</v>
      </c>
      <c r="E267">
        <v>8</v>
      </c>
      <c r="F267" s="36" t="str">
        <f>VLOOKUP(Z267, method!$A$1:$B$15, 2, 0)</f>
        <v>中後</v>
      </c>
      <c r="G267">
        <v>6</v>
      </c>
      <c r="H267">
        <v>122</v>
      </c>
      <c r="I267" s="43">
        <v>1650</v>
      </c>
      <c r="J267" s="19" t="s">
        <v>101</v>
      </c>
      <c r="K267">
        <v>1</v>
      </c>
      <c r="L267">
        <v>40.35</v>
      </c>
      <c r="M267">
        <v>21</v>
      </c>
      <c r="N267">
        <v>5</v>
      </c>
      <c r="O267">
        <v>25</v>
      </c>
      <c r="P267" s="31" t="s">
        <v>461</v>
      </c>
      <c r="Q267">
        <v>1154</v>
      </c>
      <c r="R267">
        <v>3</v>
      </c>
      <c r="S267" s="32" t="s">
        <v>446</v>
      </c>
      <c r="T267">
        <v>695</v>
      </c>
      <c r="W267">
        <v>4</v>
      </c>
      <c r="X267">
        <v>63</v>
      </c>
      <c r="Y267" s="22" t="s">
        <v>39</v>
      </c>
      <c r="Z267">
        <v>8</v>
      </c>
      <c r="AA267">
        <v>9</v>
      </c>
      <c r="AB267">
        <v>9</v>
      </c>
      <c r="AC267">
        <v>8</v>
      </c>
      <c r="AF267">
        <v>2</v>
      </c>
      <c r="AG267" t="s">
        <v>38</v>
      </c>
    </row>
    <row r="268" spans="1:33" x14ac:dyDescent="0.25">
      <c r="A268" s="17" t="s">
        <v>68</v>
      </c>
      <c r="B268" s="16" t="s">
        <v>74</v>
      </c>
      <c r="C268" s="16" t="s">
        <v>2251</v>
      </c>
      <c r="D268">
        <v>21</v>
      </c>
      <c r="E268" s="34">
        <v>4</v>
      </c>
      <c r="F268" s="38" t="str">
        <f>VLOOKUP(Z268, method!$A$1:$B$15, 2, 0)</f>
        <v>留後</v>
      </c>
      <c r="G268">
        <v>9</v>
      </c>
      <c r="H268">
        <v>121</v>
      </c>
      <c r="I268" s="43">
        <v>1650</v>
      </c>
      <c r="J268" s="19" t="s">
        <v>101</v>
      </c>
      <c r="K268">
        <v>1</v>
      </c>
      <c r="L268">
        <v>39.270000000000003</v>
      </c>
      <c r="M268">
        <v>30</v>
      </c>
      <c r="N268">
        <v>4</v>
      </c>
      <c r="O268">
        <v>25</v>
      </c>
      <c r="P268" s="42" t="s">
        <v>445</v>
      </c>
      <c r="Q268">
        <v>1135</v>
      </c>
      <c r="R268">
        <v>3</v>
      </c>
      <c r="S268" s="32" t="s">
        <v>446</v>
      </c>
      <c r="T268">
        <v>637</v>
      </c>
      <c r="W268" s="12" t="s">
        <v>456</v>
      </c>
      <c r="X268">
        <v>63</v>
      </c>
      <c r="Y268" s="22" t="s">
        <v>39</v>
      </c>
      <c r="Z268">
        <v>12</v>
      </c>
      <c r="AA268">
        <v>12</v>
      </c>
      <c r="AB268">
        <v>8</v>
      </c>
      <c r="AC268">
        <v>4</v>
      </c>
      <c r="AF268">
        <v>2</v>
      </c>
      <c r="AG268" t="s">
        <v>38</v>
      </c>
    </row>
    <row r="269" spans="1:33" x14ac:dyDescent="0.25">
      <c r="A269" s="17" t="s">
        <v>68</v>
      </c>
      <c r="B269" s="16" t="s">
        <v>74</v>
      </c>
      <c r="C269" s="16" t="s">
        <v>2251</v>
      </c>
      <c r="D269">
        <v>23</v>
      </c>
      <c r="E269">
        <v>7</v>
      </c>
      <c r="F269" s="38" t="str">
        <f>VLOOKUP(Z269, method!$A$1:$B$15, 2, 0)</f>
        <v>留後</v>
      </c>
      <c r="G269">
        <v>12</v>
      </c>
      <c r="H269">
        <v>118</v>
      </c>
      <c r="I269" s="43">
        <v>1650</v>
      </c>
      <c r="J269" s="25" t="s">
        <v>49</v>
      </c>
      <c r="K269">
        <v>1</v>
      </c>
      <c r="L269">
        <v>40.01</v>
      </c>
      <c r="M269">
        <v>16</v>
      </c>
      <c r="N269">
        <v>4</v>
      </c>
      <c r="O269">
        <v>25</v>
      </c>
      <c r="P269" s="31" t="s">
        <v>455</v>
      </c>
      <c r="Q269">
        <v>1143</v>
      </c>
      <c r="R269">
        <v>3</v>
      </c>
      <c r="S269" s="32" t="s">
        <v>446</v>
      </c>
      <c r="T269">
        <v>600</v>
      </c>
      <c r="W269" t="s">
        <v>699</v>
      </c>
      <c r="X269">
        <v>63</v>
      </c>
      <c r="Y269" s="22" t="s">
        <v>39</v>
      </c>
      <c r="Z269">
        <v>12</v>
      </c>
      <c r="AA269">
        <v>12</v>
      </c>
      <c r="AB269">
        <v>11</v>
      </c>
      <c r="AC269">
        <v>7</v>
      </c>
      <c r="AF269">
        <v>2</v>
      </c>
      <c r="AG269" t="s">
        <v>38</v>
      </c>
    </row>
    <row r="270" spans="1:33" x14ac:dyDescent="0.25">
      <c r="A270" s="17" t="s">
        <v>68</v>
      </c>
      <c r="B270" s="16" t="s">
        <v>74</v>
      </c>
      <c r="C270" s="16" t="s">
        <v>2251</v>
      </c>
      <c r="D270">
        <v>7.5</v>
      </c>
      <c r="E270" s="28">
        <v>2</v>
      </c>
      <c r="F270" s="37" t="str">
        <f>VLOOKUP(Z270, method!$A$1:$B$15, 2, 0)</f>
        <v>中前</v>
      </c>
      <c r="G270">
        <v>1</v>
      </c>
      <c r="H270">
        <v>119</v>
      </c>
      <c r="I270" s="43">
        <v>1650</v>
      </c>
      <c r="J270" s="25" t="s">
        <v>49</v>
      </c>
      <c r="K270">
        <v>1</v>
      </c>
      <c r="L270">
        <v>39.01</v>
      </c>
      <c r="M270">
        <v>19</v>
      </c>
      <c r="N270">
        <v>3</v>
      </c>
      <c r="O270">
        <v>25</v>
      </c>
      <c r="P270" s="31" t="s">
        <v>455</v>
      </c>
      <c r="Q270">
        <v>1152</v>
      </c>
      <c r="R270">
        <v>3</v>
      </c>
      <c r="S270" s="32" t="s">
        <v>446</v>
      </c>
      <c r="T270">
        <v>521</v>
      </c>
      <c r="W270" s="12">
        <v>2</v>
      </c>
      <c r="X270">
        <v>62</v>
      </c>
      <c r="Y270" s="22" t="s">
        <v>39</v>
      </c>
      <c r="Z270">
        <v>6</v>
      </c>
      <c r="AA270">
        <v>5</v>
      </c>
      <c r="AB270">
        <v>7</v>
      </c>
      <c r="AC270">
        <v>2</v>
      </c>
      <c r="AF270">
        <v>2</v>
      </c>
      <c r="AG270" t="s">
        <v>38</v>
      </c>
    </row>
    <row r="271" spans="1:33" x14ac:dyDescent="0.25">
      <c r="A271" s="17" t="s">
        <v>68</v>
      </c>
      <c r="B271" s="16" t="s">
        <v>74</v>
      </c>
      <c r="C271" s="16" t="s">
        <v>2251</v>
      </c>
      <c r="D271">
        <v>5</v>
      </c>
      <c r="E271" s="28">
        <v>1</v>
      </c>
      <c r="F271" s="37" t="str">
        <f>VLOOKUP(Z271, method!$A$1:$B$15, 2, 0)</f>
        <v>中前</v>
      </c>
      <c r="G271">
        <v>2</v>
      </c>
      <c r="H271">
        <v>131</v>
      </c>
      <c r="I271" s="43">
        <v>1650</v>
      </c>
      <c r="J271" s="27" t="s">
        <v>93</v>
      </c>
      <c r="K271">
        <v>1</v>
      </c>
      <c r="L271">
        <v>40.18</v>
      </c>
      <c r="M271">
        <v>26</v>
      </c>
      <c r="N271">
        <v>2</v>
      </c>
      <c r="O271">
        <v>25</v>
      </c>
      <c r="P271" s="31" t="s">
        <v>461</v>
      </c>
      <c r="Q271">
        <v>1148</v>
      </c>
      <c r="R271">
        <v>4</v>
      </c>
      <c r="S271" s="32" t="s">
        <v>435</v>
      </c>
      <c r="T271">
        <v>463</v>
      </c>
      <c r="W271" s="12" t="s">
        <v>591</v>
      </c>
      <c r="X271">
        <v>56</v>
      </c>
      <c r="Y271" s="22" t="s">
        <v>39</v>
      </c>
      <c r="Z271">
        <v>5</v>
      </c>
      <c r="AA271">
        <v>4</v>
      </c>
      <c r="AB271">
        <v>4</v>
      </c>
      <c r="AC271">
        <v>1</v>
      </c>
      <c r="AF271">
        <v>2</v>
      </c>
      <c r="AG271" t="s">
        <v>38</v>
      </c>
    </row>
    <row r="272" spans="1:33" x14ac:dyDescent="0.25">
      <c r="A272" s="17" t="s">
        <v>68</v>
      </c>
      <c r="B272" s="16" t="s">
        <v>74</v>
      </c>
      <c r="C272" s="16" t="s">
        <v>2251</v>
      </c>
      <c r="D272">
        <v>10</v>
      </c>
      <c r="E272" s="28">
        <v>2</v>
      </c>
      <c r="F272" s="38" t="str">
        <f>VLOOKUP(Z272, method!$A$1:$B$15, 2, 0)</f>
        <v>留後</v>
      </c>
      <c r="G272">
        <v>10</v>
      </c>
      <c r="H272">
        <v>132</v>
      </c>
      <c r="I272" s="43">
        <v>1650</v>
      </c>
      <c r="J272" s="24" t="s">
        <v>38</v>
      </c>
      <c r="K272">
        <v>1</v>
      </c>
      <c r="L272">
        <v>40.65</v>
      </c>
      <c r="M272">
        <v>22</v>
      </c>
      <c r="N272">
        <v>1</v>
      </c>
      <c r="O272">
        <v>25</v>
      </c>
      <c r="P272" s="31" t="s">
        <v>461</v>
      </c>
      <c r="Q272">
        <v>1151</v>
      </c>
      <c r="R272">
        <v>4</v>
      </c>
      <c r="S272" s="32" t="s">
        <v>435</v>
      </c>
      <c r="T272">
        <v>370</v>
      </c>
      <c r="W272" s="12" t="s">
        <v>914</v>
      </c>
      <c r="X272">
        <v>54</v>
      </c>
      <c r="Y272" s="22" t="s">
        <v>39</v>
      </c>
      <c r="Z272">
        <v>11</v>
      </c>
      <c r="AA272">
        <v>12</v>
      </c>
      <c r="AB272">
        <v>12</v>
      </c>
      <c r="AC272">
        <v>2</v>
      </c>
      <c r="AF272">
        <v>2</v>
      </c>
      <c r="AG272" t="s">
        <v>38</v>
      </c>
    </row>
    <row r="273" spans="1:33" hidden="1" x14ac:dyDescent="0.25">
      <c r="A273" s="17" t="s">
        <v>68</v>
      </c>
      <c r="B273" s="16" t="s">
        <v>74</v>
      </c>
      <c r="C273" s="16" t="s">
        <v>2251</v>
      </c>
      <c r="D273">
        <v>5.5</v>
      </c>
      <c r="E273" s="34">
        <v>4</v>
      </c>
      <c r="F273" s="37" t="str">
        <f>VLOOKUP(Z273, method!$A$1:$B$15, 2, 0)</f>
        <v>中前</v>
      </c>
      <c r="G273">
        <v>1</v>
      </c>
      <c r="H273">
        <v>131</v>
      </c>
      <c r="I273" s="43">
        <v>1650</v>
      </c>
      <c r="J273" s="19" t="s">
        <v>63</v>
      </c>
      <c r="K273">
        <v>1</v>
      </c>
      <c r="L273">
        <v>41.02</v>
      </c>
      <c r="M273">
        <v>11</v>
      </c>
      <c r="N273">
        <v>12</v>
      </c>
      <c r="O273">
        <v>24</v>
      </c>
      <c r="P273" s="31" t="s">
        <v>455</v>
      </c>
      <c r="Q273">
        <v>1137</v>
      </c>
      <c r="R273">
        <v>4</v>
      </c>
      <c r="S273" s="32" t="s">
        <v>435</v>
      </c>
      <c r="T273">
        <v>255</v>
      </c>
      <c r="W273" s="12" t="s">
        <v>464</v>
      </c>
      <c r="X273">
        <v>54</v>
      </c>
      <c r="Y273" s="22" t="s">
        <v>39</v>
      </c>
      <c r="Z273">
        <v>5</v>
      </c>
      <c r="AA273">
        <v>7</v>
      </c>
      <c r="AB273">
        <v>7</v>
      </c>
      <c r="AC273">
        <v>4</v>
      </c>
      <c r="AF273">
        <v>2</v>
      </c>
      <c r="AG273" t="s">
        <v>38</v>
      </c>
    </row>
    <row r="274" spans="1:33" hidden="1" x14ac:dyDescent="0.25">
      <c r="A274" s="17" t="s">
        <v>68</v>
      </c>
      <c r="B274" s="16" t="s">
        <v>74</v>
      </c>
      <c r="C274" s="16" t="s">
        <v>2251</v>
      </c>
      <c r="D274">
        <v>11</v>
      </c>
      <c r="E274" s="28">
        <v>3</v>
      </c>
      <c r="F274" s="38" t="str">
        <f>VLOOKUP(Z274, method!$A$1:$B$15, 2, 0)</f>
        <v>留後</v>
      </c>
      <c r="G274">
        <v>10</v>
      </c>
      <c r="H274">
        <v>131</v>
      </c>
      <c r="I274" s="43">
        <v>1650</v>
      </c>
      <c r="J274" s="24" t="s">
        <v>38</v>
      </c>
      <c r="K274">
        <v>1</v>
      </c>
      <c r="L274">
        <v>39.85</v>
      </c>
      <c r="M274">
        <v>20</v>
      </c>
      <c r="N274">
        <v>11</v>
      </c>
      <c r="O274">
        <v>24</v>
      </c>
      <c r="P274" s="31" t="s">
        <v>461</v>
      </c>
      <c r="Q274">
        <v>1137</v>
      </c>
      <c r="R274">
        <v>4</v>
      </c>
      <c r="S274" s="33" t="s">
        <v>499</v>
      </c>
      <c r="T274">
        <v>194</v>
      </c>
      <c r="W274" s="12" t="s">
        <v>451</v>
      </c>
      <c r="X274">
        <v>54</v>
      </c>
      <c r="Y274" s="22" t="s">
        <v>39</v>
      </c>
      <c r="Z274">
        <v>12</v>
      </c>
      <c r="AA274">
        <v>12</v>
      </c>
      <c r="AB274">
        <v>10</v>
      </c>
      <c r="AC274">
        <v>3</v>
      </c>
      <c r="AF274">
        <v>2</v>
      </c>
      <c r="AG274" t="s">
        <v>38</v>
      </c>
    </row>
    <row r="275" spans="1:33" hidden="1" x14ac:dyDescent="0.25">
      <c r="A275" s="17" t="s">
        <v>68</v>
      </c>
      <c r="B275" s="16" t="s">
        <v>74</v>
      </c>
      <c r="C275" s="16" t="s">
        <v>2251</v>
      </c>
      <c r="D275">
        <v>5.4</v>
      </c>
      <c r="E275" s="28">
        <v>1</v>
      </c>
      <c r="F275" s="37" t="str">
        <f>VLOOKUP(Z275, method!$A$1:$B$15, 2, 0)</f>
        <v>中前</v>
      </c>
      <c r="G275">
        <v>1</v>
      </c>
      <c r="H275">
        <v>123</v>
      </c>
      <c r="I275" s="43">
        <v>1650</v>
      </c>
      <c r="J275" s="24" t="s">
        <v>38</v>
      </c>
      <c r="K275">
        <v>1</v>
      </c>
      <c r="L275">
        <v>40.380000000000003</v>
      </c>
      <c r="M275">
        <v>27</v>
      </c>
      <c r="N275">
        <v>10</v>
      </c>
      <c r="O275">
        <v>24</v>
      </c>
      <c r="P275" s="31" t="s">
        <v>461</v>
      </c>
      <c r="Q275">
        <v>1130</v>
      </c>
      <c r="R275">
        <v>4</v>
      </c>
      <c r="S275" s="32" t="s">
        <v>435</v>
      </c>
      <c r="T275">
        <v>131</v>
      </c>
      <c r="W275" s="12" t="s">
        <v>451</v>
      </c>
      <c r="X275">
        <v>48</v>
      </c>
      <c r="Y275" s="22" t="s">
        <v>39</v>
      </c>
      <c r="Z275">
        <v>5</v>
      </c>
      <c r="AA275">
        <v>5</v>
      </c>
      <c r="AB275">
        <v>6</v>
      </c>
      <c r="AC275">
        <v>1</v>
      </c>
      <c r="AF275">
        <v>2</v>
      </c>
      <c r="AG275" t="s">
        <v>38</v>
      </c>
    </row>
    <row r="276" spans="1:33" hidden="1" x14ac:dyDescent="0.25">
      <c r="A276" s="17" t="s">
        <v>68</v>
      </c>
      <c r="B276" s="16" t="s">
        <v>74</v>
      </c>
      <c r="C276" s="16" t="s">
        <v>2251</v>
      </c>
      <c r="D276">
        <v>4.9000000000000004</v>
      </c>
      <c r="E276" s="28">
        <v>3</v>
      </c>
      <c r="F276" s="36" t="str">
        <f>VLOOKUP(Z276, method!$A$1:$B$15, 2, 0)</f>
        <v>中後</v>
      </c>
      <c r="G276">
        <v>6</v>
      </c>
      <c r="H276">
        <v>123</v>
      </c>
      <c r="I276" s="43">
        <v>1650</v>
      </c>
      <c r="J276" s="19" t="s">
        <v>63</v>
      </c>
      <c r="K276">
        <v>1</v>
      </c>
      <c r="L276">
        <v>40.26</v>
      </c>
      <c r="M276">
        <v>4</v>
      </c>
      <c r="N276">
        <v>7</v>
      </c>
      <c r="O276">
        <v>24</v>
      </c>
      <c r="P276" s="31" t="s">
        <v>450</v>
      </c>
      <c r="Q276">
        <v>1125</v>
      </c>
      <c r="R276">
        <v>4</v>
      </c>
      <c r="S276" s="32" t="s">
        <v>435</v>
      </c>
      <c r="T276">
        <v>797</v>
      </c>
      <c r="W276" s="12" t="s">
        <v>521</v>
      </c>
      <c r="X276">
        <v>49</v>
      </c>
      <c r="Y276" s="22" t="s">
        <v>39</v>
      </c>
      <c r="Z276">
        <v>10</v>
      </c>
      <c r="AA276">
        <v>9</v>
      </c>
      <c r="AB276">
        <v>9</v>
      </c>
      <c r="AC276">
        <v>3</v>
      </c>
      <c r="AF276">
        <v>2</v>
      </c>
      <c r="AG276" t="s">
        <v>38</v>
      </c>
    </row>
    <row r="277" spans="1:33" hidden="1" x14ac:dyDescent="0.25">
      <c r="A277" s="17" t="s">
        <v>68</v>
      </c>
      <c r="B277" s="16" t="s">
        <v>74</v>
      </c>
      <c r="C277" s="16" t="s">
        <v>2251</v>
      </c>
      <c r="D277">
        <v>7.5</v>
      </c>
      <c r="E277" s="28">
        <v>2</v>
      </c>
      <c r="F277" s="37" t="str">
        <f>VLOOKUP(Z277, method!$A$1:$B$15, 2, 0)</f>
        <v>中前</v>
      </c>
      <c r="G277">
        <v>1</v>
      </c>
      <c r="H277">
        <v>123</v>
      </c>
      <c r="I277" s="43">
        <v>1650</v>
      </c>
      <c r="J277" s="19" t="s">
        <v>63</v>
      </c>
      <c r="K277">
        <v>1</v>
      </c>
      <c r="L277">
        <v>41.59</v>
      </c>
      <c r="M277">
        <v>5</v>
      </c>
      <c r="N277">
        <v>6</v>
      </c>
      <c r="O277">
        <v>24</v>
      </c>
      <c r="P277" s="31" t="s">
        <v>450</v>
      </c>
      <c r="Q277">
        <v>1115</v>
      </c>
      <c r="R277">
        <v>4</v>
      </c>
      <c r="S277" s="33" t="s">
        <v>499</v>
      </c>
      <c r="T277">
        <v>728</v>
      </c>
      <c r="W277" s="12" t="s">
        <v>480</v>
      </c>
      <c r="X277">
        <v>47</v>
      </c>
      <c r="Y277" s="22" t="s">
        <v>39</v>
      </c>
      <c r="Z277">
        <v>6</v>
      </c>
      <c r="AA277">
        <v>6</v>
      </c>
      <c r="AB277">
        <v>6</v>
      </c>
      <c r="AC277">
        <v>2</v>
      </c>
      <c r="AF277">
        <v>2</v>
      </c>
      <c r="AG277" t="s">
        <v>38</v>
      </c>
    </row>
    <row r="278" spans="1:33" hidden="1" x14ac:dyDescent="0.25">
      <c r="A278" s="17" t="s">
        <v>68</v>
      </c>
      <c r="B278" s="16" t="s">
        <v>74</v>
      </c>
      <c r="C278" s="16" t="s">
        <v>2251</v>
      </c>
      <c r="D278">
        <v>18</v>
      </c>
      <c r="E278">
        <v>11</v>
      </c>
      <c r="F278" s="37" t="str">
        <f>VLOOKUP(Z278, method!$A$1:$B$15, 2, 0)</f>
        <v>中前</v>
      </c>
      <c r="G278">
        <v>4</v>
      </c>
      <c r="H278">
        <v>124</v>
      </c>
      <c r="I278">
        <v>1400</v>
      </c>
      <c r="J278" s="21" t="s">
        <v>53</v>
      </c>
      <c r="K278">
        <v>1</v>
      </c>
      <c r="L278">
        <v>22.97</v>
      </c>
      <c r="M278">
        <v>11</v>
      </c>
      <c r="N278">
        <v>5</v>
      </c>
      <c r="O278">
        <v>24</v>
      </c>
      <c r="P278" t="s">
        <v>429</v>
      </c>
      <c r="Q278">
        <v>1115</v>
      </c>
      <c r="R278">
        <v>4</v>
      </c>
      <c r="S278" s="32" t="s">
        <v>446</v>
      </c>
      <c r="T278">
        <v>664</v>
      </c>
      <c r="W278">
        <v>6</v>
      </c>
      <c r="X278">
        <v>49</v>
      </c>
      <c r="Y278" s="22" t="s">
        <v>39</v>
      </c>
      <c r="Z278">
        <v>7</v>
      </c>
      <c r="AA278">
        <v>8</v>
      </c>
      <c r="AB278">
        <v>8</v>
      </c>
      <c r="AC278">
        <v>11</v>
      </c>
      <c r="AF278">
        <v>2</v>
      </c>
      <c r="AG278" t="s">
        <v>38</v>
      </c>
    </row>
    <row r="279" spans="1:33" hidden="1" x14ac:dyDescent="0.25">
      <c r="A279" s="17" t="s">
        <v>68</v>
      </c>
      <c r="B279" s="16" t="s">
        <v>74</v>
      </c>
      <c r="C279" s="16" t="s">
        <v>2251</v>
      </c>
      <c r="D279">
        <v>7.3</v>
      </c>
      <c r="E279" s="34">
        <v>5</v>
      </c>
      <c r="F279" s="36" t="str">
        <f>VLOOKUP(Z279, method!$A$1:$B$15, 2, 0)</f>
        <v>中後</v>
      </c>
      <c r="G279">
        <v>7</v>
      </c>
      <c r="H279">
        <v>126</v>
      </c>
      <c r="I279" s="43">
        <v>1650</v>
      </c>
      <c r="J279" s="16" t="s">
        <v>13</v>
      </c>
      <c r="K279">
        <v>1</v>
      </c>
      <c r="L279">
        <v>41.24</v>
      </c>
      <c r="M279">
        <v>10</v>
      </c>
      <c r="N279">
        <v>4</v>
      </c>
      <c r="O279">
        <v>24</v>
      </c>
      <c r="P279" s="31" t="s">
        <v>455</v>
      </c>
      <c r="Q279">
        <v>1107</v>
      </c>
      <c r="R279">
        <v>4</v>
      </c>
      <c r="S279" s="32" t="s">
        <v>435</v>
      </c>
      <c r="T279">
        <v>573</v>
      </c>
      <c r="W279" t="s">
        <v>459</v>
      </c>
      <c r="X279">
        <v>51</v>
      </c>
      <c r="Y279" s="22" t="s">
        <v>39</v>
      </c>
      <c r="Z279">
        <v>8</v>
      </c>
      <c r="AA279">
        <v>8</v>
      </c>
      <c r="AB279">
        <v>10</v>
      </c>
      <c r="AC279">
        <v>5</v>
      </c>
      <c r="AF279">
        <v>2</v>
      </c>
      <c r="AG279" t="s">
        <v>38</v>
      </c>
    </row>
    <row r="280" spans="1:33" hidden="1" x14ac:dyDescent="0.25">
      <c r="A280" s="17" t="s">
        <v>68</v>
      </c>
      <c r="B280" s="16" t="s">
        <v>74</v>
      </c>
      <c r="C280" s="16" t="s">
        <v>2251</v>
      </c>
      <c r="D280">
        <v>3.3</v>
      </c>
      <c r="E280">
        <v>7</v>
      </c>
      <c r="F280" s="37" t="str">
        <f>VLOOKUP(Z280, method!$A$1:$B$15, 2, 0)</f>
        <v>中前</v>
      </c>
      <c r="G280">
        <v>7</v>
      </c>
      <c r="H280">
        <v>127</v>
      </c>
      <c r="I280" s="43">
        <v>1650</v>
      </c>
      <c r="J280" s="20" t="s">
        <v>19</v>
      </c>
      <c r="K280">
        <v>1</v>
      </c>
      <c r="L280">
        <v>41.34</v>
      </c>
      <c r="M280">
        <v>13</v>
      </c>
      <c r="N280">
        <v>3</v>
      </c>
      <c r="O280">
        <v>24</v>
      </c>
      <c r="P280" s="31" t="s">
        <v>461</v>
      </c>
      <c r="Q280">
        <v>1092</v>
      </c>
      <c r="R280">
        <v>4</v>
      </c>
      <c r="S280" s="32" t="s">
        <v>435</v>
      </c>
      <c r="T280">
        <v>500</v>
      </c>
      <c r="W280" t="s">
        <v>541</v>
      </c>
      <c r="X280">
        <v>51</v>
      </c>
      <c r="Y280" s="22" t="s">
        <v>39</v>
      </c>
      <c r="Z280">
        <v>7</v>
      </c>
      <c r="AA280">
        <v>6</v>
      </c>
      <c r="AB280">
        <v>7</v>
      </c>
      <c r="AC280">
        <v>7</v>
      </c>
      <c r="AF280">
        <v>2</v>
      </c>
      <c r="AG280" t="s">
        <v>38</v>
      </c>
    </row>
    <row r="281" spans="1:33" hidden="1" x14ac:dyDescent="0.25">
      <c r="A281" s="17" t="s">
        <v>68</v>
      </c>
      <c r="B281" s="16" t="s">
        <v>74</v>
      </c>
      <c r="C281" s="16" t="s">
        <v>2251</v>
      </c>
      <c r="D281">
        <v>2.7</v>
      </c>
      <c r="E281" s="28">
        <v>2</v>
      </c>
      <c r="F281" s="37" t="str">
        <f>VLOOKUP(Z281, method!$A$1:$B$15, 2, 0)</f>
        <v>中前</v>
      </c>
      <c r="G281">
        <v>4</v>
      </c>
      <c r="H281">
        <v>125</v>
      </c>
      <c r="I281" s="43">
        <v>1650</v>
      </c>
      <c r="J281" s="20" t="s">
        <v>19</v>
      </c>
      <c r="K281">
        <v>1</v>
      </c>
      <c r="L281">
        <v>42.02</v>
      </c>
      <c r="M281">
        <v>28</v>
      </c>
      <c r="N281">
        <v>2</v>
      </c>
      <c r="O281">
        <v>24</v>
      </c>
      <c r="P281" s="31" t="s">
        <v>450</v>
      </c>
      <c r="Q281">
        <v>1085</v>
      </c>
      <c r="R281">
        <v>4</v>
      </c>
      <c r="S281" s="32" t="s">
        <v>435</v>
      </c>
      <c r="T281">
        <v>459</v>
      </c>
      <c r="W281" s="12" t="s">
        <v>662</v>
      </c>
      <c r="X281">
        <v>50</v>
      </c>
      <c r="Y281" s="22" t="s">
        <v>39</v>
      </c>
      <c r="Z281">
        <v>4</v>
      </c>
      <c r="AA281">
        <v>4</v>
      </c>
      <c r="AB281">
        <v>3</v>
      </c>
      <c r="AC281">
        <v>2</v>
      </c>
      <c r="AF281">
        <v>2</v>
      </c>
      <c r="AG281" t="s">
        <v>38</v>
      </c>
    </row>
    <row r="282" spans="1:33" hidden="1" x14ac:dyDescent="0.25">
      <c r="A282" s="17" t="s">
        <v>68</v>
      </c>
      <c r="B282" s="16" t="s">
        <v>74</v>
      </c>
      <c r="C282" s="16" t="s">
        <v>2251</v>
      </c>
      <c r="D282">
        <v>4.2</v>
      </c>
      <c r="E282" s="28">
        <v>2</v>
      </c>
      <c r="F282" s="36" t="str">
        <f>VLOOKUP(Z282, method!$A$1:$B$15, 2, 0)</f>
        <v>中後</v>
      </c>
      <c r="G282">
        <v>9</v>
      </c>
      <c r="H282">
        <v>123</v>
      </c>
      <c r="I282" s="43">
        <v>1650</v>
      </c>
      <c r="J282" s="20" t="s">
        <v>19</v>
      </c>
      <c r="K282">
        <v>1</v>
      </c>
      <c r="L282">
        <v>41.42</v>
      </c>
      <c r="M282">
        <v>7</v>
      </c>
      <c r="N282">
        <v>2</v>
      </c>
      <c r="O282">
        <v>24</v>
      </c>
      <c r="P282" s="31" t="s">
        <v>455</v>
      </c>
      <c r="Q282">
        <v>1071</v>
      </c>
      <c r="R282">
        <v>4</v>
      </c>
      <c r="S282" s="32" t="s">
        <v>435</v>
      </c>
      <c r="T282">
        <v>402</v>
      </c>
      <c r="W282" s="12" t="s">
        <v>662</v>
      </c>
      <c r="X282">
        <v>48</v>
      </c>
      <c r="Y282" s="22" t="s">
        <v>39</v>
      </c>
      <c r="Z282">
        <v>10</v>
      </c>
      <c r="AA282">
        <v>10</v>
      </c>
      <c r="AB282">
        <v>10</v>
      </c>
      <c r="AC282">
        <v>2</v>
      </c>
      <c r="AF282">
        <v>2</v>
      </c>
      <c r="AG282" t="s">
        <v>38</v>
      </c>
    </row>
    <row r="283" spans="1:33" hidden="1" x14ac:dyDescent="0.25">
      <c r="A283" s="17" t="s">
        <v>68</v>
      </c>
      <c r="B283" s="16" t="s">
        <v>74</v>
      </c>
      <c r="C283" s="16" t="s">
        <v>2251</v>
      </c>
      <c r="D283">
        <v>6.4</v>
      </c>
      <c r="E283" s="34">
        <v>5</v>
      </c>
      <c r="F283" s="37" t="str">
        <f>VLOOKUP(Z283, method!$A$1:$B$15, 2, 0)</f>
        <v>中前</v>
      </c>
      <c r="G283">
        <v>4</v>
      </c>
      <c r="H283">
        <v>128</v>
      </c>
      <c r="I283" s="43">
        <v>1650</v>
      </c>
      <c r="J283" s="25" t="s">
        <v>49</v>
      </c>
      <c r="K283">
        <v>1</v>
      </c>
      <c r="L283">
        <v>40.94</v>
      </c>
      <c r="M283">
        <v>17</v>
      </c>
      <c r="N283">
        <v>1</v>
      </c>
      <c r="O283">
        <v>24</v>
      </c>
      <c r="P283" s="31" t="s">
        <v>461</v>
      </c>
      <c r="Q283">
        <v>1093</v>
      </c>
      <c r="R283">
        <v>4</v>
      </c>
      <c r="S283" s="32" t="s">
        <v>435</v>
      </c>
      <c r="T283">
        <v>347</v>
      </c>
      <c r="W283" s="12" t="s">
        <v>456</v>
      </c>
      <c r="X283">
        <v>50</v>
      </c>
      <c r="Y283" s="22" t="s">
        <v>39</v>
      </c>
      <c r="Z283">
        <v>7</v>
      </c>
      <c r="AA283">
        <v>6</v>
      </c>
      <c r="AB283">
        <v>7</v>
      </c>
      <c r="AC283">
        <v>5</v>
      </c>
      <c r="AF283">
        <v>2</v>
      </c>
      <c r="AG283" t="s">
        <v>38</v>
      </c>
    </row>
    <row r="284" spans="1:33" hidden="1" x14ac:dyDescent="0.25">
      <c r="A284" s="17" t="s">
        <v>68</v>
      </c>
      <c r="B284" s="16" t="s">
        <v>74</v>
      </c>
      <c r="C284" s="16" t="s">
        <v>2251</v>
      </c>
      <c r="D284">
        <v>10</v>
      </c>
      <c r="E284" s="28">
        <v>3</v>
      </c>
      <c r="F284" s="35" t="str">
        <f>VLOOKUP(Z284, method!$A$1:$B$15, 2, 0)</f>
        <v>放頭</v>
      </c>
      <c r="G284">
        <v>7</v>
      </c>
      <c r="H284">
        <v>127</v>
      </c>
      <c r="I284" s="43">
        <v>1650</v>
      </c>
      <c r="J284" s="25" t="s">
        <v>49</v>
      </c>
      <c r="K284">
        <v>1</v>
      </c>
      <c r="L284">
        <v>41.53</v>
      </c>
      <c r="M284">
        <v>22</v>
      </c>
      <c r="N284">
        <v>11</v>
      </c>
      <c r="O284">
        <v>23</v>
      </c>
      <c r="P284" s="31" t="s">
        <v>461</v>
      </c>
      <c r="Q284">
        <v>1093</v>
      </c>
      <c r="R284">
        <v>4</v>
      </c>
      <c r="S284" s="32" t="s">
        <v>435</v>
      </c>
      <c r="T284">
        <v>191</v>
      </c>
      <c r="W284" s="12" t="s">
        <v>451</v>
      </c>
      <c r="X284">
        <v>50</v>
      </c>
      <c r="Y284" s="22" t="s">
        <v>39</v>
      </c>
      <c r="Z284">
        <v>2</v>
      </c>
      <c r="AA284">
        <v>2</v>
      </c>
      <c r="AB284">
        <v>2</v>
      </c>
      <c r="AC284">
        <v>3</v>
      </c>
      <c r="AF284">
        <v>2</v>
      </c>
      <c r="AG284" t="s">
        <v>38</v>
      </c>
    </row>
    <row r="285" spans="1:33" hidden="1" x14ac:dyDescent="0.25">
      <c r="A285" s="17" t="s">
        <v>68</v>
      </c>
      <c r="B285" s="16" t="s">
        <v>74</v>
      </c>
      <c r="C285" s="16" t="s">
        <v>2251</v>
      </c>
      <c r="D285">
        <v>11</v>
      </c>
      <c r="E285">
        <v>8</v>
      </c>
      <c r="F285" s="37" t="str">
        <f>VLOOKUP(Z285, method!$A$1:$B$15, 2, 0)</f>
        <v>中前</v>
      </c>
      <c r="G285">
        <v>4</v>
      </c>
      <c r="H285">
        <v>126</v>
      </c>
      <c r="I285">
        <v>1600</v>
      </c>
      <c r="J285" s="21" t="s">
        <v>53</v>
      </c>
      <c r="K285">
        <v>1</v>
      </c>
      <c r="L285">
        <v>35.729999999999997</v>
      </c>
      <c r="M285">
        <v>22</v>
      </c>
      <c r="N285">
        <v>10</v>
      </c>
      <c r="O285">
        <v>23</v>
      </c>
      <c r="P285" t="s">
        <v>506</v>
      </c>
      <c r="Q285">
        <v>1093</v>
      </c>
      <c r="R285">
        <v>4</v>
      </c>
      <c r="S285" s="32" t="s">
        <v>435</v>
      </c>
      <c r="T285">
        <v>104</v>
      </c>
      <c r="W285" t="s">
        <v>474</v>
      </c>
      <c r="X285">
        <v>51</v>
      </c>
      <c r="Y285" s="22" t="s">
        <v>39</v>
      </c>
      <c r="Z285">
        <v>7</v>
      </c>
      <c r="AA285">
        <v>8</v>
      </c>
      <c r="AB285">
        <v>7</v>
      </c>
      <c r="AC285">
        <v>8</v>
      </c>
      <c r="AF285">
        <v>2</v>
      </c>
      <c r="AG285" t="s">
        <v>38</v>
      </c>
    </row>
    <row r="286" spans="1:33" hidden="1" x14ac:dyDescent="0.25">
      <c r="A286" s="17" t="s">
        <v>68</v>
      </c>
      <c r="B286" s="16" t="s">
        <v>74</v>
      </c>
      <c r="C286" s="16" t="s">
        <v>2251</v>
      </c>
      <c r="D286">
        <v>7</v>
      </c>
      <c r="E286" s="28">
        <v>3</v>
      </c>
      <c r="F286" s="35" t="str">
        <f>VLOOKUP(Z286, method!$A$1:$B$15, 2, 0)</f>
        <v>放頭</v>
      </c>
      <c r="G286">
        <v>4</v>
      </c>
      <c r="H286">
        <v>126</v>
      </c>
      <c r="I286" s="43">
        <v>1650</v>
      </c>
      <c r="J286" s="19" t="s">
        <v>101</v>
      </c>
      <c r="K286">
        <v>1</v>
      </c>
      <c r="L286">
        <v>40.57</v>
      </c>
      <c r="M286">
        <v>13</v>
      </c>
      <c r="N286">
        <v>9</v>
      </c>
      <c r="O286">
        <v>23</v>
      </c>
      <c r="P286" s="31" t="s">
        <v>450</v>
      </c>
      <c r="Q286">
        <v>1077</v>
      </c>
      <c r="R286">
        <v>4</v>
      </c>
      <c r="S286" s="32" t="s">
        <v>435</v>
      </c>
      <c r="T286">
        <v>12</v>
      </c>
      <c r="W286" s="12" t="s">
        <v>431</v>
      </c>
      <c r="X286">
        <v>51</v>
      </c>
      <c r="Y286" s="22" t="s">
        <v>39</v>
      </c>
      <c r="Z286">
        <v>3</v>
      </c>
      <c r="AA286">
        <v>3</v>
      </c>
      <c r="AB286">
        <v>3</v>
      </c>
      <c r="AC286">
        <v>3</v>
      </c>
      <c r="AF286">
        <v>2</v>
      </c>
      <c r="AG286" t="s">
        <v>38</v>
      </c>
    </row>
    <row r="287" spans="1:33" x14ac:dyDescent="0.25">
      <c r="A287" s="17" t="s">
        <v>68</v>
      </c>
      <c r="B287" s="17" t="s">
        <v>79</v>
      </c>
      <c r="C287" s="17" t="s">
        <v>2252</v>
      </c>
      <c r="D287">
        <v>6.2</v>
      </c>
      <c r="E287">
        <v>6</v>
      </c>
      <c r="F287" s="37" t="str">
        <f>VLOOKUP(Z287, method!$A$1:$B$15, 2, 0)</f>
        <v>中前</v>
      </c>
      <c r="G287">
        <v>1</v>
      </c>
      <c r="H287">
        <v>130</v>
      </c>
      <c r="I287" s="43">
        <v>1650</v>
      </c>
      <c r="J287" s="19" t="s">
        <v>63</v>
      </c>
      <c r="K287">
        <v>1</v>
      </c>
      <c r="L287">
        <v>39.86</v>
      </c>
      <c r="M287">
        <v>25</v>
      </c>
      <c r="N287">
        <v>6</v>
      </c>
      <c r="O287">
        <v>25</v>
      </c>
      <c r="P287" s="31" t="s">
        <v>461</v>
      </c>
      <c r="Q287">
        <v>1068</v>
      </c>
      <c r="R287">
        <v>4</v>
      </c>
      <c r="S287" s="32" t="s">
        <v>446</v>
      </c>
      <c r="T287">
        <v>781</v>
      </c>
      <c r="W287" t="s">
        <v>600</v>
      </c>
      <c r="X287">
        <v>55</v>
      </c>
      <c r="Y287" s="16" t="s">
        <v>80</v>
      </c>
      <c r="Z287">
        <v>5</v>
      </c>
      <c r="AA287">
        <v>6</v>
      </c>
      <c r="AB287">
        <v>5</v>
      </c>
      <c r="AC287">
        <v>6</v>
      </c>
      <c r="AF287">
        <v>11</v>
      </c>
      <c r="AG287" t="s">
        <v>63</v>
      </c>
    </row>
    <row r="288" spans="1:33" x14ac:dyDescent="0.25">
      <c r="A288" s="17" t="s">
        <v>68</v>
      </c>
      <c r="B288" s="17" t="s">
        <v>79</v>
      </c>
      <c r="C288" s="17" t="s">
        <v>2252</v>
      </c>
      <c r="D288">
        <v>7.9</v>
      </c>
      <c r="E288" s="28">
        <v>2</v>
      </c>
      <c r="F288" s="36" t="str">
        <f>VLOOKUP(Z288, method!$A$1:$B$15, 2, 0)</f>
        <v>中後</v>
      </c>
      <c r="G288">
        <v>9</v>
      </c>
      <c r="H288">
        <v>129</v>
      </c>
      <c r="I288" s="43">
        <v>1650</v>
      </c>
      <c r="J288" s="19" t="s">
        <v>63</v>
      </c>
      <c r="K288">
        <v>1</v>
      </c>
      <c r="L288">
        <v>40.130000000000003</v>
      </c>
      <c r="M288">
        <v>28</v>
      </c>
      <c r="N288">
        <v>5</v>
      </c>
      <c r="O288">
        <v>25</v>
      </c>
      <c r="P288" s="30" t="s">
        <v>445</v>
      </c>
      <c r="Q288">
        <v>1075</v>
      </c>
      <c r="R288">
        <v>4</v>
      </c>
      <c r="S288" s="32" t="s">
        <v>446</v>
      </c>
      <c r="T288">
        <v>715</v>
      </c>
      <c r="W288" s="12" t="s">
        <v>521</v>
      </c>
      <c r="X288">
        <v>54</v>
      </c>
      <c r="Y288" s="16" t="s">
        <v>80</v>
      </c>
      <c r="Z288">
        <v>8</v>
      </c>
      <c r="AA288">
        <v>8</v>
      </c>
      <c r="AB288">
        <v>7</v>
      </c>
      <c r="AC288">
        <v>2</v>
      </c>
      <c r="AF288">
        <v>11</v>
      </c>
      <c r="AG288" t="s">
        <v>63</v>
      </c>
    </row>
    <row r="289" spans="1:33" x14ac:dyDescent="0.25">
      <c r="A289" s="17" t="s">
        <v>68</v>
      </c>
      <c r="B289" s="17" t="s">
        <v>79</v>
      </c>
      <c r="C289" s="17" t="s">
        <v>2252</v>
      </c>
      <c r="D289">
        <v>6.1</v>
      </c>
      <c r="E289" s="28">
        <v>1</v>
      </c>
      <c r="F289" s="37" t="str">
        <f>VLOOKUP(Z289, method!$A$1:$B$15, 2, 0)</f>
        <v>中前</v>
      </c>
      <c r="G289">
        <v>7</v>
      </c>
      <c r="H289">
        <v>123</v>
      </c>
      <c r="I289" s="43">
        <v>1650</v>
      </c>
      <c r="J289" s="19" t="s">
        <v>63</v>
      </c>
      <c r="K289">
        <v>1</v>
      </c>
      <c r="L289">
        <v>40.67</v>
      </c>
      <c r="M289">
        <v>7</v>
      </c>
      <c r="N289">
        <v>5</v>
      </c>
      <c r="O289">
        <v>25</v>
      </c>
      <c r="P289" s="31" t="s">
        <v>450</v>
      </c>
      <c r="Q289">
        <v>1074</v>
      </c>
      <c r="R289">
        <v>4</v>
      </c>
      <c r="S289" s="32" t="s">
        <v>435</v>
      </c>
      <c r="T289">
        <v>654</v>
      </c>
      <c r="W289" s="12" t="s">
        <v>662</v>
      </c>
      <c r="X289">
        <v>48</v>
      </c>
      <c r="Y289" s="16" t="s">
        <v>80</v>
      </c>
      <c r="Z289">
        <v>7</v>
      </c>
      <c r="AA289">
        <v>9</v>
      </c>
      <c r="AB289">
        <v>9</v>
      </c>
      <c r="AC289">
        <v>1</v>
      </c>
      <c r="AF289">
        <v>11</v>
      </c>
      <c r="AG289" t="s">
        <v>63</v>
      </c>
    </row>
    <row r="290" spans="1:33" x14ac:dyDescent="0.25">
      <c r="A290" s="17" t="s">
        <v>68</v>
      </c>
      <c r="B290" s="17" t="s">
        <v>79</v>
      </c>
      <c r="C290" s="17" t="s">
        <v>2252</v>
      </c>
      <c r="D290">
        <v>4.5999999999999996</v>
      </c>
      <c r="E290" s="34">
        <v>4</v>
      </c>
      <c r="F290" s="36" t="str">
        <f>VLOOKUP(Z290, method!$A$1:$B$15, 2, 0)</f>
        <v>中後</v>
      </c>
      <c r="G290">
        <v>6</v>
      </c>
      <c r="H290">
        <v>124</v>
      </c>
      <c r="I290" s="43">
        <v>1650</v>
      </c>
      <c r="J290" s="19" t="s">
        <v>63</v>
      </c>
      <c r="K290">
        <v>1</v>
      </c>
      <c r="L290">
        <v>39.97</v>
      </c>
      <c r="M290">
        <v>16</v>
      </c>
      <c r="N290">
        <v>4</v>
      </c>
      <c r="O290">
        <v>25</v>
      </c>
      <c r="P290" s="31" t="s">
        <v>455</v>
      </c>
      <c r="Q290">
        <v>1062</v>
      </c>
      <c r="R290">
        <v>4</v>
      </c>
      <c r="S290" s="32" t="s">
        <v>446</v>
      </c>
      <c r="T290">
        <v>594</v>
      </c>
      <c r="W290" s="12">
        <v>2</v>
      </c>
      <c r="X290">
        <v>49</v>
      </c>
      <c r="Y290" s="16" t="s">
        <v>80</v>
      </c>
      <c r="Z290">
        <v>9</v>
      </c>
      <c r="AA290">
        <v>9</v>
      </c>
      <c r="AB290">
        <v>7</v>
      </c>
      <c r="AC290">
        <v>4</v>
      </c>
      <c r="AF290">
        <v>11</v>
      </c>
      <c r="AG290" t="s">
        <v>63</v>
      </c>
    </row>
    <row r="291" spans="1:33" x14ac:dyDescent="0.25">
      <c r="A291" s="17" t="s">
        <v>68</v>
      </c>
      <c r="B291" s="17" t="s">
        <v>79</v>
      </c>
      <c r="C291" s="17" t="s">
        <v>2252</v>
      </c>
      <c r="D291">
        <v>14</v>
      </c>
      <c r="E291" s="28">
        <v>3</v>
      </c>
      <c r="F291" s="36" t="str">
        <f>VLOOKUP(Z291, method!$A$1:$B$15, 2, 0)</f>
        <v>中後</v>
      </c>
      <c r="G291">
        <v>7</v>
      </c>
      <c r="H291">
        <v>124</v>
      </c>
      <c r="I291" s="43">
        <v>1650</v>
      </c>
      <c r="J291" s="19" t="s">
        <v>63</v>
      </c>
      <c r="K291">
        <v>1</v>
      </c>
      <c r="L291">
        <v>39.71</v>
      </c>
      <c r="M291">
        <v>2</v>
      </c>
      <c r="N291">
        <v>4</v>
      </c>
      <c r="O291">
        <v>25</v>
      </c>
      <c r="P291" s="30" t="s">
        <v>445</v>
      </c>
      <c r="Q291">
        <v>1060</v>
      </c>
      <c r="R291">
        <v>4</v>
      </c>
      <c r="S291" s="32" t="s">
        <v>446</v>
      </c>
      <c r="T291">
        <v>558</v>
      </c>
      <c r="W291" s="12" t="s">
        <v>464</v>
      </c>
      <c r="X291">
        <v>49</v>
      </c>
      <c r="Y291" s="16" t="s">
        <v>80</v>
      </c>
      <c r="Z291">
        <v>10</v>
      </c>
      <c r="AA291">
        <v>10</v>
      </c>
      <c r="AB291">
        <v>10</v>
      </c>
      <c r="AC291">
        <v>3</v>
      </c>
      <c r="AF291">
        <v>11</v>
      </c>
      <c r="AG291" t="s">
        <v>63</v>
      </c>
    </row>
    <row r="292" spans="1:33" x14ac:dyDescent="0.25">
      <c r="A292" s="17" t="s">
        <v>68</v>
      </c>
      <c r="B292" s="17" t="s">
        <v>79</v>
      </c>
      <c r="C292" s="17" t="s">
        <v>2252</v>
      </c>
      <c r="D292">
        <v>6.2</v>
      </c>
      <c r="E292" s="34">
        <v>5</v>
      </c>
      <c r="F292" s="36" t="str">
        <f>VLOOKUP(Z292, method!$A$1:$B$15, 2, 0)</f>
        <v>中後</v>
      </c>
      <c r="G292">
        <v>11</v>
      </c>
      <c r="H292">
        <v>124</v>
      </c>
      <c r="I292" s="43">
        <v>1650</v>
      </c>
      <c r="J292" s="19" t="s">
        <v>63</v>
      </c>
      <c r="K292">
        <v>1</v>
      </c>
      <c r="L292">
        <v>40.53</v>
      </c>
      <c r="M292">
        <v>12</v>
      </c>
      <c r="N292">
        <v>3</v>
      </c>
      <c r="O292">
        <v>25</v>
      </c>
      <c r="P292" s="31" t="s">
        <v>450</v>
      </c>
      <c r="Q292">
        <v>1057</v>
      </c>
      <c r="R292">
        <v>4</v>
      </c>
      <c r="S292" s="32" t="s">
        <v>446</v>
      </c>
      <c r="T292">
        <v>500</v>
      </c>
      <c r="W292" t="s">
        <v>442</v>
      </c>
      <c r="X292">
        <v>49</v>
      </c>
      <c r="Y292" s="16" t="s">
        <v>80</v>
      </c>
      <c r="Z292">
        <v>9</v>
      </c>
      <c r="AA292">
        <v>9</v>
      </c>
      <c r="AB292">
        <v>7</v>
      </c>
      <c r="AC292">
        <v>5</v>
      </c>
      <c r="AF292">
        <v>11</v>
      </c>
      <c r="AG292" t="s">
        <v>63</v>
      </c>
    </row>
    <row r="293" spans="1:33" hidden="1" x14ac:dyDescent="0.25">
      <c r="A293" s="17" t="s">
        <v>68</v>
      </c>
      <c r="B293" s="17" t="s">
        <v>79</v>
      </c>
      <c r="C293" s="17" t="s">
        <v>2252</v>
      </c>
      <c r="D293">
        <v>6.2</v>
      </c>
      <c r="E293" s="34">
        <v>4</v>
      </c>
      <c r="F293" s="36" t="str">
        <f>VLOOKUP(Z293, method!$A$1:$B$15, 2, 0)</f>
        <v>中後</v>
      </c>
      <c r="G293">
        <v>7</v>
      </c>
      <c r="H293">
        <v>127</v>
      </c>
      <c r="I293">
        <v>1800</v>
      </c>
      <c r="J293" s="19" t="s">
        <v>63</v>
      </c>
      <c r="K293">
        <v>1</v>
      </c>
      <c r="L293">
        <v>49.86</v>
      </c>
      <c r="M293">
        <v>5</v>
      </c>
      <c r="N293">
        <v>2</v>
      </c>
      <c r="O293">
        <v>25</v>
      </c>
      <c r="P293" s="31" t="s">
        <v>450</v>
      </c>
      <c r="Q293">
        <v>1053</v>
      </c>
      <c r="R293">
        <v>4</v>
      </c>
      <c r="S293" s="32" t="s">
        <v>435</v>
      </c>
      <c r="T293">
        <v>403</v>
      </c>
      <c r="W293" s="12" t="s">
        <v>521</v>
      </c>
      <c r="X293">
        <v>49</v>
      </c>
      <c r="Y293" s="16" t="s">
        <v>80</v>
      </c>
      <c r="Z293">
        <v>9</v>
      </c>
      <c r="AA293">
        <v>10</v>
      </c>
      <c r="AB293">
        <v>10</v>
      </c>
      <c r="AC293">
        <v>9</v>
      </c>
      <c r="AD293">
        <v>4</v>
      </c>
      <c r="AF293">
        <v>11</v>
      </c>
      <c r="AG293" t="s">
        <v>63</v>
      </c>
    </row>
    <row r="294" spans="1:33" x14ac:dyDescent="0.25">
      <c r="A294" s="17" t="s">
        <v>68</v>
      </c>
      <c r="B294" s="17" t="s">
        <v>79</v>
      </c>
      <c r="C294" s="17" t="s">
        <v>2252</v>
      </c>
      <c r="D294">
        <v>5.7</v>
      </c>
      <c r="E294" s="28">
        <v>1</v>
      </c>
      <c r="F294" s="37" t="str">
        <f>VLOOKUP(Z294, method!$A$1:$B$15, 2, 0)</f>
        <v>中前</v>
      </c>
      <c r="G294">
        <v>5</v>
      </c>
      <c r="H294">
        <v>121</v>
      </c>
      <c r="I294" s="43">
        <v>1650</v>
      </c>
      <c r="J294" s="19" t="s">
        <v>63</v>
      </c>
      <c r="K294">
        <v>1</v>
      </c>
      <c r="L294">
        <v>40.61</v>
      </c>
      <c r="M294">
        <v>22</v>
      </c>
      <c r="N294">
        <v>1</v>
      </c>
      <c r="O294">
        <v>25</v>
      </c>
      <c r="P294" s="31" t="s">
        <v>461</v>
      </c>
      <c r="Q294">
        <v>1052</v>
      </c>
      <c r="R294">
        <v>4</v>
      </c>
      <c r="S294" s="32" t="s">
        <v>435</v>
      </c>
      <c r="T294">
        <v>370</v>
      </c>
      <c r="W294" s="12" t="s">
        <v>914</v>
      </c>
      <c r="X294">
        <v>43</v>
      </c>
      <c r="Y294" s="16" t="s">
        <v>80</v>
      </c>
      <c r="Z294">
        <v>7</v>
      </c>
      <c r="AA294">
        <v>7</v>
      </c>
      <c r="AB294">
        <v>6</v>
      </c>
      <c r="AC294">
        <v>1</v>
      </c>
      <c r="AF294">
        <v>11</v>
      </c>
      <c r="AG294" t="s">
        <v>63</v>
      </c>
    </row>
    <row r="295" spans="1:33" x14ac:dyDescent="0.25">
      <c r="A295" s="17" t="s">
        <v>68</v>
      </c>
      <c r="B295" s="17" t="s">
        <v>79</v>
      </c>
      <c r="C295" s="17" t="s">
        <v>2252</v>
      </c>
      <c r="D295">
        <v>18</v>
      </c>
      <c r="E295" s="28">
        <v>2</v>
      </c>
      <c r="F295" s="38" t="str">
        <f>VLOOKUP(Z295, method!$A$1:$B$15, 2, 0)</f>
        <v>留後</v>
      </c>
      <c r="G295">
        <v>9</v>
      </c>
      <c r="H295">
        <v>118</v>
      </c>
      <c r="I295" s="43">
        <v>1650</v>
      </c>
      <c r="J295" s="17" t="s">
        <v>121</v>
      </c>
      <c r="K295">
        <v>1</v>
      </c>
      <c r="L295">
        <v>41.18</v>
      </c>
      <c r="M295">
        <v>8</v>
      </c>
      <c r="N295">
        <v>1</v>
      </c>
      <c r="O295">
        <v>25</v>
      </c>
      <c r="P295" s="31" t="s">
        <v>450</v>
      </c>
      <c r="Q295">
        <v>1044</v>
      </c>
      <c r="R295">
        <v>4</v>
      </c>
      <c r="S295" s="32" t="s">
        <v>435</v>
      </c>
      <c r="T295">
        <v>333</v>
      </c>
      <c r="W295" s="12">
        <v>1</v>
      </c>
      <c r="X295">
        <v>42</v>
      </c>
      <c r="Y295" s="16" t="s">
        <v>80</v>
      </c>
      <c r="Z295">
        <v>12</v>
      </c>
      <c r="AA295">
        <v>9</v>
      </c>
      <c r="AB295">
        <v>9</v>
      </c>
      <c r="AC295">
        <v>2</v>
      </c>
      <c r="AF295">
        <v>11</v>
      </c>
      <c r="AG295" t="s">
        <v>63</v>
      </c>
    </row>
    <row r="296" spans="1:33" hidden="1" x14ac:dyDescent="0.25">
      <c r="A296" s="17" t="s">
        <v>68</v>
      </c>
      <c r="B296" s="17" t="s">
        <v>79</v>
      </c>
      <c r="C296" s="17" t="s">
        <v>2252</v>
      </c>
      <c r="D296">
        <v>19</v>
      </c>
      <c r="E296">
        <v>6</v>
      </c>
      <c r="F296" s="36" t="str">
        <f>VLOOKUP(Z296, method!$A$1:$B$15, 2, 0)</f>
        <v>中後</v>
      </c>
      <c r="G296">
        <v>9</v>
      </c>
      <c r="H296">
        <v>121</v>
      </c>
      <c r="I296" s="43">
        <v>1650</v>
      </c>
      <c r="J296" s="17" t="s">
        <v>121</v>
      </c>
      <c r="K296">
        <v>1</v>
      </c>
      <c r="L296">
        <v>40.06</v>
      </c>
      <c r="M296">
        <v>26</v>
      </c>
      <c r="N296">
        <v>12</v>
      </c>
      <c r="O296">
        <v>24</v>
      </c>
      <c r="P296" s="42" t="s">
        <v>445</v>
      </c>
      <c r="Q296">
        <v>1040</v>
      </c>
      <c r="R296">
        <v>4</v>
      </c>
      <c r="S296" s="32" t="s">
        <v>435</v>
      </c>
      <c r="T296">
        <v>294</v>
      </c>
      <c r="W296" s="12">
        <v>2</v>
      </c>
      <c r="X296">
        <v>44</v>
      </c>
      <c r="Y296" s="16" t="s">
        <v>80</v>
      </c>
      <c r="Z296">
        <v>10</v>
      </c>
      <c r="AA296">
        <v>10</v>
      </c>
      <c r="AB296">
        <v>11</v>
      </c>
      <c r="AC296">
        <v>6</v>
      </c>
      <c r="AF296">
        <v>11</v>
      </c>
      <c r="AG296" t="s">
        <v>63</v>
      </c>
    </row>
    <row r="297" spans="1:33" hidden="1" x14ac:dyDescent="0.25">
      <c r="A297" s="17" t="s">
        <v>68</v>
      </c>
      <c r="B297" s="17" t="s">
        <v>79</v>
      </c>
      <c r="C297" s="17" t="s">
        <v>2252</v>
      </c>
      <c r="D297">
        <v>23</v>
      </c>
      <c r="E297" s="34">
        <v>5</v>
      </c>
      <c r="F297" s="36" t="str">
        <f>VLOOKUP(Z297, method!$A$1:$B$15, 2, 0)</f>
        <v>中後</v>
      </c>
      <c r="G297">
        <v>8</v>
      </c>
      <c r="H297">
        <v>123</v>
      </c>
      <c r="I297" s="43">
        <v>1650</v>
      </c>
      <c r="J297" s="26" t="s">
        <v>389</v>
      </c>
      <c r="K297">
        <v>1</v>
      </c>
      <c r="L297">
        <v>41.25</v>
      </c>
      <c r="M297">
        <v>27</v>
      </c>
      <c r="N297">
        <v>11</v>
      </c>
      <c r="O297">
        <v>24</v>
      </c>
      <c r="P297" s="42" t="s">
        <v>445</v>
      </c>
      <c r="Q297">
        <v>1044</v>
      </c>
      <c r="R297">
        <v>4</v>
      </c>
      <c r="S297" s="32" t="s">
        <v>435</v>
      </c>
      <c r="T297">
        <v>214</v>
      </c>
      <c r="W297" s="12">
        <v>1</v>
      </c>
      <c r="X297">
        <v>44</v>
      </c>
      <c r="Y297" s="16" t="s">
        <v>80</v>
      </c>
      <c r="Z297">
        <v>8</v>
      </c>
      <c r="AA297">
        <v>8</v>
      </c>
      <c r="AB297">
        <v>8</v>
      </c>
      <c r="AC297">
        <v>5</v>
      </c>
      <c r="AF297">
        <v>11</v>
      </c>
      <c r="AG297" t="s">
        <v>63</v>
      </c>
    </row>
    <row r="298" spans="1:33" hidden="1" x14ac:dyDescent="0.25">
      <c r="A298" s="17" t="s">
        <v>68</v>
      </c>
      <c r="B298" s="17" t="s">
        <v>79</v>
      </c>
      <c r="C298" s="17" t="s">
        <v>2252</v>
      </c>
      <c r="D298">
        <v>56</v>
      </c>
      <c r="E298">
        <v>6</v>
      </c>
      <c r="F298" s="36" t="str">
        <f>VLOOKUP(Z298, method!$A$1:$B$15, 2, 0)</f>
        <v>中後</v>
      </c>
      <c r="G298">
        <v>6</v>
      </c>
      <c r="H298">
        <v>123</v>
      </c>
      <c r="I298" s="43">
        <v>1650</v>
      </c>
      <c r="J298" s="26" t="s">
        <v>389</v>
      </c>
      <c r="K298">
        <v>1</v>
      </c>
      <c r="L298">
        <v>40.49</v>
      </c>
      <c r="M298">
        <v>13</v>
      </c>
      <c r="N298">
        <v>11</v>
      </c>
      <c r="O298">
        <v>24</v>
      </c>
      <c r="P298" s="31" t="s">
        <v>455</v>
      </c>
      <c r="Q298">
        <v>1047</v>
      </c>
      <c r="R298">
        <v>4</v>
      </c>
      <c r="S298" s="32" t="s">
        <v>435</v>
      </c>
      <c r="T298">
        <v>177</v>
      </c>
      <c r="W298" t="s">
        <v>699</v>
      </c>
      <c r="X298">
        <v>46</v>
      </c>
      <c r="Y298" s="16" t="s">
        <v>80</v>
      </c>
      <c r="Z298">
        <v>9</v>
      </c>
      <c r="AA298">
        <v>10</v>
      </c>
      <c r="AB298">
        <v>10</v>
      </c>
      <c r="AC298">
        <v>6</v>
      </c>
      <c r="AF298">
        <v>11</v>
      </c>
      <c r="AG298" t="s">
        <v>63</v>
      </c>
    </row>
    <row r="299" spans="1:33" hidden="1" x14ac:dyDescent="0.25">
      <c r="A299" s="17" t="s">
        <v>68</v>
      </c>
      <c r="B299" s="17" t="s">
        <v>79</v>
      </c>
      <c r="C299" s="17" t="s">
        <v>2252</v>
      </c>
      <c r="D299">
        <v>39</v>
      </c>
      <c r="E299">
        <v>9</v>
      </c>
      <c r="F299" s="38" t="str">
        <f>VLOOKUP(Z299, method!$A$1:$B$15, 2, 0)</f>
        <v>留後</v>
      </c>
      <c r="G299">
        <v>11</v>
      </c>
      <c r="H299">
        <v>121</v>
      </c>
      <c r="I299" s="43">
        <v>1650</v>
      </c>
      <c r="J299" s="22" t="s">
        <v>471</v>
      </c>
      <c r="K299">
        <v>1</v>
      </c>
      <c r="L299">
        <v>41.86</v>
      </c>
      <c r="M299">
        <v>23</v>
      </c>
      <c r="N299">
        <v>10</v>
      </c>
      <c r="O299">
        <v>24</v>
      </c>
      <c r="P299" t="s">
        <v>467</v>
      </c>
      <c r="Q299">
        <v>1046</v>
      </c>
      <c r="R299">
        <v>4</v>
      </c>
      <c r="S299" s="32" t="s">
        <v>435</v>
      </c>
      <c r="T299">
        <v>124</v>
      </c>
      <c r="W299" t="s">
        <v>936</v>
      </c>
      <c r="X299">
        <v>48</v>
      </c>
      <c r="Y299" s="16" t="s">
        <v>80</v>
      </c>
      <c r="Z299">
        <v>11</v>
      </c>
      <c r="AA299">
        <v>11</v>
      </c>
      <c r="AB299">
        <v>10</v>
      </c>
      <c r="AC299">
        <v>9</v>
      </c>
      <c r="AF299">
        <v>11</v>
      </c>
      <c r="AG299" t="s">
        <v>63</v>
      </c>
    </row>
    <row r="300" spans="1:33" hidden="1" x14ac:dyDescent="0.25">
      <c r="A300" s="17" t="s">
        <v>68</v>
      </c>
      <c r="B300" s="17" t="s">
        <v>79</v>
      </c>
      <c r="C300" s="17" t="s">
        <v>2252</v>
      </c>
      <c r="D300">
        <v>60</v>
      </c>
      <c r="E300">
        <v>9</v>
      </c>
      <c r="F300" s="37" t="str">
        <f>VLOOKUP(Z300, method!$A$1:$B$15, 2, 0)</f>
        <v>中前</v>
      </c>
      <c r="G300">
        <v>4</v>
      </c>
      <c r="H300">
        <v>128</v>
      </c>
      <c r="I300" s="43">
        <v>1650</v>
      </c>
      <c r="J300" s="24" t="s">
        <v>38</v>
      </c>
      <c r="K300">
        <v>1</v>
      </c>
      <c r="L300">
        <v>42.95</v>
      </c>
      <c r="M300">
        <v>5</v>
      </c>
      <c r="N300">
        <v>6</v>
      </c>
      <c r="O300">
        <v>24</v>
      </c>
      <c r="P300" s="31" t="s">
        <v>450</v>
      </c>
      <c r="Q300">
        <v>1034</v>
      </c>
      <c r="R300">
        <v>4</v>
      </c>
      <c r="S300" s="33" t="s">
        <v>499</v>
      </c>
      <c r="T300">
        <v>728</v>
      </c>
      <c r="W300" t="s">
        <v>743</v>
      </c>
      <c r="X300">
        <v>52</v>
      </c>
      <c r="Y300" s="16" t="s">
        <v>14</v>
      </c>
      <c r="Z300">
        <v>7</v>
      </c>
      <c r="AA300">
        <v>7</v>
      </c>
      <c r="AB300">
        <v>7</v>
      </c>
      <c r="AC300">
        <v>9</v>
      </c>
      <c r="AF300">
        <v>11</v>
      </c>
      <c r="AG300" t="s">
        <v>63</v>
      </c>
    </row>
    <row r="301" spans="1:33" hidden="1" x14ac:dyDescent="0.25">
      <c r="A301" s="17" t="s">
        <v>68</v>
      </c>
      <c r="B301" s="17" t="s">
        <v>79</v>
      </c>
      <c r="C301" s="17" t="s">
        <v>2252</v>
      </c>
      <c r="D301">
        <v>90</v>
      </c>
      <c r="E301">
        <v>10</v>
      </c>
      <c r="F301" s="38" t="str">
        <f>VLOOKUP(Z301, method!$A$1:$B$15, 2, 0)</f>
        <v>留後</v>
      </c>
      <c r="G301">
        <v>12</v>
      </c>
      <c r="H301">
        <v>125</v>
      </c>
      <c r="I301">
        <v>1400</v>
      </c>
      <c r="J301" s="20" t="s">
        <v>58</v>
      </c>
      <c r="K301">
        <v>1</v>
      </c>
      <c r="L301">
        <v>24.26</v>
      </c>
      <c r="M301">
        <v>19</v>
      </c>
      <c r="N301">
        <v>5</v>
      </c>
      <c r="O301">
        <v>24</v>
      </c>
      <c r="P301" t="s">
        <v>441</v>
      </c>
      <c r="Q301">
        <v>1047</v>
      </c>
      <c r="R301">
        <v>4</v>
      </c>
      <c r="S301" s="32" t="s">
        <v>435</v>
      </c>
      <c r="T301">
        <v>680</v>
      </c>
      <c r="W301" t="s">
        <v>634</v>
      </c>
      <c r="X301">
        <v>52</v>
      </c>
      <c r="Y301" s="16" t="s">
        <v>14</v>
      </c>
      <c r="Z301">
        <v>12</v>
      </c>
      <c r="AA301">
        <v>13</v>
      </c>
      <c r="AB301">
        <v>12</v>
      </c>
      <c r="AC301">
        <v>10</v>
      </c>
      <c r="AF301">
        <v>11</v>
      </c>
      <c r="AG301" t="s">
        <v>63</v>
      </c>
    </row>
    <row r="302" spans="1:33" x14ac:dyDescent="0.25">
      <c r="A302" s="17" t="s">
        <v>68</v>
      </c>
      <c r="B302" s="18" t="s">
        <v>83</v>
      </c>
      <c r="C302" s="18" t="s">
        <v>2253</v>
      </c>
      <c r="D302">
        <v>22</v>
      </c>
      <c r="E302" s="34">
        <v>5</v>
      </c>
      <c r="F302" s="36" t="str">
        <f>VLOOKUP(Z302, method!$A$1:$B$15, 2, 0)</f>
        <v>中後</v>
      </c>
      <c r="G302">
        <v>2</v>
      </c>
      <c r="H302">
        <v>130</v>
      </c>
      <c r="I302" s="43">
        <v>1650</v>
      </c>
      <c r="J302" s="19" t="s">
        <v>63</v>
      </c>
      <c r="K302">
        <v>1</v>
      </c>
      <c r="L302">
        <v>40.799999999999997</v>
      </c>
      <c r="M302">
        <v>10</v>
      </c>
      <c r="N302">
        <v>9</v>
      </c>
      <c r="O302">
        <v>25</v>
      </c>
      <c r="P302" s="31" t="s">
        <v>450</v>
      </c>
      <c r="Q302">
        <v>1146</v>
      </c>
      <c r="R302">
        <v>4</v>
      </c>
      <c r="S302" s="32" t="s">
        <v>435</v>
      </c>
      <c r="T302">
        <v>14</v>
      </c>
      <c r="W302" s="12" t="s">
        <v>456</v>
      </c>
      <c r="X302">
        <v>54</v>
      </c>
      <c r="Y302" s="17" t="s">
        <v>85</v>
      </c>
      <c r="Z302">
        <v>8</v>
      </c>
      <c r="AA302">
        <v>8</v>
      </c>
      <c r="AB302">
        <v>8</v>
      </c>
      <c r="AC302">
        <v>5</v>
      </c>
      <c r="AF302">
        <v>12</v>
      </c>
      <c r="AG302" t="s">
        <v>84</v>
      </c>
    </row>
    <row r="303" spans="1:33" x14ac:dyDescent="0.25">
      <c r="A303" s="17" t="s">
        <v>68</v>
      </c>
      <c r="B303" s="18" t="s">
        <v>83</v>
      </c>
      <c r="C303" s="18" t="s">
        <v>2253</v>
      </c>
      <c r="D303">
        <v>8.9</v>
      </c>
      <c r="E303">
        <v>9</v>
      </c>
      <c r="F303" s="38" t="str">
        <f>VLOOKUP(Z303, method!$A$1:$B$15, 2, 0)</f>
        <v>留後</v>
      </c>
      <c r="G303">
        <v>8</v>
      </c>
      <c r="H303">
        <v>129</v>
      </c>
      <c r="I303" s="43">
        <v>1650</v>
      </c>
      <c r="J303" s="17" t="s">
        <v>84</v>
      </c>
      <c r="K303">
        <v>1</v>
      </c>
      <c r="L303">
        <v>41.09</v>
      </c>
      <c r="M303">
        <v>26</v>
      </c>
      <c r="N303">
        <v>2</v>
      </c>
      <c r="O303">
        <v>25</v>
      </c>
      <c r="P303" s="31" t="s">
        <v>461</v>
      </c>
      <c r="Q303">
        <v>1154</v>
      </c>
      <c r="R303">
        <v>4</v>
      </c>
      <c r="S303" s="32" t="s">
        <v>435</v>
      </c>
      <c r="T303">
        <v>463</v>
      </c>
      <c r="W303" t="s">
        <v>436</v>
      </c>
      <c r="X303">
        <v>54</v>
      </c>
      <c r="Y303" s="17" t="s">
        <v>85</v>
      </c>
      <c r="Z303">
        <v>11</v>
      </c>
      <c r="AA303">
        <v>11</v>
      </c>
      <c r="AB303">
        <v>12</v>
      </c>
      <c r="AC303">
        <v>9</v>
      </c>
      <c r="AF303">
        <v>12</v>
      </c>
      <c r="AG303" t="s">
        <v>84</v>
      </c>
    </row>
    <row r="304" spans="1:33" hidden="1" x14ac:dyDescent="0.25">
      <c r="A304" s="17" t="s">
        <v>68</v>
      </c>
      <c r="B304" s="18" t="s">
        <v>83</v>
      </c>
      <c r="C304" s="18" t="s">
        <v>2253</v>
      </c>
      <c r="D304">
        <v>5.4</v>
      </c>
      <c r="E304">
        <v>12</v>
      </c>
      <c r="F304" s="38" t="str">
        <f>VLOOKUP(Z304, method!$A$1:$B$15, 2, 0)</f>
        <v>留後</v>
      </c>
      <c r="G304">
        <v>8</v>
      </c>
      <c r="H304">
        <v>132</v>
      </c>
      <c r="I304">
        <v>1800</v>
      </c>
      <c r="J304" s="17" t="s">
        <v>84</v>
      </c>
      <c r="K304">
        <v>1</v>
      </c>
      <c r="L304">
        <v>50.23</v>
      </c>
      <c r="M304">
        <v>5</v>
      </c>
      <c r="N304">
        <v>2</v>
      </c>
      <c r="O304">
        <v>25</v>
      </c>
      <c r="P304" s="31" t="s">
        <v>450</v>
      </c>
      <c r="Q304">
        <v>1160</v>
      </c>
      <c r="R304">
        <v>4</v>
      </c>
      <c r="S304" s="32" t="s">
        <v>435</v>
      </c>
      <c r="T304">
        <v>403</v>
      </c>
      <c r="W304">
        <v>4</v>
      </c>
      <c r="X304">
        <v>54</v>
      </c>
      <c r="Y304" s="17" t="s">
        <v>85</v>
      </c>
      <c r="Z304">
        <v>12</v>
      </c>
      <c r="AA304">
        <v>11</v>
      </c>
      <c r="AB304">
        <v>11</v>
      </c>
      <c r="AC304">
        <v>11</v>
      </c>
      <c r="AD304">
        <v>12</v>
      </c>
      <c r="AF304">
        <v>12</v>
      </c>
      <c r="AG304" t="s">
        <v>84</v>
      </c>
    </row>
    <row r="305" spans="1:33" x14ac:dyDescent="0.25">
      <c r="A305" s="17" t="s">
        <v>68</v>
      </c>
      <c r="B305" s="18" t="s">
        <v>83</v>
      </c>
      <c r="C305" s="18" t="s">
        <v>2253</v>
      </c>
      <c r="D305">
        <v>2.4</v>
      </c>
      <c r="E305" s="28">
        <v>1</v>
      </c>
      <c r="F305" s="37" t="str">
        <f>VLOOKUP(Z305, method!$A$1:$B$15, 2, 0)</f>
        <v>中前</v>
      </c>
      <c r="G305">
        <v>1</v>
      </c>
      <c r="H305">
        <v>121</v>
      </c>
      <c r="I305" s="43">
        <v>1650</v>
      </c>
      <c r="J305" s="17" t="s">
        <v>84</v>
      </c>
      <c r="K305">
        <v>1</v>
      </c>
      <c r="L305">
        <v>40.11</v>
      </c>
      <c r="M305">
        <v>15</v>
      </c>
      <c r="N305">
        <v>1</v>
      </c>
      <c r="O305">
        <v>25</v>
      </c>
      <c r="P305" s="31" t="s">
        <v>455</v>
      </c>
      <c r="Q305">
        <v>1163</v>
      </c>
      <c r="R305">
        <v>4</v>
      </c>
      <c r="S305" s="32" t="s">
        <v>435</v>
      </c>
      <c r="T305">
        <v>349</v>
      </c>
      <c r="W305" s="12">
        <v>2</v>
      </c>
      <c r="X305">
        <v>46</v>
      </c>
      <c r="Y305" s="17" t="s">
        <v>85</v>
      </c>
      <c r="Z305">
        <v>5</v>
      </c>
      <c r="AA305">
        <v>4</v>
      </c>
      <c r="AB305">
        <v>4</v>
      </c>
      <c r="AC305">
        <v>1</v>
      </c>
      <c r="AF305">
        <v>12</v>
      </c>
      <c r="AG305" t="s">
        <v>84</v>
      </c>
    </row>
    <row r="306" spans="1:33" hidden="1" x14ac:dyDescent="0.25">
      <c r="A306" s="17" t="s">
        <v>68</v>
      </c>
      <c r="B306" s="18" t="s">
        <v>83</v>
      </c>
      <c r="C306" s="18" t="s">
        <v>2253</v>
      </c>
      <c r="D306">
        <v>2.9</v>
      </c>
      <c r="E306" s="28">
        <v>3</v>
      </c>
      <c r="F306" s="38" t="str">
        <f>VLOOKUP(Z306, method!$A$1:$B$15, 2, 0)</f>
        <v>留後</v>
      </c>
      <c r="G306">
        <v>3</v>
      </c>
      <c r="H306">
        <v>121</v>
      </c>
      <c r="I306" s="43">
        <v>1650</v>
      </c>
      <c r="J306" s="17" t="s">
        <v>84</v>
      </c>
      <c r="K306">
        <v>1</v>
      </c>
      <c r="L306">
        <v>40.24</v>
      </c>
      <c r="M306">
        <v>26</v>
      </c>
      <c r="N306">
        <v>12</v>
      </c>
      <c r="O306">
        <v>24</v>
      </c>
      <c r="P306" s="30" t="s">
        <v>445</v>
      </c>
      <c r="Q306">
        <v>1156</v>
      </c>
      <c r="R306">
        <v>4</v>
      </c>
      <c r="S306" s="32" t="s">
        <v>435</v>
      </c>
      <c r="T306">
        <v>293</v>
      </c>
      <c r="W306" s="12">
        <v>2</v>
      </c>
      <c r="X306">
        <v>46</v>
      </c>
      <c r="Y306" s="17" t="s">
        <v>85</v>
      </c>
      <c r="Z306">
        <v>12</v>
      </c>
      <c r="AA306">
        <v>12</v>
      </c>
      <c r="AB306">
        <v>6</v>
      </c>
      <c r="AC306">
        <v>3</v>
      </c>
      <c r="AF306">
        <v>12</v>
      </c>
      <c r="AG306" t="s">
        <v>84</v>
      </c>
    </row>
    <row r="307" spans="1:33" hidden="1" x14ac:dyDescent="0.25">
      <c r="A307" s="17" t="s">
        <v>68</v>
      </c>
      <c r="B307" s="18" t="s">
        <v>83</v>
      </c>
      <c r="C307" s="18" t="s">
        <v>2253</v>
      </c>
      <c r="D307">
        <v>3.1</v>
      </c>
      <c r="E307">
        <v>8</v>
      </c>
      <c r="F307" s="36" t="str">
        <f>VLOOKUP(Z307, method!$A$1:$B$15, 2, 0)</f>
        <v>中後</v>
      </c>
      <c r="G307">
        <v>5</v>
      </c>
      <c r="H307">
        <v>123</v>
      </c>
      <c r="I307" s="43">
        <v>1650</v>
      </c>
      <c r="J307" s="17" t="s">
        <v>393</v>
      </c>
      <c r="K307">
        <v>1</v>
      </c>
      <c r="L307">
        <v>41.19</v>
      </c>
      <c r="M307">
        <v>11</v>
      </c>
      <c r="N307">
        <v>12</v>
      </c>
      <c r="O307">
        <v>24</v>
      </c>
      <c r="P307" s="31" t="s">
        <v>455</v>
      </c>
      <c r="Q307">
        <v>1157</v>
      </c>
      <c r="R307">
        <v>4</v>
      </c>
      <c r="S307" s="32" t="s">
        <v>435</v>
      </c>
      <c r="T307">
        <v>255</v>
      </c>
      <c r="W307" t="s">
        <v>519</v>
      </c>
      <c r="X307">
        <v>46</v>
      </c>
      <c r="Y307" s="17" t="s">
        <v>85</v>
      </c>
      <c r="Z307">
        <v>8</v>
      </c>
      <c r="AA307">
        <v>10</v>
      </c>
      <c r="AB307">
        <v>10</v>
      </c>
      <c r="AC307">
        <v>8</v>
      </c>
      <c r="AF307">
        <v>12</v>
      </c>
      <c r="AG307" t="s">
        <v>84</v>
      </c>
    </row>
    <row r="308" spans="1:33" hidden="1" x14ac:dyDescent="0.25">
      <c r="A308" s="17" t="s">
        <v>68</v>
      </c>
      <c r="B308" s="18" t="s">
        <v>83</v>
      </c>
      <c r="C308" s="18" t="s">
        <v>2253</v>
      </c>
      <c r="D308">
        <v>3.6</v>
      </c>
      <c r="E308" s="28">
        <v>1</v>
      </c>
      <c r="F308" s="37" t="str">
        <f>VLOOKUP(Z308, method!$A$1:$B$15, 2, 0)</f>
        <v>中前</v>
      </c>
      <c r="G308">
        <v>1</v>
      </c>
      <c r="H308">
        <v>118</v>
      </c>
      <c r="I308" s="43">
        <v>1650</v>
      </c>
      <c r="J308" s="19" t="s">
        <v>63</v>
      </c>
      <c r="K308">
        <v>1</v>
      </c>
      <c r="L308">
        <v>39.67</v>
      </c>
      <c r="M308">
        <v>20</v>
      </c>
      <c r="N308">
        <v>11</v>
      </c>
      <c r="O308">
        <v>24</v>
      </c>
      <c r="P308" s="31" t="s">
        <v>461</v>
      </c>
      <c r="Q308">
        <v>1147</v>
      </c>
      <c r="R308">
        <v>4</v>
      </c>
      <c r="S308" s="33" t="s">
        <v>499</v>
      </c>
      <c r="T308">
        <v>194</v>
      </c>
      <c r="W308" s="12" t="s">
        <v>883</v>
      </c>
      <c r="X308">
        <v>41</v>
      </c>
      <c r="Y308" s="17" t="s">
        <v>85</v>
      </c>
      <c r="Z308">
        <v>7</v>
      </c>
      <c r="AA308">
        <v>7</v>
      </c>
      <c r="AB308">
        <v>6</v>
      </c>
      <c r="AC308">
        <v>1</v>
      </c>
      <c r="AF308">
        <v>12</v>
      </c>
      <c r="AG308" t="s">
        <v>84</v>
      </c>
    </row>
    <row r="309" spans="1:33" hidden="1" x14ac:dyDescent="0.25">
      <c r="A309" s="17" t="s">
        <v>68</v>
      </c>
      <c r="B309" s="18" t="s">
        <v>83</v>
      </c>
      <c r="C309" s="18" t="s">
        <v>2253</v>
      </c>
      <c r="D309">
        <v>10</v>
      </c>
      <c r="E309" s="34">
        <v>5</v>
      </c>
      <c r="F309" s="38" t="str">
        <f>VLOOKUP(Z309, method!$A$1:$B$15, 2, 0)</f>
        <v>留後</v>
      </c>
      <c r="G309">
        <v>5</v>
      </c>
      <c r="H309">
        <v>119</v>
      </c>
      <c r="I309">
        <v>1400</v>
      </c>
      <c r="J309" s="19" t="s">
        <v>63</v>
      </c>
      <c r="K309">
        <v>1</v>
      </c>
      <c r="L309">
        <v>22.12</v>
      </c>
      <c r="M309">
        <v>3</v>
      </c>
      <c r="N309">
        <v>11</v>
      </c>
      <c r="O309">
        <v>24</v>
      </c>
      <c r="P309" t="s">
        <v>441</v>
      </c>
      <c r="Q309">
        <v>1163</v>
      </c>
      <c r="R309">
        <v>4</v>
      </c>
      <c r="S309" s="32" t="s">
        <v>446</v>
      </c>
      <c r="T309">
        <v>151</v>
      </c>
      <c r="W309" s="12" t="s">
        <v>558</v>
      </c>
      <c r="X309">
        <v>43</v>
      </c>
      <c r="Y309" s="17" t="s">
        <v>85</v>
      </c>
      <c r="Z309">
        <v>14</v>
      </c>
      <c r="AA309">
        <v>12</v>
      </c>
      <c r="AB309">
        <v>11</v>
      </c>
      <c r="AC309">
        <v>5</v>
      </c>
      <c r="AF309">
        <v>12</v>
      </c>
      <c r="AG309" t="s">
        <v>84</v>
      </c>
    </row>
    <row r="310" spans="1:33" hidden="1" x14ac:dyDescent="0.25">
      <c r="A310" s="17" t="s">
        <v>68</v>
      </c>
      <c r="B310" s="18" t="s">
        <v>83</v>
      </c>
      <c r="C310" s="18" t="s">
        <v>2253</v>
      </c>
      <c r="D310">
        <v>10</v>
      </c>
      <c r="E310" s="34">
        <v>5</v>
      </c>
      <c r="F310" s="38" t="str">
        <f>VLOOKUP(Z310, method!$A$1:$B$15, 2, 0)</f>
        <v>留後</v>
      </c>
      <c r="G310">
        <v>8</v>
      </c>
      <c r="H310">
        <v>120</v>
      </c>
      <c r="I310">
        <v>1400</v>
      </c>
      <c r="J310" s="19" t="s">
        <v>101</v>
      </c>
      <c r="K310">
        <v>1</v>
      </c>
      <c r="L310">
        <v>22.38</v>
      </c>
      <c r="M310">
        <v>28</v>
      </c>
      <c r="N310">
        <v>9</v>
      </c>
      <c r="O310">
        <v>24</v>
      </c>
      <c r="P310" t="s">
        <v>429</v>
      </c>
      <c r="Q310">
        <v>1161</v>
      </c>
      <c r="R310">
        <v>4</v>
      </c>
      <c r="S310" s="32" t="s">
        <v>435</v>
      </c>
      <c r="T310">
        <v>59</v>
      </c>
      <c r="W310" t="s">
        <v>474</v>
      </c>
      <c r="X310">
        <v>45</v>
      </c>
      <c r="Y310" s="17" t="s">
        <v>85</v>
      </c>
      <c r="Z310">
        <v>11</v>
      </c>
      <c r="AA310">
        <v>11</v>
      </c>
      <c r="AB310">
        <v>10</v>
      </c>
      <c r="AC310">
        <v>5</v>
      </c>
      <c r="AF310">
        <v>12</v>
      </c>
      <c r="AG310" t="s">
        <v>84</v>
      </c>
    </row>
    <row r="311" spans="1:33" hidden="1" x14ac:dyDescent="0.25">
      <c r="A311" s="17" t="s">
        <v>68</v>
      </c>
      <c r="B311" s="18" t="s">
        <v>83</v>
      </c>
      <c r="C311" s="18" t="s">
        <v>2253</v>
      </c>
      <c r="D311">
        <v>55</v>
      </c>
      <c r="E311">
        <v>7</v>
      </c>
      <c r="F311" s="38" t="str">
        <f>VLOOKUP(Z311, method!$A$1:$B$15, 2, 0)</f>
        <v>留後</v>
      </c>
      <c r="G311">
        <v>9</v>
      </c>
      <c r="H311">
        <v>121</v>
      </c>
      <c r="I311">
        <v>1200</v>
      </c>
      <c r="J311" s="19" t="s">
        <v>63</v>
      </c>
      <c r="K311">
        <v>1</v>
      </c>
      <c r="L311">
        <v>9.5299999999999994</v>
      </c>
      <c r="M311">
        <v>8</v>
      </c>
      <c r="N311">
        <v>9</v>
      </c>
      <c r="O311">
        <v>24</v>
      </c>
      <c r="P311" t="s">
        <v>434</v>
      </c>
      <c r="Q311">
        <v>1152</v>
      </c>
      <c r="R311">
        <v>4</v>
      </c>
      <c r="S311" s="32" t="s">
        <v>435</v>
      </c>
      <c r="T311">
        <v>9</v>
      </c>
      <c r="W311" t="s">
        <v>488</v>
      </c>
      <c r="X311">
        <v>46</v>
      </c>
      <c r="Y311" s="17" t="s">
        <v>85</v>
      </c>
      <c r="Z311">
        <v>12</v>
      </c>
      <c r="AA311">
        <v>12</v>
      </c>
      <c r="AB311">
        <v>7</v>
      </c>
      <c r="AF311">
        <v>12</v>
      </c>
      <c r="AG311" t="s">
        <v>84</v>
      </c>
    </row>
    <row r="312" spans="1:33" hidden="1" x14ac:dyDescent="0.25">
      <c r="A312" s="17" t="s">
        <v>68</v>
      </c>
      <c r="B312" s="18" t="s">
        <v>83</v>
      </c>
      <c r="C312" s="18" t="s">
        <v>2253</v>
      </c>
      <c r="D312">
        <v>13</v>
      </c>
      <c r="E312">
        <v>11</v>
      </c>
      <c r="F312" s="37" t="str">
        <f>VLOOKUP(Z312, method!$A$1:$B$15, 2, 0)</f>
        <v>中前</v>
      </c>
      <c r="G312">
        <v>8</v>
      </c>
      <c r="H312">
        <v>124</v>
      </c>
      <c r="I312" s="43">
        <v>1650</v>
      </c>
      <c r="J312" s="21" t="s">
        <v>53</v>
      </c>
      <c r="K312">
        <v>1</v>
      </c>
      <c r="L312">
        <v>43.14</v>
      </c>
      <c r="M312">
        <v>6</v>
      </c>
      <c r="N312">
        <v>3</v>
      </c>
      <c r="O312">
        <v>24</v>
      </c>
      <c r="P312" s="31" t="s">
        <v>455</v>
      </c>
      <c r="Q312">
        <v>1150</v>
      </c>
      <c r="R312">
        <v>4</v>
      </c>
      <c r="S312" s="32" t="s">
        <v>435</v>
      </c>
      <c r="T312">
        <v>482</v>
      </c>
      <c r="W312">
        <v>8</v>
      </c>
      <c r="X312">
        <v>49</v>
      </c>
      <c r="Y312" s="17" t="s">
        <v>85</v>
      </c>
      <c r="Z312">
        <v>4</v>
      </c>
      <c r="AA312">
        <v>2</v>
      </c>
      <c r="AB312">
        <v>2</v>
      </c>
      <c r="AC312">
        <v>11</v>
      </c>
      <c r="AF312">
        <v>12</v>
      </c>
      <c r="AG312" t="s">
        <v>84</v>
      </c>
    </row>
    <row r="313" spans="1:33" hidden="1" x14ac:dyDescent="0.25">
      <c r="A313" s="17" t="s">
        <v>68</v>
      </c>
      <c r="B313" s="18" t="s">
        <v>83</v>
      </c>
      <c r="C313" s="18" t="s">
        <v>2253</v>
      </c>
      <c r="D313">
        <v>7.4</v>
      </c>
      <c r="E313" s="34">
        <v>5</v>
      </c>
      <c r="F313" s="37" t="str">
        <f>VLOOKUP(Z313, method!$A$1:$B$15, 2, 0)</f>
        <v>中前</v>
      </c>
      <c r="G313">
        <v>7</v>
      </c>
      <c r="H313">
        <v>129</v>
      </c>
      <c r="I313">
        <v>1800</v>
      </c>
      <c r="J313" s="17" t="s">
        <v>84</v>
      </c>
      <c r="K313">
        <v>1</v>
      </c>
      <c r="L313">
        <v>50.11</v>
      </c>
      <c r="M313">
        <v>21</v>
      </c>
      <c r="N313">
        <v>2</v>
      </c>
      <c r="O313">
        <v>24</v>
      </c>
      <c r="P313" s="42" t="s">
        <v>445</v>
      </c>
      <c r="Q313">
        <v>1154</v>
      </c>
      <c r="R313">
        <v>4</v>
      </c>
      <c r="S313" s="32" t="s">
        <v>435</v>
      </c>
      <c r="T313">
        <v>441</v>
      </c>
      <c r="W313" s="12" t="s">
        <v>521</v>
      </c>
      <c r="X313">
        <v>50</v>
      </c>
      <c r="Y313" s="17" t="s">
        <v>85</v>
      </c>
      <c r="Z313">
        <v>4</v>
      </c>
      <c r="AA313">
        <v>5</v>
      </c>
      <c r="AB313">
        <v>4</v>
      </c>
      <c r="AC313">
        <v>4</v>
      </c>
      <c r="AD313">
        <v>5</v>
      </c>
      <c r="AF313">
        <v>12</v>
      </c>
      <c r="AG313" t="s">
        <v>84</v>
      </c>
    </row>
    <row r="314" spans="1:33" hidden="1" x14ac:dyDescent="0.25">
      <c r="A314" s="17" t="s">
        <v>68</v>
      </c>
      <c r="B314" s="18" t="s">
        <v>83</v>
      </c>
      <c r="C314" s="18" t="s">
        <v>2253</v>
      </c>
      <c r="D314">
        <v>7.4</v>
      </c>
      <c r="E314">
        <v>9</v>
      </c>
      <c r="F314" s="36" t="str">
        <f>VLOOKUP(Z314, method!$A$1:$B$15, 2, 0)</f>
        <v>中後</v>
      </c>
      <c r="G314">
        <v>4</v>
      </c>
      <c r="H314">
        <v>127</v>
      </c>
      <c r="I314">
        <v>1400</v>
      </c>
      <c r="J314" s="17" t="s">
        <v>84</v>
      </c>
      <c r="K314">
        <v>1</v>
      </c>
      <c r="L314">
        <v>22.98</v>
      </c>
      <c r="M314">
        <v>21</v>
      </c>
      <c r="N314">
        <v>1</v>
      </c>
      <c r="O314">
        <v>24</v>
      </c>
      <c r="P314" t="s">
        <v>434</v>
      </c>
      <c r="Q314">
        <v>1163</v>
      </c>
      <c r="R314">
        <v>4</v>
      </c>
      <c r="S314" s="32" t="s">
        <v>435</v>
      </c>
      <c r="T314">
        <v>355</v>
      </c>
      <c r="W314">
        <v>4</v>
      </c>
      <c r="X314">
        <v>52</v>
      </c>
      <c r="Y314" s="17" t="s">
        <v>85</v>
      </c>
      <c r="Z314">
        <v>9</v>
      </c>
      <c r="AA314">
        <v>8</v>
      </c>
      <c r="AB314">
        <v>9</v>
      </c>
      <c r="AC314">
        <v>9</v>
      </c>
      <c r="AF314">
        <v>12</v>
      </c>
      <c r="AG314" t="s">
        <v>84</v>
      </c>
    </row>
    <row r="315" spans="1:33" hidden="1" x14ac:dyDescent="0.25">
      <c r="A315" s="17" t="s">
        <v>68</v>
      </c>
      <c r="B315" s="18" t="s">
        <v>83</v>
      </c>
      <c r="C315" s="18" t="s">
        <v>2253</v>
      </c>
      <c r="D315">
        <v>22</v>
      </c>
      <c r="E315" s="34">
        <v>4</v>
      </c>
      <c r="F315" s="37" t="str">
        <f>VLOOKUP(Z315, method!$A$1:$B$15, 2, 0)</f>
        <v>中前</v>
      </c>
      <c r="G315">
        <v>4</v>
      </c>
      <c r="H315">
        <v>127</v>
      </c>
      <c r="I315">
        <v>1400</v>
      </c>
      <c r="J315" s="17" t="s">
        <v>84</v>
      </c>
      <c r="K315">
        <v>1</v>
      </c>
      <c r="L315">
        <v>22.8</v>
      </c>
      <c r="M315">
        <v>7</v>
      </c>
      <c r="N315">
        <v>1</v>
      </c>
      <c r="O315">
        <v>24</v>
      </c>
      <c r="P315" t="s">
        <v>506</v>
      </c>
      <c r="Q315">
        <v>1193</v>
      </c>
      <c r="R315">
        <v>4</v>
      </c>
      <c r="S315" s="32" t="s">
        <v>435</v>
      </c>
      <c r="T315">
        <v>317</v>
      </c>
      <c r="W315">
        <v>5</v>
      </c>
      <c r="X315">
        <v>52</v>
      </c>
      <c r="Y315" s="17" t="s">
        <v>85</v>
      </c>
      <c r="Z315">
        <v>6</v>
      </c>
      <c r="AA315">
        <v>6</v>
      </c>
      <c r="AB315">
        <v>5</v>
      </c>
      <c r="AC315">
        <v>4</v>
      </c>
      <c r="AF315">
        <v>12</v>
      </c>
      <c r="AG315" t="s">
        <v>84</v>
      </c>
    </row>
    <row r="316" spans="1:33" x14ac:dyDescent="0.25">
      <c r="A316" s="17" t="s">
        <v>68</v>
      </c>
      <c r="B316" s="19" t="s">
        <v>88</v>
      </c>
      <c r="C316" s="19" t="s">
        <v>2254</v>
      </c>
      <c r="D316">
        <v>9.8000000000000007</v>
      </c>
      <c r="E316" s="34">
        <v>4</v>
      </c>
      <c r="F316" s="35" t="str">
        <f>VLOOKUP(Z316, method!$A$1:$B$15, 2, 0)</f>
        <v>放頭</v>
      </c>
      <c r="G316">
        <v>2</v>
      </c>
      <c r="H316">
        <v>127</v>
      </c>
      <c r="I316" s="43">
        <v>1650</v>
      </c>
      <c r="J316" s="16" t="s">
        <v>13</v>
      </c>
      <c r="K316">
        <v>1</v>
      </c>
      <c r="L316">
        <v>40.11</v>
      </c>
      <c r="M316">
        <v>25</v>
      </c>
      <c r="N316">
        <v>6</v>
      </c>
      <c r="O316">
        <v>25</v>
      </c>
      <c r="P316" s="31" t="s">
        <v>461</v>
      </c>
      <c r="Q316">
        <v>1061</v>
      </c>
      <c r="R316">
        <v>4</v>
      </c>
      <c r="S316" s="32" t="s">
        <v>446</v>
      </c>
      <c r="T316">
        <v>784</v>
      </c>
      <c r="W316" s="12" t="s">
        <v>521</v>
      </c>
      <c r="X316">
        <v>52</v>
      </c>
      <c r="Y316" s="18" t="s">
        <v>89</v>
      </c>
      <c r="Z316">
        <v>3</v>
      </c>
      <c r="AA316">
        <v>4</v>
      </c>
      <c r="AB316">
        <v>3</v>
      </c>
      <c r="AC316">
        <v>4</v>
      </c>
      <c r="AF316">
        <v>5</v>
      </c>
      <c r="AG316" t="s">
        <v>34</v>
      </c>
    </row>
    <row r="317" spans="1:33" x14ac:dyDescent="0.25">
      <c r="A317" s="17" t="s">
        <v>68</v>
      </c>
      <c r="B317" s="20" t="s">
        <v>92</v>
      </c>
      <c r="C317" s="20" t="s">
        <v>2255</v>
      </c>
      <c r="D317">
        <v>11</v>
      </c>
      <c r="E317" s="34">
        <v>4</v>
      </c>
      <c r="F317" s="36" t="str">
        <f>VLOOKUP(Z317, method!$A$1:$B$15, 2, 0)</f>
        <v>中後</v>
      </c>
      <c r="G317">
        <v>8</v>
      </c>
      <c r="H317">
        <v>126</v>
      </c>
      <c r="I317" s="43">
        <v>1650</v>
      </c>
      <c r="J317" s="27" t="s">
        <v>93</v>
      </c>
      <c r="K317">
        <v>1</v>
      </c>
      <c r="L317">
        <v>40.619999999999997</v>
      </c>
      <c r="M317">
        <v>10</v>
      </c>
      <c r="N317">
        <v>9</v>
      </c>
      <c r="O317">
        <v>25</v>
      </c>
      <c r="P317" s="31" t="s">
        <v>450</v>
      </c>
      <c r="Q317">
        <v>1181</v>
      </c>
      <c r="R317">
        <v>4</v>
      </c>
      <c r="S317" s="32" t="s">
        <v>435</v>
      </c>
      <c r="T317">
        <v>14</v>
      </c>
      <c r="W317" s="12" t="s">
        <v>451</v>
      </c>
      <c r="X317">
        <v>50</v>
      </c>
      <c r="Y317" s="19" t="s">
        <v>94</v>
      </c>
      <c r="Z317">
        <v>9</v>
      </c>
      <c r="AA317">
        <v>9</v>
      </c>
      <c r="AB317">
        <v>9</v>
      </c>
      <c r="AC317">
        <v>4</v>
      </c>
      <c r="AF317">
        <v>6</v>
      </c>
      <c r="AG317" t="s">
        <v>93</v>
      </c>
    </row>
    <row r="318" spans="1:33" x14ac:dyDescent="0.25">
      <c r="A318" s="17" t="s">
        <v>68</v>
      </c>
      <c r="B318" s="20" t="s">
        <v>92</v>
      </c>
      <c r="C318" s="20" t="s">
        <v>2255</v>
      </c>
      <c r="D318">
        <v>19</v>
      </c>
      <c r="E318" s="34">
        <v>4</v>
      </c>
      <c r="F318" s="38" t="str">
        <f>VLOOKUP(Z318, method!$A$1:$B$15, 2, 0)</f>
        <v>留後</v>
      </c>
      <c r="G318">
        <v>12</v>
      </c>
      <c r="H318">
        <v>127</v>
      </c>
      <c r="I318" s="43">
        <v>1650</v>
      </c>
      <c r="J318" s="27" t="s">
        <v>93</v>
      </c>
      <c r="K318">
        <v>1</v>
      </c>
      <c r="L318">
        <v>39.81</v>
      </c>
      <c r="M318">
        <v>16</v>
      </c>
      <c r="N318">
        <v>7</v>
      </c>
      <c r="O318">
        <v>25</v>
      </c>
      <c r="P318" s="31" t="s">
        <v>455</v>
      </c>
      <c r="Q318">
        <v>1183</v>
      </c>
      <c r="R318">
        <v>4</v>
      </c>
      <c r="S318" s="32" t="s">
        <v>446</v>
      </c>
      <c r="T318">
        <v>844</v>
      </c>
      <c r="W318" s="12" t="s">
        <v>451</v>
      </c>
      <c r="X318">
        <v>52</v>
      </c>
      <c r="Y318" s="19" t="s">
        <v>94</v>
      </c>
      <c r="Z318">
        <v>12</v>
      </c>
      <c r="AA318">
        <v>12</v>
      </c>
      <c r="AB318">
        <v>11</v>
      </c>
      <c r="AC318">
        <v>4</v>
      </c>
      <c r="AF318">
        <v>6</v>
      </c>
      <c r="AG318" t="s">
        <v>93</v>
      </c>
    </row>
    <row r="319" spans="1:33" x14ac:dyDescent="0.25">
      <c r="A319" s="17" t="s">
        <v>68</v>
      </c>
      <c r="B319" s="20" t="s">
        <v>92</v>
      </c>
      <c r="C319" s="20" t="s">
        <v>2255</v>
      </c>
      <c r="D319">
        <v>13</v>
      </c>
      <c r="E319">
        <v>6</v>
      </c>
      <c r="F319" s="36" t="str">
        <f>VLOOKUP(Z319, method!$A$1:$B$15, 2, 0)</f>
        <v>中後</v>
      </c>
      <c r="G319">
        <v>6</v>
      </c>
      <c r="H319">
        <v>129</v>
      </c>
      <c r="I319" s="43">
        <v>1650</v>
      </c>
      <c r="J319" s="27" t="s">
        <v>93</v>
      </c>
      <c r="K319">
        <v>1</v>
      </c>
      <c r="L319">
        <v>40.24</v>
      </c>
      <c r="M319">
        <v>25</v>
      </c>
      <c r="N319">
        <v>6</v>
      </c>
      <c r="O319">
        <v>25</v>
      </c>
      <c r="P319" s="31" t="s">
        <v>461</v>
      </c>
      <c r="Q319">
        <v>1192</v>
      </c>
      <c r="R319">
        <v>4</v>
      </c>
      <c r="S319" s="32" t="s">
        <v>446</v>
      </c>
      <c r="T319">
        <v>784</v>
      </c>
      <c r="W319" s="12" t="s">
        <v>558</v>
      </c>
      <c r="X319">
        <v>54</v>
      </c>
      <c r="Y319" s="19" t="s">
        <v>94</v>
      </c>
      <c r="Z319">
        <v>10</v>
      </c>
      <c r="AA319">
        <v>11</v>
      </c>
      <c r="AB319">
        <v>10</v>
      </c>
      <c r="AC319">
        <v>6</v>
      </c>
      <c r="AF319">
        <v>6</v>
      </c>
      <c r="AG319" t="s">
        <v>93</v>
      </c>
    </row>
    <row r="320" spans="1:33" x14ac:dyDescent="0.25">
      <c r="A320" s="17" t="s">
        <v>68</v>
      </c>
      <c r="B320" s="20" t="s">
        <v>92</v>
      </c>
      <c r="C320" s="20" t="s">
        <v>2255</v>
      </c>
      <c r="D320">
        <v>10</v>
      </c>
      <c r="E320" s="34">
        <v>5</v>
      </c>
      <c r="F320" s="36" t="str">
        <f>VLOOKUP(Z320, method!$A$1:$B$15, 2, 0)</f>
        <v>中後</v>
      </c>
      <c r="G320">
        <v>2</v>
      </c>
      <c r="H320">
        <v>134</v>
      </c>
      <c r="I320" s="43">
        <v>1650</v>
      </c>
      <c r="J320" s="27" t="s">
        <v>93</v>
      </c>
      <c r="K320">
        <v>1</v>
      </c>
      <c r="L320">
        <v>41.93</v>
      </c>
      <c r="M320">
        <v>4</v>
      </c>
      <c r="N320">
        <v>6</v>
      </c>
      <c r="O320">
        <v>25</v>
      </c>
      <c r="P320" s="31" t="s">
        <v>450</v>
      </c>
      <c r="Q320">
        <v>1184</v>
      </c>
      <c r="R320">
        <v>4</v>
      </c>
      <c r="S320" s="33" t="s">
        <v>499</v>
      </c>
      <c r="T320">
        <v>731</v>
      </c>
      <c r="W320" t="s">
        <v>519</v>
      </c>
      <c r="X320">
        <v>56</v>
      </c>
      <c r="Y320" s="19" t="s">
        <v>94</v>
      </c>
      <c r="Z320">
        <v>10</v>
      </c>
      <c r="AA320">
        <v>10</v>
      </c>
      <c r="AB320">
        <v>12</v>
      </c>
      <c r="AC320">
        <v>5</v>
      </c>
      <c r="AF320">
        <v>6</v>
      </c>
      <c r="AG320" t="s">
        <v>93</v>
      </c>
    </row>
    <row r="321" spans="1:33" hidden="1" x14ac:dyDescent="0.25">
      <c r="A321" s="17" t="s">
        <v>68</v>
      </c>
      <c r="B321" s="20" t="s">
        <v>92</v>
      </c>
      <c r="C321" s="20" t="s">
        <v>2255</v>
      </c>
      <c r="D321">
        <v>34</v>
      </c>
      <c r="E321">
        <v>8</v>
      </c>
      <c r="F321" s="36" t="str">
        <f>VLOOKUP(Z321, method!$A$1:$B$15, 2, 0)</f>
        <v>中後</v>
      </c>
      <c r="G321">
        <v>9</v>
      </c>
      <c r="H321">
        <v>134</v>
      </c>
      <c r="I321">
        <v>1600</v>
      </c>
      <c r="J321" s="16" t="s">
        <v>13</v>
      </c>
      <c r="K321">
        <v>1</v>
      </c>
      <c r="L321">
        <v>34.869999999999997</v>
      </c>
      <c r="M321">
        <v>25</v>
      </c>
      <c r="N321">
        <v>5</v>
      </c>
      <c r="O321">
        <v>25</v>
      </c>
      <c r="P321" t="s">
        <v>434</v>
      </c>
      <c r="Q321">
        <v>1177</v>
      </c>
      <c r="R321">
        <v>4</v>
      </c>
      <c r="S321" s="32" t="s">
        <v>435</v>
      </c>
      <c r="T321">
        <v>702</v>
      </c>
      <c r="W321" t="s">
        <v>436</v>
      </c>
      <c r="X321">
        <v>58</v>
      </c>
      <c r="Y321" s="19" t="s">
        <v>94</v>
      </c>
      <c r="Z321">
        <v>8</v>
      </c>
      <c r="AA321">
        <v>9</v>
      </c>
      <c r="AB321">
        <v>9</v>
      </c>
      <c r="AC321">
        <v>8</v>
      </c>
      <c r="AF321">
        <v>6</v>
      </c>
      <c r="AG321" t="s">
        <v>93</v>
      </c>
    </row>
    <row r="322" spans="1:33" x14ac:dyDescent="0.25">
      <c r="A322" s="17" t="s">
        <v>68</v>
      </c>
      <c r="B322" s="20" t="s">
        <v>92</v>
      </c>
      <c r="C322" s="20" t="s">
        <v>2255</v>
      </c>
      <c r="D322">
        <v>3.6</v>
      </c>
      <c r="E322">
        <v>7</v>
      </c>
      <c r="F322" s="36" t="str">
        <f>VLOOKUP(Z322, method!$A$1:$B$15, 2, 0)</f>
        <v>中後</v>
      </c>
      <c r="G322">
        <v>2</v>
      </c>
      <c r="H322">
        <v>135</v>
      </c>
      <c r="I322" s="43">
        <v>1650</v>
      </c>
      <c r="J322" s="27" t="s">
        <v>93</v>
      </c>
      <c r="K322">
        <v>1</v>
      </c>
      <c r="L322">
        <v>41.15</v>
      </c>
      <c r="M322">
        <v>7</v>
      </c>
      <c r="N322">
        <v>5</v>
      </c>
      <c r="O322">
        <v>25</v>
      </c>
      <c r="P322" s="31" t="s">
        <v>450</v>
      </c>
      <c r="Q322">
        <v>1182</v>
      </c>
      <c r="R322">
        <v>4</v>
      </c>
      <c r="S322" s="32" t="s">
        <v>435</v>
      </c>
      <c r="T322">
        <v>654</v>
      </c>
      <c r="W322">
        <v>3</v>
      </c>
      <c r="X322">
        <v>60</v>
      </c>
      <c r="Y322" s="19" t="s">
        <v>94</v>
      </c>
      <c r="Z322">
        <v>8</v>
      </c>
      <c r="AA322">
        <v>7</v>
      </c>
      <c r="AB322">
        <v>7</v>
      </c>
      <c r="AC322">
        <v>7</v>
      </c>
      <c r="AF322">
        <v>6</v>
      </c>
      <c r="AG322" t="s">
        <v>93</v>
      </c>
    </row>
    <row r="323" spans="1:33" x14ac:dyDescent="0.25">
      <c r="A323" s="17" t="s">
        <v>68</v>
      </c>
      <c r="B323" s="20" t="s">
        <v>92</v>
      </c>
      <c r="C323" s="20" t="s">
        <v>2255</v>
      </c>
      <c r="D323">
        <v>37</v>
      </c>
      <c r="E323" s="28">
        <v>3</v>
      </c>
      <c r="F323" s="37" t="str">
        <f>VLOOKUP(Z323, method!$A$1:$B$15, 2, 0)</f>
        <v>中前</v>
      </c>
      <c r="G323">
        <v>4</v>
      </c>
      <c r="H323">
        <v>118</v>
      </c>
      <c r="I323" s="43">
        <v>1650</v>
      </c>
      <c r="J323" s="24" t="s">
        <v>34</v>
      </c>
      <c r="K323">
        <v>1</v>
      </c>
      <c r="L323">
        <v>39.200000000000003</v>
      </c>
      <c r="M323">
        <v>30</v>
      </c>
      <c r="N323">
        <v>4</v>
      </c>
      <c r="O323">
        <v>25</v>
      </c>
      <c r="P323" s="30" t="s">
        <v>445</v>
      </c>
      <c r="Q323">
        <v>1180</v>
      </c>
      <c r="R323">
        <v>3</v>
      </c>
      <c r="S323" s="32" t="s">
        <v>446</v>
      </c>
      <c r="T323">
        <v>637</v>
      </c>
      <c r="W323" s="12" t="s">
        <v>521</v>
      </c>
      <c r="X323">
        <v>60</v>
      </c>
      <c r="Y323" s="19" t="s">
        <v>94</v>
      </c>
      <c r="Z323">
        <v>7</v>
      </c>
      <c r="AA323">
        <v>6</v>
      </c>
      <c r="AB323">
        <v>6</v>
      </c>
      <c r="AC323">
        <v>3</v>
      </c>
      <c r="AF323">
        <v>6</v>
      </c>
      <c r="AG323" t="s">
        <v>93</v>
      </c>
    </row>
    <row r="324" spans="1:33" x14ac:dyDescent="0.25">
      <c r="A324" s="17" t="s">
        <v>68</v>
      </c>
      <c r="B324" s="20" t="s">
        <v>92</v>
      </c>
      <c r="C324" s="20" t="s">
        <v>2255</v>
      </c>
      <c r="D324">
        <v>14</v>
      </c>
      <c r="E324">
        <v>8</v>
      </c>
      <c r="F324" s="36" t="str">
        <f>VLOOKUP(Z324, method!$A$1:$B$15, 2, 0)</f>
        <v>中後</v>
      </c>
      <c r="G324">
        <v>7</v>
      </c>
      <c r="H324">
        <v>118</v>
      </c>
      <c r="I324" s="43">
        <v>1650</v>
      </c>
      <c r="J324" s="24" t="s">
        <v>34</v>
      </c>
      <c r="K324">
        <v>1</v>
      </c>
      <c r="L324">
        <v>40.200000000000003</v>
      </c>
      <c r="M324">
        <v>9</v>
      </c>
      <c r="N324">
        <v>4</v>
      </c>
      <c r="O324">
        <v>25</v>
      </c>
      <c r="P324" s="31" t="s">
        <v>450</v>
      </c>
      <c r="Q324">
        <v>1174</v>
      </c>
      <c r="R324">
        <v>3</v>
      </c>
      <c r="S324" s="32" t="s">
        <v>446</v>
      </c>
      <c r="T324">
        <v>579</v>
      </c>
      <c r="W324" t="s">
        <v>436</v>
      </c>
      <c r="X324">
        <v>62</v>
      </c>
      <c r="Y324" s="19" t="s">
        <v>94</v>
      </c>
      <c r="Z324">
        <v>10</v>
      </c>
      <c r="AA324">
        <v>10</v>
      </c>
      <c r="AB324">
        <v>11</v>
      </c>
      <c r="AC324">
        <v>8</v>
      </c>
      <c r="AF324">
        <v>6</v>
      </c>
      <c r="AG324" t="s">
        <v>93</v>
      </c>
    </row>
    <row r="325" spans="1:33" x14ac:dyDescent="0.25">
      <c r="A325" s="17" t="s">
        <v>68</v>
      </c>
      <c r="B325" s="20" t="s">
        <v>92</v>
      </c>
      <c r="C325" s="20" t="s">
        <v>2255</v>
      </c>
      <c r="D325">
        <v>31</v>
      </c>
      <c r="E325">
        <v>11</v>
      </c>
      <c r="F325" s="36" t="str">
        <f>VLOOKUP(Z325, method!$A$1:$B$15, 2, 0)</f>
        <v>中後</v>
      </c>
      <c r="G325">
        <v>10</v>
      </c>
      <c r="H325">
        <v>121</v>
      </c>
      <c r="I325" s="43">
        <v>1650</v>
      </c>
      <c r="J325" s="27" t="s">
        <v>93</v>
      </c>
      <c r="K325">
        <v>1</v>
      </c>
      <c r="L325">
        <v>40.9</v>
      </c>
      <c r="M325">
        <v>5</v>
      </c>
      <c r="N325">
        <v>2</v>
      </c>
      <c r="O325">
        <v>25</v>
      </c>
      <c r="P325" s="31" t="s">
        <v>450</v>
      </c>
      <c r="Q325">
        <v>1207</v>
      </c>
      <c r="R325">
        <v>3</v>
      </c>
      <c r="S325" s="32" t="s">
        <v>435</v>
      </c>
      <c r="T325">
        <v>405</v>
      </c>
      <c r="W325" t="s">
        <v>442</v>
      </c>
      <c r="X325">
        <v>64</v>
      </c>
      <c r="Y325" s="19" t="s">
        <v>94</v>
      </c>
      <c r="Z325">
        <v>10</v>
      </c>
      <c r="AA325">
        <v>11</v>
      </c>
      <c r="AB325">
        <v>11</v>
      </c>
      <c r="AC325">
        <v>11</v>
      </c>
      <c r="AF325">
        <v>6</v>
      </c>
      <c r="AG325" t="s">
        <v>93</v>
      </c>
    </row>
    <row r="326" spans="1:33" x14ac:dyDescent="0.25">
      <c r="A326" s="17" t="s">
        <v>68</v>
      </c>
      <c r="B326" s="20" t="s">
        <v>92</v>
      </c>
      <c r="C326" s="20" t="s">
        <v>2255</v>
      </c>
      <c r="D326">
        <v>21</v>
      </c>
      <c r="E326">
        <v>7</v>
      </c>
      <c r="F326" s="38" t="str">
        <f>VLOOKUP(Z326, method!$A$1:$B$15, 2, 0)</f>
        <v>留後</v>
      </c>
      <c r="G326">
        <v>12</v>
      </c>
      <c r="H326">
        <v>121</v>
      </c>
      <c r="I326" s="43">
        <v>1650</v>
      </c>
      <c r="J326" s="27" t="s">
        <v>93</v>
      </c>
      <c r="K326">
        <v>1</v>
      </c>
      <c r="L326">
        <v>39.979999999999997</v>
      </c>
      <c r="M326">
        <v>15</v>
      </c>
      <c r="N326">
        <v>1</v>
      </c>
      <c r="O326">
        <v>25</v>
      </c>
      <c r="P326" s="31" t="s">
        <v>455</v>
      </c>
      <c r="Q326">
        <v>1198</v>
      </c>
      <c r="R326">
        <v>3</v>
      </c>
      <c r="S326" s="32" t="s">
        <v>435</v>
      </c>
      <c r="T326">
        <v>354</v>
      </c>
      <c r="W326" s="12" t="s">
        <v>558</v>
      </c>
      <c r="X326">
        <v>65</v>
      </c>
      <c r="Y326" s="19" t="s">
        <v>94</v>
      </c>
      <c r="Z326">
        <v>12</v>
      </c>
      <c r="AA326">
        <v>12</v>
      </c>
      <c r="AB326">
        <v>9</v>
      </c>
      <c r="AC326">
        <v>7</v>
      </c>
      <c r="AF326">
        <v>6</v>
      </c>
      <c r="AG326" t="s">
        <v>93</v>
      </c>
    </row>
    <row r="327" spans="1:33" hidden="1" x14ac:dyDescent="0.25">
      <c r="A327" s="17" t="s">
        <v>68</v>
      </c>
      <c r="B327" s="20" t="s">
        <v>92</v>
      </c>
      <c r="C327" s="20" t="s">
        <v>2255</v>
      </c>
      <c r="D327">
        <v>9.6999999999999993</v>
      </c>
      <c r="E327" s="28">
        <v>3</v>
      </c>
      <c r="F327" s="37" t="str">
        <f>VLOOKUP(Z327, method!$A$1:$B$15, 2, 0)</f>
        <v>中前</v>
      </c>
      <c r="G327">
        <v>2</v>
      </c>
      <c r="H327">
        <v>122</v>
      </c>
      <c r="I327" s="43">
        <v>1650</v>
      </c>
      <c r="J327" s="27" t="s">
        <v>93</v>
      </c>
      <c r="K327">
        <v>1</v>
      </c>
      <c r="L327">
        <v>40.58</v>
      </c>
      <c r="M327">
        <v>11</v>
      </c>
      <c r="N327">
        <v>12</v>
      </c>
      <c r="O327">
        <v>24</v>
      </c>
      <c r="P327" s="31" t="s">
        <v>455</v>
      </c>
      <c r="Q327">
        <v>1181</v>
      </c>
      <c r="R327">
        <v>3</v>
      </c>
      <c r="S327" s="32" t="s">
        <v>435</v>
      </c>
      <c r="T327">
        <v>258</v>
      </c>
      <c r="W327" s="12" t="s">
        <v>431</v>
      </c>
      <c r="X327">
        <v>65</v>
      </c>
      <c r="Y327" s="19" t="s">
        <v>94</v>
      </c>
      <c r="Z327">
        <v>5</v>
      </c>
      <c r="AA327">
        <v>5</v>
      </c>
      <c r="AB327">
        <v>7</v>
      </c>
      <c r="AC327">
        <v>3</v>
      </c>
      <c r="AF327">
        <v>6</v>
      </c>
      <c r="AG327" t="s">
        <v>93</v>
      </c>
    </row>
    <row r="328" spans="1:33" hidden="1" x14ac:dyDescent="0.25">
      <c r="A328" s="17" t="s">
        <v>68</v>
      </c>
      <c r="B328" s="20" t="s">
        <v>92</v>
      </c>
      <c r="C328" s="20" t="s">
        <v>2255</v>
      </c>
      <c r="D328">
        <v>6.8</v>
      </c>
      <c r="E328">
        <v>7</v>
      </c>
      <c r="F328" s="36" t="str">
        <f>VLOOKUP(Z328, method!$A$1:$B$15, 2, 0)</f>
        <v>中後</v>
      </c>
      <c r="G328">
        <v>1</v>
      </c>
      <c r="H328">
        <v>122</v>
      </c>
      <c r="I328" s="43">
        <v>1650</v>
      </c>
      <c r="J328" s="27" t="s">
        <v>93</v>
      </c>
      <c r="K328">
        <v>1</v>
      </c>
      <c r="L328">
        <v>40.81</v>
      </c>
      <c r="M328">
        <v>9</v>
      </c>
      <c r="N328">
        <v>10</v>
      </c>
      <c r="O328">
        <v>24</v>
      </c>
      <c r="P328" s="31" t="s">
        <v>450</v>
      </c>
      <c r="Q328">
        <v>1183</v>
      </c>
      <c r="R328">
        <v>3</v>
      </c>
      <c r="S328" s="32" t="s">
        <v>435</v>
      </c>
      <c r="T328">
        <v>91</v>
      </c>
      <c r="W328" t="s">
        <v>459</v>
      </c>
      <c r="X328">
        <v>65</v>
      </c>
      <c r="Y328" s="19" t="s">
        <v>94</v>
      </c>
      <c r="Z328">
        <v>10</v>
      </c>
      <c r="AA328">
        <v>9</v>
      </c>
      <c r="AB328">
        <v>10</v>
      </c>
      <c r="AC328">
        <v>7</v>
      </c>
      <c r="AF328">
        <v>6</v>
      </c>
      <c r="AG328" t="s">
        <v>93</v>
      </c>
    </row>
    <row r="329" spans="1:33" hidden="1" x14ac:dyDescent="0.25">
      <c r="A329" s="17" t="s">
        <v>68</v>
      </c>
      <c r="B329" s="20" t="s">
        <v>92</v>
      </c>
      <c r="C329" s="20" t="s">
        <v>2255</v>
      </c>
      <c r="D329">
        <v>3</v>
      </c>
      <c r="E329" s="28">
        <v>3</v>
      </c>
      <c r="F329" s="36" t="str">
        <f>VLOOKUP(Z329, method!$A$1:$B$15, 2, 0)</f>
        <v>中後</v>
      </c>
      <c r="G329">
        <v>4</v>
      </c>
      <c r="H329">
        <v>121</v>
      </c>
      <c r="I329" s="43">
        <v>1650</v>
      </c>
      <c r="J329" s="27" t="s">
        <v>93</v>
      </c>
      <c r="K329">
        <v>1</v>
      </c>
      <c r="L329">
        <v>39.85</v>
      </c>
      <c r="M329">
        <v>18</v>
      </c>
      <c r="N329">
        <v>9</v>
      </c>
      <c r="O329">
        <v>24</v>
      </c>
      <c r="P329" s="31" t="s">
        <v>455</v>
      </c>
      <c r="Q329">
        <v>1171</v>
      </c>
      <c r="R329">
        <v>3</v>
      </c>
      <c r="S329" s="32" t="s">
        <v>435</v>
      </c>
      <c r="T329">
        <v>33</v>
      </c>
      <c r="W329" s="12" t="s">
        <v>431</v>
      </c>
      <c r="X329">
        <v>63</v>
      </c>
      <c r="Y329" s="19" t="s">
        <v>94</v>
      </c>
      <c r="Z329">
        <v>10</v>
      </c>
      <c r="AA329">
        <v>10</v>
      </c>
      <c r="AB329">
        <v>9</v>
      </c>
      <c r="AC329">
        <v>3</v>
      </c>
      <c r="AF329">
        <v>6</v>
      </c>
      <c r="AG329" t="s">
        <v>93</v>
      </c>
    </row>
    <row r="330" spans="1:33" hidden="1" x14ac:dyDescent="0.25">
      <c r="A330" s="17" t="s">
        <v>68</v>
      </c>
      <c r="B330" s="20" t="s">
        <v>92</v>
      </c>
      <c r="C330" s="20" t="s">
        <v>2255</v>
      </c>
      <c r="D330">
        <v>5.6</v>
      </c>
      <c r="E330" s="34">
        <v>4</v>
      </c>
      <c r="F330" s="36" t="str">
        <f>VLOOKUP(Z330, method!$A$1:$B$15, 2, 0)</f>
        <v>中後</v>
      </c>
      <c r="G330">
        <v>8</v>
      </c>
      <c r="H330">
        <v>119</v>
      </c>
      <c r="I330" s="43">
        <v>1650</v>
      </c>
      <c r="J330" s="24" t="s">
        <v>34</v>
      </c>
      <c r="K330">
        <v>1</v>
      </c>
      <c r="L330">
        <v>41.35</v>
      </c>
      <c r="M330">
        <v>11</v>
      </c>
      <c r="N330">
        <v>9</v>
      </c>
      <c r="O330">
        <v>24</v>
      </c>
      <c r="P330" s="31" t="s">
        <v>450</v>
      </c>
      <c r="Q330">
        <v>1172</v>
      </c>
      <c r="R330">
        <v>3</v>
      </c>
      <c r="S330" s="32" t="s">
        <v>435</v>
      </c>
      <c r="T330">
        <v>17</v>
      </c>
      <c r="W330" s="12">
        <v>2</v>
      </c>
      <c r="X330">
        <v>63</v>
      </c>
      <c r="Y330" s="19" t="s">
        <v>94</v>
      </c>
      <c r="Z330">
        <v>10</v>
      </c>
      <c r="AA330">
        <v>10</v>
      </c>
      <c r="AB330">
        <v>10</v>
      </c>
      <c r="AC330">
        <v>4</v>
      </c>
      <c r="AF330">
        <v>6</v>
      </c>
      <c r="AG330" t="s">
        <v>93</v>
      </c>
    </row>
    <row r="331" spans="1:33" hidden="1" x14ac:dyDescent="0.25">
      <c r="A331" s="17" t="s">
        <v>68</v>
      </c>
      <c r="B331" s="20" t="s">
        <v>92</v>
      </c>
      <c r="C331" s="20" t="s">
        <v>2255</v>
      </c>
      <c r="D331">
        <v>14</v>
      </c>
      <c r="E331" s="34">
        <v>4</v>
      </c>
      <c r="F331" s="38" t="str">
        <f>VLOOKUP(Z331, method!$A$1:$B$15, 2, 0)</f>
        <v>留後</v>
      </c>
      <c r="G331">
        <v>4</v>
      </c>
      <c r="H331">
        <v>120</v>
      </c>
      <c r="I331">
        <v>1400</v>
      </c>
      <c r="J331" s="24" t="s">
        <v>34</v>
      </c>
      <c r="K331">
        <v>1</v>
      </c>
      <c r="L331">
        <v>22.02</v>
      </c>
      <c r="M331">
        <v>14</v>
      </c>
      <c r="N331">
        <v>7</v>
      </c>
      <c r="O331">
        <v>24</v>
      </c>
      <c r="P331" t="s">
        <v>434</v>
      </c>
      <c r="Q331">
        <v>1173</v>
      </c>
      <c r="R331">
        <v>3</v>
      </c>
      <c r="S331" s="32" t="s">
        <v>435</v>
      </c>
      <c r="T331">
        <v>831</v>
      </c>
      <c r="W331" t="s">
        <v>474</v>
      </c>
      <c r="X331">
        <v>63</v>
      </c>
      <c r="Y331" s="19" t="s">
        <v>94</v>
      </c>
      <c r="Z331">
        <v>14</v>
      </c>
      <c r="AA331">
        <v>14</v>
      </c>
      <c r="AB331">
        <v>13</v>
      </c>
      <c r="AC331">
        <v>4</v>
      </c>
      <c r="AF331">
        <v>6</v>
      </c>
      <c r="AG331" t="s">
        <v>93</v>
      </c>
    </row>
    <row r="332" spans="1:33" hidden="1" x14ac:dyDescent="0.25">
      <c r="A332" s="17" t="s">
        <v>68</v>
      </c>
      <c r="B332" s="20" t="s">
        <v>92</v>
      </c>
      <c r="C332" s="20" t="s">
        <v>2255</v>
      </c>
      <c r="D332">
        <v>4.2</v>
      </c>
      <c r="E332" s="28">
        <v>1</v>
      </c>
      <c r="F332" s="38" t="str">
        <f>VLOOKUP(Z332, method!$A$1:$B$15, 2, 0)</f>
        <v>留後</v>
      </c>
      <c r="G332">
        <v>4</v>
      </c>
      <c r="H332">
        <v>132</v>
      </c>
      <c r="I332" s="43">
        <v>1650</v>
      </c>
      <c r="J332" s="27" t="s">
        <v>93</v>
      </c>
      <c r="K332">
        <v>1</v>
      </c>
      <c r="L332">
        <v>39.26</v>
      </c>
      <c r="M332">
        <v>26</v>
      </c>
      <c r="N332">
        <v>6</v>
      </c>
      <c r="O332">
        <v>24</v>
      </c>
      <c r="P332" s="31" t="s">
        <v>461</v>
      </c>
      <c r="Q332">
        <v>1176</v>
      </c>
      <c r="R332">
        <v>4</v>
      </c>
      <c r="S332" s="32" t="s">
        <v>435</v>
      </c>
      <c r="T332">
        <v>777</v>
      </c>
      <c r="W332" s="12" t="s">
        <v>464</v>
      </c>
      <c r="X332">
        <v>56</v>
      </c>
      <c r="Y332" s="19" t="s">
        <v>94</v>
      </c>
      <c r="Z332">
        <v>11</v>
      </c>
      <c r="AA332">
        <v>11</v>
      </c>
      <c r="AB332">
        <v>11</v>
      </c>
      <c r="AC332">
        <v>1</v>
      </c>
      <c r="AF332">
        <v>6</v>
      </c>
      <c r="AG332" t="s">
        <v>93</v>
      </c>
    </row>
    <row r="333" spans="1:33" hidden="1" x14ac:dyDescent="0.25">
      <c r="A333" s="17" t="s">
        <v>68</v>
      </c>
      <c r="B333" s="20" t="s">
        <v>92</v>
      </c>
      <c r="C333" s="20" t="s">
        <v>2255</v>
      </c>
      <c r="D333">
        <v>12</v>
      </c>
      <c r="E333" s="28">
        <v>2</v>
      </c>
      <c r="F333" s="36" t="str">
        <f>VLOOKUP(Z333, method!$A$1:$B$15, 2, 0)</f>
        <v>中後</v>
      </c>
      <c r="G333">
        <v>9</v>
      </c>
      <c r="H333">
        <v>129</v>
      </c>
      <c r="I333" s="43">
        <v>1650</v>
      </c>
      <c r="J333" s="27" t="s">
        <v>93</v>
      </c>
      <c r="K333">
        <v>1</v>
      </c>
      <c r="L333">
        <v>40.04</v>
      </c>
      <c r="M333">
        <v>12</v>
      </c>
      <c r="N333">
        <v>6</v>
      </c>
      <c r="O333">
        <v>24</v>
      </c>
      <c r="P333" s="31" t="s">
        <v>455</v>
      </c>
      <c r="Q333">
        <v>1169</v>
      </c>
      <c r="R333">
        <v>4</v>
      </c>
      <c r="S333" s="32" t="s">
        <v>435</v>
      </c>
      <c r="T333">
        <v>743</v>
      </c>
      <c r="W333" s="12" t="s">
        <v>662</v>
      </c>
      <c r="X333">
        <v>54</v>
      </c>
      <c r="Y333" s="19" t="s">
        <v>94</v>
      </c>
      <c r="Z333">
        <v>10</v>
      </c>
      <c r="AA333">
        <v>10</v>
      </c>
      <c r="AB333">
        <v>10</v>
      </c>
      <c r="AC333">
        <v>2</v>
      </c>
      <c r="AF333">
        <v>6</v>
      </c>
      <c r="AG333" t="s">
        <v>93</v>
      </c>
    </row>
    <row r="334" spans="1:33" hidden="1" x14ac:dyDescent="0.25">
      <c r="A334" s="17" t="s">
        <v>68</v>
      </c>
      <c r="B334" s="20" t="s">
        <v>92</v>
      </c>
      <c r="C334" s="20" t="s">
        <v>2255</v>
      </c>
      <c r="D334">
        <v>9.4</v>
      </c>
      <c r="E334">
        <v>7</v>
      </c>
      <c r="F334" s="37" t="str">
        <f>VLOOKUP(Z334, method!$A$1:$B$15, 2, 0)</f>
        <v>中前</v>
      </c>
      <c r="G334">
        <v>5</v>
      </c>
      <c r="H334">
        <v>130</v>
      </c>
      <c r="I334" s="43">
        <v>1650</v>
      </c>
      <c r="J334" s="27" t="s">
        <v>93</v>
      </c>
      <c r="K334">
        <v>1</v>
      </c>
      <c r="L334">
        <v>42.69</v>
      </c>
      <c r="M334">
        <v>5</v>
      </c>
      <c r="N334">
        <v>6</v>
      </c>
      <c r="O334">
        <v>24</v>
      </c>
      <c r="P334" s="31" t="s">
        <v>450</v>
      </c>
      <c r="Q334">
        <v>1178</v>
      </c>
      <c r="R334">
        <v>4</v>
      </c>
      <c r="S334" s="33" t="s">
        <v>499</v>
      </c>
      <c r="T334">
        <v>727</v>
      </c>
      <c r="W334" t="s">
        <v>447</v>
      </c>
      <c r="X334">
        <v>54</v>
      </c>
      <c r="Y334" s="19" t="s">
        <v>94</v>
      </c>
      <c r="Z334">
        <v>6</v>
      </c>
      <c r="AA334">
        <v>6</v>
      </c>
      <c r="AB334">
        <v>7</v>
      </c>
      <c r="AC334">
        <v>7</v>
      </c>
      <c r="AF334">
        <v>6</v>
      </c>
      <c r="AG334" t="s">
        <v>93</v>
      </c>
    </row>
    <row r="335" spans="1:33" hidden="1" x14ac:dyDescent="0.25">
      <c r="A335" s="17" t="s">
        <v>68</v>
      </c>
      <c r="B335" s="20" t="s">
        <v>92</v>
      </c>
      <c r="C335" s="20" t="s">
        <v>2255</v>
      </c>
      <c r="D335">
        <v>6.2</v>
      </c>
      <c r="E335" s="28">
        <v>1</v>
      </c>
      <c r="F335" s="38" t="str">
        <f>VLOOKUP(Z335, method!$A$1:$B$15, 2, 0)</f>
        <v>留後</v>
      </c>
      <c r="G335">
        <v>8</v>
      </c>
      <c r="H335">
        <v>125</v>
      </c>
      <c r="I335" s="43">
        <v>1650</v>
      </c>
      <c r="J335" s="27" t="s">
        <v>93</v>
      </c>
      <c r="K335">
        <v>1</v>
      </c>
      <c r="L335">
        <v>40.700000000000003</v>
      </c>
      <c r="M335">
        <v>15</v>
      </c>
      <c r="N335">
        <v>5</v>
      </c>
      <c r="O335">
        <v>24</v>
      </c>
      <c r="P335" s="31" t="s">
        <v>461</v>
      </c>
      <c r="Q335">
        <v>1182</v>
      </c>
      <c r="R335">
        <v>4</v>
      </c>
      <c r="S335" s="32" t="s">
        <v>435</v>
      </c>
      <c r="T335">
        <v>672</v>
      </c>
      <c r="W335" s="12" t="s">
        <v>662</v>
      </c>
      <c r="X335">
        <v>49</v>
      </c>
      <c r="Y335" s="19" t="s">
        <v>94</v>
      </c>
      <c r="Z335">
        <v>11</v>
      </c>
      <c r="AA335">
        <v>11</v>
      </c>
      <c r="AB335">
        <v>11</v>
      </c>
      <c r="AC335">
        <v>1</v>
      </c>
      <c r="AF335">
        <v>6</v>
      </c>
      <c r="AG335" t="s">
        <v>93</v>
      </c>
    </row>
    <row r="336" spans="1:33" hidden="1" x14ac:dyDescent="0.25">
      <c r="A336" s="17" t="s">
        <v>68</v>
      </c>
      <c r="B336" s="20" t="s">
        <v>92</v>
      </c>
      <c r="C336" s="20" t="s">
        <v>2255</v>
      </c>
      <c r="D336">
        <v>4.4000000000000004</v>
      </c>
      <c r="E336" s="34">
        <v>5</v>
      </c>
      <c r="F336" s="37" t="str">
        <f>VLOOKUP(Z336, method!$A$1:$B$15, 2, 0)</f>
        <v>中前</v>
      </c>
      <c r="G336">
        <v>3</v>
      </c>
      <c r="H336">
        <v>128</v>
      </c>
      <c r="I336" s="43">
        <v>1650</v>
      </c>
      <c r="J336" s="27" t="s">
        <v>93</v>
      </c>
      <c r="K336">
        <v>1</v>
      </c>
      <c r="L336">
        <v>40.96</v>
      </c>
      <c r="M336">
        <v>1</v>
      </c>
      <c r="N336">
        <v>5</v>
      </c>
      <c r="O336">
        <v>24</v>
      </c>
      <c r="P336" s="31" t="s">
        <v>450</v>
      </c>
      <c r="Q336">
        <v>1178</v>
      </c>
      <c r="R336">
        <v>4</v>
      </c>
      <c r="S336" s="33" t="s">
        <v>499</v>
      </c>
      <c r="T336">
        <v>628</v>
      </c>
      <c r="W336" t="s">
        <v>541</v>
      </c>
      <c r="X336">
        <v>51</v>
      </c>
      <c r="Y336" s="19" t="s">
        <v>94</v>
      </c>
      <c r="Z336">
        <v>7</v>
      </c>
      <c r="AA336">
        <v>7</v>
      </c>
      <c r="AB336">
        <v>7</v>
      </c>
      <c r="AC336">
        <v>5</v>
      </c>
      <c r="AF336">
        <v>6</v>
      </c>
      <c r="AG336" t="s">
        <v>93</v>
      </c>
    </row>
    <row r="337" spans="1:33" hidden="1" x14ac:dyDescent="0.25">
      <c r="A337" s="17" t="s">
        <v>68</v>
      </c>
      <c r="B337" s="20" t="s">
        <v>92</v>
      </c>
      <c r="C337" s="20" t="s">
        <v>2255</v>
      </c>
      <c r="D337">
        <v>20</v>
      </c>
      <c r="E337" s="28">
        <v>3</v>
      </c>
      <c r="F337" s="38" t="str">
        <f>VLOOKUP(Z337, method!$A$1:$B$15, 2, 0)</f>
        <v>留後</v>
      </c>
      <c r="G337">
        <v>9</v>
      </c>
      <c r="H337">
        <v>127</v>
      </c>
      <c r="I337" s="43">
        <v>1650</v>
      </c>
      <c r="J337" s="27" t="s">
        <v>93</v>
      </c>
      <c r="K337">
        <v>1</v>
      </c>
      <c r="L337">
        <v>41.38</v>
      </c>
      <c r="M337">
        <v>17</v>
      </c>
      <c r="N337">
        <v>4</v>
      </c>
      <c r="O337">
        <v>24</v>
      </c>
      <c r="P337" s="31" t="s">
        <v>461</v>
      </c>
      <c r="Q337">
        <v>1181</v>
      </c>
      <c r="R337">
        <v>4</v>
      </c>
      <c r="S337" s="32" t="s">
        <v>435</v>
      </c>
      <c r="T337">
        <v>596</v>
      </c>
      <c r="W337" s="12">
        <v>1</v>
      </c>
      <c r="X337">
        <v>51</v>
      </c>
      <c r="Y337" s="19" t="s">
        <v>94</v>
      </c>
      <c r="Z337">
        <v>11</v>
      </c>
      <c r="AA337">
        <v>11</v>
      </c>
      <c r="AB337">
        <v>11</v>
      </c>
      <c r="AC337">
        <v>3</v>
      </c>
      <c r="AF337">
        <v>6</v>
      </c>
      <c r="AG337" t="s">
        <v>93</v>
      </c>
    </row>
    <row r="338" spans="1:33" hidden="1" x14ac:dyDescent="0.25">
      <c r="A338" s="17" t="s">
        <v>68</v>
      </c>
      <c r="B338" s="20" t="s">
        <v>92</v>
      </c>
      <c r="C338" s="20" t="s">
        <v>2255</v>
      </c>
      <c r="D338">
        <v>10</v>
      </c>
      <c r="E338">
        <v>6</v>
      </c>
      <c r="F338" s="36" t="str">
        <f>VLOOKUP(Z338, method!$A$1:$B$15, 2, 0)</f>
        <v>中後</v>
      </c>
      <c r="G338">
        <v>1</v>
      </c>
      <c r="H338">
        <v>128</v>
      </c>
      <c r="I338">
        <v>1400</v>
      </c>
      <c r="J338" s="25" t="s">
        <v>150</v>
      </c>
      <c r="K338">
        <v>1</v>
      </c>
      <c r="L338">
        <v>23.55</v>
      </c>
      <c r="M338">
        <v>31</v>
      </c>
      <c r="N338">
        <v>3</v>
      </c>
      <c r="O338">
        <v>24</v>
      </c>
      <c r="P338" t="s">
        <v>539</v>
      </c>
      <c r="Q338">
        <v>1188</v>
      </c>
      <c r="R338">
        <v>4</v>
      </c>
      <c r="S338" s="32" t="s">
        <v>435</v>
      </c>
      <c r="T338">
        <v>545</v>
      </c>
      <c r="W338" t="s">
        <v>459</v>
      </c>
      <c r="X338">
        <v>53</v>
      </c>
      <c r="Y338" s="19" t="s">
        <v>94</v>
      </c>
      <c r="Z338">
        <v>10</v>
      </c>
      <c r="AA338">
        <v>10</v>
      </c>
      <c r="AB338">
        <v>11</v>
      </c>
      <c r="AC338">
        <v>6</v>
      </c>
      <c r="AF338">
        <v>6</v>
      </c>
      <c r="AG338" t="s">
        <v>93</v>
      </c>
    </row>
    <row r="339" spans="1:33" hidden="1" x14ac:dyDescent="0.25">
      <c r="A339" s="17" t="s">
        <v>68</v>
      </c>
      <c r="B339" s="20" t="s">
        <v>92</v>
      </c>
      <c r="C339" s="20" t="s">
        <v>2255</v>
      </c>
      <c r="D339">
        <v>14</v>
      </c>
      <c r="E339">
        <v>7</v>
      </c>
      <c r="F339" s="38" t="str">
        <f>VLOOKUP(Z339, method!$A$1:$B$15, 2, 0)</f>
        <v>留後</v>
      </c>
      <c r="G339">
        <v>5</v>
      </c>
      <c r="H339">
        <v>131</v>
      </c>
      <c r="I339">
        <v>1200</v>
      </c>
      <c r="J339" s="25" t="s">
        <v>150</v>
      </c>
      <c r="K339">
        <v>1</v>
      </c>
      <c r="L339">
        <v>10.02</v>
      </c>
      <c r="M339">
        <v>16</v>
      </c>
      <c r="N339">
        <v>3</v>
      </c>
      <c r="O339">
        <v>24</v>
      </c>
      <c r="P339" t="s">
        <v>441</v>
      </c>
      <c r="Q339">
        <v>1174</v>
      </c>
      <c r="R339">
        <v>4</v>
      </c>
      <c r="S339" s="32" t="s">
        <v>435</v>
      </c>
      <c r="T339">
        <v>508</v>
      </c>
      <c r="W339" t="s">
        <v>541</v>
      </c>
      <c r="X339">
        <v>55</v>
      </c>
      <c r="Y339" s="19" t="s">
        <v>94</v>
      </c>
      <c r="Z339">
        <v>12</v>
      </c>
      <c r="AA339">
        <v>12</v>
      </c>
      <c r="AB339">
        <v>7</v>
      </c>
      <c r="AF339">
        <v>6</v>
      </c>
      <c r="AG339" t="s">
        <v>93</v>
      </c>
    </row>
    <row r="340" spans="1:33" hidden="1" x14ac:dyDescent="0.25">
      <c r="A340" s="17" t="s">
        <v>68</v>
      </c>
      <c r="B340" s="20" t="s">
        <v>92</v>
      </c>
      <c r="C340" s="20" t="s">
        <v>2255</v>
      </c>
      <c r="D340">
        <v>20</v>
      </c>
      <c r="E340">
        <v>11</v>
      </c>
      <c r="F340" s="36" t="str">
        <f>VLOOKUP(Z340, method!$A$1:$B$15, 2, 0)</f>
        <v>中後</v>
      </c>
      <c r="G340">
        <v>3</v>
      </c>
      <c r="H340">
        <v>134</v>
      </c>
      <c r="I340">
        <v>1400</v>
      </c>
      <c r="J340" s="24" t="s">
        <v>34</v>
      </c>
      <c r="K340">
        <v>1</v>
      </c>
      <c r="L340">
        <v>23.72</v>
      </c>
      <c r="M340">
        <v>12</v>
      </c>
      <c r="N340">
        <v>2</v>
      </c>
      <c r="O340">
        <v>24</v>
      </c>
      <c r="P340" t="s">
        <v>434</v>
      </c>
      <c r="Q340">
        <v>1224</v>
      </c>
      <c r="R340">
        <v>4</v>
      </c>
      <c r="S340" s="32" t="s">
        <v>435</v>
      </c>
      <c r="T340">
        <v>412</v>
      </c>
      <c r="W340" t="s">
        <v>442</v>
      </c>
      <c r="X340">
        <v>58</v>
      </c>
      <c r="Y340" s="18" t="s">
        <v>89</v>
      </c>
      <c r="Z340">
        <v>10</v>
      </c>
      <c r="AA340">
        <v>10</v>
      </c>
      <c r="AB340">
        <v>7</v>
      </c>
      <c r="AC340">
        <v>11</v>
      </c>
      <c r="AF340">
        <v>6</v>
      </c>
      <c r="AG340" t="s">
        <v>93</v>
      </c>
    </row>
    <row r="341" spans="1:33" hidden="1" x14ac:dyDescent="0.25">
      <c r="A341" s="17" t="s">
        <v>68</v>
      </c>
      <c r="B341" s="20" t="s">
        <v>92</v>
      </c>
      <c r="C341" s="20" t="s">
        <v>2255</v>
      </c>
      <c r="D341">
        <v>23</v>
      </c>
      <c r="E341">
        <v>11</v>
      </c>
      <c r="F341" s="38" t="str">
        <f>VLOOKUP(Z341, method!$A$1:$B$15, 2, 0)</f>
        <v>留後</v>
      </c>
      <c r="G341">
        <v>12</v>
      </c>
      <c r="H341">
        <v>135</v>
      </c>
      <c r="I341">
        <v>1400</v>
      </c>
      <c r="J341" s="24" t="s">
        <v>34</v>
      </c>
      <c r="K341">
        <v>1</v>
      </c>
      <c r="L341">
        <v>23.19</v>
      </c>
      <c r="M341">
        <v>21</v>
      </c>
      <c r="N341">
        <v>1</v>
      </c>
      <c r="O341">
        <v>24</v>
      </c>
      <c r="P341" t="s">
        <v>434</v>
      </c>
      <c r="Q341">
        <v>1219</v>
      </c>
      <c r="R341">
        <v>4</v>
      </c>
      <c r="S341" s="32" t="s">
        <v>435</v>
      </c>
      <c r="T341">
        <v>355</v>
      </c>
      <c r="W341" t="s">
        <v>488</v>
      </c>
      <c r="X341">
        <v>60</v>
      </c>
      <c r="Y341" s="18" t="s">
        <v>89</v>
      </c>
      <c r="Z341">
        <v>11</v>
      </c>
      <c r="AA341">
        <v>14</v>
      </c>
      <c r="AB341">
        <v>14</v>
      </c>
      <c r="AC341">
        <v>11</v>
      </c>
      <c r="AF341">
        <v>6</v>
      </c>
      <c r="AG341" t="s">
        <v>93</v>
      </c>
    </row>
    <row r="342" spans="1:33" hidden="1" x14ac:dyDescent="0.25">
      <c r="A342" s="17" t="s">
        <v>68</v>
      </c>
      <c r="B342" s="20" t="s">
        <v>92</v>
      </c>
      <c r="C342" s="20" t="s">
        <v>2255</v>
      </c>
      <c r="D342">
        <v>34</v>
      </c>
      <c r="E342">
        <v>11</v>
      </c>
      <c r="F342" s="38" t="str">
        <f>VLOOKUP(Z342, method!$A$1:$B$15, 2, 0)</f>
        <v>留後</v>
      </c>
      <c r="G342">
        <v>11</v>
      </c>
      <c r="H342">
        <v>121</v>
      </c>
      <c r="I342">
        <v>1400</v>
      </c>
      <c r="J342" s="25" t="s">
        <v>150</v>
      </c>
      <c r="K342">
        <v>1</v>
      </c>
      <c r="L342">
        <v>23.67</v>
      </c>
      <c r="M342">
        <v>1</v>
      </c>
      <c r="N342">
        <v>1</v>
      </c>
      <c r="O342">
        <v>24</v>
      </c>
      <c r="P342" t="s">
        <v>434</v>
      </c>
      <c r="Q342">
        <v>1209</v>
      </c>
      <c r="R342">
        <v>3</v>
      </c>
      <c r="S342" s="32" t="s">
        <v>435</v>
      </c>
      <c r="T342">
        <v>306</v>
      </c>
      <c r="W342" t="s">
        <v>459</v>
      </c>
      <c r="X342">
        <v>62</v>
      </c>
      <c r="Y342" s="18" t="s">
        <v>89</v>
      </c>
      <c r="Z342">
        <v>14</v>
      </c>
      <c r="AA342">
        <v>13</v>
      </c>
      <c r="AB342">
        <v>14</v>
      </c>
      <c r="AC342">
        <v>11</v>
      </c>
      <c r="AF342">
        <v>6</v>
      </c>
      <c r="AG342" t="s">
        <v>93</v>
      </c>
    </row>
    <row r="343" spans="1:33" hidden="1" x14ac:dyDescent="0.25">
      <c r="A343" s="17" t="s">
        <v>68</v>
      </c>
      <c r="B343" s="20" t="s">
        <v>92</v>
      </c>
      <c r="C343" s="20" t="s">
        <v>2255</v>
      </c>
      <c r="D343">
        <v>53</v>
      </c>
      <c r="E343">
        <v>6</v>
      </c>
      <c r="F343" s="36" t="str">
        <f>VLOOKUP(Z343, method!$A$1:$B$15, 2, 0)</f>
        <v>中後</v>
      </c>
      <c r="G343">
        <v>8</v>
      </c>
      <c r="H343">
        <v>121</v>
      </c>
      <c r="I343">
        <v>1400</v>
      </c>
      <c r="J343" s="21" t="s">
        <v>53</v>
      </c>
      <c r="K343">
        <v>1</v>
      </c>
      <c r="L343">
        <v>22.61</v>
      </c>
      <c r="M343">
        <v>3</v>
      </c>
      <c r="N343">
        <v>12</v>
      </c>
      <c r="O343">
        <v>23</v>
      </c>
      <c r="P343" t="s">
        <v>441</v>
      </c>
      <c r="Q343">
        <v>1202</v>
      </c>
      <c r="R343">
        <v>3</v>
      </c>
      <c r="S343" s="32" t="s">
        <v>435</v>
      </c>
      <c r="T343">
        <v>222</v>
      </c>
      <c r="W343" s="12" t="s">
        <v>521</v>
      </c>
      <c r="X343">
        <v>63</v>
      </c>
      <c r="Y343" s="18" t="s">
        <v>89</v>
      </c>
      <c r="Z343">
        <v>10</v>
      </c>
      <c r="AA343">
        <v>10</v>
      </c>
      <c r="AB343">
        <v>12</v>
      </c>
      <c r="AC343">
        <v>6</v>
      </c>
      <c r="AF343">
        <v>6</v>
      </c>
      <c r="AG343" t="s">
        <v>93</v>
      </c>
    </row>
    <row r="344" spans="1:33" hidden="1" x14ac:dyDescent="0.25">
      <c r="A344" s="17" t="s">
        <v>68</v>
      </c>
      <c r="B344" s="20" t="s">
        <v>92</v>
      </c>
      <c r="C344" s="20" t="s">
        <v>2255</v>
      </c>
      <c r="D344">
        <v>72</v>
      </c>
      <c r="E344">
        <v>8</v>
      </c>
      <c r="F344" s="38" t="str">
        <f>VLOOKUP(Z344, method!$A$1:$B$15, 2, 0)</f>
        <v>留後</v>
      </c>
      <c r="G344">
        <v>8</v>
      </c>
      <c r="H344">
        <v>122</v>
      </c>
      <c r="I344">
        <v>1400</v>
      </c>
      <c r="J344" s="21" t="s">
        <v>53</v>
      </c>
      <c r="K344">
        <v>1</v>
      </c>
      <c r="L344">
        <v>22.83</v>
      </c>
      <c r="M344">
        <v>11</v>
      </c>
      <c r="N344">
        <v>11</v>
      </c>
      <c r="O344">
        <v>23</v>
      </c>
      <c r="P344" t="s">
        <v>539</v>
      </c>
      <c r="Q344">
        <v>1168</v>
      </c>
      <c r="R344">
        <v>3</v>
      </c>
      <c r="S344" s="32" t="s">
        <v>435</v>
      </c>
      <c r="T344">
        <v>166</v>
      </c>
      <c r="W344" t="s">
        <v>699</v>
      </c>
      <c r="X344">
        <v>65</v>
      </c>
      <c r="Y344" s="18" t="s">
        <v>89</v>
      </c>
      <c r="Z344">
        <v>11</v>
      </c>
      <c r="AA344">
        <v>12</v>
      </c>
      <c r="AB344">
        <v>11</v>
      </c>
      <c r="AC344">
        <v>8</v>
      </c>
      <c r="AF344">
        <v>6</v>
      </c>
      <c r="AG344" t="s">
        <v>93</v>
      </c>
    </row>
    <row r="345" spans="1:33" hidden="1" x14ac:dyDescent="0.25">
      <c r="A345" s="17" t="s">
        <v>68</v>
      </c>
      <c r="B345" s="20" t="s">
        <v>92</v>
      </c>
      <c r="C345" s="20" t="s">
        <v>2255</v>
      </c>
      <c r="D345">
        <v>59</v>
      </c>
      <c r="E345">
        <v>10</v>
      </c>
      <c r="F345" s="36" t="str">
        <f>VLOOKUP(Z345, method!$A$1:$B$15, 2, 0)</f>
        <v>中後</v>
      </c>
      <c r="G345">
        <v>11</v>
      </c>
      <c r="H345">
        <v>122</v>
      </c>
      <c r="I345">
        <v>1400</v>
      </c>
      <c r="J345" s="24" t="s">
        <v>34</v>
      </c>
      <c r="K345">
        <v>1</v>
      </c>
      <c r="L345">
        <v>22.16</v>
      </c>
      <c r="M345">
        <v>15</v>
      </c>
      <c r="N345">
        <v>10</v>
      </c>
      <c r="O345">
        <v>23</v>
      </c>
      <c r="P345" t="s">
        <v>539</v>
      </c>
      <c r="Q345">
        <v>1177</v>
      </c>
      <c r="R345">
        <v>3</v>
      </c>
      <c r="S345" s="32" t="s">
        <v>435</v>
      </c>
      <c r="T345">
        <v>90</v>
      </c>
      <c r="W345" t="s">
        <v>447</v>
      </c>
      <c r="X345">
        <v>66</v>
      </c>
      <c r="Y345" s="18" t="s">
        <v>89</v>
      </c>
      <c r="Z345">
        <v>10</v>
      </c>
      <c r="AA345">
        <v>12</v>
      </c>
      <c r="AB345">
        <v>11</v>
      </c>
      <c r="AC345">
        <v>10</v>
      </c>
      <c r="AF345">
        <v>6</v>
      </c>
      <c r="AG345" t="s">
        <v>93</v>
      </c>
    </row>
    <row r="346" spans="1:33" hidden="1" x14ac:dyDescent="0.25">
      <c r="A346" s="17" t="s">
        <v>68</v>
      </c>
      <c r="B346" s="20" t="s">
        <v>92</v>
      </c>
      <c r="C346" s="20" t="s">
        <v>2255</v>
      </c>
      <c r="D346">
        <v>13</v>
      </c>
      <c r="E346">
        <v>11</v>
      </c>
      <c r="F346" s="38" t="str">
        <f>VLOOKUP(Z346, method!$A$1:$B$15, 2, 0)</f>
        <v>留後</v>
      </c>
      <c r="G346">
        <v>11</v>
      </c>
      <c r="H346">
        <v>125</v>
      </c>
      <c r="I346">
        <v>1400</v>
      </c>
      <c r="J346" s="24" t="s">
        <v>34</v>
      </c>
      <c r="K346">
        <v>1</v>
      </c>
      <c r="L346">
        <v>22.55</v>
      </c>
      <c r="M346">
        <v>17</v>
      </c>
      <c r="N346">
        <v>9</v>
      </c>
      <c r="O346">
        <v>23</v>
      </c>
      <c r="P346" t="s">
        <v>518</v>
      </c>
      <c r="Q346">
        <v>1182</v>
      </c>
      <c r="R346">
        <v>3</v>
      </c>
      <c r="S346" s="32" t="s">
        <v>435</v>
      </c>
      <c r="T346">
        <v>28</v>
      </c>
      <c r="W346">
        <v>5</v>
      </c>
      <c r="X346">
        <v>66</v>
      </c>
      <c r="Y346" s="18" t="s">
        <v>89</v>
      </c>
      <c r="Z346">
        <v>11</v>
      </c>
      <c r="AA346">
        <v>10</v>
      </c>
      <c r="AB346">
        <v>9</v>
      </c>
      <c r="AC346">
        <v>11</v>
      </c>
      <c r="AF346">
        <v>6</v>
      </c>
      <c r="AG346" t="s">
        <v>93</v>
      </c>
    </row>
    <row r="347" spans="1:33" hidden="1" x14ac:dyDescent="0.25">
      <c r="A347" s="17" t="s">
        <v>68</v>
      </c>
      <c r="B347" s="21" t="s">
        <v>97</v>
      </c>
      <c r="C347" s="21" t="s">
        <v>2256</v>
      </c>
      <c r="D347">
        <v>19</v>
      </c>
      <c r="E347">
        <v>13</v>
      </c>
      <c r="F347" s="38" t="str">
        <f>VLOOKUP(Z347, method!$A$1:$B$15, 2, 0)</f>
        <v>留後</v>
      </c>
      <c r="G347">
        <v>6</v>
      </c>
      <c r="H347">
        <v>126</v>
      </c>
      <c r="I347">
        <v>1800</v>
      </c>
      <c r="J347" s="16" t="s">
        <v>13</v>
      </c>
      <c r="K347">
        <v>1</v>
      </c>
      <c r="L347">
        <v>49.51</v>
      </c>
      <c r="M347">
        <v>5</v>
      </c>
      <c r="N347">
        <v>7</v>
      </c>
      <c r="O347">
        <v>25</v>
      </c>
      <c r="P347" t="s">
        <v>441</v>
      </c>
      <c r="Q347">
        <v>1128</v>
      </c>
      <c r="R347">
        <v>4</v>
      </c>
      <c r="S347" s="32" t="s">
        <v>446</v>
      </c>
      <c r="T347">
        <v>815</v>
      </c>
      <c r="W347" t="s">
        <v>981</v>
      </c>
      <c r="X347">
        <v>51</v>
      </c>
      <c r="Y347" s="16" t="s">
        <v>14</v>
      </c>
      <c r="Z347">
        <v>12</v>
      </c>
      <c r="AA347">
        <v>13</v>
      </c>
      <c r="AB347">
        <v>12</v>
      </c>
      <c r="AC347">
        <v>13</v>
      </c>
      <c r="AD347">
        <v>13</v>
      </c>
      <c r="AF347">
        <v>8</v>
      </c>
      <c r="AG347" t="s">
        <v>29</v>
      </c>
    </row>
    <row r="348" spans="1:33" hidden="1" x14ac:dyDescent="0.25">
      <c r="A348" s="17" t="s">
        <v>68</v>
      </c>
      <c r="B348" s="21" t="s">
        <v>97</v>
      </c>
      <c r="C348" s="21" t="s">
        <v>2256</v>
      </c>
      <c r="D348">
        <v>21</v>
      </c>
      <c r="E348" s="34">
        <v>4</v>
      </c>
      <c r="F348" s="37" t="str">
        <f>VLOOKUP(Z348, method!$A$1:$B$15, 2, 0)</f>
        <v>中前</v>
      </c>
      <c r="G348">
        <v>5</v>
      </c>
      <c r="H348">
        <v>129</v>
      </c>
      <c r="I348">
        <v>2200</v>
      </c>
      <c r="J348" s="16" t="s">
        <v>29</v>
      </c>
      <c r="K348">
        <v>2</v>
      </c>
      <c r="L348">
        <v>15.85</v>
      </c>
      <c r="M348">
        <v>28</v>
      </c>
      <c r="N348">
        <v>5</v>
      </c>
      <c r="O348">
        <v>25</v>
      </c>
      <c r="P348" s="42" t="s">
        <v>445</v>
      </c>
      <c r="Q348">
        <v>1103</v>
      </c>
      <c r="R348">
        <v>4</v>
      </c>
      <c r="S348" s="32" t="s">
        <v>446</v>
      </c>
      <c r="T348">
        <v>710</v>
      </c>
      <c r="W348" t="s">
        <v>519</v>
      </c>
      <c r="X348">
        <v>52</v>
      </c>
      <c r="Y348" s="16" t="s">
        <v>14</v>
      </c>
      <c r="Z348">
        <v>7</v>
      </c>
      <c r="AA348">
        <v>6</v>
      </c>
      <c r="AB348">
        <v>6</v>
      </c>
      <c r="AC348">
        <v>7</v>
      </c>
      <c r="AD348">
        <v>8</v>
      </c>
      <c r="AE348">
        <v>4</v>
      </c>
      <c r="AF348">
        <v>8</v>
      </c>
      <c r="AG348" t="s">
        <v>29</v>
      </c>
    </row>
    <row r="349" spans="1:33" hidden="1" x14ac:dyDescent="0.25">
      <c r="A349" s="17" t="s">
        <v>68</v>
      </c>
      <c r="B349" s="21" t="s">
        <v>97</v>
      </c>
      <c r="C349" s="21" t="s">
        <v>2256</v>
      </c>
      <c r="D349">
        <v>33</v>
      </c>
      <c r="E349">
        <v>12</v>
      </c>
      <c r="F349" s="36" t="str">
        <f>VLOOKUP(Z349, method!$A$1:$B$15, 2, 0)</f>
        <v>中後</v>
      </c>
      <c r="G349">
        <v>9</v>
      </c>
      <c r="H349">
        <v>130</v>
      </c>
      <c r="I349">
        <v>1800</v>
      </c>
      <c r="J349" s="18" t="s">
        <v>116</v>
      </c>
      <c r="K349">
        <v>1</v>
      </c>
      <c r="L349">
        <v>49.29</v>
      </c>
      <c r="M349">
        <v>18</v>
      </c>
      <c r="N349">
        <v>5</v>
      </c>
      <c r="O349">
        <v>25</v>
      </c>
      <c r="P349" t="s">
        <v>441</v>
      </c>
      <c r="Q349">
        <v>1112</v>
      </c>
      <c r="R349">
        <v>4</v>
      </c>
      <c r="S349" s="32" t="s">
        <v>446</v>
      </c>
      <c r="T349">
        <v>681</v>
      </c>
      <c r="W349" t="s">
        <v>981</v>
      </c>
      <c r="X349">
        <v>54</v>
      </c>
      <c r="Y349" s="16" t="s">
        <v>14</v>
      </c>
      <c r="Z349">
        <v>10</v>
      </c>
      <c r="AA349">
        <v>9</v>
      </c>
      <c r="AB349">
        <v>10</v>
      </c>
      <c r="AC349">
        <v>12</v>
      </c>
      <c r="AD349">
        <v>12</v>
      </c>
      <c r="AF349">
        <v>8</v>
      </c>
      <c r="AG349" t="s">
        <v>29</v>
      </c>
    </row>
    <row r="350" spans="1:33" hidden="1" x14ac:dyDescent="0.25">
      <c r="A350" s="17" t="s">
        <v>68</v>
      </c>
      <c r="B350" s="21" t="s">
        <v>97</v>
      </c>
      <c r="C350" s="21" t="s">
        <v>2256</v>
      </c>
      <c r="D350">
        <v>27</v>
      </c>
      <c r="E350" s="34">
        <v>5</v>
      </c>
      <c r="F350" s="38" t="str">
        <f>VLOOKUP(Z350, method!$A$1:$B$15, 2, 0)</f>
        <v>留後</v>
      </c>
      <c r="G350">
        <v>11</v>
      </c>
      <c r="H350">
        <v>132</v>
      </c>
      <c r="I350">
        <v>1800</v>
      </c>
      <c r="J350" s="19" t="s">
        <v>407</v>
      </c>
      <c r="K350">
        <v>1</v>
      </c>
      <c r="L350">
        <v>48.09</v>
      </c>
      <c r="M350">
        <v>27</v>
      </c>
      <c r="N350">
        <v>4</v>
      </c>
      <c r="O350">
        <v>25</v>
      </c>
      <c r="P350" t="s">
        <v>434</v>
      </c>
      <c r="Q350">
        <v>1098</v>
      </c>
      <c r="R350">
        <v>4</v>
      </c>
      <c r="S350" s="32" t="s">
        <v>435</v>
      </c>
      <c r="T350">
        <v>620</v>
      </c>
      <c r="W350" t="s">
        <v>600</v>
      </c>
      <c r="X350">
        <v>56</v>
      </c>
      <c r="Y350" s="16" t="s">
        <v>14</v>
      </c>
      <c r="Z350">
        <v>11</v>
      </c>
      <c r="AA350">
        <v>11</v>
      </c>
      <c r="AB350">
        <v>11</v>
      </c>
      <c r="AC350">
        <v>10</v>
      </c>
      <c r="AD350">
        <v>5</v>
      </c>
      <c r="AF350">
        <v>8</v>
      </c>
      <c r="AG350" t="s">
        <v>29</v>
      </c>
    </row>
    <row r="351" spans="1:33" hidden="1" x14ac:dyDescent="0.25">
      <c r="A351" s="17" t="s">
        <v>68</v>
      </c>
      <c r="B351" s="21" t="s">
        <v>97</v>
      </c>
      <c r="C351" s="21" t="s">
        <v>2256</v>
      </c>
      <c r="D351">
        <v>37</v>
      </c>
      <c r="E351">
        <v>8</v>
      </c>
      <c r="F351" s="38" t="str">
        <f>VLOOKUP(Z351, method!$A$1:$B$15, 2, 0)</f>
        <v>留後</v>
      </c>
      <c r="G351">
        <v>14</v>
      </c>
      <c r="H351">
        <v>133</v>
      </c>
      <c r="I351">
        <v>2000</v>
      </c>
      <c r="J351" s="22" t="s">
        <v>471</v>
      </c>
      <c r="K351">
        <v>2</v>
      </c>
      <c r="L351">
        <v>3.1</v>
      </c>
      <c r="M351">
        <v>30</v>
      </c>
      <c r="N351">
        <v>3</v>
      </c>
      <c r="O351">
        <v>25</v>
      </c>
      <c r="P351" t="s">
        <v>539</v>
      </c>
      <c r="Q351">
        <v>1109</v>
      </c>
      <c r="R351">
        <v>4</v>
      </c>
      <c r="S351" s="32" t="s">
        <v>435</v>
      </c>
      <c r="T351">
        <v>543</v>
      </c>
      <c r="W351" t="s">
        <v>699</v>
      </c>
      <c r="X351">
        <v>58</v>
      </c>
      <c r="Y351" s="16" t="s">
        <v>14</v>
      </c>
      <c r="Z351">
        <v>14</v>
      </c>
      <c r="AA351">
        <v>14</v>
      </c>
      <c r="AB351">
        <v>14</v>
      </c>
      <c r="AC351">
        <v>13</v>
      </c>
      <c r="AD351">
        <v>8</v>
      </c>
      <c r="AF351">
        <v>8</v>
      </c>
      <c r="AG351" t="s">
        <v>29</v>
      </c>
    </row>
    <row r="352" spans="1:33" hidden="1" x14ac:dyDescent="0.25">
      <c r="A352" s="17" t="s">
        <v>68</v>
      </c>
      <c r="B352" s="21" t="s">
        <v>97</v>
      </c>
      <c r="C352" s="21" t="s">
        <v>2256</v>
      </c>
      <c r="D352">
        <v>17</v>
      </c>
      <c r="E352">
        <v>10</v>
      </c>
      <c r="F352" s="36" t="str">
        <f>VLOOKUP(Z352, method!$A$1:$B$15, 2, 0)</f>
        <v>中後</v>
      </c>
      <c r="G352">
        <v>3</v>
      </c>
      <c r="H352">
        <v>135</v>
      </c>
      <c r="I352">
        <v>1800</v>
      </c>
      <c r="J352" s="27" t="s">
        <v>93</v>
      </c>
      <c r="K352">
        <v>1</v>
      </c>
      <c r="L352">
        <v>48.01</v>
      </c>
      <c r="M352">
        <v>15</v>
      </c>
      <c r="N352">
        <v>3</v>
      </c>
      <c r="O352">
        <v>25</v>
      </c>
      <c r="P352" t="s">
        <v>441</v>
      </c>
      <c r="Q352">
        <v>1107</v>
      </c>
      <c r="R352">
        <v>4</v>
      </c>
      <c r="S352" s="32" t="s">
        <v>446</v>
      </c>
      <c r="T352">
        <v>509</v>
      </c>
      <c r="W352">
        <v>5</v>
      </c>
      <c r="X352">
        <v>59</v>
      </c>
      <c r="Y352" s="16" t="s">
        <v>14</v>
      </c>
      <c r="Z352">
        <v>10</v>
      </c>
      <c r="AA352">
        <v>11</v>
      </c>
      <c r="AB352">
        <v>11</v>
      </c>
      <c r="AC352">
        <v>11</v>
      </c>
      <c r="AD352">
        <v>10</v>
      </c>
      <c r="AF352">
        <v>8</v>
      </c>
      <c r="AG352" t="s">
        <v>29</v>
      </c>
    </row>
    <row r="353" spans="1:33" hidden="1" x14ac:dyDescent="0.25">
      <c r="A353" s="17" t="s">
        <v>68</v>
      </c>
      <c r="B353" s="21" t="s">
        <v>97</v>
      </c>
      <c r="C353" s="21" t="s">
        <v>2256</v>
      </c>
      <c r="D353">
        <v>27</v>
      </c>
      <c r="E353" s="34">
        <v>5</v>
      </c>
      <c r="F353" s="37" t="str">
        <f>VLOOKUP(Z353, method!$A$1:$B$15, 2, 0)</f>
        <v>中前</v>
      </c>
      <c r="G353">
        <v>2</v>
      </c>
      <c r="H353">
        <v>135</v>
      </c>
      <c r="I353">
        <v>2200</v>
      </c>
      <c r="J353" s="20" t="s">
        <v>402</v>
      </c>
      <c r="K353">
        <v>2</v>
      </c>
      <c r="L353">
        <v>17.329999999999998</v>
      </c>
      <c r="M353">
        <v>26</v>
      </c>
      <c r="N353">
        <v>2</v>
      </c>
      <c r="O353">
        <v>25</v>
      </c>
      <c r="P353" s="31" t="s">
        <v>461</v>
      </c>
      <c r="Q353">
        <v>1106</v>
      </c>
      <c r="R353">
        <v>4</v>
      </c>
      <c r="S353" s="32" t="s">
        <v>435</v>
      </c>
      <c r="T353">
        <v>458</v>
      </c>
      <c r="W353" s="12" t="s">
        <v>558</v>
      </c>
      <c r="X353">
        <v>59</v>
      </c>
      <c r="Y353" s="16" t="s">
        <v>14</v>
      </c>
      <c r="Z353">
        <v>6</v>
      </c>
      <c r="AA353">
        <v>6</v>
      </c>
      <c r="AB353">
        <v>6</v>
      </c>
      <c r="AC353">
        <v>5</v>
      </c>
      <c r="AD353">
        <v>5</v>
      </c>
      <c r="AE353">
        <v>5</v>
      </c>
      <c r="AF353">
        <v>8</v>
      </c>
      <c r="AG353" t="s">
        <v>29</v>
      </c>
    </row>
    <row r="354" spans="1:33" hidden="1" x14ac:dyDescent="0.25">
      <c r="A354" s="17" t="s">
        <v>68</v>
      </c>
      <c r="B354" s="21" t="s">
        <v>97</v>
      </c>
      <c r="C354" s="21" t="s">
        <v>2256</v>
      </c>
      <c r="D354">
        <v>5.2</v>
      </c>
      <c r="E354">
        <v>12</v>
      </c>
      <c r="F354" s="36" t="str">
        <f>VLOOKUP(Z354, method!$A$1:$B$15, 2, 0)</f>
        <v>中後</v>
      </c>
      <c r="G354">
        <v>9</v>
      </c>
      <c r="H354">
        <v>135</v>
      </c>
      <c r="I354">
        <v>2000</v>
      </c>
      <c r="J354" s="16" t="s">
        <v>13</v>
      </c>
      <c r="K354">
        <v>2</v>
      </c>
      <c r="L354">
        <v>4.12</v>
      </c>
      <c r="M354">
        <v>26</v>
      </c>
      <c r="N354">
        <v>1</v>
      </c>
      <c r="O354">
        <v>25</v>
      </c>
      <c r="P354" t="s">
        <v>539</v>
      </c>
      <c r="Q354">
        <v>1104</v>
      </c>
      <c r="R354">
        <v>4</v>
      </c>
      <c r="S354" s="32" t="s">
        <v>435</v>
      </c>
      <c r="T354">
        <v>380</v>
      </c>
      <c r="W354" t="s">
        <v>511</v>
      </c>
      <c r="X354">
        <v>59</v>
      </c>
      <c r="Y354" s="16" t="s">
        <v>14</v>
      </c>
      <c r="Z354">
        <v>9</v>
      </c>
      <c r="AA354">
        <v>9</v>
      </c>
      <c r="AB354">
        <v>9</v>
      </c>
      <c r="AC354">
        <v>9</v>
      </c>
      <c r="AD354">
        <v>12</v>
      </c>
      <c r="AF354">
        <v>8</v>
      </c>
      <c r="AG354" t="s">
        <v>29</v>
      </c>
    </row>
    <row r="355" spans="1:33" hidden="1" x14ac:dyDescent="0.25">
      <c r="A355" s="17" t="s">
        <v>68</v>
      </c>
      <c r="B355" s="21" t="s">
        <v>97</v>
      </c>
      <c r="C355" s="21" t="s">
        <v>2256</v>
      </c>
      <c r="D355">
        <v>5.5</v>
      </c>
      <c r="E355" s="28">
        <v>1</v>
      </c>
      <c r="F355" s="37" t="str">
        <f>VLOOKUP(Z355, method!$A$1:$B$15, 2, 0)</f>
        <v>中前</v>
      </c>
      <c r="G355">
        <v>8</v>
      </c>
      <c r="H355">
        <v>129</v>
      </c>
      <c r="I355">
        <v>2000</v>
      </c>
      <c r="J355" s="16" t="s">
        <v>13</v>
      </c>
      <c r="K355">
        <v>2</v>
      </c>
      <c r="L355">
        <v>3.45</v>
      </c>
      <c r="M355">
        <v>22</v>
      </c>
      <c r="N355">
        <v>12</v>
      </c>
      <c r="O355">
        <v>24</v>
      </c>
      <c r="P355" t="s">
        <v>539</v>
      </c>
      <c r="Q355">
        <v>1098</v>
      </c>
      <c r="R355">
        <v>4</v>
      </c>
      <c r="S355" s="32" t="s">
        <v>435</v>
      </c>
      <c r="T355">
        <v>282</v>
      </c>
      <c r="W355" s="12" t="s">
        <v>480</v>
      </c>
      <c r="X355">
        <v>53</v>
      </c>
      <c r="Y355" s="16" t="s">
        <v>14</v>
      </c>
      <c r="Z355">
        <v>4</v>
      </c>
      <c r="AA355">
        <v>4</v>
      </c>
      <c r="AB355">
        <v>4</v>
      </c>
      <c r="AC355">
        <v>3</v>
      </c>
      <c r="AD355">
        <v>1</v>
      </c>
      <c r="AF355">
        <v>8</v>
      </c>
      <c r="AG355" t="s">
        <v>29</v>
      </c>
    </row>
    <row r="356" spans="1:33" hidden="1" x14ac:dyDescent="0.25">
      <c r="A356" s="17" t="s">
        <v>68</v>
      </c>
      <c r="B356" s="21" t="s">
        <v>97</v>
      </c>
      <c r="C356" s="21" t="s">
        <v>2256</v>
      </c>
      <c r="D356">
        <v>2.2999999999999998</v>
      </c>
      <c r="E356" s="28">
        <v>1</v>
      </c>
      <c r="F356" s="36" t="str">
        <f>VLOOKUP(Z356, method!$A$1:$B$15, 2, 0)</f>
        <v>中後</v>
      </c>
      <c r="G356">
        <v>8</v>
      </c>
      <c r="H356">
        <v>124</v>
      </c>
      <c r="I356">
        <v>2000</v>
      </c>
      <c r="J356" s="20" t="s">
        <v>19</v>
      </c>
      <c r="K356">
        <v>2</v>
      </c>
      <c r="L356">
        <v>1.86</v>
      </c>
      <c r="M356">
        <v>9</v>
      </c>
      <c r="N356">
        <v>11</v>
      </c>
      <c r="O356">
        <v>24</v>
      </c>
      <c r="P356" t="s">
        <v>539</v>
      </c>
      <c r="Q356">
        <v>1091</v>
      </c>
      <c r="R356">
        <v>4</v>
      </c>
      <c r="S356" s="32" t="s">
        <v>435</v>
      </c>
      <c r="T356">
        <v>169</v>
      </c>
      <c r="W356" s="12" t="s">
        <v>591</v>
      </c>
      <c r="X356">
        <v>47</v>
      </c>
      <c r="Y356" s="16" t="s">
        <v>14</v>
      </c>
      <c r="Z356">
        <v>8</v>
      </c>
      <c r="AA356">
        <v>7</v>
      </c>
      <c r="AB356">
        <v>7</v>
      </c>
      <c r="AC356">
        <v>6</v>
      </c>
      <c r="AD356">
        <v>1</v>
      </c>
      <c r="AF356">
        <v>8</v>
      </c>
      <c r="AG356" t="s">
        <v>29</v>
      </c>
    </row>
    <row r="357" spans="1:33" hidden="1" x14ac:dyDescent="0.25">
      <c r="A357" s="17" t="s">
        <v>68</v>
      </c>
      <c r="B357" s="21" t="s">
        <v>97</v>
      </c>
      <c r="C357" s="21" t="s">
        <v>2256</v>
      </c>
      <c r="D357">
        <v>2.6</v>
      </c>
      <c r="E357" s="28">
        <v>1</v>
      </c>
      <c r="F357" s="36" t="str">
        <f>VLOOKUP(Z357, method!$A$1:$B$15, 2, 0)</f>
        <v>中後</v>
      </c>
      <c r="G357">
        <v>2</v>
      </c>
      <c r="H357">
        <v>134</v>
      </c>
      <c r="I357">
        <v>1800</v>
      </c>
      <c r="J357" s="16" t="s">
        <v>13</v>
      </c>
      <c r="K357">
        <v>1</v>
      </c>
      <c r="L357">
        <v>47.49</v>
      </c>
      <c r="M357">
        <v>6</v>
      </c>
      <c r="N357">
        <v>10</v>
      </c>
      <c r="O357">
        <v>24</v>
      </c>
      <c r="P357" t="s">
        <v>434</v>
      </c>
      <c r="Q357">
        <v>1083</v>
      </c>
      <c r="R357">
        <v>5</v>
      </c>
      <c r="S357" s="32" t="s">
        <v>446</v>
      </c>
      <c r="T357">
        <v>75</v>
      </c>
      <c r="W357">
        <v>3</v>
      </c>
      <c r="X357">
        <v>39</v>
      </c>
      <c r="Y357" s="16" t="s">
        <v>14</v>
      </c>
      <c r="Z357">
        <v>8</v>
      </c>
      <c r="AA357">
        <v>7</v>
      </c>
      <c r="AB357">
        <v>9</v>
      </c>
      <c r="AC357">
        <v>7</v>
      </c>
      <c r="AD357">
        <v>1</v>
      </c>
      <c r="AF357">
        <v>8</v>
      </c>
      <c r="AG357" t="s">
        <v>29</v>
      </c>
    </row>
    <row r="358" spans="1:33" hidden="1" x14ac:dyDescent="0.25">
      <c r="A358" s="17" t="s">
        <v>68</v>
      </c>
      <c r="B358" s="21" t="s">
        <v>97</v>
      </c>
      <c r="C358" s="21" t="s">
        <v>2256</v>
      </c>
      <c r="D358">
        <v>2.6</v>
      </c>
      <c r="E358" s="34">
        <v>4</v>
      </c>
      <c r="F358" s="37" t="str">
        <f>VLOOKUP(Z358, method!$A$1:$B$15, 2, 0)</f>
        <v>中前</v>
      </c>
      <c r="G358">
        <v>3</v>
      </c>
      <c r="H358">
        <v>131</v>
      </c>
      <c r="I358">
        <v>1800</v>
      </c>
      <c r="J358" s="16" t="s">
        <v>13</v>
      </c>
      <c r="K358">
        <v>1</v>
      </c>
      <c r="L358">
        <v>50.15</v>
      </c>
      <c r="M358">
        <v>25</v>
      </c>
      <c r="N358">
        <v>9</v>
      </c>
      <c r="O358">
        <v>24</v>
      </c>
      <c r="P358" s="31" t="s">
        <v>461</v>
      </c>
      <c r="Q358">
        <v>1084</v>
      </c>
      <c r="R358">
        <v>5</v>
      </c>
      <c r="S358" s="32" t="s">
        <v>435</v>
      </c>
      <c r="T358">
        <v>47</v>
      </c>
      <c r="W358" t="s">
        <v>541</v>
      </c>
      <c r="X358">
        <v>40</v>
      </c>
      <c r="Y358" s="16" t="s">
        <v>14</v>
      </c>
      <c r="Z358">
        <v>7</v>
      </c>
      <c r="AA358">
        <v>7</v>
      </c>
      <c r="AB358">
        <v>7</v>
      </c>
      <c r="AC358">
        <v>7</v>
      </c>
      <c r="AD358">
        <v>4</v>
      </c>
      <c r="AF358">
        <v>8</v>
      </c>
      <c r="AG358" t="s">
        <v>29</v>
      </c>
    </row>
    <row r="359" spans="1:33" hidden="1" x14ac:dyDescent="0.25">
      <c r="A359" s="17" t="s">
        <v>68</v>
      </c>
      <c r="B359" s="21" t="s">
        <v>97</v>
      </c>
      <c r="C359" s="21" t="s">
        <v>2256</v>
      </c>
      <c r="D359">
        <v>3.5</v>
      </c>
      <c r="E359" s="28">
        <v>3</v>
      </c>
      <c r="F359" s="38" t="str">
        <f>VLOOKUP(Z359, method!$A$1:$B$15, 2, 0)</f>
        <v>留後</v>
      </c>
      <c r="G359">
        <v>12</v>
      </c>
      <c r="H359">
        <v>135</v>
      </c>
      <c r="I359">
        <v>1600</v>
      </c>
      <c r="J359" s="16" t="s">
        <v>13</v>
      </c>
      <c r="K359">
        <v>1</v>
      </c>
      <c r="L359">
        <v>35.29</v>
      </c>
      <c r="M359">
        <v>8</v>
      </c>
      <c r="N359">
        <v>9</v>
      </c>
      <c r="O359">
        <v>24</v>
      </c>
      <c r="P359" t="s">
        <v>434</v>
      </c>
      <c r="Q359">
        <v>1071</v>
      </c>
      <c r="R359">
        <v>5</v>
      </c>
      <c r="S359" s="33" t="s">
        <v>499</v>
      </c>
      <c r="T359">
        <v>1</v>
      </c>
      <c r="W359" s="12" t="s">
        <v>451</v>
      </c>
      <c r="X359">
        <v>40</v>
      </c>
      <c r="Y359" s="16" t="s">
        <v>14</v>
      </c>
      <c r="Z359">
        <v>11</v>
      </c>
      <c r="AA359">
        <v>10</v>
      </c>
      <c r="AB359">
        <v>10</v>
      </c>
      <c r="AC359">
        <v>3</v>
      </c>
      <c r="AF359">
        <v>8</v>
      </c>
      <c r="AG359" t="s">
        <v>29</v>
      </c>
    </row>
    <row r="360" spans="1:33" hidden="1" x14ac:dyDescent="0.25">
      <c r="A360" s="17" t="s">
        <v>68</v>
      </c>
      <c r="B360" s="21" t="s">
        <v>97</v>
      </c>
      <c r="C360" s="21" t="s">
        <v>2256</v>
      </c>
      <c r="D360">
        <v>8.1999999999999993</v>
      </c>
      <c r="E360">
        <v>10</v>
      </c>
      <c r="F360" s="38" t="str">
        <f>VLOOKUP(Z360, method!$A$1:$B$15, 2, 0)</f>
        <v>留後</v>
      </c>
      <c r="G360">
        <v>10</v>
      </c>
      <c r="H360">
        <v>119</v>
      </c>
      <c r="I360">
        <v>1600</v>
      </c>
      <c r="J360" s="17" t="s">
        <v>121</v>
      </c>
      <c r="K360">
        <v>1</v>
      </c>
      <c r="L360">
        <v>34.799999999999997</v>
      </c>
      <c r="M360">
        <v>6</v>
      </c>
      <c r="N360">
        <v>7</v>
      </c>
      <c r="O360">
        <v>24</v>
      </c>
      <c r="P360" t="s">
        <v>429</v>
      </c>
      <c r="Q360">
        <v>1081</v>
      </c>
      <c r="R360">
        <v>4</v>
      </c>
      <c r="S360" s="32" t="s">
        <v>446</v>
      </c>
      <c r="T360">
        <v>807</v>
      </c>
      <c r="W360">
        <v>5</v>
      </c>
      <c r="X360">
        <v>44</v>
      </c>
      <c r="Y360" s="26" t="s">
        <v>59</v>
      </c>
      <c r="Z360">
        <v>11</v>
      </c>
      <c r="AA360">
        <v>10</v>
      </c>
      <c r="AB360">
        <v>10</v>
      </c>
      <c r="AC360">
        <v>10</v>
      </c>
      <c r="AF360">
        <v>8</v>
      </c>
      <c r="AG360" t="s">
        <v>29</v>
      </c>
    </row>
    <row r="361" spans="1:33" hidden="1" x14ac:dyDescent="0.25">
      <c r="A361" s="17" t="s">
        <v>68</v>
      </c>
      <c r="B361" s="21" t="s">
        <v>97</v>
      </c>
      <c r="C361" s="21" t="s">
        <v>2256</v>
      </c>
      <c r="D361">
        <v>5.2</v>
      </c>
      <c r="E361" s="34">
        <v>5</v>
      </c>
      <c r="F361" s="37" t="str">
        <f>VLOOKUP(Z361, method!$A$1:$B$15, 2, 0)</f>
        <v>中前</v>
      </c>
      <c r="G361">
        <v>6</v>
      </c>
      <c r="H361">
        <v>121</v>
      </c>
      <c r="I361" s="43">
        <v>1650</v>
      </c>
      <c r="J361" s="17" t="s">
        <v>121</v>
      </c>
      <c r="K361">
        <v>1</v>
      </c>
      <c r="L361">
        <v>40.659999999999997</v>
      </c>
      <c r="M361">
        <v>12</v>
      </c>
      <c r="N361">
        <v>6</v>
      </c>
      <c r="O361">
        <v>24</v>
      </c>
      <c r="P361" s="31" t="s">
        <v>455</v>
      </c>
      <c r="Q361">
        <v>1074</v>
      </c>
      <c r="R361">
        <v>4</v>
      </c>
      <c r="S361" s="32" t="s">
        <v>435</v>
      </c>
      <c r="T361">
        <v>743</v>
      </c>
      <c r="W361" t="s">
        <v>459</v>
      </c>
      <c r="X361">
        <v>46</v>
      </c>
      <c r="Y361" s="26" t="s">
        <v>59</v>
      </c>
      <c r="Z361">
        <v>6</v>
      </c>
      <c r="AA361">
        <v>6</v>
      </c>
      <c r="AB361">
        <v>6</v>
      </c>
      <c r="AC361">
        <v>5</v>
      </c>
      <c r="AF361">
        <v>8</v>
      </c>
      <c r="AG361" t="s">
        <v>29</v>
      </c>
    </row>
    <row r="362" spans="1:33" hidden="1" x14ac:dyDescent="0.25">
      <c r="A362" s="17" t="s">
        <v>68</v>
      </c>
      <c r="B362" s="21" t="s">
        <v>97</v>
      </c>
      <c r="C362" s="21" t="s">
        <v>2256</v>
      </c>
      <c r="D362">
        <v>7.6</v>
      </c>
      <c r="E362" s="28">
        <v>3</v>
      </c>
      <c r="F362" s="36" t="str">
        <f>VLOOKUP(Z362, method!$A$1:$B$15, 2, 0)</f>
        <v>中後</v>
      </c>
      <c r="G362">
        <v>8</v>
      </c>
      <c r="H362">
        <v>121</v>
      </c>
      <c r="I362">
        <v>1600</v>
      </c>
      <c r="J362" s="19" t="s">
        <v>63</v>
      </c>
      <c r="K362">
        <v>1</v>
      </c>
      <c r="L362">
        <v>35.340000000000003</v>
      </c>
      <c r="M362">
        <v>26</v>
      </c>
      <c r="N362">
        <v>5</v>
      </c>
      <c r="O362">
        <v>24</v>
      </c>
      <c r="P362" t="s">
        <v>434</v>
      </c>
      <c r="Q362">
        <v>1077</v>
      </c>
      <c r="R362">
        <v>4</v>
      </c>
      <c r="S362" s="32" t="s">
        <v>435</v>
      </c>
      <c r="T362">
        <v>701</v>
      </c>
      <c r="W362" s="12" t="s">
        <v>480</v>
      </c>
      <c r="X362">
        <v>46</v>
      </c>
      <c r="Y362" s="26" t="s">
        <v>59</v>
      </c>
      <c r="Z362">
        <v>10</v>
      </c>
      <c r="AA362">
        <v>10</v>
      </c>
      <c r="AB362">
        <v>8</v>
      </c>
      <c r="AC362">
        <v>3</v>
      </c>
      <c r="AF362">
        <v>8</v>
      </c>
      <c r="AG362" t="s">
        <v>29</v>
      </c>
    </row>
    <row r="363" spans="1:33" hidden="1" x14ac:dyDescent="0.25">
      <c r="A363" s="17" t="s">
        <v>68</v>
      </c>
      <c r="B363" s="21" t="s">
        <v>97</v>
      </c>
      <c r="C363" s="21" t="s">
        <v>2256</v>
      </c>
      <c r="D363">
        <v>4.3</v>
      </c>
      <c r="E363" s="28">
        <v>2</v>
      </c>
      <c r="F363" s="37" t="str">
        <f>VLOOKUP(Z363, method!$A$1:$B$15, 2, 0)</f>
        <v>中前</v>
      </c>
      <c r="G363">
        <v>1</v>
      </c>
      <c r="H363">
        <v>119</v>
      </c>
      <c r="I363" s="43">
        <v>1650</v>
      </c>
      <c r="J363" s="19" t="s">
        <v>63</v>
      </c>
      <c r="K363">
        <v>1</v>
      </c>
      <c r="L363">
        <v>40.82</v>
      </c>
      <c r="M363">
        <v>1</v>
      </c>
      <c r="N363">
        <v>5</v>
      </c>
      <c r="O363">
        <v>24</v>
      </c>
      <c r="P363" s="31" t="s">
        <v>450</v>
      </c>
      <c r="Q363">
        <v>1081</v>
      </c>
      <c r="R363">
        <v>4</v>
      </c>
      <c r="S363" s="33" t="s">
        <v>499</v>
      </c>
      <c r="T363">
        <v>632</v>
      </c>
      <c r="W363" s="12" t="s">
        <v>662</v>
      </c>
      <c r="X363">
        <v>44</v>
      </c>
      <c r="Y363" s="26" t="s">
        <v>59</v>
      </c>
      <c r="Z363">
        <v>4</v>
      </c>
      <c r="AA363">
        <v>4</v>
      </c>
      <c r="AB363">
        <v>4</v>
      </c>
      <c r="AC363">
        <v>2</v>
      </c>
      <c r="AF363">
        <v>8</v>
      </c>
      <c r="AG363" t="s">
        <v>29</v>
      </c>
    </row>
    <row r="364" spans="1:33" hidden="1" x14ac:dyDescent="0.25">
      <c r="A364" s="17" t="s">
        <v>68</v>
      </c>
      <c r="B364" s="21" t="s">
        <v>97</v>
      </c>
      <c r="C364" s="21" t="s">
        <v>2256</v>
      </c>
      <c r="D364">
        <v>3.7</v>
      </c>
      <c r="E364" s="34">
        <v>5</v>
      </c>
      <c r="F364" s="37" t="str">
        <f>VLOOKUP(Z364, method!$A$1:$B$15, 2, 0)</f>
        <v>中前</v>
      </c>
      <c r="G364">
        <v>5</v>
      </c>
      <c r="H364">
        <v>122</v>
      </c>
      <c r="I364" s="43">
        <v>1650</v>
      </c>
      <c r="J364" s="21" t="s">
        <v>53</v>
      </c>
      <c r="K364">
        <v>1</v>
      </c>
      <c r="L364">
        <v>42.25</v>
      </c>
      <c r="M364">
        <v>10</v>
      </c>
      <c r="N364">
        <v>4</v>
      </c>
      <c r="O364">
        <v>24</v>
      </c>
      <c r="P364" s="31" t="s">
        <v>455</v>
      </c>
      <c r="Q364">
        <v>1075</v>
      </c>
      <c r="R364">
        <v>4</v>
      </c>
      <c r="S364" s="32" t="s">
        <v>435</v>
      </c>
      <c r="T364">
        <v>575</v>
      </c>
      <c r="W364" t="s">
        <v>600</v>
      </c>
      <c r="X364">
        <v>46</v>
      </c>
      <c r="Y364" s="26" t="s">
        <v>59</v>
      </c>
      <c r="Z364">
        <v>7</v>
      </c>
      <c r="AA364">
        <v>7</v>
      </c>
      <c r="AB364">
        <v>8</v>
      </c>
      <c r="AC364">
        <v>5</v>
      </c>
      <c r="AF364">
        <v>8</v>
      </c>
      <c r="AG364" t="s">
        <v>29</v>
      </c>
    </row>
    <row r="365" spans="1:33" hidden="1" x14ac:dyDescent="0.25">
      <c r="A365" s="17" t="s">
        <v>68</v>
      </c>
      <c r="B365" s="21" t="s">
        <v>97</v>
      </c>
      <c r="C365" s="21" t="s">
        <v>2256</v>
      </c>
      <c r="D365">
        <v>5.4</v>
      </c>
      <c r="E365" s="28">
        <v>3</v>
      </c>
      <c r="F365" s="38" t="str">
        <f>VLOOKUP(Z365, method!$A$1:$B$15, 2, 0)</f>
        <v>留後</v>
      </c>
      <c r="G365">
        <v>13</v>
      </c>
      <c r="H365">
        <v>123</v>
      </c>
      <c r="I365">
        <v>1600</v>
      </c>
      <c r="J365" s="20" t="s">
        <v>19</v>
      </c>
      <c r="K365">
        <v>1</v>
      </c>
      <c r="L365">
        <v>34.68</v>
      </c>
      <c r="M365">
        <v>24</v>
      </c>
      <c r="N365">
        <v>3</v>
      </c>
      <c r="O365">
        <v>24</v>
      </c>
      <c r="P365" t="s">
        <v>434</v>
      </c>
      <c r="Q365">
        <v>1075</v>
      </c>
      <c r="R365">
        <v>4</v>
      </c>
      <c r="S365" s="32" t="s">
        <v>446</v>
      </c>
      <c r="T365">
        <v>525</v>
      </c>
      <c r="W365" s="12" t="s">
        <v>558</v>
      </c>
      <c r="X365">
        <v>47</v>
      </c>
      <c r="Y365" s="26" t="s">
        <v>59</v>
      </c>
      <c r="Z365">
        <v>14</v>
      </c>
      <c r="AA365">
        <v>13</v>
      </c>
      <c r="AB365">
        <v>11</v>
      </c>
      <c r="AC365">
        <v>3</v>
      </c>
      <c r="AF365">
        <v>8</v>
      </c>
      <c r="AG365" t="s">
        <v>29</v>
      </c>
    </row>
    <row r="366" spans="1:33" hidden="1" x14ac:dyDescent="0.25">
      <c r="A366" s="17" t="s">
        <v>68</v>
      </c>
      <c r="B366" s="21" t="s">
        <v>97</v>
      </c>
      <c r="C366" s="21" t="s">
        <v>2256</v>
      </c>
      <c r="D366">
        <v>5.5</v>
      </c>
      <c r="E366" s="28">
        <v>3</v>
      </c>
      <c r="F366" s="36" t="str">
        <f>VLOOKUP(Z366, method!$A$1:$B$15, 2, 0)</f>
        <v>中後</v>
      </c>
      <c r="G366">
        <v>9</v>
      </c>
      <c r="H366">
        <v>123</v>
      </c>
      <c r="I366" s="43">
        <v>1650</v>
      </c>
      <c r="J366" s="21" t="s">
        <v>53</v>
      </c>
      <c r="K366">
        <v>1</v>
      </c>
      <c r="L366">
        <v>41.57</v>
      </c>
      <c r="M366">
        <v>15</v>
      </c>
      <c r="N366">
        <v>2</v>
      </c>
      <c r="O366">
        <v>24</v>
      </c>
      <c r="P366" s="31" t="s">
        <v>461</v>
      </c>
      <c r="Q366">
        <v>1070</v>
      </c>
      <c r="R366">
        <v>4</v>
      </c>
      <c r="S366" s="32" t="s">
        <v>435</v>
      </c>
      <c r="T366">
        <v>420</v>
      </c>
      <c r="W366">
        <v>3</v>
      </c>
      <c r="X366">
        <v>47</v>
      </c>
      <c r="Y366" s="26" t="s">
        <v>59</v>
      </c>
      <c r="Z366">
        <v>10</v>
      </c>
      <c r="AA366">
        <v>9</v>
      </c>
      <c r="AB366">
        <v>10</v>
      </c>
      <c r="AC366">
        <v>3</v>
      </c>
      <c r="AF366">
        <v>8</v>
      </c>
      <c r="AG366" t="s">
        <v>29</v>
      </c>
    </row>
    <row r="367" spans="1:33" hidden="1" x14ac:dyDescent="0.25">
      <c r="A367" s="17" t="s">
        <v>68</v>
      </c>
      <c r="B367" s="21" t="s">
        <v>97</v>
      </c>
      <c r="C367" s="21" t="s">
        <v>2256</v>
      </c>
      <c r="D367">
        <v>6</v>
      </c>
      <c r="E367" s="28">
        <v>2</v>
      </c>
      <c r="F367" s="35" t="str">
        <f>VLOOKUP(Z367, method!$A$1:$B$15, 2, 0)</f>
        <v>放頭</v>
      </c>
      <c r="G367">
        <v>6</v>
      </c>
      <c r="H367">
        <v>122</v>
      </c>
      <c r="I367">
        <v>1600</v>
      </c>
      <c r="J367" s="21" t="s">
        <v>53</v>
      </c>
      <c r="K367">
        <v>1</v>
      </c>
      <c r="L367">
        <v>35.31</v>
      </c>
      <c r="M367">
        <v>28</v>
      </c>
      <c r="N367">
        <v>1</v>
      </c>
      <c r="O367">
        <v>24</v>
      </c>
      <c r="P367" t="s">
        <v>539</v>
      </c>
      <c r="Q367">
        <v>1079</v>
      </c>
      <c r="R367">
        <v>4</v>
      </c>
      <c r="S367" s="32" t="s">
        <v>435</v>
      </c>
      <c r="T367">
        <v>373</v>
      </c>
      <c r="W367" s="12" t="s">
        <v>464</v>
      </c>
      <c r="X367">
        <v>47</v>
      </c>
      <c r="Y367" s="26" t="s">
        <v>59</v>
      </c>
      <c r="Z367">
        <v>3</v>
      </c>
      <c r="AA367">
        <v>5</v>
      </c>
      <c r="AB367">
        <v>5</v>
      </c>
      <c r="AC367">
        <v>2</v>
      </c>
      <c r="AF367">
        <v>8</v>
      </c>
      <c r="AG367" t="s">
        <v>29</v>
      </c>
    </row>
    <row r="368" spans="1:33" hidden="1" x14ac:dyDescent="0.25">
      <c r="A368" s="17" t="s">
        <v>68</v>
      </c>
      <c r="B368" s="21" t="s">
        <v>97</v>
      </c>
      <c r="C368" s="21" t="s">
        <v>2256</v>
      </c>
      <c r="D368">
        <v>15</v>
      </c>
      <c r="E368">
        <v>6</v>
      </c>
      <c r="F368" s="38" t="str">
        <f>VLOOKUP(Z368, method!$A$1:$B$15, 2, 0)</f>
        <v>留後</v>
      </c>
      <c r="G368">
        <v>11</v>
      </c>
      <c r="H368">
        <v>124</v>
      </c>
      <c r="I368">
        <v>1600</v>
      </c>
      <c r="J368" s="17" t="s">
        <v>84</v>
      </c>
      <c r="K368">
        <v>1</v>
      </c>
      <c r="L368">
        <v>36.479999999999997</v>
      </c>
      <c r="M368">
        <v>13</v>
      </c>
      <c r="N368">
        <v>1</v>
      </c>
      <c r="O368">
        <v>24</v>
      </c>
      <c r="P368" t="s">
        <v>441</v>
      </c>
      <c r="Q368">
        <v>1076</v>
      </c>
      <c r="R368">
        <v>4</v>
      </c>
      <c r="S368" s="32" t="s">
        <v>435</v>
      </c>
      <c r="T368">
        <v>338</v>
      </c>
      <c r="W368">
        <v>3</v>
      </c>
      <c r="X368">
        <v>49</v>
      </c>
      <c r="Y368" s="26" t="s">
        <v>59</v>
      </c>
      <c r="Z368">
        <v>11</v>
      </c>
      <c r="AA368">
        <v>6</v>
      </c>
      <c r="AB368">
        <v>2</v>
      </c>
      <c r="AC368">
        <v>6</v>
      </c>
      <c r="AF368">
        <v>8</v>
      </c>
      <c r="AG368" t="s">
        <v>29</v>
      </c>
    </row>
    <row r="369" spans="1:33" hidden="1" x14ac:dyDescent="0.25">
      <c r="A369" s="17" t="s">
        <v>68</v>
      </c>
      <c r="B369" s="21" t="s">
        <v>97</v>
      </c>
      <c r="C369" s="21" t="s">
        <v>2256</v>
      </c>
      <c r="D369">
        <v>8.6999999999999993</v>
      </c>
      <c r="E369" s="34">
        <v>4</v>
      </c>
      <c r="F369" s="37" t="str">
        <f>VLOOKUP(Z369, method!$A$1:$B$15, 2, 0)</f>
        <v>中前</v>
      </c>
      <c r="G369">
        <v>4</v>
      </c>
      <c r="H369">
        <v>124</v>
      </c>
      <c r="I369">
        <v>1600</v>
      </c>
      <c r="J369" s="26" t="s">
        <v>693</v>
      </c>
      <c r="K369">
        <v>1</v>
      </c>
      <c r="L369">
        <v>35.479999999999997</v>
      </c>
      <c r="M369">
        <v>26</v>
      </c>
      <c r="N369">
        <v>12</v>
      </c>
      <c r="O369">
        <v>23</v>
      </c>
      <c r="P369" t="s">
        <v>441</v>
      </c>
      <c r="Q369">
        <v>1084</v>
      </c>
      <c r="R369">
        <v>4</v>
      </c>
      <c r="S369" s="32" t="s">
        <v>435</v>
      </c>
      <c r="T369">
        <v>285</v>
      </c>
      <c r="W369" s="12" t="s">
        <v>431</v>
      </c>
      <c r="X369">
        <v>49</v>
      </c>
      <c r="Y369" s="26" t="s">
        <v>59</v>
      </c>
      <c r="Z369">
        <v>6</v>
      </c>
      <c r="AA369">
        <v>6</v>
      </c>
      <c r="AB369">
        <v>5</v>
      </c>
      <c r="AC369">
        <v>4</v>
      </c>
      <c r="AF369">
        <v>8</v>
      </c>
      <c r="AG369" t="s">
        <v>29</v>
      </c>
    </row>
    <row r="370" spans="1:33" hidden="1" x14ac:dyDescent="0.25">
      <c r="A370" s="17" t="s">
        <v>68</v>
      </c>
      <c r="B370" s="21" t="s">
        <v>97</v>
      </c>
      <c r="C370" s="21" t="s">
        <v>2256</v>
      </c>
      <c r="D370">
        <v>13</v>
      </c>
      <c r="E370" s="28">
        <v>3</v>
      </c>
      <c r="F370" s="36" t="str">
        <f>VLOOKUP(Z370, method!$A$1:$B$15, 2, 0)</f>
        <v>中後</v>
      </c>
      <c r="G370">
        <v>4</v>
      </c>
      <c r="H370">
        <v>123</v>
      </c>
      <c r="I370">
        <v>1600</v>
      </c>
      <c r="J370" s="26" t="s">
        <v>693</v>
      </c>
      <c r="K370">
        <v>1</v>
      </c>
      <c r="L370">
        <v>35.24</v>
      </c>
      <c r="M370">
        <v>26</v>
      </c>
      <c r="N370">
        <v>11</v>
      </c>
      <c r="O370">
        <v>23</v>
      </c>
      <c r="P370" t="s">
        <v>429</v>
      </c>
      <c r="Q370">
        <v>1089</v>
      </c>
      <c r="R370">
        <v>4</v>
      </c>
      <c r="S370" s="32" t="s">
        <v>435</v>
      </c>
      <c r="T370">
        <v>199</v>
      </c>
      <c r="W370" s="12" t="s">
        <v>521</v>
      </c>
      <c r="X370">
        <v>49</v>
      </c>
      <c r="Y370" s="26" t="s">
        <v>59</v>
      </c>
      <c r="Z370">
        <v>8</v>
      </c>
      <c r="AA370">
        <v>8</v>
      </c>
      <c r="AB370">
        <v>9</v>
      </c>
      <c r="AC370">
        <v>3</v>
      </c>
      <c r="AF370">
        <v>8</v>
      </c>
      <c r="AG370" t="s">
        <v>29</v>
      </c>
    </row>
    <row r="371" spans="1:33" hidden="1" x14ac:dyDescent="0.25">
      <c r="A371" s="17" t="s">
        <v>68</v>
      </c>
      <c r="B371" s="21" t="s">
        <v>97</v>
      </c>
      <c r="C371" s="21" t="s">
        <v>2256</v>
      </c>
      <c r="D371">
        <v>25</v>
      </c>
      <c r="E371">
        <v>11</v>
      </c>
      <c r="F371" s="37" t="str">
        <f>VLOOKUP(Z371, method!$A$1:$B$15, 2, 0)</f>
        <v>中前</v>
      </c>
      <c r="G371">
        <v>12</v>
      </c>
      <c r="H371">
        <v>126</v>
      </c>
      <c r="I371">
        <v>1600</v>
      </c>
      <c r="J371" s="16" t="s">
        <v>316</v>
      </c>
      <c r="K371">
        <v>1</v>
      </c>
      <c r="L371">
        <v>35.97</v>
      </c>
      <c r="M371">
        <v>22</v>
      </c>
      <c r="N371">
        <v>10</v>
      </c>
      <c r="O371">
        <v>23</v>
      </c>
      <c r="P371" t="s">
        <v>506</v>
      </c>
      <c r="Q371">
        <v>1098</v>
      </c>
      <c r="R371">
        <v>4</v>
      </c>
      <c r="S371" s="32" t="s">
        <v>435</v>
      </c>
      <c r="T371">
        <v>104</v>
      </c>
      <c r="W371" t="s">
        <v>699</v>
      </c>
      <c r="X371">
        <v>51</v>
      </c>
      <c r="Y371" s="26" t="s">
        <v>59</v>
      </c>
      <c r="Z371">
        <v>6</v>
      </c>
      <c r="AA371">
        <v>3</v>
      </c>
      <c r="AB371">
        <v>4</v>
      </c>
      <c r="AC371">
        <v>11</v>
      </c>
      <c r="AF371">
        <v>8</v>
      </c>
      <c r="AG371" t="s">
        <v>29</v>
      </c>
    </row>
    <row r="372" spans="1:33" hidden="1" x14ac:dyDescent="0.25">
      <c r="A372" s="17" t="s">
        <v>68</v>
      </c>
      <c r="B372" s="21" t="s">
        <v>97</v>
      </c>
      <c r="C372" s="21" t="s">
        <v>2256</v>
      </c>
      <c r="D372">
        <v>14</v>
      </c>
      <c r="E372" s="34">
        <v>5</v>
      </c>
      <c r="F372" s="36" t="str">
        <f>VLOOKUP(Z372, method!$A$1:$B$15, 2, 0)</f>
        <v>中後</v>
      </c>
      <c r="G372">
        <v>9</v>
      </c>
      <c r="H372">
        <v>123</v>
      </c>
      <c r="I372">
        <v>1200</v>
      </c>
      <c r="J372" s="17" t="s">
        <v>121</v>
      </c>
      <c r="K372">
        <v>1</v>
      </c>
      <c r="L372">
        <v>10.07</v>
      </c>
      <c r="M372">
        <v>24</v>
      </c>
      <c r="N372">
        <v>9</v>
      </c>
      <c r="O372">
        <v>23</v>
      </c>
      <c r="P372" t="s">
        <v>429</v>
      </c>
      <c r="Q372">
        <v>1105</v>
      </c>
      <c r="R372" t="s">
        <v>540</v>
      </c>
      <c r="S372" s="32" t="s">
        <v>435</v>
      </c>
      <c r="T372">
        <v>37</v>
      </c>
      <c r="W372" s="12" t="s">
        <v>464</v>
      </c>
      <c r="X372">
        <v>51</v>
      </c>
      <c r="Y372" s="26" t="s">
        <v>59</v>
      </c>
      <c r="Z372">
        <v>8</v>
      </c>
      <c r="AA372">
        <v>9</v>
      </c>
      <c r="AB372">
        <v>5</v>
      </c>
      <c r="AF372">
        <v>8</v>
      </c>
      <c r="AG372" t="s">
        <v>29</v>
      </c>
    </row>
    <row r="373" spans="1:33" hidden="1" x14ac:dyDescent="0.25">
      <c r="A373" s="17" t="s">
        <v>68</v>
      </c>
      <c r="B373" s="22" t="s">
        <v>100</v>
      </c>
      <c r="C373" s="22" t="s">
        <v>2257</v>
      </c>
      <c r="D373">
        <v>14</v>
      </c>
      <c r="E373">
        <v>9</v>
      </c>
      <c r="F373" s="38" t="str">
        <f>VLOOKUP(Z373, method!$A$1:$B$15, 2, 0)</f>
        <v>留後</v>
      </c>
      <c r="G373">
        <v>6</v>
      </c>
      <c r="H373">
        <v>126</v>
      </c>
      <c r="I373">
        <v>1200</v>
      </c>
      <c r="J373" s="19" t="s">
        <v>101</v>
      </c>
      <c r="K373">
        <v>1</v>
      </c>
      <c r="L373">
        <v>10.31</v>
      </c>
      <c r="M373">
        <v>17</v>
      </c>
      <c r="N373">
        <v>9</v>
      </c>
      <c r="O373">
        <v>25</v>
      </c>
      <c r="P373" s="31" t="s">
        <v>455</v>
      </c>
      <c r="Q373">
        <v>1020</v>
      </c>
      <c r="R373">
        <v>4</v>
      </c>
      <c r="S373" s="32" t="s">
        <v>446</v>
      </c>
      <c r="T373">
        <v>34</v>
      </c>
      <c r="W373" t="s">
        <v>600</v>
      </c>
      <c r="X373">
        <v>49</v>
      </c>
      <c r="Y373" s="21" t="s">
        <v>35</v>
      </c>
      <c r="Z373">
        <v>12</v>
      </c>
      <c r="AA373">
        <v>12</v>
      </c>
      <c r="AB373">
        <v>9</v>
      </c>
      <c r="AF373">
        <v>10</v>
      </c>
      <c r="AG373" t="s">
        <v>101</v>
      </c>
    </row>
    <row r="374" spans="1:33" x14ac:dyDescent="0.25">
      <c r="A374" s="17" t="s">
        <v>68</v>
      </c>
      <c r="B374" s="22" t="s">
        <v>100</v>
      </c>
      <c r="C374" s="22" t="s">
        <v>2257</v>
      </c>
      <c r="D374">
        <v>29</v>
      </c>
      <c r="E374">
        <v>12</v>
      </c>
      <c r="F374" s="38" t="str">
        <f>VLOOKUP(Z374, method!$A$1:$B$15, 2, 0)</f>
        <v>留後</v>
      </c>
      <c r="G374">
        <v>11</v>
      </c>
      <c r="H374">
        <v>128</v>
      </c>
      <c r="I374" s="43">
        <v>1650</v>
      </c>
      <c r="J374" s="18" t="s">
        <v>116</v>
      </c>
      <c r="K374">
        <v>1</v>
      </c>
      <c r="L374">
        <v>40.76</v>
      </c>
      <c r="M374">
        <v>9</v>
      </c>
      <c r="N374">
        <v>7</v>
      </c>
      <c r="O374">
        <v>25</v>
      </c>
      <c r="P374" s="31" t="s">
        <v>450</v>
      </c>
      <c r="Q374">
        <v>1035</v>
      </c>
      <c r="R374">
        <v>4</v>
      </c>
      <c r="S374" s="32" t="s">
        <v>446</v>
      </c>
      <c r="T374">
        <v>823</v>
      </c>
      <c r="W374">
        <v>10</v>
      </c>
      <c r="X374">
        <v>53</v>
      </c>
      <c r="Y374" s="21" t="s">
        <v>35</v>
      </c>
      <c r="Z374">
        <v>12</v>
      </c>
      <c r="AA374">
        <v>12</v>
      </c>
      <c r="AB374">
        <v>12</v>
      </c>
      <c r="AC374">
        <v>12</v>
      </c>
      <c r="AF374">
        <v>10</v>
      </c>
      <c r="AG374" t="s">
        <v>101</v>
      </c>
    </row>
    <row r="375" spans="1:33" x14ac:dyDescent="0.25">
      <c r="A375" s="17" t="s">
        <v>68</v>
      </c>
      <c r="B375" s="22" t="s">
        <v>100</v>
      </c>
      <c r="C375" s="22" t="s">
        <v>2257</v>
      </c>
      <c r="D375">
        <v>11</v>
      </c>
      <c r="E375" s="28">
        <v>3</v>
      </c>
      <c r="F375" s="37" t="str">
        <f>VLOOKUP(Z375, method!$A$1:$B$15, 2, 0)</f>
        <v>中前</v>
      </c>
      <c r="G375">
        <v>1</v>
      </c>
      <c r="H375">
        <v>132</v>
      </c>
      <c r="I375" s="43">
        <v>1650</v>
      </c>
      <c r="J375" s="18" t="s">
        <v>116</v>
      </c>
      <c r="K375">
        <v>1</v>
      </c>
      <c r="L375">
        <v>40.14</v>
      </c>
      <c r="M375">
        <v>11</v>
      </c>
      <c r="N375">
        <v>6</v>
      </c>
      <c r="O375">
        <v>25</v>
      </c>
      <c r="P375" s="31" t="s">
        <v>455</v>
      </c>
      <c r="Q375">
        <v>1044</v>
      </c>
      <c r="R375">
        <v>4</v>
      </c>
      <c r="S375" s="32" t="s">
        <v>446</v>
      </c>
      <c r="T375">
        <v>749</v>
      </c>
      <c r="W375" t="s">
        <v>519</v>
      </c>
      <c r="X375">
        <v>54</v>
      </c>
      <c r="Y375" s="21" t="s">
        <v>35</v>
      </c>
      <c r="Z375">
        <v>6</v>
      </c>
      <c r="AA375">
        <v>7</v>
      </c>
      <c r="AB375">
        <v>7</v>
      </c>
      <c r="AC375">
        <v>3</v>
      </c>
      <c r="AF375">
        <v>10</v>
      </c>
      <c r="AG375" t="s">
        <v>101</v>
      </c>
    </row>
    <row r="376" spans="1:33" x14ac:dyDescent="0.25">
      <c r="A376" s="17" t="s">
        <v>68</v>
      </c>
      <c r="B376" s="22" t="s">
        <v>100</v>
      </c>
      <c r="C376" s="22" t="s">
        <v>2257</v>
      </c>
      <c r="D376">
        <v>28</v>
      </c>
      <c r="E376" s="34">
        <v>4</v>
      </c>
      <c r="F376" s="36" t="str">
        <f>VLOOKUP(Z376, method!$A$1:$B$15, 2, 0)</f>
        <v>中後</v>
      </c>
      <c r="G376">
        <v>5</v>
      </c>
      <c r="H376">
        <v>132</v>
      </c>
      <c r="I376" s="43">
        <v>1650</v>
      </c>
      <c r="J376" s="18" t="s">
        <v>116</v>
      </c>
      <c r="K376">
        <v>1</v>
      </c>
      <c r="L376">
        <v>40.090000000000003</v>
      </c>
      <c r="M376">
        <v>14</v>
      </c>
      <c r="N376">
        <v>5</v>
      </c>
      <c r="O376">
        <v>25</v>
      </c>
      <c r="P376" s="31" t="s">
        <v>455</v>
      </c>
      <c r="Q376">
        <v>1036</v>
      </c>
      <c r="R376">
        <v>4</v>
      </c>
      <c r="S376" s="32" t="s">
        <v>446</v>
      </c>
      <c r="T376">
        <v>671</v>
      </c>
      <c r="W376" s="12">
        <v>2</v>
      </c>
      <c r="X376">
        <v>56</v>
      </c>
      <c r="Y376" s="21" t="s">
        <v>35</v>
      </c>
      <c r="Z376">
        <v>8</v>
      </c>
      <c r="AA376">
        <v>7</v>
      </c>
      <c r="AB376">
        <v>8</v>
      </c>
      <c r="AC376">
        <v>4</v>
      </c>
      <c r="AF376">
        <v>10</v>
      </c>
      <c r="AG376" t="s">
        <v>101</v>
      </c>
    </row>
    <row r="377" spans="1:33" hidden="1" x14ac:dyDescent="0.25">
      <c r="A377" s="17" t="s">
        <v>68</v>
      </c>
      <c r="B377" s="22" t="s">
        <v>100</v>
      </c>
      <c r="C377" s="22" t="s">
        <v>2257</v>
      </c>
      <c r="D377">
        <v>5.8</v>
      </c>
      <c r="E377">
        <v>11</v>
      </c>
      <c r="F377" s="36" t="str">
        <f>VLOOKUP(Z377, method!$A$1:$B$15, 2, 0)</f>
        <v>中後</v>
      </c>
      <c r="G377">
        <v>2</v>
      </c>
      <c r="H377">
        <v>134</v>
      </c>
      <c r="I377">
        <v>1200</v>
      </c>
      <c r="J377" s="18" t="s">
        <v>116</v>
      </c>
      <c r="K377">
        <v>1</v>
      </c>
      <c r="L377">
        <v>10.67</v>
      </c>
      <c r="M377">
        <v>16</v>
      </c>
      <c r="N377">
        <v>4</v>
      </c>
      <c r="O377">
        <v>25</v>
      </c>
      <c r="P377" s="31" t="s">
        <v>455</v>
      </c>
      <c r="Q377">
        <v>1038</v>
      </c>
      <c r="R377">
        <v>4</v>
      </c>
      <c r="S377" s="32" t="s">
        <v>446</v>
      </c>
      <c r="T377">
        <v>599</v>
      </c>
      <c r="W377" t="s">
        <v>447</v>
      </c>
      <c r="X377">
        <v>58</v>
      </c>
      <c r="Y377" s="21" t="s">
        <v>35</v>
      </c>
      <c r="Z377">
        <v>9</v>
      </c>
      <c r="AA377">
        <v>9</v>
      </c>
      <c r="AB377">
        <v>11</v>
      </c>
      <c r="AF377">
        <v>10</v>
      </c>
      <c r="AG377" t="s">
        <v>101</v>
      </c>
    </row>
    <row r="378" spans="1:33" hidden="1" x14ac:dyDescent="0.25">
      <c r="A378" s="17" t="s">
        <v>68</v>
      </c>
      <c r="B378" s="22" t="s">
        <v>100</v>
      </c>
      <c r="C378" s="22" t="s">
        <v>2257</v>
      </c>
      <c r="D378">
        <v>19</v>
      </c>
      <c r="E378">
        <v>7</v>
      </c>
      <c r="F378" s="36" t="str">
        <f>VLOOKUP(Z378, method!$A$1:$B$15, 2, 0)</f>
        <v>中後</v>
      </c>
      <c r="G378">
        <v>11</v>
      </c>
      <c r="H378">
        <v>134</v>
      </c>
      <c r="I378">
        <v>1200</v>
      </c>
      <c r="J378" s="18" t="s">
        <v>116</v>
      </c>
      <c r="K378">
        <v>1</v>
      </c>
      <c r="L378">
        <v>10.14</v>
      </c>
      <c r="M378">
        <v>19</v>
      </c>
      <c r="N378">
        <v>3</v>
      </c>
      <c r="O378">
        <v>25</v>
      </c>
      <c r="P378" s="31" t="s">
        <v>455</v>
      </c>
      <c r="Q378">
        <v>1041</v>
      </c>
      <c r="R378">
        <v>4</v>
      </c>
      <c r="S378" s="32" t="s">
        <v>446</v>
      </c>
      <c r="T378">
        <v>518</v>
      </c>
      <c r="W378" t="s">
        <v>519</v>
      </c>
      <c r="X378">
        <v>58</v>
      </c>
      <c r="Y378" s="21" t="s">
        <v>35</v>
      </c>
      <c r="Z378">
        <v>9</v>
      </c>
      <c r="AA378">
        <v>10</v>
      </c>
      <c r="AB378">
        <v>7</v>
      </c>
      <c r="AF378">
        <v>10</v>
      </c>
      <c r="AG378" t="s">
        <v>101</v>
      </c>
    </row>
    <row r="379" spans="1:33" hidden="1" x14ac:dyDescent="0.25">
      <c r="A379" s="17" t="s">
        <v>68</v>
      </c>
      <c r="B379" s="22" t="s">
        <v>100</v>
      </c>
      <c r="C379" s="22" t="s">
        <v>2257</v>
      </c>
      <c r="D379">
        <v>14</v>
      </c>
      <c r="E379" s="28">
        <v>2</v>
      </c>
      <c r="F379" s="36" t="str">
        <f>VLOOKUP(Z379, method!$A$1:$B$15, 2, 0)</f>
        <v>中後</v>
      </c>
      <c r="G379">
        <v>8</v>
      </c>
      <c r="H379">
        <v>131</v>
      </c>
      <c r="I379">
        <v>1200</v>
      </c>
      <c r="J379" s="18" t="s">
        <v>116</v>
      </c>
      <c r="K379">
        <v>1</v>
      </c>
      <c r="L379">
        <v>9.92</v>
      </c>
      <c r="M379">
        <v>19</v>
      </c>
      <c r="N379">
        <v>2</v>
      </c>
      <c r="O379">
        <v>25</v>
      </c>
      <c r="P379" s="31" t="s">
        <v>455</v>
      </c>
      <c r="Q379">
        <v>1034</v>
      </c>
      <c r="R379">
        <v>4</v>
      </c>
      <c r="S379" s="32" t="s">
        <v>435</v>
      </c>
      <c r="T379">
        <v>439</v>
      </c>
      <c r="W379" s="12" t="s">
        <v>914</v>
      </c>
      <c r="X379">
        <v>56</v>
      </c>
      <c r="Y379" s="21" t="s">
        <v>35</v>
      </c>
      <c r="Z379">
        <v>8</v>
      </c>
      <c r="AA379">
        <v>8</v>
      </c>
      <c r="AB379">
        <v>2</v>
      </c>
      <c r="AF379">
        <v>10</v>
      </c>
      <c r="AG379" t="s">
        <v>101</v>
      </c>
    </row>
    <row r="380" spans="1:33" hidden="1" x14ac:dyDescent="0.25">
      <c r="A380" s="17" t="s">
        <v>68</v>
      </c>
      <c r="B380" s="22" t="s">
        <v>100</v>
      </c>
      <c r="C380" s="22" t="s">
        <v>2257</v>
      </c>
      <c r="D380">
        <v>9.6999999999999993</v>
      </c>
      <c r="E380">
        <v>6</v>
      </c>
      <c r="F380" s="37" t="str">
        <f>VLOOKUP(Z380, method!$A$1:$B$15, 2, 0)</f>
        <v>中前</v>
      </c>
      <c r="G380">
        <v>2</v>
      </c>
      <c r="H380">
        <v>133</v>
      </c>
      <c r="I380">
        <v>1200</v>
      </c>
      <c r="J380" s="18" t="s">
        <v>116</v>
      </c>
      <c r="K380">
        <v>1</v>
      </c>
      <c r="L380">
        <v>10.52</v>
      </c>
      <c r="M380">
        <v>22</v>
      </c>
      <c r="N380">
        <v>1</v>
      </c>
      <c r="O380">
        <v>25</v>
      </c>
      <c r="P380" s="31" t="s">
        <v>461</v>
      </c>
      <c r="Q380">
        <v>1047</v>
      </c>
      <c r="R380">
        <v>4</v>
      </c>
      <c r="S380" s="32" t="s">
        <v>435</v>
      </c>
      <c r="T380">
        <v>369</v>
      </c>
      <c r="W380" t="s">
        <v>600</v>
      </c>
      <c r="X380">
        <v>58</v>
      </c>
      <c r="Y380" s="21" t="s">
        <v>35</v>
      </c>
      <c r="Z380">
        <v>6</v>
      </c>
      <c r="AA380">
        <v>7</v>
      </c>
      <c r="AB380">
        <v>6</v>
      </c>
      <c r="AF380">
        <v>10</v>
      </c>
      <c r="AG380" t="s">
        <v>101</v>
      </c>
    </row>
    <row r="381" spans="1:33" hidden="1" x14ac:dyDescent="0.25">
      <c r="A381" s="17" t="s">
        <v>68</v>
      </c>
      <c r="B381" s="22" t="s">
        <v>100</v>
      </c>
      <c r="C381" s="22" t="s">
        <v>2257</v>
      </c>
      <c r="D381">
        <v>51</v>
      </c>
      <c r="E381">
        <v>11</v>
      </c>
      <c r="F381" s="36" t="str">
        <f>VLOOKUP(Z381, method!$A$1:$B$15, 2, 0)</f>
        <v>中後</v>
      </c>
      <c r="G381">
        <v>9</v>
      </c>
      <c r="H381">
        <v>120</v>
      </c>
      <c r="I381" s="43">
        <v>1650</v>
      </c>
      <c r="J381" s="18" t="s">
        <v>116</v>
      </c>
      <c r="K381">
        <v>1</v>
      </c>
      <c r="L381">
        <v>40.4</v>
      </c>
      <c r="M381">
        <v>26</v>
      </c>
      <c r="N381">
        <v>12</v>
      </c>
      <c r="O381">
        <v>24</v>
      </c>
      <c r="P381" s="42" t="s">
        <v>445</v>
      </c>
      <c r="Q381">
        <v>1047</v>
      </c>
      <c r="R381">
        <v>3</v>
      </c>
      <c r="S381" s="32" t="s">
        <v>435</v>
      </c>
      <c r="T381">
        <v>296</v>
      </c>
      <c r="W381" t="s">
        <v>817</v>
      </c>
      <c r="X381">
        <v>60</v>
      </c>
      <c r="Y381" s="21" t="s">
        <v>35</v>
      </c>
      <c r="Z381">
        <v>8</v>
      </c>
      <c r="AA381">
        <v>8</v>
      </c>
      <c r="AB381">
        <v>9</v>
      </c>
      <c r="AC381">
        <v>11</v>
      </c>
      <c r="AF381">
        <v>10</v>
      </c>
      <c r="AG381" t="s">
        <v>101</v>
      </c>
    </row>
    <row r="382" spans="1:33" hidden="1" x14ac:dyDescent="0.25">
      <c r="A382" s="17" t="s">
        <v>68</v>
      </c>
      <c r="B382" s="22" t="s">
        <v>100</v>
      </c>
      <c r="C382" s="22" t="s">
        <v>2257</v>
      </c>
      <c r="D382">
        <v>40</v>
      </c>
      <c r="E382">
        <v>11</v>
      </c>
      <c r="F382" s="38" t="str">
        <f>VLOOKUP(Z382, method!$A$1:$B$15, 2, 0)</f>
        <v>留後</v>
      </c>
      <c r="G382">
        <v>11</v>
      </c>
      <c r="H382">
        <v>119</v>
      </c>
      <c r="I382" s="43">
        <v>1650</v>
      </c>
      <c r="J382" s="18" t="s">
        <v>116</v>
      </c>
      <c r="K382">
        <v>1</v>
      </c>
      <c r="L382">
        <v>41.41</v>
      </c>
      <c r="M382">
        <v>11</v>
      </c>
      <c r="N382">
        <v>12</v>
      </c>
      <c r="O382">
        <v>24</v>
      </c>
      <c r="P382" s="31" t="s">
        <v>455</v>
      </c>
      <c r="Q382">
        <v>1041</v>
      </c>
      <c r="R382">
        <v>3</v>
      </c>
      <c r="S382" s="32" t="s">
        <v>435</v>
      </c>
      <c r="T382">
        <v>258</v>
      </c>
      <c r="W382" t="s">
        <v>436</v>
      </c>
      <c r="X382">
        <v>62</v>
      </c>
      <c r="Y382" s="21" t="s">
        <v>35</v>
      </c>
      <c r="Z382">
        <v>12</v>
      </c>
      <c r="AA382">
        <v>12</v>
      </c>
      <c r="AB382">
        <v>10</v>
      </c>
      <c r="AC382">
        <v>11</v>
      </c>
      <c r="AF382">
        <v>10</v>
      </c>
      <c r="AG382" t="s">
        <v>101</v>
      </c>
    </row>
    <row r="383" spans="1:33" hidden="1" x14ac:dyDescent="0.25">
      <c r="A383" s="17" t="s">
        <v>68</v>
      </c>
      <c r="B383" s="22" t="s">
        <v>100</v>
      </c>
      <c r="C383" s="22" t="s">
        <v>2257</v>
      </c>
      <c r="D383">
        <v>35</v>
      </c>
      <c r="E383" s="34">
        <v>4</v>
      </c>
      <c r="F383" s="38" t="str">
        <f>VLOOKUP(Z383, method!$A$1:$B$15, 2, 0)</f>
        <v>留後</v>
      </c>
      <c r="G383">
        <v>7</v>
      </c>
      <c r="H383">
        <v>122</v>
      </c>
      <c r="I383">
        <v>1200</v>
      </c>
      <c r="J383" s="17" t="s">
        <v>121</v>
      </c>
      <c r="K383">
        <v>1</v>
      </c>
      <c r="L383">
        <v>10.38</v>
      </c>
      <c r="M383">
        <v>20</v>
      </c>
      <c r="N383">
        <v>11</v>
      </c>
      <c r="O383">
        <v>24</v>
      </c>
      <c r="P383" s="31" t="s">
        <v>461</v>
      </c>
      <c r="Q383">
        <v>1034</v>
      </c>
      <c r="R383">
        <v>3</v>
      </c>
      <c r="S383" s="33" t="s">
        <v>499</v>
      </c>
      <c r="T383">
        <v>201</v>
      </c>
      <c r="W383" s="12" t="s">
        <v>451</v>
      </c>
      <c r="X383">
        <v>62</v>
      </c>
      <c r="Y383" s="21" t="s">
        <v>35</v>
      </c>
      <c r="Z383">
        <v>11</v>
      </c>
      <c r="AA383">
        <v>11</v>
      </c>
      <c r="AB383">
        <v>4</v>
      </c>
      <c r="AF383">
        <v>10</v>
      </c>
      <c r="AG383" t="s">
        <v>101</v>
      </c>
    </row>
    <row r="384" spans="1:33" hidden="1" x14ac:dyDescent="0.25">
      <c r="A384" s="17" t="s">
        <v>68</v>
      </c>
      <c r="B384" s="22" t="s">
        <v>100</v>
      </c>
      <c r="C384" s="22" t="s">
        <v>2257</v>
      </c>
      <c r="D384">
        <v>26</v>
      </c>
      <c r="E384" s="34">
        <v>4</v>
      </c>
      <c r="F384" s="38" t="str">
        <f>VLOOKUP(Z384, method!$A$1:$B$15, 2, 0)</f>
        <v>留後</v>
      </c>
      <c r="G384">
        <v>3</v>
      </c>
      <c r="H384">
        <v>119</v>
      </c>
      <c r="I384">
        <v>1200</v>
      </c>
      <c r="J384" s="19" t="s">
        <v>101</v>
      </c>
      <c r="K384">
        <v>1</v>
      </c>
      <c r="L384">
        <v>9.75</v>
      </c>
      <c r="M384">
        <v>16</v>
      </c>
      <c r="N384">
        <v>10</v>
      </c>
      <c r="O384">
        <v>24</v>
      </c>
      <c r="P384" s="31" t="s">
        <v>455</v>
      </c>
      <c r="Q384">
        <v>1026</v>
      </c>
      <c r="R384">
        <v>3</v>
      </c>
      <c r="S384" s="32" t="s">
        <v>446</v>
      </c>
      <c r="T384">
        <v>110</v>
      </c>
      <c r="W384" s="12" t="s">
        <v>431</v>
      </c>
      <c r="X384">
        <v>62</v>
      </c>
      <c r="Y384" s="21" t="s">
        <v>35</v>
      </c>
      <c r="Z384">
        <v>11</v>
      </c>
      <c r="AA384">
        <v>12</v>
      </c>
      <c r="AB384">
        <v>4</v>
      </c>
      <c r="AF384">
        <v>10</v>
      </c>
      <c r="AG384" t="s">
        <v>101</v>
      </c>
    </row>
    <row r="385" spans="1:33" hidden="1" x14ac:dyDescent="0.25">
      <c r="A385" s="17" t="s">
        <v>68</v>
      </c>
      <c r="B385" s="22" t="s">
        <v>100</v>
      </c>
      <c r="C385" s="22" t="s">
        <v>2257</v>
      </c>
      <c r="D385">
        <v>34</v>
      </c>
      <c r="E385">
        <v>8</v>
      </c>
      <c r="F385" s="37" t="str">
        <f>VLOOKUP(Z385, method!$A$1:$B$15, 2, 0)</f>
        <v>中前</v>
      </c>
      <c r="G385">
        <v>3</v>
      </c>
      <c r="H385">
        <v>120</v>
      </c>
      <c r="I385">
        <v>1400</v>
      </c>
      <c r="J385" s="18" t="s">
        <v>116</v>
      </c>
      <c r="K385">
        <v>1</v>
      </c>
      <c r="L385">
        <v>22.04</v>
      </c>
      <c r="M385">
        <v>6</v>
      </c>
      <c r="N385">
        <v>7</v>
      </c>
      <c r="O385">
        <v>24</v>
      </c>
      <c r="P385" t="s">
        <v>429</v>
      </c>
      <c r="Q385">
        <v>1043</v>
      </c>
      <c r="R385">
        <v>3</v>
      </c>
      <c r="S385" s="32" t="s">
        <v>446</v>
      </c>
      <c r="T385">
        <v>808</v>
      </c>
      <c r="W385">
        <v>4</v>
      </c>
      <c r="X385">
        <v>63</v>
      </c>
      <c r="Y385" s="21" t="s">
        <v>35</v>
      </c>
      <c r="Z385">
        <v>6</v>
      </c>
      <c r="AA385">
        <v>8</v>
      </c>
      <c r="AB385">
        <v>8</v>
      </c>
      <c r="AC385">
        <v>8</v>
      </c>
      <c r="AF385">
        <v>10</v>
      </c>
      <c r="AG385" t="s">
        <v>101</v>
      </c>
    </row>
    <row r="386" spans="1:33" hidden="1" x14ac:dyDescent="0.25">
      <c r="A386" s="17" t="s">
        <v>68</v>
      </c>
      <c r="B386" s="22" t="s">
        <v>100</v>
      </c>
      <c r="C386" s="22" t="s">
        <v>2257</v>
      </c>
      <c r="D386">
        <v>26</v>
      </c>
      <c r="E386">
        <v>10</v>
      </c>
      <c r="F386" s="36" t="str">
        <f>VLOOKUP(Z386, method!$A$1:$B$15, 2, 0)</f>
        <v>中後</v>
      </c>
      <c r="G386">
        <v>8</v>
      </c>
      <c r="H386">
        <v>122</v>
      </c>
      <c r="I386">
        <v>1200</v>
      </c>
      <c r="J386" s="17" t="s">
        <v>121</v>
      </c>
      <c r="K386">
        <v>1</v>
      </c>
      <c r="L386">
        <v>11.46</v>
      </c>
      <c r="M386">
        <v>5</v>
      </c>
      <c r="N386">
        <v>6</v>
      </c>
      <c r="O386">
        <v>24</v>
      </c>
      <c r="P386" s="31" t="s">
        <v>450</v>
      </c>
      <c r="Q386">
        <v>1043</v>
      </c>
      <c r="R386">
        <v>3</v>
      </c>
      <c r="S386" s="33" t="s">
        <v>499</v>
      </c>
      <c r="T386">
        <v>731</v>
      </c>
      <c r="W386" t="s">
        <v>436</v>
      </c>
      <c r="X386">
        <v>63</v>
      </c>
      <c r="Y386" s="21" t="s">
        <v>35</v>
      </c>
      <c r="Z386">
        <v>10</v>
      </c>
      <c r="AA386">
        <v>11</v>
      </c>
      <c r="AB386">
        <v>10</v>
      </c>
      <c r="AF386">
        <v>10</v>
      </c>
      <c r="AG386" t="s">
        <v>101</v>
      </c>
    </row>
    <row r="387" spans="1:33" hidden="1" x14ac:dyDescent="0.25">
      <c r="A387" s="17" t="s">
        <v>68</v>
      </c>
      <c r="B387" s="22" t="s">
        <v>100</v>
      </c>
      <c r="C387" s="22" t="s">
        <v>2257</v>
      </c>
      <c r="D387">
        <v>11</v>
      </c>
      <c r="E387" s="34">
        <v>4</v>
      </c>
      <c r="F387" s="37" t="str">
        <f>VLOOKUP(Z387, method!$A$1:$B$15, 2, 0)</f>
        <v>中前</v>
      </c>
      <c r="G387">
        <v>5</v>
      </c>
      <c r="H387">
        <v>119</v>
      </c>
      <c r="I387">
        <v>1200</v>
      </c>
      <c r="J387" s="17" t="s">
        <v>121</v>
      </c>
      <c r="K387">
        <v>1</v>
      </c>
      <c r="L387">
        <v>10.34</v>
      </c>
      <c r="M387">
        <v>15</v>
      </c>
      <c r="N387">
        <v>5</v>
      </c>
      <c r="O387">
        <v>24</v>
      </c>
      <c r="P387" s="31" t="s">
        <v>461</v>
      </c>
      <c r="Q387">
        <v>1045</v>
      </c>
      <c r="R387">
        <v>3</v>
      </c>
      <c r="S387" s="32" t="s">
        <v>435</v>
      </c>
      <c r="T387">
        <v>674</v>
      </c>
      <c r="W387">
        <v>3</v>
      </c>
      <c r="X387">
        <v>63</v>
      </c>
      <c r="Y387" s="21" t="s">
        <v>35</v>
      </c>
      <c r="Z387">
        <v>6</v>
      </c>
      <c r="AA387">
        <v>6</v>
      </c>
      <c r="AB387">
        <v>4</v>
      </c>
      <c r="AF387">
        <v>10</v>
      </c>
      <c r="AG387" t="s">
        <v>101</v>
      </c>
    </row>
    <row r="388" spans="1:33" hidden="1" x14ac:dyDescent="0.25">
      <c r="A388" s="17" t="s">
        <v>68</v>
      </c>
      <c r="B388" s="22" t="s">
        <v>100</v>
      </c>
      <c r="C388" s="22" t="s">
        <v>2257</v>
      </c>
      <c r="D388">
        <v>3.6</v>
      </c>
      <c r="E388" s="28">
        <v>1</v>
      </c>
      <c r="F388" s="37" t="str">
        <f>VLOOKUP(Z388, method!$A$1:$B$15, 2, 0)</f>
        <v>中前</v>
      </c>
      <c r="G388">
        <v>2</v>
      </c>
      <c r="H388">
        <v>132</v>
      </c>
      <c r="I388">
        <v>1200</v>
      </c>
      <c r="J388" s="18" t="s">
        <v>116</v>
      </c>
      <c r="K388">
        <v>1</v>
      </c>
      <c r="L388">
        <v>10.31</v>
      </c>
      <c r="M388">
        <v>24</v>
      </c>
      <c r="N388">
        <v>4</v>
      </c>
      <c r="O388">
        <v>24</v>
      </c>
      <c r="P388" s="30" t="s">
        <v>445</v>
      </c>
      <c r="Q388">
        <v>1050</v>
      </c>
      <c r="R388">
        <v>4</v>
      </c>
      <c r="S388" s="32" t="s">
        <v>435</v>
      </c>
      <c r="T388">
        <v>614</v>
      </c>
      <c r="W388" s="12" t="s">
        <v>480</v>
      </c>
      <c r="X388">
        <v>57</v>
      </c>
      <c r="Y388" s="21" t="s">
        <v>35</v>
      </c>
      <c r="Z388">
        <v>4</v>
      </c>
      <c r="AA388">
        <v>4</v>
      </c>
      <c r="AB388">
        <v>1</v>
      </c>
      <c r="AF388">
        <v>10</v>
      </c>
      <c r="AG388" t="s">
        <v>101</v>
      </c>
    </row>
    <row r="389" spans="1:33" hidden="1" x14ac:dyDescent="0.25">
      <c r="A389" s="17" t="s">
        <v>68</v>
      </c>
      <c r="B389" s="22" t="s">
        <v>100</v>
      </c>
      <c r="C389" s="22" t="s">
        <v>2257</v>
      </c>
      <c r="D389">
        <v>3.2</v>
      </c>
      <c r="E389" s="28">
        <v>1</v>
      </c>
      <c r="F389" s="37" t="str">
        <f>VLOOKUP(Z389, method!$A$1:$B$15, 2, 0)</f>
        <v>中前</v>
      </c>
      <c r="G389">
        <v>1</v>
      </c>
      <c r="H389">
        <v>127</v>
      </c>
      <c r="I389">
        <v>1200</v>
      </c>
      <c r="J389" s="18" t="s">
        <v>116</v>
      </c>
      <c r="K389">
        <v>1</v>
      </c>
      <c r="L389">
        <v>10.35</v>
      </c>
      <c r="M389">
        <v>27</v>
      </c>
      <c r="N389">
        <v>3</v>
      </c>
      <c r="O389">
        <v>24</v>
      </c>
      <c r="P389" s="31" t="s">
        <v>450</v>
      </c>
      <c r="Q389">
        <v>1034</v>
      </c>
      <c r="R389">
        <v>4</v>
      </c>
      <c r="S389" s="32" t="s">
        <v>435</v>
      </c>
      <c r="T389">
        <v>537</v>
      </c>
      <c r="W389" s="12" t="s">
        <v>480</v>
      </c>
      <c r="X389">
        <v>52</v>
      </c>
      <c r="Y389" s="21" t="s">
        <v>35</v>
      </c>
      <c r="Z389">
        <v>6</v>
      </c>
      <c r="AA389">
        <v>5</v>
      </c>
      <c r="AB389">
        <v>1</v>
      </c>
      <c r="AF389">
        <v>10</v>
      </c>
      <c r="AG389" t="s">
        <v>101</v>
      </c>
    </row>
    <row r="390" spans="1:33" hidden="1" x14ac:dyDescent="0.25">
      <c r="A390" s="17" t="s">
        <v>68</v>
      </c>
      <c r="B390" s="22" t="s">
        <v>100</v>
      </c>
      <c r="C390" s="22" t="s">
        <v>2257</v>
      </c>
      <c r="D390">
        <v>22</v>
      </c>
      <c r="E390" s="28">
        <v>2</v>
      </c>
      <c r="F390" s="37" t="str">
        <f>VLOOKUP(Z390, method!$A$1:$B$15, 2, 0)</f>
        <v>中前</v>
      </c>
      <c r="G390">
        <v>8</v>
      </c>
      <c r="H390">
        <v>127</v>
      </c>
      <c r="I390">
        <v>1200</v>
      </c>
      <c r="J390" s="18" t="s">
        <v>116</v>
      </c>
      <c r="K390">
        <v>1</v>
      </c>
      <c r="L390">
        <v>11.24</v>
      </c>
      <c r="M390">
        <v>28</v>
      </c>
      <c r="N390">
        <v>2</v>
      </c>
      <c r="O390">
        <v>24</v>
      </c>
      <c r="P390" s="31" t="s">
        <v>450</v>
      </c>
      <c r="Q390">
        <v>1052</v>
      </c>
      <c r="R390">
        <v>4</v>
      </c>
      <c r="S390" s="32" t="s">
        <v>435</v>
      </c>
      <c r="T390">
        <v>464</v>
      </c>
      <c r="W390" s="12" t="s">
        <v>456</v>
      </c>
      <c r="X390">
        <v>52</v>
      </c>
      <c r="Y390" s="21" t="s">
        <v>35</v>
      </c>
      <c r="Z390">
        <v>5</v>
      </c>
      <c r="AA390">
        <v>5</v>
      </c>
      <c r="AB390">
        <v>2</v>
      </c>
      <c r="AF390">
        <v>10</v>
      </c>
      <c r="AG390" t="s">
        <v>101</v>
      </c>
    </row>
    <row r="391" spans="1:33" hidden="1" x14ac:dyDescent="0.25">
      <c r="A391" s="17" t="s">
        <v>68</v>
      </c>
      <c r="B391" s="22" t="s">
        <v>100</v>
      </c>
      <c r="C391" s="22" t="s">
        <v>2257</v>
      </c>
      <c r="D391">
        <v>27</v>
      </c>
      <c r="E391">
        <v>8</v>
      </c>
      <c r="F391" s="36" t="str">
        <f>VLOOKUP(Z391, method!$A$1:$B$15, 2, 0)</f>
        <v>中後</v>
      </c>
      <c r="G391">
        <v>10</v>
      </c>
      <c r="H391">
        <v>131</v>
      </c>
      <c r="I391">
        <v>1200</v>
      </c>
      <c r="J391" s="18" t="s">
        <v>116</v>
      </c>
      <c r="K391">
        <v>1</v>
      </c>
      <c r="L391">
        <v>11.32</v>
      </c>
      <c r="M391">
        <v>7</v>
      </c>
      <c r="N391">
        <v>2</v>
      </c>
      <c r="O391">
        <v>24</v>
      </c>
      <c r="P391" s="31" t="s">
        <v>455</v>
      </c>
      <c r="Q391">
        <v>1050</v>
      </c>
      <c r="R391">
        <v>4</v>
      </c>
      <c r="S391" s="32" t="s">
        <v>435</v>
      </c>
      <c r="T391">
        <v>401</v>
      </c>
      <c r="W391" t="s">
        <v>629</v>
      </c>
      <c r="X391">
        <v>54</v>
      </c>
      <c r="Y391" s="21" t="s">
        <v>35</v>
      </c>
      <c r="Z391">
        <v>10</v>
      </c>
      <c r="AA391">
        <v>11</v>
      </c>
      <c r="AB391">
        <v>8</v>
      </c>
      <c r="AF391">
        <v>10</v>
      </c>
      <c r="AG391" t="s">
        <v>101</v>
      </c>
    </row>
    <row r="392" spans="1:33" hidden="1" x14ac:dyDescent="0.25">
      <c r="A392" s="17" t="s">
        <v>68</v>
      </c>
      <c r="B392" s="22" t="s">
        <v>100</v>
      </c>
      <c r="C392" s="22" t="s">
        <v>2257</v>
      </c>
      <c r="D392">
        <v>17</v>
      </c>
      <c r="E392">
        <v>8</v>
      </c>
      <c r="F392" s="36" t="str">
        <f>VLOOKUP(Z392, method!$A$1:$B$15, 2, 0)</f>
        <v>中後</v>
      </c>
      <c r="G392">
        <v>8</v>
      </c>
      <c r="H392">
        <v>131</v>
      </c>
      <c r="I392" s="43">
        <v>1650</v>
      </c>
      <c r="J392" s="16" t="s">
        <v>316</v>
      </c>
      <c r="K392">
        <v>1</v>
      </c>
      <c r="L392">
        <v>41.8</v>
      </c>
      <c r="M392">
        <v>13</v>
      </c>
      <c r="N392">
        <v>12</v>
      </c>
      <c r="O392">
        <v>23</v>
      </c>
      <c r="P392" s="31" t="s">
        <v>455</v>
      </c>
      <c r="Q392">
        <v>1043</v>
      </c>
      <c r="R392">
        <v>4</v>
      </c>
      <c r="S392" s="32" t="s">
        <v>435</v>
      </c>
      <c r="T392">
        <v>248</v>
      </c>
      <c r="W392" t="s">
        <v>541</v>
      </c>
      <c r="X392">
        <v>56</v>
      </c>
      <c r="Y392" s="20" t="s">
        <v>184</v>
      </c>
      <c r="Z392">
        <v>8</v>
      </c>
      <c r="AA392">
        <v>8</v>
      </c>
      <c r="AB392">
        <v>9</v>
      </c>
      <c r="AC392">
        <v>8</v>
      </c>
      <c r="AF392">
        <v>10</v>
      </c>
      <c r="AG392" t="s">
        <v>101</v>
      </c>
    </row>
    <row r="393" spans="1:33" hidden="1" x14ac:dyDescent="0.25">
      <c r="A393" s="17" t="s">
        <v>68</v>
      </c>
      <c r="B393" s="22" t="s">
        <v>100</v>
      </c>
      <c r="C393" s="22" t="s">
        <v>2257</v>
      </c>
      <c r="D393">
        <v>37</v>
      </c>
      <c r="E393" s="34">
        <v>4</v>
      </c>
      <c r="F393" s="37" t="str">
        <f>VLOOKUP(Z393, method!$A$1:$B$15, 2, 0)</f>
        <v>中前</v>
      </c>
      <c r="G393">
        <v>5</v>
      </c>
      <c r="H393">
        <v>132</v>
      </c>
      <c r="I393" s="43">
        <v>1650</v>
      </c>
      <c r="J393" s="17" t="s">
        <v>121</v>
      </c>
      <c r="K393">
        <v>1</v>
      </c>
      <c r="L393">
        <v>40.46</v>
      </c>
      <c r="M393">
        <v>22</v>
      </c>
      <c r="N393">
        <v>11</v>
      </c>
      <c r="O393">
        <v>23</v>
      </c>
      <c r="P393" s="31" t="s">
        <v>461</v>
      </c>
      <c r="Q393">
        <v>1051</v>
      </c>
      <c r="R393">
        <v>4</v>
      </c>
      <c r="S393" s="32" t="s">
        <v>435</v>
      </c>
      <c r="T393">
        <v>189</v>
      </c>
      <c r="W393" s="12" t="s">
        <v>558</v>
      </c>
      <c r="X393">
        <v>57</v>
      </c>
      <c r="Y393" s="20" t="s">
        <v>184</v>
      </c>
      <c r="Z393">
        <v>7</v>
      </c>
      <c r="AA393">
        <v>8</v>
      </c>
      <c r="AB393">
        <v>8</v>
      </c>
      <c r="AC393">
        <v>4</v>
      </c>
      <c r="AF393">
        <v>10</v>
      </c>
      <c r="AG393" t="s">
        <v>101</v>
      </c>
    </row>
    <row r="394" spans="1:33" hidden="1" x14ac:dyDescent="0.25">
      <c r="A394" s="17" t="s">
        <v>68</v>
      </c>
      <c r="B394" s="22" t="s">
        <v>100</v>
      </c>
      <c r="C394" s="22" t="s">
        <v>2257</v>
      </c>
      <c r="D394">
        <v>23</v>
      </c>
      <c r="E394">
        <v>7</v>
      </c>
      <c r="F394" s="38" t="str">
        <f>VLOOKUP(Z394, method!$A$1:$B$15, 2, 0)</f>
        <v>留後</v>
      </c>
      <c r="G394">
        <v>11</v>
      </c>
      <c r="H394">
        <v>134</v>
      </c>
      <c r="I394">
        <v>1200</v>
      </c>
      <c r="J394" s="18" t="s">
        <v>116</v>
      </c>
      <c r="K394">
        <v>1</v>
      </c>
      <c r="L394">
        <v>11.35</v>
      </c>
      <c r="M394">
        <v>1</v>
      </c>
      <c r="N394">
        <v>11</v>
      </c>
      <c r="O394">
        <v>23</v>
      </c>
      <c r="P394" s="42" t="s">
        <v>445</v>
      </c>
      <c r="Q394">
        <v>1043</v>
      </c>
      <c r="R394">
        <v>4</v>
      </c>
      <c r="S394" s="32" t="s">
        <v>435</v>
      </c>
      <c r="T394">
        <v>134</v>
      </c>
      <c r="W394" t="s">
        <v>459</v>
      </c>
      <c r="X394">
        <v>59</v>
      </c>
      <c r="Y394" s="20" t="s">
        <v>184</v>
      </c>
      <c r="Z394">
        <v>11</v>
      </c>
      <c r="AA394">
        <v>12</v>
      </c>
      <c r="AB394">
        <v>7</v>
      </c>
      <c r="AF394">
        <v>10</v>
      </c>
      <c r="AG394" t="s">
        <v>101</v>
      </c>
    </row>
    <row r="395" spans="1:33" hidden="1" x14ac:dyDescent="0.25">
      <c r="A395" s="17" t="s">
        <v>68</v>
      </c>
      <c r="B395" s="22" t="s">
        <v>100</v>
      </c>
      <c r="C395" s="22" t="s">
        <v>2257</v>
      </c>
      <c r="D395">
        <v>20</v>
      </c>
      <c r="E395">
        <v>6</v>
      </c>
      <c r="F395" s="36" t="str">
        <f>VLOOKUP(Z395, method!$A$1:$B$15, 2, 0)</f>
        <v>中後</v>
      </c>
      <c r="G395">
        <v>8</v>
      </c>
      <c r="H395">
        <v>118</v>
      </c>
      <c r="I395">
        <v>1200</v>
      </c>
      <c r="J395" s="25" t="s">
        <v>150</v>
      </c>
      <c r="K395">
        <v>1</v>
      </c>
      <c r="L395">
        <v>10.48</v>
      </c>
      <c r="M395">
        <v>11</v>
      </c>
      <c r="N395">
        <v>10</v>
      </c>
      <c r="O395">
        <v>23</v>
      </c>
      <c r="P395" s="31" t="s">
        <v>450</v>
      </c>
      <c r="Q395">
        <v>1023</v>
      </c>
      <c r="R395">
        <v>3</v>
      </c>
      <c r="S395" s="32" t="s">
        <v>435</v>
      </c>
      <c r="T395">
        <v>81</v>
      </c>
      <c r="W395" t="s">
        <v>459</v>
      </c>
      <c r="X395">
        <v>61</v>
      </c>
      <c r="Y395" s="20" t="s">
        <v>184</v>
      </c>
      <c r="Z395">
        <v>10</v>
      </c>
      <c r="AA395">
        <v>8</v>
      </c>
      <c r="AB395">
        <v>6</v>
      </c>
      <c r="AF395">
        <v>10</v>
      </c>
      <c r="AG395" t="s">
        <v>101</v>
      </c>
    </row>
    <row r="396" spans="1:33" hidden="1" x14ac:dyDescent="0.25">
      <c r="A396" s="17" t="s">
        <v>68</v>
      </c>
      <c r="B396" s="23" t="s">
        <v>104</v>
      </c>
      <c r="C396" s="23" t="s">
        <v>2258</v>
      </c>
      <c r="D396">
        <v>206</v>
      </c>
      <c r="E396">
        <v>13</v>
      </c>
      <c r="F396" s="36" t="str">
        <f>VLOOKUP(Z396, method!$A$1:$B$15, 2, 0)</f>
        <v>中後</v>
      </c>
      <c r="G396">
        <v>7</v>
      </c>
      <c r="H396">
        <v>124</v>
      </c>
      <c r="I396">
        <v>1200</v>
      </c>
      <c r="J396" s="18" t="s">
        <v>524</v>
      </c>
      <c r="K396">
        <v>1</v>
      </c>
      <c r="L396">
        <v>10.210000000000001</v>
      </c>
      <c r="M396">
        <v>14</v>
      </c>
      <c r="N396">
        <v>9</v>
      </c>
      <c r="O396">
        <v>25</v>
      </c>
      <c r="P396" t="s">
        <v>518</v>
      </c>
      <c r="Q396">
        <v>1059</v>
      </c>
      <c r="R396">
        <v>4</v>
      </c>
      <c r="S396" s="32" t="s">
        <v>446</v>
      </c>
      <c r="T396">
        <v>24</v>
      </c>
      <c r="W396" t="s">
        <v>572</v>
      </c>
      <c r="X396">
        <v>49</v>
      </c>
      <c r="Y396" s="21" t="s">
        <v>106</v>
      </c>
      <c r="Z396">
        <v>10</v>
      </c>
      <c r="AA396">
        <v>12</v>
      </c>
      <c r="AB396">
        <v>13</v>
      </c>
      <c r="AF396">
        <v>4</v>
      </c>
      <c r="AG396" t="s">
        <v>105</v>
      </c>
    </row>
    <row r="397" spans="1:33" hidden="1" x14ac:dyDescent="0.25">
      <c r="A397" s="17" t="s">
        <v>68</v>
      </c>
      <c r="B397" s="23" t="s">
        <v>104</v>
      </c>
      <c r="C397" s="23" t="s">
        <v>2258</v>
      </c>
      <c r="D397">
        <v>172</v>
      </c>
      <c r="E397">
        <v>9</v>
      </c>
      <c r="F397" s="36" t="str">
        <f>VLOOKUP(Z397, method!$A$1:$B$15, 2, 0)</f>
        <v>中後</v>
      </c>
      <c r="G397">
        <v>1</v>
      </c>
      <c r="H397">
        <v>127</v>
      </c>
      <c r="I397">
        <v>1200</v>
      </c>
      <c r="J397" s="26" t="s">
        <v>693</v>
      </c>
      <c r="K397">
        <v>1</v>
      </c>
      <c r="L397">
        <v>10.67</v>
      </c>
      <c r="M397">
        <v>28</v>
      </c>
      <c r="N397">
        <v>6</v>
      </c>
      <c r="O397">
        <v>25</v>
      </c>
      <c r="P397" t="s">
        <v>518</v>
      </c>
      <c r="Q397">
        <v>1039</v>
      </c>
      <c r="R397">
        <v>4</v>
      </c>
      <c r="S397" s="32" t="s">
        <v>435</v>
      </c>
      <c r="T397">
        <v>790</v>
      </c>
      <c r="W397" t="s">
        <v>447</v>
      </c>
      <c r="X397">
        <v>52</v>
      </c>
      <c r="Y397" s="21" t="s">
        <v>106</v>
      </c>
      <c r="Z397">
        <v>8</v>
      </c>
      <c r="AA397">
        <v>7</v>
      </c>
      <c r="AB397">
        <v>9</v>
      </c>
      <c r="AF397">
        <v>4</v>
      </c>
      <c r="AG397" t="s">
        <v>105</v>
      </c>
    </row>
    <row r="398" spans="1:33" hidden="1" x14ac:dyDescent="0.25">
      <c r="A398" s="17" t="s">
        <v>68</v>
      </c>
      <c r="B398" s="23" t="s">
        <v>104</v>
      </c>
      <c r="C398" s="23" t="s">
        <v>2258</v>
      </c>
      <c r="D398">
        <v>108</v>
      </c>
      <c r="E398">
        <v>10</v>
      </c>
      <c r="F398" s="36" t="str">
        <f>VLOOKUP(Z398, method!$A$1:$B$15, 2, 0)</f>
        <v>中後</v>
      </c>
      <c r="G398">
        <v>9</v>
      </c>
      <c r="H398">
        <v>128</v>
      </c>
      <c r="I398">
        <v>1200</v>
      </c>
      <c r="J398" s="26" t="s">
        <v>389</v>
      </c>
      <c r="K398">
        <v>1</v>
      </c>
      <c r="L398">
        <v>10.74</v>
      </c>
      <c r="M398">
        <v>28</v>
      </c>
      <c r="N398">
        <v>5</v>
      </c>
      <c r="O398">
        <v>25</v>
      </c>
      <c r="P398" s="42" t="s">
        <v>445</v>
      </c>
      <c r="Q398">
        <v>1038</v>
      </c>
      <c r="R398">
        <v>4</v>
      </c>
      <c r="S398" s="32" t="s">
        <v>446</v>
      </c>
      <c r="T398">
        <v>713</v>
      </c>
      <c r="W398" t="s">
        <v>817</v>
      </c>
      <c r="X398">
        <v>52</v>
      </c>
      <c r="Y398" s="21" t="s">
        <v>106</v>
      </c>
      <c r="Z398">
        <v>10</v>
      </c>
      <c r="AA398">
        <v>10</v>
      </c>
      <c r="AB398">
        <v>10</v>
      </c>
      <c r="AF398">
        <v>4</v>
      </c>
      <c r="AG398" t="s">
        <v>105</v>
      </c>
    </row>
    <row r="399" spans="1:33" hidden="1" x14ac:dyDescent="0.25">
      <c r="A399" s="17" t="s">
        <v>68</v>
      </c>
      <c r="B399" s="24" t="s">
        <v>109</v>
      </c>
      <c r="C399" s="24" t="s">
        <v>2259</v>
      </c>
      <c r="D399">
        <v>7.5</v>
      </c>
      <c r="E399">
        <v>6</v>
      </c>
      <c r="F399" s="35" t="str">
        <f>VLOOKUP(Z399, method!$A$1:$B$15, 2, 0)</f>
        <v>放頭</v>
      </c>
      <c r="G399">
        <v>4</v>
      </c>
      <c r="H399">
        <v>124</v>
      </c>
      <c r="I399">
        <v>1800</v>
      </c>
      <c r="J399" s="22" t="s">
        <v>471</v>
      </c>
      <c r="K399">
        <v>1</v>
      </c>
      <c r="L399">
        <v>49.28</v>
      </c>
      <c r="M399">
        <v>16</v>
      </c>
      <c r="N399">
        <v>7</v>
      </c>
      <c r="O399">
        <v>25</v>
      </c>
      <c r="P399" s="31" t="s">
        <v>455</v>
      </c>
      <c r="Q399">
        <v>1124</v>
      </c>
      <c r="R399">
        <v>4</v>
      </c>
      <c r="S399" s="32" t="s">
        <v>446</v>
      </c>
      <c r="T399">
        <v>842</v>
      </c>
      <c r="W399" t="s">
        <v>519</v>
      </c>
      <c r="X399">
        <v>50</v>
      </c>
      <c r="Y399" s="23" t="s">
        <v>692</v>
      </c>
      <c r="Z399">
        <v>2</v>
      </c>
      <c r="AA399">
        <v>4</v>
      </c>
      <c r="AB399">
        <v>4</v>
      </c>
      <c r="AC399">
        <v>4</v>
      </c>
      <c r="AD399">
        <v>6</v>
      </c>
      <c r="AF399">
        <v>9</v>
      </c>
      <c r="AG399" t="s">
        <v>471</v>
      </c>
    </row>
    <row r="400" spans="1:33" hidden="1" x14ac:dyDescent="0.25">
      <c r="A400" s="17" t="s">
        <v>68</v>
      </c>
      <c r="B400" s="24" t="s">
        <v>109</v>
      </c>
      <c r="C400" s="24" t="s">
        <v>2259</v>
      </c>
      <c r="D400">
        <v>8.8000000000000007</v>
      </c>
      <c r="E400">
        <v>6</v>
      </c>
      <c r="F400" s="37" t="str">
        <f>VLOOKUP(Z400, method!$A$1:$B$15, 2, 0)</f>
        <v>中前</v>
      </c>
      <c r="G400">
        <v>4</v>
      </c>
      <c r="H400">
        <v>127</v>
      </c>
      <c r="I400" s="43">
        <v>1650</v>
      </c>
      <c r="J400" s="18" t="s">
        <v>116</v>
      </c>
      <c r="K400">
        <v>1</v>
      </c>
      <c r="L400">
        <v>40.29</v>
      </c>
      <c r="M400">
        <v>28</v>
      </c>
      <c r="N400">
        <v>6</v>
      </c>
      <c r="O400">
        <v>25</v>
      </c>
      <c r="P400" t="s">
        <v>467</v>
      </c>
      <c r="Q400">
        <v>1132</v>
      </c>
      <c r="R400">
        <v>4</v>
      </c>
      <c r="S400" s="33" t="s">
        <v>483</v>
      </c>
      <c r="T400">
        <v>793</v>
      </c>
      <c r="W400" t="s">
        <v>629</v>
      </c>
      <c r="X400">
        <v>52</v>
      </c>
      <c r="Y400" s="23" t="s">
        <v>692</v>
      </c>
      <c r="Z400">
        <v>7</v>
      </c>
      <c r="AA400">
        <v>7</v>
      </c>
      <c r="AB400">
        <v>6</v>
      </c>
      <c r="AC400">
        <v>6</v>
      </c>
      <c r="AF400">
        <v>9</v>
      </c>
      <c r="AG400" t="s">
        <v>471</v>
      </c>
    </row>
    <row r="401" spans="1:33" x14ac:dyDescent="0.25">
      <c r="A401" s="17" t="s">
        <v>68</v>
      </c>
      <c r="B401" s="24" t="s">
        <v>109</v>
      </c>
      <c r="C401" s="24" t="s">
        <v>2259</v>
      </c>
      <c r="D401">
        <v>18</v>
      </c>
      <c r="E401" s="34">
        <v>5</v>
      </c>
      <c r="F401" s="37" t="str">
        <f>VLOOKUP(Z401, method!$A$1:$B$15, 2, 0)</f>
        <v>中前</v>
      </c>
      <c r="G401">
        <v>10</v>
      </c>
      <c r="H401">
        <v>128</v>
      </c>
      <c r="I401" s="43">
        <v>1650</v>
      </c>
      <c r="J401" s="22" t="s">
        <v>471</v>
      </c>
      <c r="K401">
        <v>1</v>
      </c>
      <c r="L401">
        <v>39.92</v>
      </c>
      <c r="M401">
        <v>11</v>
      </c>
      <c r="N401">
        <v>6</v>
      </c>
      <c r="O401">
        <v>25</v>
      </c>
      <c r="P401" s="31" t="s">
        <v>455</v>
      </c>
      <c r="Q401">
        <v>1134</v>
      </c>
      <c r="R401">
        <v>4</v>
      </c>
      <c r="S401" s="32" t="s">
        <v>446</v>
      </c>
      <c r="T401">
        <v>751</v>
      </c>
      <c r="W401">
        <v>4</v>
      </c>
      <c r="X401">
        <v>54</v>
      </c>
      <c r="Y401" s="23" t="s">
        <v>692</v>
      </c>
      <c r="Z401">
        <v>6</v>
      </c>
      <c r="AA401">
        <v>7</v>
      </c>
      <c r="AB401">
        <v>6</v>
      </c>
      <c r="AC401">
        <v>5</v>
      </c>
      <c r="AF401">
        <v>9</v>
      </c>
      <c r="AG401" t="s">
        <v>471</v>
      </c>
    </row>
    <row r="402" spans="1:33" x14ac:dyDescent="0.25">
      <c r="A402" s="17" t="s">
        <v>68</v>
      </c>
      <c r="B402" s="24" t="s">
        <v>109</v>
      </c>
      <c r="C402" s="24" t="s">
        <v>2259</v>
      </c>
      <c r="D402">
        <v>21</v>
      </c>
      <c r="E402">
        <v>7</v>
      </c>
      <c r="F402" s="38" t="str">
        <f>VLOOKUP(Z402, method!$A$1:$B$15, 2, 0)</f>
        <v>留後</v>
      </c>
      <c r="G402">
        <v>11</v>
      </c>
      <c r="H402">
        <v>129</v>
      </c>
      <c r="I402" s="43">
        <v>1650</v>
      </c>
      <c r="J402" s="22" t="s">
        <v>471</v>
      </c>
      <c r="K402">
        <v>1</v>
      </c>
      <c r="L402">
        <v>40.409999999999997</v>
      </c>
      <c r="M402">
        <v>21</v>
      </c>
      <c r="N402">
        <v>5</v>
      </c>
      <c r="O402">
        <v>25</v>
      </c>
      <c r="P402" s="31" t="s">
        <v>461</v>
      </c>
      <c r="Q402">
        <v>1130</v>
      </c>
      <c r="R402">
        <v>4</v>
      </c>
      <c r="S402" s="32" t="s">
        <v>446</v>
      </c>
      <c r="T402">
        <v>691</v>
      </c>
      <c r="W402" s="12" t="s">
        <v>558</v>
      </c>
      <c r="X402">
        <v>56</v>
      </c>
      <c r="Y402" s="23" t="s">
        <v>692</v>
      </c>
      <c r="Z402">
        <v>11</v>
      </c>
      <c r="AA402">
        <v>10</v>
      </c>
      <c r="AB402">
        <v>10</v>
      </c>
      <c r="AC402">
        <v>7</v>
      </c>
      <c r="AF402">
        <v>9</v>
      </c>
      <c r="AG402" t="s">
        <v>471</v>
      </c>
    </row>
    <row r="403" spans="1:33" x14ac:dyDescent="0.25">
      <c r="A403" s="17" t="s">
        <v>68</v>
      </c>
      <c r="B403" s="24" t="s">
        <v>109</v>
      </c>
      <c r="C403" s="24" t="s">
        <v>2259</v>
      </c>
      <c r="D403">
        <v>14</v>
      </c>
      <c r="E403">
        <v>8</v>
      </c>
      <c r="F403" s="38" t="str">
        <f>VLOOKUP(Z403, method!$A$1:$B$15, 2, 0)</f>
        <v>留後</v>
      </c>
      <c r="G403">
        <v>9</v>
      </c>
      <c r="H403">
        <v>131</v>
      </c>
      <c r="I403" s="43">
        <v>1650</v>
      </c>
      <c r="J403" s="22" t="s">
        <v>471</v>
      </c>
      <c r="K403">
        <v>1</v>
      </c>
      <c r="L403">
        <v>41.17</v>
      </c>
      <c r="M403">
        <v>7</v>
      </c>
      <c r="N403">
        <v>5</v>
      </c>
      <c r="O403">
        <v>25</v>
      </c>
      <c r="P403" s="31" t="s">
        <v>450</v>
      </c>
      <c r="Q403">
        <v>1122</v>
      </c>
      <c r="R403">
        <v>4</v>
      </c>
      <c r="S403" s="32" t="s">
        <v>435</v>
      </c>
      <c r="T403">
        <v>654</v>
      </c>
      <c r="W403" t="s">
        <v>600</v>
      </c>
      <c r="X403">
        <v>58</v>
      </c>
      <c r="Y403" s="23" t="s">
        <v>692</v>
      </c>
      <c r="Z403">
        <v>11</v>
      </c>
      <c r="AA403">
        <v>12</v>
      </c>
      <c r="AB403">
        <v>11</v>
      </c>
      <c r="AC403">
        <v>8</v>
      </c>
      <c r="AF403">
        <v>9</v>
      </c>
      <c r="AG403" t="s">
        <v>471</v>
      </c>
    </row>
    <row r="404" spans="1:33" x14ac:dyDescent="0.25">
      <c r="A404" s="17" t="s">
        <v>68</v>
      </c>
      <c r="B404" s="24" t="s">
        <v>109</v>
      </c>
      <c r="C404" s="24" t="s">
        <v>2259</v>
      </c>
      <c r="D404">
        <v>34</v>
      </c>
      <c r="E404" s="28">
        <v>3</v>
      </c>
      <c r="F404" s="37" t="str">
        <f>VLOOKUP(Z404, method!$A$1:$B$15, 2, 0)</f>
        <v>中前</v>
      </c>
      <c r="G404">
        <v>5</v>
      </c>
      <c r="H404">
        <v>131</v>
      </c>
      <c r="I404" s="43">
        <v>1650</v>
      </c>
      <c r="J404" s="22" t="s">
        <v>471</v>
      </c>
      <c r="K404">
        <v>1</v>
      </c>
      <c r="L404">
        <v>39.880000000000003</v>
      </c>
      <c r="M404">
        <v>16</v>
      </c>
      <c r="N404">
        <v>4</v>
      </c>
      <c r="O404">
        <v>25</v>
      </c>
      <c r="P404" s="31" t="s">
        <v>455</v>
      </c>
      <c r="Q404">
        <v>1116</v>
      </c>
      <c r="R404">
        <v>4</v>
      </c>
      <c r="S404" s="32" t="s">
        <v>446</v>
      </c>
      <c r="T404">
        <v>594</v>
      </c>
      <c r="W404" s="12" t="s">
        <v>464</v>
      </c>
      <c r="X404">
        <v>58</v>
      </c>
      <c r="Y404" s="23" t="s">
        <v>692</v>
      </c>
      <c r="Z404">
        <v>7</v>
      </c>
      <c r="AA404">
        <v>8</v>
      </c>
      <c r="AB404">
        <v>9</v>
      </c>
      <c r="AC404">
        <v>3</v>
      </c>
      <c r="AF404">
        <v>9</v>
      </c>
      <c r="AG404" t="s">
        <v>471</v>
      </c>
    </row>
    <row r="405" spans="1:33" hidden="1" x14ac:dyDescent="0.25">
      <c r="A405" s="17" t="s">
        <v>68</v>
      </c>
      <c r="B405" s="24" t="s">
        <v>109</v>
      </c>
      <c r="C405" s="24" t="s">
        <v>2259</v>
      </c>
      <c r="D405">
        <v>19</v>
      </c>
      <c r="E405">
        <v>11</v>
      </c>
      <c r="F405" s="38" t="str">
        <f>VLOOKUP(Z405, method!$A$1:$B$15, 2, 0)</f>
        <v>留後</v>
      </c>
      <c r="G405">
        <v>13</v>
      </c>
      <c r="H405">
        <v>133</v>
      </c>
      <c r="I405" s="43">
        <v>1650</v>
      </c>
      <c r="J405" s="22" t="s">
        <v>471</v>
      </c>
      <c r="K405">
        <v>1</v>
      </c>
      <c r="L405">
        <v>39.64</v>
      </c>
      <c r="M405">
        <v>26</v>
      </c>
      <c r="N405">
        <v>3</v>
      </c>
      <c r="O405">
        <v>25</v>
      </c>
      <c r="P405" t="s">
        <v>467</v>
      </c>
      <c r="Q405">
        <v>1117</v>
      </c>
      <c r="R405">
        <v>4</v>
      </c>
      <c r="S405" s="32" t="s">
        <v>435</v>
      </c>
      <c r="T405">
        <v>539</v>
      </c>
      <c r="W405" t="s">
        <v>572</v>
      </c>
      <c r="X405">
        <v>60</v>
      </c>
      <c r="Y405" s="23" t="s">
        <v>692</v>
      </c>
      <c r="Z405">
        <v>11</v>
      </c>
      <c r="AA405">
        <v>12</v>
      </c>
      <c r="AB405">
        <v>9</v>
      </c>
      <c r="AC405">
        <v>11</v>
      </c>
      <c r="AF405">
        <v>9</v>
      </c>
      <c r="AG405" t="s">
        <v>471</v>
      </c>
    </row>
    <row r="406" spans="1:33" hidden="1" x14ac:dyDescent="0.25">
      <c r="A406" s="17" t="s">
        <v>68</v>
      </c>
      <c r="B406" s="24" t="s">
        <v>109</v>
      </c>
      <c r="C406" s="24" t="s">
        <v>2259</v>
      </c>
      <c r="D406">
        <v>67</v>
      </c>
      <c r="E406">
        <v>8</v>
      </c>
      <c r="F406" s="36" t="str">
        <f>VLOOKUP(Z406, method!$A$1:$B$15, 2, 0)</f>
        <v>中後</v>
      </c>
      <c r="G406">
        <v>7</v>
      </c>
      <c r="H406">
        <v>115</v>
      </c>
      <c r="I406" s="43">
        <v>1650</v>
      </c>
      <c r="J406" s="26" t="s">
        <v>389</v>
      </c>
      <c r="K406">
        <v>1</v>
      </c>
      <c r="L406">
        <v>39.47</v>
      </c>
      <c r="M406">
        <v>2</v>
      </c>
      <c r="N406">
        <v>3</v>
      </c>
      <c r="O406">
        <v>25</v>
      </c>
      <c r="P406" t="s">
        <v>467</v>
      </c>
      <c r="Q406">
        <v>1113</v>
      </c>
      <c r="R406">
        <v>3</v>
      </c>
      <c r="S406" s="32" t="s">
        <v>435</v>
      </c>
      <c r="T406">
        <v>468</v>
      </c>
      <c r="W406" t="s">
        <v>541</v>
      </c>
      <c r="X406">
        <v>62</v>
      </c>
      <c r="Y406" s="23" t="s">
        <v>692</v>
      </c>
      <c r="Z406">
        <v>8</v>
      </c>
      <c r="AA406">
        <v>11</v>
      </c>
      <c r="AB406">
        <v>11</v>
      </c>
      <c r="AC406">
        <v>8</v>
      </c>
      <c r="AF406">
        <v>9</v>
      </c>
      <c r="AG406" t="s">
        <v>471</v>
      </c>
    </row>
    <row r="407" spans="1:33" x14ac:dyDescent="0.25">
      <c r="A407" s="17" t="s">
        <v>68</v>
      </c>
      <c r="B407" s="24" t="s">
        <v>109</v>
      </c>
      <c r="C407" s="24" t="s">
        <v>2259</v>
      </c>
      <c r="D407">
        <v>98</v>
      </c>
      <c r="E407">
        <v>10</v>
      </c>
      <c r="F407" s="38" t="str">
        <f>VLOOKUP(Z407, method!$A$1:$B$15, 2, 0)</f>
        <v>留後</v>
      </c>
      <c r="G407">
        <v>12</v>
      </c>
      <c r="H407">
        <v>121</v>
      </c>
      <c r="I407" s="43">
        <v>1650</v>
      </c>
      <c r="J407" s="22" t="s">
        <v>471</v>
      </c>
      <c r="K407">
        <v>1</v>
      </c>
      <c r="L407">
        <v>40.770000000000003</v>
      </c>
      <c r="M407">
        <v>19</v>
      </c>
      <c r="N407">
        <v>2</v>
      </c>
      <c r="O407">
        <v>25</v>
      </c>
      <c r="P407" s="31" t="s">
        <v>455</v>
      </c>
      <c r="Q407">
        <v>1112</v>
      </c>
      <c r="R407">
        <v>3</v>
      </c>
      <c r="S407" s="32" t="s">
        <v>435</v>
      </c>
      <c r="T407">
        <v>446</v>
      </c>
      <c r="W407" t="s">
        <v>817</v>
      </c>
      <c r="X407">
        <v>64</v>
      </c>
      <c r="Y407" s="23" t="s">
        <v>692</v>
      </c>
      <c r="Z407">
        <v>12</v>
      </c>
      <c r="AA407">
        <v>12</v>
      </c>
      <c r="AB407">
        <v>12</v>
      </c>
      <c r="AC407">
        <v>10</v>
      </c>
      <c r="AF407">
        <v>9</v>
      </c>
      <c r="AG407" t="s">
        <v>471</v>
      </c>
    </row>
    <row r="408" spans="1:33" hidden="1" x14ac:dyDescent="0.25">
      <c r="A408" s="17" t="s">
        <v>68</v>
      </c>
      <c r="B408" s="24" t="s">
        <v>109</v>
      </c>
      <c r="C408" s="24" t="s">
        <v>2259</v>
      </c>
      <c r="D408">
        <v>153</v>
      </c>
      <c r="E408">
        <v>13</v>
      </c>
      <c r="F408" s="38" t="str">
        <f>VLOOKUP(Z408, method!$A$1:$B$15, 2, 0)</f>
        <v>留後</v>
      </c>
      <c r="G408">
        <v>6</v>
      </c>
      <c r="H408">
        <v>122</v>
      </c>
      <c r="I408">
        <v>1600</v>
      </c>
      <c r="J408" s="25" t="s">
        <v>150</v>
      </c>
      <c r="K408">
        <v>1</v>
      </c>
      <c r="L408">
        <v>36.24</v>
      </c>
      <c r="M408">
        <v>31</v>
      </c>
      <c r="N408">
        <v>1</v>
      </c>
      <c r="O408">
        <v>25</v>
      </c>
      <c r="P408" t="s">
        <v>506</v>
      </c>
      <c r="Q408">
        <v>1108</v>
      </c>
      <c r="R408">
        <v>3</v>
      </c>
      <c r="S408" s="32" t="s">
        <v>435</v>
      </c>
      <c r="T408">
        <v>395</v>
      </c>
      <c r="W408" t="s">
        <v>699</v>
      </c>
      <c r="X408">
        <v>66</v>
      </c>
      <c r="Y408" s="23" t="s">
        <v>692</v>
      </c>
      <c r="Z408">
        <v>11</v>
      </c>
      <c r="AA408">
        <v>12</v>
      </c>
      <c r="AB408">
        <v>12</v>
      </c>
      <c r="AC408">
        <v>13</v>
      </c>
      <c r="AF408">
        <v>9</v>
      </c>
      <c r="AG408" t="s">
        <v>471</v>
      </c>
    </row>
    <row r="409" spans="1:33" hidden="1" x14ac:dyDescent="0.25">
      <c r="A409" s="17" t="s">
        <v>68</v>
      </c>
      <c r="B409" s="24" t="s">
        <v>109</v>
      </c>
      <c r="C409" s="24" t="s">
        <v>2259</v>
      </c>
      <c r="D409">
        <v>30</v>
      </c>
      <c r="E409">
        <v>12</v>
      </c>
      <c r="F409" s="36" t="str">
        <f>VLOOKUP(Z409, method!$A$1:$B$15, 2, 0)</f>
        <v>中後</v>
      </c>
      <c r="G409">
        <v>9</v>
      </c>
      <c r="H409">
        <v>123</v>
      </c>
      <c r="I409">
        <v>1200</v>
      </c>
      <c r="J409" s="22" t="s">
        <v>471</v>
      </c>
      <c r="K409">
        <v>1</v>
      </c>
      <c r="L409">
        <v>9.7200000000000006</v>
      </c>
      <c r="M409">
        <v>12</v>
      </c>
      <c r="N409">
        <v>1</v>
      </c>
      <c r="O409">
        <v>25</v>
      </c>
      <c r="P409" t="s">
        <v>467</v>
      </c>
      <c r="Q409">
        <v>1114</v>
      </c>
      <c r="R409">
        <v>3</v>
      </c>
      <c r="S409" s="32" t="s">
        <v>435</v>
      </c>
      <c r="T409">
        <v>342</v>
      </c>
      <c r="W409" t="s">
        <v>837</v>
      </c>
      <c r="X409">
        <v>68</v>
      </c>
      <c r="Y409" s="23" t="s">
        <v>692</v>
      </c>
      <c r="Z409">
        <v>9</v>
      </c>
      <c r="AA409">
        <v>11</v>
      </c>
      <c r="AB409">
        <v>12</v>
      </c>
      <c r="AF409">
        <v>9</v>
      </c>
      <c r="AG409" t="s">
        <v>471</v>
      </c>
    </row>
    <row r="410" spans="1:33" hidden="1" x14ac:dyDescent="0.25">
      <c r="A410" s="17" t="s">
        <v>68</v>
      </c>
      <c r="B410" s="24" t="s">
        <v>109</v>
      </c>
      <c r="C410" s="24" t="s">
        <v>2259</v>
      </c>
      <c r="D410">
        <v>71</v>
      </c>
      <c r="E410">
        <v>10</v>
      </c>
      <c r="F410" s="38" t="str">
        <f>VLOOKUP(Z410, method!$A$1:$B$15, 2, 0)</f>
        <v>留後</v>
      </c>
      <c r="G410">
        <v>14</v>
      </c>
      <c r="H410">
        <v>121</v>
      </c>
      <c r="I410">
        <v>1400</v>
      </c>
      <c r="J410" s="22" t="s">
        <v>471</v>
      </c>
      <c r="K410">
        <v>1</v>
      </c>
      <c r="L410">
        <v>22.06</v>
      </c>
      <c r="M410">
        <v>22</v>
      </c>
      <c r="N410">
        <v>12</v>
      </c>
      <c r="O410">
        <v>24</v>
      </c>
      <c r="P410" t="s">
        <v>539</v>
      </c>
      <c r="Q410">
        <v>1100</v>
      </c>
      <c r="R410">
        <v>3</v>
      </c>
      <c r="S410" s="32" t="s">
        <v>435</v>
      </c>
      <c r="T410">
        <v>285</v>
      </c>
      <c r="W410" t="s">
        <v>474</v>
      </c>
      <c r="X410">
        <v>68</v>
      </c>
      <c r="Y410" s="23" t="s">
        <v>692</v>
      </c>
      <c r="Z410">
        <v>13</v>
      </c>
      <c r="AA410">
        <v>13</v>
      </c>
      <c r="AB410">
        <v>13</v>
      </c>
      <c r="AC410">
        <v>10</v>
      </c>
      <c r="AF410">
        <v>9</v>
      </c>
      <c r="AG410" t="s">
        <v>471</v>
      </c>
    </row>
    <row r="411" spans="1:33" hidden="1" x14ac:dyDescent="0.25">
      <c r="A411" s="17" t="s">
        <v>68</v>
      </c>
      <c r="B411" s="25" t="s">
        <v>115</v>
      </c>
      <c r="C411" s="25" t="s">
        <v>2260</v>
      </c>
      <c r="D411">
        <v>16</v>
      </c>
      <c r="E411">
        <v>12</v>
      </c>
      <c r="F411" s="37" t="str">
        <f>VLOOKUP(Z411, method!$A$1:$B$15, 2, 0)</f>
        <v>中前</v>
      </c>
      <c r="G411">
        <v>2</v>
      </c>
      <c r="H411">
        <v>118</v>
      </c>
      <c r="I411">
        <v>1800</v>
      </c>
      <c r="J411" s="17" t="s">
        <v>121</v>
      </c>
      <c r="K411">
        <v>1</v>
      </c>
      <c r="L411">
        <v>49.2</v>
      </c>
      <c r="M411">
        <v>5</v>
      </c>
      <c r="N411">
        <v>7</v>
      </c>
      <c r="O411">
        <v>25</v>
      </c>
      <c r="P411" t="s">
        <v>441</v>
      </c>
      <c r="Q411">
        <v>1164</v>
      </c>
      <c r="R411">
        <v>4</v>
      </c>
      <c r="S411" s="32" t="s">
        <v>446</v>
      </c>
      <c r="T411">
        <v>815</v>
      </c>
      <c r="W411" t="s">
        <v>1046</v>
      </c>
      <c r="X411">
        <v>43</v>
      </c>
      <c r="Y411" s="25" t="s">
        <v>50</v>
      </c>
      <c r="Z411">
        <v>4</v>
      </c>
      <c r="AA411">
        <v>3</v>
      </c>
      <c r="AB411">
        <v>4</v>
      </c>
      <c r="AC411">
        <v>3</v>
      </c>
      <c r="AD411">
        <v>12</v>
      </c>
      <c r="AF411">
        <v>3</v>
      </c>
      <c r="AG411" t="s">
        <v>116</v>
      </c>
    </row>
    <row r="412" spans="1:33" x14ac:dyDescent="0.25">
      <c r="A412" s="17" t="s">
        <v>68</v>
      </c>
      <c r="B412" s="25" t="s">
        <v>115</v>
      </c>
      <c r="C412" s="25" t="s">
        <v>2260</v>
      </c>
      <c r="D412">
        <v>13</v>
      </c>
      <c r="E412" s="28">
        <v>1</v>
      </c>
      <c r="F412" s="37" t="str">
        <f>VLOOKUP(Z412, method!$A$1:$B$15, 2, 0)</f>
        <v>中前</v>
      </c>
      <c r="G412">
        <v>10</v>
      </c>
      <c r="H412">
        <v>134</v>
      </c>
      <c r="I412" s="43">
        <v>1650</v>
      </c>
      <c r="J412" s="18" t="s">
        <v>116</v>
      </c>
      <c r="K412">
        <v>1</v>
      </c>
      <c r="L412">
        <v>40.21</v>
      </c>
      <c r="M412">
        <v>11</v>
      </c>
      <c r="N412">
        <v>6</v>
      </c>
      <c r="O412">
        <v>25</v>
      </c>
      <c r="P412" s="31" t="s">
        <v>455</v>
      </c>
      <c r="Q412">
        <v>1163</v>
      </c>
      <c r="R412">
        <v>5</v>
      </c>
      <c r="S412" s="32" t="s">
        <v>446</v>
      </c>
      <c r="T412">
        <v>747</v>
      </c>
      <c r="W412" s="12" t="s">
        <v>591</v>
      </c>
      <c r="X412">
        <v>38</v>
      </c>
      <c r="Y412" s="25" t="s">
        <v>50</v>
      </c>
      <c r="Z412">
        <v>6</v>
      </c>
      <c r="AA412">
        <v>6</v>
      </c>
      <c r="AB412">
        <v>6</v>
      </c>
      <c r="AC412">
        <v>1</v>
      </c>
      <c r="AF412">
        <v>3</v>
      </c>
      <c r="AG412" t="s">
        <v>116</v>
      </c>
    </row>
    <row r="413" spans="1:33" x14ac:dyDescent="0.25">
      <c r="A413" s="17" t="s">
        <v>68</v>
      </c>
      <c r="B413" s="25" t="s">
        <v>115</v>
      </c>
      <c r="C413" s="25" t="s">
        <v>2260</v>
      </c>
      <c r="D413">
        <v>7.7</v>
      </c>
      <c r="E413" s="34">
        <v>5</v>
      </c>
      <c r="F413" s="36" t="str">
        <f>VLOOKUP(Z413, method!$A$1:$B$15, 2, 0)</f>
        <v>中後</v>
      </c>
      <c r="G413">
        <v>7</v>
      </c>
      <c r="H413">
        <v>135</v>
      </c>
      <c r="I413" s="43">
        <v>1650</v>
      </c>
      <c r="J413" s="18" t="s">
        <v>116</v>
      </c>
      <c r="K413">
        <v>1</v>
      </c>
      <c r="L413">
        <v>40.630000000000003</v>
      </c>
      <c r="M413">
        <v>21</v>
      </c>
      <c r="N413">
        <v>5</v>
      </c>
      <c r="O413">
        <v>25</v>
      </c>
      <c r="P413" s="31" t="s">
        <v>461</v>
      </c>
      <c r="Q413">
        <v>1162</v>
      </c>
      <c r="R413">
        <v>5</v>
      </c>
      <c r="S413" s="32" t="s">
        <v>446</v>
      </c>
      <c r="T413">
        <v>689</v>
      </c>
      <c r="W413" t="s">
        <v>474</v>
      </c>
      <c r="X413">
        <v>40</v>
      </c>
      <c r="Y413" s="25" t="s">
        <v>50</v>
      </c>
      <c r="Z413">
        <v>8</v>
      </c>
      <c r="AA413">
        <v>8</v>
      </c>
      <c r="AB413">
        <v>6</v>
      </c>
      <c r="AC413">
        <v>5</v>
      </c>
      <c r="AF413">
        <v>3</v>
      </c>
      <c r="AG413" t="s">
        <v>116</v>
      </c>
    </row>
    <row r="414" spans="1:33" x14ac:dyDescent="0.25">
      <c r="A414" s="17" t="s">
        <v>68</v>
      </c>
      <c r="B414" s="25" t="s">
        <v>115</v>
      </c>
      <c r="C414" s="25" t="s">
        <v>2260</v>
      </c>
      <c r="D414">
        <v>11</v>
      </c>
      <c r="E414" s="34">
        <v>5</v>
      </c>
      <c r="F414" s="35" t="str">
        <f>VLOOKUP(Z414, method!$A$1:$B$15, 2, 0)</f>
        <v>放頭</v>
      </c>
      <c r="G414">
        <v>3</v>
      </c>
      <c r="H414">
        <v>118</v>
      </c>
      <c r="I414" s="43">
        <v>1650</v>
      </c>
      <c r="J414" s="18" t="s">
        <v>116</v>
      </c>
      <c r="K414">
        <v>1</v>
      </c>
      <c r="L414">
        <v>39.950000000000003</v>
      </c>
      <c r="M414">
        <v>23</v>
      </c>
      <c r="N414">
        <v>4</v>
      </c>
      <c r="O414">
        <v>25</v>
      </c>
      <c r="P414" s="31" t="s">
        <v>461</v>
      </c>
      <c r="Q414">
        <v>1143</v>
      </c>
      <c r="R414">
        <v>4</v>
      </c>
      <c r="S414" s="32" t="s">
        <v>435</v>
      </c>
      <c r="T414">
        <v>616</v>
      </c>
      <c r="W414">
        <v>3</v>
      </c>
      <c r="X414">
        <v>42</v>
      </c>
      <c r="Y414" s="25" t="s">
        <v>50</v>
      </c>
      <c r="Z414">
        <v>3</v>
      </c>
      <c r="AA414">
        <v>3</v>
      </c>
      <c r="AB414">
        <v>3</v>
      </c>
      <c r="AC414">
        <v>5</v>
      </c>
      <c r="AF414">
        <v>3</v>
      </c>
      <c r="AG414" t="s">
        <v>116</v>
      </c>
    </row>
    <row r="415" spans="1:33" x14ac:dyDescent="0.25">
      <c r="A415" s="17" t="s">
        <v>68</v>
      </c>
      <c r="B415" s="25" t="s">
        <v>115</v>
      </c>
      <c r="C415" s="25" t="s">
        <v>2260</v>
      </c>
      <c r="D415">
        <v>10</v>
      </c>
      <c r="E415">
        <v>11</v>
      </c>
      <c r="F415" s="36" t="str">
        <f>VLOOKUP(Z415, method!$A$1:$B$15, 2, 0)</f>
        <v>中後</v>
      </c>
      <c r="G415">
        <v>9</v>
      </c>
      <c r="H415">
        <v>117</v>
      </c>
      <c r="I415" s="43">
        <v>1650</v>
      </c>
      <c r="J415" s="24" t="s">
        <v>34</v>
      </c>
      <c r="K415">
        <v>1</v>
      </c>
      <c r="L415">
        <v>41.01</v>
      </c>
      <c r="M415">
        <v>16</v>
      </c>
      <c r="N415">
        <v>4</v>
      </c>
      <c r="O415">
        <v>25</v>
      </c>
      <c r="P415" s="31" t="s">
        <v>455</v>
      </c>
      <c r="Q415">
        <v>1161</v>
      </c>
      <c r="R415">
        <v>4</v>
      </c>
      <c r="S415" s="32" t="s">
        <v>446</v>
      </c>
      <c r="T415">
        <v>594</v>
      </c>
      <c r="W415" t="s">
        <v>837</v>
      </c>
      <c r="X415">
        <v>42</v>
      </c>
      <c r="Y415" s="25" t="s">
        <v>50</v>
      </c>
      <c r="Z415">
        <v>10</v>
      </c>
      <c r="AA415">
        <v>11</v>
      </c>
      <c r="AB415">
        <v>10</v>
      </c>
      <c r="AC415">
        <v>11</v>
      </c>
      <c r="AF415">
        <v>3</v>
      </c>
      <c r="AG415" t="s">
        <v>116</v>
      </c>
    </row>
    <row r="416" spans="1:33" x14ac:dyDescent="0.25">
      <c r="A416" s="17" t="s">
        <v>68</v>
      </c>
      <c r="B416" s="25" t="s">
        <v>115</v>
      </c>
      <c r="C416" s="25" t="s">
        <v>2260</v>
      </c>
      <c r="D416">
        <v>16</v>
      </c>
      <c r="E416" s="28">
        <v>2</v>
      </c>
      <c r="F416" s="35" t="str">
        <f>VLOOKUP(Z416, method!$A$1:$B$15, 2, 0)</f>
        <v>放頭</v>
      </c>
      <c r="G416">
        <v>2</v>
      </c>
      <c r="H416">
        <v>135</v>
      </c>
      <c r="I416" s="43">
        <v>1650</v>
      </c>
      <c r="J416" s="24" t="s">
        <v>34</v>
      </c>
      <c r="K416">
        <v>1</v>
      </c>
      <c r="L416">
        <v>39.79</v>
      </c>
      <c r="M416">
        <v>19</v>
      </c>
      <c r="N416">
        <v>3</v>
      </c>
      <c r="O416">
        <v>25</v>
      </c>
      <c r="P416" s="31" t="s">
        <v>455</v>
      </c>
      <c r="Q416">
        <v>1172</v>
      </c>
      <c r="R416">
        <v>5</v>
      </c>
      <c r="S416" s="32" t="s">
        <v>446</v>
      </c>
      <c r="T416">
        <v>515</v>
      </c>
      <c r="W416" s="12" t="s">
        <v>591</v>
      </c>
      <c r="X416">
        <v>40</v>
      </c>
      <c r="Y416" s="25" t="s">
        <v>50</v>
      </c>
      <c r="Z416">
        <v>3</v>
      </c>
      <c r="AA416">
        <v>4</v>
      </c>
      <c r="AB416">
        <v>3</v>
      </c>
      <c r="AC416">
        <v>2</v>
      </c>
      <c r="AF416">
        <v>3</v>
      </c>
      <c r="AG416" t="s">
        <v>116</v>
      </c>
    </row>
    <row r="417" spans="1:33" hidden="1" x14ac:dyDescent="0.25">
      <c r="A417" s="17" t="s">
        <v>68</v>
      </c>
      <c r="B417" s="25" t="s">
        <v>115</v>
      </c>
      <c r="C417" s="25" t="s">
        <v>2260</v>
      </c>
      <c r="D417">
        <v>58</v>
      </c>
      <c r="E417">
        <v>8</v>
      </c>
      <c r="F417" s="38" t="str">
        <f>VLOOKUP(Z417, method!$A$1:$B$15, 2, 0)</f>
        <v>留後</v>
      </c>
      <c r="G417">
        <v>6</v>
      </c>
      <c r="H417">
        <v>119</v>
      </c>
      <c r="I417">
        <v>1200</v>
      </c>
      <c r="J417" s="24" t="s">
        <v>34</v>
      </c>
      <c r="K417">
        <v>1</v>
      </c>
      <c r="L417">
        <v>10.53</v>
      </c>
      <c r="M417">
        <v>5</v>
      </c>
      <c r="N417">
        <v>3</v>
      </c>
      <c r="O417">
        <v>25</v>
      </c>
      <c r="P417" s="42" t="s">
        <v>445</v>
      </c>
      <c r="Q417">
        <v>1164</v>
      </c>
      <c r="R417">
        <v>4</v>
      </c>
      <c r="S417" s="32" t="s">
        <v>435</v>
      </c>
      <c r="T417">
        <v>480</v>
      </c>
      <c r="W417" t="s">
        <v>474</v>
      </c>
      <c r="X417">
        <v>41</v>
      </c>
      <c r="Y417" s="25" t="s">
        <v>50</v>
      </c>
      <c r="Z417">
        <v>11</v>
      </c>
      <c r="AA417">
        <v>11</v>
      </c>
      <c r="AB417">
        <v>8</v>
      </c>
      <c r="AF417">
        <v>3</v>
      </c>
      <c r="AG417" t="s">
        <v>116</v>
      </c>
    </row>
    <row r="418" spans="1:33" hidden="1" x14ac:dyDescent="0.25">
      <c r="A418" s="17" t="s">
        <v>68</v>
      </c>
      <c r="B418" s="25" t="s">
        <v>115</v>
      </c>
      <c r="C418" s="25" t="s">
        <v>2260</v>
      </c>
      <c r="D418">
        <v>154</v>
      </c>
      <c r="E418">
        <v>14</v>
      </c>
      <c r="F418" s="35" t="str">
        <f>VLOOKUP(Z418, method!$A$1:$B$15, 2, 0)</f>
        <v>放頭</v>
      </c>
      <c r="G418">
        <v>7</v>
      </c>
      <c r="H418">
        <v>121</v>
      </c>
      <c r="I418">
        <v>1600</v>
      </c>
      <c r="J418" s="21" t="s">
        <v>53</v>
      </c>
      <c r="K418">
        <v>1</v>
      </c>
      <c r="L418">
        <v>36.99</v>
      </c>
      <c r="M418">
        <v>24</v>
      </c>
      <c r="N418">
        <v>11</v>
      </c>
      <c r="O418">
        <v>24</v>
      </c>
      <c r="P418" t="s">
        <v>429</v>
      </c>
      <c r="Q418">
        <v>1187</v>
      </c>
      <c r="R418">
        <v>4</v>
      </c>
      <c r="S418" s="32" t="s">
        <v>435</v>
      </c>
      <c r="T418">
        <v>207</v>
      </c>
      <c r="W418" t="s">
        <v>1054</v>
      </c>
      <c r="X418">
        <v>44</v>
      </c>
      <c r="Y418" s="25" t="s">
        <v>50</v>
      </c>
      <c r="Z418">
        <v>3</v>
      </c>
      <c r="AA418">
        <v>4</v>
      </c>
      <c r="AB418">
        <v>13</v>
      </c>
      <c r="AC418">
        <v>14</v>
      </c>
      <c r="AF418">
        <v>3</v>
      </c>
      <c r="AG418" t="s">
        <v>116</v>
      </c>
    </row>
    <row r="419" spans="1:33" hidden="1" x14ac:dyDescent="0.25">
      <c r="A419" s="17" t="s">
        <v>68</v>
      </c>
      <c r="B419" s="25" t="s">
        <v>115</v>
      </c>
      <c r="C419" s="25" t="s">
        <v>2260</v>
      </c>
      <c r="D419">
        <v>71</v>
      </c>
      <c r="E419">
        <v>10</v>
      </c>
      <c r="F419" s="38" t="str">
        <f>VLOOKUP(Z419, method!$A$1:$B$15, 2, 0)</f>
        <v>留後</v>
      </c>
      <c r="G419">
        <v>9</v>
      </c>
      <c r="H419">
        <v>123</v>
      </c>
      <c r="I419" s="43">
        <v>1650</v>
      </c>
      <c r="J419" s="27" t="s">
        <v>93</v>
      </c>
      <c r="K419">
        <v>1</v>
      </c>
      <c r="L419">
        <v>41.35</v>
      </c>
      <c r="M419">
        <v>6</v>
      </c>
      <c r="N419">
        <v>11</v>
      </c>
      <c r="O419">
        <v>24</v>
      </c>
      <c r="P419" s="31" t="s">
        <v>450</v>
      </c>
      <c r="Q419">
        <v>1182</v>
      </c>
      <c r="R419">
        <v>4</v>
      </c>
      <c r="S419" s="32" t="s">
        <v>435</v>
      </c>
      <c r="T419">
        <v>160</v>
      </c>
      <c r="W419" t="s">
        <v>674</v>
      </c>
      <c r="X419">
        <v>46</v>
      </c>
      <c r="Y419" s="25" t="s">
        <v>50</v>
      </c>
      <c r="Z419">
        <v>12</v>
      </c>
      <c r="AA419">
        <v>12</v>
      </c>
      <c r="AB419">
        <v>11</v>
      </c>
      <c r="AC419">
        <v>10</v>
      </c>
      <c r="AF419">
        <v>3</v>
      </c>
      <c r="AG419" t="s">
        <v>116</v>
      </c>
    </row>
    <row r="420" spans="1:33" hidden="1" x14ac:dyDescent="0.25">
      <c r="A420" s="17" t="s">
        <v>68</v>
      </c>
      <c r="B420" s="25" t="s">
        <v>115</v>
      </c>
      <c r="C420" s="25" t="s">
        <v>2260</v>
      </c>
      <c r="D420">
        <v>114</v>
      </c>
      <c r="E420">
        <v>10</v>
      </c>
      <c r="F420" s="36" t="str">
        <f>VLOOKUP(Z420, method!$A$1:$B$15, 2, 0)</f>
        <v>中後</v>
      </c>
      <c r="G420">
        <v>7</v>
      </c>
      <c r="H420">
        <v>122</v>
      </c>
      <c r="I420">
        <v>1200</v>
      </c>
      <c r="J420" s="18" t="s">
        <v>116</v>
      </c>
      <c r="K420">
        <v>1</v>
      </c>
      <c r="L420">
        <v>9.99</v>
      </c>
      <c r="M420">
        <v>13</v>
      </c>
      <c r="N420">
        <v>10</v>
      </c>
      <c r="O420">
        <v>24</v>
      </c>
      <c r="P420" t="s">
        <v>539</v>
      </c>
      <c r="Q420">
        <v>1181</v>
      </c>
      <c r="R420" t="s">
        <v>540</v>
      </c>
      <c r="S420" s="32" t="s">
        <v>446</v>
      </c>
      <c r="T420">
        <v>93</v>
      </c>
      <c r="W420" t="s">
        <v>474</v>
      </c>
      <c r="X420">
        <v>48</v>
      </c>
      <c r="Y420" s="25" t="s">
        <v>50</v>
      </c>
      <c r="Z420">
        <v>8</v>
      </c>
      <c r="AA420">
        <v>8</v>
      </c>
      <c r="AB420">
        <v>10</v>
      </c>
      <c r="AF420">
        <v>3</v>
      </c>
      <c r="AG420" t="s">
        <v>116</v>
      </c>
    </row>
    <row r="421" spans="1:33" hidden="1" x14ac:dyDescent="0.25">
      <c r="A421" s="17" t="s">
        <v>68</v>
      </c>
      <c r="B421" s="25" t="s">
        <v>115</v>
      </c>
      <c r="C421" s="25" t="s">
        <v>2260</v>
      </c>
      <c r="D421">
        <v>46</v>
      </c>
      <c r="E421">
        <v>11</v>
      </c>
      <c r="F421" s="36" t="str">
        <f>VLOOKUP(Z421, method!$A$1:$B$15, 2, 0)</f>
        <v>中後</v>
      </c>
      <c r="G421">
        <v>2</v>
      </c>
      <c r="H421">
        <v>121</v>
      </c>
      <c r="I421">
        <v>1200</v>
      </c>
      <c r="J421" s="18" t="s">
        <v>116</v>
      </c>
      <c r="K421">
        <v>1</v>
      </c>
      <c r="L421">
        <v>10.56</v>
      </c>
      <c r="M421">
        <v>6</v>
      </c>
      <c r="N421">
        <v>7</v>
      </c>
      <c r="O421">
        <v>24</v>
      </c>
      <c r="P421" t="s">
        <v>429</v>
      </c>
      <c r="Q421">
        <v>1188</v>
      </c>
      <c r="R421" t="s">
        <v>1059</v>
      </c>
      <c r="S421" s="32" t="s">
        <v>446</v>
      </c>
      <c r="T421">
        <v>802</v>
      </c>
      <c r="W421" t="s">
        <v>436</v>
      </c>
      <c r="X421" t="s">
        <v>546</v>
      </c>
      <c r="Y421" s="25" t="s">
        <v>50</v>
      </c>
      <c r="Z421">
        <v>8</v>
      </c>
      <c r="AA421">
        <v>9</v>
      </c>
      <c r="AB421">
        <v>11</v>
      </c>
      <c r="AF421">
        <v>3</v>
      </c>
      <c r="AG421" t="s">
        <v>116</v>
      </c>
    </row>
    <row r="422" spans="1:33" hidden="1" x14ac:dyDescent="0.25">
      <c r="A422" s="17" t="s">
        <v>68</v>
      </c>
      <c r="B422" s="25" t="s">
        <v>115</v>
      </c>
      <c r="C422" s="25" t="s">
        <v>2260</v>
      </c>
      <c r="D422">
        <v>50</v>
      </c>
      <c r="E422">
        <v>10</v>
      </c>
      <c r="F422" s="37" t="str">
        <f>VLOOKUP(Z422, method!$A$1:$B$15, 2, 0)</f>
        <v>中前</v>
      </c>
      <c r="G422">
        <v>11</v>
      </c>
      <c r="H422">
        <v>121</v>
      </c>
      <c r="I422">
        <v>1000</v>
      </c>
      <c r="J422" s="18" t="s">
        <v>116</v>
      </c>
      <c r="K422">
        <v>0</v>
      </c>
      <c r="L422">
        <v>58.64</v>
      </c>
      <c r="M422">
        <v>15</v>
      </c>
      <c r="N422">
        <v>6</v>
      </c>
      <c r="O422">
        <v>24</v>
      </c>
      <c r="P422" t="s">
        <v>441</v>
      </c>
      <c r="Q422">
        <v>1198</v>
      </c>
      <c r="R422" t="s">
        <v>1059</v>
      </c>
      <c r="S422" s="33" t="s">
        <v>430</v>
      </c>
      <c r="T422">
        <v>751</v>
      </c>
      <c r="W422" t="s">
        <v>837</v>
      </c>
      <c r="X422" t="s">
        <v>546</v>
      </c>
      <c r="Y422" s="25" t="s">
        <v>50</v>
      </c>
      <c r="Z422">
        <v>6</v>
      </c>
      <c r="AA422">
        <v>8</v>
      </c>
      <c r="AB422">
        <v>10</v>
      </c>
      <c r="AF422">
        <v>3</v>
      </c>
      <c r="AG422" t="s">
        <v>116</v>
      </c>
    </row>
    <row r="423" spans="1:33" hidden="1" x14ac:dyDescent="0.25">
      <c r="A423" s="17" t="s">
        <v>68</v>
      </c>
      <c r="B423" s="26" t="s">
        <v>120</v>
      </c>
      <c r="C423" s="26" t="s">
        <v>2261</v>
      </c>
      <c r="D423">
        <v>5.9</v>
      </c>
      <c r="E423">
        <v>12</v>
      </c>
      <c r="F423" s="37" t="str">
        <f>VLOOKUP(Z423, method!$A$1:$B$15, 2, 0)</f>
        <v>中前</v>
      </c>
      <c r="G423">
        <v>1</v>
      </c>
      <c r="H423">
        <v>117</v>
      </c>
      <c r="I423">
        <v>1800</v>
      </c>
      <c r="J423" s="17" t="s">
        <v>121</v>
      </c>
      <c r="K423">
        <v>1</v>
      </c>
      <c r="L423">
        <v>50.01</v>
      </c>
      <c r="M423">
        <v>17</v>
      </c>
      <c r="N423">
        <v>9</v>
      </c>
      <c r="O423">
        <v>25</v>
      </c>
      <c r="P423" s="31" t="s">
        <v>455</v>
      </c>
      <c r="Q423">
        <v>1234</v>
      </c>
      <c r="R423">
        <v>4</v>
      </c>
      <c r="S423" s="32" t="s">
        <v>446</v>
      </c>
      <c r="T423">
        <v>31</v>
      </c>
      <c r="W423" t="s">
        <v>492</v>
      </c>
      <c r="X423">
        <v>41</v>
      </c>
      <c r="Y423" s="19" t="s">
        <v>24</v>
      </c>
      <c r="Z423">
        <v>4</v>
      </c>
      <c r="AA423">
        <v>3</v>
      </c>
      <c r="AB423">
        <v>3</v>
      </c>
      <c r="AC423">
        <v>3</v>
      </c>
      <c r="AD423">
        <v>12</v>
      </c>
      <c r="AF423">
        <v>1</v>
      </c>
      <c r="AG423" t="s">
        <v>121</v>
      </c>
    </row>
    <row r="424" spans="1:33" hidden="1" x14ac:dyDescent="0.25">
      <c r="A424" s="17" t="s">
        <v>68</v>
      </c>
      <c r="B424" s="26" t="s">
        <v>120</v>
      </c>
      <c r="C424" s="26" t="s">
        <v>2261</v>
      </c>
      <c r="D424">
        <v>9.8000000000000007</v>
      </c>
      <c r="E424" s="28">
        <v>2</v>
      </c>
      <c r="F424" s="37" t="str">
        <f>VLOOKUP(Z424, method!$A$1:$B$15, 2, 0)</f>
        <v>中前</v>
      </c>
      <c r="G424">
        <v>11</v>
      </c>
      <c r="H424">
        <v>119</v>
      </c>
      <c r="I424">
        <v>1800</v>
      </c>
      <c r="J424" s="17" t="s">
        <v>121</v>
      </c>
      <c r="K424">
        <v>1</v>
      </c>
      <c r="L424">
        <v>49.06</v>
      </c>
      <c r="M424">
        <v>16</v>
      </c>
      <c r="N424">
        <v>7</v>
      </c>
      <c r="O424">
        <v>25</v>
      </c>
      <c r="P424" s="31" t="s">
        <v>455</v>
      </c>
      <c r="Q424">
        <v>1216</v>
      </c>
      <c r="R424">
        <v>4</v>
      </c>
      <c r="S424" s="32" t="s">
        <v>446</v>
      </c>
      <c r="T424">
        <v>842</v>
      </c>
      <c r="W424" s="12" t="s">
        <v>464</v>
      </c>
      <c r="X424">
        <v>43</v>
      </c>
      <c r="Y424" s="19" t="s">
        <v>24</v>
      </c>
      <c r="Z424">
        <v>5</v>
      </c>
      <c r="AA424">
        <v>5</v>
      </c>
      <c r="AB424">
        <v>2</v>
      </c>
      <c r="AC424">
        <v>2</v>
      </c>
      <c r="AD424">
        <v>2</v>
      </c>
      <c r="AF424">
        <v>1</v>
      </c>
      <c r="AG424" t="s">
        <v>121</v>
      </c>
    </row>
    <row r="425" spans="1:33" x14ac:dyDescent="0.25">
      <c r="A425" s="17" t="s">
        <v>68</v>
      </c>
      <c r="B425" s="26" t="s">
        <v>120</v>
      </c>
      <c r="C425" s="26" t="s">
        <v>2261</v>
      </c>
      <c r="D425">
        <v>10</v>
      </c>
      <c r="E425" s="28">
        <v>3</v>
      </c>
      <c r="F425" s="37" t="str">
        <f>VLOOKUP(Z425, method!$A$1:$B$15, 2, 0)</f>
        <v>中前</v>
      </c>
      <c r="G425">
        <v>8</v>
      </c>
      <c r="H425">
        <v>118</v>
      </c>
      <c r="I425" s="43">
        <v>1650</v>
      </c>
      <c r="J425" s="17" t="s">
        <v>121</v>
      </c>
      <c r="K425">
        <v>1</v>
      </c>
      <c r="L425">
        <v>40.21</v>
      </c>
      <c r="M425">
        <v>21</v>
      </c>
      <c r="N425">
        <v>5</v>
      </c>
      <c r="O425">
        <v>25</v>
      </c>
      <c r="P425" s="31" t="s">
        <v>461</v>
      </c>
      <c r="Q425">
        <v>1204</v>
      </c>
      <c r="R425">
        <v>4</v>
      </c>
      <c r="S425" s="32" t="s">
        <v>446</v>
      </c>
      <c r="T425">
        <v>691</v>
      </c>
      <c r="W425" s="12" t="s">
        <v>451</v>
      </c>
      <c r="X425">
        <v>43</v>
      </c>
      <c r="Y425" s="19" t="s">
        <v>24</v>
      </c>
      <c r="Z425">
        <v>4</v>
      </c>
      <c r="AA425">
        <v>4</v>
      </c>
      <c r="AB425">
        <v>4</v>
      </c>
      <c r="AC425">
        <v>3</v>
      </c>
      <c r="AF425">
        <v>1</v>
      </c>
      <c r="AG425" t="s">
        <v>121</v>
      </c>
    </row>
    <row r="426" spans="1:33" x14ac:dyDescent="0.25">
      <c r="A426" s="17" t="s">
        <v>68</v>
      </c>
      <c r="B426" s="26" t="s">
        <v>120</v>
      </c>
      <c r="C426" s="26" t="s">
        <v>2261</v>
      </c>
      <c r="D426">
        <v>4.3</v>
      </c>
      <c r="E426" s="28">
        <v>3</v>
      </c>
      <c r="F426" s="37" t="str">
        <f>VLOOKUP(Z426, method!$A$1:$B$15, 2, 0)</f>
        <v>中前</v>
      </c>
      <c r="G426">
        <v>4</v>
      </c>
      <c r="H426">
        <v>117</v>
      </c>
      <c r="I426" s="43">
        <v>1650</v>
      </c>
      <c r="J426" s="17" t="s">
        <v>121</v>
      </c>
      <c r="K426">
        <v>1</v>
      </c>
      <c r="L426">
        <v>39.4</v>
      </c>
      <c r="M426">
        <v>30</v>
      </c>
      <c r="N426">
        <v>4</v>
      </c>
      <c r="O426">
        <v>25</v>
      </c>
      <c r="P426" s="30" t="s">
        <v>445</v>
      </c>
      <c r="Q426">
        <v>1185</v>
      </c>
      <c r="R426">
        <v>4</v>
      </c>
      <c r="S426" s="32" t="s">
        <v>446</v>
      </c>
      <c r="T426">
        <v>631</v>
      </c>
      <c r="W426" s="12" t="s">
        <v>591</v>
      </c>
      <c r="X426">
        <v>41</v>
      </c>
      <c r="Y426" s="19" t="s">
        <v>24</v>
      </c>
      <c r="Z426">
        <v>4</v>
      </c>
      <c r="AA426">
        <v>4</v>
      </c>
      <c r="AB426">
        <v>3</v>
      </c>
      <c r="AC426">
        <v>3</v>
      </c>
      <c r="AF426">
        <v>1</v>
      </c>
      <c r="AG426" t="s">
        <v>121</v>
      </c>
    </row>
    <row r="427" spans="1:33" x14ac:dyDescent="0.25">
      <c r="A427" s="17" t="s">
        <v>68</v>
      </c>
      <c r="B427" s="26" t="s">
        <v>120</v>
      </c>
      <c r="C427" s="26" t="s">
        <v>2261</v>
      </c>
      <c r="D427">
        <v>34</v>
      </c>
      <c r="E427" s="34">
        <v>4</v>
      </c>
      <c r="F427" s="37" t="str">
        <f>VLOOKUP(Z427, method!$A$1:$B$15, 2, 0)</f>
        <v>中前</v>
      </c>
      <c r="G427">
        <v>10</v>
      </c>
      <c r="H427">
        <v>118</v>
      </c>
      <c r="I427" s="43">
        <v>1650</v>
      </c>
      <c r="J427" s="17" t="s">
        <v>121</v>
      </c>
      <c r="K427">
        <v>1</v>
      </c>
      <c r="L427">
        <v>39.78</v>
      </c>
      <c r="M427">
        <v>16</v>
      </c>
      <c r="N427">
        <v>4</v>
      </c>
      <c r="O427">
        <v>25</v>
      </c>
      <c r="P427" s="31" t="s">
        <v>455</v>
      </c>
      <c r="Q427">
        <v>1198</v>
      </c>
      <c r="R427">
        <v>4</v>
      </c>
      <c r="S427" s="32" t="s">
        <v>446</v>
      </c>
      <c r="T427">
        <v>596</v>
      </c>
      <c r="W427" s="12">
        <v>2</v>
      </c>
      <c r="X427">
        <v>42</v>
      </c>
      <c r="Y427" s="19" t="s">
        <v>24</v>
      </c>
      <c r="Z427">
        <v>7</v>
      </c>
      <c r="AA427">
        <v>7</v>
      </c>
      <c r="AB427">
        <v>5</v>
      </c>
      <c r="AC427">
        <v>4</v>
      </c>
      <c r="AF427">
        <v>1</v>
      </c>
      <c r="AG427" t="s">
        <v>121</v>
      </c>
    </row>
    <row r="428" spans="1:33" x14ac:dyDescent="0.25">
      <c r="A428" s="17" t="s">
        <v>68</v>
      </c>
      <c r="B428" s="26" t="s">
        <v>120</v>
      </c>
      <c r="C428" s="26" t="s">
        <v>2261</v>
      </c>
      <c r="D428">
        <v>10</v>
      </c>
      <c r="E428">
        <v>6</v>
      </c>
      <c r="F428" s="37" t="str">
        <f>VLOOKUP(Z428, method!$A$1:$B$15, 2, 0)</f>
        <v>中前</v>
      </c>
      <c r="G428">
        <v>6</v>
      </c>
      <c r="H428">
        <v>119</v>
      </c>
      <c r="I428" s="43">
        <v>1650</v>
      </c>
      <c r="J428" s="25" t="s">
        <v>150</v>
      </c>
      <c r="K428">
        <v>1</v>
      </c>
      <c r="L428">
        <v>39.979999999999997</v>
      </c>
      <c r="M428">
        <v>12</v>
      </c>
      <c r="N428">
        <v>3</v>
      </c>
      <c r="O428">
        <v>25</v>
      </c>
      <c r="P428" s="31" t="s">
        <v>450</v>
      </c>
      <c r="Q428">
        <v>1201</v>
      </c>
      <c r="R428">
        <v>4</v>
      </c>
      <c r="S428" s="32" t="s">
        <v>446</v>
      </c>
      <c r="T428">
        <v>497</v>
      </c>
      <c r="W428" t="s">
        <v>488</v>
      </c>
      <c r="X428">
        <v>44</v>
      </c>
      <c r="Y428" s="19" t="s">
        <v>24</v>
      </c>
      <c r="Z428">
        <v>7</v>
      </c>
      <c r="AA428">
        <v>7</v>
      </c>
      <c r="AB428">
        <v>6</v>
      </c>
      <c r="AC428">
        <v>6</v>
      </c>
      <c r="AF428">
        <v>1</v>
      </c>
      <c r="AG428" t="s">
        <v>121</v>
      </c>
    </row>
    <row r="429" spans="1:33" hidden="1" x14ac:dyDescent="0.25">
      <c r="A429" s="17" t="s">
        <v>68</v>
      </c>
      <c r="B429" s="26" t="s">
        <v>120</v>
      </c>
      <c r="C429" s="26" t="s">
        <v>2261</v>
      </c>
      <c r="D429">
        <v>21</v>
      </c>
      <c r="E429">
        <v>11</v>
      </c>
      <c r="F429" s="35" t="str">
        <f>VLOOKUP(Z429, method!$A$1:$B$15, 2, 0)</f>
        <v>放頭</v>
      </c>
      <c r="G429">
        <v>3</v>
      </c>
      <c r="H429">
        <v>121</v>
      </c>
      <c r="I429">
        <v>1400</v>
      </c>
      <c r="J429" s="20" t="s">
        <v>19</v>
      </c>
      <c r="K429">
        <v>1</v>
      </c>
      <c r="L429">
        <v>23.08</v>
      </c>
      <c r="M429">
        <v>31</v>
      </c>
      <c r="N429">
        <v>1</v>
      </c>
      <c r="O429">
        <v>25</v>
      </c>
      <c r="P429" t="s">
        <v>506</v>
      </c>
      <c r="Q429">
        <v>1189</v>
      </c>
      <c r="R429">
        <v>4</v>
      </c>
      <c r="S429" s="32" t="s">
        <v>435</v>
      </c>
      <c r="T429">
        <v>391</v>
      </c>
      <c r="W429" t="s">
        <v>459</v>
      </c>
      <c r="X429">
        <v>46</v>
      </c>
      <c r="Y429" s="19" t="s">
        <v>24</v>
      </c>
      <c r="Z429">
        <v>3</v>
      </c>
      <c r="AA429">
        <v>3</v>
      </c>
      <c r="AB429">
        <v>3</v>
      </c>
      <c r="AC429">
        <v>11</v>
      </c>
      <c r="AF429">
        <v>1</v>
      </c>
      <c r="AG429" t="s">
        <v>121</v>
      </c>
    </row>
    <row r="430" spans="1:33" x14ac:dyDescent="0.25">
      <c r="A430" s="17" t="s">
        <v>68</v>
      </c>
      <c r="B430" s="26" t="s">
        <v>120</v>
      </c>
      <c r="C430" s="26" t="s">
        <v>2261</v>
      </c>
      <c r="D430">
        <v>14</v>
      </c>
      <c r="E430">
        <v>7</v>
      </c>
      <c r="F430" s="35" t="str">
        <f>VLOOKUP(Z430, method!$A$1:$B$15, 2, 0)</f>
        <v>放頭</v>
      </c>
      <c r="G430">
        <v>12</v>
      </c>
      <c r="H430">
        <v>124</v>
      </c>
      <c r="I430" s="43">
        <v>1650</v>
      </c>
      <c r="J430" s="17" t="s">
        <v>84</v>
      </c>
      <c r="K430">
        <v>1</v>
      </c>
      <c r="L430">
        <v>41.44</v>
      </c>
      <c r="M430">
        <v>8</v>
      </c>
      <c r="N430">
        <v>1</v>
      </c>
      <c r="O430">
        <v>25</v>
      </c>
      <c r="P430" s="31" t="s">
        <v>450</v>
      </c>
      <c r="Q430">
        <v>1192</v>
      </c>
      <c r="R430">
        <v>4</v>
      </c>
      <c r="S430" s="32" t="s">
        <v>435</v>
      </c>
      <c r="T430">
        <v>333</v>
      </c>
      <c r="W430" s="12" t="s">
        <v>558</v>
      </c>
      <c r="X430">
        <v>48</v>
      </c>
      <c r="Y430" s="19" t="s">
        <v>24</v>
      </c>
      <c r="Z430">
        <v>1</v>
      </c>
      <c r="AA430">
        <v>1</v>
      </c>
      <c r="AB430">
        <v>1</v>
      </c>
      <c r="AC430">
        <v>7</v>
      </c>
      <c r="AF430">
        <v>1</v>
      </c>
      <c r="AG430" t="s">
        <v>121</v>
      </c>
    </row>
    <row r="431" spans="1:33" hidden="1" x14ac:dyDescent="0.25">
      <c r="A431" s="17" t="s">
        <v>68</v>
      </c>
      <c r="B431" s="26" t="s">
        <v>120</v>
      </c>
      <c r="C431" s="26" t="s">
        <v>2261</v>
      </c>
      <c r="D431">
        <v>38</v>
      </c>
      <c r="E431">
        <v>14</v>
      </c>
      <c r="F431" s="35" t="str">
        <f>VLOOKUP(Z431, method!$A$1:$B$15, 2, 0)</f>
        <v>放頭</v>
      </c>
      <c r="G431">
        <v>11</v>
      </c>
      <c r="H431">
        <v>124</v>
      </c>
      <c r="I431">
        <v>1600</v>
      </c>
      <c r="J431" s="17" t="s">
        <v>84</v>
      </c>
      <c r="K431">
        <v>1</v>
      </c>
      <c r="L431">
        <v>35.619999999999997</v>
      </c>
      <c r="M431">
        <v>15</v>
      </c>
      <c r="N431">
        <v>12</v>
      </c>
      <c r="O431">
        <v>24</v>
      </c>
      <c r="P431" t="s">
        <v>441</v>
      </c>
      <c r="Q431">
        <v>1194</v>
      </c>
      <c r="R431">
        <v>4</v>
      </c>
      <c r="S431" s="32" t="s">
        <v>435</v>
      </c>
      <c r="T431">
        <v>263</v>
      </c>
      <c r="W431">
        <v>7</v>
      </c>
      <c r="X431">
        <v>48</v>
      </c>
      <c r="Y431" s="19" t="s">
        <v>24</v>
      </c>
      <c r="Z431">
        <v>3</v>
      </c>
      <c r="AA431">
        <v>1</v>
      </c>
      <c r="AB431">
        <v>1</v>
      </c>
      <c r="AC431">
        <v>14</v>
      </c>
      <c r="AF431">
        <v>1</v>
      </c>
      <c r="AG431" t="s">
        <v>121</v>
      </c>
    </row>
    <row r="432" spans="1:33" hidden="1" x14ac:dyDescent="0.25">
      <c r="A432" s="17" t="s">
        <v>68</v>
      </c>
      <c r="B432" s="26" t="s">
        <v>120</v>
      </c>
      <c r="C432" s="26" t="s">
        <v>2261</v>
      </c>
      <c r="D432">
        <v>5.4</v>
      </c>
      <c r="E432" s="28">
        <v>2</v>
      </c>
      <c r="F432" s="37" t="str">
        <f>VLOOKUP(Z432, method!$A$1:$B$15, 2, 0)</f>
        <v>中前</v>
      </c>
      <c r="G432">
        <v>6</v>
      </c>
      <c r="H432">
        <v>126</v>
      </c>
      <c r="I432" s="43">
        <v>1650</v>
      </c>
      <c r="J432" s="17" t="s">
        <v>84</v>
      </c>
      <c r="K432">
        <v>1</v>
      </c>
      <c r="L432">
        <v>41.17</v>
      </c>
      <c r="M432">
        <v>27</v>
      </c>
      <c r="N432">
        <v>11</v>
      </c>
      <c r="O432">
        <v>24</v>
      </c>
      <c r="P432" s="30" t="s">
        <v>445</v>
      </c>
      <c r="Q432">
        <v>1191</v>
      </c>
      <c r="R432">
        <v>4</v>
      </c>
      <c r="S432" s="32" t="s">
        <v>435</v>
      </c>
      <c r="T432">
        <v>214</v>
      </c>
      <c r="W432" s="12" t="s">
        <v>431</v>
      </c>
      <c r="X432">
        <v>47</v>
      </c>
      <c r="Y432" s="19" t="s">
        <v>24</v>
      </c>
      <c r="Z432">
        <v>7</v>
      </c>
      <c r="AA432">
        <v>7</v>
      </c>
      <c r="AB432">
        <v>6</v>
      </c>
      <c r="AC432">
        <v>2</v>
      </c>
      <c r="AF432">
        <v>1</v>
      </c>
      <c r="AG432" t="s">
        <v>121</v>
      </c>
    </row>
    <row r="433" spans="1:33" hidden="1" x14ac:dyDescent="0.25">
      <c r="A433" s="17" t="s">
        <v>68</v>
      </c>
      <c r="B433" s="26" t="s">
        <v>120</v>
      </c>
      <c r="C433" s="26" t="s">
        <v>2261</v>
      </c>
      <c r="D433">
        <v>9.9</v>
      </c>
      <c r="E433">
        <v>9</v>
      </c>
      <c r="F433" s="35" t="str">
        <f>VLOOKUP(Z433, method!$A$1:$B$15, 2, 0)</f>
        <v>放頭</v>
      </c>
      <c r="G433">
        <v>2</v>
      </c>
      <c r="H433">
        <v>126</v>
      </c>
      <c r="I433" s="43">
        <v>1650</v>
      </c>
      <c r="J433" s="17" t="s">
        <v>84</v>
      </c>
      <c r="K433">
        <v>1</v>
      </c>
      <c r="L433">
        <v>39.57</v>
      </c>
      <c r="M433">
        <v>9</v>
      </c>
      <c r="N433">
        <v>11</v>
      </c>
      <c r="O433">
        <v>24</v>
      </c>
      <c r="P433" t="s">
        <v>467</v>
      </c>
      <c r="Q433">
        <v>1195</v>
      </c>
      <c r="R433">
        <v>4</v>
      </c>
      <c r="S433" s="32" t="s">
        <v>435</v>
      </c>
      <c r="T433">
        <v>170</v>
      </c>
      <c r="W433" t="s">
        <v>624</v>
      </c>
      <c r="X433">
        <v>49</v>
      </c>
      <c r="Y433" s="19" t="s">
        <v>24</v>
      </c>
      <c r="Z433">
        <v>1</v>
      </c>
      <c r="AA433">
        <v>3</v>
      </c>
      <c r="AB433">
        <v>5</v>
      </c>
      <c r="AC433">
        <v>9</v>
      </c>
      <c r="AF433">
        <v>1</v>
      </c>
      <c r="AG433" t="s">
        <v>121</v>
      </c>
    </row>
    <row r="434" spans="1:33" hidden="1" x14ac:dyDescent="0.25">
      <c r="A434" s="17" t="s">
        <v>68</v>
      </c>
      <c r="B434" s="26" t="s">
        <v>120</v>
      </c>
      <c r="C434" s="26" t="s">
        <v>2261</v>
      </c>
      <c r="D434">
        <v>8.1999999999999993</v>
      </c>
      <c r="E434" s="34">
        <v>4</v>
      </c>
      <c r="F434" s="37" t="str">
        <f>VLOOKUP(Z434, method!$A$1:$B$15, 2, 0)</f>
        <v>中前</v>
      </c>
      <c r="G434">
        <v>9</v>
      </c>
      <c r="H434">
        <v>127</v>
      </c>
      <c r="I434" s="43">
        <v>1650</v>
      </c>
      <c r="J434" s="17" t="s">
        <v>84</v>
      </c>
      <c r="K434">
        <v>1</v>
      </c>
      <c r="L434">
        <v>40.83</v>
      </c>
      <c r="M434">
        <v>23</v>
      </c>
      <c r="N434">
        <v>10</v>
      </c>
      <c r="O434">
        <v>24</v>
      </c>
      <c r="P434" t="s">
        <v>467</v>
      </c>
      <c r="Q434">
        <v>1193</v>
      </c>
      <c r="R434">
        <v>4</v>
      </c>
      <c r="S434" s="32" t="s">
        <v>435</v>
      </c>
      <c r="T434">
        <v>123</v>
      </c>
      <c r="W434" t="s">
        <v>541</v>
      </c>
      <c r="X434">
        <v>51</v>
      </c>
      <c r="Y434" s="19" t="s">
        <v>24</v>
      </c>
      <c r="Z434">
        <v>4</v>
      </c>
      <c r="AA434">
        <v>4</v>
      </c>
      <c r="AB434">
        <v>3</v>
      </c>
      <c r="AC434">
        <v>4</v>
      </c>
      <c r="AF434">
        <v>1</v>
      </c>
      <c r="AG434" t="s">
        <v>121</v>
      </c>
    </row>
    <row r="435" spans="1:33" hidden="1" x14ac:dyDescent="0.25">
      <c r="A435" s="17" t="s">
        <v>68</v>
      </c>
      <c r="B435" s="26" t="s">
        <v>120</v>
      </c>
      <c r="C435" s="26" t="s">
        <v>2261</v>
      </c>
      <c r="D435">
        <v>23</v>
      </c>
      <c r="E435" s="34">
        <v>5</v>
      </c>
      <c r="F435" s="37" t="str">
        <f>VLOOKUP(Z435, method!$A$1:$B$15, 2, 0)</f>
        <v>中前</v>
      </c>
      <c r="G435">
        <v>8</v>
      </c>
      <c r="H435">
        <v>128</v>
      </c>
      <c r="I435" s="43">
        <v>1650</v>
      </c>
      <c r="J435" s="17" t="s">
        <v>84</v>
      </c>
      <c r="K435">
        <v>1</v>
      </c>
      <c r="L435">
        <v>40.56</v>
      </c>
      <c r="M435">
        <v>25</v>
      </c>
      <c r="N435">
        <v>9</v>
      </c>
      <c r="O435">
        <v>24</v>
      </c>
      <c r="P435" s="31" t="s">
        <v>461</v>
      </c>
      <c r="Q435">
        <v>1180</v>
      </c>
      <c r="R435">
        <v>4</v>
      </c>
      <c r="S435" s="32" t="s">
        <v>435</v>
      </c>
      <c r="T435">
        <v>50</v>
      </c>
      <c r="W435" s="12" t="s">
        <v>521</v>
      </c>
      <c r="X435">
        <v>52</v>
      </c>
      <c r="Y435" s="19" t="s">
        <v>24</v>
      </c>
      <c r="Z435">
        <v>6</v>
      </c>
      <c r="AA435">
        <v>7</v>
      </c>
      <c r="AB435">
        <v>4</v>
      </c>
      <c r="AC435">
        <v>5</v>
      </c>
      <c r="AF435">
        <v>1</v>
      </c>
      <c r="AG435" t="s">
        <v>121</v>
      </c>
    </row>
    <row r="436" spans="1:33" hidden="1" x14ac:dyDescent="0.25">
      <c r="A436" s="17" t="s">
        <v>68</v>
      </c>
      <c r="B436" s="26" t="s">
        <v>120</v>
      </c>
      <c r="C436" s="26" t="s">
        <v>2261</v>
      </c>
      <c r="D436">
        <v>10</v>
      </c>
      <c r="E436">
        <v>8</v>
      </c>
      <c r="F436" s="37" t="str">
        <f>VLOOKUP(Z436, method!$A$1:$B$15, 2, 0)</f>
        <v>中前</v>
      </c>
      <c r="G436">
        <v>3</v>
      </c>
      <c r="H436">
        <v>128</v>
      </c>
      <c r="I436" s="43">
        <v>1650</v>
      </c>
      <c r="J436" s="17" t="s">
        <v>84</v>
      </c>
      <c r="K436">
        <v>1</v>
      </c>
      <c r="L436">
        <v>41.77</v>
      </c>
      <c r="M436">
        <v>11</v>
      </c>
      <c r="N436">
        <v>9</v>
      </c>
      <c r="O436">
        <v>24</v>
      </c>
      <c r="P436" s="31" t="s">
        <v>450</v>
      </c>
      <c r="Q436">
        <v>1170</v>
      </c>
      <c r="R436">
        <v>4</v>
      </c>
      <c r="S436" s="32" t="s">
        <v>435</v>
      </c>
      <c r="T436">
        <v>16</v>
      </c>
      <c r="W436" t="s">
        <v>459</v>
      </c>
      <c r="X436">
        <v>53</v>
      </c>
      <c r="Y436" s="19" t="s">
        <v>24</v>
      </c>
      <c r="Z436">
        <v>7</v>
      </c>
      <c r="AA436">
        <v>6</v>
      </c>
      <c r="AB436">
        <v>7</v>
      </c>
      <c r="AC436">
        <v>8</v>
      </c>
      <c r="AF436">
        <v>1</v>
      </c>
      <c r="AG436" t="s">
        <v>121</v>
      </c>
    </row>
    <row r="437" spans="1:33" hidden="1" x14ac:dyDescent="0.25">
      <c r="A437" s="17" t="s">
        <v>68</v>
      </c>
      <c r="B437" s="26" t="s">
        <v>120</v>
      </c>
      <c r="C437" s="26" t="s">
        <v>2261</v>
      </c>
      <c r="D437">
        <v>6.3</v>
      </c>
      <c r="E437">
        <v>6</v>
      </c>
      <c r="F437" s="37" t="str">
        <f>VLOOKUP(Z437, method!$A$1:$B$15, 2, 0)</f>
        <v>中前</v>
      </c>
      <c r="G437">
        <v>4</v>
      </c>
      <c r="H437">
        <v>129</v>
      </c>
      <c r="I437" s="43">
        <v>1650</v>
      </c>
      <c r="J437" s="17" t="s">
        <v>84</v>
      </c>
      <c r="K437">
        <v>1</v>
      </c>
      <c r="L437">
        <v>40.299999999999997</v>
      </c>
      <c r="M437">
        <v>10</v>
      </c>
      <c r="N437">
        <v>7</v>
      </c>
      <c r="O437">
        <v>24</v>
      </c>
      <c r="P437" s="31" t="s">
        <v>455</v>
      </c>
      <c r="Q437">
        <v>1197</v>
      </c>
      <c r="R437">
        <v>4</v>
      </c>
      <c r="S437" s="32" t="s">
        <v>446</v>
      </c>
      <c r="T437">
        <v>814</v>
      </c>
      <c r="W437" s="12">
        <v>2</v>
      </c>
      <c r="X437">
        <v>53</v>
      </c>
      <c r="Y437" s="19" t="s">
        <v>24</v>
      </c>
      <c r="Z437">
        <v>4</v>
      </c>
      <c r="AA437">
        <v>4</v>
      </c>
      <c r="AB437">
        <v>4</v>
      </c>
      <c r="AC437">
        <v>6</v>
      </c>
      <c r="AF437">
        <v>1</v>
      </c>
      <c r="AG437" t="s">
        <v>121</v>
      </c>
    </row>
    <row r="438" spans="1:33" hidden="1" x14ac:dyDescent="0.25">
      <c r="A438" s="17" t="s">
        <v>68</v>
      </c>
      <c r="B438" s="26" t="s">
        <v>120</v>
      </c>
      <c r="C438" s="26" t="s">
        <v>2261</v>
      </c>
      <c r="D438">
        <v>11</v>
      </c>
      <c r="E438" s="34">
        <v>5</v>
      </c>
      <c r="F438" s="37" t="str">
        <f>VLOOKUP(Z438, method!$A$1:$B$15, 2, 0)</f>
        <v>中前</v>
      </c>
      <c r="G438">
        <v>12</v>
      </c>
      <c r="H438">
        <v>129</v>
      </c>
      <c r="I438" s="43">
        <v>1650</v>
      </c>
      <c r="J438" s="17" t="s">
        <v>84</v>
      </c>
      <c r="K438">
        <v>1</v>
      </c>
      <c r="L438">
        <v>40.299999999999997</v>
      </c>
      <c r="M438">
        <v>26</v>
      </c>
      <c r="N438">
        <v>6</v>
      </c>
      <c r="O438">
        <v>24</v>
      </c>
      <c r="P438" s="31" t="s">
        <v>461</v>
      </c>
      <c r="Q438">
        <v>1201</v>
      </c>
      <c r="R438">
        <v>4</v>
      </c>
      <c r="S438" s="32" t="s">
        <v>435</v>
      </c>
      <c r="T438">
        <v>777</v>
      </c>
      <c r="W438" t="s">
        <v>447</v>
      </c>
      <c r="X438">
        <v>53</v>
      </c>
      <c r="Y438" s="19" t="s">
        <v>24</v>
      </c>
      <c r="Z438">
        <v>5</v>
      </c>
      <c r="AA438">
        <v>4</v>
      </c>
      <c r="AB438">
        <v>6</v>
      </c>
      <c r="AC438">
        <v>5</v>
      </c>
      <c r="AF438">
        <v>1</v>
      </c>
      <c r="AG438" t="s">
        <v>121</v>
      </c>
    </row>
    <row r="439" spans="1:33" hidden="1" x14ac:dyDescent="0.25">
      <c r="A439" s="17" t="s">
        <v>68</v>
      </c>
      <c r="B439" s="26" t="s">
        <v>120</v>
      </c>
      <c r="C439" s="26" t="s">
        <v>2261</v>
      </c>
      <c r="D439">
        <v>7.1</v>
      </c>
      <c r="E439">
        <v>6</v>
      </c>
      <c r="F439" s="36" t="str">
        <f>VLOOKUP(Z439, method!$A$1:$B$15, 2, 0)</f>
        <v>中後</v>
      </c>
      <c r="G439">
        <v>5</v>
      </c>
      <c r="H439">
        <v>129</v>
      </c>
      <c r="I439" s="43">
        <v>1650</v>
      </c>
      <c r="J439" s="17" t="s">
        <v>84</v>
      </c>
      <c r="K439">
        <v>1</v>
      </c>
      <c r="L439">
        <v>42.42</v>
      </c>
      <c r="M439">
        <v>5</v>
      </c>
      <c r="N439">
        <v>6</v>
      </c>
      <c r="O439">
        <v>24</v>
      </c>
      <c r="P439" s="31" t="s">
        <v>450</v>
      </c>
      <c r="Q439">
        <v>1203</v>
      </c>
      <c r="R439">
        <v>4</v>
      </c>
      <c r="S439" s="33" t="s">
        <v>499</v>
      </c>
      <c r="T439">
        <v>728</v>
      </c>
      <c r="W439">
        <v>6</v>
      </c>
      <c r="X439">
        <v>53</v>
      </c>
      <c r="Y439" s="19" t="s">
        <v>24</v>
      </c>
      <c r="Z439">
        <v>8</v>
      </c>
      <c r="AA439">
        <v>9</v>
      </c>
      <c r="AB439">
        <v>5</v>
      </c>
      <c r="AC439">
        <v>6</v>
      </c>
      <c r="AF439">
        <v>1</v>
      </c>
      <c r="AG439" t="s">
        <v>121</v>
      </c>
    </row>
    <row r="440" spans="1:33" hidden="1" x14ac:dyDescent="0.25">
      <c r="A440" s="17" t="s">
        <v>68</v>
      </c>
      <c r="B440" s="26" t="s">
        <v>120</v>
      </c>
      <c r="C440" s="26" t="s">
        <v>2261</v>
      </c>
      <c r="D440">
        <v>2.8</v>
      </c>
      <c r="E440" s="28">
        <v>2</v>
      </c>
      <c r="F440" s="35" t="str">
        <f>VLOOKUP(Z440, method!$A$1:$B$15, 2, 0)</f>
        <v>放頭</v>
      </c>
      <c r="G440">
        <v>1</v>
      </c>
      <c r="H440">
        <v>127</v>
      </c>
      <c r="I440" s="43">
        <v>1650</v>
      </c>
      <c r="J440" s="17" t="s">
        <v>84</v>
      </c>
      <c r="K440">
        <v>1</v>
      </c>
      <c r="L440">
        <v>40.5</v>
      </c>
      <c r="M440">
        <v>22</v>
      </c>
      <c r="N440">
        <v>5</v>
      </c>
      <c r="O440">
        <v>24</v>
      </c>
      <c r="P440" s="30" t="s">
        <v>445</v>
      </c>
      <c r="Q440">
        <v>1198</v>
      </c>
      <c r="R440">
        <v>4</v>
      </c>
      <c r="S440" s="32" t="s">
        <v>435</v>
      </c>
      <c r="T440">
        <v>687</v>
      </c>
      <c r="W440" s="12" t="s">
        <v>591</v>
      </c>
      <c r="X440">
        <v>51</v>
      </c>
      <c r="Y440" s="19" t="s">
        <v>24</v>
      </c>
      <c r="Z440">
        <v>3</v>
      </c>
      <c r="AA440">
        <v>3</v>
      </c>
      <c r="AB440">
        <v>2</v>
      </c>
      <c r="AC440">
        <v>2</v>
      </c>
      <c r="AF440">
        <v>1</v>
      </c>
      <c r="AG440" t="s">
        <v>121</v>
      </c>
    </row>
    <row r="441" spans="1:33" hidden="1" x14ac:dyDescent="0.25">
      <c r="A441" s="17" t="s">
        <v>68</v>
      </c>
      <c r="B441" s="26" t="s">
        <v>120</v>
      </c>
      <c r="C441" s="26" t="s">
        <v>2261</v>
      </c>
      <c r="D441">
        <v>6.3</v>
      </c>
      <c r="E441" s="28">
        <v>1</v>
      </c>
      <c r="F441" s="35" t="str">
        <f>VLOOKUP(Z441, method!$A$1:$B$15, 2, 0)</f>
        <v>放頭</v>
      </c>
      <c r="G441">
        <v>6</v>
      </c>
      <c r="H441">
        <v>122</v>
      </c>
      <c r="I441" s="43">
        <v>1650</v>
      </c>
      <c r="J441" s="17" t="s">
        <v>84</v>
      </c>
      <c r="K441">
        <v>1</v>
      </c>
      <c r="L441">
        <v>41.26</v>
      </c>
      <c r="M441">
        <v>8</v>
      </c>
      <c r="N441">
        <v>5</v>
      </c>
      <c r="O441">
        <v>24</v>
      </c>
      <c r="P441" s="31" t="s">
        <v>455</v>
      </c>
      <c r="Q441">
        <v>1184</v>
      </c>
      <c r="R441">
        <v>4</v>
      </c>
      <c r="S441" s="32" t="s">
        <v>435</v>
      </c>
      <c r="T441">
        <v>654</v>
      </c>
      <c r="W441" s="12" t="s">
        <v>451</v>
      </c>
      <c r="X441">
        <v>46</v>
      </c>
      <c r="Y441" s="19" t="s">
        <v>24</v>
      </c>
      <c r="Z441">
        <v>2</v>
      </c>
      <c r="AA441">
        <v>2</v>
      </c>
      <c r="AB441">
        <v>2</v>
      </c>
      <c r="AC441">
        <v>1</v>
      </c>
      <c r="AF441">
        <v>1</v>
      </c>
      <c r="AG441" t="s">
        <v>121</v>
      </c>
    </row>
    <row r="442" spans="1:33" hidden="1" x14ac:dyDescent="0.25">
      <c r="A442" s="17" t="s">
        <v>68</v>
      </c>
      <c r="B442" s="26" t="s">
        <v>120</v>
      </c>
      <c r="C442" s="26" t="s">
        <v>2261</v>
      </c>
      <c r="D442">
        <v>3.6</v>
      </c>
      <c r="E442" s="28">
        <v>3</v>
      </c>
      <c r="F442" s="37" t="str">
        <f>VLOOKUP(Z442, method!$A$1:$B$15, 2, 0)</f>
        <v>中前</v>
      </c>
      <c r="G442">
        <v>2</v>
      </c>
      <c r="H442">
        <v>121</v>
      </c>
      <c r="I442" s="43">
        <v>1650</v>
      </c>
      <c r="J442" s="17" t="s">
        <v>84</v>
      </c>
      <c r="K442">
        <v>1</v>
      </c>
      <c r="L442">
        <v>40.909999999999997</v>
      </c>
      <c r="M442">
        <v>10</v>
      </c>
      <c r="N442">
        <v>4</v>
      </c>
      <c r="O442">
        <v>24</v>
      </c>
      <c r="P442" s="31" t="s">
        <v>455</v>
      </c>
      <c r="Q442">
        <v>1207</v>
      </c>
      <c r="R442">
        <v>4</v>
      </c>
      <c r="S442" s="32" t="s">
        <v>435</v>
      </c>
      <c r="T442">
        <v>573</v>
      </c>
      <c r="W442" s="12" t="s">
        <v>456</v>
      </c>
      <c r="X442">
        <v>46</v>
      </c>
      <c r="Y442" s="19" t="s">
        <v>24</v>
      </c>
      <c r="Z442">
        <v>6</v>
      </c>
      <c r="AA442">
        <v>6</v>
      </c>
      <c r="AB442">
        <v>7</v>
      </c>
      <c r="AC442">
        <v>3</v>
      </c>
      <c r="AF442">
        <v>1</v>
      </c>
      <c r="AG442" t="s">
        <v>121</v>
      </c>
    </row>
    <row r="443" spans="1:33" hidden="1" x14ac:dyDescent="0.25">
      <c r="A443" s="17" t="s">
        <v>68</v>
      </c>
      <c r="B443" s="26" t="s">
        <v>120</v>
      </c>
      <c r="C443" s="26" t="s">
        <v>2261</v>
      </c>
      <c r="D443">
        <v>5.9</v>
      </c>
      <c r="E443" s="34">
        <v>4</v>
      </c>
      <c r="F443" s="37" t="str">
        <f>VLOOKUP(Z443, method!$A$1:$B$15, 2, 0)</f>
        <v>中前</v>
      </c>
      <c r="G443">
        <v>12</v>
      </c>
      <c r="H443">
        <v>121</v>
      </c>
      <c r="I443" s="43">
        <v>1650</v>
      </c>
      <c r="J443" s="17" t="s">
        <v>84</v>
      </c>
      <c r="K443">
        <v>1</v>
      </c>
      <c r="L443">
        <v>41.32</v>
      </c>
      <c r="M443">
        <v>27</v>
      </c>
      <c r="N443">
        <v>3</v>
      </c>
      <c r="O443">
        <v>24</v>
      </c>
      <c r="P443" s="31" t="s">
        <v>450</v>
      </c>
      <c r="Q443">
        <v>1209</v>
      </c>
      <c r="R443">
        <v>4</v>
      </c>
      <c r="S443" s="32" t="s">
        <v>435</v>
      </c>
      <c r="T443">
        <v>532</v>
      </c>
      <c r="W443" s="12" t="s">
        <v>480</v>
      </c>
      <c r="X443">
        <v>46</v>
      </c>
      <c r="Y443" s="19" t="s">
        <v>24</v>
      </c>
      <c r="Z443">
        <v>7</v>
      </c>
      <c r="AA443">
        <v>5</v>
      </c>
      <c r="AB443">
        <v>5</v>
      </c>
      <c r="AC443">
        <v>4</v>
      </c>
      <c r="AF443">
        <v>1</v>
      </c>
      <c r="AG443" t="s">
        <v>121</v>
      </c>
    </row>
    <row r="444" spans="1:33" hidden="1" x14ac:dyDescent="0.25">
      <c r="A444" s="17" t="s">
        <v>68</v>
      </c>
      <c r="B444" s="26" t="s">
        <v>120</v>
      </c>
      <c r="C444" s="26" t="s">
        <v>2261</v>
      </c>
      <c r="D444">
        <v>9.1</v>
      </c>
      <c r="E444">
        <v>6</v>
      </c>
      <c r="F444" s="37" t="str">
        <f>VLOOKUP(Z444, method!$A$1:$B$15, 2, 0)</f>
        <v>中前</v>
      </c>
      <c r="G444">
        <v>9</v>
      </c>
      <c r="H444">
        <v>118</v>
      </c>
      <c r="I444" s="43">
        <v>1650</v>
      </c>
      <c r="J444" s="23" t="s">
        <v>487</v>
      </c>
      <c r="K444">
        <v>1</v>
      </c>
      <c r="L444">
        <v>41.21</v>
      </c>
      <c r="M444">
        <v>13</v>
      </c>
      <c r="N444">
        <v>3</v>
      </c>
      <c r="O444">
        <v>24</v>
      </c>
      <c r="P444" s="31" t="s">
        <v>461</v>
      </c>
      <c r="Q444">
        <v>1219</v>
      </c>
      <c r="R444">
        <v>4</v>
      </c>
      <c r="S444" s="32" t="s">
        <v>435</v>
      </c>
      <c r="T444">
        <v>500</v>
      </c>
      <c r="W444">
        <v>3</v>
      </c>
      <c r="X444">
        <v>47</v>
      </c>
      <c r="Y444" s="19" t="s">
        <v>24</v>
      </c>
      <c r="Z444">
        <v>5</v>
      </c>
      <c r="AA444">
        <v>2</v>
      </c>
      <c r="AB444">
        <v>1</v>
      </c>
      <c r="AC444">
        <v>6</v>
      </c>
      <c r="AF444">
        <v>1</v>
      </c>
      <c r="AG444" t="s">
        <v>121</v>
      </c>
    </row>
    <row r="445" spans="1:33" hidden="1" x14ac:dyDescent="0.25">
      <c r="A445" s="17" t="s">
        <v>68</v>
      </c>
      <c r="B445" s="26" t="s">
        <v>120</v>
      </c>
      <c r="C445" s="26" t="s">
        <v>2261</v>
      </c>
      <c r="D445">
        <v>9</v>
      </c>
      <c r="E445" s="28">
        <v>3</v>
      </c>
      <c r="F445" s="35" t="str">
        <f>VLOOKUP(Z445, method!$A$1:$B$15, 2, 0)</f>
        <v>放頭</v>
      </c>
      <c r="G445">
        <v>8</v>
      </c>
      <c r="H445">
        <v>117</v>
      </c>
      <c r="I445" s="43">
        <v>1650</v>
      </c>
      <c r="J445" s="23" t="s">
        <v>487</v>
      </c>
      <c r="K445">
        <v>1</v>
      </c>
      <c r="L445">
        <v>42.15</v>
      </c>
      <c r="M445">
        <v>28</v>
      </c>
      <c r="N445">
        <v>2</v>
      </c>
      <c r="O445">
        <v>24</v>
      </c>
      <c r="P445" s="31" t="s">
        <v>450</v>
      </c>
      <c r="Q445">
        <v>1213</v>
      </c>
      <c r="R445">
        <v>4</v>
      </c>
      <c r="S445" s="32" t="s">
        <v>435</v>
      </c>
      <c r="T445">
        <v>459</v>
      </c>
      <c r="W445" s="12">
        <v>1</v>
      </c>
      <c r="X445">
        <v>47</v>
      </c>
      <c r="Y445" s="19" t="s">
        <v>24</v>
      </c>
      <c r="Z445">
        <v>2</v>
      </c>
      <c r="AA445">
        <v>2</v>
      </c>
      <c r="AB445">
        <v>1</v>
      </c>
      <c r="AC445">
        <v>3</v>
      </c>
      <c r="AF445">
        <v>1</v>
      </c>
      <c r="AG445" t="s">
        <v>121</v>
      </c>
    </row>
    <row r="446" spans="1:33" hidden="1" x14ac:dyDescent="0.25">
      <c r="A446" s="17" t="s">
        <v>68</v>
      </c>
      <c r="B446" s="26" t="s">
        <v>120</v>
      </c>
      <c r="C446" s="26" t="s">
        <v>2261</v>
      </c>
      <c r="D446">
        <v>3.1</v>
      </c>
      <c r="E446" s="28">
        <v>3</v>
      </c>
      <c r="F446" s="37" t="str">
        <f>VLOOKUP(Z446, method!$A$1:$B$15, 2, 0)</f>
        <v>中前</v>
      </c>
      <c r="G446">
        <v>10</v>
      </c>
      <c r="H446">
        <v>123</v>
      </c>
      <c r="I446" s="43">
        <v>1650</v>
      </c>
      <c r="J446" s="20" t="s">
        <v>19</v>
      </c>
      <c r="K446">
        <v>1</v>
      </c>
      <c r="L446">
        <v>41.42</v>
      </c>
      <c r="M446">
        <v>15</v>
      </c>
      <c r="N446">
        <v>2</v>
      </c>
      <c r="O446">
        <v>24</v>
      </c>
      <c r="P446" s="31" t="s">
        <v>461</v>
      </c>
      <c r="Q446">
        <v>1219</v>
      </c>
      <c r="R446">
        <v>4</v>
      </c>
      <c r="S446" s="32" t="s">
        <v>435</v>
      </c>
      <c r="T446">
        <v>419</v>
      </c>
      <c r="W446" s="12" t="s">
        <v>456</v>
      </c>
      <c r="X446">
        <v>47</v>
      </c>
      <c r="Y446" s="19" t="s">
        <v>24</v>
      </c>
      <c r="Z446">
        <v>7</v>
      </c>
      <c r="AA446">
        <v>7</v>
      </c>
      <c r="AB446">
        <v>6</v>
      </c>
      <c r="AC446">
        <v>3</v>
      </c>
      <c r="AF446">
        <v>1</v>
      </c>
      <c r="AG446" t="s">
        <v>121</v>
      </c>
    </row>
    <row r="447" spans="1:33" hidden="1" x14ac:dyDescent="0.25">
      <c r="A447" s="17" t="s">
        <v>68</v>
      </c>
      <c r="B447" s="26" t="s">
        <v>120</v>
      </c>
      <c r="C447" s="26" t="s">
        <v>2261</v>
      </c>
      <c r="D447">
        <v>8.6999999999999993</v>
      </c>
      <c r="E447" s="28">
        <v>3</v>
      </c>
      <c r="F447" s="35" t="str">
        <f>VLOOKUP(Z447, method!$A$1:$B$15, 2, 0)</f>
        <v>放頭</v>
      </c>
      <c r="G447">
        <v>10</v>
      </c>
      <c r="H447">
        <v>123</v>
      </c>
      <c r="I447" s="43">
        <v>1650</v>
      </c>
      <c r="J447" s="18" t="s">
        <v>116</v>
      </c>
      <c r="K447">
        <v>1</v>
      </c>
      <c r="L447">
        <v>41.56</v>
      </c>
      <c r="M447">
        <v>31</v>
      </c>
      <c r="N447">
        <v>1</v>
      </c>
      <c r="O447">
        <v>24</v>
      </c>
      <c r="P447" s="31" t="s">
        <v>450</v>
      </c>
      <c r="Q447">
        <v>1217</v>
      </c>
      <c r="R447">
        <v>4</v>
      </c>
      <c r="S447" s="32" t="s">
        <v>435</v>
      </c>
      <c r="T447">
        <v>383</v>
      </c>
      <c r="W447" s="12" t="s">
        <v>464</v>
      </c>
      <c r="X447">
        <v>47</v>
      </c>
      <c r="Y447" s="19" t="s">
        <v>24</v>
      </c>
      <c r="Z447">
        <v>3</v>
      </c>
      <c r="AA447">
        <v>2</v>
      </c>
      <c r="AB447">
        <v>2</v>
      </c>
      <c r="AC447">
        <v>3</v>
      </c>
      <c r="AF447">
        <v>1</v>
      </c>
      <c r="AG447" t="s">
        <v>121</v>
      </c>
    </row>
    <row r="448" spans="1:33" hidden="1" x14ac:dyDescent="0.25">
      <c r="A448" s="17" t="s">
        <v>68</v>
      </c>
      <c r="B448" s="26" t="s">
        <v>120</v>
      </c>
      <c r="C448" s="26" t="s">
        <v>2261</v>
      </c>
      <c r="D448">
        <v>5.8</v>
      </c>
      <c r="E448" s="28">
        <v>3</v>
      </c>
      <c r="F448" s="35" t="str">
        <f>VLOOKUP(Z448, method!$A$1:$B$15, 2, 0)</f>
        <v>放頭</v>
      </c>
      <c r="G448">
        <v>3</v>
      </c>
      <c r="H448">
        <v>119</v>
      </c>
      <c r="I448" s="43">
        <v>1650</v>
      </c>
      <c r="J448" s="21" t="s">
        <v>392</v>
      </c>
      <c r="K448">
        <v>1</v>
      </c>
      <c r="L448">
        <v>40.72</v>
      </c>
      <c r="M448">
        <v>17</v>
      </c>
      <c r="N448">
        <v>1</v>
      </c>
      <c r="O448">
        <v>24</v>
      </c>
      <c r="P448" s="31" t="s">
        <v>461</v>
      </c>
      <c r="Q448">
        <v>1209</v>
      </c>
      <c r="R448">
        <v>4</v>
      </c>
      <c r="S448" s="32" t="s">
        <v>435</v>
      </c>
      <c r="T448">
        <v>347</v>
      </c>
      <c r="W448" s="12" t="s">
        <v>480</v>
      </c>
      <c r="X448">
        <v>46</v>
      </c>
      <c r="Y448" s="19" t="s">
        <v>24</v>
      </c>
      <c r="Z448">
        <v>3</v>
      </c>
      <c r="AA448">
        <v>3</v>
      </c>
      <c r="AB448">
        <v>3</v>
      </c>
      <c r="AC448">
        <v>3</v>
      </c>
      <c r="AF448">
        <v>1</v>
      </c>
      <c r="AG448" t="s">
        <v>121</v>
      </c>
    </row>
    <row r="449" spans="1:33" hidden="1" x14ac:dyDescent="0.25">
      <c r="A449" s="17" t="s">
        <v>68</v>
      </c>
      <c r="B449" s="26" t="s">
        <v>120</v>
      </c>
      <c r="C449" s="26" t="s">
        <v>2261</v>
      </c>
      <c r="D449">
        <v>48</v>
      </c>
      <c r="E449" s="28">
        <v>1</v>
      </c>
      <c r="F449" s="36" t="str">
        <f>VLOOKUP(Z449, method!$A$1:$B$15, 2, 0)</f>
        <v>中後</v>
      </c>
      <c r="G449">
        <v>10</v>
      </c>
      <c r="H449">
        <v>117</v>
      </c>
      <c r="I449" s="43">
        <v>1650</v>
      </c>
      <c r="J449" s="21" t="s">
        <v>392</v>
      </c>
      <c r="K449">
        <v>1</v>
      </c>
      <c r="L449">
        <v>40.71</v>
      </c>
      <c r="M449">
        <v>29</v>
      </c>
      <c r="N449">
        <v>12</v>
      </c>
      <c r="O449">
        <v>23</v>
      </c>
      <c r="P449" s="30" t="s">
        <v>445</v>
      </c>
      <c r="Q449">
        <v>1222</v>
      </c>
      <c r="R449">
        <v>4</v>
      </c>
      <c r="S449" s="32" t="s">
        <v>435</v>
      </c>
      <c r="T449">
        <v>292</v>
      </c>
      <c r="W449" s="12">
        <v>1</v>
      </c>
      <c r="X449">
        <v>41</v>
      </c>
      <c r="Y449" s="19" t="s">
        <v>24</v>
      </c>
      <c r="Z449">
        <v>8</v>
      </c>
      <c r="AA449">
        <v>8</v>
      </c>
      <c r="AB449">
        <v>6</v>
      </c>
      <c r="AC449">
        <v>1</v>
      </c>
      <c r="AF449">
        <v>1</v>
      </c>
      <c r="AG449" t="s">
        <v>121</v>
      </c>
    </row>
    <row r="450" spans="1:33" hidden="1" x14ac:dyDescent="0.25">
      <c r="A450" s="17" t="s">
        <v>68</v>
      </c>
      <c r="B450" s="26" t="s">
        <v>120</v>
      </c>
      <c r="C450" s="26" t="s">
        <v>2261</v>
      </c>
      <c r="D450">
        <v>87</v>
      </c>
      <c r="E450">
        <v>11</v>
      </c>
      <c r="F450" s="37" t="str">
        <f>VLOOKUP(Z450, method!$A$1:$B$15, 2, 0)</f>
        <v>中前</v>
      </c>
      <c r="G450">
        <v>5</v>
      </c>
      <c r="H450">
        <v>114</v>
      </c>
      <c r="I450">
        <v>1400</v>
      </c>
      <c r="J450" s="23" t="s">
        <v>487</v>
      </c>
      <c r="K450">
        <v>1</v>
      </c>
      <c r="L450">
        <v>23.63</v>
      </c>
      <c r="M450">
        <v>17</v>
      </c>
      <c r="N450">
        <v>12</v>
      </c>
      <c r="O450">
        <v>23</v>
      </c>
      <c r="P450" t="s">
        <v>518</v>
      </c>
      <c r="Q450">
        <v>1225</v>
      </c>
      <c r="R450">
        <v>4</v>
      </c>
      <c r="S450" s="32" t="s">
        <v>435</v>
      </c>
      <c r="T450">
        <v>256</v>
      </c>
      <c r="W450" t="s">
        <v>613</v>
      </c>
      <c r="X450">
        <v>44</v>
      </c>
      <c r="Y450" s="19" t="s">
        <v>24</v>
      </c>
      <c r="Z450">
        <v>7</v>
      </c>
      <c r="AA450">
        <v>5</v>
      </c>
      <c r="AB450">
        <v>9</v>
      </c>
      <c r="AC450">
        <v>11</v>
      </c>
      <c r="AF450">
        <v>1</v>
      </c>
      <c r="AG450" t="s">
        <v>121</v>
      </c>
    </row>
    <row r="451" spans="1:33" hidden="1" x14ac:dyDescent="0.25">
      <c r="A451" s="17" t="s">
        <v>68</v>
      </c>
      <c r="B451" s="26" t="s">
        <v>120</v>
      </c>
      <c r="C451" s="26" t="s">
        <v>2261</v>
      </c>
      <c r="D451">
        <v>71</v>
      </c>
      <c r="E451">
        <v>8</v>
      </c>
      <c r="F451" s="38" t="str">
        <f>VLOOKUP(Z451, method!$A$1:$B$15, 2, 0)</f>
        <v>留後</v>
      </c>
      <c r="G451">
        <v>11</v>
      </c>
      <c r="H451">
        <v>118</v>
      </c>
      <c r="I451">
        <v>1400</v>
      </c>
      <c r="J451" s="21" t="s">
        <v>392</v>
      </c>
      <c r="K451">
        <v>1</v>
      </c>
      <c r="L451">
        <v>22.46</v>
      </c>
      <c r="M451">
        <v>19</v>
      </c>
      <c r="N451">
        <v>11</v>
      </c>
      <c r="O451">
        <v>23</v>
      </c>
      <c r="P451" t="s">
        <v>506</v>
      </c>
      <c r="Q451">
        <v>1221</v>
      </c>
      <c r="R451">
        <v>4</v>
      </c>
      <c r="S451" s="32" t="s">
        <v>446</v>
      </c>
      <c r="T451">
        <v>180</v>
      </c>
      <c r="W451" t="s">
        <v>488</v>
      </c>
      <c r="X451">
        <v>46</v>
      </c>
      <c r="Y451" s="19" t="s">
        <v>24</v>
      </c>
      <c r="Z451">
        <v>11</v>
      </c>
      <c r="AA451">
        <v>11</v>
      </c>
      <c r="AB451">
        <v>10</v>
      </c>
      <c r="AC451">
        <v>8</v>
      </c>
      <c r="AF451">
        <v>1</v>
      </c>
      <c r="AG451" t="s">
        <v>121</v>
      </c>
    </row>
    <row r="452" spans="1:33" hidden="1" x14ac:dyDescent="0.25">
      <c r="A452" s="17" t="s">
        <v>68</v>
      </c>
      <c r="B452" s="26" t="s">
        <v>120</v>
      </c>
      <c r="C452" s="26" t="s">
        <v>2261</v>
      </c>
      <c r="D452">
        <v>24</v>
      </c>
      <c r="E452">
        <v>8</v>
      </c>
      <c r="F452" s="35" t="str">
        <f>VLOOKUP(Z452, method!$A$1:$B$15, 2, 0)</f>
        <v>放頭</v>
      </c>
      <c r="G452">
        <v>3</v>
      </c>
      <c r="H452">
        <v>118</v>
      </c>
      <c r="I452" s="43">
        <v>1650</v>
      </c>
      <c r="J452" s="23" t="s">
        <v>487</v>
      </c>
      <c r="K452">
        <v>1</v>
      </c>
      <c r="L452">
        <v>42.33</v>
      </c>
      <c r="M452">
        <v>1</v>
      </c>
      <c r="N452">
        <v>11</v>
      </c>
      <c r="O452">
        <v>23</v>
      </c>
      <c r="P452" s="42" t="s">
        <v>445</v>
      </c>
      <c r="Q452">
        <v>1218</v>
      </c>
      <c r="R452">
        <v>4</v>
      </c>
      <c r="S452" s="32" t="s">
        <v>435</v>
      </c>
      <c r="T452">
        <v>133</v>
      </c>
      <c r="W452">
        <v>7</v>
      </c>
      <c r="X452">
        <v>49</v>
      </c>
      <c r="Y452" s="19" t="s">
        <v>24</v>
      </c>
      <c r="Z452">
        <v>2</v>
      </c>
      <c r="AA452">
        <v>2</v>
      </c>
      <c r="AB452">
        <v>1</v>
      </c>
      <c r="AC452">
        <v>8</v>
      </c>
      <c r="AF452">
        <v>1</v>
      </c>
      <c r="AG452" t="s">
        <v>121</v>
      </c>
    </row>
    <row r="453" spans="1:33" hidden="1" x14ac:dyDescent="0.25">
      <c r="A453" s="17" t="s">
        <v>68</v>
      </c>
      <c r="B453" s="26" t="s">
        <v>120</v>
      </c>
      <c r="C453" s="26" t="s">
        <v>2261</v>
      </c>
      <c r="D453">
        <v>61</v>
      </c>
      <c r="E453">
        <v>10</v>
      </c>
      <c r="F453" s="38" t="str">
        <f>VLOOKUP(Z453, method!$A$1:$B$15, 2, 0)</f>
        <v>留後</v>
      </c>
      <c r="G453">
        <v>11</v>
      </c>
      <c r="H453">
        <v>127</v>
      </c>
      <c r="I453">
        <v>1200</v>
      </c>
      <c r="J453" s="26" t="s">
        <v>693</v>
      </c>
      <c r="K453">
        <v>1</v>
      </c>
      <c r="L453">
        <v>10.66</v>
      </c>
      <c r="M453">
        <v>24</v>
      </c>
      <c r="N453">
        <v>9</v>
      </c>
      <c r="O453">
        <v>23</v>
      </c>
      <c r="P453" t="s">
        <v>429</v>
      </c>
      <c r="Q453">
        <v>1199</v>
      </c>
      <c r="R453">
        <v>4</v>
      </c>
      <c r="S453" s="32" t="s">
        <v>435</v>
      </c>
      <c r="T453">
        <v>41</v>
      </c>
      <c r="W453" t="s">
        <v>488</v>
      </c>
      <c r="X453">
        <v>51</v>
      </c>
      <c r="Y453" s="19" t="s">
        <v>24</v>
      </c>
      <c r="Z453">
        <v>12</v>
      </c>
      <c r="AA453">
        <v>12</v>
      </c>
      <c r="AB453">
        <v>10</v>
      </c>
      <c r="AF453">
        <v>1</v>
      </c>
      <c r="AG453" t="s">
        <v>121</v>
      </c>
    </row>
    <row r="454" spans="1:33" hidden="1" x14ac:dyDescent="0.25">
      <c r="A454" s="17" t="s">
        <v>68</v>
      </c>
      <c r="B454" s="27" t="s">
        <v>2262</v>
      </c>
      <c r="C454" s="27" t="s">
        <v>2263</v>
      </c>
      <c r="D454">
        <v>8.3000000000000007</v>
      </c>
      <c r="E454" s="34">
        <v>5</v>
      </c>
      <c r="F454" s="35" t="str">
        <f>VLOOKUP(Z454, method!$A$1:$B$15, 2, 0)</f>
        <v>放頭</v>
      </c>
      <c r="G454">
        <v>9</v>
      </c>
      <c r="H454">
        <v>129</v>
      </c>
      <c r="I454" s="43">
        <v>1650</v>
      </c>
      <c r="J454" s="25" t="s">
        <v>150</v>
      </c>
      <c r="K454">
        <v>1</v>
      </c>
      <c r="L454">
        <v>40.32</v>
      </c>
      <c r="M454">
        <v>21</v>
      </c>
      <c r="N454">
        <v>9</v>
      </c>
      <c r="O454">
        <v>25</v>
      </c>
      <c r="P454" t="s">
        <v>467</v>
      </c>
      <c r="Q454">
        <v>1037</v>
      </c>
      <c r="R454">
        <v>4</v>
      </c>
      <c r="S454" s="33" t="s">
        <v>483</v>
      </c>
      <c r="T454">
        <v>40</v>
      </c>
      <c r="W454" t="s">
        <v>488</v>
      </c>
      <c r="X454">
        <v>53</v>
      </c>
      <c r="Y454" s="22" t="s">
        <v>171</v>
      </c>
      <c r="Z454">
        <v>2</v>
      </c>
      <c r="AA454">
        <v>2</v>
      </c>
      <c r="AB454">
        <v>2</v>
      </c>
      <c r="AC454">
        <v>5</v>
      </c>
    </row>
    <row r="455" spans="1:33" x14ac:dyDescent="0.25">
      <c r="A455" s="17" t="s">
        <v>68</v>
      </c>
      <c r="B455" s="27" t="s">
        <v>2262</v>
      </c>
      <c r="C455" s="27" t="s">
        <v>2263</v>
      </c>
      <c r="D455">
        <v>15</v>
      </c>
      <c r="E455">
        <v>7</v>
      </c>
      <c r="F455" s="38" t="str">
        <f>VLOOKUP(Z455, method!$A$1:$B$15, 2, 0)</f>
        <v>留後</v>
      </c>
      <c r="G455">
        <v>10</v>
      </c>
      <c r="H455">
        <v>132</v>
      </c>
      <c r="I455" s="43">
        <v>1650</v>
      </c>
      <c r="J455" s="25" t="s">
        <v>150</v>
      </c>
      <c r="K455">
        <v>1</v>
      </c>
      <c r="L455">
        <v>39.770000000000003</v>
      </c>
      <c r="M455">
        <v>9</v>
      </c>
      <c r="N455">
        <v>7</v>
      </c>
      <c r="O455">
        <v>25</v>
      </c>
      <c r="P455" s="31" t="s">
        <v>450</v>
      </c>
      <c r="Q455">
        <v>1041</v>
      </c>
      <c r="R455">
        <v>4</v>
      </c>
      <c r="S455" s="32" t="s">
        <v>446</v>
      </c>
      <c r="T455">
        <v>823</v>
      </c>
      <c r="W455" t="s">
        <v>541</v>
      </c>
      <c r="X455">
        <v>57</v>
      </c>
      <c r="Y455" s="22" t="s">
        <v>171</v>
      </c>
      <c r="Z455">
        <v>11</v>
      </c>
      <c r="AA455">
        <v>11</v>
      </c>
      <c r="AB455">
        <v>10</v>
      </c>
      <c r="AC455">
        <v>7</v>
      </c>
    </row>
    <row r="456" spans="1:33" x14ac:dyDescent="0.25">
      <c r="A456" s="17" t="s">
        <v>68</v>
      </c>
      <c r="B456" s="27" t="s">
        <v>2262</v>
      </c>
      <c r="C456" s="27" t="s">
        <v>2263</v>
      </c>
      <c r="D456">
        <v>3</v>
      </c>
      <c r="E456">
        <v>10</v>
      </c>
      <c r="F456" s="37" t="str">
        <f>VLOOKUP(Z456, method!$A$1:$B$15, 2, 0)</f>
        <v>中前</v>
      </c>
      <c r="G456">
        <v>5</v>
      </c>
      <c r="H456">
        <v>135</v>
      </c>
      <c r="I456" s="43">
        <v>1650</v>
      </c>
      <c r="J456" s="20" t="s">
        <v>19</v>
      </c>
      <c r="K456">
        <v>1</v>
      </c>
      <c r="L456">
        <v>41.11</v>
      </c>
      <c r="M456">
        <v>11</v>
      </c>
      <c r="N456">
        <v>6</v>
      </c>
      <c r="O456">
        <v>25</v>
      </c>
      <c r="P456" s="31" t="s">
        <v>455</v>
      </c>
      <c r="Q456">
        <v>1050</v>
      </c>
      <c r="R456">
        <v>4</v>
      </c>
      <c r="S456" s="32" t="s">
        <v>446</v>
      </c>
      <c r="T456">
        <v>751</v>
      </c>
      <c r="W456" t="s">
        <v>563</v>
      </c>
      <c r="X456">
        <v>59</v>
      </c>
      <c r="Y456" s="22" t="s">
        <v>171</v>
      </c>
      <c r="Z456">
        <v>4</v>
      </c>
      <c r="AA456">
        <v>4</v>
      </c>
      <c r="AB456">
        <v>3</v>
      </c>
      <c r="AC456">
        <v>10</v>
      </c>
    </row>
    <row r="457" spans="1:33" hidden="1" x14ac:dyDescent="0.25">
      <c r="A457" s="17" t="s">
        <v>68</v>
      </c>
      <c r="B457" s="27" t="s">
        <v>2262</v>
      </c>
      <c r="C457" s="27" t="s">
        <v>2263</v>
      </c>
      <c r="D457">
        <v>5.4</v>
      </c>
      <c r="E457" s="28">
        <v>3</v>
      </c>
      <c r="F457" s="35" t="str">
        <f>VLOOKUP(Z457, method!$A$1:$B$15, 2, 0)</f>
        <v>放頭</v>
      </c>
      <c r="G457">
        <v>8</v>
      </c>
      <c r="H457">
        <v>135</v>
      </c>
      <c r="I457">
        <v>1800</v>
      </c>
      <c r="J457" s="17" t="s">
        <v>84</v>
      </c>
      <c r="K457">
        <v>1</v>
      </c>
      <c r="L457">
        <v>51.53</v>
      </c>
      <c r="M457">
        <v>12</v>
      </c>
      <c r="N457">
        <v>2</v>
      </c>
      <c r="O457">
        <v>25</v>
      </c>
      <c r="P457" t="s">
        <v>467</v>
      </c>
      <c r="Q457">
        <v>1043</v>
      </c>
      <c r="R457">
        <v>4</v>
      </c>
      <c r="S457" s="33" t="s">
        <v>483</v>
      </c>
      <c r="T457">
        <v>421</v>
      </c>
      <c r="W457" t="s">
        <v>459</v>
      </c>
      <c r="X457">
        <v>60</v>
      </c>
      <c r="Y457" s="22" t="s">
        <v>171</v>
      </c>
      <c r="Z457">
        <v>3</v>
      </c>
      <c r="AA457">
        <v>3</v>
      </c>
      <c r="AB457">
        <v>2</v>
      </c>
      <c r="AC457">
        <v>1</v>
      </c>
      <c r="AD457">
        <v>3</v>
      </c>
    </row>
    <row r="458" spans="1:33" x14ac:dyDescent="0.25">
      <c r="A458" s="17" t="s">
        <v>68</v>
      </c>
      <c r="B458" s="27" t="s">
        <v>2262</v>
      </c>
      <c r="C458" s="27" t="s">
        <v>2263</v>
      </c>
      <c r="D458">
        <v>20</v>
      </c>
      <c r="E458">
        <v>10</v>
      </c>
      <c r="F458" s="37" t="str">
        <f>VLOOKUP(Z458, method!$A$1:$B$15, 2, 0)</f>
        <v>中前</v>
      </c>
      <c r="G458">
        <v>9</v>
      </c>
      <c r="H458">
        <v>118</v>
      </c>
      <c r="I458" s="43">
        <v>1650</v>
      </c>
      <c r="J458" s="20" t="s">
        <v>58</v>
      </c>
      <c r="K458">
        <v>1</v>
      </c>
      <c r="L458">
        <v>40.869999999999997</v>
      </c>
      <c r="M458">
        <v>5</v>
      </c>
      <c r="N458">
        <v>2</v>
      </c>
      <c r="O458">
        <v>25</v>
      </c>
      <c r="P458" s="31" t="s">
        <v>450</v>
      </c>
      <c r="Q458">
        <v>1044</v>
      </c>
      <c r="R458">
        <v>3</v>
      </c>
      <c r="S458" s="32" t="s">
        <v>435</v>
      </c>
      <c r="T458">
        <v>405</v>
      </c>
      <c r="W458" t="s">
        <v>488</v>
      </c>
      <c r="X458">
        <v>62</v>
      </c>
      <c r="Y458" s="22" t="s">
        <v>171</v>
      </c>
      <c r="Z458">
        <v>7</v>
      </c>
      <c r="AA458">
        <v>7</v>
      </c>
      <c r="AB458">
        <v>8</v>
      </c>
      <c r="AC458">
        <v>10</v>
      </c>
    </row>
    <row r="459" spans="1:33" x14ac:dyDescent="0.25">
      <c r="A459" s="17" t="s">
        <v>68</v>
      </c>
      <c r="B459" s="27" t="s">
        <v>2262</v>
      </c>
      <c r="C459" s="27" t="s">
        <v>2263</v>
      </c>
      <c r="D459">
        <v>8.5</v>
      </c>
      <c r="E459">
        <v>6</v>
      </c>
      <c r="F459" s="37" t="str">
        <f>VLOOKUP(Z459, method!$A$1:$B$15, 2, 0)</f>
        <v>中前</v>
      </c>
      <c r="G459">
        <v>5</v>
      </c>
      <c r="H459">
        <v>119</v>
      </c>
      <c r="I459" s="43">
        <v>1650</v>
      </c>
      <c r="J459" s="20" t="s">
        <v>58</v>
      </c>
      <c r="K459">
        <v>1</v>
      </c>
      <c r="L459">
        <v>39.78</v>
      </c>
      <c r="M459">
        <v>15</v>
      </c>
      <c r="N459">
        <v>1</v>
      </c>
      <c r="O459">
        <v>25</v>
      </c>
      <c r="P459" s="31" t="s">
        <v>455</v>
      </c>
      <c r="Q459">
        <v>1050</v>
      </c>
      <c r="R459">
        <v>3</v>
      </c>
      <c r="S459" s="32" t="s">
        <v>435</v>
      </c>
      <c r="T459">
        <v>354</v>
      </c>
      <c r="W459" s="12" t="s">
        <v>451</v>
      </c>
      <c r="X459">
        <v>63</v>
      </c>
      <c r="Y459" s="22" t="s">
        <v>171</v>
      </c>
      <c r="Z459">
        <v>6</v>
      </c>
      <c r="AA459">
        <v>5</v>
      </c>
      <c r="AB459">
        <v>6</v>
      </c>
      <c r="AC459">
        <v>6</v>
      </c>
    </row>
    <row r="460" spans="1:33" hidden="1" x14ac:dyDescent="0.25">
      <c r="A460" s="17" t="s">
        <v>68</v>
      </c>
      <c r="B460" s="27" t="s">
        <v>2262</v>
      </c>
      <c r="C460" s="27" t="s">
        <v>2263</v>
      </c>
      <c r="D460">
        <v>7.4</v>
      </c>
      <c r="E460">
        <v>9</v>
      </c>
      <c r="F460" s="36" t="str">
        <f>VLOOKUP(Z460, method!$A$1:$B$15, 2, 0)</f>
        <v>中後</v>
      </c>
      <c r="G460">
        <v>7</v>
      </c>
      <c r="H460">
        <v>125</v>
      </c>
      <c r="I460" s="43">
        <v>1650</v>
      </c>
      <c r="J460" s="25" t="s">
        <v>150</v>
      </c>
      <c r="K460">
        <v>1</v>
      </c>
      <c r="L460">
        <v>40.06</v>
      </c>
      <c r="M460">
        <v>26</v>
      </c>
      <c r="N460">
        <v>12</v>
      </c>
      <c r="O460">
        <v>24</v>
      </c>
      <c r="P460" s="42" t="s">
        <v>445</v>
      </c>
      <c r="Q460">
        <v>1048</v>
      </c>
      <c r="R460">
        <v>3</v>
      </c>
      <c r="S460" s="32" t="s">
        <v>435</v>
      </c>
      <c r="T460">
        <v>296</v>
      </c>
      <c r="W460">
        <v>4</v>
      </c>
      <c r="X460">
        <v>65</v>
      </c>
      <c r="Y460" s="22" t="s">
        <v>171</v>
      </c>
      <c r="Z460">
        <v>9</v>
      </c>
      <c r="AA460">
        <v>9</v>
      </c>
      <c r="AB460">
        <v>7</v>
      </c>
      <c r="AC460">
        <v>9</v>
      </c>
    </row>
    <row r="461" spans="1:33" hidden="1" x14ac:dyDescent="0.25">
      <c r="A461" s="17" t="s">
        <v>68</v>
      </c>
      <c r="B461" s="27" t="s">
        <v>2262</v>
      </c>
      <c r="C461" s="27" t="s">
        <v>2263</v>
      </c>
      <c r="D461">
        <v>5.8</v>
      </c>
      <c r="E461">
        <v>8</v>
      </c>
      <c r="F461" s="36" t="str">
        <f>VLOOKUP(Z461, method!$A$1:$B$15, 2, 0)</f>
        <v>中後</v>
      </c>
      <c r="G461">
        <v>9</v>
      </c>
      <c r="H461">
        <v>122</v>
      </c>
      <c r="I461" s="43">
        <v>1650</v>
      </c>
      <c r="J461" s="25" t="s">
        <v>150</v>
      </c>
      <c r="K461">
        <v>1</v>
      </c>
      <c r="L461">
        <v>40.950000000000003</v>
      </c>
      <c r="M461">
        <v>11</v>
      </c>
      <c r="N461">
        <v>12</v>
      </c>
      <c r="O461">
        <v>24</v>
      </c>
      <c r="P461" s="31" t="s">
        <v>455</v>
      </c>
      <c r="Q461">
        <v>1055</v>
      </c>
      <c r="R461">
        <v>3</v>
      </c>
      <c r="S461" s="32" t="s">
        <v>435</v>
      </c>
      <c r="T461">
        <v>258</v>
      </c>
      <c r="W461">
        <v>3</v>
      </c>
      <c r="X461">
        <v>65</v>
      </c>
      <c r="Y461" s="22" t="s">
        <v>171</v>
      </c>
      <c r="Z461">
        <v>9</v>
      </c>
      <c r="AA461">
        <v>9</v>
      </c>
      <c r="AB461">
        <v>5</v>
      </c>
      <c r="AC461">
        <v>8</v>
      </c>
    </row>
    <row r="462" spans="1:33" hidden="1" x14ac:dyDescent="0.25">
      <c r="A462" s="17" t="s">
        <v>68</v>
      </c>
      <c r="B462" s="27" t="s">
        <v>2262</v>
      </c>
      <c r="C462" s="27" t="s">
        <v>2263</v>
      </c>
      <c r="D462">
        <v>16</v>
      </c>
      <c r="E462" s="28">
        <v>2</v>
      </c>
      <c r="F462" s="37" t="str">
        <f>VLOOKUP(Z462, method!$A$1:$B$15, 2, 0)</f>
        <v>中前</v>
      </c>
      <c r="G462">
        <v>6</v>
      </c>
      <c r="H462">
        <v>120</v>
      </c>
      <c r="I462" s="43">
        <v>1650</v>
      </c>
      <c r="J462" s="25" t="s">
        <v>150</v>
      </c>
      <c r="K462">
        <v>1</v>
      </c>
      <c r="L462">
        <v>38.81</v>
      </c>
      <c r="M462">
        <v>16</v>
      </c>
      <c r="N462">
        <v>10</v>
      </c>
      <c r="O462">
        <v>24</v>
      </c>
      <c r="P462" s="31" t="s">
        <v>455</v>
      </c>
      <c r="Q462">
        <v>1045</v>
      </c>
      <c r="R462">
        <v>3</v>
      </c>
      <c r="S462" s="32" t="s">
        <v>446</v>
      </c>
      <c r="T462">
        <v>109</v>
      </c>
      <c r="W462" s="12" t="s">
        <v>591</v>
      </c>
      <c r="X462">
        <v>63</v>
      </c>
      <c r="Y462" s="22" t="s">
        <v>171</v>
      </c>
      <c r="Z462">
        <v>7</v>
      </c>
      <c r="AA462">
        <v>7</v>
      </c>
      <c r="AB462">
        <v>7</v>
      </c>
      <c r="AC462">
        <v>2</v>
      </c>
    </row>
    <row r="463" spans="1:33" hidden="1" x14ac:dyDescent="0.25">
      <c r="A463" s="17" t="s">
        <v>68</v>
      </c>
      <c r="B463" s="27" t="s">
        <v>2262</v>
      </c>
      <c r="C463" s="27" t="s">
        <v>2263</v>
      </c>
      <c r="D463">
        <v>22</v>
      </c>
      <c r="E463" s="34">
        <v>5</v>
      </c>
      <c r="F463" s="38" t="str">
        <f>VLOOKUP(Z463, method!$A$1:$B$15, 2, 0)</f>
        <v>留後</v>
      </c>
      <c r="G463">
        <v>7</v>
      </c>
      <c r="H463">
        <v>121</v>
      </c>
      <c r="I463" s="43">
        <v>1650</v>
      </c>
      <c r="J463" s="25" t="s">
        <v>150</v>
      </c>
      <c r="K463">
        <v>1</v>
      </c>
      <c r="L463">
        <v>39.979999999999997</v>
      </c>
      <c r="M463">
        <v>25</v>
      </c>
      <c r="N463">
        <v>9</v>
      </c>
      <c r="O463">
        <v>24</v>
      </c>
      <c r="P463" s="31" t="s">
        <v>461</v>
      </c>
      <c r="Q463">
        <v>1055</v>
      </c>
      <c r="R463">
        <v>3</v>
      </c>
      <c r="S463" s="32" t="s">
        <v>435</v>
      </c>
      <c r="T463">
        <v>51</v>
      </c>
      <c r="W463" t="s">
        <v>519</v>
      </c>
      <c r="X463">
        <v>64</v>
      </c>
      <c r="Y463" s="22" t="s">
        <v>171</v>
      </c>
      <c r="Z463">
        <v>11</v>
      </c>
      <c r="AA463">
        <v>12</v>
      </c>
      <c r="AB463">
        <v>8</v>
      </c>
      <c r="AC463">
        <v>5</v>
      </c>
    </row>
    <row r="464" spans="1:33" hidden="1" x14ac:dyDescent="0.25">
      <c r="A464" s="17" t="s">
        <v>68</v>
      </c>
      <c r="B464" s="27" t="s">
        <v>2262</v>
      </c>
      <c r="C464" s="27" t="s">
        <v>2263</v>
      </c>
      <c r="D464">
        <v>20</v>
      </c>
      <c r="E464">
        <v>8</v>
      </c>
      <c r="F464" s="38" t="str">
        <f>VLOOKUP(Z464, method!$A$1:$B$15, 2, 0)</f>
        <v>留後</v>
      </c>
      <c r="G464">
        <v>6</v>
      </c>
      <c r="H464">
        <v>119</v>
      </c>
      <c r="I464" s="43">
        <v>1650</v>
      </c>
      <c r="J464" s="20" t="s">
        <v>58</v>
      </c>
      <c r="K464">
        <v>1</v>
      </c>
      <c r="L464">
        <v>41.72</v>
      </c>
      <c r="M464">
        <v>11</v>
      </c>
      <c r="N464">
        <v>9</v>
      </c>
      <c r="O464">
        <v>24</v>
      </c>
      <c r="P464" s="31" t="s">
        <v>450</v>
      </c>
      <c r="Q464">
        <v>1043</v>
      </c>
      <c r="R464">
        <v>3</v>
      </c>
      <c r="S464" s="32" t="s">
        <v>435</v>
      </c>
      <c r="T464">
        <v>17</v>
      </c>
      <c r="W464" t="s">
        <v>459</v>
      </c>
      <c r="X464">
        <v>65</v>
      </c>
      <c r="Y464" s="22" t="s">
        <v>171</v>
      </c>
      <c r="Z464">
        <v>11</v>
      </c>
      <c r="AA464">
        <v>11</v>
      </c>
      <c r="AB464">
        <v>11</v>
      </c>
      <c r="AC464">
        <v>8</v>
      </c>
    </row>
    <row r="465" spans="1:33" hidden="1" x14ac:dyDescent="0.25">
      <c r="A465" s="17" t="s">
        <v>68</v>
      </c>
      <c r="B465" s="27" t="s">
        <v>2262</v>
      </c>
      <c r="C465" s="27" t="s">
        <v>2263</v>
      </c>
      <c r="D465">
        <v>43</v>
      </c>
      <c r="E465" s="34">
        <v>4</v>
      </c>
      <c r="F465" s="38" t="str">
        <f>VLOOKUP(Z465, method!$A$1:$B$15, 2, 0)</f>
        <v>留後</v>
      </c>
      <c r="G465">
        <v>10</v>
      </c>
      <c r="H465">
        <v>118</v>
      </c>
      <c r="I465" s="43">
        <v>1650</v>
      </c>
      <c r="J465" s="20" t="s">
        <v>58</v>
      </c>
      <c r="K465">
        <v>1</v>
      </c>
      <c r="L465">
        <v>40.69</v>
      </c>
      <c r="M465">
        <v>4</v>
      </c>
      <c r="N465">
        <v>7</v>
      </c>
      <c r="O465">
        <v>24</v>
      </c>
      <c r="P465" s="31" t="s">
        <v>450</v>
      </c>
      <c r="Q465">
        <v>1036</v>
      </c>
      <c r="R465">
        <v>3</v>
      </c>
      <c r="S465" s="32" t="s">
        <v>435</v>
      </c>
      <c r="T465">
        <v>800</v>
      </c>
      <c r="W465" s="12" t="s">
        <v>521</v>
      </c>
      <c r="X465">
        <v>65</v>
      </c>
      <c r="Y465" s="22" t="s">
        <v>171</v>
      </c>
      <c r="Z465">
        <v>11</v>
      </c>
      <c r="AA465">
        <v>11</v>
      </c>
      <c r="AB465">
        <v>3</v>
      </c>
      <c r="AC465">
        <v>4</v>
      </c>
    </row>
    <row r="466" spans="1:33" hidden="1" x14ac:dyDescent="0.25">
      <c r="A466" s="17" t="s">
        <v>68</v>
      </c>
      <c r="B466" s="27" t="s">
        <v>2262</v>
      </c>
      <c r="C466" s="27" t="s">
        <v>2263</v>
      </c>
      <c r="D466">
        <v>27</v>
      </c>
      <c r="E466">
        <v>11</v>
      </c>
      <c r="F466" s="36" t="str">
        <f>VLOOKUP(Z466, method!$A$1:$B$15, 2, 0)</f>
        <v>中後</v>
      </c>
      <c r="G466">
        <v>7</v>
      </c>
      <c r="H466">
        <v>126</v>
      </c>
      <c r="I466" s="43">
        <v>1650</v>
      </c>
      <c r="J466" s="25" t="s">
        <v>150</v>
      </c>
      <c r="K466">
        <v>1</v>
      </c>
      <c r="L466">
        <v>41.13</v>
      </c>
      <c r="M466">
        <v>12</v>
      </c>
      <c r="N466">
        <v>6</v>
      </c>
      <c r="O466">
        <v>24</v>
      </c>
      <c r="P466" s="31" t="s">
        <v>455</v>
      </c>
      <c r="Q466">
        <v>1038</v>
      </c>
      <c r="R466">
        <v>3</v>
      </c>
      <c r="S466" s="32" t="s">
        <v>435</v>
      </c>
      <c r="T466">
        <v>750</v>
      </c>
      <c r="W466" t="s">
        <v>459</v>
      </c>
      <c r="X466">
        <v>66</v>
      </c>
      <c r="Y466" s="22" t="s">
        <v>171</v>
      </c>
      <c r="Z466">
        <v>8</v>
      </c>
      <c r="AA466">
        <v>8</v>
      </c>
      <c r="AB466">
        <v>8</v>
      </c>
      <c r="AC466">
        <v>11</v>
      </c>
    </row>
    <row r="467" spans="1:33" hidden="1" x14ac:dyDescent="0.25">
      <c r="A467" s="17" t="s">
        <v>68</v>
      </c>
      <c r="B467" s="27" t="s">
        <v>2262</v>
      </c>
      <c r="C467" s="27" t="s">
        <v>2263</v>
      </c>
      <c r="D467">
        <v>40</v>
      </c>
      <c r="E467">
        <v>8</v>
      </c>
      <c r="F467" s="38" t="str">
        <f>VLOOKUP(Z467, method!$A$1:$B$15, 2, 0)</f>
        <v>留後</v>
      </c>
      <c r="G467">
        <v>11</v>
      </c>
      <c r="H467">
        <v>122</v>
      </c>
      <c r="I467" s="43">
        <v>1650</v>
      </c>
      <c r="J467" s="25" t="s">
        <v>150</v>
      </c>
      <c r="K467">
        <v>1</v>
      </c>
      <c r="L467">
        <v>41.05</v>
      </c>
      <c r="M467">
        <v>22</v>
      </c>
      <c r="N467">
        <v>5</v>
      </c>
      <c r="O467">
        <v>24</v>
      </c>
      <c r="P467" s="42" t="s">
        <v>445</v>
      </c>
      <c r="Q467">
        <v>1027</v>
      </c>
      <c r="R467">
        <v>3</v>
      </c>
      <c r="S467" s="32" t="s">
        <v>435</v>
      </c>
      <c r="T467">
        <v>692</v>
      </c>
      <c r="W467">
        <v>5</v>
      </c>
      <c r="X467">
        <v>66</v>
      </c>
      <c r="Y467" s="22" t="s">
        <v>171</v>
      </c>
      <c r="Z467">
        <v>11</v>
      </c>
      <c r="AA467">
        <v>11</v>
      </c>
      <c r="AB467">
        <v>9</v>
      </c>
      <c r="AC467">
        <v>8</v>
      </c>
    </row>
    <row r="468" spans="1:33" hidden="1" x14ac:dyDescent="0.25">
      <c r="A468" s="17" t="s">
        <v>68</v>
      </c>
      <c r="B468" s="27" t="s">
        <v>2262</v>
      </c>
      <c r="C468" s="27" t="s">
        <v>2263</v>
      </c>
      <c r="D468">
        <v>7.3</v>
      </c>
      <c r="E468">
        <v>6</v>
      </c>
      <c r="F468" s="37" t="str">
        <f>VLOOKUP(Z468, method!$A$1:$B$15, 2, 0)</f>
        <v>中前</v>
      </c>
      <c r="G468">
        <v>6</v>
      </c>
      <c r="H468">
        <v>121</v>
      </c>
      <c r="I468" s="43">
        <v>1650</v>
      </c>
      <c r="J468" s="25" t="s">
        <v>150</v>
      </c>
      <c r="K468">
        <v>1</v>
      </c>
      <c r="L468">
        <v>41.35</v>
      </c>
      <c r="M468">
        <v>1</v>
      </c>
      <c r="N468">
        <v>5</v>
      </c>
      <c r="O468">
        <v>24</v>
      </c>
      <c r="P468" s="31" t="s">
        <v>450</v>
      </c>
      <c r="Q468">
        <v>1027</v>
      </c>
      <c r="R468">
        <v>3</v>
      </c>
      <c r="S468" s="33" t="s">
        <v>499</v>
      </c>
      <c r="T468">
        <v>634</v>
      </c>
      <c r="W468" t="s">
        <v>817</v>
      </c>
      <c r="X468">
        <v>66</v>
      </c>
      <c r="Y468" s="22" t="s">
        <v>171</v>
      </c>
      <c r="Z468">
        <v>5</v>
      </c>
      <c r="AA468">
        <v>5</v>
      </c>
      <c r="AB468">
        <v>6</v>
      </c>
      <c r="AC468">
        <v>6</v>
      </c>
    </row>
    <row r="469" spans="1:33" hidden="1" x14ac:dyDescent="0.25">
      <c r="A469" s="17" t="s">
        <v>68</v>
      </c>
      <c r="B469" s="27" t="s">
        <v>2262</v>
      </c>
      <c r="C469" s="27" t="s">
        <v>2263</v>
      </c>
      <c r="D469">
        <v>38</v>
      </c>
      <c r="E469" s="28">
        <v>1</v>
      </c>
      <c r="F469" s="38" t="str">
        <f>VLOOKUP(Z469, method!$A$1:$B$15, 2, 0)</f>
        <v>留後</v>
      </c>
      <c r="G469">
        <v>12</v>
      </c>
      <c r="H469">
        <v>135</v>
      </c>
      <c r="I469" s="43">
        <v>1650</v>
      </c>
      <c r="J469" s="25" t="s">
        <v>150</v>
      </c>
      <c r="K469">
        <v>1</v>
      </c>
      <c r="L469">
        <v>40.54</v>
      </c>
      <c r="M469">
        <v>10</v>
      </c>
      <c r="N469">
        <v>4</v>
      </c>
      <c r="O469">
        <v>24</v>
      </c>
      <c r="P469" s="31" t="s">
        <v>455</v>
      </c>
      <c r="Q469">
        <v>1018</v>
      </c>
      <c r="R469">
        <v>4</v>
      </c>
      <c r="S469" s="32" t="s">
        <v>435</v>
      </c>
      <c r="T469">
        <v>573</v>
      </c>
      <c r="W469" s="12" t="s">
        <v>431</v>
      </c>
      <c r="X469">
        <v>60</v>
      </c>
      <c r="Y469" s="22" t="s">
        <v>171</v>
      </c>
      <c r="Z469">
        <v>12</v>
      </c>
      <c r="AA469">
        <v>12</v>
      </c>
      <c r="AB469">
        <v>8</v>
      </c>
      <c r="AC469">
        <v>1</v>
      </c>
    </row>
    <row r="470" spans="1:33" hidden="1" x14ac:dyDescent="0.25">
      <c r="A470" s="17" t="s">
        <v>68</v>
      </c>
      <c r="B470" s="27" t="s">
        <v>2262</v>
      </c>
      <c r="C470" s="27" t="s">
        <v>2263</v>
      </c>
      <c r="D470">
        <v>42</v>
      </c>
      <c r="E470">
        <v>8</v>
      </c>
      <c r="F470" s="36" t="str">
        <f>VLOOKUP(Z470, method!$A$1:$B$15, 2, 0)</f>
        <v>中後</v>
      </c>
      <c r="G470">
        <v>9</v>
      </c>
      <c r="H470">
        <v>118</v>
      </c>
      <c r="I470" s="43">
        <v>1650</v>
      </c>
      <c r="J470" s="25" t="s">
        <v>150</v>
      </c>
      <c r="K470">
        <v>1</v>
      </c>
      <c r="L470">
        <v>41.68</v>
      </c>
      <c r="M470">
        <v>20</v>
      </c>
      <c r="N470">
        <v>3</v>
      </c>
      <c r="O470">
        <v>24</v>
      </c>
      <c r="P470" s="42" t="s">
        <v>445</v>
      </c>
      <c r="Q470">
        <v>1017</v>
      </c>
      <c r="R470">
        <v>3</v>
      </c>
      <c r="S470" s="32" t="s">
        <v>435</v>
      </c>
      <c r="T470">
        <v>520</v>
      </c>
      <c r="W470" s="12" t="s">
        <v>456</v>
      </c>
      <c r="X470">
        <v>61</v>
      </c>
      <c r="Y470" s="22" t="s">
        <v>171</v>
      </c>
      <c r="Z470">
        <v>10</v>
      </c>
      <c r="AA470">
        <v>10</v>
      </c>
      <c r="AB470">
        <v>10</v>
      </c>
      <c r="AC470">
        <v>8</v>
      </c>
    </row>
    <row r="471" spans="1:33" hidden="1" x14ac:dyDescent="0.25">
      <c r="A471" s="17" t="s">
        <v>68</v>
      </c>
      <c r="B471" s="27" t="s">
        <v>2262</v>
      </c>
      <c r="C471" s="27" t="s">
        <v>2263</v>
      </c>
      <c r="D471">
        <v>21</v>
      </c>
      <c r="E471">
        <v>9</v>
      </c>
      <c r="F471" s="37" t="str">
        <f>VLOOKUP(Z471, method!$A$1:$B$15, 2, 0)</f>
        <v>中前</v>
      </c>
      <c r="G471">
        <v>6</v>
      </c>
      <c r="H471">
        <v>115</v>
      </c>
      <c r="I471" s="43">
        <v>1650</v>
      </c>
      <c r="J471" s="25" t="s">
        <v>150</v>
      </c>
      <c r="K471">
        <v>1</v>
      </c>
      <c r="L471">
        <v>40.35</v>
      </c>
      <c r="M471">
        <v>21</v>
      </c>
      <c r="N471">
        <v>2</v>
      </c>
      <c r="O471">
        <v>24</v>
      </c>
      <c r="P471" s="42" t="s">
        <v>445</v>
      </c>
      <c r="Q471">
        <v>1016</v>
      </c>
      <c r="R471">
        <v>3</v>
      </c>
      <c r="S471" s="32" t="s">
        <v>435</v>
      </c>
      <c r="T471">
        <v>443</v>
      </c>
      <c r="W471">
        <v>6</v>
      </c>
      <c r="X471">
        <v>63</v>
      </c>
      <c r="Y471" s="22" t="s">
        <v>171</v>
      </c>
      <c r="Z471">
        <v>4</v>
      </c>
      <c r="AA471">
        <v>4</v>
      </c>
      <c r="AB471">
        <v>4</v>
      </c>
      <c r="AC471">
        <v>9</v>
      </c>
    </row>
    <row r="472" spans="1:33" hidden="1" x14ac:dyDescent="0.25">
      <c r="A472" s="17" t="s">
        <v>68</v>
      </c>
      <c r="B472" s="27" t="s">
        <v>2262</v>
      </c>
      <c r="C472" s="27" t="s">
        <v>2263</v>
      </c>
      <c r="D472">
        <v>11</v>
      </c>
      <c r="E472">
        <v>6</v>
      </c>
      <c r="F472" s="37" t="str">
        <f>VLOOKUP(Z472, method!$A$1:$B$15, 2, 0)</f>
        <v>中前</v>
      </c>
      <c r="G472">
        <v>1</v>
      </c>
      <c r="H472">
        <v>123</v>
      </c>
      <c r="I472">
        <v>1200</v>
      </c>
      <c r="J472" s="25" t="s">
        <v>150</v>
      </c>
      <c r="K472">
        <v>1</v>
      </c>
      <c r="L472">
        <v>11.1</v>
      </c>
      <c r="M472">
        <v>7</v>
      </c>
      <c r="N472">
        <v>2</v>
      </c>
      <c r="O472">
        <v>24</v>
      </c>
      <c r="P472" s="31" t="s">
        <v>455</v>
      </c>
      <c r="Q472">
        <v>1011</v>
      </c>
      <c r="R472">
        <v>3</v>
      </c>
      <c r="S472" s="32" t="s">
        <v>435</v>
      </c>
      <c r="T472">
        <v>405</v>
      </c>
      <c r="W472" t="s">
        <v>541</v>
      </c>
      <c r="X472">
        <v>63</v>
      </c>
      <c r="Y472" s="22" t="s">
        <v>171</v>
      </c>
      <c r="Z472">
        <v>5</v>
      </c>
      <c r="AA472">
        <v>5</v>
      </c>
      <c r="AB472">
        <v>6</v>
      </c>
    </row>
    <row r="473" spans="1:33" hidden="1" x14ac:dyDescent="0.25">
      <c r="A473" s="17" t="s">
        <v>68</v>
      </c>
      <c r="B473" s="16" t="s">
        <v>2264</v>
      </c>
      <c r="C473" s="16" t="s">
        <v>2265</v>
      </c>
      <c r="D473">
        <v>36</v>
      </c>
      <c r="E473">
        <v>12</v>
      </c>
      <c r="F473" s="36" t="str">
        <f>VLOOKUP(Z473, method!$A$1:$B$15, 2, 0)</f>
        <v>中後</v>
      </c>
      <c r="G473">
        <v>2</v>
      </c>
      <c r="H473">
        <v>123</v>
      </c>
      <c r="I473">
        <v>2000</v>
      </c>
      <c r="J473" s="27" t="s">
        <v>93</v>
      </c>
      <c r="K473">
        <v>2</v>
      </c>
      <c r="L473">
        <v>4.67</v>
      </c>
      <c r="M473">
        <v>28</v>
      </c>
      <c r="N473">
        <v>6</v>
      </c>
      <c r="O473">
        <v>25</v>
      </c>
      <c r="P473" t="s">
        <v>518</v>
      </c>
      <c r="Q473">
        <v>1076</v>
      </c>
      <c r="R473">
        <v>4</v>
      </c>
      <c r="S473" s="32" t="s">
        <v>435</v>
      </c>
      <c r="T473">
        <v>791</v>
      </c>
      <c r="W473" t="s">
        <v>1092</v>
      </c>
      <c r="X473">
        <v>46</v>
      </c>
      <c r="Y473" s="23" t="s">
        <v>692</v>
      </c>
      <c r="Z473">
        <v>8</v>
      </c>
      <c r="AA473">
        <v>8</v>
      </c>
      <c r="AB473">
        <v>8</v>
      </c>
      <c r="AC473">
        <v>12</v>
      </c>
      <c r="AD473">
        <v>12</v>
      </c>
    </row>
    <row r="474" spans="1:33" hidden="1" x14ac:dyDescent="0.25">
      <c r="A474" s="17" t="s">
        <v>68</v>
      </c>
      <c r="B474" s="16" t="s">
        <v>2264</v>
      </c>
      <c r="C474" s="16" t="s">
        <v>2265</v>
      </c>
      <c r="D474">
        <v>51</v>
      </c>
      <c r="E474" s="34">
        <v>5</v>
      </c>
      <c r="F474" s="36" t="str">
        <f>VLOOKUP(Z474, method!$A$1:$B$15, 2, 0)</f>
        <v>中後</v>
      </c>
      <c r="G474">
        <v>12</v>
      </c>
      <c r="H474">
        <v>123</v>
      </c>
      <c r="I474">
        <v>2200</v>
      </c>
      <c r="J474" s="22" t="s">
        <v>471</v>
      </c>
      <c r="K474">
        <v>2</v>
      </c>
      <c r="L474">
        <v>16.38</v>
      </c>
      <c r="M474">
        <v>28</v>
      </c>
      <c r="N474">
        <v>5</v>
      </c>
      <c r="O474">
        <v>25</v>
      </c>
      <c r="P474" s="42" t="s">
        <v>445</v>
      </c>
      <c r="Q474">
        <v>1084</v>
      </c>
      <c r="R474">
        <v>4</v>
      </c>
      <c r="S474" s="32" t="s">
        <v>446</v>
      </c>
      <c r="T474">
        <v>710</v>
      </c>
      <c r="W474">
        <v>6</v>
      </c>
      <c r="X474">
        <v>48</v>
      </c>
      <c r="Y474" s="23" t="s">
        <v>692</v>
      </c>
      <c r="Z474">
        <v>8</v>
      </c>
      <c r="AA474">
        <v>9</v>
      </c>
      <c r="AB474">
        <v>9</v>
      </c>
      <c r="AC474">
        <v>9</v>
      </c>
      <c r="AD474">
        <v>11</v>
      </c>
      <c r="AE474">
        <v>5</v>
      </c>
    </row>
    <row r="475" spans="1:33" x14ac:dyDescent="0.25">
      <c r="A475" s="17" t="s">
        <v>68</v>
      </c>
      <c r="B475" s="16" t="s">
        <v>2264</v>
      </c>
      <c r="C475" s="16" t="s">
        <v>2265</v>
      </c>
      <c r="D475">
        <v>146</v>
      </c>
      <c r="E475">
        <v>7</v>
      </c>
      <c r="F475" s="36" t="str">
        <f>VLOOKUP(Z475, method!$A$1:$B$15, 2, 0)</f>
        <v>中後</v>
      </c>
      <c r="G475">
        <v>9</v>
      </c>
      <c r="H475">
        <v>124</v>
      </c>
      <c r="I475" s="43">
        <v>1650</v>
      </c>
      <c r="J475" s="22" t="s">
        <v>471</v>
      </c>
      <c r="K475">
        <v>1</v>
      </c>
      <c r="L475">
        <v>40.25</v>
      </c>
      <c r="M475">
        <v>14</v>
      </c>
      <c r="N475">
        <v>5</v>
      </c>
      <c r="O475">
        <v>25</v>
      </c>
      <c r="P475" s="31" t="s">
        <v>455</v>
      </c>
      <c r="Q475">
        <v>1075</v>
      </c>
      <c r="R475">
        <v>4</v>
      </c>
      <c r="S475" s="32" t="s">
        <v>446</v>
      </c>
      <c r="T475">
        <v>671</v>
      </c>
      <c r="W475">
        <v>3</v>
      </c>
      <c r="X475">
        <v>50</v>
      </c>
      <c r="Y475" s="23" t="s">
        <v>692</v>
      </c>
      <c r="Z475">
        <v>10</v>
      </c>
      <c r="AA475">
        <v>11</v>
      </c>
      <c r="AB475">
        <v>12</v>
      </c>
      <c r="AC475">
        <v>7</v>
      </c>
    </row>
    <row r="476" spans="1:33" hidden="1" x14ac:dyDescent="0.25">
      <c r="A476" s="17" t="s">
        <v>68</v>
      </c>
      <c r="B476" s="16" t="s">
        <v>2264</v>
      </c>
      <c r="C476" s="16" t="s">
        <v>2265</v>
      </c>
      <c r="D476" t="s">
        <v>546</v>
      </c>
      <c r="E476" t="s">
        <v>720</v>
      </c>
      <c r="G476" t="s">
        <v>546</v>
      </c>
      <c r="H476">
        <v>125</v>
      </c>
      <c r="I476">
        <v>1400</v>
      </c>
      <c r="J476" s="23" t="s">
        <v>622</v>
      </c>
      <c r="K476" t="s">
        <v>546</v>
      </c>
      <c r="M476">
        <v>26</v>
      </c>
      <c r="N476">
        <v>1</v>
      </c>
      <c r="O476">
        <v>25</v>
      </c>
      <c r="P476" t="s">
        <v>539</v>
      </c>
      <c r="Q476" t="s">
        <v>546</v>
      </c>
      <c r="R476">
        <v>4</v>
      </c>
      <c r="S476" s="32" t="s">
        <v>435</v>
      </c>
      <c r="T476">
        <v>381</v>
      </c>
      <c r="W476" t="s">
        <v>546</v>
      </c>
      <c r="X476">
        <v>50</v>
      </c>
      <c r="Y476" s="23" t="s">
        <v>692</v>
      </c>
      <c r="Z476" t="s">
        <v>546</v>
      </c>
    </row>
    <row r="477" spans="1:33" x14ac:dyDescent="0.25">
      <c r="A477" s="17" t="s">
        <v>68</v>
      </c>
      <c r="B477" s="16" t="s">
        <v>2264</v>
      </c>
      <c r="C477" s="16" t="s">
        <v>2265</v>
      </c>
      <c r="D477">
        <v>89</v>
      </c>
      <c r="E477">
        <v>12</v>
      </c>
      <c r="F477" s="36" t="str">
        <f>VLOOKUP(Z477, method!$A$1:$B$15, 2, 0)</f>
        <v>中後</v>
      </c>
      <c r="G477">
        <v>4</v>
      </c>
      <c r="H477">
        <v>126</v>
      </c>
      <c r="I477" s="43">
        <v>1650</v>
      </c>
      <c r="J477" s="22" t="s">
        <v>471</v>
      </c>
      <c r="K477">
        <v>1</v>
      </c>
      <c r="L477">
        <v>42.41</v>
      </c>
      <c r="M477">
        <v>8</v>
      </c>
      <c r="N477">
        <v>1</v>
      </c>
      <c r="O477">
        <v>25</v>
      </c>
      <c r="P477" s="31" t="s">
        <v>450</v>
      </c>
      <c r="Q477">
        <v>1074</v>
      </c>
      <c r="R477">
        <v>4</v>
      </c>
      <c r="S477" s="32" t="s">
        <v>435</v>
      </c>
      <c r="T477">
        <v>333</v>
      </c>
      <c r="W477" t="s">
        <v>613</v>
      </c>
      <c r="X477">
        <v>52</v>
      </c>
      <c r="Y477" s="23" t="s">
        <v>692</v>
      </c>
      <c r="Z477">
        <v>8</v>
      </c>
      <c r="AA477">
        <v>10</v>
      </c>
      <c r="AB477">
        <v>11</v>
      </c>
      <c r="AC477">
        <v>12</v>
      </c>
    </row>
    <row r="478" spans="1:33" hidden="1" x14ac:dyDescent="0.25">
      <c r="A478" s="17" t="s">
        <v>68</v>
      </c>
      <c r="B478" s="16" t="s">
        <v>2264</v>
      </c>
      <c r="C478" s="16" t="s">
        <v>2265</v>
      </c>
      <c r="D478">
        <v>158</v>
      </c>
      <c r="E478">
        <v>14</v>
      </c>
      <c r="F478" s="38" t="str">
        <f>VLOOKUP(Z478, method!$A$1:$B$15, 2, 0)</f>
        <v>留後</v>
      </c>
      <c r="G478">
        <v>10</v>
      </c>
      <c r="H478">
        <v>126</v>
      </c>
      <c r="I478">
        <v>1200</v>
      </c>
      <c r="J478" s="22" t="s">
        <v>471</v>
      </c>
      <c r="K478">
        <v>1</v>
      </c>
      <c r="L478">
        <v>10.37</v>
      </c>
      <c r="M478">
        <v>22</v>
      </c>
      <c r="N478">
        <v>12</v>
      </c>
      <c r="O478">
        <v>24</v>
      </c>
      <c r="P478" t="s">
        <v>539</v>
      </c>
      <c r="Q478">
        <v>1092</v>
      </c>
      <c r="R478">
        <v>4</v>
      </c>
      <c r="S478" s="32" t="s">
        <v>435</v>
      </c>
      <c r="T478">
        <v>279</v>
      </c>
      <c r="W478" t="s">
        <v>492</v>
      </c>
      <c r="X478">
        <v>52</v>
      </c>
      <c r="Y478" s="23" t="s">
        <v>692</v>
      </c>
      <c r="Z478">
        <v>13</v>
      </c>
      <c r="AA478">
        <v>14</v>
      </c>
      <c r="AB478">
        <v>14</v>
      </c>
    </row>
    <row r="479" spans="1:33" hidden="1" x14ac:dyDescent="0.25">
      <c r="A479" s="18" t="s">
        <v>126</v>
      </c>
      <c r="B479" s="17" t="s">
        <v>127</v>
      </c>
      <c r="C479" s="17" t="s">
        <v>2266</v>
      </c>
      <c r="D479">
        <v>11</v>
      </c>
      <c r="E479">
        <v>6</v>
      </c>
      <c r="F479" s="38" t="str">
        <f>VLOOKUP(Z479, method!$A$1:$B$15, 2, 0)</f>
        <v>留後</v>
      </c>
      <c r="G479">
        <v>9</v>
      </c>
      <c r="H479">
        <v>135</v>
      </c>
      <c r="I479" s="43">
        <v>1200</v>
      </c>
      <c r="J479" s="17" t="s">
        <v>84</v>
      </c>
      <c r="K479">
        <v>1</v>
      </c>
      <c r="L479">
        <v>9.84</v>
      </c>
      <c r="M479">
        <v>7</v>
      </c>
      <c r="N479">
        <v>9</v>
      </c>
      <c r="O479">
        <v>25</v>
      </c>
      <c r="P479" t="s">
        <v>434</v>
      </c>
      <c r="Q479">
        <v>1105</v>
      </c>
      <c r="R479">
        <v>4</v>
      </c>
      <c r="S479" s="33" t="s">
        <v>499</v>
      </c>
      <c r="T479">
        <v>7</v>
      </c>
      <c r="W479" s="12">
        <v>2</v>
      </c>
      <c r="X479">
        <v>57</v>
      </c>
      <c r="Y479" s="19" t="s">
        <v>24</v>
      </c>
      <c r="Z479">
        <v>13</v>
      </c>
      <c r="AA479">
        <v>13</v>
      </c>
      <c r="AB479">
        <v>6</v>
      </c>
      <c r="AF479">
        <v>9</v>
      </c>
      <c r="AG479" t="s">
        <v>84</v>
      </c>
    </row>
    <row r="480" spans="1:33" x14ac:dyDescent="0.25">
      <c r="A480" s="18" t="s">
        <v>126</v>
      </c>
      <c r="B480" s="17" t="s">
        <v>127</v>
      </c>
      <c r="C480" s="17" t="s">
        <v>2266</v>
      </c>
      <c r="D480">
        <v>7.9</v>
      </c>
      <c r="E480">
        <v>10</v>
      </c>
      <c r="F480" s="37" t="str">
        <f>VLOOKUP(Z480, method!$A$1:$B$15, 2, 0)</f>
        <v>中前</v>
      </c>
      <c r="G480">
        <v>5</v>
      </c>
      <c r="H480">
        <v>134</v>
      </c>
      <c r="I480" s="43">
        <v>1200</v>
      </c>
      <c r="J480" s="25" t="s">
        <v>150</v>
      </c>
      <c r="K480">
        <v>1</v>
      </c>
      <c r="L480">
        <v>10.51</v>
      </c>
      <c r="M480">
        <v>9</v>
      </c>
      <c r="N480">
        <v>7</v>
      </c>
      <c r="O480">
        <v>25</v>
      </c>
      <c r="P480" s="31" t="s">
        <v>450</v>
      </c>
      <c r="Q480">
        <v>1090</v>
      </c>
      <c r="R480">
        <v>4</v>
      </c>
      <c r="S480" s="32" t="s">
        <v>446</v>
      </c>
      <c r="T480">
        <v>821</v>
      </c>
      <c r="W480" t="s">
        <v>650</v>
      </c>
      <c r="X480">
        <v>59</v>
      </c>
      <c r="Y480" s="19" t="s">
        <v>24</v>
      </c>
      <c r="Z480">
        <v>4</v>
      </c>
      <c r="AA480">
        <v>5</v>
      </c>
      <c r="AB480">
        <v>10</v>
      </c>
      <c r="AF480">
        <v>9</v>
      </c>
      <c r="AG480" t="s">
        <v>84</v>
      </c>
    </row>
    <row r="481" spans="1:33" x14ac:dyDescent="0.25">
      <c r="A481" s="18" t="s">
        <v>126</v>
      </c>
      <c r="B481" s="17" t="s">
        <v>127</v>
      </c>
      <c r="C481" s="17" t="s">
        <v>2266</v>
      </c>
      <c r="D481">
        <v>16</v>
      </c>
      <c r="E481" s="28">
        <v>3</v>
      </c>
      <c r="F481" s="36" t="str">
        <f>VLOOKUP(Z481, method!$A$1:$B$15, 2, 0)</f>
        <v>中後</v>
      </c>
      <c r="G481">
        <v>8</v>
      </c>
      <c r="H481">
        <v>135</v>
      </c>
      <c r="I481" s="43">
        <v>1200</v>
      </c>
      <c r="J481" s="17" t="s">
        <v>84</v>
      </c>
      <c r="K481">
        <v>1</v>
      </c>
      <c r="L481">
        <v>9.9499999999999993</v>
      </c>
      <c r="M481">
        <v>28</v>
      </c>
      <c r="N481">
        <v>5</v>
      </c>
      <c r="O481">
        <v>25</v>
      </c>
      <c r="P481" s="30" t="s">
        <v>445</v>
      </c>
      <c r="Q481">
        <v>1086</v>
      </c>
      <c r="R481">
        <v>4</v>
      </c>
      <c r="S481" s="32" t="s">
        <v>446</v>
      </c>
      <c r="T481">
        <v>713</v>
      </c>
      <c r="W481" s="12" t="s">
        <v>451</v>
      </c>
      <c r="X481">
        <v>59</v>
      </c>
      <c r="Y481" s="19" t="s">
        <v>24</v>
      </c>
      <c r="Z481">
        <v>9</v>
      </c>
      <c r="AA481">
        <v>6</v>
      </c>
      <c r="AB481">
        <v>3</v>
      </c>
      <c r="AF481">
        <v>9</v>
      </c>
      <c r="AG481" t="s">
        <v>84</v>
      </c>
    </row>
    <row r="482" spans="1:33" x14ac:dyDescent="0.25">
      <c r="A482" s="18" t="s">
        <v>126</v>
      </c>
      <c r="B482" s="17" t="s">
        <v>127</v>
      </c>
      <c r="C482" s="17" t="s">
        <v>2266</v>
      </c>
      <c r="D482">
        <v>7</v>
      </c>
      <c r="E482" s="34">
        <v>4</v>
      </c>
      <c r="F482" s="37" t="str">
        <f>VLOOKUP(Z482, method!$A$1:$B$15, 2, 0)</f>
        <v>中前</v>
      </c>
      <c r="G482">
        <v>1</v>
      </c>
      <c r="H482">
        <v>135</v>
      </c>
      <c r="I482" s="43">
        <v>1200</v>
      </c>
      <c r="J482" s="16" t="s">
        <v>13</v>
      </c>
      <c r="K482">
        <v>1</v>
      </c>
      <c r="L482">
        <v>10.11</v>
      </c>
      <c r="M482">
        <v>14</v>
      </c>
      <c r="N482">
        <v>5</v>
      </c>
      <c r="O482">
        <v>25</v>
      </c>
      <c r="P482" s="31" t="s">
        <v>455</v>
      </c>
      <c r="Q482">
        <v>1082</v>
      </c>
      <c r="R482">
        <v>4</v>
      </c>
      <c r="S482" s="32" t="s">
        <v>446</v>
      </c>
      <c r="T482">
        <v>674</v>
      </c>
      <c r="W482" s="12" t="s">
        <v>464</v>
      </c>
      <c r="X482">
        <v>59</v>
      </c>
      <c r="Y482" s="19" t="s">
        <v>24</v>
      </c>
      <c r="Z482">
        <v>6</v>
      </c>
      <c r="AA482">
        <v>6</v>
      </c>
      <c r="AB482">
        <v>4</v>
      </c>
      <c r="AF482">
        <v>9</v>
      </c>
      <c r="AG482" t="s">
        <v>84</v>
      </c>
    </row>
    <row r="483" spans="1:33" x14ac:dyDescent="0.25">
      <c r="A483" s="18" t="s">
        <v>126</v>
      </c>
      <c r="B483" s="17" t="s">
        <v>127</v>
      </c>
      <c r="C483" s="17" t="s">
        <v>2266</v>
      </c>
      <c r="D483">
        <v>47</v>
      </c>
      <c r="E483">
        <v>8</v>
      </c>
      <c r="F483" s="36" t="str">
        <f>VLOOKUP(Z483, method!$A$1:$B$15, 2, 0)</f>
        <v>中後</v>
      </c>
      <c r="G483">
        <v>5</v>
      </c>
      <c r="H483">
        <v>116</v>
      </c>
      <c r="I483" s="43">
        <v>1200</v>
      </c>
      <c r="J483" s="25" t="s">
        <v>150</v>
      </c>
      <c r="K483">
        <v>1</v>
      </c>
      <c r="L483">
        <v>9.9</v>
      </c>
      <c r="M483">
        <v>16</v>
      </c>
      <c r="N483">
        <v>4</v>
      </c>
      <c r="O483">
        <v>25</v>
      </c>
      <c r="P483" s="31" t="s">
        <v>455</v>
      </c>
      <c r="Q483">
        <v>1091</v>
      </c>
      <c r="R483">
        <v>3</v>
      </c>
      <c r="S483" s="32" t="s">
        <v>446</v>
      </c>
      <c r="T483">
        <v>597</v>
      </c>
      <c r="W483" t="s">
        <v>442</v>
      </c>
      <c r="X483">
        <v>61</v>
      </c>
      <c r="Y483" s="19" t="s">
        <v>24</v>
      </c>
      <c r="Z483">
        <v>8</v>
      </c>
      <c r="AA483">
        <v>8</v>
      </c>
      <c r="AB483">
        <v>8</v>
      </c>
      <c r="AF483">
        <v>9</v>
      </c>
      <c r="AG483" t="s">
        <v>84</v>
      </c>
    </row>
    <row r="484" spans="1:33" x14ac:dyDescent="0.25">
      <c r="A484" s="18" t="s">
        <v>126</v>
      </c>
      <c r="B484" s="17" t="s">
        <v>127</v>
      </c>
      <c r="C484" s="17" t="s">
        <v>2266</v>
      </c>
      <c r="D484">
        <v>65</v>
      </c>
      <c r="E484">
        <v>12</v>
      </c>
      <c r="F484" s="38" t="str">
        <f>VLOOKUP(Z484, method!$A$1:$B$15, 2, 0)</f>
        <v>留後</v>
      </c>
      <c r="G484">
        <v>11</v>
      </c>
      <c r="H484">
        <v>118</v>
      </c>
      <c r="I484" s="43">
        <v>1200</v>
      </c>
      <c r="J484" s="25" t="s">
        <v>150</v>
      </c>
      <c r="K484">
        <v>1</v>
      </c>
      <c r="L484">
        <v>10.5</v>
      </c>
      <c r="M484">
        <v>19</v>
      </c>
      <c r="N484">
        <v>3</v>
      </c>
      <c r="O484">
        <v>25</v>
      </c>
      <c r="P484" s="31" t="s">
        <v>455</v>
      </c>
      <c r="Q484">
        <v>1106</v>
      </c>
      <c r="R484">
        <v>3</v>
      </c>
      <c r="S484" s="32" t="s">
        <v>446</v>
      </c>
      <c r="T484">
        <v>522</v>
      </c>
      <c r="W484" t="s">
        <v>488</v>
      </c>
      <c r="X484">
        <v>63</v>
      </c>
      <c r="Y484" s="19" t="s">
        <v>24</v>
      </c>
      <c r="Z484">
        <v>11</v>
      </c>
      <c r="AA484">
        <v>12</v>
      </c>
      <c r="AB484">
        <v>12</v>
      </c>
      <c r="AF484">
        <v>9</v>
      </c>
      <c r="AG484" t="s">
        <v>84</v>
      </c>
    </row>
    <row r="485" spans="1:33" x14ac:dyDescent="0.25">
      <c r="A485" s="18" t="s">
        <v>126</v>
      </c>
      <c r="B485" s="17" t="s">
        <v>127</v>
      </c>
      <c r="C485" s="17" t="s">
        <v>2266</v>
      </c>
      <c r="D485">
        <v>17</v>
      </c>
      <c r="E485">
        <v>10</v>
      </c>
      <c r="F485" s="36" t="str">
        <f>VLOOKUP(Z485, method!$A$1:$B$15, 2, 0)</f>
        <v>中後</v>
      </c>
      <c r="G485">
        <v>9</v>
      </c>
      <c r="H485">
        <v>121</v>
      </c>
      <c r="I485" s="43">
        <v>1200</v>
      </c>
      <c r="J485" s="25" t="s">
        <v>150</v>
      </c>
      <c r="K485">
        <v>1</v>
      </c>
      <c r="L485">
        <v>10.7</v>
      </c>
      <c r="M485">
        <v>5</v>
      </c>
      <c r="N485">
        <v>3</v>
      </c>
      <c r="O485">
        <v>25</v>
      </c>
      <c r="P485" s="42" t="s">
        <v>445</v>
      </c>
      <c r="Q485">
        <v>1102</v>
      </c>
      <c r="R485">
        <v>3</v>
      </c>
      <c r="S485" s="32" t="s">
        <v>435</v>
      </c>
      <c r="T485">
        <v>484</v>
      </c>
      <c r="W485" t="s">
        <v>436</v>
      </c>
      <c r="X485">
        <v>64</v>
      </c>
      <c r="Y485" s="19" t="s">
        <v>24</v>
      </c>
      <c r="Z485">
        <v>8</v>
      </c>
      <c r="AA485">
        <v>8</v>
      </c>
      <c r="AB485">
        <v>10</v>
      </c>
      <c r="AF485">
        <v>9</v>
      </c>
      <c r="AG485" t="s">
        <v>84</v>
      </c>
    </row>
    <row r="486" spans="1:33" x14ac:dyDescent="0.25">
      <c r="A486" s="18" t="s">
        <v>126</v>
      </c>
      <c r="B486" s="17" t="s">
        <v>127</v>
      </c>
      <c r="C486" s="17" t="s">
        <v>2266</v>
      </c>
      <c r="D486">
        <v>10</v>
      </c>
      <c r="E486" s="34">
        <v>5</v>
      </c>
      <c r="F486" s="36" t="str">
        <f>VLOOKUP(Z486, method!$A$1:$B$15, 2, 0)</f>
        <v>中後</v>
      </c>
      <c r="G486">
        <v>6</v>
      </c>
      <c r="H486">
        <v>124</v>
      </c>
      <c r="I486" s="43">
        <v>1200</v>
      </c>
      <c r="J486" s="17" t="s">
        <v>84</v>
      </c>
      <c r="K486">
        <v>1</v>
      </c>
      <c r="L486">
        <v>9.8000000000000007</v>
      </c>
      <c r="M486">
        <v>22</v>
      </c>
      <c r="N486">
        <v>1</v>
      </c>
      <c r="O486">
        <v>25</v>
      </c>
      <c r="P486" s="31" t="s">
        <v>461</v>
      </c>
      <c r="Q486">
        <v>1101</v>
      </c>
      <c r="R486">
        <v>3</v>
      </c>
      <c r="S486" s="32" t="s">
        <v>435</v>
      </c>
      <c r="T486">
        <v>375</v>
      </c>
      <c r="W486" s="12" t="s">
        <v>521</v>
      </c>
      <c r="X486">
        <v>64</v>
      </c>
      <c r="Y486" s="19" t="s">
        <v>24</v>
      </c>
      <c r="Z486">
        <v>8</v>
      </c>
      <c r="AA486">
        <v>8</v>
      </c>
      <c r="AB486">
        <v>5</v>
      </c>
      <c r="AF486">
        <v>9</v>
      </c>
      <c r="AG486" t="s">
        <v>84</v>
      </c>
    </row>
    <row r="487" spans="1:33" x14ac:dyDescent="0.25">
      <c r="A487" s="18" t="s">
        <v>126</v>
      </c>
      <c r="B487" s="17" t="s">
        <v>127</v>
      </c>
      <c r="C487" s="17" t="s">
        <v>2266</v>
      </c>
      <c r="D487">
        <v>10</v>
      </c>
      <c r="E487">
        <v>7</v>
      </c>
      <c r="F487" s="37" t="str">
        <f>VLOOKUP(Z487, method!$A$1:$B$15, 2, 0)</f>
        <v>中前</v>
      </c>
      <c r="G487">
        <v>6</v>
      </c>
      <c r="H487">
        <v>122</v>
      </c>
      <c r="I487" s="43">
        <v>1200</v>
      </c>
      <c r="J487" s="17" t="s">
        <v>84</v>
      </c>
      <c r="K487">
        <v>1</v>
      </c>
      <c r="L487">
        <v>10.09</v>
      </c>
      <c r="M487">
        <v>8</v>
      </c>
      <c r="N487">
        <v>1</v>
      </c>
      <c r="O487">
        <v>25</v>
      </c>
      <c r="P487" s="31" t="s">
        <v>450</v>
      </c>
      <c r="Q487">
        <v>1099</v>
      </c>
      <c r="R487">
        <v>3</v>
      </c>
      <c r="S487" s="32" t="s">
        <v>435</v>
      </c>
      <c r="T487">
        <v>335</v>
      </c>
      <c r="W487" t="s">
        <v>600</v>
      </c>
      <c r="X487">
        <v>64</v>
      </c>
      <c r="Y487" s="19" t="s">
        <v>24</v>
      </c>
      <c r="Z487">
        <v>7</v>
      </c>
      <c r="AA487">
        <v>8</v>
      </c>
      <c r="AB487">
        <v>7</v>
      </c>
      <c r="AF487">
        <v>9</v>
      </c>
      <c r="AG487" t="s">
        <v>84</v>
      </c>
    </row>
    <row r="488" spans="1:33" hidden="1" x14ac:dyDescent="0.25">
      <c r="A488" s="18" t="s">
        <v>126</v>
      </c>
      <c r="B488" s="17" t="s">
        <v>127</v>
      </c>
      <c r="C488" s="17" t="s">
        <v>2266</v>
      </c>
      <c r="D488">
        <v>3.3</v>
      </c>
      <c r="E488" s="28">
        <v>1</v>
      </c>
      <c r="F488" s="37" t="str">
        <f>VLOOKUP(Z488, method!$A$1:$B$15, 2, 0)</f>
        <v>中前</v>
      </c>
      <c r="G488">
        <v>4</v>
      </c>
      <c r="H488">
        <v>132</v>
      </c>
      <c r="I488" s="43">
        <v>1200</v>
      </c>
      <c r="J488" s="17" t="s">
        <v>84</v>
      </c>
      <c r="K488">
        <v>1</v>
      </c>
      <c r="L488">
        <v>10.11</v>
      </c>
      <c r="M488">
        <v>11</v>
      </c>
      <c r="N488">
        <v>12</v>
      </c>
      <c r="O488">
        <v>24</v>
      </c>
      <c r="P488" s="31" t="s">
        <v>455</v>
      </c>
      <c r="Q488">
        <v>1083</v>
      </c>
      <c r="R488">
        <v>4</v>
      </c>
      <c r="S488" s="32" t="s">
        <v>435</v>
      </c>
      <c r="T488">
        <v>257</v>
      </c>
      <c r="W488" s="12">
        <v>1</v>
      </c>
      <c r="X488">
        <v>57</v>
      </c>
      <c r="Y488" s="19" t="s">
        <v>24</v>
      </c>
      <c r="Z488">
        <v>4</v>
      </c>
      <c r="AA488">
        <v>4</v>
      </c>
      <c r="AB488">
        <v>1</v>
      </c>
      <c r="AF488">
        <v>9</v>
      </c>
      <c r="AG488" t="s">
        <v>84</v>
      </c>
    </row>
    <row r="489" spans="1:33" hidden="1" x14ac:dyDescent="0.25">
      <c r="A489" s="18" t="s">
        <v>126</v>
      </c>
      <c r="B489" s="17" t="s">
        <v>127</v>
      </c>
      <c r="C489" s="17" t="s">
        <v>2266</v>
      </c>
      <c r="D489">
        <v>6.6</v>
      </c>
      <c r="E489" s="34">
        <v>4</v>
      </c>
      <c r="F489" s="36" t="str">
        <f>VLOOKUP(Z489, method!$A$1:$B$15, 2, 0)</f>
        <v>中後</v>
      </c>
      <c r="G489">
        <v>11</v>
      </c>
      <c r="H489">
        <v>132</v>
      </c>
      <c r="I489" s="43">
        <v>1200</v>
      </c>
      <c r="J489" s="17" t="s">
        <v>84</v>
      </c>
      <c r="K489">
        <v>1</v>
      </c>
      <c r="L489">
        <v>10.33</v>
      </c>
      <c r="M489">
        <v>13</v>
      </c>
      <c r="N489">
        <v>11</v>
      </c>
      <c r="O489">
        <v>24</v>
      </c>
      <c r="P489" s="31" t="s">
        <v>455</v>
      </c>
      <c r="Q489">
        <v>1084</v>
      </c>
      <c r="R489">
        <v>4</v>
      </c>
      <c r="S489" s="32" t="s">
        <v>435</v>
      </c>
      <c r="T489">
        <v>181</v>
      </c>
      <c r="W489" s="12" t="s">
        <v>521</v>
      </c>
      <c r="X489">
        <v>57</v>
      </c>
      <c r="Y489" s="19" t="s">
        <v>24</v>
      </c>
      <c r="Z489">
        <v>9</v>
      </c>
      <c r="AA489">
        <v>9</v>
      </c>
      <c r="AB489">
        <v>4</v>
      </c>
      <c r="AF489">
        <v>9</v>
      </c>
      <c r="AG489" t="s">
        <v>84</v>
      </c>
    </row>
    <row r="490" spans="1:33" hidden="1" x14ac:dyDescent="0.25">
      <c r="A490" s="18" t="s">
        <v>126</v>
      </c>
      <c r="B490" s="17" t="s">
        <v>127</v>
      </c>
      <c r="C490" s="17" t="s">
        <v>2266</v>
      </c>
      <c r="D490">
        <v>5.9</v>
      </c>
      <c r="E490" s="28">
        <v>2</v>
      </c>
      <c r="F490" s="36" t="str">
        <f>VLOOKUP(Z490, method!$A$1:$B$15, 2, 0)</f>
        <v>中後</v>
      </c>
      <c r="G490">
        <v>7</v>
      </c>
      <c r="H490">
        <v>131</v>
      </c>
      <c r="I490" s="43">
        <v>1200</v>
      </c>
      <c r="J490" s="17" t="s">
        <v>84</v>
      </c>
      <c r="K490">
        <v>1</v>
      </c>
      <c r="L490">
        <v>10.119999999999999</v>
      </c>
      <c r="M490">
        <v>30</v>
      </c>
      <c r="N490">
        <v>10</v>
      </c>
      <c r="O490">
        <v>24</v>
      </c>
      <c r="P490" s="30" t="s">
        <v>445</v>
      </c>
      <c r="Q490">
        <v>1081</v>
      </c>
      <c r="R490">
        <v>4</v>
      </c>
      <c r="S490" s="32" t="s">
        <v>435</v>
      </c>
      <c r="T490">
        <v>141</v>
      </c>
      <c r="W490" s="12" t="s">
        <v>914</v>
      </c>
      <c r="X490">
        <v>56</v>
      </c>
      <c r="Y490" s="19" t="s">
        <v>24</v>
      </c>
      <c r="Z490">
        <v>10</v>
      </c>
      <c r="AA490">
        <v>10</v>
      </c>
      <c r="AB490">
        <v>2</v>
      </c>
      <c r="AF490">
        <v>9</v>
      </c>
      <c r="AG490" t="s">
        <v>84</v>
      </c>
    </row>
    <row r="491" spans="1:33" hidden="1" x14ac:dyDescent="0.25">
      <c r="A491" s="18" t="s">
        <v>126</v>
      </c>
      <c r="B491" s="17" t="s">
        <v>127</v>
      </c>
      <c r="C491" s="17" t="s">
        <v>2266</v>
      </c>
      <c r="D491">
        <v>15</v>
      </c>
      <c r="E491">
        <v>8</v>
      </c>
      <c r="F491" s="38" t="str">
        <f>VLOOKUP(Z491, method!$A$1:$B$15, 2, 0)</f>
        <v>留後</v>
      </c>
      <c r="G491">
        <v>12</v>
      </c>
      <c r="H491">
        <v>133</v>
      </c>
      <c r="I491" s="43">
        <v>1200</v>
      </c>
      <c r="J491" s="25" t="s">
        <v>150</v>
      </c>
      <c r="K491">
        <v>1</v>
      </c>
      <c r="L491">
        <v>9.9</v>
      </c>
      <c r="M491">
        <v>13</v>
      </c>
      <c r="N491">
        <v>10</v>
      </c>
      <c r="O491">
        <v>24</v>
      </c>
      <c r="P491" t="s">
        <v>539</v>
      </c>
      <c r="Q491">
        <v>1084</v>
      </c>
      <c r="R491">
        <v>4</v>
      </c>
      <c r="S491" s="32" t="s">
        <v>446</v>
      </c>
      <c r="T491">
        <v>97</v>
      </c>
      <c r="W491" t="s">
        <v>817</v>
      </c>
      <c r="X491">
        <v>58</v>
      </c>
      <c r="Y491" s="19" t="s">
        <v>24</v>
      </c>
      <c r="Z491">
        <v>13</v>
      </c>
      <c r="AA491">
        <v>14</v>
      </c>
      <c r="AB491">
        <v>8</v>
      </c>
      <c r="AF491">
        <v>9</v>
      </c>
      <c r="AG491" t="s">
        <v>84</v>
      </c>
    </row>
    <row r="492" spans="1:33" hidden="1" x14ac:dyDescent="0.25">
      <c r="A492" s="18" t="s">
        <v>126</v>
      </c>
      <c r="B492" s="17" t="s">
        <v>127</v>
      </c>
      <c r="C492" s="17" t="s">
        <v>2266</v>
      </c>
      <c r="D492">
        <v>15</v>
      </c>
      <c r="E492">
        <v>13</v>
      </c>
      <c r="F492" s="37" t="str">
        <f>VLOOKUP(Z492, method!$A$1:$B$15, 2, 0)</f>
        <v>中前</v>
      </c>
      <c r="G492">
        <v>7</v>
      </c>
      <c r="H492">
        <v>132</v>
      </c>
      <c r="I492">
        <v>1400</v>
      </c>
      <c r="J492" s="23" t="s">
        <v>487</v>
      </c>
      <c r="K492">
        <v>1</v>
      </c>
      <c r="L492">
        <v>24.31</v>
      </c>
      <c r="M492">
        <v>22</v>
      </c>
      <c r="N492">
        <v>9</v>
      </c>
      <c r="O492">
        <v>24</v>
      </c>
      <c r="P492" t="s">
        <v>506</v>
      </c>
      <c r="Q492">
        <v>1095</v>
      </c>
      <c r="R492">
        <v>4</v>
      </c>
      <c r="S492" s="33" t="s">
        <v>430</v>
      </c>
      <c r="T492">
        <v>44</v>
      </c>
      <c r="W492" t="s">
        <v>743</v>
      </c>
      <c r="X492">
        <v>60</v>
      </c>
      <c r="Y492" s="19" t="s">
        <v>24</v>
      </c>
      <c r="Z492">
        <v>5</v>
      </c>
      <c r="AA492">
        <v>8</v>
      </c>
      <c r="AB492">
        <v>11</v>
      </c>
      <c r="AC492">
        <v>13</v>
      </c>
      <c r="AF492">
        <v>9</v>
      </c>
      <c r="AG492" t="s">
        <v>84</v>
      </c>
    </row>
    <row r="493" spans="1:33" hidden="1" x14ac:dyDescent="0.25">
      <c r="A493" s="18" t="s">
        <v>126</v>
      </c>
      <c r="B493" s="17" t="s">
        <v>127</v>
      </c>
      <c r="C493" s="17" t="s">
        <v>2266</v>
      </c>
      <c r="D493">
        <v>5.9</v>
      </c>
      <c r="E493" s="34">
        <v>5</v>
      </c>
      <c r="F493" s="36" t="str">
        <f>VLOOKUP(Z493, method!$A$1:$B$15, 2, 0)</f>
        <v>中後</v>
      </c>
      <c r="G493">
        <v>9</v>
      </c>
      <c r="H493">
        <v>135</v>
      </c>
      <c r="I493" s="43">
        <v>1200</v>
      </c>
      <c r="J493" s="20" t="s">
        <v>19</v>
      </c>
      <c r="K493">
        <v>1</v>
      </c>
      <c r="L493">
        <v>10.62</v>
      </c>
      <c r="M493">
        <v>8</v>
      </c>
      <c r="N493">
        <v>9</v>
      </c>
      <c r="O493">
        <v>24</v>
      </c>
      <c r="P493" t="s">
        <v>434</v>
      </c>
      <c r="Q493">
        <v>1092</v>
      </c>
      <c r="R493">
        <v>4</v>
      </c>
      <c r="S493" s="33" t="s">
        <v>499</v>
      </c>
      <c r="T493">
        <v>5</v>
      </c>
      <c r="W493" t="s">
        <v>488</v>
      </c>
      <c r="X493">
        <v>60</v>
      </c>
      <c r="Y493" s="19" t="s">
        <v>24</v>
      </c>
      <c r="Z493">
        <v>8</v>
      </c>
      <c r="AA493">
        <v>7</v>
      </c>
      <c r="AB493">
        <v>5</v>
      </c>
      <c r="AF493">
        <v>9</v>
      </c>
      <c r="AG493" t="s">
        <v>84</v>
      </c>
    </row>
    <row r="494" spans="1:33" hidden="1" x14ac:dyDescent="0.25">
      <c r="A494" s="18" t="s">
        <v>126</v>
      </c>
      <c r="B494" s="17" t="s">
        <v>127</v>
      </c>
      <c r="C494" s="17" t="s">
        <v>2266</v>
      </c>
      <c r="D494">
        <v>34</v>
      </c>
      <c r="E494">
        <v>8</v>
      </c>
      <c r="F494" s="35" t="str">
        <f>VLOOKUP(Z494, method!$A$1:$B$15, 2, 0)</f>
        <v>放頭</v>
      </c>
      <c r="G494">
        <v>7</v>
      </c>
      <c r="H494">
        <v>121</v>
      </c>
      <c r="I494">
        <v>1400</v>
      </c>
      <c r="J494" s="25" t="s">
        <v>150</v>
      </c>
      <c r="K494">
        <v>1</v>
      </c>
      <c r="L494">
        <v>22.63</v>
      </c>
      <c r="M494">
        <v>14</v>
      </c>
      <c r="N494">
        <v>7</v>
      </c>
      <c r="O494">
        <v>24</v>
      </c>
      <c r="P494" t="s">
        <v>434</v>
      </c>
      <c r="Q494">
        <v>1085</v>
      </c>
      <c r="R494">
        <v>3</v>
      </c>
      <c r="S494" s="32" t="s">
        <v>435</v>
      </c>
      <c r="T494">
        <v>831</v>
      </c>
      <c r="W494" t="s">
        <v>674</v>
      </c>
      <c r="X494">
        <v>64</v>
      </c>
      <c r="Y494" s="19" t="s">
        <v>24</v>
      </c>
      <c r="Z494">
        <v>2</v>
      </c>
      <c r="AA494">
        <v>1</v>
      </c>
      <c r="AB494">
        <v>1</v>
      </c>
      <c r="AC494">
        <v>8</v>
      </c>
      <c r="AF494">
        <v>9</v>
      </c>
      <c r="AG494" t="s">
        <v>84</v>
      </c>
    </row>
    <row r="495" spans="1:33" hidden="1" x14ac:dyDescent="0.25">
      <c r="A495" s="18" t="s">
        <v>126</v>
      </c>
      <c r="B495" s="17" t="s">
        <v>127</v>
      </c>
      <c r="C495" s="17" t="s">
        <v>2266</v>
      </c>
      <c r="D495">
        <v>8.1999999999999993</v>
      </c>
      <c r="E495" s="34">
        <v>5</v>
      </c>
      <c r="F495" s="37" t="str">
        <f>VLOOKUP(Z495, method!$A$1:$B$15, 2, 0)</f>
        <v>中前</v>
      </c>
      <c r="G495">
        <v>9</v>
      </c>
      <c r="H495">
        <v>123</v>
      </c>
      <c r="I495" s="43">
        <v>1200</v>
      </c>
      <c r="J495" s="20" t="s">
        <v>19</v>
      </c>
      <c r="K495">
        <v>1</v>
      </c>
      <c r="L495">
        <v>10.02</v>
      </c>
      <c r="M495">
        <v>26</v>
      </c>
      <c r="N495">
        <v>6</v>
      </c>
      <c r="O495">
        <v>24</v>
      </c>
      <c r="P495" s="31" t="s">
        <v>461</v>
      </c>
      <c r="Q495">
        <v>1082</v>
      </c>
      <c r="R495">
        <v>3</v>
      </c>
      <c r="S495" s="32" t="s">
        <v>435</v>
      </c>
      <c r="T495">
        <v>781</v>
      </c>
      <c r="W495" t="s">
        <v>474</v>
      </c>
      <c r="X495">
        <v>64</v>
      </c>
      <c r="Y495" s="19" t="s">
        <v>24</v>
      </c>
      <c r="Z495">
        <v>7</v>
      </c>
      <c r="AA495">
        <v>6</v>
      </c>
      <c r="AB495">
        <v>5</v>
      </c>
      <c r="AF495">
        <v>9</v>
      </c>
      <c r="AG495" t="s">
        <v>84</v>
      </c>
    </row>
    <row r="496" spans="1:33" hidden="1" x14ac:dyDescent="0.25">
      <c r="A496" s="18" t="s">
        <v>126</v>
      </c>
      <c r="B496" s="17" t="s">
        <v>127</v>
      </c>
      <c r="C496" s="17" t="s">
        <v>2266</v>
      </c>
      <c r="D496">
        <v>2.7</v>
      </c>
      <c r="E496" s="28">
        <v>2</v>
      </c>
      <c r="F496" s="37" t="str">
        <f>VLOOKUP(Z496, method!$A$1:$B$15, 2, 0)</f>
        <v>中前</v>
      </c>
      <c r="G496">
        <v>3</v>
      </c>
      <c r="H496">
        <v>118</v>
      </c>
      <c r="I496" s="43">
        <v>1200</v>
      </c>
      <c r="J496" s="25" t="s">
        <v>150</v>
      </c>
      <c r="K496">
        <v>1</v>
      </c>
      <c r="L496">
        <v>10.35</v>
      </c>
      <c r="M496">
        <v>12</v>
      </c>
      <c r="N496">
        <v>6</v>
      </c>
      <c r="O496">
        <v>24</v>
      </c>
      <c r="P496" s="31" t="s">
        <v>455</v>
      </c>
      <c r="Q496">
        <v>1083</v>
      </c>
      <c r="R496">
        <v>3</v>
      </c>
      <c r="S496" s="32" t="s">
        <v>435</v>
      </c>
      <c r="T496">
        <v>748</v>
      </c>
      <c r="W496" s="12" t="s">
        <v>662</v>
      </c>
      <c r="X496">
        <v>62</v>
      </c>
      <c r="Y496" s="19" t="s">
        <v>24</v>
      </c>
      <c r="Z496">
        <v>5</v>
      </c>
      <c r="AA496">
        <v>6</v>
      </c>
      <c r="AB496">
        <v>2</v>
      </c>
      <c r="AF496">
        <v>9</v>
      </c>
      <c r="AG496" t="s">
        <v>84</v>
      </c>
    </row>
    <row r="497" spans="1:33" hidden="1" x14ac:dyDescent="0.25">
      <c r="A497" s="18" t="s">
        <v>126</v>
      </c>
      <c r="B497" s="17" t="s">
        <v>127</v>
      </c>
      <c r="C497" s="17" t="s">
        <v>2266</v>
      </c>
      <c r="D497">
        <v>4.5999999999999996</v>
      </c>
      <c r="E497" s="34">
        <v>5</v>
      </c>
      <c r="F497" s="37" t="str">
        <f>VLOOKUP(Z497, method!$A$1:$B$15, 2, 0)</f>
        <v>中前</v>
      </c>
      <c r="G497">
        <v>1</v>
      </c>
      <c r="H497">
        <v>124</v>
      </c>
      <c r="I497">
        <v>1400</v>
      </c>
      <c r="J497" s="27" t="s">
        <v>93</v>
      </c>
      <c r="K497">
        <v>1</v>
      </c>
      <c r="L497">
        <v>22.35</v>
      </c>
      <c r="M497">
        <v>2</v>
      </c>
      <c r="N497">
        <v>6</v>
      </c>
      <c r="O497">
        <v>24</v>
      </c>
      <c r="P497" t="s">
        <v>518</v>
      </c>
      <c r="Q497">
        <v>1083</v>
      </c>
      <c r="R497">
        <v>3</v>
      </c>
      <c r="S497" s="32" t="s">
        <v>446</v>
      </c>
      <c r="T497">
        <v>722</v>
      </c>
      <c r="W497" t="s">
        <v>474</v>
      </c>
      <c r="X497">
        <v>64</v>
      </c>
      <c r="Y497" s="19" t="s">
        <v>24</v>
      </c>
      <c r="Z497">
        <v>5</v>
      </c>
      <c r="AA497">
        <v>5</v>
      </c>
      <c r="AB497">
        <v>8</v>
      </c>
      <c r="AC497">
        <v>5</v>
      </c>
      <c r="AF497">
        <v>9</v>
      </c>
      <c r="AG497" t="s">
        <v>84</v>
      </c>
    </row>
    <row r="498" spans="1:33" hidden="1" x14ac:dyDescent="0.25">
      <c r="A498" s="18" t="s">
        <v>126</v>
      </c>
      <c r="B498" s="17" t="s">
        <v>127</v>
      </c>
      <c r="C498" s="17" t="s">
        <v>2266</v>
      </c>
      <c r="D498">
        <v>13</v>
      </c>
      <c r="E498" s="28">
        <v>3</v>
      </c>
      <c r="F498" s="36" t="str">
        <f>VLOOKUP(Z498, method!$A$1:$B$15, 2, 0)</f>
        <v>中後</v>
      </c>
      <c r="G498">
        <v>6</v>
      </c>
      <c r="H498">
        <v>123</v>
      </c>
      <c r="I498" s="43">
        <v>1200</v>
      </c>
      <c r="J498" s="27" t="s">
        <v>93</v>
      </c>
      <c r="K498">
        <v>1</v>
      </c>
      <c r="L498">
        <v>9.68</v>
      </c>
      <c r="M498">
        <v>11</v>
      </c>
      <c r="N498">
        <v>5</v>
      </c>
      <c r="O498">
        <v>24</v>
      </c>
      <c r="P498" t="s">
        <v>429</v>
      </c>
      <c r="Q498">
        <v>1080</v>
      </c>
      <c r="R498">
        <v>3</v>
      </c>
      <c r="S498" s="32" t="s">
        <v>446</v>
      </c>
      <c r="T498">
        <v>665</v>
      </c>
      <c r="W498" s="12" t="s">
        <v>480</v>
      </c>
      <c r="X498">
        <v>64</v>
      </c>
      <c r="Y498" s="19" t="s">
        <v>24</v>
      </c>
      <c r="Z498">
        <v>9</v>
      </c>
      <c r="AA498">
        <v>10</v>
      </c>
      <c r="AB498">
        <v>3</v>
      </c>
      <c r="AF498">
        <v>9</v>
      </c>
      <c r="AG498" t="s">
        <v>84</v>
      </c>
    </row>
    <row r="499" spans="1:33" hidden="1" x14ac:dyDescent="0.25">
      <c r="A499" s="18" t="s">
        <v>126</v>
      </c>
      <c r="B499" s="17" t="s">
        <v>127</v>
      </c>
      <c r="C499" s="17" t="s">
        <v>2266</v>
      </c>
      <c r="D499">
        <v>33</v>
      </c>
      <c r="E499">
        <v>8</v>
      </c>
      <c r="F499" s="38" t="str">
        <f>VLOOKUP(Z499, method!$A$1:$B$15, 2, 0)</f>
        <v>留後</v>
      </c>
      <c r="G499">
        <v>13</v>
      </c>
      <c r="H499">
        <v>123</v>
      </c>
      <c r="I499" s="43">
        <v>1200</v>
      </c>
      <c r="J499" s="27" t="s">
        <v>93</v>
      </c>
      <c r="K499">
        <v>1</v>
      </c>
      <c r="L499">
        <v>10.8</v>
      </c>
      <c r="M499">
        <v>28</v>
      </c>
      <c r="N499">
        <v>4</v>
      </c>
      <c r="O499">
        <v>24</v>
      </c>
      <c r="P499" t="s">
        <v>434</v>
      </c>
      <c r="Q499">
        <v>1082</v>
      </c>
      <c r="R499">
        <v>3</v>
      </c>
      <c r="S499" s="33" t="s">
        <v>430</v>
      </c>
      <c r="T499">
        <v>626</v>
      </c>
      <c r="W499" t="s">
        <v>629</v>
      </c>
      <c r="X499">
        <v>64</v>
      </c>
      <c r="Y499" s="19" t="s">
        <v>24</v>
      </c>
      <c r="Z499">
        <v>11</v>
      </c>
      <c r="AA499">
        <v>12</v>
      </c>
      <c r="AB499">
        <v>8</v>
      </c>
      <c r="AF499">
        <v>9</v>
      </c>
      <c r="AG499" t="s">
        <v>84</v>
      </c>
    </row>
    <row r="500" spans="1:33" hidden="1" x14ac:dyDescent="0.25">
      <c r="A500" s="18" t="s">
        <v>126</v>
      </c>
      <c r="B500" s="17" t="s">
        <v>127</v>
      </c>
      <c r="C500" s="17" t="s">
        <v>2266</v>
      </c>
      <c r="D500">
        <v>14</v>
      </c>
      <c r="E500" s="28">
        <v>2</v>
      </c>
      <c r="F500" s="36" t="str">
        <f>VLOOKUP(Z500, method!$A$1:$B$15, 2, 0)</f>
        <v>中後</v>
      </c>
      <c r="G500">
        <v>6</v>
      </c>
      <c r="H500">
        <v>123</v>
      </c>
      <c r="I500" s="43">
        <v>1200</v>
      </c>
      <c r="J500" s="27" t="s">
        <v>93</v>
      </c>
      <c r="K500">
        <v>1</v>
      </c>
      <c r="L500">
        <v>9.27</v>
      </c>
      <c r="M500">
        <v>7</v>
      </c>
      <c r="N500">
        <v>4</v>
      </c>
      <c r="O500">
        <v>24</v>
      </c>
      <c r="P500" t="s">
        <v>506</v>
      </c>
      <c r="Q500">
        <v>1081</v>
      </c>
      <c r="R500">
        <v>3</v>
      </c>
      <c r="S500" s="32" t="s">
        <v>435</v>
      </c>
      <c r="T500">
        <v>563</v>
      </c>
      <c r="W500" s="12" t="s">
        <v>521</v>
      </c>
      <c r="X500">
        <v>64</v>
      </c>
      <c r="Y500" s="19" t="s">
        <v>24</v>
      </c>
      <c r="Z500">
        <v>8</v>
      </c>
      <c r="AA500">
        <v>8</v>
      </c>
      <c r="AB500">
        <v>2</v>
      </c>
      <c r="AF500">
        <v>9</v>
      </c>
      <c r="AG500" t="s">
        <v>84</v>
      </c>
    </row>
    <row r="501" spans="1:33" hidden="1" x14ac:dyDescent="0.25">
      <c r="A501" s="18" t="s">
        <v>126</v>
      </c>
      <c r="B501" s="17" t="s">
        <v>127</v>
      </c>
      <c r="C501" s="17" t="s">
        <v>2266</v>
      </c>
      <c r="D501">
        <v>19</v>
      </c>
      <c r="E501" s="34">
        <v>4</v>
      </c>
      <c r="F501" s="37" t="str">
        <f>VLOOKUP(Z501, method!$A$1:$B$15, 2, 0)</f>
        <v>中前</v>
      </c>
      <c r="G501">
        <v>11</v>
      </c>
      <c r="H501">
        <v>124</v>
      </c>
      <c r="I501" s="43">
        <v>1200</v>
      </c>
      <c r="J501" s="27" t="s">
        <v>93</v>
      </c>
      <c r="K501">
        <v>1</v>
      </c>
      <c r="L501">
        <v>10.29</v>
      </c>
      <c r="M501">
        <v>27</v>
      </c>
      <c r="N501">
        <v>3</v>
      </c>
      <c r="O501">
        <v>24</v>
      </c>
      <c r="P501" s="31" t="s">
        <v>450</v>
      </c>
      <c r="Q501">
        <v>1087</v>
      </c>
      <c r="R501">
        <v>3</v>
      </c>
      <c r="S501" s="32" t="s">
        <v>435</v>
      </c>
      <c r="T501">
        <v>540</v>
      </c>
      <c r="W501" t="s">
        <v>459</v>
      </c>
      <c r="X501">
        <v>66</v>
      </c>
      <c r="Y501" s="19" t="s">
        <v>24</v>
      </c>
      <c r="Z501">
        <v>5</v>
      </c>
      <c r="AA501">
        <v>5</v>
      </c>
      <c r="AB501">
        <v>4</v>
      </c>
      <c r="AF501">
        <v>9</v>
      </c>
      <c r="AG501" t="s">
        <v>84</v>
      </c>
    </row>
    <row r="502" spans="1:33" hidden="1" x14ac:dyDescent="0.25">
      <c r="A502" s="18" t="s">
        <v>126</v>
      </c>
      <c r="B502" s="17" t="s">
        <v>127</v>
      </c>
      <c r="C502" s="17" t="s">
        <v>2266</v>
      </c>
      <c r="D502">
        <v>10</v>
      </c>
      <c r="E502" s="34">
        <v>4</v>
      </c>
      <c r="F502" s="37" t="str">
        <f>VLOOKUP(Z502, method!$A$1:$B$15, 2, 0)</f>
        <v>中前</v>
      </c>
      <c r="G502">
        <v>2</v>
      </c>
      <c r="H502">
        <v>125</v>
      </c>
      <c r="I502" s="43">
        <v>1200</v>
      </c>
      <c r="J502" s="27" t="s">
        <v>93</v>
      </c>
      <c r="K502">
        <v>1</v>
      </c>
      <c r="L502">
        <v>10.210000000000001</v>
      </c>
      <c r="M502">
        <v>6</v>
      </c>
      <c r="N502">
        <v>3</v>
      </c>
      <c r="O502">
        <v>24</v>
      </c>
      <c r="P502" s="31" t="s">
        <v>455</v>
      </c>
      <c r="Q502">
        <v>1086</v>
      </c>
      <c r="R502">
        <v>3</v>
      </c>
      <c r="S502" s="32" t="s">
        <v>435</v>
      </c>
      <c r="T502">
        <v>481</v>
      </c>
      <c r="W502" s="12">
        <v>2</v>
      </c>
      <c r="X502">
        <v>66</v>
      </c>
      <c r="Y502" s="19" t="s">
        <v>24</v>
      </c>
      <c r="Z502">
        <v>5</v>
      </c>
      <c r="AA502">
        <v>5</v>
      </c>
      <c r="AB502">
        <v>4</v>
      </c>
      <c r="AF502">
        <v>9</v>
      </c>
      <c r="AG502" t="s">
        <v>84</v>
      </c>
    </row>
    <row r="503" spans="1:33" hidden="1" x14ac:dyDescent="0.25">
      <c r="A503" s="18" t="s">
        <v>126</v>
      </c>
      <c r="B503" s="17" t="s">
        <v>127</v>
      </c>
      <c r="C503" s="17" t="s">
        <v>2266</v>
      </c>
      <c r="D503">
        <v>13</v>
      </c>
      <c r="E503">
        <v>6</v>
      </c>
      <c r="F503" s="36" t="str">
        <f>VLOOKUP(Z503, method!$A$1:$B$15, 2, 0)</f>
        <v>中後</v>
      </c>
      <c r="G503">
        <v>8</v>
      </c>
      <c r="H503">
        <v>122</v>
      </c>
      <c r="I503">
        <v>1000</v>
      </c>
      <c r="J503" s="18" t="s">
        <v>116</v>
      </c>
      <c r="K503">
        <v>0</v>
      </c>
      <c r="L503">
        <v>57.5</v>
      </c>
      <c r="M503">
        <v>21</v>
      </c>
      <c r="N503">
        <v>2</v>
      </c>
      <c r="O503">
        <v>24</v>
      </c>
      <c r="P503" s="42" t="s">
        <v>445</v>
      </c>
      <c r="Q503">
        <v>1080</v>
      </c>
      <c r="R503">
        <v>3</v>
      </c>
      <c r="S503" s="32" t="s">
        <v>435</v>
      </c>
      <c r="T503">
        <v>445</v>
      </c>
      <c r="W503" t="s">
        <v>474</v>
      </c>
      <c r="X503">
        <v>68</v>
      </c>
      <c r="Y503" s="19" t="s">
        <v>24</v>
      </c>
      <c r="Z503">
        <v>9</v>
      </c>
      <c r="AA503">
        <v>9</v>
      </c>
      <c r="AB503">
        <v>6</v>
      </c>
      <c r="AF503">
        <v>9</v>
      </c>
      <c r="AG503" t="s">
        <v>84</v>
      </c>
    </row>
    <row r="504" spans="1:33" hidden="1" x14ac:dyDescent="0.25">
      <c r="A504" s="18" t="s">
        <v>126</v>
      </c>
      <c r="B504" s="17" t="s">
        <v>127</v>
      </c>
      <c r="C504" s="17" t="s">
        <v>2266</v>
      </c>
      <c r="D504">
        <v>24</v>
      </c>
      <c r="E504">
        <v>12</v>
      </c>
      <c r="F504" s="36" t="str">
        <f>VLOOKUP(Z504, method!$A$1:$B$15, 2, 0)</f>
        <v>中後</v>
      </c>
      <c r="G504">
        <v>4</v>
      </c>
      <c r="H504">
        <v>126</v>
      </c>
      <c r="I504">
        <v>1000</v>
      </c>
      <c r="J504" s="18" t="s">
        <v>116</v>
      </c>
      <c r="K504">
        <v>0</v>
      </c>
      <c r="L504">
        <v>57.92</v>
      </c>
      <c r="M504">
        <v>4</v>
      </c>
      <c r="N504">
        <v>2</v>
      </c>
      <c r="O504">
        <v>24</v>
      </c>
      <c r="P504" t="s">
        <v>506</v>
      </c>
      <c r="Q504">
        <v>1094</v>
      </c>
      <c r="R504">
        <v>3</v>
      </c>
      <c r="S504" s="32" t="s">
        <v>435</v>
      </c>
      <c r="T504">
        <v>393</v>
      </c>
      <c r="W504">
        <v>7</v>
      </c>
      <c r="X504">
        <v>70</v>
      </c>
      <c r="Y504" s="19" t="s">
        <v>24</v>
      </c>
      <c r="Z504">
        <v>10</v>
      </c>
      <c r="AA504">
        <v>12</v>
      </c>
      <c r="AB504">
        <v>12</v>
      </c>
      <c r="AF504">
        <v>9</v>
      </c>
      <c r="AG504" t="s">
        <v>84</v>
      </c>
    </row>
    <row r="505" spans="1:33" hidden="1" x14ac:dyDescent="0.25">
      <c r="A505" s="18" t="s">
        <v>126</v>
      </c>
      <c r="B505" s="17" t="s">
        <v>127</v>
      </c>
      <c r="C505" s="17" t="s">
        <v>2266</v>
      </c>
      <c r="D505">
        <v>13</v>
      </c>
      <c r="E505" s="34">
        <v>5</v>
      </c>
      <c r="F505" s="36" t="str">
        <f>VLOOKUP(Z505, method!$A$1:$B$15, 2, 0)</f>
        <v>中後</v>
      </c>
      <c r="G505">
        <v>8</v>
      </c>
      <c r="H505">
        <v>128</v>
      </c>
      <c r="I505">
        <v>1000</v>
      </c>
      <c r="J505" s="27" t="s">
        <v>93</v>
      </c>
      <c r="K505">
        <v>0</v>
      </c>
      <c r="L505">
        <v>57.74</v>
      </c>
      <c r="M505">
        <v>17</v>
      </c>
      <c r="N505">
        <v>1</v>
      </c>
      <c r="O505">
        <v>24</v>
      </c>
      <c r="P505" s="31" t="s">
        <v>461</v>
      </c>
      <c r="Q505">
        <v>1095</v>
      </c>
      <c r="R505">
        <v>3</v>
      </c>
      <c r="S505" s="32" t="s">
        <v>435</v>
      </c>
      <c r="T505">
        <v>346</v>
      </c>
      <c r="W505" s="12">
        <v>2</v>
      </c>
      <c r="X505">
        <v>72</v>
      </c>
      <c r="Y505" s="19" t="s">
        <v>24</v>
      </c>
      <c r="Z505">
        <v>9</v>
      </c>
      <c r="AA505">
        <v>8</v>
      </c>
      <c r="AB505">
        <v>5</v>
      </c>
      <c r="AF505">
        <v>9</v>
      </c>
      <c r="AG505" t="s">
        <v>84</v>
      </c>
    </row>
    <row r="506" spans="1:33" hidden="1" x14ac:dyDescent="0.25">
      <c r="A506" s="18" t="s">
        <v>126</v>
      </c>
      <c r="B506" s="17" t="s">
        <v>127</v>
      </c>
      <c r="C506" s="17" t="s">
        <v>2266</v>
      </c>
      <c r="D506">
        <v>18</v>
      </c>
      <c r="E506">
        <v>7</v>
      </c>
      <c r="F506" s="36" t="str">
        <f>VLOOKUP(Z506, method!$A$1:$B$15, 2, 0)</f>
        <v>中後</v>
      </c>
      <c r="G506">
        <v>9</v>
      </c>
      <c r="H506">
        <v>129</v>
      </c>
      <c r="I506">
        <v>1000</v>
      </c>
      <c r="J506" s="27" t="s">
        <v>93</v>
      </c>
      <c r="K506">
        <v>0</v>
      </c>
      <c r="L506">
        <v>57.71</v>
      </c>
      <c r="M506">
        <v>13</v>
      </c>
      <c r="N506">
        <v>12</v>
      </c>
      <c r="O506">
        <v>23</v>
      </c>
      <c r="P506" s="31" t="s">
        <v>455</v>
      </c>
      <c r="Q506">
        <v>1083</v>
      </c>
      <c r="R506">
        <v>3</v>
      </c>
      <c r="S506" s="32" t="s">
        <v>435</v>
      </c>
      <c r="T506">
        <v>246</v>
      </c>
      <c r="W506" t="s">
        <v>459</v>
      </c>
      <c r="X506">
        <v>74</v>
      </c>
      <c r="Y506" s="19" t="s">
        <v>24</v>
      </c>
      <c r="Z506">
        <v>9</v>
      </c>
      <c r="AA506">
        <v>9</v>
      </c>
      <c r="AB506">
        <v>7</v>
      </c>
      <c r="AF506">
        <v>9</v>
      </c>
      <c r="AG506" t="s">
        <v>84</v>
      </c>
    </row>
    <row r="507" spans="1:33" hidden="1" x14ac:dyDescent="0.25">
      <c r="A507" s="18" t="s">
        <v>126</v>
      </c>
      <c r="B507" s="17" t="s">
        <v>127</v>
      </c>
      <c r="C507" s="17" t="s">
        <v>2266</v>
      </c>
      <c r="D507">
        <v>8.1</v>
      </c>
      <c r="E507">
        <v>7</v>
      </c>
      <c r="F507" s="36" t="str">
        <f>VLOOKUP(Z507, method!$A$1:$B$15, 2, 0)</f>
        <v>中後</v>
      </c>
      <c r="G507">
        <v>2</v>
      </c>
      <c r="H507">
        <v>129</v>
      </c>
      <c r="I507">
        <v>1000</v>
      </c>
      <c r="J507" s="23" t="s">
        <v>487</v>
      </c>
      <c r="K507">
        <v>0</v>
      </c>
      <c r="L507">
        <v>57.66</v>
      </c>
      <c r="M507">
        <v>29</v>
      </c>
      <c r="N507">
        <v>11</v>
      </c>
      <c r="O507">
        <v>23</v>
      </c>
      <c r="P507" s="42" t="s">
        <v>445</v>
      </c>
      <c r="Q507">
        <v>1089</v>
      </c>
      <c r="R507">
        <v>3</v>
      </c>
      <c r="S507" s="32" t="s">
        <v>435</v>
      </c>
      <c r="T507">
        <v>206</v>
      </c>
      <c r="W507">
        <v>3</v>
      </c>
      <c r="X507">
        <v>76</v>
      </c>
      <c r="Y507" s="19" t="s">
        <v>24</v>
      </c>
      <c r="Z507">
        <v>8</v>
      </c>
      <c r="AA507">
        <v>7</v>
      </c>
      <c r="AB507">
        <v>7</v>
      </c>
      <c r="AF507">
        <v>9</v>
      </c>
      <c r="AG507" t="s">
        <v>84</v>
      </c>
    </row>
    <row r="508" spans="1:33" hidden="1" x14ac:dyDescent="0.25">
      <c r="A508" s="18" t="s">
        <v>126</v>
      </c>
      <c r="B508" s="17" t="s">
        <v>127</v>
      </c>
      <c r="C508" s="17" t="s">
        <v>2266</v>
      </c>
      <c r="D508">
        <v>10</v>
      </c>
      <c r="E508">
        <v>7</v>
      </c>
      <c r="F508" s="38" t="str">
        <f>VLOOKUP(Z508, method!$A$1:$B$15, 2, 0)</f>
        <v>留後</v>
      </c>
      <c r="G508">
        <v>9</v>
      </c>
      <c r="H508">
        <v>134</v>
      </c>
      <c r="I508">
        <v>1000</v>
      </c>
      <c r="J508" s="17" t="s">
        <v>84</v>
      </c>
      <c r="K508">
        <v>0</v>
      </c>
      <c r="L508">
        <v>57.28</v>
      </c>
      <c r="M508">
        <v>24</v>
      </c>
      <c r="N508">
        <v>9</v>
      </c>
      <c r="O508">
        <v>23</v>
      </c>
      <c r="P508" t="s">
        <v>429</v>
      </c>
      <c r="Q508">
        <v>1088</v>
      </c>
      <c r="R508">
        <v>3</v>
      </c>
      <c r="S508" s="32" t="s">
        <v>435</v>
      </c>
      <c r="T508">
        <v>42</v>
      </c>
      <c r="W508" t="s">
        <v>600</v>
      </c>
      <c r="X508">
        <v>78</v>
      </c>
      <c r="Y508" s="19" t="s">
        <v>24</v>
      </c>
      <c r="Z508">
        <v>11</v>
      </c>
      <c r="AA508">
        <v>13</v>
      </c>
      <c r="AB508">
        <v>7</v>
      </c>
      <c r="AF508">
        <v>9</v>
      </c>
      <c r="AG508" t="s">
        <v>84</v>
      </c>
    </row>
    <row r="509" spans="1:33" hidden="1" x14ac:dyDescent="0.25">
      <c r="A509" s="18" t="s">
        <v>126</v>
      </c>
      <c r="B509" s="17" t="s">
        <v>127</v>
      </c>
      <c r="C509" s="17" t="s">
        <v>2266</v>
      </c>
      <c r="D509">
        <v>5.2</v>
      </c>
      <c r="E509">
        <v>6</v>
      </c>
      <c r="F509" s="36" t="str">
        <f>VLOOKUP(Z509, method!$A$1:$B$15, 2, 0)</f>
        <v>中後</v>
      </c>
      <c r="G509">
        <v>4</v>
      </c>
      <c r="H509">
        <v>134</v>
      </c>
      <c r="I509">
        <v>1000</v>
      </c>
      <c r="J509" s="25" t="s">
        <v>150</v>
      </c>
      <c r="K509">
        <v>0</v>
      </c>
      <c r="L509">
        <v>57.5</v>
      </c>
      <c r="M509">
        <v>13</v>
      </c>
      <c r="N509">
        <v>9</v>
      </c>
      <c r="O509">
        <v>23</v>
      </c>
      <c r="P509" s="31" t="s">
        <v>450</v>
      </c>
      <c r="Q509">
        <v>1084</v>
      </c>
      <c r="R509">
        <v>3</v>
      </c>
      <c r="S509" s="32" t="s">
        <v>435</v>
      </c>
      <c r="T509">
        <v>17</v>
      </c>
      <c r="W509">
        <v>3</v>
      </c>
      <c r="X509">
        <v>79</v>
      </c>
      <c r="Y509" s="19" t="s">
        <v>24</v>
      </c>
      <c r="Z509">
        <v>8</v>
      </c>
      <c r="AA509">
        <v>7</v>
      </c>
      <c r="AB509">
        <v>6</v>
      </c>
      <c r="AF509">
        <v>9</v>
      </c>
      <c r="AG509" t="s">
        <v>84</v>
      </c>
    </row>
    <row r="510" spans="1:33" x14ac:dyDescent="0.25">
      <c r="A510" s="18" t="s">
        <v>126</v>
      </c>
      <c r="B510" s="18" t="s">
        <v>130</v>
      </c>
      <c r="C510" s="18" t="s">
        <v>2267</v>
      </c>
      <c r="D510">
        <v>4.9000000000000004</v>
      </c>
      <c r="E510" s="28">
        <v>3</v>
      </c>
      <c r="F510" s="37" t="str">
        <f>VLOOKUP(Z510, method!$A$1:$B$15, 2, 0)</f>
        <v>中前</v>
      </c>
      <c r="G510">
        <v>3</v>
      </c>
      <c r="H510">
        <v>131</v>
      </c>
      <c r="I510" s="43">
        <v>1200</v>
      </c>
      <c r="J510" s="25" t="s">
        <v>49</v>
      </c>
      <c r="K510">
        <v>1</v>
      </c>
      <c r="L510">
        <v>10</v>
      </c>
      <c r="M510">
        <v>17</v>
      </c>
      <c r="N510">
        <v>9</v>
      </c>
      <c r="O510">
        <v>25</v>
      </c>
      <c r="P510" s="31" t="s">
        <v>455</v>
      </c>
      <c r="Q510">
        <v>1103</v>
      </c>
      <c r="R510">
        <v>4</v>
      </c>
      <c r="S510" s="32" t="s">
        <v>446</v>
      </c>
      <c r="T510">
        <v>33</v>
      </c>
      <c r="W510" s="12" t="s">
        <v>451</v>
      </c>
      <c r="X510">
        <v>56</v>
      </c>
      <c r="Y510" s="26" t="s">
        <v>59</v>
      </c>
      <c r="Z510">
        <v>7</v>
      </c>
      <c r="AA510">
        <v>6</v>
      </c>
      <c r="AB510">
        <v>3</v>
      </c>
      <c r="AF510">
        <v>1</v>
      </c>
      <c r="AG510" t="s">
        <v>29</v>
      </c>
    </row>
    <row r="511" spans="1:33" x14ac:dyDescent="0.25">
      <c r="A511" s="18" t="s">
        <v>126</v>
      </c>
      <c r="B511" s="18" t="s">
        <v>130</v>
      </c>
      <c r="C511" s="18" t="s">
        <v>2267</v>
      </c>
      <c r="D511">
        <v>8.1999999999999993</v>
      </c>
      <c r="E511" s="28">
        <v>2</v>
      </c>
      <c r="F511" s="35" t="str">
        <f>VLOOKUP(Z511, method!$A$1:$B$15, 2, 0)</f>
        <v>放頭</v>
      </c>
      <c r="G511">
        <v>9</v>
      </c>
      <c r="H511">
        <v>129</v>
      </c>
      <c r="I511" s="43">
        <v>1200</v>
      </c>
      <c r="J511" s="25" t="s">
        <v>49</v>
      </c>
      <c r="K511">
        <v>1</v>
      </c>
      <c r="L511">
        <v>9.56</v>
      </c>
      <c r="M511">
        <v>25</v>
      </c>
      <c r="N511">
        <v>6</v>
      </c>
      <c r="O511">
        <v>25</v>
      </c>
      <c r="P511" s="31" t="s">
        <v>461</v>
      </c>
      <c r="Q511">
        <v>1102</v>
      </c>
      <c r="R511">
        <v>4</v>
      </c>
      <c r="S511" s="32" t="s">
        <v>446</v>
      </c>
      <c r="T511">
        <v>779</v>
      </c>
      <c r="W511" s="12" t="s">
        <v>591</v>
      </c>
      <c r="X511">
        <v>54</v>
      </c>
      <c r="Y511" s="26" t="s">
        <v>59</v>
      </c>
      <c r="Z511">
        <v>2</v>
      </c>
      <c r="AA511">
        <v>2</v>
      </c>
      <c r="AB511">
        <v>2</v>
      </c>
      <c r="AF511">
        <v>1</v>
      </c>
      <c r="AG511" t="s">
        <v>29</v>
      </c>
    </row>
    <row r="512" spans="1:33" x14ac:dyDescent="0.25">
      <c r="A512" s="18" t="s">
        <v>126</v>
      </c>
      <c r="B512" s="18" t="s">
        <v>130</v>
      </c>
      <c r="C512" s="18" t="s">
        <v>2267</v>
      </c>
      <c r="D512">
        <v>8.4</v>
      </c>
      <c r="E512" s="28">
        <v>3</v>
      </c>
      <c r="F512" s="35" t="str">
        <f>VLOOKUP(Z512, method!$A$1:$B$15, 2, 0)</f>
        <v>放頭</v>
      </c>
      <c r="G512">
        <v>5</v>
      </c>
      <c r="H512">
        <v>128</v>
      </c>
      <c r="I512" s="43">
        <v>1200</v>
      </c>
      <c r="J512" s="25" t="s">
        <v>49</v>
      </c>
      <c r="K512">
        <v>1</v>
      </c>
      <c r="L512">
        <v>10.26</v>
      </c>
      <c r="M512">
        <v>11</v>
      </c>
      <c r="N512">
        <v>6</v>
      </c>
      <c r="O512">
        <v>25</v>
      </c>
      <c r="P512" s="31" t="s">
        <v>455</v>
      </c>
      <c r="Q512">
        <v>1098</v>
      </c>
      <c r="R512">
        <v>4</v>
      </c>
      <c r="S512" s="32" t="s">
        <v>446</v>
      </c>
      <c r="T512">
        <v>753</v>
      </c>
      <c r="W512" s="12" t="s">
        <v>480</v>
      </c>
      <c r="X512">
        <v>53</v>
      </c>
      <c r="Y512" s="26" t="s">
        <v>59</v>
      </c>
      <c r="Z512">
        <v>1</v>
      </c>
      <c r="AA512">
        <v>1</v>
      </c>
      <c r="AB512">
        <v>3</v>
      </c>
      <c r="AF512">
        <v>1</v>
      </c>
      <c r="AG512" t="s">
        <v>29</v>
      </c>
    </row>
    <row r="513" spans="1:33" x14ac:dyDescent="0.25">
      <c r="A513" s="18" t="s">
        <v>126</v>
      </c>
      <c r="B513" s="18" t="s">
        <v>130</v>
      </c>
      <c r="C513" s="18" t="s">
        <v>2267</v>
      </c>
      <c r="D513">
        <v>4.5999999999999996</v>
      </c>
      <c r="E513" s="28">
        <v>1</v>
      </c>
      <c r="F513" s="35" t="str">
        <f>VLOOKUP(Z513, method!$A$1:$B$15, 2, 0)</f>
        <v>放頭</v>
      </c>
      <c r="G513">
        <v>6</v>
      </c>
      <c r="H513">
        <v>124</v>
      </c>
      <c r="I513" s="43">
        <v>1200</v>
      </c>
      <c r="J513" s="25" t="s">
        <v>49</v>
      </c>
      <c r="K513">
        <v>1</v>
      </c>
      <c r="L513">
        <v>9.2200000000000006</v>
      </c>
      <c r="M513">
        <v>21</v>
      </c>
      <c r="N513">
        <v>5</v>
      </c>
      <c r="O513">
        <v>25</v>
      </c>
      <c r="P513" s="31" t="s">
        <v>461</v>
      </c>
      <c r="Q513">
        <v>1098</v>
      </c>
      <c r="R513">
        <v>4</v>
      </c>
      <c r="S513" s="32" t="s">
        <v>446</v>
      </c>
      <c r="T513">
        <v>688</v>
      </c>
      <c r="W513" s="12" t="s">
        <v>591</v>
      </c>
      <c r="X513">
        <v>48</v>
      </c>
      <c r="Y513" s="26" t="s">
        <v>59</v>
      </c>
      <c r="Z513">
        <v>3</v>
      </c>
      <c r="AA513">
        <v>3</v>
      </c>
      <c r="AB513">
        <v>1</v>
      </c>
      <c r="AF513">
        <v>1</v>
      </c>
      <c r="AG513" t="s">
        <v>29</v>
      </c>
    </row>
    <row r="514" spans="1:33" x14ac:dyDescent="0.25">
      <c r="A514" s="18" t="s">
        <v>126</v>
      </c>
      <c r="B514" s="18" t="s">
        <v>130</v>
      </c>
      <c r="C514" s="18" t="s">
        <v>2267</v>
      </c>
      <c r="D514">
        <v>2.7</v>
      </c>
      <c r="E514">
        <v>6</v>
      </c>
      <c r="F514" s="35" t="str">
        <f>VLOOKUP(Z514, method!$A$1:$B$15, 2, 0)</f>
        <v>放頭</v>
      </c>
      <c r="G514">
        <v>3</v>
      </c>
      <c r="H514">
        <v>124</v>
      </c>
      <c r="I514" s="43">
        <v>1200</v>
      </c>
      <c r="J514" s="26" t="s">
        <v>693</v>
      </c>
      <c r="K514">
        <v>1</v>
      </c>
      <c r="L514">
        <v>10.48</v>
      </c>
      <c r="M514">
        <v>14</v>
      </c>
      <c r="N514">
        <v>5</v>
      </c>
      <c r="O514">
        <v>25</v>
      </c>
      <c r="P514" s="31" t="s">
        <v>455</v>
      </c>
      <c r="Q514">
        <v>1104</v>
      </c>
      <c r="R514">
        <v>4</v>
      </c>
      <c r="S514" s="32" t="s">
        <v>446</v>
      </c>
      <c r="T514">
        <v>673</v>
      </c>
      <c r="W514" t="s">
        <v>541</v>
      </c>
      <c r="X514">
        <v>49</v>
      </c>
      <c r="Y514" s="26" t="s">
        <v>59</v>
      </c>
      <c r="Z514">
        <v>3</v>
      </c>
      <c r="AA514">
        <v>4</v>
      </c>
      <c r="AB514">
        <v>6</v>
      </c>
      <c r="AF514">
        <v>1</v>
      </c>
      <c r="AG514" t="s">
        <v>29</v>
      </c>
    </row>
    <row r="515" spans="1:33" x14ac:dyDescent="0.25">
      <c r="A515" s="18" t="s">
        <v>126</v>
      </c>
      <c r="B515" s="18" t="s">
        <v>130</v>
      </c>
      <c r="C515" s="18" t="s">
        <v>2267</v>
      </c>
      <c r="D515">
        <v>10</v>
      </c>
      <c r="E515" s="28">
        <v>3</v>
      </c>
      <c r="F515" s="35" t="str">
        <f>VLOOKUP(Z515, method!$A$1:$B$15, 2, 0)</f>
        <v>放頭</v>
      </c>
      <c r="G515">
        <v>10</v>
      </c>
      <c r="H515">
        <v>124</v>
      </c>
      <c r="I515" s="43">
        <v>1200</v>
      </c>
      <c r="J515" s="26" t="s">
        <v>693</v>
      </c>
      <c r="K515">
        <v>1</v>
      </c>
      <c r="L515">
        <v>9.68</v>
      </c>
      <c r="M515">
        <v>23</v>
      </c>
      <c r="N515">
        <v>4</v>
      </c>
      <c r="O515">
        <v>25</v>
      </c>
      <c r="P515" s="31" t="s">
        <v>461</v>
      </c>
      <c r="Q515">
        <v>1085</v>
      </c>
      <c r="R515">
        <v>4</v>
      </c>
      <c r="S515" s="32" t="s">
        <v>435</v>
      </c>
      <c r="T515">
        <v>615</v>
      </c>
      <c r="W515" s="12" t="s">
        <v>431</v>
      </c>
      <c r="X515">
        <v>48</v>
      </c>
      <c r="Y515" s="26" t="s">
        <v>59</v>
      </c>
      <c r="Z515">
        <v>3</v>
      </c>
      <c r="AA515">
        <v>3</v>
      </c>
      <c r="AB515">
        <v>3</v>
      </c>
      <c r="AF515">
        <v>1</v>
      </c>
      <c r="AG515" t="s">
        <v>29</v>
      </c>
    </row>
    <row r="516" spans="1:33" x14ac:dyDescent="0.25">
      <c r="A516" s="18" t="s">
        <v>126</v>
      </c>
      <c r="B516" s="18" t="s">
        <v>130</v>
      </c>
      <c r="C516" s="18" t="s">
        <v>2267</v>
      </c>
      <c r="D516">
        <v>7.6</v>
      </c>
      <c r="E516" s="28">
        <v>2</v>
      </c>
      <c r="F516" s="37" t="str">
        <f>VLOOKUP(Z516, method!$A$1:$B$15, 2, 0)</f>
        <v>中前</v>
      </c>
      <c r="G516">
        <v>4</v>
      </c>
      <c r="H516">
        <v>122</v>
      </c>
      <c r="I516" s="43">
        <v>1200</v>
      </c>
      <c r="J516" s="25" t="s">
        <v>49</v>
      </c>
      <c r="K516">
        <v>1</v>
      </c>
      <c r="L516">
        <v>9.7200000000000006</v>
      </c>
      <c r="M516">
        <v>2</v>
      </c>
      <c r="N516">
        <v>4</v>
      </c>
      <c r="O516">
        <v>25</v>
      </c>
      <c r="P516" s="30" t="s">
        <v>445</v>
      </c>
      <c r="Q516">
        <v>1102</v>
      </c>
      <c r="R516">
        <v>4</v>
      </c>
      <c r="S516" s="32" t="s">
        <v>446</v>
      </c>
      <c r="T516">
        <v>559</v>
      </c>
      <c r="W516" s="12" t="s">
        <v>431</v>
      </c>
      <c r="X516">
        <v>46</v>
      </c>
      <c r="Y516" s="26" t="s">
        <v>59</v>
      </c>
      <c r="Z516">
        <v>6</v>
      </c>
      <c r="AA516">
        <v>7</v>
      </c>
      <c r="AB516">
        <v>2</v>
      </c>
      <c r="AF516">
        <v>1</v>
      </c>
      <c r="AG516" t="s">
        <v>29</v>
      </c>
    </row>
    <row r="517" spans="1:33" x14ac:dyDescent="0.25">
      <c r="A517" s="18" t="s">
        <v>126</v>
      </c>
      <c r="B517" s="18" t="s">
        <v>130</v>
      </c>
      <c r="C517" s="18" t="s">
        <v>2267</v>
      </c>
      <c r="D517">
        <v>8.1</v>
      </c>
      <c r="E517" s="34">
        <v>5</v>
      </c>
      <c r="F517" s="35" t="str">
        <f>VLOOKUP(Z517, method!$A$1:$B$15, 2, 0)</f>
        <v>放頭</v>
      </c>
      <c r="G517">
        <v>7</v>
      </c>
      <c r="H517">
        <v>123</v>
      </c>
      <c r="I517" s="43">
        <v>1200</v>
      </c>
      <c r="J517" s="25" t="s">
        <v>49</v>
      </c>
      <c r="K517">
        <v>1</v>
      </c>
      <c r="L517">
        <v>9.76</v>
      </c>
      <c r="M517">
        <v>12</v>
      </c>
      <c r="N517">
        <v>3</v>
      </c>
      <c r="O517">
        <v>25</v>
      </c>
      <c r="P517" s="31" t="s">
        <v>450</v>
      </c>
      <c r="Q517">
        <v>1088</v>
      </c>
      <c r="R517">
        <v>4</v>
      </c>
      <c r="S517" s="32" t="s">
        <v>446</v>
      </c>
      <c r="T517">
        <v>499</v>
      </c>
      <c r="W517" s="12">
        <v>2</v>
      </c>
      <c r="X517">
        <v>47</v>
      </c>
      <c r="Y517" s="26" t="s">
        <v>59</v>
      </c>
      <c r="Z517">
        <v>2</v>
      </c>
      <c r="AA517">
        <v>4</v>
      </c>
      <c r="AB517">
        <v>5</v>
      </c>
      <c r="AF517">
        <v>1</v>
      </c>
      <c r="AG517" t="s">
        <v>29</v>
      </c>
    </row>
    <row r="518" spans="1:33" x14ac:dyDescent="0.25">
      <c r="A518" s="18" t="s">
        <v>126</v>
      </c>
      <c r="B518" s="18" t="s">
        <v>130</v>
      </c>
      <c r="C518" s="18" t="s">
        <v>2267</v>
      </c>
      <c r="D518">
        <v>10</v>
      </c>
      <c r="E518" s="28">
        <v>3</v>
      </c>
      <c r="F518" s="35" t="str">
        <f>VLOOKUP(Z518, method!$A$1:$B$15, 2, 0)</f>
        <v>放頭</v>
      </c>
      <c r="G518">
        <v>9</v>
      </c>
      <c r="H518">
        <v>121</v>
      </c>
      <c r="I518" s="43">
        <v>1200</v>
      </c>
      <c r="J518" s="25" t="s">
        <v>49</v>
      </c>
      <c r="K518">
        <v>1</v>
      </c>
      <c r="L518">
        <v>9.82</v>
      </c>
      <c r="M518">
        <v>26</v>
      </c>
      <c r="N518">
        <v>2</v>
      </c>
      <c r="O518">
        <v>25</v>
      </c>
      <c r="P518" s="31" t="s">
        <v>461</v>
      </c>
      <c r="Q518">
        <v>1099</v>
      </c>
      <c r="R518">
        <v>4</v>
      </c>
      <c r="S518" s="32" t="s">
        <v>435</v>
      </c>
      <c r="T518">
        <v>460</v>
      </c>
      <c r="W518" s="12" t="s">
        <v>662</v>
      </c>
      <c r="X518">
        <v>46</v>
      </c>
      <c r="Y518" s="26" t="s">
        <v>59</v>
      </c>
      <c r="Z518">
        <v>3</v>
      </c>
      <c r="AA518">
        <v>2</v>
      </c>
      <c r="AB518">
        <v>3</v>
      </c>
      <c r="AF518">
        <v>1</v>
      </c>
      <c r="AG518" t="s">
        <v>29</v>
      </c>
    </row>
    <row r="519" spans="1:33" hidden="1" x14ac:dyDescent="0.25">
      <c r="A519" s="18" t="s">
        <v>126</v>
      </c>
      <c r="B519" s="18" t="s">
        <v>130</v>
      </c>
      <c r="C519" s="18" t="s">
        <v>2267</v>
      </c>
      <c r="D519">
        <v>23</v>
      </c>
      <c r="E519" s="34">
        <v>5</v>
      </c>
      <c r="F519" s="38" t="str">
        <f>VLOOKUP(Z519, method!$A$1:$B$15, 2, 0)</f>
        <v>留後</v>
      </c>
      <c r="G519">
        <v>11</v>
      </c>
      <c r="H519">
        <v>123</v>
      </c>
      <c r="I519" s="43">
        <v>1200</v>
      </c>
      <c r="J519" s="17" t="s">
        <v>84</v>
      </c>
      <c r="K519">
        <v>1</v>
      </c>
      <c r="L519">
        <v>9.66</v>
      </c>
      <c r="M519">
        <v>5</v>
      </c>
      <c r="N519">
        <v>1</v>
      </c>
      <c r="O519">
        <v>25</v>
      </c>
      <c r="P519" t="s">
        <v>441</v>
      </c>
      <c r="Q519">
        <v>1091</v>
      </c>
      <c r="R519">
        <v>4</v>
      </c>
      <c r="S519" s="32" t="s">
        <v>435</v>
      </c>
      <c r="T519">
        <v>321</v>
      </c>
      <c r="W519" s="12" t="s">
        <v>558</v>
      </c>
      <c r="X519">
        <v>48</v>
      </c>
      <c r="Y519" s="26" t="s">
        <v>59</v>
      </c>
      <c r="Z519">
        <v>12</v>
      </c>
      <c r="AA519">
        <v>12</v>
      </c>
      <c r="AB519">
        <v>5</v>
      </c>
      <c r="AF519">
        <v>1</v>
      </c>
      <c r="AG519" t="s">
        <v>29</v>
      </c>
    </row>
    <row r="520" spans="1:33" hidden="1" x14ac:dyDescent="0.25">
      <c r="A520" s="18" t="s">
        <v>126</v>
      </c>
      <c r="B520" s="18" t="s">
        <v>130</v>
      </c>
      <c r="C520" s="18" t="s">
        <v>2267</v>
      </c>
      <c r="D520">
        <v>13</v>
      </c>
      <c r="E520" s="34">
        <v>5</v>
      </c>
      <c r="F520" s="38" t="str">
        <f>VLOOKUP(Z520, method!$A$1:$B$15, 2, 0)</f>
        <v>留後</v>
      </c>
      <c r="G520">
        <v>4</v>
      </c>
      <c r="H520">
        <v>126</v>
      </c>
      <c r="I520" s="43">
        <v>1200</v>
      </c>
      <c r="J520" s="25" t="s">
        <v>49</v>
      </c>
      <c r="K520">
        <v>1</v>
      </c>
      <c r="L520">
        <v>9.3800000000000008</v>
      </c>
      <c r="M520">
        <v>18</v>
      </c>
      <c r="N520">
        <v>12</v>
      </c>
      <c r="O520">
        <v>24</v>
      </c>
      <c r="P520" t="s">
        <v>467</v>
      </c>
      <c r="Q520">
        <v>1099</v>
      </c>
      <c r="R520">
        <v>4</v>
      </c>
      <c r="S520" s="32" t="s">
        <v>435</v>
      </c>
      <c r="T520">
        <v>271</v>
      </c>
      <c r="W520" t="s">
        <v>541</v>
      </c>
      <c r="X520">
        <v>50</v>
      </c>
      <c r="Y520" s="26" t="s">
        <v>59</v>
      </c>
      <c r="Z520">
        <v>11</v>
      </c>
      <c r="AA520">
        <v>9</v>
      </c>
      <c r="AB520">
        <v>5</v>
      </c>
      <c r="AF520">
        <v>1</v>
      </c>
      <c r="AG520" t="s">
        <v>29</v>
      </c>
    </row>
    <row r="521" spans="1:33" hidden="1" x14ac:dyDescent="0.25">
      <c r="A521" s="18" t="s">
        <v>126</v>
      </c>
      <c r="B521" s="18" t="s">
        <v>130</v>
      </c>
      <c r="C521" s="18" t="s">
        <v>2267</v>
      </c>
      <c r="D521">
        <v>5.6</v>
      </c>
      <c r="E521">
        <v>8</v>
      </c>
      <c r="F521" s="36" t="str">
        <f>VLOOKUP(Z521, method!$A$1:$B$15, 2, 0)</f>
        <v>中後</v>
      </c>
      <c r="G521">
        <v>6</v>
      </c>
      <c r="H521">
        <v>123</v>
      </c>
      <c r="I521" s="43">
        <v>1200</v>
      </c>
      <c r="J521" s="23" t="s">
        <v>487</v>
      </c>
      <c r="K521">
        <v>1</v>
      </c>
      <c r="L521">
        <v>10.64</v>
      </c>
      <c r="M521">
        <v>27</v>
      </c>
      <c r="N521">
        <v>11</v>
      </c>
      <c r="O521">
        <v>24</v>
      </c>
      <c r="P521" s="42" t="s">
        <v>445</v>
      </c>
      <c r="Q521">
        <v>1097</v>
      </c>
      <c r="R521">
        <v>4</v>
      </c>
      <c r="S521" s="32" t="s">
        <v>435</v>
      </c>
      <c r="T521">
        <v>217</v>
      </c>
      <c r="W521" t="s">
        <v>541</v>
      </c>
      <c r="X521">
        <v>51</v>
      </c>
      <c r="Y521" s="26" t="s">
        <v>59</v>
      </c>
      <c r="Z521">
        <v>8</v>
      </c>
      <c r="AA521">
        <v>8</v>
      </c>
      <c r="AB521">
        <v>8</v>
      </c>
      <c r="AF521">
        <v>1</v>
      </c>
      <c r="AG521" t="s">
        <v>29</v>
      </c>
    </row>
    <row r="522" spans="1:33" hidden="1" x14ac:dyDescent="0.25">
      <c r="A522" s="18" t="s">
        <v>126</v>
      </c>
      <c r="B522" s="18" t="s">
        <v>130</v>
      </c>
      <c r="C522" s="18" t="s">
        <v>2267</v>
      </c>
      <c r="D522">
        <v>13</v>
      </c>
      <c r="E522" s="34">
        <v>4</v>
      </c>
      <c r="F522" s="37" t="str">
        <f>VLOOKUP(Z522, method!$A$1:$B$15, 2, 0)</f>
        <v>中前</v>
      </c>
      <c r="G522">
        <v>2</v>
      </c>
      <c r="H522">
        <v>126</v>
      </c>
      <c r="I522" s="43">
        <v>1200</v>
      </c>
      <c r="J522" s="24" t="s">
        <v>38</v>
      </c>
      <c r="K522">
        <v>1</v>
      </c>
      <c r="L522">
        <v>9.7100000000000009</v>
      </c>
      <c r="M522">
        <v>16</v>
      </c>
      <c r="N522">
        <v>10</v>
      </c>
      <c r="O522">
        <v>24</v>
      </c>
      <c r="P522" s="31" t="s">
        <v>455</v>
      </c>
      <c r="Q522">
        <v>1092</v>
      </c>
      <c r="R522">
        <v>4</v>
      </c>
      <c r="S522" s="32" t="s">
        <v>446</v>
      </c>
      <c r="T522">
        <v>107</v>
      </c>
      <c r="W522">
        <v>3</v>
      </c>
      <c r="X522">
        <v>51</v>
      </c>
      <c r="Y522" s="26" t="s">
        <v>59</v>
      </c>
      <c r="Z522">
        <v>4</v>
      </c>
      <c r="AA522">
        <v>4</v>
      </c>
      <c r="AB522">
        <v>4</v>
      </c>
      <c r="AF522">
        <v>1</v>
      </c>
      <c r="AG522" t="s">
        <v>29</v>
      </c>
    </row>
    <row r="523" spans="1:33" hidden="1" x14ac:dyDescent="0.25">
      <c r="A523" s="18" t="s">
        <v>126</v>
      </c>
      <c r="B523" s="18" t="s">
        <v>130</v>
      </c>
      <c r="C523" s="18" t="s">
        <v>2267</v>
      </c>
      <c r="D523">
        <v>4.4000000000000004</v>
      </c>
      <c r="E523" s="34">
        <v>5</v>
      </c>
      <c r="F523" s="37" t="str">
        <f>VLOOKUP(Z523, method!$A$1:$B$15, 2, 0)</f>
        <v>中前</v>
      </c>
      <c r="G523">
        <v>1</v>
      </c>
      <c r="H523">
        <v>126</v>
      </c>
      <c r="I523" s="43">
        <v>1200</v>
      </c>
      <c r="J523" s="25" t="s">
        <v>49</v>
      </c>
      <c r="K523">
        <v>1</v>
      </c>
      <c r="L523">
        <v>10.3</v>
      </c>
      <c r="M523">
        <v>25</v>
      </c>
      <c r="N523">
        <v>9</v>
      </c>
      <c r="O523">
        <v>24</v>
      </c>
      <c r="P523" s="31" t="s">
        <v>461</v>
      </c>
      <c r="Q523">
        <v>1099</v>
      </c>
      <c r="R523">
        <v>4</v>
      </c>
      <c r="S523" s="32" t="s">
        <v>435</v>
      </c>
      <c r="T523">
        <v>53</v>
      </c>
      <c r="W523" s="12" t="s">
        <v>558</v>
      </c>
      <c r="X523">
        <v>51</v>
      </c>
      <c r="Y523" s="26" t="s">
        <v>59</v>
      </c>
      <c r="Z523">
        <v>5</v>
      </c>
      <c r="AA523">
        <v>3</v>
      </c>
      <c r="AB523">
        <v>5</v>
      </c>
      <c r="AF523">
        <v>1</v>
      </c>
      <c r="AG523" t="s">
        <v>29</v>
      </c>
    </row>
    <row r="524" spans="1:33" hidden="1" x14ac:dyDescent="0.25">
      <c r="A524" s="18" t="s">
        <v>126</v>
      </c>
      <c r="B524" s="18" t="s">
        <v>130</v>
      </c>
      <c r="C524" s="18" t="s">
        <v>2267</v>
      </c>
      <c r="D524">
        <v>2.7</v>
      </c>
      <c r="E524" s="28">
        <v>1</v>
      </c>
      <c r="F524" s="35" t="str">
        <f>VLOOKUP(Z524, method!$A$1:$B$15, 2, 0)</f>
        <v>放頭</v>
      </c>
      <c r="G524">
        <v>4</v>
      </c>
      <c r="H524">
        <v>121</v>
      </c>
      <c r="I524" s="43">
        <v>1200</v>
      </c>
      <c r="J524" s="25" t="s">
        <v>49</v>
      </c>
      <c r="K524">
        <v>1</v>
      </c>
      <c r="L524">
        <v>10.52</v>
      </c>
      <c r="M524">
        <v>22</v>
      </c>
      <c r="N524">
        <v>5</v>
      </c>
      <c r="O524">
        <v>24</v>
      </c>
      <c r="P524" s="30" t="s">
        <v>445</v>
      </c>
      <c r="Q524">
        <v>1089</v>
      </c>
      <c r="R524">
        <v>4</v>
      </c>
      <c r="S524" s="32" t="s">
        <v>435</v>
      </c>
      <c r="T524">
        <v>686</v>
      </c>
      <c r="W524" s="12" t="s">
        <v>480</v>
      </c>
      <c r="X524">
        <v>45</v>
      </c>
      <c r="Y524" s="26" t="s">
        <v>59</v>
      </c>
      <c r="Z524">
        <v>2</v>
      </c>
      <c r="AA524">
        <v>3</v>
      </c>
      <c r="AB524">
        <v>1</v>
      </c>
      <c r="AF524">
        <v>1</v>
      </c>
      <c r="AG524" t="s">
        <v>29</v>
      </c>
    </row>
    <row r="525" spans="1:33" hidden="1" x14ac:dyDescent="0.25">
      <c r="A525" s="18" t="s">
        <v>126</v>
      </c>
      <c r="B525" s="18" t="s">
        <v>130</v>
      </c>
      <c r="C525" s="18" t="s">
        <v>2267</v>
      </c>
      <c r="D525">
        <v>7</v>
      </c>
      <c r="E525" s="28">
        <v>1</v>
      </c>
      <c r="F525" s="35" t="str">
        <f>VLOOKUP(Z525, method!$A$1:$B$15, 2, 0)</f>
        <v>放頭</v>
      </c>
      <c r="G525">
        <v>7</v>
      </c>
      <c r="H525">
        <v>117</v>
      </c>
      <c r="I525" s="43">
        <v>1200</v>
      </c>
      <c r="J525" s="19" t="s">
        <v>63</v>
      </c>
      <c r="K525">
        <v>1</v>
      </c>
      <c r="L525">
        <v>10.029999999999999</v>
      </c>
      <c r="M525">
        <v>8</v>
      </c>
      <c r="N525">
        <v>5</v>
      </c>
      <c r="O525">
        <v>24</v>
      </c>
      <c r="P525" s="31" t="s">
        <v>455</v>
      </c>
      <c r="Q525">
        <v>1087</v>
      </c>
      <c r="R525">
        <v>4</v>
      </c>
      <c r="S525" s="32" t="s">
        <v>435</v>
      </c>
      <c r="T525">
        <v>648</v>
      </c>
      <c r="W525" s="12" t="s">
        <v>431</v>
      </c>
      <c r="X525">
        <v>40</v>
      </c>
      <c r="Y525" s="26" t="s">
        <v>59</v>
      </c>
      <c r="Z525">
        <v>3</v>
      </c>
      <c r="AA525">
        <v>3</v>
      </c>
      <c r="AB525">
        <v>1</v>
      </c>
      <c r="AF525">
        <v>1</v>
      </c>
      <c r="AG525" t="s">
        <v>29</v>
      </c>
    </row>
    <row r="526" spans="1:33" hidden="1" x14ac:dyDescent="0.25">
      <c r="A526" s="18" t="s">
        <v>126</v>
      </c>
      <c r="B526" s="18" t="s">
        <v>130</v>
      </c>
      <c r="C526" s="18" t="s">
        <v>2267</v>
      </c>
      <c r="D526">
        <v>7.1</v>
      </c>
      <c r="E526" s="34">
        <v>4</v>
      </c>
      <c r="F526" s="35" t="str">
        <f>VLOOKUP(Z526, method!$A$1:$B$15, 2, 0)</f>
        <v>放頭</v>
      </c>
      <c r="G526">
        <v>1</v>
      </c>
      <c r="H526">
        <v>117</v>
      </c>
      <c r="I526" s="43">
        <v>1200</v>
      </c>
      <c r="J526" s="19" t="s">
        <v>63</v>
      </c>
      <c r="K526">
        <v>1</v>
      </c>
      <c r="L526">
        <v>9.6</v>
      </c>
      <c r="M526">
        <v>14</v>
      </c>
      <c r="N526">
        <v>4</v>
      </c>
      <c r="O526">
        <v>24</v>
      </c>
      <c r="P526" t="s">
        <v>429</v>
      </c>
      <c r="Q526">
        <v>1092</v>
      </c>
      <c r="R526">
        <v>4</v>
      </c>
      <c r="S526" s="32" t="s">
        <v>446</v>
      </c>
      <c r="T526">
        <v>584</v>
      </c>
      <c r="W526" t="s">
        <v>541</v>
      </c>
      <c r="X526">
        <v>41</v>
      </c>
      <c r="Y526" s="26" t="s">
        <v>59</v>
      </c>
      <c r="Z526">
        <v>3</v>
      </c>
      <c r="AA526">
        <v>3</v>
      </c>
      <c r="AB526">
        <v>4</v>
      </c>
      <c r="AF526">
        <v>1</v>
      </c>
      <c r="AG526" t="s">
        <v>29</v>
      </c>
    </row>
    <row r="527" spans="1:33" hidden="1" x14ac:dyDescent="0.25">
      <c r="A527" s="18" t="s">
        <v>126</v>
      </c>
      <c r="B527" s="18" t="s">
        <v>130</v>
      </c>
      <c r="C527" s="18" t="s">
        <v>2267</v>
      </c>
      <c r="D527">
        <v>13</v>
      </c>
      <c r="E527" s="34">
        <v>4</v>
      </c>
      <c r="F527" s="35" t="str">
        <f>VLOOKUP(Z527, method!$A$1:$B$15, 2, 0)</f>
        <v>放頭</v>
      </c>
      <c r="G527">
        <v>7</v>
      </c>
      <c r="H527">
        <v>120</v>
      </c>
      <c r="I527" s="43">
        <v>1200</v>
      </c>
      <c r="J527" s="25" t="s">
        <v>49</v>
      </c>
      <c r="K527">
        <v>1</v>
      </c>
      <c r="L527">
        <v>9.84</v>
      </c>
      <c r="M527">
        <v>3</v>
      </c>
      <c r="N527">
        <v>4</v>
      </c>
      <c r="O527">
        <v>24</v>
      </c>
      <c r="P527" t="s">
        <v>467</v>
      </c>
      <c r="Q527">
        <v>1097</v>
      </c>
      <c r="R527">
        <v>4</v>
      </c>
      <c r="S527" s="32" t="s">
        <v>435</v>
      </c>
      <c r="T527">
        <v>554</v>
      </c>
      <c r="W527" s="12" t="s">
        <v>456</v>
      </c>
      <c r="X527">
        <v>43</v>
      </c>
      <c r="Y527" s="26" t="s">
        <v>59</v>
      </c>
      <c r="Z527">
        <v>2</v>
      </c>
      <c r="AA527">
        <v>1</v>
      </c>
      <c r="AB527">
        <v>4</v>
      </c>
      <c r="AF527">
        <v>1</v>
      </c>
      <c r="AG527" t="s">
        <v>29</v>
      </c>
    </row>
    <row r="528" spans="1:33" hidden="1" x14ac:dyDescent="0.25">
      <c r="A528" s="18" t="s">
        <v>126</v>
      </c>
      <c r="B528" s="18" t="s">
        <v>130</v>
      </c>
      <c r="C528" s="18" t="s">
        <v>2267</v>
      </c>
      <c r="D528">
        <v>6.4</v>
      </c>
      <c r="E528" s="28">
        <v>3</v>
      </c>
      <c r="F528" s="35" t="str">
        <f>VLOOKUP(Z528, method!$A$1:$B$15, 2, 0)</f>
        <v>放頭</v>
      </c>
      <c r="G528">
        <v>1</v>
      </c>
      <c r="H528">
        <v>120</v>
      </c>
      <c r="I528" s="43">
        <v>1200</v>
      </c>
      <c r="J528" s="25" t="s">
        <v>49</v>
      </c>
      <c r="K528">
        <v>1</v>
      </c>
      <c r="L528">
        <v>9.86</v>
      </c>
      <c r="M528">
        <v>16</v>
      </c>
      <c r="N528">
        <v>3</v>
      </c>
      <c r="O528">
        <v>24</v>
      </c>
      <c r="P528" t="s">
        <v>441</v>
      </c>
      <c r="Q528">
        <v>1098</v>
      </c>
      <c r="R528">
        <v>4</v>
      </c>
      <c r="S528" s="32" t="s">
        <v>435</v>
      </c>
      <c r="T528">
        <v>508</v>
      </c>
      <c r="W528" t="s">
        <v>519</v>
      </c>
      <c r="X528">
        <v>44</v>
      </c>
      <c r="Y528" s="26" t="s">
        <v>59</v>
      </c>
      <c r="Z528">
        <v>3</v>
      </c>
      <c r="AA528">
        <v>3</v>
      </c>
      <c r="AB528">
        <v>3</v>
      </c>
      <c r="AF528">
        <v>1</v>
      </c>
      <c r="AG528" t="s">
        <v>29</v>
      </c>
    </row>
    <row r="529" spans="1:33" hidden="1" x14ac:dyDescent="0.25">
      <c r="A529" s="18" t="s">
        <v>126</v>
      </c>
      <c r="B529" s="18" t="s">
        <v>130</v>
      </c>
      <c r="C529" s="18" t="s">
        <v>2267</v>
      </c>
      <c r="D529">
        <v>13</v>
      </c>
      <c r="E529" s="34">
        <v>5</v>
      </c>
      <c r="F529" s="35" t="str">
        <f>VLOOKUP(Z529, method!$A$1:$B$15, 2, 0)</f>
        <v>放頭</v>
      </c>
      <c r="G529">
        <v>6</v>
      </c>
      <c r="H529">
        <v>121</v>
      </c>
      <c r="I529" s="43">
        <v>1200</v>
      </c>
      <c r="J529" s="25" t="s">
        <v>49</v>
      </c>
      <c r="K529">
        <v>1</v>
      </c>
      <c r="L529">
        <v>10.51</v>
      </c>
      <c r="M529">
        <v>18</v>
      </c>
      <c r="N529">
        <v>2</v>
      </c>
      <c r="O529">
        <v>24</v>
      </c>
      <c r="P529" t="s">
        <v>441</v>
      </c>
      <c r="Q529">
        <v>1088</v>
      </c>
      <c r="R529">
        <v>4</v>
      </c>
      <c r="S529" s="32" t="s">
        <v>435</v>
      </c>
      <c r="T529">
        <v>430</v>
      </c>
      <c r="W529">
        <v>3</v>
      </c>
      <c r="X529">
        <v>46</v>
      </c>
      <c r="Y529" s="26" t="s">
        <v>59</v>
      </c>
      <c r="Z529">
        <v>1</v>
      </c>
      <c r="AA529">
        <v>1</v>
      </c>
      <c r="AB529">
        <v>5</v>
      </c>
      <c r="AF529">
        <v>1</v>
      </c>
      <c r="AG529" t="s">
        <v>29</v>
      </c>
    </row>
    <row r="530" spans="1:33" hidden="1" x14ac:dyDescent="0.25">
      <c r="A530" s="18" t="s">
        <v>126</v>
      </c>
      <c r="B530" s="18" t="s">
        <v>130</v>
      </c>
      <c r="C530" s="18" t="s">
        <v>2267</v>
      </c>
      <c r="D530">
        <v>44</v>
      </c>
      <c r="E530" s="34">
        <v>4</v>
      </c>
      <c r="F530" s="36" t="str">
        <f>VLOOKUP(Z530, method!$A$1:$B$15, 2, 0)</f>
        <v>中後</v>
      </c>
      <c r="G530">
        <v>5</v>
      </c>
      <c r="H530">
        <v>123</v>
      </c>
      <c r="I530" s="43">
        <v>1200</v>
      </c>
      <c r="J530" s="25" t="s">
        <v>49</v>
      </c>
      <c r="K530">
        <v>1</v>
      </c>
      <c r="L530">
        <v>10.15</v>
      </c>
      <c r="M530">
        <v>28</v>
      </c>
      <c r="N530">
        <v>1</v>
      </c>
      <c r="O530">
        <v>24</v>
      </c>
      <c r="P530" t="s">
        <v>539</v>
      </c>
      <c r="Q530">
        <v>1102</v>
      </c>
      <c r="R530">
        <v>4</v>
      </c>
      <c r="S530" s="32" t="s">
        <v>435</v>
      </c>
      <c r="T530">
        <v>374</v>
      </c>
      <c r="W530" t="s">
        <v>541</v>
      </c>
      <c r="X530">
        <v>48</v>
      </c>
      <c r="Y530" s="26" t="s">
        <v>59</v>
      </c>
      <c r="Z530">
        <v>8</v>
      </c>
      <c r="AA530">
        <v>10</v>
      </c>
      <c r="AB530">
        <v>4</v>
      </c>
      <c r="AF530">
        <v>1</v>
      </c>
      <c r="AG530" t="s">
        <v>29</v>
      </c>
    </row>
    <row r="531" spans="1:33" hidden="1" x14ac:dyDescent="0.25">
      <c r="A531" s="18" t="s">
        <v>126</v>
      </c>
      <c r="B531" s="18" t="s">
        <v>130</v>
      </c>
      <c r="C531" s="18" t="s">
        <v>2267</v>
      </c>
      <c r="D531">
        <v>31</v>
      </c>
      <c r="E531">
        <v>9</v>
      </c>
      <c r="F531" s="37" t="str">
        <f>VLOOKUP(Z531, method!$A$1:$B$15, 2, 0)</f>
        <v>中前</v>
      </c>
      <c r="G531">
        <v>9</v>
      </c>
      <c r="H531">
        <v>125</v>
      </c>
      <c r="I531" s="43">
        <v>1200</v>
      </c>
      <c r="J531" s="26" t="s">
        <v>693</v>
      </c>
      <c r="K531">
        <v>1</v>
      </c>
      <c r="L531">
        <v>10.94</v>
      </c>
      <c r="M531">
        <v>4</v>
      </c>
      <c r="N531">
        <v>1</v>
      </c>
      <c r="O531">
        <v>24</v>
      </c>
      <c r="P531" s="31" t="s">
        <v>450</v>
      </c>
      <c r="Q531">
        <v>1110</v>
      </c>
      <c r="R531">
        <v>4</v>
      </c>
      <c r="S531" s="32" t="s">
        <v>435</v>
      </c>
      <c r="T531">
        <v>308</v>
      </c>
      <c r="W531" t="s">
        <v>699</v>
      </c>
      <c r="X531">
        <v>50</v>
      </c>
      <c r="Y531" s="26" t="s">
        <v>59</v>
      </c>
      <c r="Z531">
        <v>7</v>
      </c>
      <c r="AA531">
        <v>8</v>
      </c>
      <c r="AB531">
        <v>9</v>
      </c>
      <c r="AF531">
        <v>1</v>
      </c>
      <c r="AG531" t="s">
        <v>29</v>
      </c>
    </row>
    <row r="532" spans="1:33" hidden="1" x14ac:dyDescent="0.25">
      <c r="A532" s="18" t="s">
        <v>126</v>
      </c>
      <c r="B532" s="18" t="s">
        <v>130</v>
      </c>
      <c r="C532" s="18" t="s">
        <v>2267</v>
      </c>
      <c r="D532">
        <v>14</v>
      </c>
      <c r="E532" s="34">
        <v>4</v>
      </c>
      <c r="F532" s="37" t="str">
        <f>VLOOKUP(Z532, method!$A$1:$B$15, 2, 0)</f>
        <v>中前</v>
      </c>
      <c r="G532">
        <v>3</v>
      </c>
      <c r="H532">
        <v>129</v>
      </c>
      <c r="I532">
        <v>1400</v>
      </c>
      <c r="J532" s="25" t="s">
        <v>49</v>
      </c>
      <c r="K532">
        <v>1</v>
      </c>
      <c r="L532">
        <v>24.28</v>
      </c>
      <c r="M532">
        <v>23</v>
      </c>
      <c r="N532">
        <v>12</v>
      </c>
      <c r="O532">
        <v>23</v>
      </c>
      <c r="P532" t="s">
        <v>429</v>
      </c>
      <c r="Q532">
        <v>1124</v>
      </c>
      <c r="R532" t="s">
        <v>540</v>
      </c>
      <c r="S532" s="32" t="s">
        <v>435</v>
      </c>
      <c r="T532">
        <v>271</v>
      </c>
      <c r="W532" t="s">
        <v>650</v>
      </c>
      <c r="X532">
        <v>52</v>
      </c>
      <c r="Y532" s="26" t="s">
        <v>59</v>
      </c>
      <c r="Z532">
        <v>4</v>
      </c>
      <c r="AA532">
        <v>5</v>
      </c>
      <c r="AB532">
        <v>4</v>
      </c>
      <c r="AC532">
        <v>4</v>
      </c>
      <c r="AF532">
        <v>1</v>
      </c>
      <c r="AG532" t="s">
        <v>29</v>
      </c>
    </row>
    <row r="533" spans="1:33" hidden="1" x14ac:dyDescent="0.25">
      <c r="A533" s="18" t="s">
        <v>126</v>
      </c>
      <c r="B533" s="18" t="s">
        <v>130</v>
      </c>
      <c r="C533" s="18" t="s">
        <v>2267</v>
      </c>
      <c r="D533">
        <v>111</v>
      </c>
      <c r="E533" s="34">
        <v>5</v>
      </c>
      <c r="F533" s="38" t="str">
        <f>VLOOKUP(Z533, method!$A$1:$B$15, 2, 0)</f>
        <v>留後</v>
      </c>
      <c r="G533">
        <v>13</v>
      </c>
      <c r="H533">
        <v>127</v>
      </c>
      <c r="I533">
        <v>1000</v>
      </c>
      <c r="J533" s="25" t="s">
        <v>49</v>
      </c>
      <c r="K533">
        <v>0</v>
      </c>
      <c r="L533">
        <v>57.86</v>
      </c>
      <c r="M533">
        <v>26</v>
      </c>
      <c r="N533">
        <v>11</v>
      </c>
      <c r="O533">
        <v>23</v>
      </c>
      <c r="P533" t="s">
        <v>429</v>
      </c>
      <c r="Q533">
        <v>1127</v>
      </c>
      <c r="R533">
        <v>4</v>
      </c>
      <c r="S533" s="32" t="s">
        <v>435</v>
      </c>
      <c r="T533">
        <v>196</v>
      </c>
      <c r="W533">
        <v>3</v>
      </c>
      <c r="X533">
        <v>52</v>
      </c>
      <c r="Y533" s="26" t="s">
        <v>59</v>
      </c>
      <c r="Z533">
        <v>12</v>
      </c>
      <c r="AA533">
        <v>12</v>
      </c>
      <c r="AB533">
        <v>5</v>
      </c>
      <c r="AF533">
        <v>1</v>
      </c>
      <c r="AG533" t="s">
        <v>29</v>
      </c>
    </row>
    <row r="534" spans="1:33" x14ac:dyDescent="0.25">
      <c r="A534" s="18" t="s">
        <v>126</v>
      </c>
      <c r="B534" s="19" t="s">
        <v>133</v>
      </c>
      <c r="C534" s="19" t="s">
        <v>2268</v>
      </c>
      <c r="D534">
        <v>23</v>
      </c>
      <c r="E534">
        <v>11</v>
      </c>
      <c r="F534" s="35" t="str">
        <f>VLOOKUP(Z534, method!$A$1:$B$15, 2, 0)</f>
        <v>放頭</v>
      </c>
      <c r="G534">
        <v>2</v>
      </c>
      <c r="H534">
        <v>132</v>
      </c>
      <c r="I534" s="43">
        <v>1200</v>
      </c>
      <c r="J534" s="16" t="s">
        <v>29</v>
      </c>
      <c r="K534">
        <v>1</v>
      </c>
      <c r="L534">
        <v>11.28</v>
      </c>
      <c r="M534">
        <v>10</v>
      </c>
      <c r="N534">
        <v>9</v>
      </c>
      <c r="O534">
        <v>25</v>
      </c>
      <c r="P534" s="31" t="s">
        <v>450</v>
      </c>
      <c r="Q534">
        <v>1155</v>
      </c>
      <c r="R534">
        <v>4</v>
      </c>
      <c r="S534" s="32" t="s">
        <v>435</v>
      </c>
      <c r="T534">
        <v>17</v>
      </c>
      <c r="W534">
        <v>8</v>
      </c>
      <c r="X534">
        <v>57</v>
      </c>
      <c r="Y534" s="18" t="s">
        <v>20</v>
      </c>
      <c r="Z534">
        <v>2</v>
      </c>
      <c r="AA534">
        <v>4</v>
      </c>
      <c r="AB534">
        <v>11</v>
      </c>
      <c r="AF534">
        <v>7</v>
      </c>
      <c r="AG534" t="s">
        <v>471</v>
      </c>
    </row>
    <row r="535" spans="1:33" x14ac:dyDescent="0.25">
      <c r="A535" s="18" t="s">
        <v>126</v>
      </c>
      <c r="B535" s="19" t="s">
        <v>133</v>
      </c>
      <c r="C535" s="19" t="s">
        <v>2268</v>
      </c>
      <c r="D535">
        <v>31</v>
      </c>
      <c r="E535">
        <v>12</v>
      </c>
      <c r="F535" s="37" t="str">
        <f>VLOOKUP(Z535, method!$A$1:$B$15, 2, 0)</f>
        <v>中前</v>
      </c>
      <c r="G535">
        <v>10</v>
      </c>
      <c r="H535">
        <v>134</v>
      </c>
      <c r="I535" s="43">
        <v>1200</v>
      </c>
      <c r="J535" s="16" t="s">
        <v>29</v>
      </c>
      <c r="K535">
        <v>1</v>
      </c>
      <c r="L535">
        <v>11</v>
      </c>
      <c r="M535">
        <v>2</v>
      </c>
      <c r="N535">
        <v>4</v>
      </c>
      <c r="O535">
        <v>25</v>
      </c>
      <c r="P535" s="42" t="s">
        <v>445</v>
      </c>
      <c r="Q535">
        <v>1174</v>
      </c>
      <c r="R535">
        <v>4</v>
      </c>
      <c r="S535" s="32" t="s">
        <v>446</v>
      </c>
      <c r="T535">
        <v>559</v>
      </c>
      <c r="W535" t="s">
        <v>837</v>
      </c>
      <c r="X535">
        <v>58</v>
      </c>
      <c r="Y535" s="18" t="s">
        <v>20</v>
      </c>
      <c r="Z535">
        <v>5</v>
      </c>
      <c r="AA535">
        <v>5</v>
      </c>
      <c r="AB535">
        <v>12</v>
      </c>
      <c r="AF535">
        <v>7</v>
      </c>
      <c r="AG535" t="s">
        <v>471</v>
      </c>
    </row>
    <row r="536" spans="1:33" x14ac:dyDescent="0.25">
      <c r="A536" s="18" t="s">
        <v>126</v>
      </c>
      <c r="B536" s="19" t="s">
        <v>133</v>
      </c>
      <c r="C536" s="19" t="s">
        <v>2268</v>
      </c>
      <c r="D536">
        <v>9.1</v>
      </c>
      <c r="E536" s="28">
        <v>3</v>
      </c>
      <c r="F536" s="37" t="str">
        <f>VLOOKUP(Z536, method!$A$1:$B$15, 2, 0)</f>
        <v>中前</v>
      </c>
      <c r="G536">
        <v>6</v>
      </c>
      <c r="H536">
        <v>133</v>
      </c>
      <c r="I536" s="43">
        <v>1200</v>
      </c>
      <c r="J536" s="16" t="s">
        <v>29</v>
      </c>
      <c r="K536">
        <v>1</v>
      </c>
      <c r="L536">
        <v>10.19</v>
      </c>
      <c r="M536">
        <v>12</v>
      </c>
      <c r="N536">
        <v>3</v>
      </c>
      <c r="O536">
        <v>25</v>
      </c>
      <c r="P536" s="31" t="s">
        <v>450</v>
      </c>
      <c r="Q536">
        <v>1159</v>
      </c>
      <c r="R536">
        <v>4</v>
      </c>
      <c r="S536" s="32" t="s">
        <v>446</v>
      </c>
      <c r="T536">
        <v>498</v>
      </c>
      <c r="W536" s="12" t="s">
        <v>480</v>
      </c>
      <c r="X536">
        <v>58</v>
      </c>
      <c r="Y536" s="18" t="s">
        <v>20</v>
      </c>
      <c r="Z536">
        <v>6</v>
      </c>
      <c r="AA536">
        <v>6</v>
      </c>
      <c r="AB536">
        <v>3</v>
      </c>
      <c r="AF536">
        <v>7</v>
      </c>
      <c r="AG536" t="s">
        <v>471</v>
      </c>
    </row>
    <row r="537" spans="1:33" x14ac:dyDescent="0.25">
      <c r="A537" s="18" t="s">
        <v>126</v>
      </c>
      <c r="B537" s="19" t="s">
        <v>133</v>
      </c>
      <c r="C537" s="19" t="s">
        <v>2268</v>
      </c>
      <c r="D537">
        <v>10</v>
      </c>
      <c r="E537" s="28">
        <v>3</v>
      </c>
      <c r="F537" s="37" t="str">
        <f>VLOOKUP(Z537, method!$A$1:$B$15, 2, 0)</f>
        <v>中前</v>
      </c>
      <c r="G537">
        <v>6</v>
      </c>
      <c r="H537">
        <v>133</v>
      </c>
      <c r="I537" s="43">
        <v>1200</v>
      </c>
      <c r="J537" s="17" t="s">
        <v>121</v>
      </c>
      <c r="K537">
        <v>1</v>
      </c>
      <c r="L537">
        <v>10.06</v>
      </c>
      <c r="M537">
        <v>19</v>
      </c>
      <c r="N537">
        <v>2</v>
      </c>
      <c r="O537">
        <v>25</v>
      </c>
      <c r="P537" s="31" t="s">
        <v>455</v>
      </c>
      <c r="Q537">
        <v>1153</v>
      </c>
      <c r="R537">
        <v>4</v>
      </c>
      <c r="S537" s="32" t="s">
        <v>435</v>
      </c>
      <c r="T537">
        <v>440</v>
      </c>
      <c r="W537" s="12" t="s">
        <v>464</v>
      </c>
      <c r="X537">
        <v>58</v>
      </c>
      <c r="Y537" s="18" t="s">
        <v>20</v>
      </c>
      <c r="Z537">
        <v>6</v>
      </c>
      <c r="AA537">
        <v>4</v>
      </c>
      <c r="AB537">
        <v>3</v>
      </c>
      <c r="AF537">
        <v>7</v>
      </c>
      <c r="AG537" t="s">
        <v>471</v>
      </c>
    </row>
    <row r="538" spans="1:33" x14ac:dyDescent="0.25">
      <c r="A538" s="18" t="s">
        <v>126</v>
      </c>
      <c r="B538" s="19" t="s">
        <v>133</v>
      </c>
      <c r="C538" s="19" t="s">
        <v>2268</v>
      </c>
      <c r="D538">
        <v>13</v>
      </c>
      <c r="E538" s="28">
        <v>3</v>
      </c>
      <c r="F538" s="37" t="str">
        <f>VLOOKUP(Z538, method!$A$1:$B$15, 2, 0)</f>
        <v>中前</v>
      </c>
      <c r="G538">
        <v>6</v>
      </c>
      <c r="H538">
        <v>134</v>
      </c>
      <c r="I538" s="43">
        <v>1200</v>
      </c>
      <c r="J538" s="17" t="s">
        <v>121</v>
      </c>
      <c r="K538">
        <v>1</v>
      </c>
      <c r="L538">
        <v>10.220000000000001</v>
      </c>
      <c r="M538">
        <v>5</v>
      </c>
      <c r="N538">
        <v>2</v>
      </c>
      <c r="O538">
        <v>25</v>
      </c>
      <c r="P538" s="31" t="s">
        <v>450</v>
      </c>
      <c r="Q538">
        <v>1157</v>
      </c>
      <c r="R538">
        <v>4</v>
      </c>
      <c r="S538" s="32" t="s">
        <v>435</v>
      </c>
      <c r="T538">
        <v>399</v>
      </c>
      <c r="W538" s="12" t="s">
        <v>521</v>
      </c>
      <c r="X538">
        <v>58</v>
      </c>
      <c r="Y538" s="18" t="s">
        <v>20</v>
      </c>
      <c r="Z538">
        <v>5</v>
      </c>
      <c r="AA538">
        <v>3</v>
      </c>
      <c r="AB538">
        <v>3</v>
      </c>
      <c r="AF538">
        <v>7</v>
      </c>
      <c r="AG538" t="s">
        <v>471</v>
      </c>
    </row>
    <row r="539" spans="1:33" x14ac:dyDescent="0.25">
      <c r="A539" s="18" t="s">
        <v>126</v>
      </c>
      <c r="B539" s="19" t="s">
        <v>133</v>
      </c>
      <c r="C539" s="19" t="s">
        <v>2268</v>
      </c>
      <c r="D539">
        <v>5.9</v>
      </c>
      <c r="E539">
        <v>7</v>
      </c>
      <c r="F539" s="37" t="str">
        <f>VLOOKUP(Z539, method!$A$1:$B$15, 2, 0)</f>
        <v>中前</v>
      </c>
      <c r="G539">
        <v>3</v>
      </c>
      <c r="H539">
        <v>133</v>
      </c>
      <c r="I539" s="43">
        <v>1200</v>
      </c>
      <c r="J539" s="17" t="s">
        <v>121</v>
      </c>
      <c r="K539">
        <v>1</v>
      </c>
      <c r="L539">
        <v>10.91</v>
      </c>
      <c r="M539">
        <v>22</v>
      </c>
      <c r="N539">
        <v>1</v>
      </c>
      <c r="O539">
        <v>25</v>
      </c>
      <c r="P539" s="31" t="s">
        <v>461</v>
      </c>
      <c r="Q539">
        <v>1165</v>
      </c>
      <c r="R539">
        <v>4</v>
      </c>
      <c r="S539" s="32" t="s">
        <v>435</v>
      </c>
      <c r="T539">
        <v>371</v>
      </c>
      <c r="W539" t="s">
        <v>519</v>
      </c>
      <c r="X539">
        <v>58</v>
      </c>
      <c r="Y539" s="18" t="s">
        <v>20</v>
      </c>
      <c r="Z539">
        <v>5</v>
      </c>
      <c r="AA539">
        <v>5</v>
      </c>
      <c r="AB539">
        <v>7</v>
      </c>
      <c r="AF539">
        <v>7</v>
      </c>
      <c r="AG539" t="s">
        <v>471</v>
      </c>
    </row>
    <row r="540" spans="1:33" x14ac:dyDescent="0.25">
      <c r="A540" s="18" t="s">
        <v>126</v>
      </c>
      <c r="B540" s="19" t="s">
        <v>133</v>
      </c>
      <c r="C540" s="19" t="s">
        <v>2268</v>
      </c>
      <c r="D540">
        <v>23</v>
      </c>
      <c r="E540" s="28">
        <v>1</v>
      </c>
      <c r="F540" s="35" t="str">
        <f>VLOOKUP(Z540, method!$A$1:$B$15, 2, 0)</f>
        <v>放頭</v>
      </c>
      <c r="G540">
        <v>4</v>
      </c>
      <c r="H540">
        <v>127</v>
      </c>
      <c r="I540" s="43">
        <v>1200</v>
      </c>
      <c r="J540" s="17" t="s">
        <v>121</v>
      </c>
      <c r="K540">
        <v>1</v>
      </c>
      <c r="L540">
        <v>10.119999999999999</v>
      </c>
      <c r="M540">
        <v>15</v>
      </c>
      <c r="N540">
        <v>1</v>
      </c>
      <c r="O540">
        <v>25</v>
      </c>
      <c r="P540" s="31" t="s">
        <v>455</v>
      </c>
      <c r="Q540">
        <v>1160</v>
      </c>
      <c r="R540">
        <v>4</v>
      </c>
      <c r="S540" s="32" t="s">
        <v>435</v>
      </c>
      <c r="T540">
        <v>353</v>
      </c>
      <c r="W540" s="12" t="s">
        <v>451</v>
      </c>
      <c r="X540">
        <v>51</v>
      </c>
      <c r="Y540" s="18" t="s">
        <v>20</v>
      </c>
      <c r="Z540">
        <v>3</v>
      </c>
      <c r="AA540">
        <v>2</v>
      </c>
      <c r="AB540">
        <v>1</v>
      </c>
      <c r="AF540">
        <v>7</v>
      </c>
      <c r="AG540" t="s">
        <v>471</v>
      </c>
    </row>
    <row r="541" spans="1:33" hidden="1" x14ac:dyDescent="0.25">
      <c r="A541" s="18" t="s">
        <v>126</v>
      </c>
      <c r="B541" s="19" t="s">
        <v>133</v>
      </c>
      <c r="C541" s="19" t="s">
        <v>2268</v>
      </c>
      <c r="D541">
        <v>31</v>
      </c>
      <c r="E541">
        <v>7</v>
      </c>
      <c r="F541" s="37" t="str">
        <f>VLOOKUP(Z541, method!$A$1:$B$15, 2, 0)</f>
        <v>中前</v>
      </c>
      <c r="G541">
        <v>6</v>
      </c>
      <c r="H541">
        <v>128</v>
      </c>
      <c r="I541" s="43">
        <v>1200</v>
      </c>
      <c r="J541" s="27" t="s">
        <v>93</v>
      </c>
      <c r="K541">
        <v>1</v>
      </c>
      <c r="L541">
        <v>9.73</v>
      </c>
      <c r="M541">
        <v>5</v>
      </c>
      <c r="N541">
        <v>1</v>
      </c>
      <c r="O541">
        <v>25</v>
      </c>
      <c r="P541" t="s">
        <v>441</v>
      </c>
      <c r="Q541">
        <v>1167</v>
      </c>
      <c r="R541">
        <v>4</v>
      </c>
      <c r="S541" s="32" t="s">
        <v>435</v>
      </c>
      <c r="T541">
        <v>321</v>
      </c>
      <c r="W541" t="s">
        <v>519</v>
      </c>
      <c r="X541">
        <v>53</v>
      </c>
      <c r="Y541" s="18" t="s">
        <v>20</v>
      </c>
      <c r="Z541">
        <v>5</v>
      </c>
      <c r="AA541">
        <v>2</v>
      </c>
      <c r="AB541">
        <v>7</v>
      </c>
      <c r="AF541">
        <v>7</v>
      </c>
      <c r="AG541" t="s">
        <v>471</v>
      </c>
    </row>
    <row r="542" spans="1:33" hidden="1" x14ac:dyDescent="0.25">
      <c r="A542" s="18" t="s">
        <v>126</v>
      </c>
      <c r="B542" s="19" t="s">
        <v>133</v>
      </c>
      <c r="C542" s="19" t="s">
        <v>2268</v>
      </c>
      <c r="D542">
        <v>80</v>
      </c>
      <c r="E542">
        <v>9</v>
      </c>
      <c r="F542" s="37" t="str">
        <f>VLOOKUP(Z542, method!$A$1:$B$15, 2, 0)</f>
        <v>中前</v>
      </c>
      <c r="G542">
        <v>12</v>
      </c>
      <c r="H542">
        <v>130</v>
      </c>
      <c r="I542">
        <v>1400</v>
      </c>
      <c r="J542" s="24" t="s">
        <v>34</v>
      </c>
      <c r="K542">
        <v>1</v>
      </c>
      <c r="L542">
        <v>22.89</v>
      </c>
      <c r="M542">
        <v>15</v>
      </c>
      <c r="N542">
        <v>12</v>
      </c>
      <c r="O542">
        <v>24</v>
      </c>
      <c r="P542" t="s">
        <v>441</v>
      </c>
      <c r="Q542">
        <v>1171</v>
      </c>
      <c r="R542">
        <v>4</v>
      </c>
      <c r="S542" s="32" t="s">
        <v>435</v>
      </c>
      <c r="T542">
        <v>264</v>
      </c>
      <c r="W542" t="s">
        <v>817</v>
      </c>
      <c r="X542">
        <v>55</v>
      </c>
      <c r="Y542" s="18" t="s">
        <v>20</v>
      </c>
      <c r="Z542">
        <v>5</v>
      </c>
      <c r="AA542">
        <v>5</v>
      </c>
      <c r="AB542">
        <v>6</v>
      </c>
      <c r="AC542">
        <v>9</v>
      </c>
      <c r="AF542">
        <v>7</v>
      </c>
      <c r="AG542" t="s">
        <v>471</v>
      </c>
    </row>
    <row r="543" spans="1:33" hidden="1" x14ac:dyDescent="0.25">
      <c r="A543" s="18" t="s">
        <v>126</v>
      </c>
      <c r="B543" s="19" t="s">
        <v>133</v>
      </c>
      <c r="C543" s="19" t="s">
        <v>2268</v>
      </c>
      <c r="D543">
        <v>5.9</v>
      </c>
      <c r="E543">
        <v>10</v>
      </c>
      <c r="F543" s="36" t="str">
        <f>VLOOKUP(Z543, method!$A$1:$B$15, 2, 0)</f>
        <v>中後</v>
      </c>
      <c r="G543">
        <v>1</v>
      </c>
      <c r="H543">
        <v>135</v>
      </c>
      <c r="I543" s="43">
        <v>1200</v>
      </c>
      <c r="J543" s="20" t="s">
        <v>19</v>
      </c>
      <c r="K543">
        <v>1</v>
      </c>
      <c r="L543">
        <v>11.34</v>
      </c>
      <c r="M543">
        <v>20</v>
      </c>
      <c r="N543">
        <v>11</v>
      </c>
      <c r="O543">
        <v>24</v>
      </c>
      <c r="P543" s="31" t="s">
        <v>461</v>
      </c>
      <c r="Q543">
        <v>1169</v>
      </c>
      <c r="R543">
        <v>4</v>
      </c>
      <c r="S543" s="33" t="s">
        <v>499</v>
      </c>
      <c r="T543">
        <v>198</v>
      </c>
      <c r="W543" t="s">
        <v>634</v>
      </c>
      <c r="X543">
        <v>57</v>
      </c>
      <c r="Y543" s="18" t="s">
        <v>20</v>
      </c>
      <c r="Z543">
        <v>8</v>
      </c>
      <c r="AA543">
        <v>9</v>
      </c>
      <c r="AB543">
        <v>10</v>
      </c>
      <c r="AF543">
        <v>7</v>
      </c>
      <c r="AG543" t="s">
        <v>471</v>
      </c>
    </row>
    <row r="544" spans="1:33" hidden="1" x14ac:dyDescent="0.25">
      <c r="A544" s="18" t="s">
        <v>126</v>
      </c>
      <c r="B544" s="19" t="s">
        <v>133</v>
      </c>
      <c r="C544" s="19" t="s">
        <v>2268</v>
      </c>
      <c r="D544">
        <v>75</v>
      </c>
      <c r="E544">
        <v>10</v>
      </c>
      <c r="F544" s="35" t="str">
        <f>VLOOKUP(Z544, method!$A$1:$B$15, 2, 0)</f>
        <v>放頭</v>
      </c>
      <c r="G544">
        <v>7</v>
      </c>
      <c r="H544">
        <v>132</v>
      </c>
      <c r="I544" s="43">
        <v>1200</v>
      </c>
      <c r="J544" s="20" t="s">
        <v>58</v>
      </c>
      <c r="K544">
        <v>1</v>
      </c>
      <c r="L544">
        <v>9.8699999999999992</v>
      </c>
      <c r="M544">
        <v>20</v>
      </c>
      <c r="N544">
        <v>10</v>
      </c>
      <c r="O544">
        <v>24</v>
      </c>
      <c r="P544" t="s">
        <v>506</v>
      </c>
      <c r="Q544">
        <v>1178</v>
      </c>
      <c r="R544">
        <v>4</v>
      </c>
      <c r="S544" s="32" t="s">
        <v>446</v>
      </c>
      <c r="T544">
        <v>116</v>
      </c>
      <c r="W544" t="s">
        <v>459</v>
      </c>
      <c r="X544">
        <v>59</v>
      </c>
      <c r="Y544" s="18" t="s">
        <v>20</v>
      </c>
      <c r="Z544">
        <v>1</v>
      </c>
      <c r="AA544">
        <v>1</v>
      </c>
      <c r="AB544">
        <v>10</v>
      </c>
      <c r="AF544">
        <v>7</v>
      </c>
      <c r="AG544" t="s">
        <v>471</v>
      </c>
    </row>
    <row r="545" spans="1:33" hidden="1" x14ac:dyDescent="0.25">
      <c r="A545" s="18" t="s">
        <v>126</v>
      </c>
      <c r="B545" s="19" t="s">
        <v>133</v>
      </c>
      <c r="C545" s="19" t="s">
        <v>2268</v>
      </c>
      <c r="D545">
        <v>23</v>
      </c>
      <c r="E545">
        <v>7</v>
      </c>
      <c r="F545" s="35" t="str">
        <f>VLOOKUP(Z545, method!$A$1:$B$15, 2, 0)</f>
        <v>放頭</v>
      </c>
      <c r="G545">
        <v>1</v>
      </c>
      <c r="H545">
        <v>108</v>
      </c>
      <c r="I545" s="43">
        <v>1200</v>
      </c>
      <c r="J545" s="22" t="s">
        <v>588</v>
      </c>
      <c r="K545">
        <v>1</v>
      </c>
      <c r="L545">
        <v>10.63</v>
      </c>
      <c r="M545">
        <v>1</v>
      </c>
      <c r="N545">
        <v>10</v>
      </c>
      <c r="O545">
        <v>24</v>
      </c>
      <c r="P545" t="s">
        <v>441</v>
      </c>
      <c r="Q545">
        <v>1181</v>
      </c>
      <c r="R545">
        <v>3</v>
      </c>
      <c r="S545" s="32" t="s">
        <v>446</v>
      </c>
      <c r="T545">
        <v>73</v>
      </c>
      <c r="W545" t="s">
        <v>624</v>
      </c>
      <c r="X545">
        <v>61</v>
      </c>
      <c r="Y545" s="18" t="s">
        <v>20</v>
      </c>
      <c r="Z545">
        <v>3</v>
      </c>
      <c r="AA545">
        <v>4</v>
      </c>
      <c r="AB545">
        <v>7</v>
      </c>
      <c r="AF545">
        <v>7</v>
      </c>
      <c r="AG545" t="s">
        <v>471</v>
      </c>
    </row>
    <row r="546" spans="1:33" hidden="1" x14ac:dyDescent="0.25">
      <c r="A546" s="18" t="s">
        <v>126</v>
      </c>
      <c r="B546" s="19" t="s">
        <v>133</v>
      </c>
      <c r="C546" s="19" t="s">
        <v>2268</v>
      </c>
      <c r="D546">
        <v>58</v>
      </c>
      <c r="E546">
        <v>7</v>
      </c>
      <c r="F546" s="37" t="str">
        <f>VLOOKUP(Z546, method!$A$1:$B$15, 2, 0)</f>
        <v>中前</v>
      </c>
      <c r="G546">
        <v>4</v>
      </c>
      <c r="H546">
        <v>121</v>
      </c>
      <c r="I546">
        <v>1000</v>
      </c>
      <c r="J546" s="19" t="s">
        <v>101</v>
      </c>
      <c r="K546">
        <v>0</v>
      </c>
      <c r="L546">
        <v>57.35</v>
      </c>
      <c r="M546">
        <v>10</v>
      </c>
      <c r="N546">
        <v>7</v>
      </c>
      <c r="O546">
        <v>24</v>
      </c>
      <c r="P546" s="31" t="s">
        <v>455</v>
      </c>
      <c r="Q546">
        <v>1166</v>
      </c>
      <c r="R546">
        <v>3</v>
      </c>
      <c r="S546" s="32" t="s">
        <v>446</v>
      </c>
      <c r="T546">
        <v>819</v>
      </c>
      <c r="W546" t="s">
        <v>442</v>
      </c>
      <c r="X546">
        <v>64</v>
      </c>
      <c r="Y546" s="18" t="s">
        <v>20</v>
      </c>
      <c r="Z546">
        <v>6</v>
      </c>
      <c r="AA546">
        <v>5</v>
      </c>
      <c r="AB546">
        <v>7</v>
      </c>
      <c r="AF546">
        <v>7</v>
      </c>
      <c r="AG546" t="s">
        <v>471</v>
      </c>
    </row>
    <row r="547" spans="1:33" hidden="1" x14ac:dyDescent="0.25">
      <c r="A547" s="18" t="s">
        <v>126</v>
      </c>
      <c r="B547" s="19" t="s">
        <v>133</v>
      </c>
      <c r="C547" s="19" t="s">
        <v>2268</v>
      </c>
      <c r="D547">
        <v>6.9</v>
      </c>
      <c r="E547">
        <v>10</v>
      </c>
      <c r="F547" s="37" t="str">
        <f>VLOOKUP(Z547, method!$A$1:$B$15, 2, 0)</f>
        <v>中前</v>
      </c>
      <c r="G547">
        <v>10</v>
      </c>
      <c r="H547">
        <v>120</v>
      </c>
      <c r="I547">
        <v>1000</v>
      </c>
      <c r="J547" s="20" t="s">
        <v>19</v>
      </c>
      <c r="K547">
        <v>0</v>
      </c>
      <c r="L547">
        <v>56.94</v>
      </c>
      <c r="M547">
        <v>1</v>
      </c>
      <c r="N547">
        <v>7</v>
      </c>
      <c r="O547">
        <v>24</v>
      </c>
      <c r="P547" t="s">
        <v>518</v>
      </c>
      <c r="Q547">
        <v>1171</v>
      </c>
      <c r="R547">
        <v>3</v>
      </c>
      <c r="S547" s="32" t="s">
        <v>435</v>
      </c>
      <c r="T547">
        <v>785</v>
      </c>
      <c r="W547" t="s">
        <v>436</v>
      </c>
      <c r="X547">
        <v>64</v>
      </c>
      <c r="Y547" s="18" t="s">
        <v>20</v>
      </c>
      <c r="Z547">
        <v>4</v>
      </c>
      <c r="AA547">
        <v>7</v>
      </c>
      <c r="AB547">
        <v>10</v>
      </c>
      <c r="AF547">
        <v>7</v>
      </c>
      <c r="AG547" t="s">
        <v>471</v>
      </c>
    </row>
    <row r="548" spans="1:33" hidden="1" x14ac:dyDescent="0.25">
      <c r="A548" s="18" t="s">
        <v>126</v>
      </c>
      <c r="B548" s="20" t="s">
        <v>137</v>
      </c>
      <c r="C548" s="20" t="s">
        <v>2269</v>
      </c>
      <c r="D548">
        <v>11</v>
      </c>
      <c r="E548">
        <v>10</v>
      </c>
      <c r="F548" s="37" t="str">
        <f>VLOOKUP(Z548, method!$A$1:$B$15, 2, 0)</f>
        <v>中前</v>
      </c>
      <c r="G548">
        <v>1</v>
      </c>
      <c r="H548">
        <v>131</v>
      </c>
      <c r="I548" s="43">
        <v>1200</v>
      </c>
      <c r="J548" s="27" t="s">
        <v>93</v>
      </c>
      <c r="K548">
        <v>1</v>
      </c>
      <c r="L548">
        <v>10.119999999999999</v>
      </c>
      <c r="M548">
        <v>7</v>
      </c>
      <c r="N548">
        <v>9</v>
      </c>
      <c r="O548">
        <v>25</v>
      </c>
      <c r="P548" t="s">
        <v>434</v>
      </c>
      <c r="Q548">
        <v>1094</v>
      </c>
      <c r="R548">
        <v>4</v>
      </c>
      <c r="S548" s="33" t="s">
        <v>499</v>
      </c>
      <c r="T548">
        <v>7</v>
      </c>
      <c r="W548" t="s">
        <v>541</v>
      </c>
      <c r="X548">
        <v>53</v>
      </c>
      <c r="Y548" s="23" t="s">
        <v>138</v>
      </c>
      <c r="Z548">
        <v>5</v>
      </c>
      <c r="AA548">
        <v>4</v>
      </c>
      <c r="AB548">
        <v>10</v>
      </c>
      <c r="AF548">
        <v>6</v>
      </c>
      <c r="AG548" t="s">
        <v>38</v>
      </c>
    </row>
    <row r="549" spans="1:33" x14ac:dyDescent="0.25">
      <c r="A549" s="18" t="s">
        <v>126</v>
      </c>
      <c r="B549" s="20" t="s">
        <v>137</v>
      </c>
      <c r="C549" s="20" t="s">
        <v>2269</v>
      </c>
      <c r="D549">
        <v>9.9</v>
      </c>
      <c r="E549">
        <v>8</v>
      </c>
      <c r="F549" s="35" t="str">
        <f>VLOOKUP(Z549, method!$A$1:$B$15, 2, 0)</f>
        <v>放頭</v>
      </c>
      <c r="G549">
        <v>6</v>
      </c>
      <c r="H549">
        <v>128</v>
      </c>
      <c r="I549" s="43">
        <v>1200</v>
      </c>
      <c r="J549" s="17" t="s">
        <v>121</v>
      </c>
      <c r="K549">
        <v>1</v>
      </c>
      <c r="L549">
        <v>12.02</v>
      </c>
      <c r="M549">
        <v>4</v>
      </c>
      <c r="N549">
        <v>6</v>
      </c>
      <c r="O549">
        <v>25</v>
      </c>
      <c r="P549" s="31" t="s">
        <v>450</v>
      </c>
      <c r="Q549">
        <v>1115</v>
      </c>
      <c r="R549">
        <v>4</v>
      </c>
      <c r="S549" s="33" t="s">
        <v>499</v>
      </c>
      <c r="T549">
        <v>732</v>
      </c>
      <c r="W549" t="s">
        <v>629</v>
      </c>
      <c r="X549">
        <v>53</v>
      </c>
      <c r="Y549" s="23" t="s">
        <v>138</v>
      </c>
      <c r="Z549">
        <v>3</v>
      </c>
      <c r="AA549">
        <v>5</v>
      </c>
      <c r="AB549">
        <v>8</v>
      </c>
      <c r="AF549">
        <v>6</v>
      </c>
      <c r="AG549" t="s">
        <v>38</v>
      </c>
    </row>
    <row r="550" spans="1:33" x14ac:dyDescent="0.25">
      <c r="A550" s="18" t="s">
        <v>126</v>
      </c>
      <c r="B550" s="20" t="s">
        <v>137</v>
      </c>
      <c r="C550" s="20" t="s">
        <v>2269</v>
      </c>
      <c r="D550">
        <v>3.8</v>
      </c>
      <c r="E550" s="28">
        <v>3</v>
      </c>
      <c r="F550" s="35" t="str">
        <f>VLOOKUP(Z550, method!$A$1:$B$15, 2, 0)</f>
        <v>放頭</v>
      </c>
      <c r="G550">
        <v>6</v>
      </c>
      <c r="H550">
        <v>130</v>
      </c>
      <c r="I550" s="43">
        <v>1200</v>
      </c>
      <c r="J550" s="20" t="s">
        <v>19</v>
      </c>
      <c r="K550">
        <v>1</v>
      </c>
      <c r="L550">
        <v>10.08</v>
      </c>
      <c r="M550">
        <v>21</v>
      </c>
      <c r="N550">
        <v>5</v>
      </c>
      <c r="O550">
        <v>25</v>
      </c>
      <c r="P550" s="31" t="s">
        <v>461</v>
      </c>
      <c r="Q550">
        <v>1113</v>
      </c>
      <c r="R550">
        <v>4</v>
      </c>
      <c r="S550" s="32" t="s">
        <v>446</v>
      </c>
      <c r="T550">
        <v>693</v>
      </c>
      <c r="W550" s="12" t="s">
        <v>480</v>
      </c>
      <c r="X550">
        <v>53</v>
      </c>
      <c r="Y550" s="23" t="s">
        <v>138</v>
      </c>
      <c r="Z550">
        <v>2</v>
      </c>
      <c r="AA550">
        <v>2</v>
      </c>
      <c r="AB550">
        <v>3</v>
      </c>
      <c r="AF550">
        <v>6</v>
      </c>
      <c r="AG550" t="s">
        <v>38</v>
      </c>
    </row>
    <row r="551" spans="1:33" x14ac:dyDescent="0.25">
      <c r="A551" s="18" t="s">
        <v>126</v>
      </c>
      <c r="B551" s="20" t="s">
        <v>137</v>
      </c>
      <c r="C551" s="20" t="s">
        <v>2269</v>
      </c>
      <c r="D551">
        <v>4.8</v>
      </c>
      <c r="E551" s="28">
        <v>1</v>
      </c>
      <c r="F551" s="35" t="str">
        <f>VLOOKUP(Z551, method!$A$1:$B$15, 2, 0)</f>
        <v>放頭</v>
      </c>
      <c r="G551">
        <v>8</v>
      </c>
      <c r="H551">
        <v>122</v>
      </c>
      <c r="I551" s="43">
        <v>1200</v>
      </c>
      <c r="J551" s="20" t="s">
        <v>19</v>
      </c>
      <c r="K551">
        <v>1</v>
      </c>
      <c r="L551">
        <v>9.35</v>
      </c>
      <c r="M551">
        <v>30</v>
      </c>
      <c r="N551">
        <v>4</v>
      </c>
      <c r="O551">
        <v>25</v>
      </c>
      <c r="P551" s="30" t="s">
        <v>445</v>
      </c>
      <c r="Q551">
        <v>1107</v>
      </c>
      <c r="R551">
        <v>4</v>
      </c>
      <c r="S551" s="32" t="s">
        <v>446</v>
      </c>
      <c r="T551">
        <v>635</v>
      </c>
      <c r="W551" s="12" t="s">
        <v>431</v>
      </c>
      <c r="X551">
        <v>47</v>
      </c>
      <c r="Y551" s="23" t="s">
        <v>138</v>
      </c>
      <c r="Z551">
        <v>2</v>
      </c>
      <c r="AA551">
        <v>2</v>
      </c>
      <c r="AB551">
        <v>1</v>
      </c>
      <c r="AF551">
        <v>6</v>
      </c>
      <c r="AG551" t="s">
        <v>38</v>
      </c>
    </row>
    <row r="552" spans="1:33" x14ac:dyDescent="0.25">
      <c r="A552" s="18" t="s">
        <v>126</v>
      </c>
      <c r="B552" s="20" t="s">
        <v>137</v>
      </c>
      <c r="C552" s="20" t="s">
        <v>2269</v>
      </c>
      <c r="D552">
        <v>3.5</v>
      </c>
      <c r="E552" s="34">
        <v>5</v>
      </c>
      <c r="F552" s="37" t="str">
        <f>VLOOKUP(Z552, method!$A$1:$B$15, 2, 0)</f>
        <v>中前</v>
      </c>
      <c r="G552">
        <v>7</v>
      </c>
      <c r="H552">
        <v>123</v>
      </c>
      <c r="I552" s="43">
        <v>1200</v>
      </c>
      <c r="J552" s="20" t="s">
        <v>19</v>
      </c>
      <c r="K552">
        <v>1</v>
      </c>
      <c r="L552">
        <v>10.17</v>
      </c>
      <c r="M552">
        <v>16</v>
      </c>
      <c r="N552">
        <v>4</v>
      </c>
      <c r="O552">
        <v>25</v>
      </c>
      <c r="P552" s="31" t="s">
        <v>455</v>
      </c>
      <c r="Q552">
        <v>1107</v>
      </c>
      <c r="R552">
        <v>4</v>
      </c>
      <c r="S552" s="32" t="s">
        <v>446</v>
      </c>
      <c r="T552">
        <v>598</v>
      </c>
      <c r="W552" s="12" t="s">
        <v>464</v>
      </c>
      <c r="X552">
        <v>47</v>
      </c>
      <c r="Y552" s="23" t="s">
        <v>138</v>
      </c>
      <c r="Z552">
        <v>6</v>
      </c>
      <c r="AA552">
        <v>7</v>
      </c>
      <c r="AB552">
        <v>5</v>
      </c>
      <c r="AF552">
        <v>6</v>
      </c>
      <c r="AG552" t="s">
        <v>38</v>
      </c>
    </row>
    <row r="553" spans="1:33" hidden="1" x14ac:dyDescent="0.25">
      <c r="A553" s="18" t="s">
        <v>126</v>
      </c>
      <c r="B553" s="20" t="s">
        <v>137</v>
      </c>
      <c r="C553" s="20" t="s">
        <v>2269</v>
      </c>
      <c r="D553">
        <v>3.5</v>
      </c>
      <c r="E553" s="28">
        <v>2</v>
      </c>
      <c r="F553" s="35" t="str">
        <f>VLOOKUP(Z553, method!$A$1:$B$15, 2, 0)</f>
        <v>放頭</v>
      </c>
      <c r="G553">
        <v>1</v>
      </c>
      <c r="H553">
        <v>122</v>
      </c>
      <c r="I553" s="43">
        <v>1200</v>
      </c>
      <c r="J553" s="19" t="s">
        <v>63</v>
      </c>
      <c r="K553">
        <v>1</v>
      </c>
      <c r="L553">
        <v>9.7100000000000009</v>
      </c>
      <c r="M553">
        <v>30</v>
      </c>
      <c r="N553">
        <v>3</v>
      </c>
      <c r="O553">
        <v>25</v>
      </c>
      <c r="P553" t="s">
        <v>539</v>
      </c>
      <c r="Q553">
        <v>1099</v>
      </c>
      <c r="R553">
        <v>4</v>
      </c>
      <c r="S553" s="32" t="s">
        <v>435</v>
      </c>
      <c r="T553">
        <v>545</v>
      </c>
      <c r="W553" s="12">
        <v>2</v>
      </c>
      <c r="X553">
        <v>47</v>
      </c>
      <c r="Y553" s="23" t="s">
        <v>138</v>
      </c>
      <c r="Z553">
        <v>3</v>
      </c>
      <c r="AA553">
        <v>2</v>
      </c>
      <c r="AB553">
        <v>2</v>
      </c>
      <c r="AF553">
        <v>6</v>
      </c>
      <c r="AG553" t="s">
        <v>38</v>
      </c>
    </row>
    <row r="554" spans="1:33" hidden="1" x14ac:dyDescent="0.25">
      <c r="A554" s="18" t="s">
        <v>126</v>
      </c>
      <c r="B554" s="20" t="s">
        <v>137</v>
      </c>
      <c r="C554" s="20" t="s">
        <v>2269</v>
      </c>
      <c r="D554">
        <v>6.9</v>
      </c>
      <c r="E554" s="28">
        <v>2</v>
      </c>
      <c r="F554" s="35" t="str">
        <f>VLOOKUP(Z554, method!$A$1:$B$15, 2, 0)</f>
        <v>放頭</v>
      </c>
      <c r="G554">
        <v>6</v>
      </c>
      <c r="H554">
        <v>121</v>
      </c>
      <c r="I554" s="43">
        <v>1200</v>
      </c>
      <c r="J554" s="19" t="s">
        <v>63</v>
      </c>
      <c r="K554">
        <v>1</v>
      </c>
      <c r="L554">
        <v>9.1199999999999992</v>
      </c>
      <c r="M554">
        <v>2</v>
      </c>
      <c r="N554">
        <v>3</v>
      </c>
      <c r="O554">
        <v>25</v>
      </c>
      <c r="P554" t="s">
        <v>518</v>
      </c>
      <c r="Q554">
        <v>1111</v>
      </c>
      <c r="R554">
        <v>4</v>
      </c>
      <c r="S554" s="32" t="s">
        <v>435</v>
      </c>
      <c r="T554">
        <v>469</v>
      </c>
      <c r="W554" s="12" t="s">
        <v>662</v>
      </c>
      <c r="X554">
        <v>45</v>
      </c>
      <c r="Y554" s="23" t="s">
        <v>138</v>
      </c>
      <c r="Z554">
        <v>3</v>
      </c>
      <c r="AA554">
        <v>3</v>
      </c>
      <c r="AB554">
        <v>2</v>
      </c>
      <c r="AF554">
        <v>6</v>
      </c>
      <c r="AG554" t="s">
        <v>38</v>
      </c>
    </row>
    <row r="555" spans="1:33" hidden="1" x14ac:dyDescent="0.25">
      <c r="A555" s="18" t="s">
        <v>126</v>
      </c>
      <c r="B555" s="20" t="s">
        <v>137</v>
      </c>
      <c r="C555" s="20" t="s">
        <v>2269</v>
      </c>
      <c r="D555">
        <v>18</v>
      </c>
      <c r="E555" s="28">
        <v>2</v>
      </c>
      <c r="F555" s="38" t="str">
        <f>VLOOKUP(Z555, method!$A$1:$B$15, 2, 0)</f>
        <v>留後</v>
      </c>
      <c r="G555">
        <v>11</v>
      </c>
      <c r="H555">
        <v>119</v>
      </c>
      <c r="I555" s="43">
        <v>1200</v>
      </c>
      <c r="J555" s="19" t="s">
        <v>63</v>
      </c>
      <c r="K555">
        <v>1</v>
      </c>
      <c r="L555">
        <v>9.27</v>
      </c>
      <c r="M555">
        <v>9</v>
      </c>
      <c r="N555">
        <v>2</v>
      </c>
      <c r="O555">
        <v>25</v>
      </c>
      <c r="P555" t="s">
        <v>429</v>
      </c>
      <c r="Q555">
        <v>1111</v>
      </c>
      <c r="R555">
        <v>4</v>
      </c>
      <c r="S555" s="32" t="s">
        <v>435</v>
      </c>
      <c r="T555">
        <v>412</v>
      </c>
      <c r="W555" s="12" t="s">
        <v>914</v>
      </c>
      <c r="X555">
        <v>43</v>
      </c>
      <c r="Y555" s="23" t="s">
        <v>138</v>
      </c>
      <c r="Z555">
        <v>11</v>
      </c>
      <c r="AA555">
        <v>10</v>
      </c>
      <c r="AB555">
        <v>2</v>
      </c>
      <c r="AF555">
        <v>6</v>
      </c>
      <c r="AG555" t="s">
        <v>38</v>
      </c>
    </row>
    <row r="556" spans="1:33" hidden="1" x14ac:dyDescent="0.25">
      <c r="A556" s="18" t="s">
        <v>126</v>
      </c>
      <c r="B556" s="20" t="s">
        <v>137</v>
      </c>
      <c r="C556" s="20" t="s">
        <v>2269</v>
      </c>
      <c r="D556">
        <v>13</v>
      </c>
      <c r="E556">
        <v>7</v>
      </c>
      <c r="F556" s="35" t="str">
        <f>VLOOKUP(Z556, method!$A$1:$B$15, 2, 0)</f>
        <v>放頭</v>
      </c>
      <c r="G556">
        <v>9</v>
      </c>
      <c r="H556">
        <v>119</v>
      </c>
      <c r="I556" s="43">
        <v>1200</v>
      </c>
      <c r="J556" s="19" t="s">
        <v>63</v>
      </c>
      <c r="K556">
        <v>1</v>
      </c>
      <c r="L556">
        <v>10.1</v>
      </c>
      <c r="M556">
        <v>19</v>
      </c>
      <c r="N556">
        <v>1</v>
      </c>
      <c r="O556">
        <v>25</v>
      </c>
      <c r="P556" t="s">
        <v>434</v>
      </c>
      <c r="Q556">
        <v>1107</v>
      </c>
      <c r="R556">
        <v>4</v>
      </c>
      <c r="S556" s="32" t="s">
        <v>435</v>
      </c>
      <c r="T556">
        <v>357</v>
      </c>
      <c r="W556" s="12">
        <v>2</v>
      </c>
      <c r="X556">
        <v>44</v>
      </c>
      <c r="Y556" s="23" t="s">
        <v>138</v>
      </c>
      <c r="Z556">
        <v>1</v>
      </c>
      <c r="AA556">
        <v>1</v>
      </c>
      <c r="AB556">
        <v>7</v>
      </c>
      <c r="AF556">
        <v>6</v>
      </c>
      <c r="AG556" t="s">
        <v>38</v>
      </c>
    </row>
    <row r="557" spans="1:33" hidden="1" x14ac:dyDescent="0.25">
      <c r="A557" s="18" t="s">
        <v>126</v>
      </c>
      <c r="B557" s="20" t="s">
        <v>137</v>
      </c>
      <c r="C557" s="20" t="s">
        <v>2269</v>
      </c>
      <c r="D557">
        <v>23</v>
      </c>
      <c r="E557" s="28">
        <v>3</v>
      </c>
      <c r="F557" s="35" t="str">
        <f>VLOOKUP(Z557, method!$A$1:$B$15, 2, 0)</f>
        <v>放頭</v>
      </c>
      <c r="G557">
        <v>7</v>
      </c>
      <c r="H557">
        <v>119</v>
      </c>
      <c r="I557" s="43">
        <v>1200</v>
      </c>
      <c r="J557" s="19" t="s">
        <v>63</v>
      </c>
      <c r="K557">
        <v>1</v>
      </c>
      <c r="L557">
        <v>9.4700000000000006</v>
      </c>
      <c r="M557">
        <v>5</v>
      </c>
      <c r="N557">
        <v>1</v>
      </c>
      <c r="O557">
        <v>25</v>
      </c>
      <c r="P557" t="s">
        <v>441</v>
      </c>
      <c r="Q557">
        <v>1103</v>
      </c>
      <c r="R557">
        <v>4</v>
      </c>
      <c r="S557" s="32" t="s">
        <v>435</v>
      </c>
      <c r="T557">
        <v>321</v>
      </c>
      <c r="W557" s="12" t="s">
        <v>451</v>
      </c>
      <c r="X557">
        <v>44</v>
      </c>
      <c r="Y557" s="23" t="s">
        <v>138</v>
      </c>
      <c r="Z557">
        <v>3</v>
      </c>
      <c r="AA557">
        <v>4</v>
      </c>
      <c r="AB557">
        <v>3</v>
      </c>
      <c r="AF557">
        <v>6</v>
      </c>
      <c r="AG557" t="s">
        <v>38</v>
      </c>
    </row>
    <row r="558" spans="1:33" hidden="1" x14ac:dyDescent="0.25">
      <c r="A558" s="18" t="s">
        <v>126</v>
      </c>
      <c r="B558" s="20" t="s">
        <v>137</v>
      </c>
      <c r="C558" s="20" t="s">
        <v>2269</v>
      </c>
      <c r="D558">
        <v>24</v>
      </c>
      <c r="E558">
        <v>8</v>
      </c>
      <c r="F558" s="36" t="str">
        <f>VLOOKUP(Z558, method!$A$1:$B$15, 2, 0)</f>
        <v>中後</v>
      </c>
      <c r="G558">
        <v>4</v>
      </c>
      <c r="H558">
        <v>121</v>
      </c>
      <c r="I558">
        <v>1000</v>
      </c>
      <c r="J558" s="19" t="s">
        <v>63</v>
      </c>
      <c r="K558">
        <v>0</v>
      </c>
      <c r="L558">
        <v>56.91</v>
      </c>
      <c r="M558">
        <v>15</v>
      </c>
      <c r="N558">
        <v>12</v>
      </c>
      <c r="O558">
        <v>24</v>
      </c>
      <c r="P558" t="s">
        <v>441</v>
      </c>
      <c r="Q558">
        <v>1102</v>
      </c>
      <c r="R558">
        <v>4</v>
      </c>
      <c r="S558" s="32" t="s">
        <v>435</v>
      </c>
      <c r="T558">
        <v>262</v>
      </c>
      <c r="W558" t="s">
        <v>600</v>
      </c>
      <c r="X558">
        <v>46</v>
      </c>
      <c r="Y558" s="23" t="s">
        <v>138</v>
      </c>
      <c r="Z558">
        <v>8</v>
      </c>
      <c r="AA558">
        <v>9</v>
      </c>
      <c r="AB558">
        <v>8</v>
      </c>
      <c r="AF558">
        <v>6</v>
      </c>
      <c r="AG558" t="s">
        <v>38</v>
      </c>
    </row>
    <row r="559" spans="1:33" hidden="1" x14ac:dyDescent="0.25">
      <c r="A559" s="18" t="s">
        <v>126</v>
      </c>
      <c r="B559" s="20" t="s">
        <v>137</v>
      </c>
      <c r="C559" s="20" t="s">
        <v>2269</v>
      </c>
      <c r="D559">
        <v>20</v>
      </c>
      <c r="E559">
        <v>12</v>
      </c>
      <c r="F559" s="37" t="str">
        <f>VLOOKUP(Z559, method!$A$1:$B$15, 2, 0)</f>
        <v>中前</v>
      </c>
      <c r="G559">
        <v>6</v>
      </c>
      <c r="H559">
        <v>126</v>
      </c>
      <c r="I559" s="43">
        <v>1200</v>
      </c>
      <c r="J559" s="24" t="s">
        <v>38</v>
      </c>
      <c r="K559">
        <v>1</v>
      </c>
      <c r="L559">
        <v>11.77</v>
      </c>
      <c r="M559">
        <v>20</v>
      </c>
      <c r="N559">
        <v>11</v>
      </c>
      <c r="O559">
        <v>24</v>
      </c>
      <c r="P559" s="31" t="s">
        <v>461</v>
      </c>
      <c r="Q559">
        <v>1100</v>
      </c>
      <c r="R559">
        <v>4</v>
      </c>
      <c r="S559" s="33" t="s">
        <v>499</v>
      </c>
      <c r="T559">
        <v>198</v>
      </c>
      <c r="W559">
        <v>12</v>
      </c>
      <c r="X559">
        <v>48</v>
      </c>
      <c r="Y559" s="23" t="s">
        <v>138</v>
      </c>
      <c r="Z559">
        <v>4</v>
      </c>
      <c r="AA559">
        <v>5</v>
      </c>
      <c r="AB559">
        <v>12</v>
      </c>
      <c r="AF559">
        <v>6</v>
      </c>
      <c r="AG559" t="s">
        <v>38</v>
      </c>
    </row>
    <row r="560" spans="1:33" hidden="1" x14ac:dyDescent="0.25">
      <c r="A560" s="18" t="s">
        <v>126</v>
      </c>
      <c r="B560" s="20" t="s">
        <v>137</v>
      </c>
      <c r="C560" s="20" t="s">
        <v>2269</v>
      </c>
      <c r="D560">
        <v>57</v>
      </c>
      <c r="E560">
        <v>10</v>
      </c>
      <c r="F560" s="37" t="str">
        <f>VLOOKUP(Z560, method!$A$1:$B$15, 2, 0)</f>
        <v>中前</v>
      </c>
      <c r="G560">
        <v>12</v>
      </c>
      <c r="H560">
        <v>126</v>
      </c>
      <c r="I560" s="43">
        <v>1200</v>
      </c>
      <c r="J560" s="24" t="s">
        <v>38</v>
      </c>
      <c r="K560">
        <v>1</v>
      </c>
      <c r="L560">
        <v>10.96</v>
      </c>
      <c r="M560">
        <v>30</v>
      </c>
      <c r="N560">
        <v>10</v>
      </c>
      <c r="O560">
        <v>24</v>
      </c>
      <c r="P560" s="42" t="s">
        <v>445</v>
      </c>
      <c r="Q560">
        <v>1098</v>
      </c>
      <c r="R560">
        <v>4</v>
      </c>
      <c r="S560" s="32" t="s">
        <v>435</v>
      </c>
      <c r="T560">
        <v>144</v>
      </c>
      <c r="W560" t="s">
        <v>600</v>
      </c>
      <c r="X560">
        <v>50</v>
      </c>
      <c r="Y560" s="23" t="s">
        <v>138</v>
      </c>
      <c r="Z560">
        <v>4</v>
      </c>
      <c r="AA560">
        <v>4</v>
      </c>
      <c r="AB560">
        <v>10</v>
      </c>
      <c r="AF560">
        <v>6</v>
      </c>
      <c r="AG560" t="s">
        <v>38</v>
      </c>
    </row>
    <row r="561" spans="1:33" hidden="1" x14ac:dyDescent="0.25">
      <c r="A561" s="18" t="s">
        <v>126</v>
      </c>
      <c r="B561" s="20" t="s">
        <v>137</v>
      </c>
      <c r="C561" s="20" t="s">
        <v>2269</v>
      </c>
      <c r="D561">
        <v>19</v>
      </c>
      <c r="E561">
        <v>12</v>
      </c>
      <c r="F561" s="35" t="str">
        <f>VLOOKUP(Z561, method!$A$1:$B$15, 2, 0)</f>
        <v>放頭</v>
      </c>
      <c r="G561">
        <v>8</v>
      </c>
      <c r="H561">
        <v>127</v>
      </c>
      <c r="I561" s="43">
        <v>1200</v>
      </c>
      <c r="J561" s="24" t="s">
        <v>38</v>
      </c>
      <c r="K561">
        <v>1</v>
      </c>
      <c r="L561">
        <v>10.199999999999999</v>
      </c>
      <c r="M561">
        <v>13</v>
      </c>
      <c r="N561">
        <v>10</v>
      </c>
      <c r="O561">
        <v>24</v>
      </c>
      <c r="P561" t="s">
        <v>539</v>
      </c>
      <c r="Q561">
        <v>1101</v>
      </c>
      <c r="R561">
        <v>4</v>
      </c>
      <c r="S561" s="32" t="s">
        <v>446</v>
      </c>
      <c r="T561">
        <v>97</v>
      </c>
      <c r="W561" t="s">
        <v>492</v>
      </c>
      <c r="X561">
        <v>52</v>
      </c>
      <c r="Y561" s="23" t="s">
        <v>138</v>
      </c>
      <c r="Z561">
        <v>3</v>
      </c>
      <c r="AA561">
        <v>5</v>
      </c>
      <c r="AB561">
        <v>12</v>
      </c>
      <c r="AF561">
        <v>6</v>
      </c>
      <c r="AG561" t="s">
        <v>38</v>
      </c>
    </row>
    <row r="562" spans="1:33" hidden="1" x14ac:dyDescent="0.25">
      <c r="A562" s="18" t="s">
        <v>126</v>
      </c>
      <c r="B562" s="20" t="s">
        <v>137</v>
      </c>
      <c r="C562" s="20" t="s">
        <v>2269</v>
      </c>
      <c r="D562">
        <v>12</v>
      </c>
      <c r="E562">
        <v>8</v>
      </c>
      <c r="F562" s="38" t="str">
        <f>VLOOKUP(Z562, method!$A$1:$B$15, 2, 0)</f>
        <v>留後</v>
      </c>
      <c r="G562">
        <v>13</v>
      </c>
      <c r="H562">
        <v>128</v>
      </c>
      <c r="I562">
        <v>1000</v>
      </c>
      <c r="J562" s="24" t="s">
        <v>38</v>
      </c>
      <c r="K562">
        <v>0</v>
      </c>
      <c r="L562">
        <v>56.61</v>
      </c>
      <c r="M562">
        <v>1</v>
      </c>
      <c r="N562">
        <v>7</v>
      </c>
      <c r="O562">
        <v>24</v>
      </c>
      <c r="P562" t="s">
        <v>518</v>
      </c>
      <c r="Q562">
        <v>1090</v>
      </c>
      <c r="R562">
        <v>4</v>
      </c>
      <c r="S562" s="32" t="s">
        <v>435</v>
      </c>
      <c r="T562">
        <v>782</v>
      </c>
      <c r="W562" s="12" t="s">
        <v>558</v>
      </c>
      <c r="X562">
        <v>52</v>
      </c>
      <c r="Y562" s="23" t="s">
        <v>138</v>
      </c>
      <c r="Z562">
        <v>13</v>
      </c>
      <c r="AA562">
        <v>13</v>
      </c>
      <c r="AB562">
        <v>8</v>
      </c>
      <c r="AF562">
        <v>6</v>
      </c>
      <c r="AG562" t="s">
        <v>38</v>
      </c>
    </row>
    <row r="563" spans="1:33" hidden="1" x14ac:dyDescent="0.25">
      <c r="A563" s="18" t="s">
        <v>126</v>
      </c>
      <c r="B563" s="21" t="s">
        <v>141</v>
      </c>
      <c r="C563" s="21" t="s">
        <v>2270</v>
      </c>
      <c r="D563">
        <v>2</v>
      </c>
      <c r="E563">
        <v>6</v>
      </c>
      <c r="F563" s="35" t="str">
        <f>VLOOKUP(Z563, method!$A$1:$B$15, 2, 0)</f>
        <v>放頭</v>
      </c>
      <c r="G563">
        <v>11</v>
      </c>
      <c r="H563">
        <v>128</v>
      </c>
      <c r="I563" s="43">
        <v>1200</v>
      </c>
      <c r="J563" s="20" t="s">
        <v>19</v>
      </c>
      <c r="K563">
        <v>1</v>
      </c>
      <c r="L563">
        <v>10.15</v>
      </c>
      <c r="M563">
        <v>1</v>
      </c>
      <c r="N563">
        <v>7</v>
      </c>
      <c r="O563">
        <v>25</v>
      </c>
      <c r="P563" t="s">
        <v>429</v>
      </c>
      <c r="Q563">
        <v>1127</v>
      </c>
      <c r="R563">
        <v>4</v>
      </c>
      <c r="S563" s="32" t="s">
        <v>435</v>
      </c>
      <c r="T563">
        <v>801</v>
      </c>
      <c r="W563">
        <v>6</v>
      </c>
      <c r="X563">
        <v>53</v>
      </c>
      <c r="Y563" s="19" t="s">
        <v>94</v>
      </c>
      <c r="Z563">
        <v>2</v>
      </c>
      <c r="AA563">
        <v>2</v>
      </c>
      <c r="AB563">
        <v>6</v>
      </c>
      <c r="AF563">
        <v>5</v>
      </c>
      <c r="AG563" t="s">
        <v>19</v>
      </c>
    </row>
    <row r="564" spans="1:33" hidden="1" x14ac:dyDescent="0.25">
      <c r="A564" s="18" t="s">
        <v>126</v>
      </c>
      <c r="B564" s="21" t="s">
        <v>141</v>
      </c>
      <c r="C564" s="21" t="s">
        <v>2270</v>
      </c>
      <c r="D564">
        <v>2</v>
      </c>
      <c r="E564" s="28">
        <v>3</v>
      </c>
      <c r="F564" s="35" t="str">
        <f>VLOOKUP(Z564, method!$A$1:$B$15, 2, 0)</f>
        <v>放頭</v>
      </c>
      <c r="G564">
        <v>4</v>
      </c>
      <c r="H564">
        <v>126</v>
      </c>
      <c r="I564" s="43">
        <v>1200</v>
      </c>
      <c r="J564" s="20" t="s">
        <v>19</v>
      </c>
      <c r="K564">
        <v>1</v>
      </c>
      <c r="L564">
        <v>8.75</v>
      </c>
      <c r="M564">
        <v>8</v>
      </c>
      <c r="N564">
        <v>6</v>
      </c>
      <c r="O564">
        <v>25</v>
      </c>
      <c r="P564" t="s">
        <v>429</v>
      </c>
      <c r="Q564">
        <v>1125</v>
      </c>
      <c r="R564">
        <v>4</v>
      </c>
      <c r="S564" s="32" t="s">
        <v>446</v>
      </c>
      <c r="T564">
        <v>738</v>
      </c>
      <c r="W564" s="12" t="s">
        <v>662</v>
      </c>
      <c r="X564">
        <v>52</v>
      </c>
      <c r="Y564" s="19" t="s">
        <v>94</v>
      </c>
      <c r="Z564">
        <v>2</v>
      </c>
      <c r="AA564">
        <v>2</v>
      </c>
      <c r="AB564">
        <v>3</v>
      </c>
      <c r="AF564">
        <v>5</v>
      </c>
      <c r="AG564" t="s">
        <v>19</v>
      </c>
    </row>
    <row r="565" spans="1:33" x14ac:dyDescent="0.25">
      <c r="A565" s="18" t="s">
        <v>126</v>
      </c>
      <c r="B565" s="22" t="s">
        <v>144</v>
      </c>
      <c r="C565" s="22" t="s">
        <v>2271</v>
      </c>
      <c r="D565">
        <v>4.0999999999999996</v>
      </c>
      <c r="E565">
        <v>6</v>
      </c>
      <c r="F565" s="35" t="str">
        <f>VLOOKUP(Z565, method!$A$1:$B$15, 2, 0)</f>
        <v>放頭</v>
      </c>
      <c r="G565">
        <v>5</v>
      </c>
      <c r="H565">
        <v>130</v>
      </c>
      <c r="I565" s="43">
        <v>1200</v>
      </c>
      <c r="J565" s="21" t="s">
        <v>53</v>
      </c>
      <c r="K565">
        <v>1</v>
      </c>
      <c r="L565">
        <v>10.17</v>
      </c>
      <c r="M565">
        <v>17</v>
      </c>
      <c r="N565">
        <v>9</v>
      </c>
      <c r="O565">
        <v>25</v>
      </c>
      <c r="P565" s="31" t="s">
        <v>455</v>
      </c>
      <c r="Q565">
        <v>1143</v>
      </c>
      <c r="R565">
        <v>4</v>
      </c>
      <c r="S565" s="32" t="s">
        <v>446</v>
      </c>
      <c r="T565">
        <v>34</v>
      </c>
      <c r="W565" s="12" t="s">
        <v>456</v>
      </c>
      <c r="X565">
        <v>53</v>
      </c>
      <c r="Y565" s="24" t="s">
        <v>145</v>
      </c>
      <c r="Z565">
        <v>2</v>
      </c>
      <c r="AA565">
        <v>4</v>
      </c>
      <c r="AB565">
        <v>6</v>
      </c>
      <c r="AF565">
        <v>11</v>
      </c>
      <c r="AG565" t="s">
        <v>53</v>
      </c>
    </row>
    <row r="566" spans="1:33" x14ac:dyDescent="0.25">
      <c r="A566" s="18" t="s">
        <v>126</v>
      </c>
      <c r="B566" s="22" t="s">
        <v>144</v>
      </c>
      <c r="C566" s="22" t="s">
        <v>2271</v>
      </c>
      <c r="D566">
        <v>5.0999999999999996</v>
      </c>
      <c r="E566" s="28">
        <v>1</v>
      </c>
      <c r="F566" s="37" t="str">
        <f>VLOOKUP(Z566, method!$A$1:$B$15, 2, 0)</f>
        <v>中前</v>
      </c>
      <c r="G566">
        <v>3</v>
      </c>
      <c r="H566">
        <v>120</v>
      </c>
      <c r="I566" s="43">
        <v>1200</v>
      </c>
      <c r="J566" s="21" t="s">
        <v>53</v>
      </c>
      <c r="K566">
        <v>1</v>
      </c>
      <c r="L566">
        <v>9.0500000000000007</v>
      </c>
      <c r="M566">
        <v>16</v>
      </c>
      <c r="N566">
        <v>7</v>
      </c>
      <c r="O566">
        <v>25</v>
      </c>
      <c r="P566" s="31" t="s">
        <v>455</v>
      </c>
      <c r="Q566">
        <v>1139</v>
      </c>
      <c r="R566">
        <v>4</v>
      </c>
      <c r="S566" s="32" t="s">
        <v>446</v>
      </c>
      <c r="T566">
        <v>841</v>
      </c>
      <c r="W566" s="12" t="s">
        <v>456</v>
      </c>
      <c r="X566">
        <v>45</v>
      </c>
      <c r="Y566" s="24" t="s">
        <v>145</v>
      </c>
      <c r="Z566">
        <v>6</v>
      </c>
      <c r="AA566">
        <v>4</v>
      </c>
      <c r="AB566">
        <v>1</v>
      </c>
      <c r="AF566">
        <v>11</v>
      </c>
      <c r="AG566" t="s">
        <v>53</v>
      </c>
    </row>
    <row r="567" spans="1:33" x14ac:dyDescent="0.25">
      <c r="A567" s="18" t="s">
        <v>126</v>
      </c>
      <c r="B567" s="22" t="s">
        <v>144</v>
      </c>
      <c r="C567" s="22" t="s">
        <v>2271</v>
      </c>
      <c r="D567">
        <v>4.7</v>
      </c>
      <c r="E567" s="34">
        <v>5</v>
      </c>
      <c r="F567" s="36" t="str">
        <f>VLOOKUP(Z567, method!$A$1:$B$15, 2, 0)</f>
        <v>中後</v>
      </c>
      <c r="G567">
        <v>3</v>
      </c>
      <c r="H567">
        <v>120</v>
      </c>
      <c r="I567" s="43">
        <v>1200</v>
      </c>
      <c r="J567" s="16" t="s">
        <v>316</v>
      </c>
      <c r="K567">
        <v>1</v>
      </c>
      <c r="L567">
        <v>9.86</v>
      </c>
      <c r="M567">
        <v>25</v>
      </c>
      <c r="N567">
        <v>6</v>
      </c>
      <c r="O567">
        <v>25</v>
      </c>
      <c r="P567" s="31" t="s">
        <v>461</v>
      </c>
      <c r="Q567">
        <v>1145</v>
      </c>
      <c r="R567">
        <v>4</v>
      </c>
      <c r="S567" s="32" t="s">
        <v>446</v>
      </c>
      <c r="T567">
        <v>780</v>
      </c>
      <c r="W567" s="12" t="s">
        <v>521</v>
      </c>
      <c r="X567">
        <v>45</v>
      </c>
      <c r="Y567" s="24" t="s">
        <v>145</v>
      </c>
      <c r="Z567">
        <v>8</v>
      </c>
      <c r="AA567">
        <v>8</v>
      </c>
      <c r="AB567">
        <v>5</v>
      </c>
      <c r="AF567">
        <v>11</v>
      </c>
      <c r="AG567" t="s">
        <v>53</v>
      </c>
    </row>
    <row r="568" spans="1:33" x14ac:dyDescent="0.25">
      <c r="A568" s="18" t="s">
        <v>126</v>
      </c>
      <c r="B568" s="22" t="s">
        <v>144</v>
      </c>
      <c r="C568" s="22" t="s">
        <v>2271</v>
      </c>
      <c r="D568">
        <v>4.8</v>
      </c>
      <c r="E568" s="28">
        <v>2</v>
      </c>
      <c r="F568" s="35" t="str">
        <f>VLOOKUP(Z568, method!$A$1:$B$15, 2, 0)</f>
        <v>放頭</v>
      </c>
      <c r="G568">
        <v>1</v>
      </c>
      <c r="H568">
        <v>121</v>
      </c>
      <c r="I568" s="43">
        <v>1200</v>
      </c>
      <c r="J568" s="16" t="s">
        <v>316</v>
      </c>
      <c r="K568">
        <v>1</v>
      </c>
      <c r="L568">
        <v>10.59</v>
      </c>
      <c r="M568">
        <v>4</v>
      </c>
      <c r="N568">
        <v>6</v>
      </c>
      <c r="O568">
        <v>25</v>
      </c>
      <c r="P568" s="31" t="s">
        <v>450</v>
      </c>
      <c r="Q568">
        <v>1140</v>
      </c>
      <c r="R568">
        <v>4</v>
      </c>
      <c r="S568" s="33" t="s">
        <v>499</v>
      </c>
      <c r="T568">
        <v>730</v>
      </c>
      <c r="W568" s="12" t="s">
        <v>456</v>
      </c>
      <c r="X568">
        <v>45</v>
      </c>
      <c r="Y568" s="24" t="s">
        <v>145</v>
      </c>
      <c r="Z568">
        <v>3</v>
      </c>
      <c r="AA568">
        <v>3</v>
      </c>
      <c r="AB568">
        <v>2</v>
      </c>
      <c r="AF568">
        <v>11</v>
      </c>
      <c r="AG568" t="s">
        <v>53</v>
      </c>
    </row>
    <row r="569" spans="1:33" x14ac:dyDescent="0.25">
      <c r="A569" s="18" t="s">
        <v>126</v>
      </c>
      <c r="B569" s="22" t="s">
        <v>144</v>
      </c>
      <c r="C569" s="22" t="s">
        <v>2271</v>
      </c>
      <c r="D569">
        <v>7.3</v>
      </c>
      <c r="E569" s="28">
        <v>2</v>
      </c>
      <c r="F569" s="37" t="str">
        <f>VLOOKUP(Z569, method!$A$1:$B$15, 2, 0)</f>
        <v>中前</v>
      </c>
      <c r="G569">
        <v>1</v>
      </c>
      <c r="H569">
        <v>119</v>
      </c>
      <c r="I569" s="43">
        <v>1200</v>
      </c>
      <c r="J569" s="16" t="s">
        <v>316</v>
      </c>
      <c r="K569">
        <v>1</v>
      </c>
      <c r="L569">
        <v>10.15</v>
      </c>
      <c r="M569">
        <v>14</v>
      </c>
      <c r="N569">
        <v>5</v>
      </c>
      <c r="O569">
        <v>25</v>
      </c>
      <c r="P569" s="31" t="s">
        <v>455</v>
      </c>
      <c r="Q569">
        <v>1123</v>
      </c>
      <c r="R569">
        <v>4</v>
      </c>
      <c r="S569" s="32" t="s">
        <v>446</v>
      </c>
      <c r="T569">
        <v>675</v>
      </c>
      <c r="W569" s="12" t="s">
        <v>480</v>
      </c>
      <c r="X569">
        <v>44</v>
      </c>
      <c r="Y569" s="24" t="s">
        <v>145</v>
      </c>
      <c r="Z569">
        <v>7</v>
      </c>
      <c r="AA569">
        <v>7</v>
      </c>
      <c r="AB569">
        <v>2</v>
      </c>
      <c r="AF569">
        <v>11</v>
      </c>
      <c r="AG569" t="s">
        <v>53</v>
      </c>
    </row>
    <row r="570" spans="1:33" x14ac:dyDescent="0.25">
      <c r="A570" s="18" t="s">
        <v>126</v>
      </c>
      <c r="B570" s="22" t="s">
        <v>144</v>
      </c>
      <c r="C570" s="22" t="s">
        <v>2271</v>
      </c>
      <c r="D570">
        <v>17</v>
      </c>
      <c r="E570">
        <v>6</v>
      </c>
      <c r="F570" s="37" t="str">
        <f>VLOOKUP(Z570, method!$A$1:$B$15, 2, 0)</f>
        <v>中前</v>
      </c>
      <c r="G570">
        <v>3</v>
      </c>
      <c r="H570">
        <v>123</v>
      </c>
      <c r="I570" s="43">
        <v>1200</v>
      </c>
      <c r="J570" s="16" t="s">
        <v>29</v>
      </c>
      <c r="K570">
        <v>1</v>
      </c>
      <c r="L570">
        <v>10.97</v>
      </c>
      <c r="M570">
        <v>7</v>
      </c>
      <c r="N570">
        <v>5</v>
      </c>
      <c r="O570">
        <v>25</v>
      </c>
      <c r="P570" s="31" t="s">
        <v>450</v>
      </c>
      <c r="Q570">
        <v>1137</v>
      </c>
      <c r="R570">
        <v>4</v>
      </c>
      <c r="S570" s="32" t="s">
        <v>435</v>
      </c>
      <c r="T570">
        <v>653</v>
      </c>
      <c r="W570" s="12">
        <v>2</v>
      </c>
      <c r="X570">
        <v>46</v>
      </c>
      <c r="Y570" s="24" t="s">
        <v>145</v>
      </c>
      <c r="Z570">
        <v>6</v>
      </c>
      <c r="AA570">
        <v>8</v>
      </c>
      <c r="AB570">
        <v>6</v>
      </c>
      <c r="AF570">
        <v>11</v>
      </c>
      <c r="AG570" t="s">
        <v>53</v>
      </c>
    </row>
    <row r="571" spans="1:33" hidden="1" x14ac:dyDescent="0.25">
      <c r="A571" s="18" t="s">
        <v>126</v>
      </c>
      <c r="B571" s="22" t="s">
        <v>144</v>
      </c>
      <c r="C571" s="22" t="s">
        <v>2271</v>
      </c>
      <c r="D571">
        <v>25</v>
      </c>
      <c r="E571">
        <v>12</v>
      </c>
      <c r="F571" s="38" t="str">
        <f>VLOOKUP(Z571, method!$A$1:$B$15, 2, 0)</f>
        <v>留後</v>
      </c>
      <c r="G571">
        <v>13</v>
      </c>
      <c r="H571">
        <v>125</v>
      </c>
      <c r="I571">
        <v>1650</v>
      </c>
      <c r="J571" s="19" t="s">
        <v>63</v>
      </c>
      <c r="K571">
        <v>1</v>
      </c>
      <c r="L571">
        <v>39.99</v>
      </c>
      <c r="M571">
        <v>20</v>
      </c>
      <c r="N571">
        <v>4</v>
      </c>
      <c r="O571">
        <v>25</v>
      </c>
      <c r="P571" t="s">
        <v>467</v>
      </c>
      <c r="Q571">
        <v>1137</v>
      </c>
      <c r="R571">
        <v>4</v>
      </c>
      <c r="S571" s="32" t="s">
        <v>435</v>
      </c>
      <c r="T571">
        <v>605</v>
      </c>
      <c r="W571" t="s">
        <v>674</v>
      </c>
      <c r="X571">
        <v>48</v>
      </c>
      <c r="Y571" s="24" t="s">
        <v>145</v>
      </c>
      <c r="Z571">
        <v>12</v>
      </c>
      <c r="AA571">
        <v>11</v>
      </c>
      <c r="AB571">
        <v>11</v>
      </c>
      <c r="AC571">
        <v>12</v>
      </c>
      <c r="AF571">
        <v>11</v>
      </c>
      <c r="AG571" t="s">
        <v>53</v>
      </c>
    </row>
    <row r="572" spans="1:33" hidden="1" x14ac:dyDescent="0.25">
      <c r="A572" s="18" t="s">
        <v>126</v>
      </c>
      <c r="B572" s="22" t="s">
        <v>144</v>
      </c>
      <c r="C572" s="22" t="s">
        <v>2271</v>
      </c>
      <c r="D572">
        <v>13</v>
      </c>
      <c r="E572">
        <v>6</v>
      </c>
      <c r="F572" s="36" t="str">
        <f>VLOOKUP(Z572, method!$A$1:$B$15, 2, 0)</f>
        <v>中後</v>
      </c>
      <c r="G572">
        <v>10</v>
      </c>
      <c r="H572">
        <v>125</v>
      </c>
      <c r="I572" s="43">
        <v>1200</v>
      </c>
      <c r="J572" s="17" t="s">
        <v>121</v>
      </c>
      <c r="K572">
        <v>1</v>
      </c>
      <c r="L572">
        <v>9.36</v>
      </c>
      <c r="M572">
        <v>26</v>
      </c>
      <c r="N572">
        <v>3</v>
      </c>
      <c r="O572">
        <v>25</v>
      </c>
      <c r="P572" t="s">
        <v>467</v>
      </c>
      <c r="Q572">
        <v>1139</v>
      </c>
      <c r="R572">
        <v>4</v>
      </c>
      <c r="S572" s="32" t="s">
        <v>435</v>
      </c>
      <c r="T572">
        <v>540</v>
      </c>
      <c r="W572" t="s">
        <v>650</v>
      </c>
      <c r="X572">
        <v>49</v>
      </c>
      <c r="Y572" s="24" t="s">
        <v>145</v>
      </c>
      <c r="Z572">
        <v>10</v>
      </c>
      <c r="AA572">
        <v>10</v>
      </c>
      <c r="AB572">
        <v>6</v>
      </c>
      <c r="AF572">
        <v>11</v>
      </c>
      <c r="AG572" t="s">
        <v>53</v>
      </c>
    </row>
    <row r="573" spans="1:33" hidden="1" x14ac:dyDescent="0.25">
      <c r="A573" s="18" t="s">
        <v>126</v>
      </c>
      <c r="B573" s="22" t="s">
        <v>144</v>
      </c>
      <c r="C573" s="22" t="s">
        <v>2271</v>
      </c>
      <c r="D573">
        <v>3.2</v>
      </c>
      <c r="E573" s="34">
        <v>5</v>
      </c>
      <c r="F573" s="36" t="str">
        <f>VLOOKUP(Z573, method!$A$1:$B$15, 2, 0)</f>
        <v>中後</v>
      </c>
      <c r="G573">
        <v>1</v>
      </c>
      <c r="H573">
        <v>124</v>
      </c>
      <c r="I573" s="43">
        <v>1200</v>
      </c>
      <c r="J573" s="16" t="s">
        <v>13</v>
      </c>
      <c r="K573">
        <v>1</v>
      </c>
      <c r="L573">
        <v>9.64</v>
      </c>
      <c r="M573">
        <v>9</v>
      </c>
      <c r="N573">
        <v>3</v>
      </c>
      <c r="O573">
        <v>25</v>
      </c>
      <c r="P573" t="s">
        <v>467</v>
      </c>
      <c r="Q573">
        <v>1141</v>
      </c>
      <c r="R573">
        <v>4</v>
      </c>
      <c r="S573" s="32" t="s">
        <v>435</v>
      </c>
      <c r="T573">
        <v>489</v>
      </c>
      <c r="W573" t="s">
        <v>629</v>
      </c>
      <c r="X573">
        <v>49</v>
      </c>
      <c r="Y573" s="24" t="s">
        <v>145</v>
      </c>
      <c r="Z573">
        <v>8</v>
      </c>
      <c r="AA573">
        <v>8</v>
      </c>
      <c r="AB573">
        <v>5</v>
      </c>
      <c r="AF573">
        <v>11</v>
      </c>
      <c r="AG573" t="s">
        <v>53</v>
      </c>
    </row>
    <row r="574" spans="1:33" hidden="1" x14ac:dyDescent="0.25">
      <c r="A574" s="18" t="s">
        <v>126</v>
      </c>
      <c r="B574" s="22" t="s">
        <v>144</v>
      </c>
      <c r="C574" s="22" t="s">
        <v>2271</v>
      </c>
      <c r="D574">
        <v>7.9</v>
      </c>
      <c r="E574" s="28">
        <v>2</v>
      </c>
      <c r="F574" s="36" t="str">
        <f>VLOOKUP(Z574, method!$A$1:$B$15, 2, 0)</f>
        <v>中後</v>
      </c>
      <c r="G574">
        <v>11</v>
      </c>
      <c r="H574">
        <v>125</v>
      </c>
      <c r="I574" s="43">
        <v>1200</v>
      </c>
      <c r="J574" s="17" t="s">
        <v>121</v>
      </c>
      <c r="K574">
        <v>1</v>
      </c>
      <c r="L574">
        <v>10.91</v>
      </c>
      <c r="M574">
        <v>12</v>
      </c>
      <c r="N574">
        <v>2</v>
      </c>
      <c r="O574">
        <v>25</v>
      </c>
      <c r="P574" t="s">
        <v>467</v>
      </c>
      <c r="Q574">
        <v>1156</v>
      </c>
      <c r="R574">
        <v>4</v>
      </c>
      <c r="S574" s="33" t="s">
        <v>483</v>
      </c>
      <c r="T574">
        <v>422</v>
      </c>
      <c r="W574" t="s">
        <v>519</v>
      </c>
      <c r="X574">
        <v>49</v>
      </c>
      <c r="Y574" s="24" t="s">
        <v>145</v>
      </c>
      <c r="Z574">
        <v>10</v>
      </c>
      <c r="AA574">
        <v>9</v>
      </c>
      <c r="AB574">
        <v>2</v>
      </c>
      <c r="AF574">
        <v>11</v>
      </c>
      <c r="AG574" t="s">
        <v>53</v>
      </c>
    </row>
    <row r="575" spans="1:33" hidden="1" x14ac:dyDescent="0.25">
      <c r="A575" s="18" t="s">
        <v>126</v>
      </c>
      <c r="B575" s="22" t="s">
        <v>144</v>
      </c>
      <c r="C575" s="22" t="s">
        <v>2271</v>
      </c>
      <c r="D575">
        <v>5.3</v>
      </c>
      <c r="E575" s="28">
        <v>2</v>
      </c>
      <c r="F575" s="38" t="str">
        <f>VLOOKUP(Z575, method!$A$1:$B$15, 2, 0)</f>
        <v>留後</v>
      </c>
      <c r="G575">
        <v>12</v>
      </c>
      <c r="H575">
        <v>123</v>
      </c>
      <c r="I575" s="43">
        <v>1200</v>
      </c>
      <c r="J575" s="20" t="s">
        <v>19</v>
      </c>
      <c r="K575">
        <v>1</v>
      </c>
      <c r="L575">
        <v>9.2899999999999991</v>
      </c>
      <c r="M575">
        <v>12</v>
      </c>
      <c r="N575">
        <v>1</v>
      </c>
      <c r="O575">
        <v>25</v>
      </c>
      <c r="P575" t="s">
        <v>467</v>
      </c>
      <c r="Q575">
        <v>1155</v>
      </c>
      <c r="R575">
        <v>4</v>
      </c>
      <c r="S575" s="32" t="s">
        <v>435</v>
      </c>
      <c r="T575">
        <v>339</v>
      </c>
      <c r="W575" s="12" t="s">
        <v>662</v>
      </c>
      <c r="X575">
        <v>47</v>
      </c>
      <c r="Y575" s="24" t="s">
        <v>145</v>
      </c>
      <c r="Z575">
        <v>11</v>
      </c>
      <c r="AA575">
        <v>11</v>
      </c>
      <c r="AB575">
        <v>2</v>
      </c>
      <c r="AF575">
        <v>11</v>
      </c>
      <c r="AG575" t="s">
        <v>53</v>
      </c>
    </row>
    <row r="576" spans="1:33" hidden="1" x14ac:dyDescent="0.25">
      <c r="A576" s="18" t="s">
        <v>126</v>
      </c>
      <c r="B576" s="22" t="s">
        <v>144</v>
      </c>
      <c r="C576" s="22" t="s">
        <v>2271</v>
      </c>
      <c r="D576">
        <v>4.8</v>
      </c>
      <c r="E576" s="28">
        <v>2</v>
      </c>
      <c r="F576" s="37" t="str">
        <f>VLOOKUP(Z576, method!$A$1:$B$15, 2, 0)</f>
        <v>中前</v>
      </c>
      <c r="G576">
        <v>4</v>
      </c>
      <c r="H576">
        <v>120</v>
      </c>
      <c r="I576" s="43">
        <v>1200</v>
      </c>
      <c r="J576" s="24" t="s">
        <v>38</v>
      </c>
      <c r="K576">
        <v>1</v>
      </c>
      <c r="L576">
        <v>9.14</v>
      </c>
      <c r="M576">
        <v>18</v>
      </c>
      <c r="N576">
        <v>12</v>
      </c>
      <c r="O576">
        <v>24</v>
      </c>
      <c r="P576" t="s">
        <v>467</v>
      </c>
      <c r="Q576">
        <v>1143</v>
      </c>
      <c r="R576">
        <v>4</v>
      </c>
      <c r="S576" s="32" t="s">
        <v>435</v>
      </c>
      <c r="T576">
        <v>272</v>
      </c>
      <c r="W576" s="12" t="s">
        <v>431</v>
      </c>
      <c r="X576">
        <v>45</v>
      </c>
      <c r="Y576" s="24" t="s">
        <v>145</v>
      </c>
      <c r="Z576">
        <v>6</v>
      </c>
      <c r="AA576">
        <v>5</v>
      </c>
      <c r="AB576">
        <v>2</v>
      </c>
      <c r="AF576">
        <v>11</v>
      </c>
      <c r="AG576" t="s">
        <v>53</v>
      </c>
    </row>
    <row r="577" spans="1:33" hidden="1" x14ac:dyDescent="0.25">
      <c r="A577" s="18" t="s">
        <v>126</v>
      </c>
      <c r="B577" s="22" t="s">
        <v>144</v>
      </c>
      <c r="C577" s="22" t="s">
        <v>2271</v>
      </c>
      <c r="D577">
        <v>6.2</v>
      </c>
      <c r="E577" s="28">
        <v>1</v>
      </c>
      <c r="F577" s="37" t="str">
        <f>VLOOKUP(Z577, method!$A$1:$B$15, 2, 0)</f>
        <v>中前</v>
      </c>
      <c r="G577">
        <v>2</v>
      </c>
      <c r="H577">
        <v>132</v>
      </c>
      <c r="I577" s="43">
        <v>1200</v>
      </c>
      <c r="J577" s="24" t="s">
        <v>38</v>
      </c>
      <c r="K577">
        <v>1</v>
      </c>
      <c r="L577">
        <v>9.61</v>
      </c>
      <c r="M577">
        <v>1</v>
      </c>
      <c r="N577">
        <v>12</v>
      </c>
      <c r="O577">
        <v>24</v>
      </c>
      <c r="P577" t="s">
        <v>467</v>
      </c>
      <c r="Q577">
        <v>1139</v>
      </c>
      <c r="R577">
        <v>5</v>
      </c>
      <c r="S577" s="32" t="s">
        <v>435</v>
      </c>
      <c r="T577">
        <v>223</v>
      </c>
      <c r="W577" t="s">
        <v>474</v>
      </c>
      <c r="X577">
        <v>36</v>
      </c>
      <c r="Y577" s="24" t="s">
        <v>145</v>
      </c>
      <c r="Z577">
        <v>4</v>
      </c>
      <c r="AA577">
        <v>2</v>
      </c>
      <c r="AB577">
        <v>1</v>
      </c>
      <c r="AF577">
        <v>11</v>
      </c>
      <c r="AG577" t="s">
        <v>53</v>
      </c>
    </row>
    <row r="578" spans="1:33" hidden="1" x14ac:dyDescent="0.25">
      <c r="A578" s="18" t="s">
        <v>126</v>
      </c>
      <c r="B578" s="22" t="s">
        <v>144</v>
      </c>
      <c r="C578" s="22" t="s">
        <v>2271</v>
      </c>
      <c r="D578">
        <v>11</v>
      </c>
      <c r="E578" s="34">
        <v>5</v>
      </c>
      <c r="F578" s="37" t="str">
        <f>VLOOKUP(Z578, method!$A$1:$B$15, 2, 0)</f>
        <v>中前</v>
      </c>
      <c r="G578">
        <v>10</v>
      </c>
      <c r="H578">
        <v>126</v>
      </c>
      <c r="I578">
        <v>1650</v>
      </c>
      <c r="J578" s="23" t="s">
        <v>487</v>
      </c>
      <c r="K578">
        <v>1</v>
      </c>
      <c r="L578">
        <v>39.369999999999997</v>
      </c>
      <c r="M578">
        <v>9</v>
      </c>
      <c r="N578">
        <v>11</v>
      </c>
      <c r="O578">
        <v>24</v>
      </c>
      <c r="P578" t="s">
        <v>467</v>
      </c>
      <c r="Q578">
        <v>1134</v>
      </c>
      <c r="R578">
        <v>5</v>
      </c>
      <c r="S578" s="32" t="s">
        <v>435</v>
      </c>
      <c r="T578">
        <v>166</v>
      </c>
      <c r="W578" t="s">
        <v>474</v>
      </c>
      <c r="X578">
        <v>34</v>
      </c>
      <c r="Y578" s="24" t="s">
        <v>145</v>
      </c>
      <c r="Z578">
        <v>6</v>
      </c>
      <c r="AA578">
        <v>6</v>
      </c>
      <c r="AB578">
        <v>7</v>
      </c>
      <c r="AC578">
        <v>5</v>
      </c>
      <c r="AF578">
        <v>11</v>
      </c>
      <c r="AG578" t="s">
        <v>53</v>
      </c>
    </row>
    <row r="579" spans="1:33" hidden="1" x14ac:dyDescent="0.25">
      <c r="A579" s="18" t="s">
        <v>126</v>
      </c>
      <c r="B579" s="22" t="s">
        <v>144</v>
      </c>
      <c r="C579" s="22" t="s">
        <v>2271</v>
      </c>
      <c r="D579">
        <v>34</v>
      </c>
      <c r="E579" s="28">
        <v>2</v>
      </c>
      <c r="F579" s="37" t="str">
        <f>VLOOKUP(Z579, method!$A$1:$B$15, 2, 0)</f>
        <v>中前</v>
      </c>
      <c r="G579">
        <v>8</v>
      </c>
      <c r="H579">
        <v>129</v>
      </c>
      <c r="I579" s="43">
        <v>1200</v>
      </c>
      <c r="J579" s="24" t="s">
        <v>38</v>
      </c>
      <c r="K579">
        <v>1</v>
      </c>
      <c r="L579">
        <v>9.93</v>
      </c>
      <c r="M579">
        <v>6</v>
      </c>
      <c r="N579">
        <v>11</v>
      </c>
      <c r="O579">
        <v>24</v>
      </c>
      <c r="P579" s="31" t="s">
        <v>450</v>
      </c>
      <c r="Q579">
        <v>1150</v>
      </c>
      <c r="R579">
        <v>5</v>
      </c>
      <c r="S579" s="32" t="s">
        <v>435</v>
      </c>
      <c r="T579">
        <v>157</v>
      </c>
      <c r="W579" s="12" t="s">
        <v>591</v>
      </c>
      <c r="X579">
        <v>34</v>
      </c>
      <c r="Y579" s="24" t="s">
        <v>145</v>
      </c>
      <c r="Z579">
        <v>6</v>
      </c>
      <c r="AA579">
        <v>5</v>
      </c>
      <c r="AB579">
        <v>2</v>
      </c>
      <c r="AF579">
        <v>11</v>
      </c>
      <c r="AG579" t="s">
        <v>53</v>
      </c>
    </row>
    <row r="580" spans="1:33" hidden="1" x14ac:dyDescent="0.25">
      <c r="A580" s="18" t="s">
        <v>126</v>
      </c>
      <c r="B580" s="22" t="s">
        <v>144</v>
      </c>
      <c r="C580" s="22" t="s">
        <v>2271</v>
      </c>
      <c r="D580">
        <v>7.5</v>
      </c>
      <c r="E580" s="34">
        <v>5</v>
      </c>
      <c r="F580" s="37" t="str">
        <f>VLOOKUP(Z580, method!$A$1:$B$15, 2, 0)</f>
        <v>中前</v>
      </c>
      <c r="G580">
        <v>7</v>
      </c>
      <c r="H580">
        <v>127</v>
      </c>
      <c r="I580" s="43">
        <v>1200</v>
      </c>
      <c r="J580" s="23" t="s">
        <v>487</v>
      </c>
      <c r="K580">
        <v>1</v>
      </c>
      <c r="L580">
        <v>10.72</v>
      </c>
      <c r="M580">
        <v>23</v>
      </c>
      <c r="N580">
        <v>10</v>
      </c>
      <c r="O580">
        <v>24</v>
      </c>
      <c r="P580" t="s">
        <v>467</v>
      </c>
      <c r="Q580">
        <v>1140</v>
      </c>
      <c r="R580">
        <v>5</v>
      </c>
      <c r="S580" s="32" t="s">
        <v>435</v>
      </c>
      <c r="T580">
        <v>122</v>
      </c>
      <c r="W580">
        <v>3</v>
      </c>
      <c r="X580">
        <v>34</v>
      </c>
      <c r="Y580" s="24" t="s">
        <v>145</v>
      </c>
      <c r="Z580">
        <v>6</v>
      </c>
      <c r="AA580">
        <v>6</v>
      </c>
      <c r="AB580">
        <v>5</v>
      </c>
      <c r="AF580">
        <v>11</v>
      </c>
      <c r="AG580" t="s">
        <v>53</v>
      </c>
    </row>
    <row r="581" spans="1:33" hidden="1" x14ac:dyDescent="0.25">
      <c r="A581" s="18" t="s">
        <v>126</v>
      </c>
      <c r="B581" s="22" t="s">
        <v>144</v>
      </c>
      <c r="C581" s="22" t="s">
        <v>2271</v>
      </c>
      <c r="D581">
        <v>11</v>
      </c>
      <c r="E581" s="28">
        <v>2</v>
      </c>
      <c r="F581" s="37" t="str">
        <f>VLOOKUP(Z581, method!$A$1:$B$15, 2, 0)</f>
        <v>中前</v>
      </c>
      <c r="G581">
        <v>9</v>
      </c>
      <c r="H581">
        <v>125</v>
      </c>
      <c r="I581" s="43">
        <v>1200</v>
      </c>
      <c r="J581" s="23" t="s">
        <v>487</v>
      </c>
      <c r="K581">
        <v>1</v>
      </c>
      <c r="L581">
        <v>10.16</v>
      </c>
      <c r="M581">
        <v>28</v>
      </c>
      <c r="N581">
        <v>9</v>
      </c>
      <c r="O581">
        <v>24</v>
      </c>
      <c r="P581" t="s">
        <v>467</v>
      </c>
      <c r="Q581">
        <v>1131</v>
      </c>
      <c r="R581">
        <v>5</v>
      </c>
      <c r="S581" s="32" t="s">
        <v>435</v>
      </c>
      <c r="T581">
        <v>55</v>
      </c>
      <c r="W581" s="12" t="s">
        <v>662</v>
      </c>
      <c r="X581">
        <v>32</v>
      </c>
      <c r="Y581" s="24" t="s">
        <v>145</v>
      </c>
      <c r="Z581">
        <v>5</v>
      </c>
      <c r="AA581">
        <v>5</v>
      </c>
      <c r="AB581">
        <v>2</v>
      </c>
      <c r="AF581">
        <v>11</v>
      </c>
      <c r="AG581" t="s">
        <v>53</v>
      </c>
    </row>
    <row r="582" spans="1:33" hidden="1" x14ac:dyDescent="0.25">
      <c r="A582" s="18" t="s">
        <v>126</v>
      </c>
      <c r="B582" s="22" t="s">
        <v>144</v>
      </c>
      <c r="C582" s="22" t="s">
        <v>2271</v>
      </c>
      <c r="D582">
        <v>14</v>
      </c>
      <c r="E582">
        <v>8</v>
      </c>
      <c r="F582" s="37" t="str">
        <f>VLOOKUP(Z582, method!$A$1:$B$15, 2, 0)</f>
        <v>中前</v>
      </c>
      <c r="G582">
        <v>12</v>
      </c>
      <c r="H582">
        <v>125</v>
      </c>
      <c r="I582">
        <v>1400</v>
      </c>
      <c r="J582" s="19" t="s">
        <v>63</v>
      </c>
      <c r="K582">
        <v>1</v>
      </c>
      <c r="L582">
        <v>22.74</v>
      </c>
      <c r="M582">
        <v>15</v>
      </c>
      <c r="N582">
        <v>9</v>
      </c>
      <c r="O582">
        <v>24</v>
      </c>
      <c r="P582" t="s">
        <v>539</v>
      </c>
      <c r="Q582">
        <v>1123</v>
      </c>
      <c r="R582">
        <v>5</v>
      </c>
      <c r="S582" s="32" t="s">
        <v>446</v>
      </c>
      <c r="T582">
        <v>20</v>
      </c>
      <c r="W582">
        <v>5</v>
      </c>
      <c r="X582">
        <v>34</v>
      </c>
      <c r="Y582" s="24" t="s">
        <v>145</v>
      </c>
      <c r="Z582">
        <v>6</v>
      </c>
      <c r="AA582">
        <v>6</v>
      </c>
      <c r="AB582">
        <v>5</v>
      </c>
      <c r="AC582">
        <v>8</v>
      </c>
      <c r="AF582">
        <v>11</v>
      </c>
      <c r="AG582" t="s">
        <v>53</v>
      </c>
    </row>
    <row r="583" spans="1:33" hidden="1" x14ac:dyDescent="0.25">
      <c r="A583" s="18" t="s">
        <v>126</v>
      </c>
      <c r="B583" s="22" t="s">
        <v>144</v>
      </c>
      <c r="C583" s="22" t="s">
        <v>2271</v>
      </c>
      <c r="D583">
        <v>51</v>
      </c>
      <c r="E583">
        <v>10</v>
      </c>
      <c r="F583" s="35" t="str">
        <f>VLOOKUP(Z583, method!$A$1:$B$15, 2, 0)</f>
        <v>放頭</v>
      </c>
      <c r="G583">
        <v>6</v>
      </c>
      <c r="H583">
        <v>128</v>
      </c>
      <c r="I583">
        <v>1800</v>
      </c>
      <c r="J583" s="21" t="s">
        <v>392</v>
      </c>
      <c r="K583">
        <v>1</v>
      </c>
      <c r="L583">
        <v>50.51</v>
      </c>
      <c r="M583">
        <v>10</v>
      </c>
      <c r="N583">
        <v>7</v>
      </c>
      <c r="O583">
        <v>24</v>
      </c>
      <c r="P583" s="31" t="s">
        <v>455</v>
      </c>
      <c r="Q583">
        <v>1131</v>
      </c>
      <c r="R583">
        <v>5</v>
      </c>
      <c r="S583" s="32" t="s">
        <v>446</v>
      </c>
      <c r="T583">
        <v>813</v>
      </c>
      <c r="W583" t="s">
        <v>572</v>
      </c>
      <c r="X583">
        <v>38</v>
      </c>
      <c r="Y583" s="24" t="s">
        <v>145</v>
      </c>
      <c r="Z583">
        <v>1</v>
      </c>
      <c r="AA583">
        <v>1</v>
      </c>
      <c r="AB583">
        <v>1</v>
      </c>
      <c r="AC583">
        <v>1</v>
      </c>
      <c r="AD583">
        <v>10</v>
      </c>
      <c r="AF583">
        <v>11</v>
      </c>
      <c r="AG583" t="s">
        <v>53</v>
      </c>
    </row>
    <row r="584" spans="1:33" hidden="1" x14ac:dyDescent="0.25">
      <c r="A584" s="18" t="s">
        <v>126</v>
      </c>
      <c r="B584" s="22" t="s">
        <v>144</v>
      </c>
      <c r="C584" s="22" t="s">
        <v>2271</v>
      </c>
      <c r="D584">
        <v>39</v>
      </c>
      <c r="E584">
        <v>9</v>
      </c>
      <c r="F584" s="36" t="str">
        <f>VLOOKUP(Z584, method!$A$1:$B$15, 2, 0)</f>
        <v>中後</v>
      </c>
      <c r="G584">
        <v>12</v>
      </c>
      <c r="H584">
        <v>135</v>
      </c>
      <c r="I584">
        <v>1650</v>
      </c>
      <c r="J584" s="19" t="s">
        <v>63</v>
      </c>
      <c r="K584">
        <v>1</v>
      </c>
      <c r="L584">
        <v>41.96</v>
      </c>
      <c r="M584">
        <v>4</v>
      </c>
      <c r="N584">
        <v>7</v>
      </c>
      <c r="O584">
        <v>24</v>
      </c>
      <c r="P584" s="31" t="s">
        <v>450</v>
      </c>
      <c r="Q584">
        <v>1151</v>
      </c>
      <c r="R584">
        <v>5</v>
      </c>
      <c r="S584" s="32" t="s">
        <v>435</v>
      </c>
      <c r="T584">
        <v>793</v>
      </c>
      <c r="W584" t="s">
        <v>500</v>
      </c>
      <c r="X584">
        <v>40</v>
      </c>
      <c r="Y584" s="24" t="s">
        <v>145</v>
      </c>
      <c r="Z584">
        <v>10</v>
      </c>
      <c r="AA584">
        <v>10</v>
      </c>
      <c r="AB584">
        <v>9</v>
      </c>
      <c r="AC584">
        <v>9</v>
      </c>
      <c r="AF584">
        <v>11</v>
      </c>
      <c r="AG584" t="s">
        <v>53</v>
      </c>
    </row>
    <row r="585" spans="1:33" hidden="1" x14ac:dyDescent="0.25">
      <c r="A585" s="18" t="s">
        <v>126</v>
      </c>
      <c r="B585" s="22" t="s">
        <v>144</v>
      </c>
      <c r="C585" s="22" t="s">
        <v>2271</v>
      </c>
      <c r="D585">
        <v>117</v>
      </c>
      <c r="E585">
        <v>8</v>
      </c>
      <c r="F585" s="35" t="str">
        <f>VLOOKUP(Z585, method!$A$1:$B$15, 2, 0)</f>
        <v>放頭</v>
      </c>
      <c r="G585">
        <v>7</v>
      </c>
      <c r="H585">
        <v>115</v>
      </c>
      <c r="I585">
        <v>1650</v>
      </c>
      <c r="J585" s="23" t="s">
        <v>622</v>
      </c>
      <c r="K585">
        <v>1</v>
      </c>
      <c r="L585">
        <v>41.24</v>
      </c>
      <c r="M585">
        <v>12</v>
      </c>
      <c r="N585">
        <v>6</v>
      </c>
      <c r="O585">
        <v>24</v>
      </c>
      <c r="P585" s="31" t="s">
        <v>455</v>
      </c>
      <c r="Q585">
        <v>1152</v>
      </c>
      <c r="R585">
        <v>4</v>
      </c>
      <c r="S585" s="32" t="s">
        <v>435</v>
      </c>
      <c r="T585">
        <v>743</v>
      </c>
      <c r="W585">
        <v>8</v>
      </c>
      <c r="X585">
        <v>42</v>
      </c>
      <c r="Y585" s="24" t="s">
        <v>145</v>
      </c>
      <c r="Z585">
        <v>2</v>
      </c>
      <c r="AA585">
        <v>1</v>
      </c>
      <c r="AB585">
        <v>1</v>
      </c>
      <c r="AC585">
        <v>8</v>
      </c>
      <c r="AF585">
        <v>11</v>
      </c>
      <c r="AG585" t="s">
        <v>53</v>
      </c>
    </row>
    <row r="586" spans="1:33" hidden="1" x14ac:dyDescent="0.25">
      <c r="A586" s="18" t="s">
        <v>126</v>
      </c>
      <c r="B586" s="22" t="s">
        <v>144</v>
      </c>
      <c r="C586" s="22" t="s">
        <v>2271</v>
      </c>
      <c r="D586">
        <v>77</v>
      </c>
      <c r="E586">
        <v>11</v>
      </c>
      <c r="F586" s="38" t="str">
        <f>VLOOKUP(Z586, method!$A$1:$B$15, 2, 0)</f>
        <v>留後</v>
      </c>
      <c r="G586">
        <v>11</v>
      </c>
      <c r="H586">
        <v>116</v>
      </c>
      <c r="I586">
        <v>1400</v>
      </c>
      <c r="J586" s="23" t="s">
        <v>487</v>
      </c>
      <c r="K586">
        <v>1</v>
      </c>
      <c r="L586">
        <v>22.99</v>
      </c>
      <c r="M586">
        <v>2</v>
      </c>
      <c r="N586">
        <v>6</v>
      </c>
      <c r="O586">
        <v>24</v>
      </c>
      <c r="P586" t="s">
        <v>518</v>
      </c>
      <c r="Q586">
        <v>1153</v>
      </c>
      <c r="R586">
        <v>4</v>
      </c>
      <c r="S586" s="32" t="s">
        <v>446</v>
      </c>
      <c r="T586">
        <v>721</v>
      </c>
      <c r="W586" t="s">
        <v>488</v>
      </c>
      <c r="X586">
        <v>44</v>
      </c>
      <c r="Y586" s="24" t="s">
        <v>145</v>
      </c>
      <c r="Z586">
        <v>12</v>
      </c>
      <c r="AA586">
        <v>12</v>
      </c>
      <c r="AB586">
        <v>13</v>
      </c>
      <c r="AC586">
        <v>11</v>
      </c>
      <c r="AF586">
        <v>11</v>
      </c>
      <c r="AG586" t="s">
        <v>53</v>
      </c>
    </row>
    <row r="587" spans="1:33" hidden="1" x14ac:dyDescent="0.25">
      <c r="A587" s="18" t="s">
        <v>126</v>
      </c>
      <c r="B587" s="22" t="s">
        <v>144</v>
      </c>
      <c r="C587" s="22" t="s">
        <v>2271</v>
      </c>
      <c r="D587">
        <v>84</v>
      </c>
      <c r="E587">
        <v>6</v>
      </c>
      <c r="F587" s="38" t="str">
        <f>VLOOKUP(Z587, method!$A$1:$B$15, 2, 0)</f>
        <v>留後</v>
      </c>
      <c r="G587">
        <v>13</v>
      </c>
      <c r="H587">
        <v>118</v>
      </c>
      <c r="I587">
        <v>1400</v>
      </c>
      <c r="J587" s="23" t="s">
        <v>487</v>
      </c>
      <c r="K587">
        <v>1</v>
      </c>
      <c r="L587">
        <v>23.6</v>
      </c>
      <c r="M587">
        <v>19</v>
      </c>
      <c r="N587">
        <v>5</v>
      </c>
      <c r="O587">
        <v>24</v>
      </c>
      <c r="P587" t="s">
        <v>441</v>
      </c>
      <c r="Q587">
        <v>1157</v>
      </c>
      <c r="R587">
        <v>4</v>
      </c>
      <c r="S587" s="32" t="s">
        <v>435</v>
      </c>
      <c r="T587">
        <v>680</v>
      </c>
      <c r="W587" t="s">
        <v>488</v>
      </c>
      <c r="X587">
        <v>46</v>
      </c>
      <c r="Y587" s="24" t="s">
        <v>145</v>
      </c>
      <c r="Z587">
        <v>13</v>
      </c>
      <c r="AA587">
        <v>11</v>
      </c>
      <c r="AB587">
        <v>9</v>
      </c>
      <c r="AC587">
        <v>6</v>
      </c>
      <c r="AF587">
        <v>11</v>
      </c>
      <c r="AG587" t="s">
        <v>53</v>
      </c>
    </row>
    <row r="588" spans="1:33" hidden="1" x14ac:dyDescent="0.25">
      <c r="A588" s="18" t="s">
        <v>126</v>
      </c>
      <c r="B588" s="22" t="s">
        <v>144</v>
      </c>
      <c r="C588" s="22" t="s">
        <v>2271</v>
      </c>
      <c r="D588">
        <v>33</v>
      </c>
      <c r="E588">
        <v>9</v>
      </c>
      <c r="F588" s="36" t="str">
        <f>VLOOKUP(Z588, method!$A$1:$B$15, 2, 0)</f>
        <v>中後</v>
      </c>
      <c r="G588">
        <v>5</v>
      </c>
      <c r="H588">
        <v>121</v>
      </c>
      <c r="I588" s="43">
        <v>1200</v>
      </c>
      <c r="J588" s="20" t="s">
        <v>58</v>
      </c>
      <c r="K588">
        <v>1</v>
      </c>
      <c r="L588">
        <v>11.81</v>
      </c>
      <c r="M588">
        <v>8</v>
      </c>
      <c r="N588">
        <v>5</v>
      </c>
      <c r="O588">
        <v>24</v>
      </c>
      <c r="P588" s="31" t="s">
        <v>455</v>
      </c>
      <c r="Q588">
        <v>1155</v>
      </c>
      <c r="R588">
        <v>4</v>
      </c>
      <c r="S588" s="32" t="s">
        <v>435</v>
      </c>
      <c r="T588">
        <v>650</v>
      </c>
      <c r="W588">
        <v>5</v>
      </c>
      <c r="X588">
        <v>48</v>
      </c>
      <c r="Y588" s="24" t="s">
        <v>145</v>
      </c>
      <c r="Z588">
        <v>9</v>
      </c>
      <c r="AA588">
        <v>10</v>
      </c>
      <c r="AB588">
        <v>9</v>
      </c>
      <c r="AF588">
        <v>11</v>
      </c>
      <c r="AG588" t="s">
        <v>53</v>
      </c>
    </row>
    <row r="589" spans="1:33" hidden="1" x14ac:dyDescent="0.25">
      <c r="A589" s="18" t="s">
        <v>126</v>
      </c>
      <c r="B589" s="22" t="s">
        <v>144</v>
      </c>
      <c r="C589" s="22" t="s">
        <v>2271</v>
      </c>
      <c r="D589">
        <v>77</v>
      </c>
      <c r="E589">
        <v>7</v>
      </c>
      <c r="F589" s="37" t="str">
        <f>VLOOKUP(Z589, method!$A$1:$B$15, 2, 0)</f>
        <v>中前</v>
      </c>
      <c r="G589">
        <v>1</v>
      </c>
      <c r="H589">
        <v>123</v>
      </c>
      <c r="I589">
        <v>1400</v>
      </c>
      <c r="J589" s="24" t="s">
        <v>34</v>
      </c>
      <c r="K589">
        <v>1</v>
      </c>
      <c r="L589">
        <v>22.32</v>
      </c>
      <c r="M589">
        <v>20</v>
      </c>
      <c r="N589">
        <v>4</v>
      </c>
      <c r="O589">
        <v>24</v>
      </c>
      <c r="P589" t="s">
        <v>441</v>
      </c>
      <c r="Q589">
        <v>1162</v>
      </c>
      <c r="R589">
        <v>4</v>
      </c>
      <c r="S589" s="32" t="s">
        <v>435</v>
      </c>
      <c r="T589">
        <v>599</v>
      </c>
      <c r="W589" t="s">
        <v>699</v>
      </c>
      <c r="X589">
        <v>50</v>
      </c>
      <c r="Y589" s="24" t="s">
        <v>145</v>
      </c>
      <c r="Z589">
        <v>5</v>
      </c>
      <c r="AA589">
        <v>5</v>
      </c>
      <c r="AB589">
        <v>4</v>
      </c>
      <c r="AC589">
        <v>7</v>
      </c>
      <c r="AF589">
        <v>11</v>
      </c>
      <c r="AG589" t="s">
        <v>53</v>
      </c>
    </row>
    <row r="590" spans="1:33" hidden="1" x14ac:dyDescent="0.25">
      <c r="A590" s="18" t="s">
        <v>126</v>
      </c>
      <c r="B590" s="22" t="s">
        <v>144</v>
      </c>
      <c r="C590" s="22" t="s">
        <v>2271</v>
      </c>
      <c r="D590">
        <v>228</v>
      </c>
      <c r="E590">
        <v>8</v>
      </c>
      <c r="F590" s="38" t="str">
        <f>VLOOKUP(Z590, method!$A$1:$B$15, 2, 0)</f>
        <v>留後</v>
      </c>
      <c r="G590">
        <v>1</v>
      </c>
      <c r="H590">
        <v>125</v>
      </c>
      <c r="I590" s="43">
        <v>1200</v>
      </c>
      <c r="J590" s="22" t="s">
        <v>471</v>
      </c>
      <c r="K590">
        <v>1</v>
      </c>
      <c r="L590">
        <v>9.77</v>
      </c>
      <c r="M590">
        <v>24</v>
      </c>
      <c r="N590">
        <v>3</v>
      </c>
      <c r="O590">
        <v>24</v>
      </c>
      <c r="P590" t="s">
        <v>434</v>
      </c>
      <c r="Q590">
        <v>1167</v>
      </c>
      <c r="R590">
        <v>4</v>
      </c>
      <c r="S590" s="32" t="s">
        <v>435</v>
      </c>
      <c r="T590">
        <v>524</v>
      </c>
      <c r="W590" t="s">
        <v>629</v>
      </c>
      <c r="X590">
        <v>52</v>
      </c>
      <c r="Y590" s="23" t="s">
        <v>692</v>
      </c>
      <c r="Z590">
        <v>11</v>
      </c>
      <c r="AA590">
        <v>12</v>
      </c>
      <c r="AB590">
        <v>8</v>
      </c>
      <c r="AF590">
        <v>11</v>
      </c>
      <c r="AG590" t="s">
        <v>53</v>
      </c>
    </row>
    <row r="591" spans="1:33" hidden="1" x14ac:dyDescent="0.25">
      <c r="A591" s="18" t="s">
        <v>126</v>
      </c>
      <c r="B591" s="22" t="s">
        <v>144</v>
      </c>
      <c r="C591" s="22" t="s">
        <v>2271</v>
      </c>
      <c r="D591">
        <v>45</v>
      </c>
      <c r="E591">
        <v>11</v>
      </c>
      <c r="F591" s="36" t="str">
        <f>VLOOKUP(Z591, method!$A$1:$B$15, 2, 0)</f>
        <v>中後</v>
      </c>
      <c r="G591">
        <v>5</v>
      </c>
      <c r="H591">
        <v>125</v>
      </c>
      <c r="I591" s="43">
        <v>1200</v>
      </c>
      <c r="J591" s="22" t="s">
        <v>471</v>
      </c>
      <c r="K591">
        <v>1</v>
      </c>
      <c r="L591">
        <v>12.3</v>
      </c>
      <c r="M591">
        <v>28</v>
      </c>
      <c r="N591">
        <v>2</v>
      </c>
      <c r="O591">
        <v>24</v>
      </c>
      <c r="P591" s="31" t="s">
        <v>450</v>
      </c>
      <c r="Q591">
        <v>1183</v>
      </c>
      <c r="R591">
        <v>4</v>
      </c>
      <c r="S591" s="32" t="s">
        <v>435</v>
      </c>
      <c r="T591">
        <v>464</v>
      </c>
      <c r="W591" t="s">
        <v>613</v>
      </c>
      <c r="X591">
        <v>52</v>
      </c>
      <c r="Y591" s="23" t="s">
        <v>692</v>
      </c>
      <c r="Z591">
        <v>10</v>
      </c>
      <c r="AA591">
        <v>10</v>
      </c>
      <c r="AB591">
        <v>11</v>
      </c>
      <c r="AF591">
        <v>11</v>
      </c>
      <c r="AG591" t="s">
        <v>53</v>
      </c>
    </row>
    <row r="592" spans="1:33" x14ac:dyDescent="0.25">
      <c r="A592" s="18" t="s">
        <v>126</v>
      </c>
      <c r="B592" s="23" t="s">
        <v>149</v>
      </c>
      <c r="C592" s="23" t="s">
        <v>2272</v>
      </c>
      <c r="D592">
        <v>11</v>
      </c>
      <c r="E592" s="34">
        <v>4</v>
      </c>
      <c r="F592" s="37" t="str">
        <f>VLOOKUP(Z592, method!$A$1:$B$15, 2, 0)</f>
        <v>中前</v>
      </c>
      <c r="G592">
        <v>3</v>
      </c>
      <c r="H592">
        <v>126</v>
      </c>
      <c r="I592" s="43">
        <v>1200</v>
      </c>
      <c r="J592" s="16" t="s">
        <v>316</v>
      </c>
      <c r="K592">
        <v>1</v>
      </c>
      <c r="L592">
        <v>10.06</v>
      </c>
      <c r="M592">
        <v>17</v>
      </c>
      <c r="N592">
        <v>9</v>
      </c>
      <c r="O592">
        <v>25</v>
      </c>
      <c r="P592" s="31" t="s">
        <v>455</v>
      </c>
      <c r="Q592">
        <v>1079</v>
      </c>
      <c r="R592">
        <v>4</v>
      </c>
      <c r="S592" s="32" t="s">
        <v>435</v>
      </c>
      <c r="T592">
        <v>30</v>
      </c>
      <c r="W592" s="12" t="s">
        <v>558</v>
      </c>
      <c r="X592">
        <v>50</v>
      </c>
      <c r="Y592" s="21" t="s">
        <v>35</v>
      </c>
      <c r="Z592">
        <v>7</v>
      </c>
      <c r="AA592">
        <v>9</v>
      </c>
      <c r="AB592">
        <v>4</v>
      </c>
      <c r="AF592">
        <v>8</v>
      </c>
      <c r="AG592" t="s">
        <v>150</v>
      </c>
    </row>
    <row r="593" spans="1:33" hidden="1" x14ac:dyDescent="0.25">
      <c r="A593" s="18" t="s">
        <v>126</v>
      </c>
      <c r="B593" s="23" t="s">
        <v>149</v>
      </c>
      <c r="C593" s="23" t="s">
        <v>2272</v>
      </c>
      <c r="D593">
        <v>22</v>
      </c>
      <c r="E593">
        <v>11</v>
      </c>
      <c r="F593" s="37" t="str">
        <f>VLOOKUP(Z593, method!$A$1:$B$15, 2, 0)</f>
        <v>中前</v>
      </c>
      <c r="G593">
        <v>7</v>
      </c>
      <c r="H593">
        <v>129</v>
      </c>
      <c r="I593">
        <v>1400</v>
      </c>
      <c r="J593" s="19" t="s">
        <v>63</v>
      </c>
      <c r="K593">
        <v>1</v>
      </c>
      <c r="L593">
        <v>23.16</v>
      </c>
      <c r="M593">
        <v>1</v>
      </c>
      <c r="N593">
        <v>7</v>
      </c>
      <c r="O593">
        <v>25</v>
      </c>
      <c r="P593" t="s">
        <v>429</v>
      </c>
      <c r="Q593">
        <v>1081</v>
      </c>
      <c r="R593">
        <v>4</v>
      </c>
      <c r="S593" s="32" t="s">
        <v>435</v>
      </c>
      <c r="T593">
        <v>803</v>
      </c>
      <c r="W593" t="s">
        <v>650</v>
      </c>
      <c r="X593">
        <v>54</v>
      </c>
      <c r="Y593" s="21" t="s">
        <v>35</v>
      </c>
      <c r="Z593">
        <v>7</v>
      </c>
      <c r="AA593">
        <v>8</v>
      </c>
      <c r="AB593">
        <v>9</v>
      </c>
      <c r="AC593">
        <v>11</v>
      </c>
      <c r="AF593">
        <v>8</v>
      </c>
      <c r="AG593" t="s">
        <v>150</v>
      </c>
    </row>
    <row r="594" spans="1:33" x14ac:dyDescent="0.25">
      <c r="A594" s="18" t="s">
        <v>126</v>
      </c>
      <c r="B594" s="23" t="s">
        <v>149</v>
      </c>
      <c r="C594" s="23" t="s">
        <v>2272</v>
      </c>
      <c r="D594">
        <v>11</v>
      </c>
      <c r="E594">
        <v>6</v>
      </c>
      <c r="F594" s="37" t="str">
        <f>VLOOKUP(Z594, method!$A$1:$B$15, 2, 0)</f>
        <v>中前</v>
      </c>
      <c r="G594">
        <v>3</v>
      </c>
      <c r="H594">
        <v>135</v>
      </c>
      <c r="I594" s="43">
        <v>1200</v>
      </c>
      <c r="J594" s="19" t="s">
        <v>63</v>
      </c>
      <c r="K594">
        <v>1</v>
      </c>
      <c r="L594">
        <v>10.73</v>
      </c>
      <c r="M594">
        <v>11</v>
      </c>
      <c r="N594">
        <v>6</v>
      </c>
      <c r="O594">
        <v>25</v>
      </c>
      <c r="P594" s="31" t="s">
        <v>455</v>
      </c>
      <c r="Q594">
        <v>1085</v>
      </c>
      <c r="R594">
        <v>4</v>
      </c>
      <c r="S594" s="32" t="s">
        <v>446</v>
      </c>
      <c r="T594">
        <v>750</v>
      </c>
      <c r="W594" s="12" t="s">
        <v>456</v>
      </c>
      <c r="X594">
        <v>56</v>
      </c>
      <c r="Y594" s="21" t="s">
        <v>35</v>
      </c>
      <c r="Z594">
        <v>6</v>
      </c>
      <c r="AA594">
        <v>7</v>
      </c>
      <c r="AB594">
        <v>6</v>
      </c>
      <c r="AF594">
        <v>8</v>
      </c>
      <c r="AG594" t="s">
        <v>150</v>
      </c>
    </row>
    <row r="595" spans="1:33" x14ac:dyDescent="0.25">
      <c r="A595" s="18" t="s">
        <v>126</v>
      </c>
      <c r="B595" s="23" t="s">
        <v>149</v>
      </c>
      <c r="C595" s="23" t="s">
        <v>2272</v>
      </c>
      <c r="D595">
        <v>10</v>
      </c>
      <c r="E595" s="28">
        <v>3</v>
      </c>
      <c r="F595" s="36" t="str">
        <f>VLOOKUP(Z595, method!$A$1:$B$15, 2, 0)</f>
        <v>中後</v>
      </c>
      <c r="G595">
        <v>5</v>
      </c>
      <c r="H595">
        <v>132</v>
      </c>
      <c r="I595" s="43">
        <v>1200</v>
      </c>
      <c r="J595" s="16" t="s">
        <v>316</v>
      </c>
      <c r="K595">
        <v>1</v>
      </c>
      <c r="L595">
        <v>10.09</v>
      </c>
      <c r="M595">
        <v>14</v>
      </c>
      <c r="N595">
        <v>5</v>
      </c>
      <c r="O595">
        <v>25</v>
      </c>
      <c r="P595" s="31" t="s">
        <v>455</v>
      </c>
      <c r="Q595">
        <v>1066</v>
      </c>
      <c r="R595">
        <v>4</v>
      </c>
      <c r="S595" s="32" t="s">
        <v>446</v>
      </c>
      <c r="T595">
        <v>674</v>
      </c>
      <c r="W595" s="12" t="s">
        <v>464</v>
      </c>
      <c r="X595">
        <v>56</v>
      </c>
      <c r="Y595" s="21" t="s">
        <v>35</v>
      </c>
      <c r="Z595">
        <v>8</v>
      </c>
      <c r="AA595">
        <v>8</v>
      </c>
      <c r="AB595">
        <v>3</v>
      </c>
      <c r="AF595">
        <v>8</v>
      </c>
      <c r="AG595" t="s">
        <v>150</v>
      </c>
    </row>
    <row r="596" spans="1:33" x14ac:dyDescent="0.25">
      <c r="A596" s="18" t="s">
        <v>126</v>
      </c>
      <c r="B596" s="23" t="s">
        <v>149</v>
      </c>
      <c r="C596" s="23" t="s">
        <v>2272</v>
      </c>
      <c r="D596">
        <v>9.9</v>
      </c>
      <c r="E596">
        <v>7</v>
      </c>
      <c r="F596" s="36" t="str">
        <f>VLOOKUP(Z596, method!$A$1:$B$15, 2, 0)</f>
        <v>中後</v>
      </c>
      <c r="G596">
        <v>3</v>
      </c>
      <c r="H596">
        <v>134</v>
      </c>
      <c r="I596" s="43">
        <v>1200</v>
      </c>
      <c r="J596" s="19" t="s">
        <v>63</v>
      </c>
      <c r="K596">
        <v>1</v>
      </c>
      <c r="L596">
        <v>10.210000000000001</v>
      </c>
      <c r="M596">
        <v>16</v>
      </c>
      <c r="N596">
        <v>4</v>
      </c>
      <c r="O596">
        <v>25</v>
      </c>
      <c r="P596" s="31" t="s">
        <v>455</v>
      </c>
      <c r="Q596">
        <v>1059</v>
      </c>
      <c r="R596">
        <v>4</v>
      </c>
      <c r="S596" s="32" t="s">
        <v>446</v>
      </c>
      <c r="T596">
        <v>598</v>
      </c>
      <c r="W596" s="12" t="s">
        <v>521</v>
      </c>
      <c r="X596">
        <v>58</v>
      </c>
      <c r="Y596" s="21" t="s">
        <v>35</v>
      </c>
      <c r="Z596">
        <v>8</v>
      </c>
      <c r="AA596">
        <v>8</v>
      </c>
      <c r="AB596">
        <v>7</v>
      </c>
      <c r="AF596">
        <v>8</v>
      </c>
      <c r="AG596" t="s">
        <v>150</v>
      </c>
    </row>
    <row r="597" spans="1:33" hidden="1" x14ac:dyDescent="0.25">
      <c r="A597" s="18" t="s">
        <v>126</v>
      </c>
      <c r="B597" s="23" t="s">
        <v>149</v>
      </c>
      <c r="C597" s="23" t="s">
        <v>2272</v>
      </c>
      <c r="D597">
        <v>12</v>
      </c>
      <c r="E597">
        <v>6</v>
      </c>
      <c r="F597" s="36" t="str">
        <f>VLOOKUP(Z597, method!$A$1:$B$15, 2, 0)</f>
        <v>中後</v>
      </c>
      <c r="G597">
        <v>3</v>
      </c>
      <c r="H597">
        <v>120</v>
      </c>
      <c r="I597" s="43">
        <v>1200</v>
      </c>
      <c r="J597" s="19" t="s">
        <v>63</v>
      </c>
      <c r="K597">
        <v>1</v>
      </c>
      <c r="L597">
        <v>10.71</v>
      </c>
      <c r="M597">
        <v>15</v>
      </c>
      <c r="N597">
        <v>3</v>
      </c>
      <c r="O597">
        <v>25</v>
      </c>
      <c r="P597" t="s">
        <v>441</v>
      </c>
      <c r="Q597">
        <v>1066</v>
      </c>
      <c r="R597">
        <v>3</v>
      </c>
      <c r="S597" s="33" t="s">
        <v>499</v>
      </c>
      <c r="T597">
        <v>512</v>
      </c>
      <c r="W597">
        <v>4</v>
      </c>
      <c r="X597">
        <v>60</v>
      </c>
      <c r="Y597" s="21" t="s">
        <v>35</v>
      </c>
      <c r="Z597">
        <v>10</v>
      </c>
      <c r="AA597">
        <v>9</v>
      </c>
      <c r="AB597">
        <v>6</v>
      </c>
      <c r="AF597">
        <v>8</v>
      </c>
      <c r="AG597" t="s">
        <v>150</v>
      </c>
    </row>
    <row r="598" spans="1:33" hidden="1" x14ac:dyDescent="0.25">
      <c r="A598" s="18" t="s">
        <v>126</v>
      </c>
      <c r="B598" s="23" t="s">
        <v>149</v>
      </c>
      <c r="C598" s="23" t="s">
        <v>2272</v>
      </c>
      <c r="D598">
        <v>11</v>
      </c>
      <c r="E598">
        <v>8</v>
      </c>
      <c r="F598" s="38" t="str">
        <f>VLOOKUP(Z598, method!$A$1:$B$15, 2, 0)</f>
        <v>留後</v>
      </c>
      <c r="G598">
        <v>7</v>
      </c>
      <c r="H598">
        <v>122</v>
      </c>
      <c r="I598">
        <v>1000</v>
      </c>
      <c r="J598" s="19" t="s">
        <v>63</v>
      </c>
      <c r="K598">
        <v>0</v>
      </c>
      <c r="L598">
        <v>56.8</v>
      </c>
      <c r="M598">
        <v>16</v>
      </c>
      <c r="N598">
        <v>2</v>
      </c>
      <c r="O598">
        <v>25</v>
      </c>
      <c r="P598" t="s">
        <v>441</v>
      </c>
      <c r="Q598">
        <v>1063</v>
      </c>
      <c r="R598">
        <v>3</v>
      </c>
      <c r="S598" s="32" t="s">
        <v>446</v>
      </c>
      <c r="T598">
        <v>435</v>
      </c>
      <c r="W598">
        <v>4</v>
      </c>
      <c r="X598">
        <v>62</v>
      </c>
      <c r="Y598" s="21" t="s">
        <v>35</v>
      </c>
      <c r="Z598">
        <v>11</v>
      </c>
      <c r="AA598">
        <v>11</v>
      </c>
      <c r="AB598">
        <v>8</v>
      </c>
      <c r="AF598">
        <v>8</v>
      </c>
      <c r="AG598" t="s">
        <v>150</v>
      </c>
    </row>
    <row r="599" spans="1:33" hidden="1" x14ac:dyDescent="0.25">
      <c r="A599" s="18" t="s">
        <v>126</v>
      </c>
      <c r="B599" s="23" t="s">
        <v>149</v>
      </c>
      <c r="C599" s="23" t="s">
        <v>2272</v>
      </c>
      <c r="D599">
        <v>17</v>
      </c>
      <c r="E599" s="34">
        <v>5</v>
      </c>
      <c r="F599" s="38" t="str">
        <f>VLOOKUP(Z599, method!$A$1:$B$15, 2, 0)</f>
        <v>留後</v>
      </c>
      <c r="G599">
        <v>10</v>
      </c>
      <c r="H599">
        <v>120</v>
      </c>
      <c r="I599">
        <v>1000</v>
      </c>
      <c r="J599" s="25" t="s">
        <v>150</v>
      </c>
      <c r="K599">
        <v>0</v>
      </c>
      <c r="L599">
        <v>57.83</v>
      </c>
      <c r="M599">
        <v>26</v>
      </c>
      <c r="N599">
        <v>1</v>
      </c>
      <c r="O599">
        <v>25</v>
      </c>
      <c r="P599" t="s">
        <v>539</v>
      </c>
      <c r="Q599">
        <v>1049</v>
      </c>
      <c r="R599">
        <v>3</v>
      </c>
      <c r="S599" s="32" t="s">
        <v>435</v>
      </c>
      <c r="T599">
        <v>384</v>
      </c>
      <c r="W599" t="s">
        <v>519</v>
      </c>
      <c r="X599">
        <v>62</v>
      </c>
      <c r="Y599" s="21" t="s">
        <v>35</v>
      </c>
      <c r="Z599">
        <v>12</v>
      </c>
      <c r="AA599">
        <v>12</v>
      </c>
      <c r="AB599">
        <v>5</v>
      </c>
      <c r="AF599">
        <v>8</v>
      </c>
      <c r="AG599" t="s">
        <v>150</v>
      </c>
    </row>
    <row r="600" spans="1:33" hidden="1" x14ac:dyDescent="0.25">
      <c r="A600" s="18" t="s">
        <v>126</v>
      </c>
      <c r="B600" s="23" t="s">
        <v>149</v>
      </c>
      <c r="C600" s="23" t="s">
        <v>2272</v>
      </c>
      <c r="D600">
        <v>19</v>
      </c>
      <c r="E600" s="34">
        <v>5</v>
      </c>
      <c r="F600" s="36" t="str">
        <f>VLOOKUP(Z600, method!$A$1:$B$15, 2, 0)</f>
        <v>中後</v>
      </c>
      <c r="G600">
        <v>5</v>
      </c>
      <c r="H600">
        <v>121</v>
      </c>
      <c r="I600" s="43">
        <v>1200</v>
      </c>
      <c r="J600" s="25" t="s">
        <v>150</v>
      </c>
      <c r="K600">
        <v>1</v>
      </c>
      <c r="L600">
        <v>9.9499999999999993</v>
      </c>
      <c r="M600">
        <v>1</v>
      </c>
      <c r="N600">
        <v>1</v>
      </c>
      <c r="O600">
        <v>25</v>
      </c>
      <c r="P600" t="s">
        <v>429</v>
      </c>
      <c r="Q600">
        <v>1055</v>
      </c>
      <c r="R600">
        <v>3</v>
      </c>
      <c r="S600" s="32" t="s">
        <v>435</v>
      </c>
      <c r="T600">
        <v>316</v>
      </c>
      <c r="W600">
        <v>5</v>
      </c>
      <c r="X600">
        <v>64</v>
      </c>
      <c r="Y600" s="21" t="s">
        <v>35</v>
      </c>
      <c r="Z600">
        <v>9</v>
      </c>
      <c r="AA600">
        <v>9</v>
      </c>
      <c r="AB600">
        <v>5</v>
      </c>
      <c r="AF600">
        <v>8</v>
      </c>
      <c r="AG600" t="s">
        <v>150</v>
      </c>
    </row>
    <row r="601" spans="1:33" hidden="1" x14ac:dyDescent="0.25">
      <c r="A601" s="18" t="s">
        <v>126</v>
      </c>
      <c r="B601" s="23" t="s">
        <v>149</v>
      </c>
      <c r="C601" s="23" t="s">
        <v>2272</v>
      </c>
      <c r="D601">
        <v>80</v>
      </c>
      <c r="E601">
        <v>6</v>
      </c>
      <c r="F601" s="38" t="str">
        <f>VLOOKUP(Z601, method!$A$1:$B$15, 2, 0)</f>
        <v>留後</v>
      </c>
      <c r="G601">
        <v>11</v>
      </c>
      <c r="H601">
        <v>119</v>
      </c>
      <c r="I601" s="43">
        <v>1200</v>
      </c>
      <c r="J601" s="25" t="s">
        <v>150</v>
      </c>
      <c r="K601">
        <v>1</v>
      </c>
      <c r="L601">
        <v>9.76</v>
      </c>
      <c r="M601">
        <v>22</v>
      </c>
      <c r="N601">
        <v>12</v>
      </c>
      <c r="O601">
        <v>24</v>
      </c>
      <c r="P601" t="s">
        <v>539</v>
      </c>
      <c r="Q601">
        <v>1049</v>
      </c>
      <c r="R601">
        <v>3</v>
      </c>
      <c r="S601" s="32" t="s">
        <v>435</v>
      </c>
      <c r="T601">
        <v>284</v>
      </c>
      <c r="W601">
        <v>3</v>
      </c>
      <c r="X601">
        <v>64</v>
      </c>
      <c r="Y601" s="21" t="s">
        <v>35</v>
      </c>
      <c r="Z601">
        <v>12</v>
      </c>
      <c r="AA601">
        <v>11</v>
      </c>
      <c r="AB601">
        <v>6</v>
      </c>
      <c r="AF601">
        <v>8</v>
      </c>
      <c r="AG601" t="s">
        <v>150</v>
      </c>
    </row>
    <row r="602" spans="1:33" hidden="1" x14ac:dyDescent="0.25">
      <c r="A602" s="18" t="s">
        <v>126</v>
      </c>
      <c r="B602" s="24" t="s">
        <v>152</v>
      </c>
      <c r="C602" s="24" t="s">
        <v>2273</v>
      </c>
      <c r="D602">
        <v>21</v>
      </c>
      <c r="E602" s="34">
        <v>5</v>
      </c>
      <c r="F602" s="35" t="str">
        <f>VLOOKUP(Z602, method!$A$1:$B$15, 2, 0)</f>
        <v>放頭</v>
      </c>
      <c r="G602">
        <v>8</v>
      </c>
      <c r="H602">
        <v>122</v>
      </c>
      <c r="I602">
        <v>1000</v>
      </c>
      <c r="J602" s="19" t="s">
        <v>101</v>
      </c>
      <c r="K602">
        <v>0</v>
      </c>
      <c r="L602">
        <v>56.65</v>
      </c>
      <c r="M602">
        <v>7</v>
      </c>
      <c r="N602">
        <v>9</v>
      </c>
      <c r="O602">
        <v>25</v>
      </c>
      <c r="P602" t="s">
        <v>434</v>
      </c>
      <c r="Q602">
        <v>1029</v>
      </c>
      <c r="R602">
        <v>4</v>
      </c>
      <c r="S602" s="32" t="s">
        <v>435</v>
      </c>
      <c r="T602">
        <v>4</v>
      </c>
      <c r="W602" t="s">
        <v>474</v>
      </c>
      <c r="X602">
        <v>47</v>
      </c>
      <c r="Y602" s="17" t="s">
        <v>111</v>
      </c>
      <c r="Z602">
        <v>3</v>
      </c>
      <c r="AA602">
        <v>3</v>
      </c>
      <c r="AB602">
        <v>5</v>
      </c>
      <c r="AF602">
        <v>4</v>
      </c>
      <c r="AG602" t="s">
        <v>101</v>
      </c>
    </row>
    <row r="603" spans="1:33" hidden="1" x14ac:dyDescent="0.25">
      <c r="A603" s="18" t="s">
        <v>126</v>
      </c>
      <c r="B603" s="24" t="s">
        <v>152</v>
      </c>
      <c r="C603" s="24" t="s">
        <v>2273</v>
      </c>
      <c r="D603">
        <v>34</v>
      </c>
      <c r="E603" s="34">
        <v>4</v>
      </c>
      <c r="F603" s="37" t="str">
        <f>VLOOKUP(Z603, method!$A$1:$B$15, 2, 0)</f>
        <v>中前</v>
      </c>
      <c r="G603">
        <v>8</v>
      </c>
      <c r="H603">
        <v>131</v>
      </c>
      <c r="I603">
        <v>1000</v>
      </c>
      <c r="J603" s="19" t="s">
        <v>101</v>
      </c>
      <c r="K603">
        <v>0</v>
      </c>
      <c r="L603">
        <v>56.81</v>
      </c>
      <c r="M603">
        <v>1</v>
      </c>
      <c r="N603">
        <v>7</v>
      </c>
      <c r="O603">
        <v>25</v>
      </c>
      <c r="P603" t="s">
        <v>429</v>
      </c>
      <c r="Q603">
        <v>1029</v>
      </c>
      <c r="R603">
        <v>4</v>
      </c>
      <c r="S603" s="32" t="s">
        <v>435</v>
      </c>
      <c r="T603">
        <v>799</v>
      </c>
      <c r="W603" t="s">
        <v>519</v>
      </c>
      <c r="X603">
        <v>51</v>
      </c>
      <c r="Y603" s="17" t="s">
        <v>111</v>
      </c>
      <c r="Z603">
        <v>6</v>
      </c>
      <c r="AA603">
        <v>5</v>
      </c>
      <c r="AB603">
        <v>4</v>
      </c>
      <c r="AF603">
        <v>4</v>
      </c>
      <c r="AG603" t="s">
        <v>101</v>
      </c>
    </row>
    <row r="604" spans="1:33" x14ac:dyDescent="0.25">
      <c r="A604" s="18" t="s">
        <v>126</v>
      </c>
      <c r="B604" s="24" t="s">
        <v>152</v>
      </c>
      <c r="C604" s="24" t="s">
        <v>2273</v>
      </c>
      <c r="D604">
        <v>5.6</v>
      </c>
      <c r="E604">
        <v>8</v>
      </c>
      <c r="F604" s="37" t="str">
        <f>VLOOKUP(Z604, method!$A$1:$B$15, 2, 0)</f>
        <v>中前</v>
      </c>
      <c r="G604">
        <v>5</v>
      </c>
      <c r="H604">
        <v>129</v>
      </c>
      <c r="I604" s="43">
        <v>1200</v>
      </c>
      <c r="J604" s="20" t="s">
        <v>19</v>
      </c>
      <c r="K604">
        <v>1</v>
      </c>
      <c r="L604">
        <v>11.51</v>
      </c>
      <c r="M604">
        <v>4</v>
      </c>
      <c r="N604">
        <v>6</v>
      </c>
      <c r="O604">
        <v>25</v>
      </c>
      <c r="P604" s="31" t="s">
        <v>450</v>
      </c>
      <c r="Q604">
        <v>1036</v>
      </c>
      <c r="R604">
        <v>4</v>
      </c>
      <c r="S604" s="33" t="s">
        <v>499</v>
      </c>
      <c r="T604">
        <v>730</v>
      </c>
      <c r="W604">
        <v>8</v>
      </c>
      <c r="X604">
        <v>53</v>
      </c>
      <c r="Y604" s="17" t="s">
        <v>111</v>
      </c>
      <c r="Z604">
        <v>4</v>
      </c>
      <c r="AA604">
        <v>2</v>
      </c>
      <c r="AB604">
        <v>8</v>
      </c>
      <c r="AF604">
        <v>4</v>
      </c>
      <c r="AG604" t="s">
        <v>101</v>
      </c>
    </row>
    <row r="605" spans="1:33" x14ac:dyDescent="0.25">
      <c r="A605" s="18" t="s">
        <v>126</v>
      </c>
      <c r="B605" s="24" t="s">
        <v>152</v>
      </c>
      <c r="C605" s="24" t="s">
        <v>2273</v>
      </c>
      <c r="D605">
        <v>5.9</v>
      </c>
      <c r="E605">
        <v>6</v>
      </c>
      <c r="F605" s="37" t="str">
        <f>VLOOKUP(Z605, method!$A$1:$B$15, 2, 0)</f>
        <v>中前</v>
      </c>
      <c r="G605">
        <v>3</v>
      </c>
      <c r="H605">
        <v>128</v>
      </c>
      <c r="I605" s="43">
        <v>1200</v>
      </c>
      <c r="J605" s="21" t="s">
        <v>53</v>
      </c>
      <c r="K605">
        <v>1</v>
      </c>
      <c r="L605">
        <v>10.57</v>
      </c>
      <c r="M605">
        <v>14</v>
      </c>
      <c r="N605">
        <v>5</v>
      </c>
      <c r="O605">
        <v>25</v>
      </c>
      <c r="P605" s="31" t="s">
        <v>455</v>
      </c>
      <c r="Q605">
        <v>1038</v>
      </c>
      <c r="R605">
        <v>4</v>
      </c>
      <c r="S605" s="32" t="s">
        <v>446</v>
      </c>
      <c r="T605">
        <v>675</v>
      </c>
      <c r="W605" t="s">
        <v>474</v>
      </c>
      <c r="X605">
        <v>53</v>
      </c>
      <c r="Y605" s="17" t="s">
        <v>111</v>
      </c>
      <c r="Z605">
        <v>5</v>
      </c>
      <c r="AA605">
        <v>6</v>
      </c>
      <c r="AB605">
        <v>6</v>
      </c>
      <c r="AF605">
        <v>4</v>
      </c>
      <c r="AG605" t="s">
        <v>101</v>
      </c>
    </row>
    <row r="606" spans="1:33" x14ac:dyDescent="0.25">
      <c r="A606" s="18" t="s">
        <v>126</v>
      </c>
      <c r="B606" s="24" t="s">
        <v>152</v>
      </c>
      <c r="C606" s="24" t="s">
        <v>2273</v>
      </c>
      <c r="D606">
        <v>28</v>
      </c>
      <c r="E606" s="28">
        <v>2</v>
      </c>
      <c r="F606" s="35" t="str">
        <f>VLOOKUP(Z606, method!$A$1:$B$15, 2, 0)</f>
        <v>放頭</v>
      </c>
      <c r="G606">
        <v>6</v>
      </c>
      <c r="H606">
        <v>128</v>
      </c>
      <c r="I606" s="43">
        <v>1200</v>
      </c>
      <c r="J606" s="19" t="s">
        <v>101</v>
      </c>
      <c r="K606">
        <v>1</v>
      </c>
      <c r="L606">
        <v>9.91</v>
      </c>
      <c r="M606">
        <v>9</v>
      </c>
      <c r="N606">
        <v>4</v>
      </c>
      <c r="O606">
        <v>25</v>
      </c>
      <c r="P606" s="31" t="s">
        <v>450</v>
      </c>
      <c r="Q606">
        <v>1031</v>
      </c>
      <c r="R606">
        <v>4</v>
      </c>
      <c r="S606" s="32" t="s">
        <v>446</v>
      </c>
      <c r="T606">
        <v>577</v>
      </c>
      <c r="W606" s="12" t="s">
        <v>662</v>
      </c>
      <c r="X606">
        <v>52</v>
      </c>
      <c r="Y606" s="17" t="s">
        <v>111</v>
      </c>
      <c r="Z606">
        <v>2</v>
      </c>
      <c r="AA606">
        <v>2</v>
      </c>
      <c r="AB606">
        <v>2</v>
      </c>
      <c r="AF606">
        <v>4</v>
      </c>
      <c r="AG606" t="s">
        <v>101</v>
      </c>
    </row>
    <row r="607" spans="1:33" x14ac:dyDescent="0.25">
      <c r="A607" s="18" t="s">
        <v>126</v>
      </c>
      <c r="B607" s="24" t="s">
        <v>152</v>
      </c>
      <c r="C607" s="24" t="s">
        <v>2273</v>
      </c>
      <c r="D607">
        <v>24</v>
      </c>
      <c r="E607">
        <v>9</v>
      </c>
      <c r="F607" s="36" t="str">
        <f>VLOOKUP(Z607, method!$A$1:$B$15, 2, 0)</f>
        <v>中後</v>
      </c>
      <c r="G607">
        <v>9</v>
      </c>
      <c r="H607">
        <v>130</v>
      </c>
      <c r="I607" s="43">
        <v>1200</v>
      </c>
      <c r="J607" s="26" t="s">
        <v>693</v>
      </c>
      <c r="K607">
        <v>1</v>
      </c>
      <c r="L607">
        <v>10.26</v>
      </c>
      <c r="M607">
        <v>19</v>
      </c>
      <c r="N607">
        <v>3</v>
      </c>
      <c r="O607">
        <v>25</v>
      </c>
      <c r="P607" s="31" t="s">
        <v>455</v>
      </c>
      <c r="Q607">
        <v>1034</v>
      </c>
      <c r="R607">
        <v>4</v>
      </c>
      <c r="S607" s="32" t="s">
        <v>446</v>
      </c>
      <c r="T607">
        <v>517</v>
      </c>
      <c r="W607" t="s">
        <v>488</v>
      </c>
      <c r="X607">
        <v>54</v>
      </c>
      <c r="Y607" s="17" t="s">
        <v>111</v>
      </c>
      <c r="Z607">
        <v>8</v>
      </c>
      <c r="AA607">
        <v>5</v>
      </c>
      <c r="AB607">
        <v>9</v>
      </c>
      <c r="AF607">
        <v>4</v>
      </c>
      <c r="AG607" t="s">
        <v>101</v>
      </c>
    </row>
    <row r="608" spans="1:33" x14ac:dyDescent="0.25">
      <c r="A608" s="18" t="s">
        <v>126</v>
      </c>
      <c r="B608" s="24" t="s">
        <v>152</v>
      </c>
      <c r="C608" s="24" t="s">
        <v>2273</v>
      </c>
      <c r="D608">
        <v>74</v>
      </c>
      <c r="E608" s="34">
        <v>5</v>
      </c>
      <c r="F608" s="36" t="str">
        <f>VLOOKUP(Z608, method!$A$1:$B$15, 2, 0)</f>
        <v>中後</v>
      </c>
      <c r="G608">
        <v>7</v>
      </c>
      <c r="H608">
        <v>130</v>
      </c>
      <c r="I608" s="43">
        <v>1200</v>
      </c>
      <c r="J608" s="26" t="s">
        <v>693</v>
      </c>
      <c r="K608">
        <v>1</v>
      </c>
      <c r="L608">
        <v>10.130000000000001</v>
      </c>
      <c r="M608">
        <v>19</v>
      </c>
      <c r="N608">
        <v>2</v>
      </c>
      <c r="O608">
        <v>25</v>
      </c>
      <c r="P608" s="31" t="s">
        <v>455</v>
      </c>
      <c r="Q608">
        <v>1033</v>
      </c>
      <c r="R608">
        <v>4</v>
      </c>
      <c r="S608" s="32" t="s">
        <v>435</v>
      </c>
      <c r="T608">
        <v>440</v>
      </c>
      <c r="W608" s="12">
        <v>2</v>
      </c>
      <c r="X608">
        <v>55</v>
      </c>
      <c r="Y608" s="17" t="s">
        <v>111</v>
      </c>
      <c r="Z608">
        <v>8</v>
      </c>
      <c r="AA608">
        <v>7</v>
      </c>
      <c r="AB608">
        <v>5</v>
      </c>
      <c r="AF608">
        <v>4</v>
      </c>
      <c r="AG608" t="s">
        <v>101</v>
      </c>
    </row>
    <row r="609" spans="1:33" x14ac:dyDescent="0.25">
      <c r="A609" s="18" t="s">
        <v>126</v>
      </c>
      <c r="B609" s="24" t="s">
        <v>152</v>
      </c>
      <c r="C609" s="24" t="s">
        <v>2273</v>
      </c>
      <c r="D609">
        <v>13</v>
      </c>
      <c r="E609">
        <v>11</v>
      </c>
      <c r="F609" s="38" t="str">
        <f>VLOOKUP(Z609, method!$A$1:$B$15, 2, 0)</f>
        <v>留後</v>
      </c>
      <c r="G609">
        <v>8</v>
      </c>
      <c r="H609">
        <v>132</v>
      </c>
      <c r="I609" s="43">
        <v>1200</v>
      </c>
      <c r="J609" s="25" t="s">
        <v>150</v>
      </c>
      <c r="K609">
        <v>1</v>
      </c>
      <c r="L609">
        <v>10.8</v>
      </c>
      <c r="M609">
        <v>22</v>
      </c>
      <c r="N609">
        <v>1</v>
      </c>
      <c r="O609">
        <v>25</v>
      </c>
      <c r="P609" s="31" t="s">
        <v>461</v>
      </c>
      <c r="Q609">
        <v>1038</v>
      </c>
      <c r="R609">
        <v>4</v>
      </c>
      <c r="S609" s="32" t="s">
        <v>435</v>
      </c>
      <c r="T609">
        <v>368</v>
      </c>
      <c r="W609" t="s">
        <v>459</v>
      </c>
      <c r="X609">
        <v>57</v>
      </c>
      <c r="Y609" s="17" t="s">
        <v>111</v>
      </c>
      <c r="Z609">
        <v>11</v>
      </c>
      <c r="AA609">
        <v>10</v>
      </c>
      <c r="AB609">
        <v>11</v>
      </c>
      <c r="AF609">
        <v>4</v>
      </c>
      <c r="AG609" t="s">
        <v>101</v>
      </c>
    </row>
    <row r="610" spans="1:33" hidden="1" x14ac:dyDescent="0.25">
      <c r="A610" s="18" t="s">
        <v>126</v>
      </c>
      <c r="B610" s="24" t="s">
        <v>152</v>
      </c>
      <c r="C610" s="24" t="s">
        <v>2273</v>
      </c>
      <c r="D610">
        <v>113</v>
      </c>
      <c r="E610" s="34">
        <v>4</v>
      </c>
      <c r="F610" s="36" t="str">
        <f>VLOOKUP(Z610, method!$A$1:$B$15, 2, 0)</f>
        <v>中後</v>
      </c>
      <c r="G610">
        <v>9</v>
      </c>
      <c r="H610">
        <v>134</v>
      </c>
      <c r="I610">
        <v>1000</v>
      </c>
      <c r="J610" s="25" t="s">
        <v>150</v>
      </c>
      <c r="K610">
        <v>0</v>
      </c>
      <c r="L610">
        <v>57.55</v>
      </c>
      <c r="M610">
        <v>26</v>
      </c>
      <c r="N610">
        <v>12</v>
      </c>
      <c r="O610">
        <v>24</v>
      </c>
      <c r="P610" s="42" t="s">
        <v>445</v>
      </c>
      <c r="Q610">
        <v>1041</v>
      </c>
      <c r="R610">
        <v>4</v>
      </c>
      <c r="S610" s="32" t="s">
        <v>435</v>
      </c>
      <c r="T610">
        <v>288</v>
      </c>
      <c r="W610" t="s">
        <v>519</v>
      </c>
      <c r="X610">
        <v>58</v>
      </c>
      <c r="Y610" s="17" t="s">
        <v>111</v>
      </c>
      <c r="Z610">
        <v>8</v>
      </c>
      <c r="AA610">
        <v>9</v>
      </c>
      <c r="AB610">
        <v>4</v>
      </c>
      <c r="AF610">
        <v>4</v>
      </c>
      <c r="AG610" t="s">
        <v>101</v>
      </c>
    </row>
    <row r="611" spans="1:33" hidden="1" x14ac:dyDescent="0.25">
      <c r="A611" s="18" t="s">
        <v>126</v>
      </c>
      <c r="B611" s="24" t="s">
        <v>152</v>
      </c>
      <c r="C611" s="24" t="s">
        <v>2273</v>
      </c>
      <c r="D611">
        <v>204</v>
      </c>
      <c r="E611">
        <v>14</v>
      </c>
      <c r="F611" s="35" t="str">
        <f>VLOOKUP(Z611, method!$A$1:$B$15, 2, 0)</f>
        <v>放頭</v>
      </c>
      <c r="G611">
        <v>13</v>
      </c>
      <c r="H611">
        <v>122</v>
      </c>
      <c r="I611" s="43">
        <v>1200</v>
      </c>
      <c r="J611" s="21" t="s">
        <v>53</v>
      </c>
      <c r="K611">
        <v>1</v>
      </c>
      <c r="L611">
        <v>12.86</v>
      </c>
      <c r="M611">
        <v>1</v>
      </c>
      <c r="N611">
        <v>7</v>
      </c>
      <c r="O611">
        <v>24</v>
      </c>
      <c r="P611" t="s">
        <v>518</v>
      </c>
      <c r="Q611">
        <v>1050</v>
      </c>
      <c r="R611">
        <v>3</v>
      </c>
      <c r="S611" s="32" t="s">
        <v>435</v>
      </c>
      <c r="T611">
        <v>791</v>
      </c>
      <c r="W611" t="s">
        <v>1202</v>
      </c>
      <c r="X611">
        <v>62</v>
      </c>
      <c r="Y611" s="17" t="s">
        <v>111</v>
      </c>
      <c r="Z611">
        <v>3</v>
      </c>
      <c r="AA611">
        <v>8</v>
      </c>
      <c r="AB611">
        <v>14</v>
      </c>
      <c r="AF611">
        <v>4</v>
      </c>
      <c r="AG611" t="s">
        <v>101</v>
      </c>
    </row>
    <row r="612" spans="1:33" hidden="1" x14ac:dyDescent="0.25">
      <c r="A612" s="18" t="s">
        <v>126</v>
      </c>
      <c r="B612" s="24" t="s">
        <v>152</v>
      </c>
      <c r="C612" s="24" t="s">
        <v>2273</v>
      </c>
      <c r="D612">
        <v>124</v>
      </c>
      <c r="E612">
        <v>12</v>
      </c>
      <c r="F612" s="35" t="str">
        <f>VLOOKUP(Z612, method!$A$1:$B$15, 2, 0)</f>
        <v>放頭</v>
      </c>
      <c r="G612">
        <v>8</v>
      </c>
      <c r="H612">
        <v>120</v>
      </c>
      <c r="I612">
        <v>1400</v>
      </c>
      <c r="J612" s="25" t="s">
        <v>150</v>
      </c>
      <c r="K612">
        <v>1</v>
      </c>
      <c r="L612">
        <v>24.3</v>
      </c>
      <c r="M612">
        <v>8</v>
      </c>
      <c r="N612">
        <v>6</v>
      </c>
      <c r="O612">
        <v>24</v>
      </c>
      <c r="P612" t="s">
        <v>429</v>
      </c>
      <c r="Q612">
        <v>1058</v>
      </c>
      <c r="R612">
        <v>3</v>
      </c>
      <c r="S612" s="32" t="s">
        <v>435</v>
      </c>
      <c r="T612">
        <v>741</v>
      </c>
      <c r="W612" t="s">
        <v>1204</v>
      </c>
      <c r="X612">
        <v>64</v>
      </c>
      <c r="Y612" s="17" t="s">
        <v>111</v>
      </c>
      <c r="Z612">
        <v>2</v>
      </c>
      <c r="AA612">
        <v>2</v>
      </c>
      <c r="AB612">
        <v>6</v>
      </c>
      <c r="AC612">
        <v>12</v>
      </c>
      <c r="AF612">
        <v>4</v>
      </c>
      <c r="AG612" t="s">
        <v>101</v>
      </c>
    </row>
    <row r="613" spans="1:33" hidden="1" x14ac:dyDescent="0.25">
      <c r="A613" s="18" t="s">
        <v>126</v>
      </c>
      <c r="B613" s="24" t="s">
        <v>152</v>
      </c>
      <c r="C613" s="24" t="s">
        <v>2273</v>
      </c>
      <c r="D613">
        <v>144</v>
      </c>
      <c r="E613">
        <v>14</v>
      </c>
      <c r="F613" s="37" t="str">
        <f>VLOOKUP(Z613, method!$A$1:$B$15, 2, 0)</f>
        <v>中前</v>
      </c>
      <c r="G613">
        <v>13</v>
      </c>
      <c r="H613">
        <v>120</v>
      </c>
      <c r="I613">
        <v>1400</v>
      </c>
      <c r="J613" s="25" t="s">
        <v>150</v>
      </c>
      <c r="K613">
        <v>1</v>
      </c>
      <c r="L613">
        <v>25.14</v>
      </c>
      <c r="M613">
        <v>19</v>
      </c>
      <c r="N613">
        <v>5</v>
      </c>
      <c r="O613">
        <v>24</v>
      </c>
      <c r="P613" t="s">
        <v>441</v>
      </c>
      <c r="Q613">
        <v>1056</v>
      </c>
      <c r="R613">
        <v>3</v>
      </c>
      <c r="S613" s="32" t="s">
        <v>435</v>
      </c>
      <c r="T613">
        <v>684</v>
      </c>
      <c r="W613" t="s">
        <v>1206</v>
      </c>
      <c r="X613">
        <v>64</v>
      </c>
      <c r="Y613" s="17" t="s">
        <v>111</v>
      </c>
      <c r="Z613">
        <v>7</v>
      </c>
      <c r="AA613">
        <v>7</v>
      </c>
      <c r="AB613">
        <v>10</v>
      </c>
      <c r="AC613">
        <v>14</v>
      </c>
      <c r="AF613">
        <v>4</v>
      </c>
      <c r="AG613" t="s">
        <v>101</v>
      </c>
    </row>
    <row r="614" spans="1:33" x14ac:dyDescent="0.25">
      <c r="A614" s="18" t="s">
        <v>126</v>
      </c>
      <c r="B614" s="25" t="s">
        <v>155</v>
      </c>
      <c r="C614" s="25" t="s">
        <v>2274</v>
      </c>
      <c r="D614">
        <v>13</v>
      </c>
      <c r="E614">
        <v>9</v>
      </c>
      <c r="F614" s="35" t="str">
        <f>VLOOKUP(Z614, method!$A$1:$B$15, 2, 0)</f>
        <v>放頭</v>
      </c>
      <c r="G614">
        <v>6</v>
      </c>
      <c r="H614">
        <v>123</v>
      </c>
      <c r="I614" s="43">
        <v>1200</v>
      </c>
      <c r="J614" s="20" t="s">
        <v>58</v>
      </c>
      <c r="K614">
        <v>1</v>
      </c>
      <c r="L614">
        <v>10.56</v>
      </c>
      <c r="M614">
        <v>17</v>
      </c>
      <c r="N614">
        <v>9</v>
      </c>
      <c r="O614">
        <v>25</v>
      </c>
      <c r="P614" s="31" t="s">
        <v>455</v>
      </c>
      <c r="Q614">
        <v>1089</v>
      </c>
      <c r="R614">
        <v>4</v>
      </c>
      <c r="S614" s="32" t="s">
        <v>435</v>
      </c>
      <c r="T614">
        <v>30</v>
      </c>
      <c r="W614" t="s">
        <v>436</v>
      </c>
      <c r="X614">
        <v>47</v>
      </c>
      <c r="Y614" s="24" t="s">
        <v>45</v>
      </c>
      <c r="Z614">
        <v>2</v>
      </c>
      <c r="AA614">
        <v>2</v>
      </c>
      <c r="AB614">
        <v>9</v>
      </c>
      <c r="AF614">
        <v>12</v>
      </c>
      <c r="AG614" t="s">
        <v>105</v>
      </c>
    </row>
    <row r="615" spans="1:33" x14ac:dyDescent="0.25">
      <c r="A615" s="18" t="s">
        <v>126</v>
      </c>
      <c r="B615" s="25" t="s">
        <v>155</v>
      </c>
      <c r="C615" s="25" t="s">
        <v>2274</v>
      </c>
      <c r="D615">
        <v>13</v>
      </c>
      <c r="E615">
        <v>7</v>
      </c>
      <c r="F615" s="35" t="str">
        <f>VLOOKUP(Z615, method!$A$1:$B$15, 2, 0)</f>
        <v>放頭</v>
      </c>
      <c r="G615">
        <v>3</v>
      </c>
      <c r="H615">
        <v>125</v>
      </c>
      <c r="I615" s="43">
        <v>1200</v>
      </c>
      <c r="J615" s="17" t="s">
        <v>84</v>
      </c>
      <c r="K615">
        <v>1</v>
      </c>
      <c r="L615">
        <v>10.38</v>
      </c>
      <c r="M615">
        <v>19</v>
      </c>
      <c r="N615">
        <v>2</v>
      </c>
      <c r="O615">
        <v>25</v>
      </c>
      <c r="P615" s="31" t="s">
        <v>455</v>
      </c>
      <c r="Q615">
        <v>1067</v>
      </c>
      <c r="R615">
        <v>4</v>
      </c>
      <c r="S615" s="32" t="s">
        <v>435</v>
      </c>
      <c r="T615">
        <v>440</v>
      </c>
      <c r="W615" t="s">
        <v>474</v>
      </c>
      <c r="X615">
        <v>50</v>
      </c>
      <c r="Y615" s="24" t="s">
        <v>45</v>
      </c>
      <c r="Z615">
        <v>1</v>
      </c>
      <c r="AA615">
        <v>1</v>
      </c>
      <c r="AB615">
        <v>7</v>
      </c>
      <c r="AF615">
        <v>12</v>
      </c>
      <c r="AG615" t="s">
        <v>105</v>
      </c>
    </row>
    <row r="616" spans="1:33" hidden="1" x14ac:dyDescent="0.25">
      <c r="A616" s="18" t="s">
        <v>126</v>
      </c>
      <c r="B616" s="25" t="s">
        <v>155</v>
      </c>
      <c r="C616" s="25" t="s">
        <v>2274</v>
      </c>
      <c r="D616">
        <v>18</v>
      </c>
      <c r="E616">
        <v>9</v>
      </c>
      <c r="F616" s="37" t="str">
        <f>VLOOKUP(Z616, method!$A$1:$B$15, 2, 0)</f>
        <v>中前</v>
      </c>
      <c r="G616">
        <v>3</v>
      </c>
      <c r="H616">
        <v>127</v>
      </c>
      <c r="I616">
        <v>1000</v>
      </c>
      <c r="J616" s="20" t="s">
        <v>58</v>
      </c>
      <c r="K616">
        <v>0</v>
      </c>
      <c r="L616">
        <v>58.29</v>
      </c>
      <c r="M616">
        <v>26</v>
      </c>
      <c r="N616">
        <v>1</v>
      </c>
      <c r="O616">
        <v>25</v>
      </c>
      <c r="P616" t="s">
        <v>539</v>
      </c>
      <c r="Q616">
        <v>1071</v>
      </c>
      <c r="R616">
        <v>4</v>
      </c>
      <c r="S616" s="32" t="s">
        <v>435</v>
      </c>
      <c r="T616">
        <v>379</v>
      </c>
      <c r="W616" t="s">
        <v>447</v>
      </c>
      <c r="X616">
        <v>52</v>
      </c>
      <c r="Y616" s="24" t="s">
        <v>45</v>
      </c>
      <c r="Z616">
        <v>7</v>
      </c>
      <c r="AA616">
        <v>6</v>
      </c>
      <c r="AB616">
        <v>9</v>
      </c>
      <c r="AF616">
        <v>12</v>
      </c>
      <c r="AG616" t="s">
        <v>105</v>
      </c>
    </row>
    <row r="617" spans="1:33" hidden="1" x14ac:dyDescent="0.25">
      <c r="A617" s="18" t="s">
        <v>126</v>
      </c>
      <c r="B617" s="25" t="s">
        <v>155</v>
      </c>
      <c r="C617" s="25" t="s">
        <v>2274</v>
      </c>
      <c r="D617">
        <v>6.1</v>
      </c>
      <c r="E617">
        <v>6</v>
      </c>
      <c r="F617" s="37" t="str">
        <f>VLOOKUP(Z617, method!$A$1:$B$15, 2, 0)</f>
        <v>中前</v>
      </c>
      <c r="G617">
        <v>8</v>
      </c>
      <c r="H617">
        <v>125</v>
      </c>
      <c r="I617">
        <v>1000</v>
      </c>
      <c r="J617" s="20" t="s">
        <v>58</v>
      </c>
      <c r="K617">
        <v>0</v>
      </c>
      <c r="L617">
        <v>56.82</v>
      </c>
      <c r="M617">
        <v>15</v>
      </c>
      <c r="N617">
        <v>12</v>
      </c>
      <c r="O617">
        <v>24</v>
      </c>
      <c r="P617" t="s">
        <v>441</v>
      </c>
      <c r="Q617">
        <v>1074</v>
      </c>
      <c r="R617">
        <v>4</v>
      </c>
      <c r="S617" s="32" t="s">
        <v>435</v>
      </c>
      <c r="T617">
        <v>262</v>
      </c>
      <c r="W617" s="12" t="s">
        <v>558</v>
      </c>
      <c r="X617">
        <v>52</v>
      </c>
      <c r="Y617" s="24" t="s">
        <v>45</v>
      </c>
      <c r="Z617">
        <v>6</v>
      </c>
      <c r="AA617">
        <v>5</v>
      </c>
      <c r="AB617">
        <v>6</v>
      </c>
      <c r="AF617">
        <v>12</v>
      </c>
      <c r="AG617" t="s">
        <v>105</v>
      </c>
    </row>
    <row r="618" spans="1:33" hidden="1" x14ac:dyDescent="0.25">
      <c r="A618" s="18" t="s">
        <v>126</v>
      </c>
      <c r="B618" s="26" t="s">
        <v>158</v>
      </c>
      <c r="C618" s="26" t="s">
        <v>2275</v>
      </c>
      <c r="D618">
        <v>4.0999999999999996</v>
      </c>
      <c r="E618" s="28">
        <v>1</v>
      </c>
      <c r="F618" s="35" t="str">
        <f>VLOOKUP(Z618, method!$A$1:$B$15, 2, 0)</f>
        <v>放頭</v>
      </c>
      <c r="G618">
        <v>3</v>
      </c>
      <c r="H618">
        <v>128</v>
      </c>
      <c r="I618">
        <v>1000</v>
      </c>
      <c r="J618" s="18" t="s">
        <v>524</v>
      </c>
      <c r="K618">
        <v>0</v>
      </c>
      <c r="L618">
        <v>57.08</v>
      </c>
      <c r="M618">
        <v>17</v>
      </c>
      <c r="N618">
        <v>9</v>
      </c>
      <c r="O618">
        <v>25</v>
      </c>
      <c r="P618" s="31" t="s">
        <v>455</v>
      </c>
      <c r="Q618">
        <v>1097</v>
      </c>
      <c r="R618">
        <v>5</v>
      </c>
      <c r="S618" s="32" t="s">
        <v>435</v>
      </c>
      <c r="T618">
        <v>29</v>
      </c>
      <c r="W618" s="12" t="s">
        <v>431</v>
      </c>
      <c r="X618">
        <v>38</v>
      </c>
      <c r="Y618" s="21" t="s">
        <v>106</v>
      </c>
      <c r="Z618">
        <v>1</v>
      </c>
      <c r="AA618">
        <v>1</v>
      </c>
      <c r="AB618">
        <v>1</v>
      </c>
      <c r="AF618">
        <v>3</v>
      </c>
      <c r="AG618" t="s">
        <v>524</v>
      </c>
    </row>
    <row r="619" spans="1:33" hidden="1" x14ac:dyDescent="0.25">
      <c r="A619" s="18" t="s">
        <v>126</v>
      </c>
      <c r="B619" s="26" t="s">
        <v>158</v>
      </c>
      <c r="C619" s="26" t="s">
        <v>2275</v>
      </c>
      <c r="D619">
        <v>14</v>
      </c>
      <c r="E619" s="34">
        <v>5</v>
      </c>
      <c r="F619" s="35" t="str">
        <f>VLOOKUP(Z619, method!$A$1:$B$15, 2, 0)</f>
        <v>放頭</v>
      </c>
      <c r="G619">
        <v>12</v>
      </c>
      <c r="H619">
        <v>115</v>
      </c>
      <c r="I619" s="43">
        <v>1200</v>
      </c>
      <c r="J619" s="18" t="s">
        <v>116</v>
      </c>
      <c r="K619">
        <v>1</v>
      </c>
      <c r="L619">
        <v>9.5500000000000007</v>
      </c>
      <c r="M619">
        <v>26</v>
      </c>
      <c r="N619">
        <v>3</v>
      </c>
      <c r="O619">
        <v>25</v>
      </c>
      <c r="P619" t="s">
        <v>467</v>
      </c>
      <c r="Q619">
        <v>1107</v>
      </c>
      <c r="R619">
        <v>4</v>
      </c>
      <c r="S619" s="32" t="s">
        <v>435</v>
      </c>
      <c r="T619">
        <v>538</v>
      </c>
      <c r="W619" s="12">
        <v>1</v>
      </c>
      <c r="X619">
        <v>40</v>
      </c>
      <c r="Y619" s="21" t="s">
        <v>106</v>
      </c>
      <c r="Z619">
        <v>3</v>
      </c>
      <c r="AA619">
        <v>3</v>
      </c>
      <c r="AB619">
        <v>5</v>
      </c>
      <c r="AF619">
        <v>3</v>
      </c>
      <c r="AG619" t="s">
        <v>524</v>
      </c>
    </row>
    <row r="620" spans="1:33" x14ac:dyDescent="0.25">
      <c r="A620" s="18" t="s">
        <v>126</v>
      </c>
      <c r="B620" s="26" t="s">
        <v>158</v>
      </c>
      <c r="C620" s="26" t="s">
        <v>2275</v>
      </c>
      <c r="D620">
        <v>4</v>
      </c>
      <c r="E620" s="34">
        <v>4</v>
      </c>
      <c r="F620" s="35" t="str">
        <f>VLOOKUP(Z620, method!$A$1:$B$15, 2, 0)</f>
        <v>放頭</v>
      </c>
      <c r="G620">
        <v>3</v>
      </c>
      <c r="H620">
        <v>119</v>
      </c>
      <c r="I620" s="43">
        <v>1200</v>
      </c>
      <c r="J620" s="19" t="s">
        <v>101</v>
      </c>
      <c r="K620">
        <v>1</v>
      </c>
      <c r="L620">
        <v>10.3</v>
      </c>
      <c r="M620">
        <v>5</v>
      </c>
      <c r="N620">
        <v>3</v>
      </c>
      <c r="O620">
        <v>25</v>
      </c>
      <c r="P620" s="42" t="s">
        <v>445</v>
      </c>
      <c r="Q620">
        <v>1090</v>
      </c>
      <c r="R620">
        <v>4</v>
      </c>
      <c r="S620" s="32" t="s">
        <v>435</v>
      </c>
      <c r="T620">
        <v>480</v>
      </c>
      <c r="W620" s="12">
        <v>2</v>
      </c>
      <c r="X620">
        <v>41</v>
      </c>
      <c r="Y620" s="21" t="s">
        <v>106</v>
      </c>
      <c r="Z620">
        <v>2</v>
      </c>
      <c r="AA620">
        <v>2</v>
      </c>
      <c r="AB620">
        <v>4</v>
      </c>
      <c r="AF620">
        <v>3</v>
      </c>
      <c r="AG620" t="s">
        <v>524</v>
      </c>
    </row>
    <row r="621" spans="1:33" hidden="1" x14ac:dyDescent="0.25">
      <c r="A621" s="18" t="s">
        <v>126</v>
      </c>
      <c r="B621" s="26" t="s">
        <v>158</v>
      </c>
      <c r="C621" s="26" t="s">
        <v>2275</v>
      </c>
      <c r="D621">
        <v>24</v>
      </c>
      <c r="E621">
        <v>6</v>
      </c>
      <c r="F621" s="37" t="str">
        <f>VLOOKUP(Z621, method!$A$1:$B$15, 2, 0)</f>
        <v>中前</v>
      </c>
      <c r="G621">
        <v>10</v>
      </c>
      <c r="H621">
        <v>119</v>
      </c>
      <c r="I621" s="43">
        <v>1200</v>
      </c>
      <c r="J621" s="16" t="s">
        <v>316</v>
      </c>
      <c r="K621">
        <v>1</v>
      </c>
      <c r="L621">
        <v>11.35</v>
      </c>
      <c r="M621">
        <v>12</v>
      </c>
      <c r="N621">
        <v>2</v>
      </c>
      <c r="O621">
        <v>25</v>
      </c>
      <c r="P621" t="s">
        <v>467</v>
      </c>
      <c r="Q621">
        <v>1087</v>
      </c>
      <c r="R621">
        <v>4</v>
      </c>
      <c r="S621" s="33" t="s">
        <v>483</v>
      </c>
      <c r="T621">
        <v>422</v>
      </c>
      <c r="W621" t="s">
        <v>488</v>
      </c>
      <c r="X621">
        <v>43</v>
      </c>
      <c r="Y621" s="21" t="s">
        <v>106</v>
      </c>
      <c r="Z621">
        <v>7</v>
      </c>
      <c r="AA621">
        <v>6</v>
      </c>
      <c r="AB621">
        <v>6</v>
      </c>
      <c r="AF621">
        <v>3</v>
      </c>
      <c r="AG621" t="s">
        <v>524</v>
      </c>
    </row>
    <row r="622" spans="1:33" hidden="1" x14ac:dyDescent="0.25">
      <c r="A622" s="18" t="s">
        <v>126</v>
      </c>
      <c r="B622" s="26" t="s">
        <v>158</v>
      </c>
      <c r="C622" s="26" t="s">
        <v>2275</v>
      </c>
      <c r="D622">
        <v>72</v>
      </c>
      <c r="E622">
        <v>8</v>
      </c>
      <c r="F622" s="37" t="str">
        <f>VLOOKUP(Z622, method!$A$1:$B$15, 2, 0)</f>
        <v>中前</v>
      </c>
      <c r="G622">
        <v>5</v>
      </c>
      <c r="H622">
        <v>120</v>
      </c>
      <c r="I622">
        <v>1000</v>
      </c>
      <c r="J622" s="17" t="s">
        <v>84</v>
      </c>
      <c r="K622">
        <v>0</v>
      </c>
      <c r="L622">
        <v>58.02</v>
      </c>
      <c r="M622">
        <v>26</v>
      </c>
      <c r="N622">
        <v>1</v>
      </c>
      <c r="O622">
        <v>25</v>
      </c>
      <c r="P622" t="s">
        <v>539</v>
      </c>
      <c r="Q622">
        <v>1098</v>
      </c>
      <c r="R622">
        <v>4</v>
      </c>
      <c r="S622" s="32" t="s">
        <v>435</v>
      </c>
      <c r="T622">
        <v>379</v>
      </c>
      <c r="W622" t="s">
        <v>699</v>
      </c>
      <c r="X622">
        <v>45</v>
      </c>
      <c r="Y622" s="21" t="s">
        <v>106</v>
      </c>
      <c r="Z622">
        <v>5</v>
      </c>
      <c r="AA622">
        <v>5</v>
      </c>
      <c r="AB622">
        <v>8</v>
      </c>
      <c r="AF622">
        <v>3</v>
      </c>
      <c r="AG622" t="s">
        <v>524</v>
      </c>
    </row>
    <row r="623" spans="1:33" x14ac:dyDescent="0.25">
      <c r="A623" s="18" t="s">
        <v>126</v>
      </c>
      <c r="B623" s="26" t="s">
        <v>158</v>
      </c>
      <c r="C623" s="26" t="s">
        <v>2275</v>
      </c>
      <c r="D623">
        <v>11</v>
      </c>
      <c r="E623" s="28">
        <v>3</v>
      </c>
      <c r="F623" s="35" t="str">
        <f>VLOOKUP(Z623, method!$A$1:$B$15, 2, 0)</f>
        <v>放頭</v>
      </c>
      <c r="G623">
        <v>7</v>
      </c>
      <c r="H623">
        <v>122</v>
      </c>
      <c r="I623" s="43">
        <v>1200</v>
      </c>
      <c r="J623" s="19" t="s">
        <v>101</v>
      </c>
      <c r="K623">
        <v>1</v>
      </c>
      <c r="L623">
        <v>10.39</v>
      </c>
      <c r="M623">
        <v>15</v>
      </c>
      <c r="N623">
        <v>1</v>
      </c>
      <c r="O623">
        <v>25</v>
      </c>
      <c r="P623" s="31" t="s">
        <v>455</v>
      </c>
      <c r="Q623">
        <v>1116</v>
      </c>
      <c r="R623">
        <v>4</v>
      </c>
      <c r="S623" s="32" t="s">
        <v>435</v>
      </c>
      <c r="T623">
        <v>352</v>
      </c>
      <c r="W623" s="12" t="s">
        <v>464</v>
      </c>
      <c r="X623">
        <v>45</v>
      </c>
      <c r="Y623" s="21" t="s">
        <v>106</v>
      </c>
      <c r="Z623">
        <v>1</v>
      </c>
      <c r="AA623">
        <v>1</v>
      </c>
      <c r="AB623">
        <v>3</v>
      </c>
      <c r="AF623">
        <v>3</v>
      </c>
      <c r="AG623" t="s">
        <v>524</v>
      </c>
    </row>
    <row r="624" spans="1:33" hidden="1" x14ac:dyDescent="0.25">
      <c r="A624" s="18" t="s">
        <v>126</v>
      </c>
      <c r="B624" s="26" t="s">
        <v>158</v>
      </c>
      <c r="C624" s="26" t="s">
        <v>2275</v>
      </c>
      <c r="D624">
        <v>32</v>
      </c>
      <c r="E624" s="34">
        <v>5</v>
      </c>
      <c r="F624" s="37" t="str">
        <f>VLOOKUP(Z624, method!$A$1:$B$15, 2, 0)</f>
        <v>中前</v>
      </c>
      <c r="G624">
        <v>7</v>
      </c>
      <c r="H624">
        <v>123</v>
      </c>
      <c r="I624">
        <v>1000</v>
      </c>
      <c r="J624" s="17" t="s">
        <v>393</v>
      </c>
      <c r="K624">
        <v>0</v>
      </c>
      <c r="L624">
        <v>57.54</v>
      </c>
      <c r="M624">
        <v>4</v>
      </c>
      <c r="N624">
        <v>12</v>
      </c>
      <c r="O624">
        <v>24</v>
      </c>
      <c r="P624" s="31" t="s">
        <v>450</v>
      </c>
      <c r="Q624">
        <v>1103</v>
      </c>
      <c r="R624">
        <v>4</v>
      </c>
      <c r="S624" s="32" t="s">
        <v>435</v>
      </c>
      <c r="T624">
        <v>234</v>
      </c>
      <c r="W624" s="12" t="s">
        <v>521</v>
      </c>
      <c r="X624">
        <v>46</v>
      </c>
      <c r="Y624" s="21" t="s">
        <v>106</v>
      </c>
      <c r="Z624">
        <v>7</v>
      </c>
      <c r="AA624">
        <v>7</v>
      </c>
      <c r="AB624">
        <v>5</v>
      </c>
      <c r="AF624">
        <v>3</v>
      </c>
      <c r="AG624" t="s">
        <v>524</v>
      </c>
    </row>
    <row r="625" spans="1:33" hidden="1" x14ac:dyDescent="0.25">
      <c r="A625" s="18" t="s">
        <v>126</v>
      </c>
      <c r="B625" s="26" t="s">
        <v>158</v>
      </c>
      <c r="C625" s="26" t="s">
        <v>2275</v>
      </c>
      <c r="D625">
        <v>8.9</v>
      </c>
      <c r="E625">
        <v>10</v>
      </c>
      <c r="F625" s="37" t="str">
        <f>VLOOKUP(Z625, method!$A$1:$B$15, 2, 0)</f>
        <v>中前</v>
      </c>
      <c r="G625">
        <v>2</v>
      </c>
      <c r="H625">
        <v>124</v>
      </c>
      <c r="I625">
        <v>1000</v>
      </c>
      <c r="J625" s="24" t="s">
        <v>38</v>
      </c>
      <c r="K625">
        <v>0</v>
      </c>
      <c r="L625">
        <v>57.75</v>
      </c>
      <c r="M625">
        <v>13</v>
      </c>
      <c r="N625">
        <v>11</v>
      </c>
      <c r="O625">
        <v>24</v>
      </c>
      <c r="P625" s="31" t="s">
        <v>455</v>
      </c>
      <c r="Q625">
        <v>1099</v>
      </c>
      <c r="R625">
        <v>4</v>
      </c>
      <c r="S625" s="32" t="s">
        <v>435</v>
      </c>
      <c r="T625">
        <v>179</v>
      </c>
      <c r="W625" t="s">
        <v>600</v>
      </c>
      <c r="X625">
        <v>48</v>
      </c>
      <c r="Y625" s="21" t="s">
        <v>106</v>
      </c>
      <c r="Z625">
        <v>7</v>
      </c>
      <c r="AA625">
        <v>7</v>
      </c>
      <c r="AB625">
        <v>10</v>
      </c>
      <c r="AF625">
        <v>3</v>
      </c>
      <c r="AG625" t="s">
        <v>524</v>
      </c>
    </row>
    <row r="626" spans="1:33" hidden="1" x14ac:dyDescent="0.25">
      <c r="A626" s="18" t="s">
        <v>126</v>
      </c>
      <c r="B626" s="26" t="s">
        <v>158</v>
      </c>
      <c r="C626" s="26" t="s">
        <v>2275</v>
      </c>
      <c r="D626">
        <v>6.7</v>
      </c>
      <c r="E626" s="28">
        <v>3</v>
      </c>
      <c r="F626" s="37" t="str">
        <f>VLOOKUP(Z626, method!$A$1:$B$15, 2, 0)</f>
        <v>中前</v>
      </c>
      <c r="G626">
        <v>1</v>
      </c>
      <c r="H626">
        <v>124</v>
      </c>
      <c r="I626">
        <v>1000</v>
      </c>
      <c r="J626" s="19" t="s">
        <v>101</v>
      </c>
      <c r="K626">
        <v>0</v>
      </c>
      <c r="L626">
        <v>57.44</v>
      </c>
      <c r="M626">
        <v>16</v>
      </c>
      <c r="N626">
        <v>10</v>
      </c>
      <c r="O626">
        <v>24</v>
      </c>
      <c r="P626" s="31" t="s">
        <v>455</v>
      </c>
      <c r="Q626">
        <v>1087</v>
      </c>
      <c r="R626">
        <v>4</v>
      </c>
      <c r="S626" s="32" t="s">
        <v>435</v>
      </c>
      <c r="T626">
        <v>104</v>
      </c>
      <c r="W626" s="12" t="s">
        <v>456</v>
      </c>
      <c r="X626">
        <v>48</v>
      </c>
      <c r="Y626" s="21" t="s">
        <v>106</v>
      </c>
      <c r="Z626">
        <v>6</v>
      </c>
      <c r="AA626">
        <v>5</v>
      </c>
      <c r="AB626">
        <v>3</v>
      </c>
      <c r="AF626">
        <v>3</v>
      </c>
      <c r="AG626" t="s">
        <v>524</v>
      </c>
    </row>
    <row r="627" spans="1:33" hidden="1" x14ac:dyDescent="0.25">
      <c r="A627" s="18" t="s">
        <v>126</v>
      </c>
      <c r="B627" s="26" t="s">
        <v>158</v>
      </c>
      <c r="C627" s="26" t="s">
        <v>2275</v>
      </c>
      <c r="D627">
        <v>39</v>
      </c>
      <c r="E627">
        <v>10</v>
      </c>
      <c r="F627" s="36" t="str">
        <f>VLOOKUP(Z627, method!$A$1:$B$15, 2, 0)</f>
        <v>中後</v>
      </c>
      <c r="G627">
        <v>6</v>
      </c>
      <c r="H627">
        <v>128</v>
      </c>
      <c r="I627" s="43">
        <v>1200</v>
      </c>
      <c r="J627" s="24" t="s">
        <v>38</v>
      </c>
      <c r="K627">
        <v>1</v>
      </c>
      <c r="L627">
        <v>11.73</v>
      </c>
      <c r="M627">
        <v>17</v>
      </c>
      <c r="N627">
        <v>4</v>
      </c>
      <c r="O627">
        <v>24</v>
      </c>
      <c r="P627" s="31" t="s">
        <v>461</v>
      </c>
      <c r="Q627">
        <v>1068</v>
      </c>
      <c r="R627">
        <v>4</v>
      </c>
      <c r="S627" s="32" t="s">
        <v>435</v>
      </c>
      <c r="T627">
        <v>594</v>
      </c>
      <c r="W627" t="s">
        <v>696</v>
      </c>
      <c r="X627">
        <v>52</v>
      </c>
      <c r="Y627" s="21" t="s">
        <v>106</v>
      </c>
      <c r="Z627">
        <v>8</v>
      </c>
      <c r="AA627">
        <v>8</v>
      </c>
      <c r="AB627">
        <v>10</v>
      </c>
      <c r="AF627">
        <v>3</v>
      </c>
      <c r="AG627" t="s">
        <v>524</v>
      </c>
    </row>
    <row r="628" spans="1:33" hidden="1" x14ac:dyDescent="0.25">
      <c r="A628" s="18" t="s">
        <v>126</v>
      </c>
      <c r="B628" s="26" t="s">
        <v>158</v>
      </c>
      <c r="C628" s="26" t="s">
        <v>2275</v>
      </c>
      <c r="D628">
        <v>102</v>
      </c>
      <c r="E628">
        <v>12</v>
      </c>
      <c r="F628" s="36" t="str">
        <f>VLOOKUP(Z628, method!$A$1:$B$15, 2, 0)</f>
        <v>中後</v>
      </c>
      <c r="G628">
        <v>13</v>
      </c>
      <c r="H628">
        <v>127</v>
      </c>
      <c r="I628" s="43">
        <v>1200</v>
      </c>
      <c r="J628" s="22" t="s">
        <v>399</v>
      </c>
      <c r="K628">
        <v>1</v>
      </c>
      <c r="L628">
        <v>10.220000000000001</v>
      </c>
      <c r="M628">
        <v>24</v>
      </c>
      <c r="N628">
        <v>3</v>
      </c>
      <c r="O628">
        <v>24</v>
      </c>
      <c r="P628" t="s">
        <v>434</v>
      </c>
      <c r="Q628">
        <v>1083</v>
      </c>
      <c r="R628">
        <v>4</v>
      </c>
      <c r="S628" s="32" t="s">
        <v>435</v>
      </c>
      <c r="T628">
        <v>524</v>
      </c>
      <c r="W628" t="s">
        <v>624</v>
      </c>
      <c r="X628">
        <v>52</v>
      </c>
      <c r="Y628" s="21" t="s">
        <v>106</v>
      </c>
      <c r="Z628">
        <v>9</v>
      </c>
      <c r="AA628">
        <v>8</v>
      </c>
      <c r="AB628">
        <v>12</v>
      </c>
      <c r="AF628">
        <v>3</v>
      </c>
      <c r="AG628" t="s">
        <v>524</v>
      </c>
    </row>
    <row r="629" spans="1:33" x14ac:dyDescent="0.25">
      <c r="A629" s="18" t="s">
        <v>126</v>
      </c>
      <c r="B629" s="27" t="s">
        <v>162</v>
      </c>
      <c r="C629" s="27" t="s">
        <v>2276</v>
      </c>
      <c r="D629">
        <v>8.6</v>
      </c>
      <c r="E629">
        <v>11</v>
      </c>
      <c r="F629" s="37" t="str">
        <f>VLOOKUP(Z629, method!$A$1:$B$15, 2, 0)</f>
        <v>中前</v>
      </c>
      <c r="G629">
        <v>11</v>
      </c>
      <c r="H629">
        <v>121</v>
      </c>
      <c r="I629" s="43">
        <v>1200</v>
      </c>
      <c r="J629" s="19" t="s">
        <v>63</v>
      </c>
      <c r="K629">
        <v>1</v>
      </c>
      <c r="L629">
        <v>10.71</v>
      </c>
      <c r="M629">
        <v>17</v>
      </c>
      <c r="N629">
        <v>9</v>
      </c>
      <c r="O629">
        <v>25</v>
      </c>
      <c r="P629" s="31" t="s">
        <v>455</v>
      </c>
      <c r="Q629">
        <v>1018</v>
      </c>
      <c r="R629">
        <v>4</v>
      </c>
      <c r="S629" s="32" t="s">
        <v>446</v>
      </c>
      <c r="T629">
        <v>34</v>
      </c>
      <c r="W629" t="s">
        <v>436</v>
      </c>
      <c r="X629">
        <v>44</v>
      </c>
      <c r="Y629" s="17" t="s">
        <v>85</v>
      </c>
      <c r="Z629">
        <v>6</v>
      </c>
      <c r="AA629">
        <v>7</v>
      </c>
      <c r="AB629">
        <v>11</v>
      </c>
      <c r="AF629">
        <v>2</v>
      </c>
      <c r="AG629" t="s">
        <v>63</v>
      </c>
    </row>
    <row r="630" spans="1:33" x14ac:dyDescent="0.25">
      <c r="A630" s="18" t="s">
        <v>126</v>
      </c>
      <c r="B630" s="27" t="s">
        <v>162</v>
      </c>
      <c r="C630" s="27" t="s">
        <v>2276</v>
      </c>
      <c r="D630">
        <v>4.0999999999999996</v>
      </c>
      <c r="E630" s="28">
        <v>3</v>
      </c>
      <c r="F630" s="35" t="str">
        <f>VLOOKUP(Z630, method!$A$1:$B$15, 2, 0)</f>
        <v>放頭</v>
      </c>
      <c r="G630">
        <v>7</v>
      </c>
      <c r="H630">
        <v>122</v>
      </c>
      <c r="I630" s="43">
        <v>1200</v>
      </c>
      <c r="J630" s="20" t="s">
        <v>19</v>
      </c>
      <c r="K630">
        <v>1</v>
      </c>
      <c r="L630">
        <v>10.07</v>
      </c>
      <c r="M630">
        <v>9</v>
      </c>
      <c r="N630">
        <v>7</v>
      </c>
      <c r="O630">
        <v>25</v>
      </c>
      <c r="P630" s="31" t="s">
        <v>450</v>
      </c>
      <c r="Q630">
        <v>1026</v>
      </c>
      <c r="R630">
        <v>4</v>
      </c>
      <c r="S630" s="32" t="s">
        <v>446</v>
      </c>
      <c r="T630">
        <v>821</v>
      </c>
      <c r="W630">
        <v>4</v>
      </c>
      <c r="X630">
        <v>47</v>
      </c>
      <c r="Y630" s="17" t="s">
        <v>85</v>
      </c>
      <c r="Z630">
        <v>1</v>
      </c>
      <c r="AA630">
        <v>1</v>
      </c>
      <c r="AB630">
        <v>3</v>
      </c>
      <c r="AF630">
        <v>2</v>
      </c>
      <c r="AG630" t="s">
        <v>63</v>
      </c>
    </row>
    <row r="631" spans="1:33" hidden="1" x14ac:dyDescent="0.25">
      <c r="A631" s="18" t="s">
        <v>126</v>
      </c>
      <c r="B631" s="27" t="s">
        <v>162</v>
      </c>
      <c r="C631" s="27" t="s">
        <v>2276</v>
      </c>
      <c r="D631">
        <v>28</v>
      </c>
      <c r="E631">
        <v>7</v>
      </c>
      <c r="F631" s="35" t="str">
        <f>VLOOKUP(Z631, method!$A$1:$B$15, 2, 0)</f>
        <v>放頭</v>
      </c>
      <c r="G631">
        <v>11</v>
      </c>
      <c r="H631">
        <v>124</v>
      </c>
      <c r="I631">
        <v>1650</v>
      </c>
      <c r="J631" s="26" t="s">
        <v>693</v>
      </c>
      <c r="K631">
        <v>1</v>
      </c>
      <c r="L631">
        <v>39.89</v>
      </c>
      <c r="M631">
        <v>25</v>
      </c>
      <c r="N631">
        <v>6</v>
      </c>
      <c r="O631">
        <v>25</v>
      </c>
      <c r="P631" s="31" t="s">
        <v>461</v>
      </c>
      <c r="Q631">
        <v>1026</v>
      </c>
      <c r="R631">
        <v>4</v>
      </c>
      <c r="S631" s="32" t="s">
        <v>446</v>
      </c>
      <c r="T631">
        <v>781</v>
      </c>
      <c r="W631" t="s">
        <v>600</v>
      </c>
      <c r="X631">
        <v>49</v>
      </c>
      <c r="Y631" s="17" t="s">
        <v>85</v>
      </c>
      <c r="Z631">
        <v>1</v>
      </c>
      <c r="AA631">
        <v>1</v>
      </c>
      <c r="AB631">
        <v>1</v>
      </c>
      <c r="AC631">
        <v>7</v>
      </c>
      <c r="AF631">
        <v>2</v>
      </c>
      <c r="AG631" t="s">
        <v>63</v>
      </c>
    </row>
    <row r="632" spans="1:33" hidden="1" x14ac:dyDescent="0.25">
      <c r="A632" s="18" t="s">
        <v>126</v>
      </c>
      <c r="B632" s="27" t="s">
        <v>162</v>
      </c>
      <c r="C632" s="27" t="s">
        <v>2276</v>
      </c>
      <c r="D632">
        <v>12</v>
      </c>
      <c r="E632">
        <v>7</v>
      </c>
      <c r="F632" s="35" t="str">
        <f>VLOOKUP(Z632, method!$A$1:$B$15, 2, 0)</f>
        <v>放頭</v>
      </c>
      <c r="G632">
        <v>1</v>
      </c>
      <c r="H632">
        <v>129</v>
      </c>
      <c r="I632">
        <v>1650</v>
      </c>
      <c r="J632" s="17" t="s">
        <v>84</v>
      </c>
      <c r="K632">
        <v>1</v>
      </c>
      <c r="L632">
        <v>42.28</v>
      </c>
      <c r="M632">
        <v>4</v>
      </c>
      <c r="N632">
        <v>6</v>
      </c>
      <c r="O632">
        <v>25</v>
      </c>
      <c r="P632" s="31" t="s">
        <v>450</v>
      </c>
      <c r="Q632">
        <v>1026</v>
      </c>
      <c r="R632">
        <v>4</v>
      </c>
      <c r="S632" s="33" t="s">
        <v>499</v>
      </c>
      <c r="T632">
        <v>731</v>
      </c>
      <c r="W632">
        <v>5</v>
      </c>
      <c r="X632">
        <v>51</v>
      </c>
      <c r="Y632" s="17" t="s">
        <v>85</v>
      </c>
      <c r="Z632">
        <v>3</v>
      </c>
      <c r="AA632">
        <v>3</v>
      </c>
      <c r="AB632">
        <v>3</v>
      </c>
      <c r="AC632">
        <v>7</v>
      </c>
      <c r="AF632">
        <v>2</v>
      </c>
      <c r="AG632" t="s">
        <v>63</v>
      </c>
    </row>
    <row r="633" spans="1:33" x14ac:dyDescent="0.25">
      <c r="A633" s="18" t="s">
        <v>126</v>
      </c>
      <c r="B633" s="27" t="s">
        <v>162</v>
      </c>
      <c r="C633" s="27" t="s">
        <v>2276</v>
      </c>
      <c r="D633">
        <v>5</v>
      </c>
      <c r="E633">
        <v>8</v>
      </c>
      <c r="F633" s="37" t="str">
        <f>VLOOKUP(Z633, method!$A$1:$B$15, 2, 0)</f>
        <v>中前</v>
      </c>
      <c r="G633">
        <v>1</v>
      </c>
      <c r="H633">
        <v>130</v>
      </c>
      <c r="I633" s="43">
        <v>1200</v>
      </c>
      <c r="J633" s="16" t="s">
        <v>13</v>
      </c>
      <c r="K633">
        <v>1</v>
      </c>
      <c r="L633">
        <v>10.35</v>
      </c>
      <c r="M633">
        <v>21</v>
      </c>
      <c r="N633">
        <v>5</v>
      </c>
      <c r="O633">
        <v>25</v>
      </c>
      <c r="P633" s="31" t="s">
        <v>461</v>
      </c>
      <c r="Q633">
        <v>1025</v>
      </c>
      <c r="R633">
        <v>4</v>
      </c>
      <c r="S633" s="32" t="s">
        <v>446</v>
      </c>
      <c r="T633">
        <v>693</v>
      </c>
      <c r="W633" t="s">
        <v>519</v>
      </c>
      <c r="X633">
        <v>53</v>
      </c>
      <c r="Y633" s="17" t="s">
        <v>85</v>
      </c>
      <c r="Z633">
        <v>4</v>
      </c>
      <c r="AA633">
        <v>4</v>
      </c>
      <c r="AB633">
        <v>8</v>
      </c>
      <c r="AF633">
        <v>2</v>
      </c>
      <c r="AG633" t="s">
        <v>63</v>
      </c>
    </row>
    <row r="634" spans="1:33" x14ac:dyDescent="0.25">
      <c r="A634" s="18" t="s">
        <v>126</v>
      </c>
      <c r="B634" s="27" t="s">
        <v>162</v>
      </c>
      <c r="C634" s="27" t="s">
        <v>2276</v>
      </c>
      <c r="D634">
        <v>2.7</v>
      </c>
      <c r="E634" s="28">
        <v>3</v>
      </c>
      <c r="F634" s="35" t="str">
        <f>VLOOKUP(Z634, method!$A$1:$B$15, 2, 0)</f>
        <v>放頭</v>
      </c>
      <c r="G634">
        <v>9</v>
      </c>
      <c r="H634">
        <v>128</v>
      </c>
      <c r="I634" s="43">
        <v>1200</v>
      </c>
      <c r="J634" s="16" t="s">
        <v>13</v>
      </c>
      <c r="K634">
        <v>1</v>
      </c>
      <c r="L634">
        <v>9.92</v>
      </c>
      <c r="M634">
        <v>30</v>
      </c>
      <c r="N634">
        <v>4</v>
      </c>
      <c r="O634">
        <v>25</v>
      </c>
      <c r="P634" s="30" t="s">
        <v>445</v>
      </c>
      <c r="Q634">
        <v>1024</v>
      </c>
      <c r="R634">
        <v>4</v>
      </c>
      <c r="S634" s="32" t="s">
        <v>446</v>
      </c>
      <c r="T634">
        <v>633</v>
      </c>
      <c r="W634">
        <v>3</v>
      </c>
      <c r="X634">
        <v>53</v>
      </c>
      <c r="Y634" s="17" t="s">
        <v>85</v>
      </c>
      <c r="Z634">
        <v>3</v>
      </c>
      <c r="AA634">
        <v>2</v>
      </c>
      <c r="AB634">
        <v>3</v>
      </c>
      <c r="AF634">
        <v>2</v>
      </c>
      <c r="AG634" t="s">
        <v>63</v>
      </c>
    </row>
    <row r="635" spans="1:33" x14ac:dyDescent="0.25">
      <c r="A635" s="18" t="s">
        <v>126</v>
      </c>
      <c r="B635" s="27" t="s">
        <v>162</v>
      </c>
      <c r="C635" s="27" t="s">
        <v>2276</v>
      </c>
      <c r="D635">
        <v>2.2999999999999998</v>
      </c>
      <c r="E635" s="28">
        <v>2</v>
      </c>
      <c r="F635" s="35" t="str">
        <f>VLOOKUP(Z635, method!$A$1:$B$15, 2, 0)</f>
        <v>放頭</v>
      </c>
      <c r="G635">
        <v>6</v>
      </c>
      <c r="H635">
        <v>128</v>
      </c>
      <c r="I635" s="43">
        <v>1200</v>
      </c>
      <c r="J635" s="16" t="s">
        <v>13</v>
      </c>
      <c r="K635">
        <v>1</v>
      </c>
      <c r="L635">
        <v>9.75</v>
      </c>
      <c r="M635">
        <v>2</v>
      </c>
      <c r="N635">
        <v>4</v>
      </c>
      <c r="O635">
        <v>25</v>
      </c>
      <c r="P635" s="30" t="s">
        <v>445</v>
      </c>
      <c r="Q635">
        <v>1027</v>
      </c>
      <c r="R635">
        <v>4</v>
      </c>
      <c r="S635" s="32" t="s">
        <v>446</v>
      </c>
      <c r="T635">
        <v>556</v>
      </c>
      <c r="W635" s="12" t="s">
        <v>431</v>
      </c>
      <c r="X635">
        <v>51</v>
      </c>
      <c r="Y635" s="17" t="s">
        <v>85</v>
      </c>
      <c r="Z635">
        <v>1</v>
      </c>
      <c r="AA635">
        <v>1</v>
      </c>
      <c r="AB635">
        <v>2</v>
      </c>
      <c r="AF635">
        <v>2</v>
      </c>
      <c r="AG635" t="s">
        <v>63</v>
      </c>
    </row>
    <row r="636" spans="1:33" x14ac:dyDescent="0.25">
      <c r="A636" s="18" t="s">
        <v>126</v>
      </c>
      <c r="B636" s="27" t="s">
        <v>162</v>
      </c>
      <c r="C636" s="27" t="s">
        <v>2276</v>
      </c>
      <c r="D636">
        <v>17</v>
      </c>
      <c r="E636" s="28">
        <v>2</v>
      </c>
      <c r="F636" s="35" t="str">
        <f>VLOOKUP(Z636, method!$A$1:$B$15, 2, 0)</f>
        <v>放頭</v>
      </c>
      <c r="G636">
        <v>12</v>
      </c>
      <c r="H636">
        <v>126</v>
      </c>
      <c r="I636" s="43">
        <v>1200</v>
      </c>
      <c r="J636" s="19" t="s">
        <v>101</v>
      </c>
      <c r="K636">
        <v>1</v>
      </c>
      <c r="L636">
        <v>9.52</v>
      </c>
      <c r="M636">
        <v>12</v>
      </c>
      <c r="N636">
        <v>3</v>
      </c>
      <c r="O636">
        <v>25</v>
      </c>
      <c r="P636" s="31" t="s">
        <v>450</v>
      </c>
      <c r="Q636">
        <v>1029</v>
      </c>
      <c r="R636">
        <v>4</v>
      </c>
      <c r="S636" s="32" t="s">
        <v>446</v>
      </c>
      <c r="T636">
        <v>499</v>
      </c>
      <c r="W636" s="12" t="s">
        <v>431</v>
      </c>
      <c r="X636">
        <v>50</v>
      </c>
      <c r="Y636" s="17" t="s">
        <v>85</v>
      </c>
      <c r="Z636">
        <v>3</v>
      </c>
      <c r="AA636">
        <v>2</v>
      </c>
      <c r="AB636">
        <v>2</v>
      </c>
      <c r="AF636">
        <v>2</v>
      </c>
      <c r="AG636" t="s">
        <v>63</v>
      </c>
    </row>
    <row r="637" spans="1:33" x14ac:dyDescent="0.25">
      <c r="A637" s="18" t="s">
        <v>126</v>
      </c>
      <c r="B637" s="27" t="s">
        <v>162</v>
      </c>
      <c r="C637" s="27" t="s">
        <v>2276</v>
      </c>
      <c r="D637">
        <v>10</v>
      </c>
      <c r="E637">
        <v>8</v>
      </c>
      <c r="F637" s="35" t="str">
        <f>VLOOKUP(Z637, method!$A$1:$B$15, 2, 0)</f>
        <v>放頭</v>
      </c>
      <c r="G637">
        <v>4</v>
      </c>
      <c r="H637">
        <v>127</v>
      </c>
      <c r="I637" s="43">
        <v>1200</v>
      </c>
      <c r="J637" s="26" t="s">
        <v>389</v>
      </c>
      <c r="K637">
        <v>1</v>
      </c>
      <c r="L637">
        <v>10.59</v>
      </c>
      <c r="M637">
        <v>19</v>
      </c>
      <c r="N637">
        <v>2</v>
      </c>
      <c r="O637">
        <v>25</v>
      </c>
      <c r="P637" s="31" t="s">
        <v>455</v>
      </c>
      <c r="Q637">
        <v>1041</v>
      </c>
      <c r="R637">
        <v>4</v>
      </c>
      <c r="S637" s="32" t="s">
        <v>435</v>
      </c>
      <c r="T637">
        <v>440</v>
      </c>
      <c r="W637" t="s">
        <v>699</v>
      </c>
      <c r="X637">
        <v>52</v>
      </c>
      <c r="Y637" s="17" t="s">
        <v>85</v>
      </c>
      <c r="Z637">
        <v>3</v>
      </c>
      <c r="AA637">
        <v>5</v>
      </c>
      <c r="AB637">
        <v>8</v>
      </c>
      <c r="AF637">
        <v>2</v>
      </c>
      <c r="AG637" t="s">
        <v>63</v>
      </c>
    </row>
    <row r="638" spans="1:33" hidden="1" x14ac:dyDescent="0.25">
      <c r="A638" s="18" t="s">
        <v>126</v>
      </c>
      <c r="B638" s="27" t="s">
        <v>162</v>
      </c>
      <c r="C638" s="27" t="s">
        <v>2276</v>
      </c>
      <c r="D638">
        <v>10</v>
      </c>
      <c r="E638">
        <v>9</v>
      </c>
      <c r="F638" s="35" t="str">
        <f>VLOOKUP(Z638, method!$A$1:$B$15, 2, 0)</f>
        <v>放頭</v>
      </c>
      <c r="G638">
        <v>4</v>
      </c>
      <c r="H638">
        <v>130</v>
      </c>
      <c r="I638" s="43">
        <v>1200</v>
      </c>
      <c r="J638" s="19" t="s">
        <v>63</v>
      </c>
      <c r="K638">
        <v>1</v>
      </c>
      <c r="L638">
        <v>10.18</v>
      </c>
      <c r="M638">
        <v>12</v>
      </c>
      <c r="N638">
        <v>1</v>
      </c>
      <c r="O638">
        <v>25</v>
      </c>
      <c r="P638" t="s">
        <v>467</v>
      </c>
      <c r="Q638">
        <v>1048</v>
      </c>
      <c r="R638">
        <v>4</v>
      </c>
      <c r="S638" s="32" t="s">
        <v>435</v>
      </c>
      <c r="T638">
        <v>339</v>
      </c>
      <c r="W638">
        <v>6</v>
      </c>
      <c r="X638">
        <v>54</v>
      </c>
      <c r="Y638" s="17" t="s">
        <v>85</v>
      </c>
      <c r="Z638">
        <v>2</v>
      </c>
      <c r="AA638">
        <v>6</v>
      </c>
      <c r="AB638">
        <v>9</v>
      </c>
      <c r="AF638">
        <v>2</v>
      </c>
      <c r="AG638" t="s">
        <v>63</v>
      </c>
    </row>
    <row r="639" spans="1:33" hidden="1" x14ac:dyDescent="0.25">
      <c r="A639" s="18" t="s">
        <v>126</v>
      </c>
      <c r="B639" s="27" t="s">
        <v>162</v>
      </c>
      <c r="C639" s="27" t="s">
        <v>2276</v>
      </c>
      <c r="D639">
        <v>12</v>
      </c>
      <c r="E639">
        <v>9</v>
      </c>
      <c r="F639" s="36" t="str">
        <f>VLOOKUP(Z639, method!$A$1:$B$15, 2, 0)</f>
        <v>中後</v>
      </c>
      <c r="G639">
        <v>9</v>
      </c>
      <c r="H639">
        <v>132</v>
      </c>
      <c r="I639" s="43">
        <v>1200</v>
      </c>
      <c r="J639" s="17" t="s">
        <v>84</v>
      </c>
      <c r="K639">
        <v>1</v>
      </c>
      <c r="L639">
        <v>10.59</v>
      </c>
      <c r="M639">
        <v>29</v>
      </c>
      <c r="N639">
        <v>12</v>
      </c>
      <c r="O639">
        <v>24</v>
      </c>
      <c r="P639" t="s">
        <v>467</v>
      </c>
      <c r="Q639">
        <v>1047</v>
      </c>
      <c r="R639">
        <v>4</v>
      </c>
      <c r="S639" s="32" t="s">
        <v>435</v>
      </c>
      <c r="T639">
        <v>302</v>
      </c>
      <c r="W639" t="s">
        <v>511</v>
      </c>
      <c r="X639">
        <v>56</v>
      </c>
      <c r="Y639" s="17" t="s">
        <v>85</v>
      </c>
      <c r="Z639">
        <v>8</v>
      </c>
      <c r="AA639">
        <v>7</v>
      </c>
      <c r="AB639">
        <v>9</v>
      </c>
      <c r="AF639">
        <v>2</v>
      </c>
      <c r="AG639" t="s">
        <v>63</v>
      </c>
    </row>
    <row r="640" spans="1:33" hidden="1" x14ac:dyDescent="0.25">
      <c r="A640" s="18" t="s">
        <v>126</v>
      </c>
      <c r="B640" s="27" t="s">
        <v>162</v>
      </c>
      <c r="C640" s="27" t="s">
        <v>2276</v>
      </c>
      <c r="D640">
        <v>6.2</v>
      </c>
      <c r="E640" s="28">
        <v>3</v>
      </c>
      <c r="F640" s="37" t="str">
        <f>VLOOKUP(Z640, method!$A$1:$B$15, 2, 0)</f>
        <v>中前</v>
      </c>
      <c r="G640">
        <v>11</v>
      </c>
      <c r="H640">
        <v>132</v>
      </c>
      <c r="I640" s="43">
        <v>1200</v>
      </c>
      <c r="J640" s="17" t="s">
        <v>393</v>
      </c>
      <c r="K640">
        <v>1</v>
      </c>
      <c r="L640">
        <v>9.2100000000000009</v>
      </c>
      <c r="M640">
        <v>18</v>
      </c>
      <c r="N640">
        <v>12</v>
      </c>
      <c r="O640">
        <v>24</v>
      </c>
      <c r="P640" t="s">
        <v>467</v>
      </c>
      <c r="Q640">
        <v>1045</v>
      </c>
      <c r="R640">
        <v>4</v>
      </c>
      <c r="S640" s="32" t="s">
        <v>435</v>
      </c>
      <c r="T640">
        <v>271</v>
      </c>
      <c r="W640" t="s">
        <v>519</v>
      </c>
      <c r="X640">
        <v>56</v>
      </c>
      <c r="Y640" s="17" t="s">
        <v>85</v>
      </c>
      <c r="Z640">
        <v>5</v>
      </c>
      <c r="AA640">
        <v>2</v>
      </c>
      <c r="AB640">
        <v>3</v>
      </c>
      <c r="AF640">
        <v>2</v>
      </c>
      <c r="AG640" t="s">
        <v>63</v>
      </c>
    </row>
    <row r="641" spans="1:33" hidden="1" x14ac:dyDescent="0.25">
      <c r="A641" s="18" t="s">
        <v>126</v>
      </c>
      <c r="B641" s="27" t="s">
        <v>162</v>
      </c>
      <c r="C641" s="27" t="s">
        <v>2276</v>
      </c>
      <c r="D641">
        <v>8.1</v>
      </c>
      <c r="E641" s="28">
        <v>2</v>
      </c>
      <c r="F641" s="37" t="str">
        <f>VLOOKUP(Z641, method!$A$1:$B$15, 2, 0)</f>
        <v>中前</v>
      </c>
      <c r="G641">
        <v>9</v>
      </c>
      <c r="H641">
        <v>129</v>
      </c>
      <c r="I641" s="43">
        <v>1200</v>
      </c>
      <c r="J641" s="17" t="s">
        <v>393</v>
      </c>
      <c r="K641">
        <v>1</v>
      </c>
      <c r="L641">
        <v>9.69</v>
      </c>
      <c r="M641">
        <v>1</v>
      </c>
      <c r="N641">
        <v>12</v>
      </c>
      <c r="O641">
        <v>24</v>
      </c>
      <c r="P641" t="s">
        <v>467</v>
      </c>
      <c r="Q641">
        <v>1046</v>
      </c>
      <c r="R641">
        <v>4</v>
      </c>
      <c r="S641" s="32" t="s">
        <v>435</v>
      </c>
      <c r="T641">
        <v>224</v>
      </c>
      <c r="W641" s="12" t="s">
        <v>431</v>
      </c>
      <c r="X641">
        <v>54</v>
      </c>
      <c r="Y641" s="17" t="s">
        <v>85</v>
      </c>
      <c r="Z641">
        <v>4</v>
      </c>
      <c r="AA641">
        <v>4</v>
      </c>
      <c r="AB641">
        <v>2</v>
      </c>
      <c r="AF641">
        <v>2</v>
      </c>
      <c r="AG641" t="s">
        <v>63</v>
      </c>
    </row>
    <row r="642" spans="1:33" hidden="1" x14ac:dyDescent="0.25">
      <c r="A642" s="18" t="s">
        <v>126</v>
      </c>
      <c r="B642" s="27" t="s">
        <v>162</v>
      </c>
      <c r="C642" s="27" t="s">
        <v>2276</v>
      </c>
      <c r="D642">
        <v>22</v>
      </c>
      <c r="E642" s="34">
        <v>5</v>
      </c>
      <c r="F642" s="35" t="str">
        <f>VLOOKUP(Z642, method!$A$1:$B$15, 2, 0)</f>
        <v>放頭</v>
      </c>
      <c r="G642">
        <v>3</v>
      </c>
      <c r="H642">
        <v>132</v>
      </c>
      <c r="I642">
        <v>1400</v>
      </c>
      <c r="J642" s="17" t="s">
        <v>84</v>
      </c>
      <c r="K642">
        <v>1</v>
      </c>
      <c r="L642">
        <v>22.06</v>
      </c>
      <c r="M642">
        <v>9</v>
      </c>
      <c r="N642">
        <v>11</v>
      </c>
      <c r="O642">
        <v>24</v>
      </c>
      <c r="P642" t="s">
        <v>539</v>
      </c>
      <c r="Q642">
        <v>1047</v>
      </c>
      <c r="R642">
        <v>4</v>
      </c>
      <c r="S642" s="32" t="s">
        <v>446</v>
      </c>
      <c r="T642">
        <v>173</v>
      </c>
      <c r="W642">
        <v>4</v>
      </c>
      <c r="X642">
        <v>56</v>
      </c>
      <c r="Y642" s="17" t="s">
        <v>85</v>
      </c>
      <c r="Z642">
        <v>1</v>
      </c>
      <c r="AA642">
        <v>1</v>
      </c>
      <c r="AB642">
        <v>1</v>
      </c>
      <c r="AC642">
        <v>5</v>
      </c>
      <c r="AF642">
        <v>2</v>
      </c>
      <c r="AG642" t="s">
        <v>63</v>
      </c>
    </row>
    <row r="643" spans="1:33" hidden="1" x14ac:dyDescent="0.25">
      <c r="A643" s="18" t="s">
        <v>126</v>
      </c>
      <c r="B643" s="27" t="s">
        <v>162</v>
      </c>
      <c r="C643" s="27" t="s">
        <v>2276</v>
      </c>
      <c r="D643">
        <v>13</v>
      </c>
      <c r="E643">
        <v>12</v>
      </c>
      <c r="F643" s="35" t="str">
        <f>VLOOKUP(Z643, method!$A$1:$B$15, 2, 0)</f>
        <v>放頭</v>
      </c>
      <c r="G643">
        <v>9</v>
      </c>
      <c r="H643">
        <v>134</v>
      </c>
      <c r="I643" s="43">
        <v>1200</v>
      </c>
      <c r="J643" s="17" t="s">
        <v>84</v>
      </c>
      <c r="K643">
        <v>1</v>
      </c>
      <c r="L643">
        <v>11.59</v>
      </c>
      <c r="M643">
        <v>9</v>
      </c>
      <c r="N643">
        <v>10</v>
      </c>
      <c r="O643">
        <v>24</v>
      </c>
      <c r="P643" s="31" t="s">
        <v>450</v>
      </c>
      <c r="Q643">
        <v>1032</v>
      </c>
      <c r="R643">
        <v>4</v>
      </c>
      <c r="S643" s="32" t="s">
        <v>435</v>
      </c>
      <c r="T643">
        <v>90</v>
      </c>
      <c r="W643" t="s">
        <v>634</v>
      </c>
      <c r="X643">
        <v>58</v>
      </c>
      <c r="Y643" s="17" t="s">
        <v>85</v>
      </c>
      <c r="Z643">
        <v>1</v>
      </c>
      <c r="AA643">
        <v>1</v>
      </c>
      <c r="AB643">
        <v>12</v>
      </c>
      <c r="AF643">
        <v>2</v>
      </c>
      <c r="AG643" t="s">
        <v>63</v>
      </c>
    </row>
    <row r="644" spans="1:33" hidden="1" x14ac:dyDescent="0.25">
      <c r="A644" s="18" t="s">
        <v>126</v>
      </c>
      <c r="B644" s="27" t="s">
        <v>162</v>
      </c>
      <c r="C644" s="27" t="s">
        <v>2276</v>
      </c>
      <c r="D644">
        <v>9.4</v>
      </c>
      <c r="E644" s="34">
        <v>5</v>
      </c>
      <c r="F644" s="35" t="str">
        <f>VLOOKUP(Z644, method!$A$1:$B$15, 2, 0)</f>
        <v>放頭</v>
      </c>
      <c r="G644">
        <v>6</v>
      </c>
      <c r="H644">
        <v>133</v>
      </c>
      <c r="I644" s="43">
        <v>1200</v>
      </c>
      <c r="J644" s="17" t="s">
        <v>121</v>
      </c>
      <c r="K644">
        <v>1</v>
      </c>
      <c r="L644">
        <v>10.44</v>
      </c>
      <c r="M644">
        <v>25</v>
      </c>
      <c r="N644">
        <v>9</v>
      </c>
      <c r="O644">
        <v>24</v>
      </c>
      <c r="P644" s="31" t="s">
        <v>461</v>
      </c>
      <c r="Q644">
        <v>1034</v>
      </c>
      <c r="R644">
        <v>4</v>
      </c>
      <c r="S644" s="32" t="s">
        <v>435</v>
      </c>
      <c r="T644">
        <v>49</v>
      </c>
      <c r="W644" s="12" t="s">
        <v>521</v>
      </c>
      <c r="X644">
        <v>58</v>
      </c>
      <c r="Y644" s="17" t="s">
        <v>85</v>
      </c>
      <c r="Z644">
        <v>2</v>
      </c>
      <c r="AA644">
        <v>2</v>
      </c>
      <c r="AB644">
        <v>5</v>
      </c>
      <c r="AF644">
        <v>2</v>
      </c>
      <c r="AG644" t="s">
        <v>63</v>
      </c>
    </row>
    <row r="645" spans="1:33" hidden="1" x14ac:dyDescent="0.25">
      <c r="A645" s="18" t="s">
        <v>126</v>
      </c>
      <c r="B645" s="27" t="s">
        <v>162</v>
      </c>
      <c r="C645" s="27" t="s">
        <v>2276</v>
      </c>
      <c r="D645">
        <v>7.8</v>
      </c>
      <c r="E645" s="34">
        <v>4</v>
      </c>
      <c r="F645" s="35" t="str">
        <f>VLOOKUP(Z645, method!$A$1:$B$15, 2, 0)</f>
        <v>放頭</v>
      </c>
      <c r="G645">
        <v>11</v>
      </c>
      <c r="H645">
        <v>134</v>
      </c>
      <c r="I645" s="43">
        <v>1200</v>
      </c>
      <c r="J645" s="20" t="s">
        <v>19</v>
      </c>
      <c r="K645">
        <v>1</v>
      </c>
      <c r="L645">
        <v>10.38</v>
      </c>
      <c r="M645">
        <v>10</v>
      </c>
      <c r="N645">
        <v>7</v>
      </c>
      <c r="O645">
        <v>24</v>
      </c>
      <c r="P645" s="31" t="s">
        <v>455</v>
      </c>
      <c r="Q645">
        <v>1029</v>
      </c>
      <c r="R645">
        <v>4</v>
      </c>
      <c r="S645" s="32" t="s">
        <v>446</v>
      </c>
      <c r="T645">
        <v>818</v>
      </c>
      <c r="W645" t="s">
        <v>541</v>
      </c>
      <c r="X645">
        <v>58</v>
      </c>
      <c r="Y645" s="17" t="s">
        <v>85</v>
      </c>
      <c r="Z645">
        <v>2</v>
      </c>
      <c r="AA645">
        <v>2</v>
      </c>
      <c r="AB645">
        <v>4</v>
      </c>
      <c r="AF645">
        <v>2</v>
      </c>
      <c r="AG645" t="s">
        <v>63</v>
      </c>
    </row>
    <row r="646" spans="1:33" hidden="1" x14ac:dyDescent="0.25">
      <c r="A646" s="18" t="s">
        <v>126</v>
      </c>
      <c r="B646" s="27" t="s">
        <v>162</v>
      </c>
      <c r="C646" s="27" t="s">
        <v>2276</v>
      </c>
      <c r="D646">
        <v>3.5</v>
      </c>
      <c r="E646" s="34">
        <v>5</v>
      </c>
      <c r="F646" s="37" t="str">
        <f>VLOOKUP(Z646, method!$A$1:$B$15, 2, 0)</f>
        <v>中前</v>
      </c>
      <c r="G646">
        <v>1</v>
      </c>
      <c r="H646">
        <v>135</v>
      </c>
      <c r="I646" s="43">
        <v>1200</v>
      </c>
      <c r="J646" s="20" t="s">
        <v>19</v>
      </c>
      <c r="K646">
        <v>1</v>
      </c>
      <c r="L646">
        <v>9.4700000000000006</v>
      </c>
      <c r="M646">
        <v>1</v>
      </c>
      <c r="N646">
        <v>7</v>
      </c>
      <c r="O646">
        <v>24</v>
      </c>
      <c r="P646" t="s">
        <v>518</v>
      </c>
      <c r="Q646">
        <v>1044</v>
      </c>
      <c r="R646">
        <v>4</v>
      </c>
      <c r="S646" s="32" t="s">
        <v>435</v>
      </c>
      <c r="T646">
        <v>788</v>
      </c>
      <c r="W646" s="12" t="s">
        <v>464</v>
      </c>
      <c r="X646">
        <v>58</v>
      </c>
      <c r="Y646" s="17" t="s">
        <v>85</v>
      </c>
      <c r="Z646">
        <v>4</v>
      </c>
      <c r="AA646">
        <v>4</v>
      </c>
      <c r="AB646">
        <v>5</v>
      </c>
      <c r="AF646">
        <v>2</v>
      </c>
      <c r="AG646" t="s">
        <v>63</v>
      </c>
    </row>
    <row r="647" spans="1:33" hidden="1" x14ac:dyDescent="0.25">
      <c r="A647" s="18" t="s">
        <v>126</v>
      </c>
      <c r="B647" s="27" t="s">
        <v>162</v>
      </c>
      <c r="C647" s="27" t="s">
        <v>2276</v>
      </c>
      <c r="D647">
        <v>4.9000000000000004</v>
      </c>
      <c r="E647">
        <v>8</v>
      </c>
      <c r="F647" s="37" t="str">
        <f>VLOOKUP(Z647, method!$A$1:$B$15, 2, 0)</f>
        <v>中前</v>
      </c>
      <c r="G647">
        <v>3</v>
      </c>
      <c r="H647">
        <v>135</v>
      </c>
      <c r="I647" s="43">
        <v>1200</v>
      </c>
      <c r="J647" s="20" t="s">
        <v>19</v>
      </c>
      <c r="K647">
        <v>1</v>
      </c>
      <c r="L647">
        <v>10.77</v>
      </c>
      <c r="M647">
        <v>15</v>
      </c>
      <c r="N647">
        <v>6</v>
      </c>
      <c r="O647">
        <v>24</v>
      </c>
      <c r="P647" t="s">
        <v>441</v>
      </c>
      <c r="Q647">
        <v>1027</v>
      </c>
      <c r="R647">
        <v>4</v>
      </c>
      <c r="S647" s="33" t="s">
        <v>577</v>
      </c>
      <c r="T647">
        <v>755</v>
      </c>
      <c r="W647">
        <v>4</v>
      </c>
      <c r="X647">
        <v>60</v>
      </c>
      <c r="Y647" s="17" t="s">
        <v>85</v>
      </c>
      <c r="Z647">
        <v>4</v>
      </c>
      <c r="AA647">
        <v>2</v>
      </c>
      <c r="AB647">
        <v>8</v>
      </c>
      <c r="AF647">
        <v>2</v>
      </c>
      <c r="AG647" t="s">
        <v>63</v>
      </c>
    </row>
    <row r="648" spans="1:33" hidden="1" x14ac:dyDescent="0.25">
      <c r="A648" s="18" t="s">
        <v>126</v>
      </c>
      <c r="B648" s="27" t="s">
        <v>162</v>
      </c>
      <c r="C648" s="27" t="s">
        <v>2276</v>
      </c>
      <c r="D648">
        <v>106</v>
      </c>
      <c r="E648">
        <v>6</v>
      </c>
      <c r="F648" s="35" t="str">
        <f>VLOOKUP(Z648, method!$A$1:$B$15, 2, 0)</f>
        <v>放頭</v>
      </c>
      <c r="G648">
        <v>8</v>
      </c>
      <c r="H648">
        <v>118</v>
      </c>
      <c r="I648" s="43">
        <v>1200</v>
      </c>
      <c r="J648" s="20" t="s">
        <v>58</v>
      </c>
      <c r="K648">
        <v>1</v>
      </c>
      <c r="L648">
        <v>9.24</v>
      </c>
      <c r="M648">
        <v>26</v>
      </c>
      <c r="N648">
        <v>5</v>
      </c>
      <c r="O648">
        <v>24</v>
      </c>
      <c r="P648" t="s">
        <v>434</v>
      </c>
      <c r="Q648">
        <v>1038</v>
      </c>
      <c r="R648">
        <v>3</v>
      </c>
      <c r="S648" s="32" t="s">
        <v>435</v>
      </c>
      <c r="T648">
        <v>702</v>
      </c>
      <c r="W648" t="s">
        <v>474</v>
      </c>
      <c r="X648">
        <v>62</v>
      </c>
      <c r="Y648" s="17" t="s">
        <v>85</v>
      </c>
      <c r="Z648">
        <v>2</v>
      </c>
      <c r="AA648">
        <v>3</v>
      </c>
      <c r="AB648">
        <v>6</v>
      </c>
      <c r="AF648">
        <v>2</v>
      </c>
      <c r="AG648" t="s">
        <v>63</v>
      </c>
    </row>
    <row r="649" spans="1:33" hidden="1" x14ac:dyDescent="0.25">
      <c r="A649" s="18" t="s">
        <v>126</v>
      </c>
      <c r="B649" s="27" t="s">
        <v>162</v>
      </c>
      <c r="C649" s="27" t="s">
        <v>2276</v>
      </c>
      <c r="D649">
        <v>32</v>
      </c>
      <c r="E649">
        <v>7</v>
      </c>
      <c r="F649" s="37" t="str">
        <f>VLOOKUP(Z649, method!$A$1:$B$15, 2, 0)</f>
        <v>中前</v>
      </c>
      <c r="G649">
        <v>5</v>
      </c>
      <c r="H649">
        <v>121</v>
      </c>
      <c r="I649" s="43">
        <v>1200</v>
      </c>
      <c r="J649" s="17" t="s">
        <v>84</v>
      </c>
      <c r="K649">
        <v>1</v>
      </c>
      <c r="L649">
        <v>10.42</v>
      </c>
      <c r="M649">
        <v>5</v>
      </c>
      <c r="N649">
        <v>5</v>
      </c>
      <c r="O649">
        <v>24</v>
      </c>
      <c r="P649" t="s">
        <v>467</v>
      </c>
      <c r="Q649">
        <v>1042</v>
      </c>
      <c r="R649">
        <v>3</v>
      </c>
      <c r="S649" s="32" t="s">
        <v>435</v>
      </c>
      <c r="T649">
        <v>644</v>
      </c>
      <c r="W649" t="s">
        <v>492</v>
      </c>
      <c r="X649">
        <v>64</v>
      </c>
      <c r="Y649" s="17" t="s">
        <v>85</v>
      </c>
      <c r="Z649">
        <v>6</v>
      </c>
      <c r="AA649">
        <v>4</v>
      </c>
      <c r="AB649">
        <v>7</v>
      </c>
      <c r="AF649">
        <v>2</v>
      </c>
      <c r="AG649" t="s">
        <v>63</v>
      </c>
    </row>
    <row r="650" spans="1:33" hidden="1" x14ac:dyDescent="0.25">
      <c r="A650" s="18" t="s">
        <v>126</v>
      </c>
      <c r="B650" s="27" t="s">
        <v>162</v>
      </c>
      <c r="C650" s="27" t="s">
        <v>2276</v>
      </c>
      <c r="D650">
        <v>24</v>
      </c>
      <c r="E650">
        <v>7</v>
      </c>
      <c r="F650" s="38" t="str">
        <f>VLOOKUP(Z650, method!$A$1:$B$15, 2, 0)</f>
        <v>留後</v>
      </c>
      <c r="G650">
        <v>10</v>
      </c>
      <c r="H650">
        <v>119</v>
      </c>
      <c r="I650" s="43">
        <v>1200</v>
      </c>
      <c r="J650" s="19" t="s">
        <v>63</v>
      </c>
      <c r="K650">
        <v>1</v>
      </c>
      <c r="L650">
        <v>10.87</v>
      </c>
      <c r="M650">
        <v>10</v>
      </c>
      <c r="N650">
        <v>4</v>
      </c>
      <c r="O650">
        <v>24</v>
      </c>
      <c r="P650" s="31" t="s">
        <v>455</v>
      </c>
      <c r="Q650">
        <v>1031</v>
      </c>
      <c r="R650">
        <v>3</v>
      </c>
      <c r="S650" s="32" t="s">
        <v>435</v>
      </c>
      <c r="T650">
        <v>577</v>
      </c>
      <c r="W650" t="s">
        <v>624</v>
      </c>
      <c r="X650">
        <v>64</v>
      </c>
      <c r="Y650" s="17" t="s">
        <v>85</v>
      </c>
      <c r="Z650">
        <v>11</v>
      </c>
      <c r="AA650">
        <v>12</v>
      </c>
      <c r="AB650">
        <v>7</v>
      </c>
      <c r="AF650">
        <v>2</v>
      </c>
      <c r="AG650" t="s">
        <v>63</v>
      </c>
    </row>
    <row r="651" spans="1:33" x14ac:dyDescent="0.25">
      <c r="A651" s="18" t="s">
        <v>126</v>
      </c>
      <c r="B651" s="16" t="s">
        <v>165</v>
      </c>
      <c r="C651" s="16" t="s">
        <v>2277</v>
      </c>
      <c r="D651">
        <v>3.8</v>
      </c>
      <c r="E651" s="28">
        <v>1</v>
      </c>
      <c r="F651" s="36" t="str">
        <f>VLOOKUP(Z651, method!$A$1:$B$15, 2, 0)</f>
        <v>中後</v>
      </c>
      <c r="G651">
        <v>5</v>
      </c>
      <c r="H651">
        <v>130</v>
      </c>
      <c r="I651" s="43">
        <v>1200</v>
      </c>
      <c r="J651" s="16" t="s">
        <v>13</v>
      </c>
      <c r="K651">
        <v>1</v>
      </c>
      <c r="L651">
        <v>9.91</v>
      </c>
      <c r="M651">
        <v>10</v>
      </c>
      <c r="N651">
        <v>9</v>
      </c>
      <c r="O651">
        <v>25</v>
      </c>
      <c r="P651" s="31" t="s">
        <v>450</v>
      </c>
      <c r="Q651">
        <v>1182</v>
      </c>
      <c r="R651">
        <v>5</v>
      </c>
      <c r="S651" s="32" t="s">
        <v>435</v>
      </c>
      <c r="T651">
        <v>11</v>
      </c>
      <c r="W651" s="12" t="s">
        <v>431</v>
      </c>
      <c r="X651">
        <v>35</v>
      </c>
      <c r="Y651" s="25" t="s">
        <v>166</v>
      </c>
      <c r="Z651">
        <v>8</v>
      </c>
      <c r="AA651">
        <v>7</v>
      </c>
      <c r="AB651">
        <v>1</v>
      </c>
      <c r="AF651">
        <v>10</v>
      </c>
      <c r="AG651" t="s">
        <v>121</v>
      </c>
    </row>
    <row r="652" spans="1:33" x14ac:dyDescent="0.25">
      <c r="A652" s="18" t="s">
        <v>126</v>
      </c>
      <c r="B652" s="16" t="s">
        <v>165</v>
      </c>
      <c r="C652" s="16" t="s">
        <v>2277</v>
      </c>
      <c r="D652">
        <v>5.5</v>
      </c>
      <c r="E652" s="28">
        <v>3</v>
      </c>
      <c r="F652" s="35" t="str">
        <f>VLOOKUP(Z652, method!$A$1:$B$15, 2, 0)</f>
        <v>放頭</v>
      </c>
      <c r="G652">
        <v>2</v>
      </c>
      <c r="H652">
        <v>131</v>
      </c>
      <c r="I652" s="43">
        <v>1200</v>
      </c>
      <c r="J652" s="16" t="s">
        <v>13</v>
      </c>
      <c r="K652">
        <v>1</v>
      </c>
      <c r="L652">
        <v>10</v>
      </c>
      <c r="M652">
        <v>16</v>
      </c>
      <c r="N652">
        <v>7</v>
      </c>
      <c r="O652">
        <v>25</v>
      </c>
      <c r="P652" s="31" t="s">
        <v>455</v>
      </c>
      <c r="Q652">
        <v>1206</v>
      </c>
      <c r="R652">
        <v>5</v>
      </c>
      <c r="S652" s="32" t="s">
        <v>446</v>
      </c>
      <c r="T652">
        <v>839</v>
      </c>
      <c r="W652" s="12" t="s">
        <v>914</v>
      </c>
      <c r="X652">
        <v>36</v>
      </c>
      <c r="Y652" s="25" t="s">
        <v>166</v>
      </c>
      <c r="Z652">
        <v>2</v>
      </c>
      <c r="AA652">
        <v>2</v>
      </c>
      <c r="AB652">
        <v>3</v>
      </c>
      <c r="AF652">
        <v>10</v>
      </c>
      <c r="AG652" t="s">
        <v>121</v>
      </c>
    </row>
    <row r="653" spans="1:33" hidden="1" x14ac:dyDescent="0.25">
      <c r="A653" s="18" t="s">
        <v>126</v>
      </c>
      <c r="B653" s="16" t="s">
        <v>165</v>
      </c>
      <c r="C653" s="16" t="s">
        <v>2277</v>
      </c>
      <c r="D653">
        <v>12</v>
      </c>
      <c r="E653">
        <v>8</v>
      </c>
      <c r="F653" s="37" t="str">
        <f>VLOOKUP(Z653, method!$A$1:$B$15, 2, 0)</f>
        <v>中前</v>
      </c>
      <c r="G653">
        <v>11</v>
      </c>
      <c r="H653">
        <v>134</v>
      </c>
      <c r="I653">
        <v>1000</v>
      </c>
      <c r="J653" s="16" t="s">
        <v>13</v>
      </c>
      <c r="K653">
        <v>0</v>
      </c>
      <c r="L653">
        <v>58.01</v>
      </c>
      <c r="M653">
        <v>22</v>
      </c>
      <c r="N653">
        <v>1</v>
      </c>
      <c r="O653">
        <v>25</v>
      </c>
      <c r="P653" s="31" t="s">
        <v>461</v>
      </c>
      <c r="Q653">
        <v>1188</v>
      </c>
      <c r="R653">
        <v>5</v>
      </c>
      <c r="S653" s="32" t="s">
        <v>435</v>
      </c>
      <c r="T653">
        <v>367</v>
      </c>
      <c r="W653" t="s">
        <v>442</v>
      </c>
      <c r="X653">
        <v>38</v>
      </c>
      <c r="Y653" s="20" t="s">
        <v>184</v>
      </c>
      <c r="Z653">
        <v>4</v>
      </c>
      <c r="AA653">
        <v>2</v>
      </c>
      <c r="AB653">
        <v>8</v>
      </c>
      <c r="AF653">
        <v>10</v>
      </c>
      <c r="AG653" t="s">
        <v>121</v>
      </c>
    </row>
    <row r="654" spans="1:33" hidden="1" x14ac:dyDescent="0.25">
      <c r="A654" s="18" t="s">
        <v>126</v>
      </c>
      <c r="B654" s="16" t="s">
        <v>165</v>
      </c>
      <c r="C654" s="16" t="s">
        <v>2277</v>
      </c>
      <c r="D654">
        <v>25</v>
      </c>
      <c r="E654">
        <v>12</v>
      </c>
      <c r="F654" s="37" t="str">
        <f>VLOOKUP(Z654, method!$A$1:$B$15, 2, 0)</f>
        <v>中前</v>
      </c>
      <c r="G654">
        <v>8</v>
      </c>
      <c r="H654">
        <v>115</v>
      </c>
      <c r="I654" s="43">
        <v>1200</v>
      </c>
      <c r="J654" s="19" t="s">
        <v>101</v>
      </c>
      <c r="K654">
        <v>1</v>
      </c>
      <c r="L654">
        <v>10.17</v>
      </c>
      <c r="M654">
        <v>29</v>
      </c>
      <c r="N654">
        <v>12</v>
      </c>
      <c r="O654">
        <v>24</v>
      </c>
      <c r="P654" t="s">
        <v>506</v>
      </c>
      <c r="Q654">
        <v>1165</v>
      </c>
      <c r="R654">
        <v>4</v>
      </c>
      <c r="S654" s="32" t="s">
        <v>435</v>
      </c>
      <c r="T654">
        <v>301</v>
      </c>
      <c r="W654" t="s">
        <v>447</v>
      </c>
      <c r="X654">
        <v>40</v>
      </c>
      <c r="Y654" s="20" t="s">
        <v>184</v>
      </c>
      <c r="Z654">
        <v>6</v>
      </c>
      <c r="AA654">
        <v>6</v>
      </c>
      <c r="AB654">
        <v>12</v>
      </c>
      <c r="AF654">
        <v>10</v>
      </c>
      <c r="AG654" t="s">
        <v>121</v>
      </c>
    </row>
    <row r="655" spans="1:33" hidden="1" x14ac:dyDescent="0.25">
      <c r="A655" s="18" t="s">
        <v>126</v>
      </c>
      <c r="B655" s="16" t="s">
        <v>165</v>
      </c>
      <c r="C655" s="16" t="s">
        <v>2277</v>
      </c>
      <c r="D655">
        <v>9</v>
      </c>
      <c r="E655" s="34">
        <v>5</v>
      </c>
      <c r="F655" s="36" t="str">
        <f>VLOOKUP(Z655, method!$A$1:$B$15, 2, 0)</f>
        <v>中後</v>
      </c>
      <c r="G655">
        <v>8</v>
      </c>
      <c r="H655">
        <v>135</v>
      </c>
      <c r="I655">
        <v>1000</v>
      </c>
      <c r="J655" s="17" t="s">
        <v>393</v>
      </c>
      <c r="K655">
        <v>0</v>
      </c>
      <c r="L655">
        <v>57.73</v>
      </c>
      <c r="M655">
        <v>11</v>
      </c>
      <c r="N655">
        <v>12</v>
      </c>
      <c r="O655">
        <v>24</v>
      </c>
      <c r="P655" s="31" t="s">
        <v>455</v>
      </c>
      <c r="Q655">
        <v>1176</v>
      </c>
      <c r="R655">
        <v>5</v>
      </c>
      <c r="S655" s="32" t="s">
        <v>435</v>
      </c>
      <c r="T655">
        <v>251</v>
      </c>
      <c r="W655" s="12" t="s">
        <v>480</v>
      </c>
      <c r="X655">
        <v>40</v>
      </c>
      <c r="Y655" s="20" t="s">
        <v>184</v>
      </c>
      <c r="Z655">
        <v>8</v>
      </c>
      <c r="AA655">
        <v>6</v>
      </c>
      <c r="AB655">
        <v>5</v>
      </c>
      <c r="AF655">
        <v>10</v>
      </c>
      <c r="AG655" t="s">
        <v>121</v>
      </c>
    </row>
    <row r="656" spans="1:33" hidden="1" x14ac:dyDescent="0.25">
      <c r="A656" s="18" t="s">
        <v>126</v>
      </c>
      <c r="B656" s="16" t="s">
        <v>165</v>
      </c>
      <c r="C656" s="16" t="s">
        <v>2277</v>
      </c>
      <c r="D656">
        <v>8.6999999999999993</v>
      </c>
      <c r="E656">
        <v>7</v>
      </c>
      <c r="F656" s="37" t="str">
        <f>VLOOKUP(Z656, method!$A$1:$B$15, 2, 0)</f>
        <v>中前</v>
      </c>
      <c r="G656">
        <v>10</v>
      </c>
      <c r="H656">
        <v>106</v>
      </c>
      <c r="I656">
        <v>1000</v>
      </c>
      <c r="J656" s="22" t="s">
        <v>588</v>
      </c>
      <c r="K656">
        <v>0</v>
      </c>
      <c r="L656">
        <v>57.37</v>
      </c>
      <c r="M656">
        <v>24</v>
      </c>
      <c r="N656">
        <v>11</v>
      </c>
      <c r="O656">
        <v>24</v>
      </c>
      <c r="P656" t="s">
        <v>429</v>
      </c>
      <c r="Q656">
        <v>1185</v>
      </c>
      <c r="R656">
        <v>4</v>
      </c>
      <c r="S656" s="32" t="s">
        <v>435</v>
      </c>
      <c r="T656">
        <v>203</v>
      </c>
      <c r="W656" t="s">
        <v>474</v>
      </c>
      <c r="X656">
        <v>40</v>
      </c>
      <c r="Y656" s="20" t="s">
        <v>184</v>
      </c>
      <c r="Z656">
        <v>7</v>
      </c>
      <c r="AA656">
        <v>4</v>
      </c>
      <c r="AB656">
        <v>7</v>
      </c>
      <c r="AF656">
        <v>10</v>
      </c>
      <c r="AG656" t="s">
        <v>121</v>
      </c>
    </row>
    <row r="657" spans="1:33" hidden="1" x14ac:dyDescent="0.25">
      <c r="A657" s="18" t="s">
        <v>126</v>
      </c>
      <c r="B657" s="16" t="s">
        <v>165</v>
      </c>
      <c r="C657" s="16" t="s">
        <v>2277</v>
      </c>
      <c r="D657">
        <v>8.6</v>
      </c>
      <c r="E657" s="28">
        <v>2</v>
      </c>
      <c r="F657" s="37" t="str">
        <f>VLOOKUP(Z657, method!$A$1:$B$15, 2, 0)</f>
        <v>中前</v>
      </c>
      <c r="G657">
        <v>7</v>
      </c>
      <c r="H657">
        <v>134</v>
      </c>
      <c r="I657">
        <v>1000</v>
      </c>
      <c r="J657" s="16" t="s">
        <v>13</v>
      </c>
      <c r="K657">
        <v>0</v>
      </c>
      <c r="L657">
        <v>57.65</v>
      </c>
      <c r="M657">
        <v>30</v>
      </c>
      <c r="N657">
        <v>10</v>
      </c>
      <c r="O657">
        <v>24</v>
      </c>
      <c r="P657" s="30" t="s">
        <v>445</v>
      </c>
      <c r="Q657">
        <v>1183</v>
      </c>
      <c r="R657">
        <v>5</v>
      </c>
      <c r="S657" s="32" t="s">
        <v>435</v>
      </c>
      <c r="T657">
        <v>142</v>
      </c>
      <c r="W657" s="12" t="s">
        <v>480</v>
      </c>
      <c r="X657">
        <v>39</v>
      </c>
      <c r="Y657" s="20" t="s">
        <v>184</v>
      </c>
      <c r="Z657">
        <v>6</v>
      </c>
      <c r="AA657">
        <v>5</v>
      </c>
      <c r="AB657">
        <v>2</v>
      </c>
      <c r="AF657">
        <v>10</v>
      </c>
      <c r="AG657" t="s">
        <v>121</v>
      </c>
    </row>
    <row r="658" spans="1:33" hidden="1" x14ac:dyDescent="0.25">
      <c r="A658" s="18" t="s">
        <v>126</v>
      </c>
      <c r="B658" s="16" t="s">
        <v>165</v>
      </c>
      <c r="C658" s="16" t="s">
        <v>2277</v>
      </c>
      <c r="D658">
        <v>5.0999999999999996</v>
      </c>
      <c r="E658" s="34">
        <v>4</v>
      </c>
      <c r="F658" s="35" t="str">
        <f>VLOOKUP(Z658, method!$A$1:$B$15, 2, 0)</f>
        <v>放頭</v>
      </c>
      <c r="G658">
        <v>7</v>
      </c>
      <c r="H658">
        <v>133</v>
      </c>
      <c r="I658" s="43">
        <v>1200</v>
      </c>
      <c r="J658" s="20" t="s">
        <v>19</v>
      </c>
      <c r="K658">
        <v>1</v>
      </c>
      <c r="L658">
        <v>10.9</v>
      </c>
      <c r="M658">
        <v>25</v>
      </c>
      <c r="N658">
        <v>9</v>
      </c>
      <c r="O658">
        <v>24</v>
      </c>
      <c r="P658" s="31" t="s">
        <v>461</v>
      </c>
      <c r="Q658">
        <v>1182</v>
      </c>
      <c r="R658">
        <v>5</v>
      </c>
      <c r="S658" s="32" t="s">
        <v>435</v>
      </c>
      <c r="T658">
        <v>48</v>
      </c>
      <c r="W658" s="12">
        <v>2</v>
      </c>
      <c r="X658">
        <v>39</v>
      </c>
      <c r="Y658" s="20" t="s">
        <v>184</v>
      </c>
      <c r="Z658">
        <v>2</v>
      </c>
      <c r="AA658">
        <v>2</v>
      </c>
      <c r="AB658">
        <v>4</v>
      </c>
      <c r="AF658">
        <v>10</v>
      </c>
      <c r="AG658" t="s">
        <v>121</v>
      </c>
    </row>
    <row r="659" spans="1:33" hidden="1" x14ac:dyDescent="0.25">
      <c r="A659" s="18" t="s">
        <v>126</v>
      </c>
      <c r="B659" s="16" t="s">
        <v>165</v>
      </c>
      <c r="C659" s="16" t="s">
        <v>2277</v>
      </c>
      <c r="D659">
        <v>18</v>
      </c>
      <c r="E659">
        <v>8</v>
      </c>
      <c r="F659" s="37" t="str">
        <f>VLOOKUP(Z659, method!$A$1:$B$15, 2, 0)</f>
        <v>中前</v>
      </c>
      <c r="G659">
        <v>3</v>
      </c>
      <c r="H659">
        <v>118</v>
      </c>
      <c r="I659" s="43">
        <v>1200</v>
      </c>
      <c r="J659" s="26" t="s">
        <v>693</v>
      </c>
      <c r="K659">
        <v>1</v>
      </c>
      <c r="L659">
        <v>10.59</v>
      </c>
      <c r="M659">
        <v>26</v>
      </c>
      <c r="N659">
        <v>6</v>
      </c>
      <c r="O659">
        <v>24</v>
      </c>
      <c r="P659" s="31" t="s">
        <v>461</v>
      </c>
      <c r="Q659">
        <v>1177</v>
      </c>
      <c r="R659">
        <v>4</v>
      </c>
      <c r="S659" s="32" t="s">
        <v>435</v>
      </c>
      <c r="T659">
        <v>776</v>
      </c>
      <c r="W659" t="s">
        <v>699</v>
      </c>
      <c r="X659">
        <v>41</v>
      </c>
      <c r="Y659" s="20" t="s">
        <v>184</v>
      </c>
      <c r="Z659">
        <v>5</v>
      </c>
      <c r="AA659">
        <v>4</v>
      </c>
      <c r="AB659">
        <v>8</v>
      </c>
      <c r="AF659">
        <v>10</v>
      </c>
      <c r="AG659" t="s">
        <v>121</v>
      </c>
    </row>
    <row r="660" spans="1:33" hidden="1" x14ac:dyDescent="0.25">
      <c r="A660" s="18" t="s">
        <v>126</v>
      </c>
      <c r="B660" s="16" t="s">
        <v>165</v>
      </c>
      <c r="C660" s="16" t="s">
        <v>2277</v>
      </c>
      <c r="D660">
        <v>12</v>
      </c>
      <c r="E660">
        <v>6</v>
      </c>
      <c r="F660" s="37" t="str">
        <f>VLOOKUP(Z660, method!$A$1:$B$15, 2, 0)</f>
        <v>中前</v>
      </c>
      <c r="G660">
        <v>1</v>
      </c>
      <c r="H660">
        <v>121</v>
      </c>
      <c r="I660" s="43">
        <v>1200</v>
      </c>
      <c r="J660" s="26" t="s">
        <v>693</v>
      </c>
      <c r="K660">
        <v>1</v>
      </c>
      <c r="L660">
        <v>11.35</v>
      </c>
      <c r="M660">
        <v>5</v>
      </c>
      <c r="N660">
        <v>6</v>
      </c>
      <c r="O660">
        <v>24</v>
      </c>
      <c r="P660" s="31" t="s">
        <v>450</v>
      </c>
      <c r="Q660">
        <v>1167</v>
      </c>
      <c r="R660">
        <v>4</v>
      </c>
      <c r="S660" s="33" t="s">
        <v>499</v>
      </c>
      <c r="T660">
        <v>725</v>
      </c>
      <c r="W660">
        <v>4</v>
      </c>
      <c r="X660">
        <v>43</v>
      </c>
      <c r="Y660" s="20" t="s">
        <v>184</v>
      </c>
      <c r="Z660">
        <v>5</v>
      </c>
      <c r="AA660">
        <v>6</v>
      </c>
      <c r="AB660">
        <v>6</v>
      </c>
      <c r="AF660">
        <v>10</v>
      </c>
      <c r="AG660" t="s">
        <v>121</v>
      </c>
    </row>
    <row r="661" spans="1:33" hidden="1" x14ac:dyDescent="0.25">
      <c r="A661" s="18" t="s">
        <v>126</v>
      </c>
      <c r="B661" s="16" t="s">
        <v>165</v>
      </c>
      <c r="C661" s="16" t="s">
        <v>2277</v>
      </c>
      <c r="D661">
        <v>8.4</v>
      </c>
      <c r="E661">
        <v>10</v>
      </c>
      <c r="F661" s="36" t="str">
        <f>VLOOKUP(Z661, method!$A$1:$B$15, 2, 0)</f>
        <v>中後</v>
      </c>
      <c r="G661">
        <v>7</v>
      </c>
      <c r="H661">
        <v>120</v>
      </c>
      <c r="I661" s="43">
        <v>1200</v>
      </c>
      <c r="J661" s="26" t="s">
        <v>693</v>
      </c>
      <c r="K661">
        <v>1</v>
      </c>
      <c r="L661">
        <v>12.36</v>
      </c>
      <c r="M661">
        <v>8</v>
      </c>
      <c r="N661">
        <v>5</v>
      </c>
      <c r="O661">
        <v>24</v>
      </c>
      <c r="P661" s="31" t="s">
        <v>455</v>
      </c>
      <c r="Q661">
        <v>1145</v>
      </c>
      <c r="R661">
        <v>4</v>
      </c>
      <c r="S661" s="32" t="s">
        <v>435</v>
      </c>
      <c r="T661">
        <v>650</v>
      </c>
      <c r="W661" t="s">
        <v>492</v>
      </c>
      <c r="X661">
        <v>45</v>
      </c>
      <c r="Y661" s="20" t="s">
        <v>184</v>
      </c>
      <c r="Z661">
        <v>10</v>
      </c>
      <c r="AA661">
        <v>9</v>
      </c>
      <c r="AB661">
        <v>10</v>
      </c>
      <c r="AF661">
        <v>10</v>
      </c>
      <c r="AG661" t="s">
        <v>121</v>
      </c>
    </row>
    <row r="662" spans="1:33" hidden="1" x14ac:dyDescent="0.25">
      <c r="A662" s="18" t="s">
        <v>126</v>
      </c>
      <c r="B662" s="16" t="s">
        <v>165</v>
      </c>
      <c r="C662" s="16" t="s">
        <v>2277</v>
      </c>
      <c r="D662">
        <v>6.9</v>
      </c>
      <c r="E662" s="34">
        <v>4</v>
      </c>
      <c r="F662" s="37" t="str">
        <f>VLOOKUP(Z662, method!$A$1:$B$15, 2, 0)</f>
        <v>中前</v>
      </c>
      <c r="G662">
        <v>8</v>
      </c>
      <c r="H662">
        <v>121</v>
      </c>
      <c r="I662" s="43">
        <v>1200</v>
      </c>
      <c r="J662" s="26" t="s">
        <v>693</v>
      </c>
      <c r="K662">
        <v>1</v>
      </c>
      <c r="L662">
        <v>11.18</v>
      </c>
      <c r="M662">
        <v>17</v>
      </c>
      <c r="N662">
        <v>4</v>
      </c>
      <c r="O662">
        <v>24</v>
      </c>
      <c r="P662" s="31" t="s">
        <v>461</v>
      </c>
      <c r="Q662">
        <v>1172</v>
      </c>
      <c r="R662">
        <v>4</v>
      </c>
      <c r="S662" s="32" t="s">
        <v>435</v>
      </c>
      <c r="T662">
        <v>591</v>
      </c>
      <c r="W662">
        <v>3</v>
      </c>
      <c r="X662">
        <v>46</v>
      </c>
      <c r="Y662" s="20" t="s">
        <v>184</v>
      </c>
      <c r="Z662">
        <v>4</v>
      </c>
      <c r="AA662">
        <v>3</v>
      </c>
      <c r="AB662">
        <v>4</v>
      </c>
      <c r="AF662">
        <v>10</v>
      </c>
      <c r="AG662" t="s">
        <v>121</v>
      </c>
    </row>
    <row r="663" spans="1:33" hidden="1" x14ac:dyDescent="0.25">
      <c r="A663" s="18" t="s">
        <v>126</v>
      </c>
      <c r="B663" s="16" t="s">
        <v>165</v>
      </c>
      <c r="C663" s="16" t="s">
        <v>2277</v>
      </c>
      <c r="D663">
        <v>4</v>
      </c>
      <c r="E663" s="28">
        <v>3</v>
      </c>
      <c r="F663" s="37" t="str">
        <f>VLOOKUP(Z663, method!$A$1:$B$15, 2, 0)</f>
        <v>中前</v>
      </c>
      <c r="G663">
        <v>4</v>
      </c>
      <c r="H663">
        <v>123</v>
      </c>
      <c r="I663" s="43">
        <v>1200</v>
      </c>
      <c r="J663" s="26" t="s">
        <v>693</v>
      </c>
      <c r="K663">
        <v>1</v>
      </c>
      <c r="L663">
        <v>10.29</v>
      </c>
      <c r="M663">
        <v>20</v>
      </c>
      <c r="N663">
        <v>3</v>
      </c>
      <c r="O663">
        <v>24</v>
      </c>
      <c r="P663" s="30" t="s">
        <v>445</v>
      </c>
      <c r="Q663">
        <v>1173</v>
      </c>
      <c r="R663">
        <v>4</v>
      </c>
      <c r="S663" s="32" t="s">
        <v>435</v>
      </c>
      <c r="T663">
        <v>517</v>
      </c>
      <c r="W663" t="s">
        <v>459</v>
      </c>
      <c r="X663">
        <v>46</v>
      </c>
      <c r="Y663" s="20" t="s">
        <v>184</v>
      </c>
      <c r="Z663">
        <v>4</v>
      </c>
      <c r="AA663">
        <v>4</v>
      </c>
      <c r="AB663">
        <v>3</v>
      </c>
      <c r="AF663">
        <v>10</v>
      </c>
      <c r="AG663" t="s">
        <v>121</v>
      </c>
    </row>
    <row r="664" spans="1:33" hidden="1" x14ac:dyDescent="0.25">
      <c r="A664" s="18" t="s">
        <v>126</v>
      </c>
      <c r="B664" s="16" t="s">
        <v>165</v>
      </c>
      <c r="C664" s="16" t="s">
        <v>2277</v>
      </c>
      <c r="D664">
        <v>12</v>
      </c>
      <c r="E664" s="28">
        <v>3</v>
      </c>
      <c r="F664" s="38" t="str">
        <f>VLOOKUP(Z664, method!$A$1:$B$15, 2, 0)</f>
        <v>留後</v>
      </c>
      <c r="G664">
        <v>10</v>
      </c>
      <c r="H664">
        <v>121</v>
      </c>
      <c r="I664" s="43">
        <v>1200</v>
      </c>
      <c r="J664" s="26" t="s">
        <v>693</v>
      </c>
      <c r="K664">
        <v>1</v>
      </c>
      <c r="L664">
        <v>11.49</v>
      </c>
      <c r="M664">
        <v>28</v>
      </c>
      <c r="N664">
        <v>2</v>
      </c>
      <c r="O664">
        <v>24</v>
      </c>
      <c r="P664" s="31" t="s">
        <v>450</v>
      </c>
      <c r="Q664">
        <v>1177</v>
      </c>
      <c r="R664">
        <v>4</v>
      </c>
      <c r="S664" s="32" t="s">
        <v>435</v>
      </c>
      <c r="T664">
        <v>464</v>
      </c>
      <c r="W664" t="s">
        <v>541</v>
      </c>
      <c r="X664">
        <v>46</v>
      </c>
      <c r="Y664" s="20" t="s">
        <v>184</v>
      </c>
      <c r="Z664">
        <v>11</v>
      </c>
      <c r="AA664">
        <v>11</v>
      </c>
      <c r="AB664">
        <v>3</v>
      </c>
      <c r="AF664">
        <v>10</v>
      </c>
      <c r="AG664" t="s">
        <v>121</v>
      </c>
    </row>
    <row r="665" spans="1:33" hidden="1" x14ac:dyDescent="0.25">
      <c r="A665" s="18" t="s">
        <v>126</v>
      </c>
      <c r="B665" s="16" t="s">
        <v>165</v>
      </c>
      <c r="C665" s="16" t="s">
        <v>2277</v>
      </c>
      <c r="D665">
        <v>10</v>
      </c>
      <c r="E665" s="28">
        <v>1</v>
      </c>
      <c r="F665" s="37" t="str">
        <f>VLOOKUP(Z665, method!$A$1:$B$15, 2, 0)</f>
        <v>中前</v>
      </c>
      <c r="G665">
        <v>3</v>
      </c>
      <c r="H665">
        <v>119</v>
      </c>
      <c r="I665" s="43">
        <v>1200</v>
      </c>
      <c r="J665" s="26" t="s">
        <v>693</v>
      </c>
      <c r="K665">
        <v>1</v>
      </c>
      <c r="L665">
        <v>10.89</v>
      </c>
      <c r="M665">
        <v>7</v>
      </c>
      <c r="N665">
        <v>2</v>
      </c>
      <c r="O665">
        <v>24</v>
      </c>
      <c r="P665" s="31" t="s">
        <v>455</v>
      </c>
      <c r="Q665">
        <v>1179</v>
      </c>
      <c r="R665">
        <v>4</v>
      </c>
      <c r="S665" s="32" t="s">
        <v>435</v>
      </c>
      <c r="T665">
        <v>403</v>
      </c>
      <c r="W665" s="12" t="s">
        <v>480</v>
      </c>
      <c r="X665">
        <v>41</v>
      </c>
      <c r="Y665" s="20" t="s">
        <v>184</v>
      </c>
      <c r="Z665">
        <v>4</v>
      </c>
      <c r="AA665">
        <v>4</v>
      </c>
      <c r="AB665">
        <v>1</v>
      </c>
      <c r="AF665">
        <v>10</v>
      </c>
      <c r="AG665" t="s">
        <v>121</v>
      </c>
    </row>
    <row r="666" spans="1:33" hidden="1" x14ac:dyDescent="0.25">
      <c r="A666" s="18" t="s">
        <v>126</v>
      </c>
      <c r="B666" s="16" t="s">
        <v>165</v>
      </c>
      <c r="C666" s="16" t="s">
        <v>2277</v>
      </c>
      <c r="D666">
        <v>41</v>
      </c>
      <c r="E666">
        <v>6</v>
      </c>
      <c r="F666" s="38" t="str">
        <f>VLOOKUP(Z666, method!$A$1:$B$15, 2, 0)</f>
        <v>留後</v>
      </c>
      <c r="G666">
        <v>11</v>
      </c>
      <c r="H666">
        <v>120</v>
      </c>
      <c r="I666" s="43">
        <v>1200</v>
      </c>
      <c r="J666" s="26" t="s">
        <v>693</v>
      </c>
      <c r="K666">
        <v>1</v>
      </c>
      <c r="L666">
        <v>11.3</v>
      </c>
      <c r="M666">
        <v>17</v>
      </c>
      <c r="N666">
        <v>1</v>
      </c>
      <c r="O666">
        <v>24</v>
      </c>
      <c r="P666" s="31" t="s">
        <v>461</v>
      </c>
      <c r="Q666">
        <v>1165</v>
      </c>
      <c r="R666">
        <v>4</v>
      </c>
      <c r="S666" s="32" t="s">
        <v>435</v>
      </c>
      <c r="T666">
        <v>345</v>
      </c>
      <c r="W666">
        <v>3</v>
      </c>
      <c r="X666">
        <v>43</v>
      </c>
      <c r="Y666" s="20" t="s">
        <v>184</v>
      </c>
      <c r="Z666">
        <v>11</v>
      </c>
      <c r="AA666">
        <v>11</v>
      </c>
      <c r="AB666">
        <v>6</v>
      </c>
      <c r="AF666">
        <v>10</v>
      </c>
      <c r="AG666" t="s">
        <v>121</v>
      </c>
    </row>
    <row r="667" spans="1:33" hidden="1" x14ac:dyDescent="0.25">
      <c r="A667" s="18" t="s">
        <v>126</v>
      </c>
      <c r="B667" s="16" t="s">
        <v>165</v>
      </c>
      <c r="C667" s="16" t="s">
        <v>2277</v>
      </c>
      <c r="D667">
        <v>28</v>
      </c>
      <c r="E667">
        <v>11</v>
      </c>
      <c r="F667" s="38" t="str">
        <f>VLOOKUP(Z667, method!$A$1:$B$15, 2, 0)</f>
        <v>留後</v>
      </c>
      <c r="G667">
        <v>7</v>
      </c>
      <c r="H667">
        <v>121</v>
      </c>
      <c r="I667" s="43">
        <v>1200</v>
      </c>
      <c r="J667" s="17" t="s">
        <v>121</v>
      </c>
      <c r="K667">
        <v>1</v>
      </c>
      <c r="L667">
        <v>11.08</v>
      </c>
      <c r="M667">
        <v>3</v>
      </c>
      <c r="N667">
        <v>12</v>
      </c>
      <c r="O667">
        <v>23</v>
      </c>
      <c r="P667" t="s">
        <v>467</v>
      </c>
      <c r="Q667">
        <v>1205</v>
      </c>
      <c r="R667">
        <v>4</v>
      </c>
      <c r="S667" s="32" t="s">
        <v>435</v>
      </c>
      <c r="T667">
        <v>217</v>
      </c>
      <c r="W667">
        <v>10</v>
      </c>
      <c r="X667">
        <v>46</v>
      </c>
      <c r="Y667" s="20" t="s">
        <v>184</v>
      </c>
      <c r="Z667">
        <v>11</v>
      </c>
      <c r="AA667">
        <v>10</v>
      </c>
      <c r="AB667">
        <v>11</v>
      </c>
      <c r="AF667">
        <v>10</v>
      </c>
      <c r="AG667" t="s">
        <v>121</v>
      </c>
    </row>
    <row r="668" spans="1:33" hidden="1" x14ac:dyDescent="0.25">
      <c r="A668" s="18" t="s">
        <v>126</v>
      </c>
      <c r="B668" s="16" t="s">
        <v>165</v>
      </c>
      <c r="C668" s="16" t="s">
        <v>2277</v>
      </c>
      <c r="D668">
        <v>22</v>
      </c>
      <c r="E668">
        <v>13</v>
      </c>
      <c r="F668" s="36" t="str">
        <f>VLOOKUP(Z668, method!$A$1:$B$15, 2, 0)</f>
        <v>中後</v>
      </c>
      <c r="G668">
        <v>7</v>
      </c>
      <c r="H668">
        <v>124</v>
      </c>
      <c r="I668" s="43">
        <v>1200</v>
      </c>
      <c r="J668" s="19" t="s">
        <v>101</v>
      </c>
      <c r="K668">
        <v>1</v>
      </c>
      <c r="L668">
        <v>10.29</v>
      </c>
      <c r="M668">
        <v>22</v>
      </c>
      <c r="N668">
        <v>10</v>
      </c>
      <c r="O668">
        <v>23</v>
      </c>
      <c r="P668" t="s">
        <v>506</v>
      </c>
      <c r="Q668">
        <v>1191</v>
      </c>
      <c r="R668">
        <v>4</v>
      </c>
      <c r="S668" s="32" t="s">
        <v>435</v>
      </c>
      <c r="T668">
        <v>102</v>
      </c>
      <c r="W668">
        <v>6</v>
      </c>
      <c r="X668">
        <v>48</v>
      </c>
      <c r="Y668" s="20" t="s">
        <v>184</v>
      </c>
      <c r="Z668">
        <v>9</v>
      </c>
      <c r="AA668">
        <v>10</v>
      </c>
      <c r="AB668">
        <v>13</v>
      </c>
      <c r="AF668">
        <v>10</v>
      </c>
      <c r="AG668" t="s">
        <v>121</v>
      </c>
    </row>
    <row r="669" spans="1:33" hidden="1" x14ac:dyDescent="0.25">
      <c r="A669" s="18" t="s">
        <v>126</v>
      </c>
      <c r="B669" s="17" t="s">
        <v>2278</v>
      </c>
      <c r="C669" s="17" t="s">
        <v>2279</v>
      </c>
      <c r="D669">
        <v>119</v>
      </c>
      <c r="E669">
        <v>14</v>
      </c>
      <c r="F669" s="37" t="str">
        <f>VLOOKUP(Z669, method!$A$1:$B$15, 2, 0)</f>
        <v>中前</v>
      </c>
      <c r="G669">
        <v>7</v>
      </c>
      <c r="H669">
        <v>127</v>
      </c>
      <c r="I669">
        <v>1000</v>
      </c>
      <c r="J669" s="22" t="s">
        <v>471</v>
      </c>
      <c r="K669">
        <v>0</v>
      </c>
      <c r="L669">
        <v>59.51</v>
      </c>
      <c r="M669">
        <v>22</v>
      </c>
      <c r="N669">
        <v>6</v>
      </c>
      <c r="O669">
        <v>25</v>
      </c>
      <c r="P669" t="s">
        <v>434</v>
      </c>
      <c r="Q669">
        <v>1063</v>
      </c>
      <c r="R669">
        <v>4</v>
      </c>
      <c r="S669" s="32" t="s">
        <v>435</v>
      </c>
      <c r="T669">
        <v>767</v>
      </c>
      <c r="W669" t="s">
        <v>1247</v>
      </c>
      <c r="X669">
        <v>52</v>
      </c>
      <c r="Y669" s="27" t="s">
        <v>64</v>
      </c>
      <c r="Z669">
        <v>4</v>
      </c>
      <c r="AA669">
        <v>8</v>
      </c>
      <c r="AB669">
        <v>14</v>
      </c>
    </row>
    <row r="670" spans="1:33" x14ac:dyDescent="0.25">
      <c r="A670" s="19" t="s">
        <v>169</v>
      </c>
      <c r="B670" s="18" t="s">
        <v>170</v>
      </c>
      <c r="C670" s="18" t="s">
        <v>2280</v>
      </c>
      <c r="D670">
        <v>11</v>
      </c>
      <c r="E670">
        <v>8</v>
      </c>
      <c r="F670" s="36" t="str">
        <f>VLOOKUP(Z670, method!$A$1:$B$15, 2, 0)</f>
        <v>中後</v>
      </c>
      <c r="G670">
        <v>3</v>
      </c>
      <c r="H670">
        <v>135</v>
      </c>
      <c r="I670" s="43">
        <v>1650</v>
      </c>
      <c r="J670" s="17" t="s">
        <v>84</v>
      </c>
      <c r="K670">
        <v>1</v>
      </c>
      <c r="L670">
        <v>39.92</v>
      </c>
      <c r="M670">
        <v>25</v>
      </c>
      <c r="N670">
        <v>6</v>
      </c>
      <c r="O670">
        <v>25</v>
      </c>
      <c r="P670" s="31" t="s">
        <v>461</v>
      </c>
      <c r="Q670">
        <v>1099</v>
      </c>
      <c r="R670">
        <v>4</v>
      </c>
      <c r="S670" s="32" t="s">
        <v>446</v>
      </c>
      <c r="T670">
        <v>781</v>
      </c>
      <c r="W670" t="s">
        <v>474</v>
      </c>
      <c r="X670">
        <v>60</v>
      </c>
      <c r="Y670" s="22" t="s">
        <v>171</v>
      </c>
      <c r="Z670">
        <v>8</v>
      </c>
      <c r="AA670">
        <v>7</v>
      </c>
      <c r="AB670">
        <v>8</v>
      </c>
      <c r="AC670">
        <v>8</v>
      </c>
      <c r="AF670">
        <v>10</v>
      </c>
      <c r="AG670" t="s">
        <v>13</v>
      </c>
    </row>
    <row r="671" spans="1:33" x14ac:dyDescent="0.25">
      <c r="A671" s="19" t="s">
        <v>169</v>
      </c>
      <c r="B671" s="18" t="s">
        <v>170</v>
      </c>
      <c r="C671" s="18" t="s">
        <v>2280</v>
      </c>
      <c r="D671">
        <v>9.6999999999999993</v>
      </c>
      <c r="E671">
        <v>7</v>
      </c>
      <c r="F671" s="36" t="str">
        <f>VLOOKUP(Z671, method!$A$1:$B$15, 2, 0)</f>
        <v>中後</v>
      </c>
      <c r="G671">
        <v>12</v>
      </c>
      <c r="H671">
        <v>135</v>
      </c>
      <c r="I671" s="43">
        <v>1650</v>
      </c>
      <c r="J671" s="21" t="s">
        <v>53</v>
      </c>
      <c r="K671">
        <v>1</v>
      </c>
      <c r="L671">
        <v>40.57</v>
      </c>
      <c r="M671">
        <v>28</v>
      </c>
      <c r="N671">
        <v>5</v>
      </c>
      <c r="O671">
        <v>25</v>
      </c>
      <c r="P671" s="42" t="s">
        <v>445</v>
      </c>
      <c r="Q671">
        <v>1117</v>
      </c>
      <c r="R671">
        <v>4</v>
      </c>
      <c r="S671" s="32" t="s">
        <v>446</v>
      </c>
      <c r="T671">
        <v>715</v>
      </c>
      <c r="W671" t="s">
        <v>629</v>
      </c>
      <c r="X671">
        <v>60</v>
      </c>
      <c r="Y671" s="22" t="s">
        <v>171</v>
      </c>
      <c r="Z671">
        <v>10</v>
      </c>
      <c r="AA671">
        <v>9</v>
      </c>
      <c r="AB671">
        <v>8</v>
      </c>
      <c r="AC671">
        <v>7</v>
      </c>
      <c r="AF671">
        <v>10</v>
      </c>
      <c r="AG671" t="s">
        <v>13</v>
      </c>
    </row>
    <row r="672" spans="1:33" x14ac:dyDescent="0.25">
      <c r="A672" s="19" t="s">
        <v>169</v>
      </c>
      <c r="B672" s="18" t="s">
        <v>170</v>
      </c>
      <c r="C672" s="18" t="s">
        <v>2280</v>
      </c>
      <c r="D672">
        <v>2.9</v>
      </c>
      <c r="E672" s="28">
        <v>1</v>
      </c>
      <c r="F672" s="37" t="str">
        <f>VLOOKUP(Z672, method!$A$1:$B$15, 2, 0)</f>
        <v>中前</v>
      </c>
      <c r="G672">
        <v>2</v>
      </c>
      <c r="H672">
        <v>130</v>
      </c>
      <c r="I672" s="43">
        <v>1650</v>
      </c>
      <c r="J672" s="20" t="s">
        <v>19</v>
      </c>
      <c r="K672">
        <v>1</v>
      </c>
      <c r="L672">
        <v>39.39</v>
      </c>
      <c r="M672">
        <v>30</v>
      </c>
      <c r="N672">
        <v>4</v>
      </c>
      <c r="O672">
        <v>25</v>
      </c>
      <c r="P672" s="30" t="s">
        <v>445</v>
      </c>
      <c r="Q672">
        <v>1107</v>
      </c>
      <c r="R672">
        <v>4</v>
      </c>
      <c r="S672" s="32" t="s">
        <v>446</v>
      </c>
      <c r="T672">
        <v>631</v>
      </c>
      <c r="W672" s="12" t="s">
        <v>883</v>
      </c>
      <c r="X672">
        <v>54</v>
      </c>
      <c r="Y672" s="22" t="s">
        <v>171</v>
      </c>
      <c r="Z672">
        <v>7</v>
      </c>
      <c r="AA672">
        <v>7</v>
      </c>
      <c r="AB672">
        <v>7</v>
      </c>
      <c r="AC672">
        <v>1</v>
      </c>
      <c r="AF672">
        <v>10</v>
      </c>
      <c r="AG672" t="s">
        <v>13</v>
      </c>
    </row>
    <row r="673" spans="1:33" x14ac:dyDescent="0.25">
      <c r="A673" s="19" t="s">
        <v>169</v>
      </c>
      <c r="B673" s="18" t="s">
        <v>170</v>
      </c>
      <c r="C673" s="18" t="s">
        <v>2280</v>
      </c>
      <c r="D673">
        <v>31</v>
      </c>
      <c r="E673" s="28">
        <v>3</v>
      </c>
      <c r="F673" s="36" t="str">
        <f>VLOOKUP(Z673, method!$A$1:$B$15, 2, 0)</f>
        <v>中後</v>
      </c>
      <c r="G673">
        <v>10</v>
      </c>
      <c r="H673">
        <v>129</v>
      </c>
      <c r="I673" s="43">
        <v>1650</v>
      </c>
      <c r="J673" s="17" t="s">
        <v>121</v>
      </c>
      <c r="K673">
        <v>1</v>
      </c>
      <c r="L673">
        <v>39.75</v>
      </c>
      <c r="M673">
        <v>9</v>
      </c>
      <c r="N673">
        <v>4</v>
      </c>
      <c r="O673">
        <v>25</v>
      </c>
      <c r="P673" s="31" t="s">
        <v>450</v>
      </c>
      <c r="Q673">
        <v>1110</v>
      </c>
      <c r="R673">
        <v>4</v>
      </c>
      <c r="S673" s="32" t="s">
        <v>446</v>
      </c>
      <c r="T673">
        <v>578</v>
      </c>
      <c r="W673" s="12" t="s">
        <v>451</v>
      </c>
      <c r="X673">
        <v>54</v>
      </c>
      <c r="Y673" s="22" t="s">
        <v>171</v>
      </c>
      <c r="Z673">
        <v>9</v>
      </c>
      <c r="AA673">
        <v>9</v>
      </c>
      <c r="AB673">
        <v>10</v>
      </c>
      <c r="AC673">
        <v>3</v>
      </c>
      <c r="AF673">
        <v>10</v>
      </c>
      <c r="AG673" t="s">
        <v>13</v>
      </c>
    </row>
    <row r="674" spans="1:33" x14ac:dyDescent="0.25">
      <c r="A674" s="19" t="s">
        <v>169</v>
      </c>
      <c r="B674" s="18" t="s">
        <v>170</v>
      </c>
      <c r="C674" s="18" t="s">
        <v>2280</v>
      </c>
      <c r="D674">
        <v>5.2</v>
      </c>
      <c r="E674">
        <v>6</v>
      </c>
      <c r="F674" s="36" t="str">
        <f>VLOOKUP(Z674, method!$A$1:$B$15, 2, 0)</f>
        <v>中後</v>
      </c>
      <c r="G674">
        <v>4</v>
      </c>
      <c r="H674">
        <v>129</v>
      </c>
      <c r="I674" s="43">
        <v>1650</v>
      </c>
      <c r="J674" s="27" t="s">
        <v>93</v>
      </c>
      <c r="K674">
        <v>1</v>
      </c>
      <c r="L674">
        <v>40.54</v>
      </c>
      <c r="M674">
        <v>12</v>
      </c>
      <c r="N674">
        <v>3</v>
      </c>
      <c r="O674">
        <v>25</v>
      </c>
      <c r="P674" s="31" t="s">
        <v>450</v>
      </c>
      <c r="Q674">
        <v>1103</v>
      </c>
      <c r="R674">
        <v>4</v>
      </c>
      <c r="S674" s="32" t="s">
        <v>446</v>
      </c>
      <c r="T674">
        <v>500</v>
      </c>
      <c r="W674" t="s">
        <v>442</v>
      </c>
      <c r="X674">
        <v>54</v>
      </c>
      <c r="Y674" s="22" t="s">
        <v>171</v>
      </c>
      <c r="Z674">
        <v>8</v>
      </c>
      <c r="AA674">
        <v>6</v>
      </c>
      <c r="AB674">
        <v>5</v>
      </c>
      <c r="AC674">
        <v>6</v>
      </c>
      <c r="AF674">
        <v>10</v>
      </c>
      <c r="AG674" t="s">
        <v>13</v>
      </c>
    </row>
    <row r="675" spans="1:33" x14ac:dyDescent="0.25">
      <c r="A675" s="19" t="s">
        <v>169</v>
      </c>
      <c r="B675" s="18" t="s">
        <v>170</v>
      </c>
      <c r="C675" s="18" t="s">
        <v>2280</v>
      </c>
      <c r="D675">
        <v>4.3</v>
      </c>
      <c r="E675">
        <v>6</v>
      </c>
      <c r="F675" s="36" t="str">
        <f>VLOOKUP(Z675, method!$A$1:$B$15, 2, 0)</f>
        <v>中後</v>
      </c>
      <c r="G675">
        <v>7</v>
      </c>
      <c r="H675">
        <v>129</v>
      </c>
      <c r="I675" s="43">
        <v>1650</v>
      </c>
      <c r="J675" s="23" t="s">
        <v>394</v>
      </c>
      <c r="K675">
        <v>1</v>
      </c>
      <c r="L675">
        <v>40.57</v>
      </c>
      <c r="M675">
        <v>26</v>
      </c>
      <c r="N675">
        <v>2</v>
      </c>
      <c r="O675">
        <v>25</v>
      </c>
      <c r="P675" s="31" t="s">
        <v>461</v>
      </c>
      <c r="Q675">
        <v>1103</v>
      </c>
      <c r="R675">
        <v>4</v>
      </c>
      <c r="S675" s="32" t="s">
        <v>435</v>
      </c>
      <c r="T675">
        <v>463</v>
      </c>
      <c r="W675" s="12" t="s">
        <v>558</v>
      </c>
      <c r="X675">
        <v>54</v>
      </c>
      <c r="Y675" s="22" t="s">
        <v>171</v>
      </c>
      <c r="Z675">
        <v>9</v>
      </c>
      <c r="AA675">
        <v>10</v>
      </c>
      <c r="AB675">
        <v>10</v>
      </c>
      <c r="AC675">
        <v>6</v>
      </c>
      <c r="AF675">
        <v>10</v>
      </c>
      <c r="AG675" t="s">
        <v>13</v>
      </c>
    </row>
    <row r="676" spans="1:33" x14ac:dyDescent="0.25">
      <c r="A676" s="19" t="s">
        <v>169</v>
      </c>
      <c r="B676" s="18" t="s">
        <v>170</v>
      </c>
      <c r="C676" s="18" t="s">
        <v>2280</v>
      </c>
      <c r="D676">
        <v>5.3</v>
      </c>
      <c r="E676" s="28">
        <v>2</v>
      </c>
      <c r="F676" s="36" t="str">
        <f>VLOOKUP(Z676, method!$A$1:$B$15, 2, 0)</f>
        <v>中後</v>
      </c>
      <c r="G676">
        <v>4</v>
      </c>
      <c r="H676">
        <v>127</v>
      </c>
      <c r="I676" s="43">
        <v>1650</v>
      </c>
      <c r="J676" s="21" t="s">
        <v>53</v>
      </c>
      <c r="K676">
        <v>1</v>
      </c>
      <c r="L676">
        <v>40.64</v>
      </c>
      <c r="M676">
        <v>8</v>
      </c>
      <c r="N676">
        <v>1</v>
      </c>
      <c r="O676">
        <v>25</v>
      </c>
      <c r="P676" s="31" t="s">
        <v>450</v>
      </c>
      <c r="Q676">
        <v>1104</v>
      </c>
      <c r="R676">
        <v>4</v>
      </c>
      <c r="S676" s="32" t="s">
        <v>435</v>
      </c>
      <c r="T676">
        <v>330</v>
      </c>
      <c r="W676" s="12" t="s">
        <v>480</v>
      </c>
      <c r="X676">
        <v>52</v>
      </c>
      <c r="Y676" s="22" t="s">
        <v>171</v>
      </c>
      <c r="Z676">
        <v>8</v>
      </c>
      <c r="AA676">
        <v>7</v>
      </c>
      <c r="AB676">
        <v>6</v>
      </c>
      <c r="AC676">
        <v>2</v>
      </c>
      <c r="AF676">
        <v>10</v>
      </c>
      <c r="AG676" t="s">
        <v>13</v>
      </c>
    </row>
    <row r="677" spans="1:33" hidden="1" x14ac:dyDescent="0.25">
      <c r="A677" s="19" t="s">
        <v>169</v>
      </c>
      <c r="B677" s="18" t="s">
        <v>170</v>
      </c>
      <c r="C677" s="18" t="s">
        <v>2280</v>
      </c>
      <c r="D677">
        <v>4.0999999999999996</v>
      </c>
      <c r="E677" s="28">
        <v>1</v>
      </c>
      <c r="F677" s="36" t="str">
        <f>VLOOKUP(Z677, method!$A$1:$B$15, 2, 0)</f>
        <v>中後</v>
      </c>
      <c r="G677">
        <v>8</v>
      </c>
      <c r="H677">
        <v>123</v>
      </c>
      <c r="I677" s="43">
        <v>1650</v>
      </c>
      <c r="J677" s="20" t="s">
        <v>19</v>
      </c>
      <c r="K677">
        <v>1</v>
      </c>
      <c r="L677">
        <v>39.729999999999997</v>
      </c>
      <c r="M677">
        <v>26</v>
      </c>
      <c r="N677">
        <v>12</v>
      </c>
      <c r="O677">
        <v>24</v>
      </c>
      <c r="P677" s="30" t="s">
        <v>445</v>
      </c>
      <c r="Q677">
        <v>1106</v>
      </c>
      <c r="R677">
        <v>4</v>
      </c>
      <c r="S677" s="32" t="s">
        <v>435</v>
      </c>
      <c r="T677">
        <v>294</v>
      </c>
      <c r="W677" s="12" t="s">
        <v>591</v>
      </c>
      <c r="X677">
        <v>46</v>
      </c>
      <c r="Y677" s="22" t="s">
        <v>171</v>
      </c>
      <c r="Z677">
        <v>8</v>
      </c>
      <c r="AA677">
        <v>8</v>
      </c>
      <c r="AB677">
        <v>8</v>
      </c>
      <c r="AC677">
        <v>1</v>
      </c>
      <c r="AF677">
        <v>10</v>
      </c>
      <c r="AG677" t="s">
        <v>13</v>
      </c>
    </row>
    <row r="678" spans="1:33" hidden="1" x14ac:dyDescent="0.25">
      <c r="A678" s="19" t="s">
        <v>169</v>
      </c>
      <c r="B678" s="18" t="s">
        <v>170</v>
      </c>
      <c r="C678" s="18" t="s">
        <v>2280</v>
      </c>
      <c r="D678">
        <v>3.8</v>
      </c>
      <c r="E678" s="28">
        <v>1</v>
      </c>
      <c r="F678" s="37" t="str">
        <f>VLOOKUP(Z678, method!$A$1:$B$15, 2, 0)</f>
        <v>中前</v>
      </c>
      <c r="G678">
        <v>10</v>
      </c>
      <c r="H678">
        <v>135</v>
      </c>
      <c r="I678" s="43">
        <v>1650</v>
      </c>
      <c r="J678" s="20" t="s">
        <v>19</v>
      </c>
      <c r="K678">
        <v>1</v>
      </c>
      <c r="L678">
        <v>40.81</v>
      </c>
      <c r="M678">
        <v>4</v>
      </c>
      <c r="N678">
        <v>12</v>
      </c>
      <c r="O678">
        <v>24</v>
      </c>
      <c r="P678" s="31" t="s">
        <v>450</v>
      </c>
      <c r="Q678">
        <v>1108</v>
      </c>
      <c r="R678">
        <v>5</v>
      </c>
      <c r="S678" s="32" t="s">
        <v>435</v>
      </c>
      <c r="T678">
        <v>231</v>
      </c>
      <c r="W678" s="12" t="s">
        <v>662</v>
      </c>
      <c r="X678">
        <v>40</v>
      </c>
      <c r="Y678" s="22" t="s">
        <v>171</v>
      </c>
      <c r="Z678">
        <v>7</v>
      </c>
      <c r="AA678">
        <v>7</v>
      </c>
      <c r="AB678">
        <v>7</v>
      </c>
      <c r="AC678">
        <v>1</v>
      </c>
      <c r="AF678">
        <v>10</v>
      </c>
      <c r="AG678" t="s">
        <v>13</v>
      </c>
    </row>
    <row r="679" spans="1:33" hidden="1" x14ac:dyDescent="0.25">
      <c r="A679" s="19" t="s">
        <v>169</v>
      </c>
      <c r="B679" s="18" t="s">
        <v>170</v>
      </c>
      <c r="C679" s="18" t="s">
        <v>2280</v>
      </c>
      <c r="D679">
        <v>5.6</v>
      </c>
      <c r="E679" s="34">
        <v>5</v>
      </c>
      <c r="F679" s="35" t="str">
        <f>VLOOKUP(Z679, method!$A$1:$B$15, 2, 0)</f>
        <v>放頭</v>
      </c>
      <c r="G679">
        <v>8</v>
      </c>
      <c r="H679">
        <v>119</v>
      </c>
      <c r="I679" s="43">
        <v>1650</v>
      </c>
      <c r="J679" s="21" t="s">
        <v>53</v>
      </c>
      <c r="K679">
        <v>1</v>
      </c>
      <c r="L679">
        <v>40.36</v>
      </c>
      <c r="M679">
        <v>13</v>
      </c>
      <c r="N679">
        <v>11</v>
      </c>
      <c r="O679">
        <v>24</v>
      </c>
      <c r="P679" s="31" t="s">
        <v>455</v>
      </c>
      <c r="Q679">
        <v>1093</v>
      </c>
      <c r="R679">
        <v>4</v>
      </c>
      <c r="S679" s="32" t="s">
        <v>435</v>
      </c>
      <c r="T679">
        <v>177</v>
      </c>
      <c r="W679">
        <v>4</v>
      </c>
      <c r="X679">
        <v>42</v>
      </c>
      <c r="Y679" s="22" t="s">
        <v>171</v>
      </c>
      <c r="Z679">
        <v>1</v>
      </c>
      <c r="AA679">
        <v>1</v>
      </c>
      <c r="AB679">
        <v>1</v>
      </c>
      <c r="AC679">
        <v>5</v>
      </c>
      <c r="AF679">
        <v>10</v>
      </c>
      <c r="AG679" t="s">
        <v>13</v>
      </c>
    </row>
    <row r="680" spans="1:33" hidden="1" x14ac:dyDescent="0.25">
      <c r="A680" s="19" t="s">
        <v>169</v>
      </c>
      <c r="B680" s="18" t="s">
        <v>170</v>
      </c>
      <c r="C680" s="18" t="s">
        <v>2280</v>
      </c>
      <c r="D680">
        <v>22</v>
      </c>
      <c r="E680" s="28">
        <v>3</v>
      </c>
      <c r="F680" s="36" t="str">
        <f>VLOOKUP(Z680, method!$A$1:$B$15, 2, 0)</f>
        <v>中後</v>
      </c>
      <c r="G680">
        <v>5</v>
      </c>
      <c r="H680">
        <v>119</v>
      </c>
      <c r="I680" s="43">
        <v>1650</v>
      </c>
      <c r="J680" s="21" t="s">
        <v>53</v>
      </c>
      <c r="K680">
        <v>1</v>
      </c>
      <c r="L680">
        <v>40.630000000000003</v>
      </c>
      <c r="M680">
        <v>27</v>
      </c>
      <c r="N680">
        <v>10</v>
      </c>
      <c r="O680">
        <v>24</v>
      </c>
      <c r="P680" s="31" t="s">
        <v>461</v>
      </c>
      <c r="Q680">
        <v>1085</v>
      </c>
      <c r="R680">
        <v>4</v>
      </c>
      <c r="S680" s="32" t="s">
        <v>435</v>
      </c>
      <c r="T680">
        <v>131</v>
      </c>
      <c r="W680" s="12" t="s">
        <v>464</v>
      </c>
      <c r="X680">
        <v>42</v>
      </c>
      <c r="Y680" s="22" t="s">
        <v>171</v>
      </c>
      <c r="Z680">
        <v>8</v>
      </c>
      <c r="AA680">
        <v>8</v>
      </c>
      <c r="AB680">
        <v>8</v>
      </c>
      <c r="AC680">
        <v>3</v>
      </c>
      <c r="AF680">
        <v>10</v>
      </c>
      <c r="AG680" t="s">
        <v>13</v>
      </c>
    </row>
    <row r="681" spans="1:33" hidden="1" x14ac:dyDescent="0.25">
      <c r="A681" s="19" t="s">
        <v>169</v>
      </c>
      <c r="B681" s="18" t="s">
        <v>170</v>
      </c>
      <c r="C681" s="18" t="s">
        <v>2280</v>
      </c>
      <c r="D681">
        <v>25</v>
      </c>
      <c r="E681">
        <v>13</v>
      </c>
      <c r="F681" s="36" t="str">
        <f>VLOOKUP(Z681, method!$A$1:$B$15, 2, 0)</f>
        <v>中後</v>
      </c>
      <c r="G681">
        <v>7</v>
      </c>
      <c r="H681">
        <v>121</v>
      </c>
      <c r="I681">
        <v>1800</v>
      </c>
      <c r="J681" s="21" t="s">
        <v>53</v>
      </c>
      <c r="K681">
        <v>1</v>
      </c>
      <c r="L681">
        <v>48.89</v>
      </c>
      <c r="M681">
        <v>1</v>
      </c>
      <c r="N681">
        <v>10</v>
      </c>
      <c r="O681">
        <v>24</v>
      </c>
      <c r="P681" t="s">
        <v>441</v>
      </c>
      <c r="Q681">
        <v>1075</v>
      </c>
      <c r="R681">
        <v>4</v>
      </c>
      <c r="S681" s="32" t="s">
        <v>446</v>
      </c>
      <c r="T681">
        <v>70</v>
      </c>
      <c r="W681" t="s">
        <v>674</v>
      </c>
      <c r="X681">
        <v>44</v>
      </c>
      <c r="Y681" s="22" t="s">
        <v>171</v>
      </c>
      <c r="Z681">
        <v>10</v>
      </c>
      <c r="AA681">
        <v>7</v>
      </c>
      <c r="AB681">
        <v>7</v>
      </c>
      <c r="AC681">
        <v>8</v>
      </c>
      <c r="AD681">
        <v>13</v>
      </c>
      <c r="AF681">
        <v>10</v>
      </c>
      <c r="AG681" t="s">
        <v>13</v>
      </c>
    </row>
    <row r="682" spans="1:33" hidden="1" x14ac:dyDescent="0.25">
      <c r="A682" s="19" t="s">
        <v>169</v>
      </c>
      <c r="B682" s="18" t="s">
        <v>170</v>
      </c>
      <c r="C682" s="18" t="s">
        <v>2280</v>
      </c>
      <c r="D682">
        <v>27</v>
      </c>
      <c r="E682">
        <v>10</v>
      </c>
      <c r="F682" s="38" t="str">
        <f>VLOOKUP(Z682, method!$A$1:$B$15, 2, 0)</f>
        <v>留後</v>
      </c>
      <c r="G682">
        <v>9</v>
      </c>
      <c r="H682">
        <v>125</v>
      </c>
      <c r="I682">
        <v>1400</v>
      </c>
      <c r="J682" s="21" t="s">
        <v>53</v>
      </c>
      <c r="K682">
        <v>1</v>
      </c>
      <c r="L682">
        <v>23.1</v>
      </c>
      <c r="M682">
        <v>14</v>
      </c>
      <c r="N682">
        <v>7</v>
      </c>
      <c r="O682">
        <v>24</v>
      </c>
      <c r="P682" t="s">
        <v>434</v>
      </c>
      <c r="Q682">
        <v>1076</v>
      </c>
      <c r="R682">
        <v>4</v>
      </c>
      <c r="S682" s="32" t="s">
        <v>435</v>
      </c>
      <c r="T682">
        <v>826</v>
      </c>
      <c r="W682" t="s">
        <v>436</v>
      </c>
      <c r="X682">
        <v>48</v>
      </c>
      <c r="Y682" s="22" t="s">
        <v>171</v>
      </c>
      <c r="Z682">
        <v>12</v>
      </c>
      <c r="AA682">
        <v>11</v>
      </c>
      <c r="AB682">
        <v>11</v>
      </c>
      <c r="AC682">
        <v>10</v>
      </c>
      <c r="AF682">
        <v>10</v>
      </c>
      <c r="AG682" t="s">
        <v>13</v>
      </c>
    </row>
    <row r="683" spans="1:33" hidden="1" x14ac:dyDescent="0.25">
      <c r="A683" s="19" t="s">
        <v>169</v>
      </c>
      <c r="B683" s="18" t="s">
        <v>170</v>
      </c>
      <c r="C683" s="18" t="s">
        <v>2280</v>
      </c>
      <c r="D683">
        <v>28</v>
      </c>
      <c r="E683" s="34">
        <v>4</v>
      </c>
      <c r="F683" s="37" t="str">
        <f>VLOOKUP(Z683, method!$A$1:$B$15, 2, 0)</f>
        <v>中前</v>
      </c>
      <c r="G683">
        <v>4</v>
      </c>
      <c r="H683">
        <v>124</v>
      </c>
      <c r="I683" s="43">
        <v>1650</v>
      </c>
      <c r="J683" s="21" t="s">
        <v>53</v>
      </c>
      <c r="K683">
        <v>1</v>
      </c>
      <c r="L683">
        <v>40.51</v>
      </c>
      <c r="M683">
        <v>4</v>
      </c>
      <c r="N683">
        <v>7</v>
      </c>
      <c r="O683">
        <v>24</v>
      </c>
      <c r="P683" s="31" t="s">
        <v>450</v>
      </c>
      <c r="Q683">
        <v>1079</v>
      </c>
      <c r="R683">
        <v>4</v>
      </c>
      <c r="S683" s="32" t="s">
        <v>435</v>
      </c>
      <c r="T683">
        <v>797</v>
      </c>
      <c r="W683" t="s">
        <v>474</v>
      </c>
      <c r="X683">
        <v>50</v>
      </c>
      <c r="Y683" s="22" t="s">
        <v>171</v>
      </c>
      <c r="Z683">
        <v>7</v>
      </c>
      <c r="AA683">
        <v>6</v>
      </c>
      <c r="AB683">
        <v>6</v>
      </c>
      <c r="AC683">
        <v>4</v>
      </c>
      <c r="AF683">
        <v>10</v>
      </c>
      <c r="AG683" t="s">
        <v>13</v>
      </c>
    </row>
    <row r="684" spans="1:33" hidden="1" x14ac:dyDescent="0.25">
      <c r="A684" s="19" t="s">
        <v>169</v>
      </c>
      <c r="B684" s="18" t="s">
        <v>170</v>
      </c>
      <c r="C684" s="18" t="s">
        <v>2280</v>
      </c>
      <c r="D684">
        <v>131</v>
      </c>
      <c r="E684">
        <v>6</v>
      </c>
      <c r="F684" s="38" t="str">
        <f>VLOOKUP(Z684, method!$A$1:$B$15, 2, 0)</f>
        <v>留後</v>
      </c>
      <c r="G684">
        <v>8</v>
      </c>
      <c r="H684">
        <v>129</v>
      </c>
      <c r="I684">
        <v>1200</v>
      </c>
      <c r="J684" s="21" t="s">
        <v>53</v>
      </c>
      <c r="K684">
        <v>1</v>
      </c>
      <c r="L684">
        <v>10.37</v>
      </c>
      <c r="M684">
        <v>8</v>
      </c>
      <c r="N684">
        <v>6</v>
      </c>
      <c r="O684">
        <v>24</v>
      </c>
      <c r="P684" t="s">
        <v>429</v>
      </c>
      <c r="Q684">
        <v>1083</v>
      </c>
      <c r="R684">
        <v>4</v>
      </c>
      <c r="S684" s="32" t="s">
        <v>435</v>
      </c>
      <c r="T684">
        <v>737</v>
      </c>
      <c r="W684" t="s">
        <v>817</v>
      </c>
      <c r="X684">
        <v>52</v>
      </c>
      <c r="Y684" s="22" t="s">
        <v>171</v>
      </c>
      <c r="Z684">
        <v>11</v>
      </c>
      <c r="AA684">
        <v>9</v>
      </c>
      <c r="AB684">
        <v>6</v>
      </c>
      <c r="AF684">
        <v>10</v>
      </c>
      <c r="AG684" t="s">
        <v>13</v>
      </c>
    </row>
    <row r="685" spans="1:33" hidden="1" x14ac:dyDescent="0.25">
      <c r="A685" s="19" t="s">
        <v>169</v>
      </c>
      <c r="B685" s="18" t="s">
        <v>170</v>
      </c>
      <c r="C685" s="18" t="s">
        <v>2280</v>
      </c>
      <c r="D685">
        <v>37</v>
      </c>
      <c r="E685">
        <v>11</v>
      </c>
      <c r="F685" s="36" t="str">
        <f>VLOOKUP(Z685, method!$A$1:$B$15, 2, 0)</f>
        <v>中後</v>
      </c>
      <c r="G685">
        <v>7</v>
      </c>
      <c r="H685">
        <v>127</v>
      </c>
      <c r="I685">
        <v>1200</v>
      </c>
      <c r="J685" s="21" t="s">
        <v>53</v>
      </c>
      <c r="K685">
        <v>1</v>
      </c>
      <c r="L685">
        <v>12.18</v>
      </c>
      <c r="M685">
        <v>1</v>
      </c>
      <c r="N685">
        <v>5</v>
      </c>
      <c r="O685">
        <v>24</v>
      </c>
      <c r="P685" s="31" t="s">
        <v>450</v>
      </c>
      <c r="Q685">
        <v>1081</v>
      </c>
      <c r="R685">
        <v>4</v>
      </c>
      <c r="S685" s="33" t="s">
        <v>499</v>
      </c>
      <c r="T685">
        <v>630</v>
      </c>
      <c r="W685" t="s">
        <v>624</v>
      </c>
      <c r="X685">
        <v>52</v>
      </c>
      <c r="Y685" s="22" t="s">
        <v>171</v>
      </c>
      <c r="Z685">
        <v>8</v>
      </c>
      <c r="AA685">
        <v>7</v>
      </c>
      <c r="AB685">
        <v>11</v>
      </c>
      <c r="AF685">
        <v>10</v>
      </c>
      <c r="AG685" t="s">
        <v>13</v>
      </c>
    </row>
    <row r="686" spans="1:33" hidden="1" x14ac:dyDescent="0.25">
      <c r="A686" s="19" t="s">
        <v>169</v>
      </c>
      <c r="B686" s="19" t="s">
        <v>174</v>
      </c>
      <c r="C686" s="19" t="s">
        <v>2281</v>
      </c>
      <c r="D686">
        <v>10</v>
      </c>
      <c r="E686">
        <v>9</v>
      </c>
      <c r="F686" s="36" t="str">
        <f>VLOOKUP(Z686, method!$A$1:$B$15, 2, 0)</f>
        <v>中後</v>
      </c>
      <c r="G686">
        <v>7</v>
      </c>
      <c r="H686">
        <v>132</v>
      </c>
      <c r="I686">
        <v>1400</v>
      </c>
      <c r="J686" s="25" t="s">
        <v>150</v>
      </c>
      <c r="K686">
        <v>1</v>
      </c>
      <c r="L686">
        <v>21.98</v>
      </c>
      <c r="M686">
        <v>14</v>
      </c>
      <c r="N686">
        <v>9</v>
      </c>
      <c r="O686">
        <v>25</v>
      </c>
      <c r="P686" t="s">
        <v>518</v>
      </c>
      <c r="Q686">
        <v>1044</v>
      </c>
      <c r="R686">
        <v>4</v>
      </c>
      <c r="S686" s="32" t="s">
        <v>446</v>
      </c>
      <c r="T686">
        <v>23</v>
      </c>
      <c r="W686" t="s">
        <v>442</v>
      </c>
      <c r="X686">
        <v>56</v>
      </c>
      <c r="Y686" s="17" t="s">
        <v>111</v>
      </c>
      <c r="Z686">
        <v>8</v>
      </c>
      <c r="AA686">
        <v>10</v>
      </c>
      <c r="AB686">
        <v>11</v>
      </c>
      <c r="AC686">
        <v>9</v>
      </c>
      <c r="AF686">
        <v>9</v>
      </c>
      <c r="AG686" t="s">
        <v>471</v>
      </c>
    </row>
    <row r="687" spans="1:33" hidden="1" x14ac:dyDescent="0.25">
      <c r="A687" s="19" t="s">
        <v>169</v>
      </c>
      <c r="B687" s="19" t="s">
        <v>174</v>
      </c>
      <c r="C687" s="19" t="s">
        <v>2281</v>
      </c>
      <c r="D687">
        <v>14</v>
      </c>
      <c r="E687" s="28">
        <v>3</v>
      </c>
      <c r="F687" s="37" t="str">
        <f>VLOOKUP(Z687, method!$A$1:$B$15, 2, 0)</f>
        <v>中前</v>
      </c>
      <c r="G687">
        <v>1</v>
      </c>
      <c r="H687">
        <v>129</v>
      </c>
      <c r="I687">
        <v>1400</v>
      </c>
      <c r="J687" s="22" t="s">
        <v>471</v>
      </c>
      <c r="K687">
        <v>1</v>
      </c>
      <c r="L687">
        <v>21.94</v>
      </c>
      <c r="M687">
        <v>5</v>
      </c>
      <c r="N687">
        <v>7</v>
      </c>
      <c r="O687">
        <v>25</v>
      </c>
      <c r="P687" t="s">
        <v>441</v>
      </c>
      <c r="Q687">
        <v>1024</v>
      </c>
      <c r="R687">
        <v>4</v>
      </c>
      <c r="S687" s="32" t="s">
        <v>446</v>
      </c>
      <c r="T687">
        <v>813</v>
      </c>
      <c r="W687" s="12">
        <v>1</v>
      </c>
      <c r="X687">
        <v>56</v>
      </c>
      <c r="Y687" s="17" t="s">
        <v>111</v>
      </c>
      <c r="Z687">
        <v>6</v>
      </c>
      <c r="AA687">
        <v>7</v>
      </c>
      <c r="AB687">
        <v>7</v>
      </c>
      <c r="AC687">
        <v>3</v>
      </c>
      <c r="AF687">
        <v>9</v>
      </c>
      <c r="AG687" t="s">
        <v>471</v>
      </c>
    </row>
    <row r="688" spans="1:33" x14ac:dyDescent="0.25">
      <c r="A688" s="19" t="s">
        <v>169</v>
      </c>
      <c r="B688" s="19" t="s">
        <v>174</v>
      </c>
      <c r="C688" s="19" t="s">
        <v>2281</v>
      </c>
      <c r="D688">
        <v>21</v>
      </c>
      <c r="E688" s="28">
        <v>2</v>
      </c>
      <c r="F688" s="36" t="str">
        <f>VLOOKUP(Z688, method!$A$1:$B$15, 2, 0)</f>
        <v>中後</v>
      </c>
      <c r="G688">
        <v>6</v>
      </c>
      <c r="H688">
        <v>134</v>
      </c>
      <c r="I688" s="43">
        <v>1650</v>
      </c>
      <c r="J688" s="24" t="s">
        <v>34</v>
      </c>
      <c r="K688">
        <v>1</v>
      </c>
      <c r="L688">
        <v>40.1</v>
      </c>
      <c r="M688">
        <v>11</v>
      </c>
      <c r="N688">
        <v>6</v>
      </c>
      <c r="O688">
        <v>25</v>
      </c>
      <c r="P688" s="31" t="s">
        <v>455</v>
      </c>
      <c r="Q688">
        <v>1043</v>
      </c>
      <c r="R688">
        <v>4</v>
      </c>
      <c r="S688" s="32" t="s">
        <v>446</v>
      </c>
      <c r="T688">
        <v>749</v>
      </c>
      <c r="W688" s="12" t="s">
        <v>558</v>
      </c>
      <c r="X688">
        <v>56</v>
      </c>
      <c r="Y688" s="17" t="s">
        <v>111</v>
      </c>
      <c r="Z688">
        <v>8</v>
      </c>
      <c r="AA688">
        <v>8</v>
      </c>
      <c r="AB688">
        <v>9</v>
      </c>
      <c r="AC688">
        <v>2</v>
      </c>
      <c r="AF688">
        <v>9</v>
      </c>
      <c r="AG688" t="s">
        <v>471</v>
      </c>
    </row>
    <row r="689" spans="1:33" hidden="1" x14ac:dyDescent="0.25">
      <c r="A689" s="19" t="s">
        <v>169</v>
      </c>
      <c r="B689" s="19" t="s">
        <v>174</v>
      </c>
      <c r="C689" s="19" t="s">
        <v>2281</v>
      </c>
      <c r="D689">
        <v>28</v>
      </c>
      <c r="E689">
        <v>8</v>
      </c>
      <c r="F689" s="35" t="str">
        <f>VLOOKUP(Z689, method!$A$1:$B$15, 2, 0)</f>
        <v>放頭</v>
      </c>
      <c r="G689">
        <v>5</v>
      </c>
      <c r="H689">
        <v>133</v>
      </c>
      <c r="I689">
        <v>1400</v>
      </c>
      <c r="J689" s="26" t="s">
        <v>693</v>
      </c>
      <c r="K689">
        <v>1</v>
      </c>
      <c r="L689">
        <v>22.7</v>
      </c>
      <c r="M689">
        <v>25</v>
      </c>
      <c r="N689">
        <v>5</v>
      </c>
      <c r="O689">
        <v>25</v>
      </c>
      <c r="P689" t="s">
        <v>434</v>
      </c>
      <c r="Q689">
        <v>1050</v>
      </c>
      <c r="R689">
        <v>4</v>
      </c>
      <c r="S689" s="32" t="s">
        <v>435</v>
      </c>
      <c r="T689">
        <v>703</v>
      </c>
      <c r="W689" t="s">
        <v>624</v>
      </c>
      <c r="X689">
        <v>57</v>
      </c>
      <c r="Y689" s="17" t="s">
        <v>111</v>
      </c>
      <c r="Z689">
        <v>2</v>
      </c>
      <c r="AA689">
        <v>4</v>
      </c>
      <c r="AB689">
        <v>3</v>
      </c>
      <c r="AC689">
        <v>8</v>
      </c>
      <c r="AF689">
        <v>9</v>
      </c>
      <c r="AG689" t="s">
        <v>471</v>
      </c>
    </row>
    <row r="690" spans="1:33" hidden="1" x14ac:dyDescent="0.25">
      <c r="A690" s="19" t="s">
        <v>169</v>
      </c>
      <c r="B690" s="19" t="s">
        <v>174</v>
      </c>
      <c r="C690" s="19" t="s">
        <v>2281</v>
      </c>
      <c r="D690">
        <v>42</v>
      </c>
      <c r="E690">
        <v>8</v>
      </c>
      <c r="F690" s="38" t="str">
        <f>VLOOKUP(Z690, method!$A$1:$B$15, 2, 0)</f>
        <v>留後</v>
      </c>
      <c r="G690">
        <v>10</v>
      </c>
      <c r="H690">
        <v>132</v>
      </c>
      <c r="I690">
        <v>1400</v>
      </c>
      <c r="J690" s="24" t="s">
        <v>397</v>
      </c>
      <c r="K690">
        <v>1</v>
      </c>
      <c r="L690">
        <v>22.43</v>
      </c>
      <c r="M690">
        <v>27</v>
      </c>
      <c r="N690">
        <v>4</v>
      </c>
      <c r="O690">
        <v>25</v>
      </c>
      <c r="P690" t="s">
        <v>434</v>
      </c>
      <c r="Q690">
        <v>1046</v>
      </c>
      <c r="R690">
        <v>4</v>
      </c>
      <c r="S690" s="32" t="s">
        <v>435</v>
      </c>
      <c r="T690">
        <v>622</v>
      </c>
      <c r="W690" t="s">
        <v>817</v>
      </c>
      <c r="X690">
        <v>57</v>
      </c>
      <c r="Y690" s="17" t="s">
        <v>111</v>
      </c>
      <c r="Z690">
        <v>11</v>
      </c>
      <c r="AA690">
        <v>12</v>
      </c>
      <c r="AB690">
        <v>12</v>
      </c>
      <c r="AC690">
        <v>8</v>
      </c>
      <c r="AF690">
        <v>9</v>
      </c>
      <c r="AG690" t="s">
        <v>471</v>
      </c>
    </row>
    <row r="691" spans="1:33" hidden="1" x14ac:dyDescent="0.25">
      <c r="A691" s="19" t="s">
        <v>169</v>
      </c>
      <c r="B691" s="19" t="s">
        <v>174</v>
      </c>
      <c r="C691" s="19" t="s">
        <v>2281</v>
      </c>
      <c r="D691">
        <v>14</v>
      </c>
      <c r="E691">
        <v>9</v>
      </c>
      <c r="F691" s="38" t="str">
        <f>VLOOKUP(Z691, method!$A$1:$B$15, 2, 0)</f>
        <v>留後</v>
      </c>
      <c r="G691">
        <v>12</v>
      </c>
      <c r="H691">
        <v>132</v>
      </c>
      <c r="I691">
        <v>1400</v>
      </c>
      <c r="J691" s="25" t="s">
        <v>405</v>
      </c>
      <c r="K691">
        <v>1</v>
      </c>
      <c r="L691">
        <v>22.05</v>
      </c>
      <c r="M691">
        <v>23</v>
      </c>
      <c r="N691">
        <v>3</v>
      </c>
      <c r="O691">
        <v>25</v>
      </c>
      <c r="P691" t="s">
        <v>434</v>
      </c>
      <c r="Q691">
        <v>1054</v>
      </c>
      <c r="R691">
        <v>4</v>
      </c>
      <c r="S691" s="32" t="s">
        <v>446</v>
      </c>
      <c r="T691">
        <v>524</v>
      </c>
      <c r="W691" t="s">
        <v>699</v>
      </c>
      <c r="X691">
        <v>57</v>
      </c>
      <c r="Y691" s="17" t="s">
        <v>111</v>
      </c>
      <c r="Z691">
        <v>14</v>
      </c>
      <c r="AA691">
        <v>14</v>
      </c>
      <c r="AB691">
        <v>13</v>
      </c>
      <c r="AC691">
        <v>9</v>
      </c>
      <c r="AF691">
        <v>9</v>
      </c>
      <c r="AG691" t="s">
        <v>471</v>
      </c>
    </row>
    <row r="692" spans="1:33" hidden="1" x14ac:dyDescent="0.25">
      <c r="A692" s="19" t="s">
        <v>169</v>
      </c>
      <c r="B692" s="19" t="s">
        <v>174</v>
      </c>
      <c r="C692" s="19" t="s">
        <v>2281</v>
      </c>
      <c r="D692">
        <v>4.5</v>
      </c>
      <c r="E692" s="28">
        <v>2</v>
      </c>
      <c r="F692" s="37" t="str">
        <f>VLOOKUP(Z692, method!$A$1:$B$15, 2, 0)</f>
        <v>中前</v>
      </c>
      <c r="G692">
        <v>1</v>
      </c>
      <c r="H692">
        <v>131</v>
      </c>
      <c r="I692">
        <v>1400</v>
      </c>
      <c r="J692" s="16" t="s">
        <v>13</v>
      </c>
      <c r="K692">
        <v>1</v>
      </c>
      <c r="L692">
        <v>21.63</v>
      </c>
      <c r="M692">
        <v>16</v>
      </c>
      <c r="N692">
        <v>2</v>
      </c>
      <c r="O692">
        <v>25</v>
      </c>
      <c r="P692" t="s">
        <v>441</v>
      </c>
      <c r="Q692">
        <v>1046</v>
      </c>
      <c r="R692">
        <v>4</v>
      </c>
      <c r="S692" s="32" t="s">
        <v>446</v>
      </c>
      <c r="T692">
        <v>430</v>
      </c>
      <c r="W692" s="12">
        <v>1</v>
      </c>
      <c r="X692">
        <v>56</v>
      </c>
      <c r="Y692" s="17" t="s">
        <v>111</v>
      </c>
      <c r="Z692">
        <v>6</v>
      </c>
      <c r="AA692">
        <v>6</v>
      </c>
      <c r="AB692">
        <v>7</v>
      </c>
      <c r="AC692">
        <v>2</v>
      </c>
      <c r="AF692">
        <v>9</v>
      </c>
      <c r="AG692" t="s">
        <v>471</v>
      </c>
    </row>
    <row r="693" spans="1:33" hidden="1" x14ac:dyDescent="0.25">
      <c r="A693" s="19" t="s">
        <v>169</v>
      </c>
      <c r="B693" s="19" t="s">
        <v>174</v>
      </c>
      <c r="C693" s="19" t="s">
        <v>2281</v>
      </c>
      <c r="D693">
        <v>9.3000000000000007</v>
      </c>
      <c r="E693" s="28">
        <v>1</v>
      </c>
      <c r="F693" s="38" t="str">
        <f>VLOOKUP(Z693, method!$A$1:$B$15, 2, 0)</f>
        <v>留後</v>
      </c>
      <c r="G693">
        <v>7</v>
      </c>
      <c r="H693">
        <v>125</v>
      </c>
      <c r="I693">
        <v>1400</v>
      </c>
      <c r="J693" s="24" t="s">
        <v>397</v>
      </c>
      <c r="K693">
        <v>1</v>
      </c>
      <c r="L693">
        <v>21.69</v>
      </c>
      <c r="M693">
        <v>19</v>
      </c>
      <c r="N693">
        <v>1</v>
      </c>
      <c r="O693">
        <v>25</v>
      </c>
      <c r="P693" t="s">
        <v>434</v>
      </c>
      <c r="Q693">
        <v>1038</v>
      </c>
      <c r="R693">
        <v>4</v>
      </c>
      <c r="S693" s="32" t="s">
        <v>435</v>
      </c>
      <c r="T693">
        <v>359</v>
      </c>
      <c r="W693" s="12" t="s">
        <v>914</v>
      </c>
      <c r="X693">
        <v>50</v>
      </c>
      <c r="Y693" s="17" t="s">
        <v>111</v>
      </c>
      <c r="Z693">
        <v>12</v>
      </c>
      <c r="AA693">
        <v>13</v>
      </c>
      <c r="AB693">
        <v>9</v>
      </c>
      <c r="AC693">
        <v>1</v>
      </c>
      <c r="AF693">
        <v>9</v>
      </c>
      <c r="AG693" t="s">
        <v>471</v>
      </c>
    </row>
    <row r="694" spans="1:33" hidden="1" x14ac:dyDescent="0.25">
      <c r="A694" s="19" t="s">
        <v>169</v>
      </c>
      <c r="B694" s="19" t="s">
        <v>174</v>
      </c>
      <c r="C694" s="19" t="s">
        <v>2281</v>
      </c>
      <c r="D694">
        <v>6.8</v>
      </c>
      <c r="E694" s="34">
        <v>5</v>
      </c>
      <c r="F694" s="36" t="str">
        <f>VLOOKUP(Z694, method!$A$1:$B$15, 2, 0)</f>
        <v>中後</v>
      </c>
      <c r="G694">
        <v>13</v>
      </c>
      <c r="H694">
        <v>127</v>
      </c>
      <c r="I694">
        <v>1400</v>
      </c>
      <c r="J694" s="16" t="s">
        <v>13</v>
      </c>
      <c r="K694">
        <v>1</v>
      </c>
      <c r="L694">
        <v>22.35</v>
      </c>
      <c r="M694">
        <v>29</v>
      </c>
      <c r="N694">
        <v>12</v>
      </c>
      <c r="O694">
        <v>24</v>
      </c>
      <c r="P694" t="s">
        <v>506</v>
      </c>
      <c r="Q694">
        <v>1026</v>
      </c>
      <c r="R694">
        <v>4</v>
      </c>
      <c r="S694" s="32" t="s">
        <v>435</v>
      </c>
      <c r="T694">
        <v>303</v>
      </c>
      <c r="W694" t="s">
        <v>474</v>
      </c>
      <c r="X694">
        <v>52</v>
      </c>
      <c r="Y694" s="17" t="s">
        <v>111</v>
      </c>
      <c r="Z694">
        <v>10</v>
      </c>
      <c r="AA694">
        <v>12</v>
      </c>
      <c r="AB694">
        <v>11</v>
      </c>
      <c r="AC694">
        <v>5</v>
      </c>
      <c r="AF694">
        <v>9</v>
      </c>
      <c r="AG694" t="s">
        <v>471</v>
      </c>
    </row>
    <row r="695" spans="1:33" hidden="1" x14ac:dyDescent="0.25">
      <c r="A695" s="19" t="s">
        <v>169</v>
      </c>
      <c r="B695" s="19" t="s">
        <v>174</v>
      </c>
      <c r="C695" s="19" t="s">
        <v>2281</v>
      </c>
      <c r="D695">
        <v>2.1</v>
      </c>
      <c r="E695">
        <v>9</v>
      </c>
      <c r="F695" s="38" t="str">
        <f>VLOOKUP(Z695, method!$A$1:$B$15, 2, 0)</f>
        <v>留後</v>
      </c>
      <c r="G695">
        <v>9</v>
      </c>
      <c r="H695">
        <v>127</v>
      </c>
      <c r="I695">
        <v>1400</v>
      </c>
      <c r="J695" s="20" t="s">
        <v>19</v>
      </c>
      <c r="K695">
        <v>1</v>
      </c>
      <c r="L695">
        <v>22.55</v>
      </c>
      <c r="M695">
        <v>20</v>
      </c>
      <c r="N695">
        <v>10</v>
      </c>
      <c r="O695">
        <v>24</v>
      </c>
      <c r="P695" t="s">
        <v>506</v>
      </c>
      <c r="Q695">
        <v>1023</v>
      </c>
      <c r="R695">
        <v>4</v>
      </c>
      <c r="S695" s="32" t="s">
        <v>446</v>
      </c>
      <c r="T695">
        <v>112</v>
      </c>
      <c r="W695" t="s">
        <v>447</v>
      </c>
      <c r="X695">
        <v>52</v>
      </c>
      <c r="Y695" s="17" t="s">
        <v>111</v>
      </c>
      <c r="Z695">
        <v>12</v>
      </c>
      <c r="AA695">
        <v>12</v>
      </c>
      <c r="AB695">
        <v>10</v>
      </c>
      <c r="AC695">
        <v>9</v>
      </c>
      <c r="AF695">
        <v>9</v>
      </c>
      <c r="AG695" t="s">
        <v>471</v>
      </c>
    </row>
    <row r="696" spans="1:33" hidden="1" x14ac:dyDescent="0.25">
      <c r="A696" s="19" t="s">
        <v>169</v>
      </c>
      <c r="B696" s="19" t="s">
        <v>174</v>
      </c>
      <c r="C696" s="19" t="s">
        <v>2281</v>
      </c>
      <c r="D696">
        <v>8.1999999999999993</v>
      </c>
      <c r="E696" s="28">
        <v>2</v>
      </c>
      <c r="F696" s="38" t="str">
        <f>VLOOKUP(Z696, method!$A$1:$B$15, 2, 0)</f>
        <v>留後</v>
      </c>
      <c r="G696">
        <v>12</v>
      </c>
      <c r="H696">
        <v>122</v>
      </c>
      <c r="I696">
        <v>1400</v>
      </c>
      <c r="J696" s="23" t="s">
        <v>487</v>
      </c>
      <c r="K696">
        <v>1</v>
      </c>
      <c r="L696">
        <v>22.7</v>
      </c>
      <c r="M696">
        <v>28</v>
      </c>
      <c r="N696">
        <v>9</v>
      </c>
      <c r="O696">
        <v>24</v>
      </c>
      <c r="P696" t="s">
        <v>429</v>
      </c>
      <c r="Q696">
        <v>1021</v>
      </c>
      <c r="R696">
        <v>4</v>
      </c>
      <c r="S696" s="32" t="s">
        <v>435</v>
      </c>
      <c r="T696">
        <v>60</v>
      </c>
      <c r="W696" s="12" t="s">
        <v>662</v>
      </c>
      <c r="X696">
        <v>50</v>
      </c>
      <c r="Y696" s="17" t="s">
        <v>111</v>
      </c>
      <c r="Z696">
        <v>12</v>
      </c>
      <c r="AA696">
        <v>12</v>
      </c>
      <c r="AB696">
        <v>12</v>
      </c>
      <c r="AC696">
        <v>2</v>
      </c>
      <c r="AF696">
        <v>9</v>
      </c>
      <c r="AG696" t="s">
        <v>471</v>
      </c>
    </row>
    <row r="697" spans="1:33" hidden="1" x14ac:dyDescent="0.25">
      <c r="A697" s="19" t="s">
        <v>169</v>
      </c>
      <c r="B697" s="19" t="s">
        <v>174</v>
      </c>
      <c r="C697" s="19" t="s">
        <v>2281</v>
      </c>
      <c r="D697">
        <v>6.8</v>
      </c>
      <c r="E697" s="34">
        <v>4</v>
      </c>
      <c r="F697" s="36" t="str">
        <f>VLOOKUP(Z697, method!$A$1:$B$15, 2, 0)</f>
        <v>中後</v>
      </c>
      <c r="G697">
        <v>13</v>
      </c>
      <c r="H697">
        <v>122</v>
      </c>
      <c r="I697">
        <v>1400</v>
      </c>
      <c r="J697" s="23" t="s">
        <v>487</v>
      </c>
      <c r="K697">
        <v>1</v>
      </c>
      <c r="L697">
        <v>22.47</v>
      </c>
      <c r="M697">
        <v>8</v>
      </c>
      <c r="N697">
        <v>9</v>
      </c>
      <c r="O697">
        <v>24</v>
      </c>
      <c r="P697" t="s">
        <v>434</v>
      </c>
      <c r="Q697">
        <v>1030</v>
      </c>
      <c r="R697">
        <v>4</v>
      </c>
      <c r="S697" s="33" t="s">
        <v>499</v>
      </c>
      <c r="T697">
        <v>6</v>
      </c>
      <c r="W697" t="s">
        <v>519</v>
      </c>
      <c r="X697">
        <v>50</v>
      </c>
      <c r="Y697" s="17" t="s">
        <v>111</v>
      </c>
      <c r="Z697">
        <v>10</v>
      </c>
      <c r="AA697">
        <v>8</v>
      </c>
      <c r="AB697">
        <v>7</v>
      </c>
      <c r="AC697">
        <v>4</v>
      </c>
      <c r="AF697">
        <v>9</v>
      </c>
      <c r="AG697" t="s">
        <v>471</v>
      </c>
    </row>
    <row r="698" spans="1:33" hidden="1" x14ac:dyDescent="0.25">
      <c r="A698" s="19" t="s">
        <v>169</v>
      </c>
      <c r="B698" s="19" t="s">
        <v>174</v>
      </c>
      <c r="C698" s="19" t="s">
        <v>2281</v>
      </c>
      <c r="D698">
        <v>3</v>
      </c>
      <c r="E698" s="28">
        <v>2</v>
      </c>
      <c r="F698" s="36" t="str">
        <f>VLOOKUP(Z698, method!$A$1:$B$15, 2, 0)</f>
        <v>中後</v>
      </c>
      <c r="G698">
        <v>4</v>
      </c>
      <c r="H698">
        <v>125</v>
      </c>
      <c r="I698">
        <v>1400</v>
      </c>
      <c r="J698" s="16" t="s">
        <v>13</v>
      </c>
      <c r="K698">
        <v>1</v>
      </c>
      <c r="L698">
        <v>21.86</v>
      </c>
      <c r="M698">
        <v>1</v>
      </c>
      <c r="N698">
        <v>7</v>
      </c>
      <c r="O698">
        <v>24</v>
      </c>
      <c r="P698" t="s">
        <v>518</v>
      </c>
      <c r="Q698">
        <v>1031</v>
      </c>
      <c r="R698">
        <v>4</v>
      </c>
      <c r="S698" s="32" t="s">
        <v>435</v>
      </c>
      <c r="T698">
        <v>789</v>
      </c>
      <c r="W698" s="12" t="s">
        <v>883</v>
      </c>
      <c r="X698">
        <v>49</v>
      </c>
      <c r="Y698" s="17" t="s">
        <v>111</v>
      </c>
      <c r="Z698">
        <v>8</v>
      </c>
      <c r="AA698">
        <v>8</v>
      </c>
      <c r="AB698">
        <v>8</v>
      </c>
      <c r="AC698">
        <v>2</v>
      </c>
      <c r="AF698">
        <v>9</v>
      </c>
      <c r="AG698" t="s">
        <v>471</v>
      </c>
    </row>
    <row r="699" spans="1:33" hidden="1" x14ac:dyDescent="0.25">
      <c r="A699" s="19" t="s">
        <v>169</v>
      </c>
      <c r="B699" s="19" t="s">
        <v>174</v>
      </c>
      <c r="C699" s="19" t="s">
        <v>2281</v>
      </c>
      <c r="D699">
        <v>3.9</v>
      </c>
      <c r="E699" s="28">
        <v>2</v>
      </c>
      <c r="F699" s="38" t="str">
        <f>VLOOKUP(Z699, method!$A$1:$B$15, 2, 0)</f>
        <v>留後</v>
      </c>
      <c r="G699">
        <v>2</v>
      </c>
      <c r="H699">
        <v>125</v>
      </c>
      <c r="I699">
        <v>1400</v>
      </c>
      <c r="J699" s="16" t="s">
        <v>13</v>
      </c>
      <c r="K699">
        <v>1</v>
      </c>
      <c r="L699">
        <v>23.33</v>
      </c>
      <c r="M699">
        <v>15</v>
      </c>
      <c r="N699">
        <v>6</v>
      </c>
      <c r="O699">
        <v>24</v>
      </c>
      <c r="P699" t="s">
        <v>441</v>
      </c>
      <c r="Q699">
        <v>1029</v>
      </c>
      <c r="R699">
        <v>4</v>
      </c>
      <c r="S699" s="33" t="s">
        <v>577</v>
      </c>
      <c r="T699">
        <v>760</v>
      </c>
      <c r="W699" s="12" t="s">
        <v>558</v>
      </c>
      <c r="X699">
        <v>49</v>
      </c>
      <c r="Y699" s="17" t="s">
        <v>111</v>
      </c>
      <c r="Z699">
        <v>13</v>
      </c>
      <c r="AA699">
        <v>8</v>
      </c>
      <c r="AB699">
        <v>5</v>
      </c>
      <c r="AC699">
        <v>2</v>
      </c>
      <c r="AF699">
        <v>9</v>
      </c>
      <c r="AG699" t="s">
        <v>471</v>
      </c>
    </row>
    <row r="700" spans="1:33" hidden="1" x14ac:dyDescent="0.25">
      <c r="A700" s="19" t="s">
        <v>169</v>
      </c>
      <c r="B700" s="19" t="s">
        <v>174</v>
      </c>
      <c r="C700" s="19" t="s">
        <v>2281</v>
      </c>
      <c r="D700">
        <v>9</v>
      </c>
      <c r="E700" s="28">
        <v>2</v>
      </c>
      <c r="F700" s="36" t="str">
        <f>VLOOKUP(Z700, method!$A$1:$B$15, 2, 0)</f>
        <v>中後</v>
      </c>
      <c r="G700">
        <v>11</v>
      </c>
      <c r="H700">
        <v>125</v>
      </c>
      <c r="I700">
        <v>1400</v>
      </c>
      <c r="J700" s="26" t="s">
        <v>693</v>
      </c>
      <c r="K700">
        <v>1</v>
      </c>
      <c r="L700">
        <v>21.93</v>
      </c>
      <c r="M700">
        <v>26</v>
      </c>
      <c r="N700">
        <v>5</v>
      </c>
      <c r="O700">
        <v>24</v>
      </c>
      <c r="P700" t="s">
        <v>434</v>
      </c>
      <c r="Q700">
        <v>1026</v>
      </c>
      <c r="R700">
        <v>4</v>
      </c>
      <c r="S700" s="32" t="s">
        <v>435</v>
      </c>
      <c r="T700">
        <v>699</v>
      </c>
      <c r="W700" s="12" t="s">
        <v>464</v>
      </c>
      <c r="X700">
        <v>49</v>
      </c>
      <c r="Y700" s="17" t="s">
        <v>111</v>
      </c>
      <c r="Z700">
        <v>8</v>
      </c>
      <c r="AA700">
        <v>7</v>
      </c>
      <c r="AB700">
        <v>6</v>
      </c>
      <c r="AC700">
        <v>2</v>
      </c>
      <c r="AF700">
        <v>9</v>
      </c>
      <c r="AG700" t="s">
        <v>471</v>
      </c>
    </row>
    <row r="701" spans="1:33" hidden="1" x14ac:dyDescent="0.25">
      <c r="A701" s="19" t="s">
        <v>169</v>
      </c>
      <c r="B701" s="19" t="s">
        <v>174</v>
      </c>
      <c r="C701" s="19" t="s">
        <v>2281</v>
      </c>
      <c r="D701">
        <v>22</v>
      </c>
      <c r="E701" s="34">
        <v>4</v>
      </c>
      <c r="F701" s="36" t="str">
        <f>VLOOKUP(Z701, method!$A$1:$B$15, 2, 0)</f>
        <v>中後</v>
      </c>
      <c r="G701">
        <v>13</v>
      </c>
      <c r="H701">
        <v>126</v>
      </c>
      <c r="I701">
        <v>1400</v>
      </c>
      <c r="J701" s="26" t="s">
        <v>693</v>
      </c>
      <c r="K701">
        <v>1</v>
      </c>
      <c r="L701">
        <v>23.42</v>
      </c>
      <c r="M701">
        <v>28</v>
      </c>
      <c r="N701">
        <v>4</v>
      </c>
      <c r="O701">
        <v>24</v>
      </c>
      <c r="P701" t="s">
        <v>434</v>
      </c>
      <c r="Q701">
        <v>1025</v>
      </c>
      <c r="R701">
        <v>4</v>
      </c>
      <c r="S701" s="33" t="s">
        <v>430</v>
      </c>
      <c r="T701">
        <v>620</v>
      </c>
      <c r="W701" t="s">
        <v>699</v>
      </c>
      <c r="X701">
        <v>51</v>
      </c>
      <c r="Y701" s="17" t="s">
        <v>111</v>
      </c>
      <c r="Z701">
        <v>8</v>
      </c>
      <c r="AA701">
        <v>11</v>
      </c>
      <c r="AB701">
        <v>11</v>
      </c>
      <c r="AC701">
        <v>4</v>
      </c>
      <c r="AF701">
        <v>9</v>
      </c>
      <c r="AG701" t="s">
        <v>471</v>
      </c>
    </row>
    <row r="702" spans="1:33" hidden="1" x14ac:dyDescent="0.25">
      <c r="A702" s="19" t="s">
        <v>169</v>
      </c>
      <c r="B702" s="19" t="s">
        <v>174</v>
      </c>
      <c r="C702" s="19" t="s">
        <v>2281</v>
      </c>
      <c r="D702">
        <v>87</v>
      </c>
      <c r="E702" s="28">
        <v>3</v>
      </c>
      <c r="F702" s="38" t="str">
        <f>VLOOKUP(Z702, method!$A$1:$B$15, 2, 0)</f>
        <v>留後</v>
      </c>
      <c r="G702">
        <v>10</v>
      </c>
      <c r="H702">
        <v>127</v>
      </c>
      <c r="I702">
        <v>1400</v>
      </c>
      <c r="J702" s="26" t="s">
        <v>693</v>
      </c>
      <c r="K702">
        <v>1</v>
      </c>
      <c r="L702">
        <v>23.16</v>
      </c>
      <c r="M702">
        <v>31</v>
      </c>
      <c r="N702">
        <v>3</v>
      </c>
      <c r="O702">
        <v>24</v>
      </c>
      <c r="P702" t="s">
        <v>539</v>
      </c>
      <c r="Q702">
        <v>1015</v>
      </c>
      <c r="R702">
        <v>4</v>
      </c>
      <c r="S702" s="32" t="s">
        <v>435</v>
      </c>
      <c r="T702">
        <v>545</v>
      </c>
      <c r="W702" s="12" t="s">
        <v>521</v>
      </c>
      <c r="X702">
        <v>52</v>
      </c>
      <c r="Y702" s="17" t="s">
        <v>111</v>
      </c>
      <c r="Z702">
        <v>12</v>
      </c>
      <c r="AA702">
        <v>12</v>
      </c>
      <c r="AB702">
        <v>9</v>
      </c>
      <c r="AC702">
        <v>3</v>
      </c>
      <c r="AF702">
        <v>9</v>
      </c>
      <c r="AG702" t="s">
        <v>471</v>
      </c>
    </row>
    <row r="703" spans="1:33" hidden="1" x14ac:dyDescent="0.25">
      <c r="A703" s="19" t="s">
        <v>169</v>
      </c>
      <c r="B703" s="19" t="s">
        <v>174</v>
      </c>
      <c r="C703" s="19" t="s">
        <v>2281</v>
      </c>
      <c r="D703">
        <v>60</v>
      </c>
      <c r="E703">
        <v>7</v>
      </c>
      <c r="F703" s="37" t="str">
        <f>VLOOKUP(Z703, method!$A$1:$B$15, 2, 0)</f>
        <v>中前</v>
      </c>
      <c r="G703">
        <v>1</v>
      </c>
      <c r="H703">
        <v>129</v>
      </c>
      <c r="I703">
        <v>1200</v>
      </c>
      <c r="J703" s="17" t="s">
        <v>121</v>
      </c>
      <c r="K703">
        <v>1</v>
      </c>
      <c r="L703">
        <v>10.83</v>
      </c>
      <c r="M703">
        <v>10</v>
      </c>
      <c r="N703">
        <v>3</v>
      </c>
      <c r="O703">
        <v>24</v>
      </c>
      <c r="P703" t="s">
        <v>429</v>
      </c>
      <c r="Q703">
        <v>1034</v>
      </c>
      <c r="R703">
        <v>4</v>
      </c>
      <c r="S703" s="32" t="s">
        <v>435</v>
      </c>
      <c r="T703">
        <v>488</v>
      </c>
      <c r="W703" t="s">
        <v>488</v>
      </c>
      <c r="X703">
        <v>54</v>
      </c>
      <c r="Y703" s="17" t="s">
        <v>111</v>
      </c>
      <c r="Z703">
        <v>6</v>
      </c>
      <c r="AA703">
        <v>7</v>
      </c>
      <c r="AB703">
        <v>7</v>
      </c>
      <c r="AF703">
        <v>9</v>
      </c>
      <c r="AG703" t="s">
        <v>471</v>
      </c>
    </row>
    <row r="704" spans="1:33" hidden="1" x14ac:dyDescent="0.25">
      <c r="A704" s="19" t="s">
        <v>169</v>
      </c>
      <c r="B704" s="19" t="s">
        <v>174</v>
      </c>
      <c r="C704" s="19" t="s">
        <v>2281</v>
      </c>
      <c r="D704">
        <v>73</v>
      </c>
      <c r="E704">
        <v>8</v>
      </c>
      <c r="F704" s="38" t="str">
        <f>VLOOKUP(Z704, method!$A$1:$B$15, 2, 0)</f>
        <v>留後</v>
      </c>
      <c r="G704">
        <v>12</v>
      </c>
      <c r="H704">
        <v>132</v>
      </c>
      <c r="I704">
        <v>1400</v>
      </c>
      <c r="J704" s="17" t="s">
        <v>84</v>
      </c>
      <c r="K704">
        <v>1</v>
      </c>
      <c r="L704">
        <v>23.47</v>
      </c>
      <c r="M704">
        <v>12</v>
      </c>
      <c r="N704">
        <v>2</v>
      </c>
      <c r="O704">
        <v>24</v>
      </c>
      <c r="P704" t="s">
        <v>434</v>
      </c>
      <c r="Q704">
        <v>1031</v>
      </c>
      <c r="R704">
        <v>4</v>
      </c>
      <c r="S704" s="32" t="s">
        <v>435</v>
      </c>
      <c r="T704">
        <v>412</v>
      </c>
      <c r="W704">
        <v>4</v>
      </c>
      <c r="X704">
        <v>56</v>
      </c>
      <c r="Y704" s="17" t="s">
        <v>111</v>
      </c>
      <c r="Z704">
        <v>11</v>
      </c>
      <c r="AA704">
        <v>11</v>
      </c>
      <c r="AB704">
        <v>8</v>
      </c>
      <c r="AC704">
        <v>8</v>
      </c>
      <c r="AF704">
        <v>9</v>
      </c>
      <c r="AG704" t="s">
        <v>471</v>
      </c>
    </row>
    <row r="705" spans="1:33" hidden="1" x14ac:dyDescent="0.25">
      <c r="A705" s="19" t="s">
        <v>169</v>
      </c>
      <c r="B705" s="19" t="s">
        <v>174</v>
      </c>
      <c r="C705" s="19" t="s">
        <v>2281</v>
      </c>
      <c r="D705" t="s">
        <v>546</v>
      </c>
      <c r="E705" t="s">
        <v>720</v>
      </c>
      <c r="G705" t="s">
        <v>546</v>
      </c>
      <c r="H705">
        <v>130</v>
      </c>
      <c r="I705">
        <v>1400</v>
      </c>
      <c r="J705" s="22" t="s">
        <v>471</v>
      </c>
      <c r="K705" t="s">
        <v>546</v>
      </c>
      <c r="M705">
        <v>15</v>
      </c>
      <c r="N705">
        <v>10</v>
      </c>
      <c r="O705">
        <v>23</v>
      </c>
      <c r="P705" t="s">
        <v>539</v>
      </c>
      <c r="Q705" t="s">
        <v>546</v>
      </c>
      <c r="R705">
        <v>4</v>
      </c>
      <c r="S705" s="32" t="s">
        <v>435</v>
      </c>
      <c r="T705">
        <v>86</v>
      </c>
      <c r="W705" t="s">
        <v>546</v>
      </c>
      <c r="X705">
        <v>56</v>
      </c>
      <c r="Y705" s="23" t="s">
        <v>692</v>
      </c>
      <c r="Z705" t="s">
        <v>546</v>
      </c>
      <c r="AF705">
        <v>9</v>
      </c>
      <c r="AG705" t="s">
        <v>471</v>
      </c>
    </row>
    <row r="706" spans="1:33" hidden="1" x14ac:dyDescent="0.25">
      <c r="A706" s="19" t="s">
        <v>169</v>
      </c>
      <c r="B706" s="19" t="s">
        <v>174</v>
      </c>
      <c r="C706" s="19" t="s">
        <v>2281</v>
      </c>
      <c r="D706">
        <v>25</v>
      </c>
      <c r="E706">
        <v>7</v>
      </c>
      <c r="F706" s="36" t="str">
        <f>VLOOKUP(Z706, method!$A$1:$B$15, 2, 0)</f>
        <v>中後</v>
      </c>
      <c r="G706">
        <v>8</v>
      </c>
      <c r="H706">
        <v>132</v>
      </c>
      <c r="I706">
        <v>1400</v>
      </c>
      <c r="J706" s="22" t="s">
        <v>471</v>
      </c>
      <c r="K706">
        <v>1</v>
      </c>
      <c r="L706">
        <v>23.5</v>
      </c>
      <c r="M706">
        <v>10</v>
      </c>
      <c r="N706">
        <v>9</v>
      </c>
      <c r="O706">
        <v>23</v>
      </c>
      <c r="P706" t="s">
        <v>434</v>
      </c>
      <c r="Q706">
        <v>1022</v>
      </c>
      <c r="R706">
        <v>4</v>
      </c>
      <c r="S706" s="33" t="s">
        <v>499</v>
      </c>
      <c r="T706">
        <v>8</v>
      </c>
      <c r="W706">
        <v>5</v>
      </c>
      <c r="X706">
        <v>58</v>
      </c>
      <c r="Y706" s="23" t="s">
        <v>692</v>
      </c>
      <c r="Z706">
        <v>10</v>
      </c>
      <c r="AA706">
        <v>10</v>
      </c>
      <c r="AB706">
        <v>10</v>
      </c>
      <c r="AC706">
        <v>7</v>
      </c>
      <c r="AF706">
        <v>9</v>
      </c>
      <c r="AG706" t="s">
        <v>471</v>
      </c>
    </row>
    <row r="707" spans="1:33" hidden="1" x14ac:dyDescent="0.25">
      <c r="A707" s="19" t="s">
        <v>169</v>
      </c>
      <c r="B707" s="20" t="s">
        <v>177</v>
      </c>
      <c r="C707" s="20" t="s">
        <v>2282</v>
      </c>
      <c r="D707">
        <v>181</v>
      </c>
      <c r="E707">
        <v>10</v>
      </c>
      <c r="F707" s="38" t="str">
        <f>VLOOKUP(Z707, method!$A$1:$B$15, 2, 0)</f>
        <v>留後</v>
      </c>
      <c r="G707">
        <v>9</v>
      </c>
      <c r="H707">
        <v>131</v>
      </c>
      <c r="I707">
        <v>1200</v>
      </c>
      <c r="J707" s="23" t="s">
        <v>487</v>
      </c>
      <c r="K707">
        <v>1</v>
      </c>
      <c r="L707">
        <v>9.66</v>
      </c>
      <c r="M707">
        <v>7</v>
      </c>
      <c r="N707">
        <v>9</v>
      </c>
      <c r="O707">
        <v>25</v>
      </c>
      <c r="P707" t="s">
        <v>434</v>
      </c>
      <c r="Q707">
        <v>1115</v>
      </c>
      <c r="R707">
        <v>4</v>
      </c>
      <c r="S707" s="32" t="s">
        <v>435</v>
      </c>
      <c r="T707">
        <v>6</v>
      </c>
      <c r="W707" t="s">
        <v>817</v>
      </c>
      <c r="X707">
        <v>56</v>
      </c>
      <c r="Y707" s="19" t="s">
        <v>24</v>
      </c>
      <c r="Z707">
        <v>11</v>
      </c>
      <c r="AA707">
        <v>10</v>
      </c>
      <c r="AB707">
        <v>10</v>
      </c>
      <c r="AF707">
        <v>6</v>
      </c>
      <c r="AG707" t="s">
        <v>84</v>
      </c>
    </row>
    <row r="708" spans="1:33" hidden="1" x14ac:dyDescent="0.25">
      <c r="A708" s="19" t="s">
        <v>169</v>
      </c>
      <c r="B708" s="20" t="s">
        <v>177</v>
      </c>
      <c r="C708" s="20" t="s">
        <v>2282</v>
      </c>
      <c r="D708">
        <v>28</v>
      </c>
      <c r="E708">
        <v>13</v>
      </c>
      <c r="F708" s="38" t="str">
        <f>VLOOKUP(Z708, method!$A$1:$B$15, 2, 0)</f>
        <v>留後</v>
      </c>
      <c r="G708">
        <v>6</v>
      </c>
      <c r="H708">
        <v>133</v>
      </c>
      <c r="I708">
        <v>1200</v>
      </c>
      <c r="J708" s="23" t="s">
        <v>487</v>
      </c>
      <c r="K708">
        <v>1</v>
      </c>
      <c r="L708">
        <v>11.09</v>
      </c>
      <c r="M708">
        <v>28</v>
      </c>
      <c r="N708">
        <v>6</v>
      </c>
      <c r="O708">
        <v>25</v>
      </c>
      <c r="P708" t="s">
        <v>518</v>
      </c>
      <c r="Q708">
        <v>1113</v>
      </c>
      <c r="R708">
        <v>4</v>
      </c>
      <c r="S708" s="32" t="s">
        <v>435</v>
      </c>
      <c r="T708">
        <v>790</v>
      </c>
      <c r="W708">
        <v>9</v>
      </c>
      <c r="X708">
        <v>60</v>
      </c>
      <c r="Y708" s="19" t="s">
        <v>24</v>
      </c>
      <c r="Z708">
        <v>12</v>
      </c>
      <c r="AA708">
        <v>11</v>
      </c>
      <c r="AB708">
        <v>13</v>
      </c>
      <c r="AF708">
        <v>6</v>
      </c>
      <c r="AG708" t="s">
        <v>84</v>
      </c>
    </row>
    <row r="709" spans="1:33" hidden="1" x14ac:dyDescent="0.25">
      <c r="A709" s="19" t="s">
        <v>169</v>
      </c>
      <c r="B709" s="20" t="s">
        <v>177</v>
      </c>
      <c r="C709" s="20" t="s">
        <v>2282</v>
      </c>
      <c r="D709">
        <v>61</v>
      </c>
      <c r="E709">
        <v>10</v>
      </c>
      <c r="F709" s="38" t="str">
        <f>VLOOKUP(Z709, method!$A$1:$B$15, 2, 0)</f>
        <v>留後</v>
      </c>
      <c r="G709">
        <v>7</v>
      </c>
      <c r="H709">
        <v>115</v>
      </c>
      <c r="I709">
        <v>1200</v>
      </c>
      <c r="J709" s="23" t="s">
        <v>487</v>
      </c>
      <c r="K709">
        <v>1</v>
      </c>
      <c r="L709">
        <v>10.29</v>
      </c>
      <c r="M709">
        <v>14</v>
      </c>
      <c r="N709">
        <v>6</v>
      </c>
      <c r="O709">
        <v>25</v>
      </c>
      <c r="P709" t="s">
        <v>467</v>
      </c>
      <c r="Q709">
        <v>1113</v>
      </c>
      <c r="R709">
        <v>3</v>
      </c>
      <c r="S709" s="33" t="s">
        <v>1270</v>
      </c>
      <c r="T709">
        <v>765</v>
      </c>
      <c r="W709" t="s">
        <v>1271</v>
      </c>
      <c r="X709">
        <v>62</v>
      </c>
      <c r="Y709" s="19" t="s">
        <v>24</v>
      </c>
      <c r="Z709">
        <v>11</v>
      </c>
      <c r="AA709">
        <v>11</v>
      </c>
      <c r="AB709">
        <v>10</v>
      </c>
      <c r="AF709">
        <v>6</v>
      </c>
      <c r="AG709" t="s">
        <v>84</v>
      </c>
    </row>
    <row r="710" spans="1:33" x14ac:dyDescent="0.25">
      <c r="A710" s="19" t="s">
        <v>169</v>
      </c>
      <c r="B710" s="20" t="s">
        <v>177</v>
      </c>
      <c r="C710" s="20" t="s">
        <v>2282</v>
      </c>
      <c r="D710">
        <v>41</v>
      </c>
      <c r="E710">
        <v>8</v>
      </c>
      <c r="F710" s="35" t="str">
        <f>VLOOKUP(Z710, method!$A$1:$B$15, 2, 0)</f>
        <v>放頭</v>
      </c>
      <c r="G710">
        <v>4</v>
      </c>
      <c r="H710">
        <v>116</v>
      </c>
      <c r="I710" s="43">
        <v>1650</v>
      </c>
      <c r="J710" s="23" t="s">
        <v>487</v>
      </c>
      <c r="K710">
        <v>1</v>
      </c>
      <c r="L710">
        <v>39.58</v>
      </c>
      <c r="M710">
        <v>28</v>
      </c>
      <c r="N710">
        <v>5</v>
      </c>
      <c r="O710">
        <v>25</v>
      </c>
      <c r="P710" s="42" t="s">
        <v>445</v>
      </c>
      <c r="Q710">
        <v>1100</v>
      </c>
      <c r="R710">
        <v>3</v>
      </c>
      <c r="S710" s="32" t="s">
        <v>446</v>
      </c>
      <c r="T710">
        <v>714</v>
      </c>
      <c r="W710">
        <v>5</v>
      </c>
      <c r="X710">
        <v>64</v>
      </c>
      <c r="Y710" s="19" t="s">
        <v>24</v>
      </c>
      <c r="Z710">
        <v>3</v>
      </c>
      <c r="AA710">
        <v>3</v>
      </c>
      <c r="AB710">
        <v>3</v>
      </c>
      <c r="AC710">
        <v>8</v>
      </c>
      <c r="AF710">
        <v>6</v>
      </c>
      <c r="AG710" t="s">
        <v>84</v>
      </c>
    </row>
    <row r="711" spans="1:33" x14ac:dyDescent="0.25">
      <c r="A711" s="19" t="s">
        <v>169</v>
      </c>
      <c r="B711" s="20" t="s">
        <v>177</v>
      </c>
      <c r="C711" s="20" t="s">
        <v>2282</v>
      </c>
      <c r="D711">
        <v>121</v>
      </c>
      <c r="E711">
        <v>8</v>
      </c>
      <c r="F711" s="36" t="str">
        <f>VLOOKUP(Z711, method!$A$1:$B$15, 2, 0)</f>
        <v>中後</v>
      </c>
      <c r="G711">
        <v>12</v>
      </c>
      <c r="H711">
        <v>118</v>
      </c>
      <c r="I711" s="43">
        <v>1650</v>
      </c>
      <c r="J711" s="23" t="s">
        <v>487</v>
      </c>
      <c r="K711">
        <v>1</v>
      </c>
      <c r="L711">
        <v>40.26</v>
      </c>
      <c r="M711">
        <v>7</v>
      </c>
      <c r="N711">
        <v>5</v>
      </c>
      <c r="O711">
        <v>25</v>
      </c>
      <c r="P711" s="31" t="s">
        <v>450</v>
      </c>
      <c r="Q711">
        <v>1097</v>
      </c>
      <c r="R711">
        <v>3</v>
      </c>
      <c r="S711" s="32" t="s">
        <v>435</v>
      </c>
      <c r="T711">
        <v>657</v>
      </c>
      <c r="W711" t="s">
        <v>624</v>
      </c>
      <c r="X711">
        <v>66</v>
      </c>
      <c r="Y711" s="19" t="s">
        <v>24</v>
      </c>
      <c r="Z711">
        <v>8</v>
      </c>
      <c r="AA711">
        <v>7</v>
      </c>
      <c r="AB711">
        <v>8</v>
      </c>
      <c r="AC711">
        <v>8</v>
      </c>
      <c r="AF711">
        <v>6</v>
      </c>
      <c r="AG711" t="s">
        <v>84</v>
      </c>
    </row>
    <row r="712" spans="1:33" hidden="1" x14ac:dyDescent="0.25">
      <c r="A712" s="19" t="s">
        <v>169</v>
      </c>
      <c r="B712" s="20" t="s">
        <v>177</v>
      </c>
      <c r="C712" s="20" t="s">
        <v>2282</v>
      </c>
      <c r="D712">
        <v>63</v>
      </c>
      <c r="E712">
        <v>12</v>
      </c>
      <c r="F712" s="36" t="str">
        <f>VLOOKUP(Z712, method!$A$1:$B$15, 2, 0)</f>
        <v>中後</v>
      </c>
      <c r="G712">
        <v>2</v>
      </c>
      <c r="H712">
        <v>124</v>
      </c>
      <c r="I712">
        <v>1400</v>
      </c>
      <c r="J712" s="23" t="s">
        <v>487</v>
      </c>
      <c r="K712">
        <v>1</v>
      </c>
      <c r="L712">
        <v>21.95</v>
      </c>
      <c r="M712">
        <v>20</v>
      </c>
      <c r="N712">
        <v>4</v>
      </c>
      <c r="O712">
        <v>25</v>
      </c>
      <c r="P712" t="s">
        <v>441</v>
      </c>
      <c r="Q712">
        <v>1093</v>
      </c>
      <c r="R712">
        <v>3</v>
      </c>
      <c r="S712" s="32" t="s">
        <v>446</v>
      </c>
      <c r="T712">
        <v>610</v>
      </c>
      <c r="W712">
        <v>6</v>
      </c>
      <c r="X712">
        <v>68</v>
      </c>
      <c r="Y712" s="19" t="s">
        <v>24</v>
      </c>
      <c r="Z712">
        <v>9</v>
      </c>
      <c r="AA712">
        <v>10</v>
      </c>
      <c r="AB712">
        <v>10</v>
      </c>
      <c r="AC712">
        <v>12</v>
      </c>
      <c r="AF712">
        <v>6</v>
      </c>
      <c r="AG712" t="s">
        <v>84</v>
      </c>
    </row>
    <row r="713" spans="1:33" hidden="1" x14ac:dyDescent="0.25">
      <c r="A713" s="19" t="s">
        <v>169</v>
      </c>
      <c r="B713" s="20" t="s">
        <v>177</v>
      </c>
      <c r="C713" s="20" t="s">
        <v>2282</v>
      </c>
      <c r="D713">
        <v>34</v>
      </c>
      <c r="E713">
        <v>8</v>
      </c>
      <c r="F713" s="36" t="str">
        <f>VLOOKUP(Z713, method!$A$1:$B$15, 2, 0)</f>
        <v>中後</v>
      </c>
      <c r="G713">
        <v>4</v>
      </c>
      <c r="H713">
        <v>123</v>
      </c>
      <c r="I713">
        <v>1200</v>
      </c>
      <c r="J713" s="23" t="s">
        <v>487</v>
      </c>
      <c r="K713">
        <v>1</v>
      </c>
      <c r="L713">
        <v>10.039999999999999</v>
      </c>
      <c r="M713">
        <v>9</v>
      </c>
      <c r="N713">
        <v>4</v>
      </c>
      <c r="O713">
        <v>25</v>
      </c>
      <c r="P713" s="31" t="s">
        <v>450</v>
      </c>
      <c r="Q713">
        <v>1088</v>
      </c>
      <c r="R713">
        <v>3</v>
      </c>
      <c r="S713" s="32" t="s">
        <v>446</v>
      </c>
      <c r="T713">
        <v>580</v>
      </c>
      <c r="W713" t="s">
        <v>541</v>
      </c>
      <c r="X713">
        <v>70</v>
      </c>
      <c r="Y713" s="19" t="s">
        <v>24</v>
      </c>
      <c r="Z713">
        <v>8</v>
      </c>
      <c r="AA713">
        <v>9</v>
      </c>
      <c r="AB713">
        <v>8</v>
      </c>
      <c r="AF713">
        <v>6</v>
      </c>
      <c r="AG713" t="s">
        <v>84</v>
      </c>
    </row>
    <row r="714" spans="1:33" hidden="1" x14ac:dyDescent="0.25">
      <c r="A714" s="19" t="s">
        <v>169</v>
      </c>
      <c r="B714" s="20" t="s">
        <v>177</v>
      </c>
      <c r="C714" s="20" t="s">
        <v>2282</v>
      </c>
      <c r="D714">
        <v>37</v>
      </c>
      <c r="E714">
        <v>9</v>
      </c>
      <c r="F714" s="37" t="str">
        <f>VLOOKUP(Z714, method!$A$1:$B$15, 2, 0)</f>
        <v>中前</v>
      </c>
      <c r="G714">
        <v>1</v>
      </c>
      <c r="H714">
        <v>125</v>
      </c>
      <c r="I714">
        <v>1200</v>
      </c>
      <c r="J714" s="23" t="s">
        <v>487</v>
      </c>
      <c r="K714">
        <v>1</v>
      </c>
      <c r="L714">
        <v>9.76</v>
      </c>
      <c r="M714">
        <v>12</v>
      </c>
      <c r="N714">
        <v>3</v>
      </c>
      <c r="O714">
        <v>25</v>
      </c>
      <c r="P714" s="31" t="s">
        <v>450</v>
      </c>
      <c r="Q714">
        <v>1062</v>
      </c>
      <c r="R714">
        <v>3</v>
      </c>
      <c r="S714" s="32" t="s">
        <v>446</v>
      </c>
      <c r="T714">
        <v>502</v>
      </c>
      <c r="W714" t="s">
        <v>699</v>
      </c>
      <c r="X714">
        <v>70</v>
      </c>
      <c r="Y714" s="19" t="s">
        <v>24</v>
      </c>
      <c r="Z714">
        <v>4</v>
      </c>
      <c r="AA714">
        <v>6</v>
      </c>
      <c r="AB714">
        <v>9</v>
      </c>
      <c r="AF714">
        <v>6</v>
      </c>
      <c r="AG714" t="s">
        <v>84</v>
      </c>
    </row>
    <row r="715" spans="1:33" x14ac:dyDescent="0.25">
      <c r="A715" s="19" t="s">
        <v>169</v>
      </c>
      <c r="B715" s="21" t="s">
        <v>180</v>
      </c>
      <c r="C715" s="21" t="s">
        <v>2283</v>
      </c>
      <c r="D715">
        <v>1.9</v>
      </c>
      <c r="E715" s="28">
        <v>2</v>
      </c>
      <c r="F715" s="37" t="str">
        <f>VLOOKUP(Z715, method!$A$1:$B$15, 2, 0)</f>
        <v>中前</v>
      </c>
      <c r="G715">
        <v>3</v>
      </c>
      <c r="H715">
        <v>128</v>
      </c>
      <c r="I715" s="43">
        <v>1650</v>
      </c>
      <c r="J715" s="24" t="s">
        <v>38</v>
      </c>
      <c r="K715">
        <v>1</v>
      </c>
      <c r="L715">
        <v>40.44</v>
      </c>
      <c r="M715">
        <v>10</v>
      </c>
      <c r="N715">
        <v>9</v>
      </c>
      <c r="O715">
        <v>25</v>
      </c>
      <c r="P715" s="31" t="s">
        <v>450</v>
      </c>
      <c r="Q715">
        <v>1009</v>
      </c>
      <c r="R715">
        <v>4</v>
      </c>
      <c r="S715" s="32" t="s">
        <v>435</v>
      </c>
      <c r="T715">
        <v>14</v>
      </c>
      <c r="W715" s="12" t="s">
        <v>591</v>
      </c>
      <c r="X715">
        <v>52</v>
      </c>
      <c r="Y715" s="23" t="s">
        <v>138</v>
      </c>
      <c r="Z715">
        <v>4</v>
      </c>
      <c r="AA715">
        <v>3</v>
      </c>
      <c r="AB715">
        <v>3</v>
      </c>
      <c r="AC715">
        <v>2</v>
      </c>
      <c r="AF715">
        <v>11</v>
      </c>
      <c r="AG715" t="s">
        <v>19</v>
      </c>
    </row>
    <row r="716" spans="1:33" x14ac:dyDescent="0.25">
      <c r="A716" s="19" t="s">
        <v>169</v>
      </c>
      <c r="B716" s="21" t="s">
        <v>180</v>
      </c>
      <c r="C716" s="21" t="s">
        <v>2283</v>
      </c>
      <c r="D716">
        <v>4.7</v>
      </c>
      <c r="E716" s="28">
        <v>2</v>
      </c>
      <c r="F716" s="35" t="str">
        <f>VLOOKUP(Z716, method!$A$1:$B$15, 2, 0)</f>
        <v>放頭</v>
      </c>
      <c r="G716">
        <v>7</v>
      </c>
      <c r="H716">
        <v>125</v>
      </c>
      <c r="I716" s="43">
        <v>1650</v>
      </c>
      <c r="J716" s="23" t="s">
        <v>487</v>
      </c>
      <c r="K716">
        <v>1</v>
      </c>
      <c r="L716">
        <v>39.25</v>
      </c>
      <c r="M716">
        <v>9</v>
      </c>
      <c r="N716">
        <v>7</v>
      </c>
      <c r="O716">
        <v>25</v>
      </c>
      <c r="P716" s="31" t="s">
        <v>450</v>
      </c>
      <c r="Q716">
        <v>992</v>
      </c>
      <c r="R716">
        <v>4</v>
      </c>
      <c r="S716" s="32" t="s">
        <v>446</v>
      </c>
      <c r="T716">
        <v>823</v>
      </c>
      <c r="W716" s="12" t="s">
        <v>431</v>
      </c>
      <c r="X716">
        <v>52</v>
      </c>
      <c r="Y716" s="23" t="s">
        <v>138</v>
      </c>
      <c r="Z716">
        <v>1</v>
      </c>
      <c r="AA716">
        <v>1</v>
      </c>
      <c r="AB716">
        <v>1</v>
      </c>
      <c r="AC716">
        <v>2</v>
      </c>
      <c r="AF716">
        <v>11</v>
      </c>
      <c r="AG716" t="s">
        <v>19</v>
      </c>
    </row>
    <row r="717" spans="1:33" hidden="1" x14ac:dyDescent="0.25">
      <c r="A717" s="19" t="s">
        <v>169</v>
      </c>
      <c r="B717" s="21" t="s">
        <v>180</v>
      </c>
      <c r="C717" s="21" t="s">
        <v>2283</v>
      </c>
      <c r="D717">
        <v>3.8</v>
      </c>
      <c r="E717">
        <v>10</v>
      </c>
      <c r="F717" s="37" t="str">
        <f>VLOOKUP(Z717, method!$A$1:$B$15, 2, 0)</f>
        <v>中前</v>
      </c>
      <c r="G717">
        <v>4</v>
      </c>
      <c r="H717">
        <v>128</v>
      </c>
      <c r="I717">
        <v>1400</v>
      </c>
      <c r="J717" s="17" t="s">
        <v>121</v>
      </c>
      <c r="K717">
        <v>1</v>
      </c>
      <c r="L717">
        <v>22.67</v>
      </c>
      <c r="M717">
        <v>1</v>
      </c>
      <c r="N717">
        <v>7</v>
      </c>
      <c r="O717">
        <v>25</v>
      </c>
      <c r="P717" t="s">
        <v>429</v>
      </c>
      <c r="Q717">
        <v>1008</v>
      </c>
      <c r="R717">
        <v>4</v>
      </c>
      <c r="S717" s="32" t="s">
        <v>435</v>
      </c>
      <c r="T717">
        <v>800</v>
      </c>
      <c r="W717" t="s">
        <v>699</v>
      </c>
      <c r="X717">
        <v>53</v>
      </c>
      <c r="Y717" s="23" t="s">
        <v>138</v>
      </c>
      <c r="Z717">
        <v>7</v>
      </c>
      <c r="AA717">
        <v>7</v>
      </c>
      <c r="AB717">
        <v>11</v>
      </c>
      <c r="AC717">
        <v>10</v>
      </c>
      <c r="AF717">
        <v>11</v>
      </c>
      <c r="AG717" t="s">
        <v>19</v>
      </c>
    </row>
    <row r="718" spans="1:33" hidden="1" x14ac:dyDescent="0.25">
      <c r="A718" s="19" t="s">
        <v>169</v>
      </c>
      <c r="B718" s="21" t="s">
        <v>180</v>
      </c>
      <c r="C718" s="21" t="s">
        <v>2283</v>
      </c>
      <c r="D718">
        <v>4.2</v>
      </c>
      <c r="E718" s="34">
        <v>4</v>
      </c>
      <c r="F718" s="35" t="str">
        <f>VLOOKUP(Z718, method!$A$1:$B$15, 2, 0)</f>
        <v>放頭</v>
      </c>
      <c r="G718">
        <v>3</v>
      </c>
      <c r="H718">
        <v>125</v>
      </c>
      <c r="I718">
        <v>1400</v>
      </c>
      <c r="J718" s="23" t="s">
        <v>487</v>
      </c>
      <c r="K718">
        <v>1</v>
      </c>
      <c r="L718">
        <v>21.62</v>
      </c>
      <c r="M718">
        <v>14</v>
      </c>
      <c r="N718">
        <v>6</v>
      </c>
      <c r="O718">
        <v>25</v>
      </c>
      <c r="P718" t="s">
        <v>441</v>
      </c>
      <c r="Q718">
        <v>1006</v>
      </c>
      <c r="R718">
        <v>4</v>
      </c>
      <c r="S718" s="32" t="s">
        <v>435</v>
      </c>
      <c r="T718">
        <v>760</v>
      </c>
      <c r="W718" s="12" t="s">
        <v>662</v>
      </c>
      <c r="X718">
        <v>52</v>
      </c>
      <c r="Y718" s="23" t="s">
        <v>138</v>
      </c>
      <c r="Z718">
        <v>3</v>
      </c>
      <c r="AA718">
        <v>4</v>
      </c>
      <c r="AB718">
        <v>5</v>
      </c>
      <c r="AC718">
        <v>4</v>
      </c>
      <c r="AF718">
        <v>11</v>
      </c>
      <c r="AG718" t="s">
        <v>19</v>
      </c>
    </row>
    <row r="719" spans="1:33" hidden="1" x14ac:dyDescent="0.25">
      <c r="A719" s="19" t="s">
        <v>169</v>
      </c>
      <c r="B719" s="21" t="s">
        <v>180</v>
      </c>
      <c r="C719" s="21" t="s">
        <v>2283</v>
      </c>
      <c r="D719">
        <v>16</v>
      </c>
      <c r="E719">
        <v>6</v>
      </c>
      <c r="F719" s="36" t="str">
        <f>VLOOKUP(Z719, method!$A$1:$B$15, 2, 0)</f>
        <v>中後</v>
      </c>
      <c r="G719">
        <v>14</v>
      </c>
      <c r="H719">
        <v>127</v>
      </c>
      <c r="I719">
        <v>1400</v>
      </c>
      <c r="J719" s="23" t="s">
        <v>487</v>
      </c>
      <c r="K719">
        <v>1</v>
      </c>
      <c r="L719">
        <v>22.07</v>
      </c>
      <c r="M719">
        <v>25</v>
      </c>
      <c r="N719">
        <v>5</v>
      </c>
      <c r="O719">
        <v>25</v>
      </c>
      <c r="P719" t="s">
        <v>434</v>
      </c>
      <c r="Q719">
        <v>999</v>
      </c>
      <c r="R719">
        <v>4</v>
      </c>
      <c r="S719" s="32" t="s">
        <v>435</v>
      </c>
      <c r="T719">
        <v>703</v>
      </c>
      <c r="W719" t="s">
        <v>474</v>
      </c>
      <c r="X719">
        <v>54</v>
      </c>
      <c r="Y719" s="23" t="s">
        <v>138</v>
      </c>
      <c r="Z719">
        <v>9</v>
      </c>
      <c r="AA719">
        <v>9</v>
      </c>
      <c r="AB719">
        <v>10</v>
      </c>
      <c r="AC719">
        <v>6</v>
      </c>
      <c r="AF719">
        <v>11</v>
      </c>
      <c r="AG719" t="s">
        <v>19</v>
      </c>
    </row>
    <row r="720" spans="1:33" hidden="1" x14ac:dyDescent="0.25">
      <c r="A720" s="19" t="s">
        <v>169</v>
      </c>
      <c r="B720" s="21" t="s">
        <v>180</v>
      </c>
      <c r="C720" s="21" t="s">
        <v>2283</v>
      </c>
      <c r="D720">
        <v>46</v>
      </c>
      <c r="E720">
        <v>6</v>
      </c>
      <c r="F720" s="36" t="str">
        <f>VLOOKUP(Z720, method!$A$1:$B$15, 2, 0)</f>
        <v>中後</v>
      </c>
      <c r="G720">
        <v>9</v>
      </c>
      <c r="H720">
        <v>129</v>
      </c>
      <c r="I720">
        <v>1400</v>
      </c>
      <c r="J720" s="23" t="s">
        <v>487</v>
      </c>
      <c r="K720">
        <v>1</v>
      </c>
      <c r="L720">
        <v>21.81</v>
      </c>
      <c r="M720">
        <v>4</v>
      </c>
      <c r="N720">
        <v>5</v>
      </c>
      <c r="O720">
        <v>25</v>
      </c>
      <c r="P720" t="s">
        <v>518</v>
      </c>
      <c r="Q720">
        <v>999</v>
      </c>
      <c r="R720">
        <v>4</v>
      </c>
      <c r="S720" s="32" t="s">
        <v>446</v>
      </c>
      <c r="T720">
        <v>647</v>
      </c>
      <c r="W720" t="s">
        <v>459</v>
      </c>
      <c r="X720">
        <v>56</v>
      </c>
      <c r="Y720" s="23" t="s">
        <v>138</v>
      </c>
      <c r="Z720">
        <v>10</v>
      </c>
      <c r="AA720">
        <v>11</v>
      </c>
      <c r="AB720">
        <v>11</v>
      </c>
      <c r="AC720">
        <v>6</v>
      </c>
      <c r="AF720">
        <v>11</v>
      </c>
      <c r="AG720" t="s">
        <v>19</v>
      </c>
    </row>
    <row r="721" spans="1:33" hidden="1" x14ac:dyDescent="0.25">
      <c r="A721" s="19" t="s">
        <v>169</v>
      </c>
      <c r="B721" s="21" t="s">
        <v>180</v>
      </c>
      <c r="C721" s="21" t="s">
        <v>2283</v>
      </c>
      <c r="D721">
        <v>38</v>
      </c>
      <c r="E721">
        <v>6</v>
      </c>
      <c r="F721" s="37" t="str">
        <f>VLOOKUP(Z721, method!$A$1:$B$15, 2, 0)</f>
        <v>中前</v>
      </c>
      <c r="G721">
        <v>7</v>
      </c>
      <c r="H721">
        <v>132</v>
      </c>
      <c r="I721">
        <v>1400</v>
      </c>
      <c r="J721" s="23" t="s">
        <v>487</v>
      </c>
      <c r="K721">
        <v>1</v>
      </c>
      <c r="L721">
        <v>22.05</v>
      </c>
      <c r="M721">
        <v>6</v>
      </c>
      <c r="N721">
        <v>4</v>
      </c>
      <c r="O721">
        <v>25</v>
      </c>
      <c r="P721" t="s">
        <v>506</v>
      </c>
      <c r="Q721">
        <v>1001</v>
      </c>
      <c r="R721">
        <v>4</v>
      </c>
      <c r="S721" s="32" t="s">
        <v>435</v>
      </c>
      <c r="T721">
        <v>569</v>
      </c>
      <c r="W721" s="12">
        <v>2</v>
      </c>
      <c r="X721">
        <v>58</v>
      </c>
      <c r="Y721" s="23" t="s">
        <v>138</v>
      </c>
      <c r="Z721">
        <v>7</v>
      </c>
      <c r="AA721">
        <v>6</v>
      </c>
      <c r="AB721">
        <v>6</v>
      </c>
      <c r="AC721">
        <v>6</v>
      </c>
      <c r="AF721">
        <v>11</v>
      </c>
      <c r="AG721" t="s">
        <v>19</v>
      </c>
    </row>
    <row r="722" spans="1:33" hidden="1" x14ac:dyDescent="0.25">
      <c r="A722" s="19" t="s">
        <v>169</v>
      </c>
      <c r="B722" s="21" t="s">
        <v>180</v>
      </c>
      <c r="C722" s="21" t="s">
        <v>2283</v>
      </c>
      <c r="D722">
        <v>17</v>
      </c>
      <c r="E722">
        <v>10</v>
      </c>
      <c r="F722" s="36" t="str">
        <f>VLOOKUP(Z722, method!$A$1:$B$15, 2, 0)</f>
        <v>中後</v>
      </c>
      <c r="G722">
        <v>14</v>
      </c>
      <c r="H722">
        <v>135</v>
      </c>
      <c r="I722">
        <v>1400</v>
      </c>
      <c r="J722" s="20" t="s">
        <v>19</v>
      </c>
      <c r="K722">
        <v>1</v>
      </c>
      <c r="L722">
        <v>23.12</v>
      </c>
      <c r="M722">
        <v>1</v>
      </c>
      <c r="N722">
        <v>12</v>
      </c>
      <c r="O722">
        <v>24</v>
      </c>
      <c r="P722" t="s">
        <v>441</v>
      </c>
      <c r="Q722">
        <v>1009</v>
      </c>
      <c r="R722">
        <v>4</v>
      </c>
      <c r="S722" s="32" t="s">
        <v>435</v>
      </c>
      <c r="T722">
        <v>229</v>
      </c>
      <c r="W722">
        <v>6</v>
      </c>
      <c r="X722">
        <v>60</v>
      </c>
      <c r="Y722" s="23" t="s">
        <v>138</v>
      </c>
      <c r="Z722">
        <v>9</v>
      </c>
      <c r="AA722">
        <v>11</v>
      </c>
      <c r="AB722">
        <v>11</v>
      </c>
      <c r="AC722">
        <v>10</v>
      </c>
      <c r="AF722">
        <v>11</v>
      </c>
      <c r="AG722" t="s">
        <v>19</v>
      </c>
    </row>
    <row r="723" spans="1:33" hidden="1" x14ac:dyDescent="0.25">
      <c r="A723" s="19" t="s">
        <v>169</v>
      </c>
      <c r="B723" s="21" t="s">
        <v>180</v>
      </c>
      <c r="C723" s="21" t="s">
        <v>2283</v>
      </c>
      <c r="D723">
        <v>2.6</v>
      </c>
      <c r="E723" s="34">
        <v>4</v>
      </c>
      <c r="F723" s="35" t="str">
        <f>VLOOKUP(Z723, method!$A$1:$B$15, 2, 0)</f>
        <v>放頭</v>
      </c>
      <c r="G723">
        <v>6</v>
      </c>
      <c r="H723">
        <v>135</v>
      </c>
      <c r="I723" s="43">
        <v>1650</v>
      </c>
      <c r="J723" s="20" t="s">
        <v>19</v>
      </c>
      <c r="K723">
        <v>1</v>
      </c>
      <c r="L723">
        <v>40.369999999999997</v>
      </c>
      <c r="M723">
        <v>30</v>
      </c>
      <c r="N723">
        <v>10</v>
      </c>
      <c r="O723">
        <v>24</v>
      </c>
      <c r="P723" s="42" t="s">
        <v>445</v>
      </c>
      <c r="Q723">
        <v>1008</v>
      </c>
      <c r="R723">
        <v>4</v>
      </c>
      <c r="S723" s="32" t="s">
        <v>435</v>
      </c>
      <c r="T723">
        <v>139</v>
      </c>
      <c r="W723" s="12" t="s">
        <v>662</v>
      </c>
      <c r="X723">
        <v>60</v>
      </c>
      <c r="Y723" s="23" t="s">
        <v>138</v>
      </c>
      <c r="Z723">
        <v>2</v>
      </c>
      <c r="AA723">
        <v>3</v>
      </c>
      <c r="AB723">
        <v>4</v>
      </c>
      <c r="AC723">
        <v>4</v>
      </c>
      <c r="AF723">
        <v>11</v>
      </c>
      <c r="AG723" t="s">
        <v>19</v>
      </c>
    </row>
    <row r="724" spans="1:33" hidden="1" x14ac:dyDescent="0.25">
      <c r="A724" s="19" t="s">
        <v>169</v>
      </c>
      <c r="B724" s="21" t="s">
        <v>180</v>
      </c>
      <c r="C724" s="21" t="s">
        <v>2283</v>
      </c>
      <c r="D724">
        <v>13</v>
      </c>
      <c r="E724" s="34">
        <v>5</v>
      </c>
      <c r="F724" s="37" t="str">
        <f>VLOOKUP(Z724, method!$A$1:$B$15, 2, 0)</f>
        <v>中前</v>
      </c>
      <c r="G724">
        <v>1</v>
      </c>
      <c r="H724">
        <v>118</v>
      </c>
      <c r="I724" s="43">
        <v>1650</v>
      </c>
      <c r="J724" s="26" t="s">
        <v>389</v>
      </c>
      <c r="K724">
        <v>1</v>
      </c>
      <c r="L724">
        <v>39.090000000000003</v>
      </c>
      <c r="M724">
        <v>16</v>
      </c>
      <c r="N724">
        <v>10</v>
      </c>
      <c r="O724">
        <v>24</v>
      </c>
      <c r="P724" s="31" t="s">
        <v>455</v>
      </c>
      <c r="Q724">
        <v>1013</v>
      </c>
      <c r="R724">
        <v>3</v>
      </c>
      <c r="S724" s="32" t="s">
        <v>446</v>
      </c>
      <c r="T724">
        <v>109</v>
      </c>
      <c r="W724" s="12" t="s">
        <v>521</v>
      </c>
      <c r="X724">
        <v>61</v>
      </c>
      <c r="Y724" s="23" t="s">
        <v>138</v>
      </c>
      <c r="Z724">
        <v>4</v>
      </c>
      <c r="AA724">
        <v>4</v>
      </c>
      <c r="AB724">
        <v>4</v>
      </c>
      <c r="AC724">
        <v>5</v>
      </c>
      <c r="AF724">
        <v>11</v>
      </c>
      <c r="AG724" t="s">
        <v>19</v>
      </c>
    </row>
    <row r="725" spans="1:33" hidden="1" x14ac:dyDescent="0.25">
      <c r="A725" s="19" t="s">
        <v>169</v>
      </c>
      <c r="B725" s="21" t="s">
        <v>180</v>
      </c>
      <c r="C725" s="21" t="s">
        <v>2283</v>
      </c>
      <c r="D725">
        <v>10</v>
      </c>
      <c r="E725">
        <v>6</v>
      </c>
      <c r="F725" s="36" t="str">
        <f>VLOOKUP(Z725, method!$A$1:$B$15, 2, 0)</f>
        <v>中後</v>
      </c>
      <c r="G725">
        <v>7</v>
      </c>
      <c r="H725">
        <v>118</v>
      </c>
      <c r="I725">
        <v>1400</v>
      </c>
      <c r="J725" s="24" t="s">
        <v>38</v>
      </c>
      <c r="K725">
        <v>1</v>
      </c>
      <c r="L725">
        <v>22.42</v>
      </c>
      <c r="M725">
        <v>1</v>
      </c>
      <c r="N725">
        <v>10</v>
      </c>
      <c r="O725">
        <v>24</v>
      </c>
      <c r="P725" t="s">
        <v>441</v>
      </c>
      <c r="Q725">
        <v>1020</v>
      </c>
      <c r="R725">
        <v>3</v>
      </c>
      <c r="S725" s="32" t="s">
        <v>446</v>
      </c>
      <c r="T725">
        <v>74</v>
      </c>
      <c r="W725">
        <v>3</v>
      </c>
      <c r="X725">
        <v>62</v>
      </c>
      <c r="Y725" s="23" t="s">
        <v>138</v>
      </c>
      <c r="Z725">
        <v>8</v>
      </c>
      <c r="AA725">
        <v>9</v>
      </c>
      <c r="AB725">
        <v>10</v>
      </c>
      <c r="AC725">
        <v>6</v>
      </c>
      <c r="AF725">
        <v>11</v>
      </c>
      <c r="AG725" t="s">
        <v>19</v>
      </c>
    </row>
    <row r="726" spans="1:33" hidden="1" x14ac:dyDescent="0.25">
      <c r="A726" s="19" t="s">
        <v>169</v>
      </c>
      <c r="B726" s="21" t="s">
        <v>180</v>
      </c>
      <c r="C726" s="21" t="s">
        <v>2283</v>
      </c>
      <c r="D726">
        <v>66</v>
      </c>
      <c r="E726" s="28">
        <v>3</v>
      </c>
      <c r="F726" s="38" t="str">
        <f>VLOOKUP(Z726, method!$A$1:$B$15, 2, 0)</f>
        <v>留後</v>
      </c>
      <c r="G726">
        <v>14</v>
      </c>
      <c r="H726">
        <v>117</v>
      </c>
      <c r="I726">
        <v>1400</v>
      </c>
      <c r="J726" s="25" t="s">
        <v>49</v>
      </c>
      <c r="K726">
        <v>1</v>
      </c>
      <c r="L726">
        <v>21.65</v>
      </c>
      <c r="M726">
        <v>15</v>
      </c>
      <c r="N726">
        <v>9</v>
      </c>
      <c r="O726">
        <v>24</v>
      </c>
      <c r="P726" t="s">
        <v>539</v>
      </c>
      <c r="Q726">
        <v>1023</v>
      </c>
      <c r="R726">
        <v>3</v>
      </c>
      <c r="S726" s="32" t="s">
        <v>446</v>
      </c>
      <c r="T726">
        <v>28</v>
      </c>
      <c r="W726" t="s">
        <v>600</v>
      </c>
      <c r="X726">
        <v>62</v>
      </c>
      <c r="Y726" s="23" t="s">
        <v>138</v>
      </c>
      <c r="Z726">
        <v>13</v>
      </c>
      <c r="AA726">
        <v>14</v>
      </c>
      <c r="AB726">
        <v>12</v>
      </c>
      <c r="AC726">
        <v>3</v>
      </c>
      <c r="AF726">
        <v>11</v>
      </c>
      <c r="AG726" t="s">
        <v>19</v>
      </c>
    </row>
    <row r="727" spans="1:33" hidden="1" x14ac:dyDescent="0.25">
      <c r="A727" s="19" t="s">
        <v>169</v>
      </c>
      <c r="B727" s="21" t="s">
        <v>180</v>
      </c>
      <c r="C727" s="21" t="s">
        <v>2283</v>
      </c>
      <c r="D727">
        <v>81</v>
      </c>
      <c r="E727">
        <v>11</v>
      </c>
      <c r="F727" s="37" t="str">
        <f>VLOOKUP(Z727, method!$A$1:$B$15, 2, 0)</f>
        <v>中前</v>
      </c>
      <c r="G727">
        <v>4</v>
      </c>
      <c r="H727">
        <v>122</v>
      </c>
      <c r="I727">
        <v>1400</v>
      </c>
      <c r="J727" s="25" t="s">
        <v>150</v>
      </c>
      <c r="K727">
        <v>1</v>
      </c>
      <c r="L727">
        <v>22.56</v>
      </c>
      <c r="M727">
        <v>6</v>
      </c>
      <c r="N727">
        <v>7</v>
      </c>
      <c r="O727">
        <v>24</v>
      </c>
      <c r="P727" t="s">
        <v>429</v>
      </c>
      <c r="Q727">
        <v>1027</v>
      </c>
      <c r="R727">
        <v>3</v>
      </c>
      <c r="S727" s="32" t="s">
        <v>446</v>
      </c>
      <c r="T727">
        <v>810</v>
      </c>
      <c r="W727">
        <v>9</v>
      </c>
      <c r="X727">
        <v>63</v>
      </c>
      <c r="Y727" s="23" t="s">
        <v>138</v>
      </c>
      <c r="Z727">
        <v>5</v>
      </c>
      <c r="AA727">
        <v>6</v>
      </c>
      <c r="AB727">
        <v>9</v>
      </c>
      <c r="AC727">
        <v>11</v>
      </c>
      <c r="AF727">
        <v>11</v>
      </c>
      <c r="AG727" t="s">
        <v>19</v>
      </c>
    </row>
    <row r="728" spans="1:33" x14ac:dyDescent="0.25">
      <c r="A728" s="19" t="s">
        <v>169</v>
      </c>
      <c r="B728" s="22" t="s">
        <v>183</v>
      </c>
      <c r="C728" s="22" t="s">
        <v>2284</v>
      </c>
      <c r="D728">
        <v>35</v>
      </c>
      <c r="E728" s="28">
        <v>1</v>
      </c>
      <c r="F728" s="37" t="str">
        <f>VLOOKUP(Z728, method!$A$1:$B$15, 2, 0)</f>
        <v>中前</v>
      </c>
      <c r="G728">
        <v>6</v>
      </c>
      <c r="H728">
        <v>123</v>
      </c>
      <c r="I728" s="43">
        <v>1650</v>
      </c>
      <c r="J728" s="19" t="s">
        <v>101</v>
      </c>
      <c r="K728">
        <v>1</v>
      </c>
      <c r="L728">
        <v>40.42</v>
      </c>
      <c r="M728">
        <v>10</v>
      </c>
      <c r="N728">
        <v>9</v>
      </c>
      <c r="O728">
        <v>25</v>
      </c>
      <c r="P728" s="31" t="s">
        <v>450</v>
      </c>
      <c r="Q728">
        <v>1010</v>
      </c>
      <c r="R728">
        <v>4</v>
      </c>
      <c r="S728" s="32" t="s">
        <v>435</v>
      </c>
      <c r="T728">
        <v>14</v>
      </c>
      <c r="W728" s="12" t="s">
        <v>591</v>
      </c>
      <c r="X728">
        <v>47</v>
      </c>
      <c r="Y728" s="20" t="s">
        <v>184</v>
      </c>
      <c r="Z728">
        <v>7</v>
      </c>
      <c r="AA728">
        <v>7</v>
      </c>
      <c r="AB728">
        <v>6</v>
      </c>
      <c r="AC728">
        <v>1</v>
      </c>
      <c r="AF728">
        <v>1</v>
      </c>
      <c r="AG728" t="s">
        <v>101</v>
      </c>
    </row>
    <row r="729" spans="1:33" hidden="1" x14ac:dyDescent="0.25">
      <c r="A729" s="19" t="s">
        <v>169</v>
      </c>
      <c r="B729" s="22" t="s">
        <v>183</v>
      </c>
      <c r="C729" s="22" t="s">
        <v>2284</v>
      </c>
      <c r="D729">
        <v>118</v>
      </c>
      <c r="E729">
        <v>11</v>
      </c>
      <c r="F729" s="38" t="str">
        <f>VLOOKUP(Z729, method!$A$1:$B$15, 2, 0)</f>
        <v>留後</v>
      </c>
      <c r="G729">
        <v>11</v>
      </c>
      <c r="H729">
        <v>122</v>
      </c>
      <c r="I729">
        <v>1200</v>
      </c>
      <c r="J729" s="23" t="s">
        <v>487</v>
      </c>
      <c r="K729">
        <v>1</v>
      </c>
      <c r="L729">
        <v>10.49</v>
      </c>
      <c r="M729">
        <v>16</v>
      </c>
      <c r="N729">
        <v>7</v>
      </c>
      <c r="O729">
        <v>25</v>
      </c>
      <c r="P729" s="31" t="s">
        <v>455</v>
      </c>
      <c r="Q729">
        <v>1040</v>
      </c>
      <c r="R729">
        <v>4</v>
      </c>
      <c r="S729" s="32" t="s">
        <v>446</v>
      </c>
      <c r="T729">
        <v>843</v>
      </c>
      <c r="W729" t="s">
        <v>650</v>
      </c>
      <c r="X729">
        <v>48</v>
      </c>
      <c r="Y729" s="20" t="s">
        <v>184</v>
      </c>
      <c r="Z729">
        <v>12</v>
      </c>
      <c r="AA729">
        <v>11</v>
      </c>
      <c r="AB729">
        <v>11</v>
      </c>
      <c r="AF729">
        <v>1</v>
      </c>
      <c r="AG729" t="s">
        <v>101</v>
      </c>
    </row>
    <row r="730" spans="1:33" x14ac:dyDescent="0.25">
      <c r="A730" s="19" t="s">
        <v>169</v>
      </c>
      <c r="B730" s="22" t="s">
        <v>183</v>
      </c>
      <c r="C730" s="22" t="s">
        <v>2284</v>
      </c>
      <c r="D730">
        <v>37</v>
      </c>
      <c r="E730">
        <v>11</v>
      </c>
      <c r="F730" s="38" t="str">
        <f>VLOOKUP(Z730, method!$A$1:$B$15, 2, 0)</f>
        <v>留後</v>
      </c>
      <c r="G730">
        <v>12</v>
      </c>
      <c r="H730">
        <v>123</v>
      </c>
      <c r="I730" s="43">
        <v>1650</v>
      </c>
      <c r="J730" s="19" t="s">
        <v>101</v>
      </c>
      <c r="K730">
        <v>1</v>
      </c>
      <c r="L730">
        <v>41.27</v>
      </c>
      <c r="M730">
        <v>25</v>
      </c>
      <c r="N730">
        <v>6</v>
      </c>
      <c r="O730">
        <v>25</v>
      </c>
      <c r="P730" s="31" t="s">
        <v>461</v>
      </c>
      <c r="Q730">
        <v>1035</v>
      </c>
      <c r="R730">
        <v>4</v>
      </c>
      <c r="S730" s="32" t="s">
        <v>446</v>
      </c>
      <c r="T730">
        <v>784</v>
      </c>
      <c r="W730">
        <v>9</v>
      </c>
      <c r="X730">
        <v>48</v>
      </c>
      <c r="Y730" s="20" t="s">
        <v>184</v>
      </c>
      <c r="Z730">
        <v>11</v>
      </c>
      <c r="AA730">
        <v>10</v>
      </c>
      <c r="AB730">
        <v>11</v>
      </c>
      <c r="AC730">
        <v>11</v>
      </c>
      <c r="AF730">
        <v>1</v>
      </c>
      <c r="AG730" t="s">
        <v>101</v>
      </c>
    </row>
    <row r="731" spans="1:33" x14ac:dyDescent="0.25">
      <c r="A731" s="19" t="s">
        <v>169</v>
      </c>
      <c r="B731" s="22" t="s">
        <v>183</v>
      </c>
      <c r="C731" s="22" t="s">
        <v>2284</v>
      </c>
      <c r="D731">
        <v>23</v>
      </c>
      <c r="E731" s="28">
        <v>3</v>
      </c>
      <c r="F731" s="37" t="str">
        <f>VLOOKUP(Z731, method!$A$1:$B$15, 2, 0)</f>
        <v>中前</v>
      </c>
      <c r="G731">
        <v>3</v>
      </c>
      <c r="H731">
        <v>126</v>
      </c>
      <c r="I731" s="43">
        <v>1650</v>
      </c>
      <c r="J731" s="24" t="s">
        <v>34</v>
      </c>
      <c r="K731">
        <v>1</v>
      </c>
      <c r="L731">
        <v>41.71</v>
      </c>
      <c r="M731">
        <v>4</v>
      </c>
      <c r="N731">
        <v>6</v>
      </c>
      <c r="O731">
        <v>25</v>
      </c>
      <c r="P731" s="31" t="s">
        <v>450</v>
      </c>
      <c r="Q731">
        <v>1027</v>
      </c>
      <c r="R731">
        <v>4</v>
      </c>
      <c r="S731" s="33" t="s">
        <v>499</v>
      </c>
      <c r="T731">
        <v>731</v>
      </c>
      <c r="W731" s="12" t="s">
        <v>451</v>
      </c>
      <c r="X731">
        <v>48</v>
      </c>
      <c r="Y731" s="20" t="s">
        <v>184</v>
      </c>
      <c r="Z731">
        <v>7</v>
      </c>
      <c r="AA731">
        <v>8</v>
      </c>
      <c r="AB731">
        <v>7</v>
      </c>
      <c r="AC731">
        <v>3</v>
      </c>
      <c r="AF731">
        <v>1</v>
      </c>
      <c r="AG731" t="s">
        <v>101</v>
      </c>
    </row>
    <row r="732" spans="1:33" x14ac:dyDescent="0.25">
      <c r="A732" s="19" t="s">
        <v>169</v>
      </c>
      <c r="B732" s="22" t="s">
        <v>183</v>
      </c>
      <c r="C732" s="22" t="s">
        <v>2284</v>
      </c>
      <c r="D732">
        <v>32</v>
      </c>
      <c r="E732" s="28">
        <v>1</v>
      </c>
      <c r="F732" s="37" t="str">
        <f>VLOOKUP(Z732, method!$A$1:$B$15, 2, 0)</f>
        <v>中前</v>
      </c>
      <c r="G732">
        <v>2</v>
      </c>
      <c r="H732">
        <v>117</v>
      </c>
      <c r="I732" s="43">
        <v>1650</v>
      </c>
      <c r="J732" s="24" t="s">
        <v>34</v>
      </c>
      <c r="K732">
        <v>1</v>
      </c>
      <c r="L732">
        <v>40</v>
      </c>
      <c r="M732">
        <v>21</v>
      </c>
      <c r="N732">
        <v>5</v>
      </c>
      <c r="O732">
        <v>25</v>
      </c>
      <c r="P732" s="31" t="s">
        <v>461</v>
      </c>
      <c r="Q732">
        <v>1023</v>
      </c>
      <c r="R732">
        <v>4</v>
      </c>
      <c r="S732" s="32" t="s">
        <v>446</v>
      </c>
      <c r="T732">
        <v>691</v>
      </c>
      <c r="W732" s="12" t="s">
        <v>480</v>
      </c>
      <c r="X732">
        <v>42</v>
      </c>
      <c r="Y732" s="20" t="s">
        <v>184</v>
      </c>
      <c r="Z732">
        <v>7</v>
      </c>
      <c r="AA732">
        <v>9</v>
      </c>
      <c r="AB732">
        <v>7</v>
      </c>
      <c r="AC732">
        <v>1</v>
      </c>
      <c r="AF732">
        <v>1</v>
      </c>
      <c r="AG732" t="s">
        <v>101</v>
      </c>
    </row>
    <row r="733" spans="1:33" x14ac:dyDescent="0.25">
      <c r="A733" s="19" t="s">
        <v>169</v>
      </c>
      <c r="B733" s="22" t="s">
        <v>183</v>
      </c>
      <c r="C733" s="22" t="s">
        <v>2284</v>
      </c>
      <c r="D733">
        <v>52</v>
      </c>
      <c r="E733">
        <v>7</v>
      </c>
      <c r="F733" s="36" t="str">
        <f>VLOOKUP(Z733, method!$A$1:$B$15, 2, 0)</f>
        <v>中後</v>
      </c>
      <c r="G733">
        <v>7</v>
      </c>
      <c r="H733">
        <v>121</v>
      </c>
      <c r="I733" s="43">
        <v>1650</v>
      </c>
      <c r="J733" s="21" t="s">
        <v>53</v>
      </c>
      <c r="K733">
        <v>1</v>
      </c>
      <c r="L733">
        <v>40.07</v>
      </c>
      <c r="M733">
        <v>23</v>
      </c>
      <c r="N733">
        <v>4</v>
      </c>
      <c r="O733">
        <v>25</v>
      </c>
      <c r="P733" s="31" t="s">
        <v>461</v>
      </c>
      <c r="Q733">
        <v>1019</v>
      </c>
      <c r="R733">
        <v>4</v>
      </c>
      <c r="S733" s="32" t="s">
        <v>435</v>
      </c>
      <c r="T733">
        <v>616</v>
      </c>
      <c r="W733" t="s">
        <v>541</v>
      </c>
      <c r="X733">
        <v>44</v>
      </c>
      <c r="Y733" s="20" t="s">
        <v>184</v>
      </c>
      <c r="Z733">
        <v>10</v>
      </c>
      <c r="AA733">
        <v>10</v>
      </c>
      <c r="AB733">
        <v>11</v>
      </c>
      <c r="AC733">
        <v>7</v>
      </c>
      <c r="AF733">
        <v>1</v>
      </c>
      <c r="AG733" t="s">
        <v>101</v>
      </c>
    </row>
    <row r="734" spans="1:33" x14ac:dyDescent="0.25">
      <c r="A734" s="19" t="s">
        <v>169</v>
      </c>
      <c r="B734" s="22" t="s">
        <v>183</v>
      </c>
      <c r="C734" s="22" t="s">
        <v>2284</v>
      </c>
      <c r="D734">
        <v>97</v>
      </c>
      <c r="E734">
        <v>8</v>
      </c>
      <c r="F734" s="38" t="str">
        <f>VLOOKUP(Z734, method!$A$1:$B$15, 2, 0)</f>
        <v>留後</v>
      </c>
      <c r="G734">
        <v>12</v>
      </c>
      <c r="H734">
        <v>118</v>
      </c>
      <c r="I734" s="43">
        <v>1650</v>
      </c>
      <c r="J734" s="23" t="s">
        <v>487</v>
      </c>
      <c r="K734">
        <v>1</v>
      </c>
      <c r="L734">
        <v>40.06</v>
      </c>
      <c r="M734">
        <v>9</v>
      </c>
      <c r="N734">
        <v>4</v>
      </c>
      <c r="O734">
        <v>25</v>
      </c>
      <c r="P734" s="31" t="s">
        <v>450</v>
      </c>
      <c r="Q734">
        <v>1029</v>
      </c>
      <c r="R734">
        <v>4</v>
      </c>
      <c r="S734" s="32" t="s">
        <v>446</v>
      </c>
      <c r="T734">
        <v>578</v>
      </c>
      <c r="W734" t="s">
        <v>600</v>
      </c>
      <c r="X734">
        <v>46</v>
      </c>
      <c r="Y734" s="20" t="s">
        <v>184</v>
      </c>
      <c r="Z734">
        <v>11</v>
      </c>
      <c r="AA734">
        <v>12</v>
      </c>
      <c r="AB734">
        <v>11</v>
      </c>
      <c r="AC734">
        <v>8</v>
      </c>
      <c r="AF734">
        <v>1</v>
      </c>
      <c r="AG734" t="s">
        <v>101</v>
      </c>
    </row>
    <row r="735" spans="1:33" x14ac:dyDescent="0.25">
      <c r="A735" s="19" t="s">
        <v>169</v>
      </c>
      <c r="B735" s="22" t="s">
        <v>183</v>
      </c>
      <c r="C735" s="22" t="s">
        <v>2284</v>
      </c>
      <c r="D735">
        <v>43</v>
      </c>
      <c r="E735">
        <v>11</v>
      </c>
      <c r="F735" s="36" t="str">
        <f>VLOOKUP(Z735, method!$A$1:$B$15, 2, 0)</f>
        <v>中後</v>
      </c>
      <c r="G735">
        <v>9</v>
      </c>
      <c r="H735">
        <v>123</v>
      </c>
      <c r="I735" s="43">
        <v>1650</v>
      </c>
      <c r="J735" s="19" t="s">
        <v>101</v>
      </c>
      <c r="K735">
        <v>1</v>
      </c>
      <c r="L735">
        <v>39.81</v>
      </c>
      <c r="M735">
        <v>2</v>
      </c>
      <c r="N735">
        <v>4</v>
      </c>
      <c r="O735">
        <v>25</v>
      </c>
      <c r="P735" s="42" t="s">
        <v>445</v>
      </c>
      <c r="Q735">
        <v>1048</v>
      </c>
      <c r="R735">
        <v>4</v>
      </c>
      <c r="S735" s="32" t="s">
        <v>446</v>
      </c>
      <c r="T735">
        <v>553</v>
      </c>
      <c r="W735" t="s">
        <v>613</v>
      </c>
      <c r="X735">
        <v>48</v>
      </c>
      <c r="Y735" s="20" t="s">
        <v>184</v>
      </c>
      <c r="Z735">
        <v>9</v>
      </c>
      <c r="AA735">
        <v>10</v>
      </c>
      <c r="AB735">
        <v>8</v>
      </c>
      <c r="AC735">
        <v>11</v>
      </c>
      <c r="AF735">
        <v>1</v>
      </c>
      <c r="AG735" t="s">
        <v>101</v>
      </c>
    </row>
    <row r="736" spans="1:33" x14ac:dyDescent="0.25">
      <c r="A736" s="19" t="s">
        <v>169</v>
      </c>
      <c r="B736" s="22" t="s">
        <v>183</v>
      </c>
      <c r="C736" s="22" t="s">
        <v>2284</v>
      </c>
      <c r="D736">
        <v>47</v>
      </c>
      <c r="E736">
        <v>11</v>
      </c>
      <c r="F736" s="38" t="str">
        <f>VLOOKUP(Z736, method!$A$1:$B$15, 2, 0)</f>
        <v>留後</v>
      </c>
      <c r="G736">
        <v>5</v>
      </c>
      <c r="H736">
        <v>125</v>
      </c>
      <c r="I736" s="43">
        <v>1650</v>
      </c>
      <c r="J736" s="17" t="s">
        <v>84</v>
      </c>
      <c r="K736">
        <v>1</v>
      </c>
      <c r="L736">
        <v>40.53</v>
      </c>
      <c r="M736">
        <v>12</v>
      </c>
      <c r="N736">
        <v>3</v>
      </c>
      <c r="O736">
        <v>25</v>
      </c>
      <c r="P736" s="31" t="s">
        <v>450</v>
      </c>
      <c r="Q736">
        <v>1050</v>
      </c>
      <c r="R736">
        <v>4</v>
      </c>
      <c r="S736" s="32" t="s">
        <v>446</v>
      </c>
      <c r="T736">
        <v>497</v>
      </c>
      <c r="W736" t="s">
        <v>837</v>
      </c>
      <c r="X736">
        <v>50</v>
      </c>
      <c r="Y736" s="20" t="s">
        <v>184</v>
      </c>
      <c r="Z736">
        <v>11</v>
      </c>
      <c r="AA736">
        <v>11</v>
      </c>
      <c r="AB736">
        <v>11</v>
      </c>
      <c r="AC736">
        <v>11</v>
      </c>
      <c r="AF736">
        <v>1</v>
      </c>
      <c r="AG736" t="s">
        <v>101</v>
      </c>
    </row>
    <row r="737" spans="1:33" hidden="1" x14ac:dyDescent="0.25">
      <c r="A737" s="19" t="s">
        <v>169</v>
      </c>
      <c r="B737" s="22" t="s">
        <v>183</v>
      </c>
      <c r="C737" s="22" t="s">
        <v>2284</v>
      </c>
      <c r="D737">
        <v>58</v>
      </c>
      <c r="E737">
        <v>10</v>
      </c>
      <c r="F737" s="38" t="str">
        <f>VLOOKUP(Z737, method!$A$1:$B$15, 2, 0)</f>
        <v>留後</v>
      </c>
      <c r="G737">
        <v>14</v>
      </c>
      <c r="H737">
        <v>126</v>
      </c>
      <c r="I737">
        <v>1800</v>
      </c>
      <c r="J737" s="25" t="s">
        <v>150</v>
      </c>
      <c r="K737">
        <v>1</v>
      </c>
      <c r="L737">
        <v>54.48</v>
      </c>
      <c r="M737">
        <v>12</v>
      </c>
      <c r="N737">
        <v>2</v>
      </c>
      <c r="O737">
        <v>25</v>
      </c>
      <c r="P737" t="s">
        <v>467</v>
      </c>
      <c r="Q737">
        <v>1068</v>
      </c>
      <c r="R737">
        <v>4</v>
      </c>
      <c r="S737" s="33" t="s">
        <v>483</v>
      </c>
      <c r="T737">
        <v>421</v>
      </c>
      <c r="W737" t="s">
        <v>642</v>
      </c>
      <c r="X737">
        <v>51</v>
      </c>
      <c r="Y737" s="20" t="s">
        <v>184</v>
      </c>
      <c r="Z737">
        <v>12</v>
      </c>
      <c r="AA737">
        <v>12</v>
      </c>
      <c r="AB737">
        <v>11</v>
      </c>
      <c r="AC737">
        <v>12</v>
      </c>
      <c r="AD737">
        <v>10</v>
      </c>
      <c r="AF737">
        <v>1</v>
      </c>
      <c r="AG737" t="s">
        <v>101</v>
      </c>
    </row>
    <row r="738" spans="1:33" x14ac:dyDescent="0.25">
      <c r="A738" s="19" t="s">
        <v>169</v>
      </c>
      <c r="B738" s="22" t="s">
        <v>183</v>
      </c>
      <c r="C738" s="22" t="s">
        <v>2284</v>
      </c>
      <c r="D738">
        <v>69</v>
      </c>
      <c r="E738">
        <v>11</v>
      </c>
      <c r="F738" s="36" t="str">
        <f>VLOOKUP(Z738, method!$A$1:$B$15, 2, 0)</f>
        <v>中後</v>
      </c>
      <c r="G738">
        <v>11</v>
      </c>
      <c r="H738">
        <v>129</v>
      </c>
      <c r="I738" s="43">
        <v>1650</v>
      </c>
      <c r="J738" s="17" t="s">
        <v>84</v>
      </c>
      <c r="K738">
        <v>1</v>
      </c>
      <c r="L738">
        <v>41.55</v>
      </c>
      <c r="M738">
        <v>22</v>
      </c>
      <c r="N738">
        <v>1</v>
      </c>
      <c r="O738">
        <v>25</v>
      </c>
      <c r="P738" s="31" t="s">
        <v>461</v>
      </c>
      <c r="Q738">
        <v>1047</v>
      </c>
      <c r="R738">
        <v>4</v>
      </c>
      <c r="S738" s="32" t="s">
        <v>435</v>
      </c>
      <c r="T738">
        <v>370</v>
      </c>
      <c r="W738" t="s">
        <v>436</v>
      </c>
      <c r="X738">
        <v>51</v>
      </c>
      <c r="Y738" s="20" t="s">
        <v>184</v>
      </c>
      <c r="Z738">
        <v>9</v>
      </c>
      <c r="AA738">
        <v>11</v>
      </c>
      <c r="AB738">
        <v>11</v>
      </c>
      <c r="AC738">
        <v>11</v>
      </c>
      <c r="AF738">
        <v>1</v>
      </c>
      <c r="AG738" t="s">
        <v>101</v>
      </c>
    </row>
    <row r="739" spans="1:33" x14ac:dyDescent="0.25">
      <c r="A739" s="19" t="s">
        <v>169</v>
      </c>
      <c r="B739" s="22" t="s">
        <v>183</v>
      </c>
      <c r="C739" s="22" t="s">
        <v>2284</v>
      </c>
      <c r="D739">
        <v>15</v>
      </c>
      <c r="E739">
        <v>11</v>
      </c>
      <c r="F739" s="36" t="str">
        <f>VLOOKUP(Z739, method!$A$1:$B$15, 2, 0)</f>
        <v>中後</v>
      </c>
      <c r="G739">
        <v>5</v>
      </c>
      <c r="H739">
        <v>127</v>
      </c>
      <c r="I739" s="43">
        <v>1650</v>
      </c>
      <c r="J739" s="19" t="s">
        <v>101</v>
      </c>
      <c r="K739">
        <v>1</v>
      </c>
      <c r="L739">
        <v>41.71</v>
      </c>
      <c r="M739">
        <v>8</v>
      </c>
      <c r="N739">
        <v>1</v>
      </c>
      <c r="O739">
        <v>25</v>
      </c>
      <c r="P739" s="31" t="s">
        <v>450</v>
      </c>
      <c r="Q739">
        <v>1033</v>
      </c>
      <c r="R739">
        <v>4</v>
      </c>
      <c r="S739" s="32" t="s">
        <v>435</v>
      </c>
      <c r="T739">
        <v>333</v>
      </c>
      <c r="W739" t="s">
        <v>459</v>
      </c>
      <c r="X739">
        <v>51</v>
      </c>
      <c r="Y739" s="20" t="s">
        <v>184</v>
      </c>
      <c r="Z739">
        <v>10</v>
      </c>
      <c r="AA739">
        <v>11</v>
      </c>
      <c r="AB739">
        <v>10</v>
      </c>
      <c r="AC739">
        <v>11</v>
      </c>
      <c r="AF739">
        <v>1</v>
      </c>
      <c r="AG739" t="s">
        <v>101</v>
      </c>
    </row>
    <row r="740" spans="1:33" hidden="1" x14ac:dyDescent="0.25">
      <c r="A740" s="19" t="s">
        <v>169</v>
      </c>
      <c r="B740" s="22" t="s">
        <v>183</v>
      </c>
      <c r="C740" s="22" t="s">
        <v>2284</v>
      </c>
      <c r="D740">
        <v>19</v>
      </c>
      <c r="E740" s="28">
        <v>1</v>
      </c>
      <c r="F740" s="36" t="str">
        <f>VLOOKUP(Z740, method!$A$1:$B$15, 2, 0)</f>
        <v>中後</v>
      </c>
      <c r="G740">
        <v>9</v>
      </c>
      <c r="H740">
        <v>120</v>
      </c>
      <c r="I740" s="43">
        <v>1650</v>
      </c>
      <c r="J740" s="19" t="s">
        <v>101</v>
      </c>
      <c r="K740">
        <v>1</v>
      </c>
      <c r="L740">
        <v>39.450000000000003</v>
      </c>
      <c r="M740">
        <v>26</v>
      </c>
      <c r="N740">
        <v>12</v>
      </c>
      <c r="O740">
        <v>24</v>
      </c>
      <c r="P740" s="30" t="s">
        <v>445</v>
      </c>
      <c r="Q740">
        <v>1022</v>
      </c>
      <c r="R740">
        <v>4</v>
      </c>
      <c r="S740" s="32" t="s">
        <v>435</v>
      </c>
      <c r="T740">
        <v>291</v>
      </c>
      <c r="W740" s="12" t="s">
        <v>662</v>
      </c>
      <c r="X740">
        <v>45</v>
      </c>
      <c r="Y740" s="20" t="s">
        <v>184</v>
      </c>
      <c r="Z740">
        <v>8</v>
      </c>
      <c r="AA740">
        <v>8</v>
      </c>
      <c r="AB740">
        <v>7</v>
      </c>
      <c r="AC740">
        <v>1</v>
      </c>
      <c r="AF740">
        <v>1</v>
      </c>
      <c r="AG740" t="s">
        <v>101</v>
      </c>
    </row>
    <row r="741" spans="1:33" hidden="1" x14ac:dyDescent="0.25">
      <c r="A741" s="19" t="s">
        <v>169</v>
      </c>
      <c r="B741" s="22" t="s">
        <v>183</v>
      </c>
      <c r="C741" s="22" t="s">
        <v>2284</v>
      </c>
      <c r="D741">
        <v>7</v>
      </c>
      <c r="E741">
        <v>7</v>
      </c>
      <c r="F741" s="37" t="str">
        <f>VLOOKUP(Z741, method!$A$1:$B$15, 2, 0)</f>
        <v>中前</v>
      </c>
      <c r="G741">
        <v>1</v>
      </c>
      <c r="H741">
        <v>126</v>
      </c>
      <c r="I741" s="43">
        <v>1650</v>
      </c>
      <c r="J741" s="16" t="s">
        <v>13</v>
      </c>
      <c r="K741">
        <v>1</v>
      </c>
      <c r="L741">
        <v>41.52</v>
      </c>
      <c r="M741">
        <v>27</v>
      </c>
      <c r="N741">
        <v>11</v>
      </c>
      <c r="O741">
        <v>24</v>
      </c>
      <c r="P741" s="42" t="s">
        <v>445</v>
      </c>
      <c r="Q741">
        <v>1024</v>
      </c>
      <c r="R741">
        <v>4</v>
      </c>
      <c r="S741" s="32" t="s">
        <v>435</v>
      </c>
      <c r="T741">
        <v>214</v>
      </c>
      <c r="W741" s="12" t="s">
        <v>558</v>
      </c>
      <c r="X741">
        <v>47</v>
      </c>
      <c r="Y741" s="20" t="s">
        <v>184</v>
      </c>
      <c r="Z741">
        <v>6</v>
      </c>
      <c r="AA741">
        <v>6</v>
      </c>
      <c r="AB741">
        <v>7</v>
      </c>
      <c r="AC741">
        <v>7</v>
      </c>
      <c r="AF741">
        <v>1</v>
      </c>
      <c r="AG741" t="s">
        <v>101</v>
      </c>
    </row>
    <row r="742" spans="1:33" hidden="1" x14ac:dyDescent="0.25">
      <c r="A742" s="19" t="s">
        <v>169</v>
      </c>
      <c r="B742" s="22" t="s">
        <v>183</v>
      </c>
      <c r="C742" s="22" t="s">
        <v>2284</v>
      </c>
      <c r="D742">
        <v>29</v>
      </c>
      <c r="E742" s="34">
        <v>5</v>
      </c>
      <c r="F742" s="36" t="str">
        <f>VLOOKUP(Z742, method!$A$1:$B$15, 2, 0)</f>
        <v>中後</v>
      </c>
      <c r="G742">
        <v>11</v>
      </c>
      <c r="H742">
        <v>126</v>
      </c>
      <c r="I742" s="43">
        <v>1650</v>
      </c>
      <c r="J742" s="17" t="s">
        <v>84</v>
      </c>
      <c r="K742">
        <v>1</v>
      </c>
      <c r="L742">
        <v>40.69</v>
      </c>
      <c r="M742">
        <v>6</v>
      </c>
      <c r="N742">
        <v>11</v>
      </c>
      <c r="O742">
        <v>24</v>
      </c>
      <c r="P742" s="31" t="s">
        <v>450</v>
      </c>
      <c r="Q742">
        <v>1015</v>
      </c>
      <c r="R742">
        <v>4</v>
      </c>
      <c r="S742" s="32" t="s">
        <v>435</v>
      </c>
      <c r="T742">
        <v>160</v>
      </c>
      <c r="W742">
        <v>3</v>
      </c>
      <c r="X742">
        <v>49</v>
      </c>
      <c r="Y742" s="20" t="s">
        <v>184</v>
      </c>
      <c r="Z742">
        <v>8</v>
      </c>
      <c r="AA742">
        <v>9</v>
      </c>
      <c r="AB742">
        <v>10</v>
      </c>
      <c r="AC742">
        <v>5</v>
      </c>
      <c r="AF742">
        <v>1</v>
      </c>
      <c r="AG742" t="s">
        <v>101</v>
      </c>
    </row>
    <row r="743" spans="1:33" hidden="1" x14ac:dyDescent="0.25">
      <c r="A743" s="19" t="s">
        <v>169</v>
      </c>
      <c r="B743" s="22" t="s">
        <v>183</v>
      </c>
      <c r="C743" s="22" t="s">
        <v>2284</v>
      </c>
      <c r="D743">
        <v>29</v>
      </c>
      <c r="E743" s="34">
        <v>4</v>
      </c>
      <c r="F743" s="37" t="str">
        <f>VLOOKUP(Z743, method!$A$1:$B$15, 2, 0)</f>
        <v>中前</v>
      </c>
      <c r="G743">
        <v>2</v>
      </c>
      <c r="H743">
        <v>127</v>
      </c>
      <c r="I743" s="43">
        <v>1650</v>
      </c>
      <c r="J743" s="17" t="s">
        <v>84</v>
      </c>
      <c r="K743">
        <v>1</v>
      </c>
      <c r="L743">
        <v>40.85</v>
      </c>
      <c r="M743">
        <v>9</v>
      </c>
      <c r="N743">
        <v>10</v>
      </c>
      <c r="O743">
        <v>24</v>
      </c>
      <c r="P743" s="31" t="s">
        <v>450</v>
      </c>
      <c r="Q743">
        <v>1015</v>
      </c>
      <c r="R743">
        <v>4</v>
      </c>
      <c r="S743" s="32" t="s">
        <v>435</v>
      </c>
      <c r="T743">
        <v>87</v>
      </c>
      <c r="W743" t="s">
        <v>572</v>
      </c>
      <c r="X743">
        <v>50</v>
      </c>
      <c r="Y743" s="20" t="s">
        <v>184</v>
      </c>
      <c r="Z743">
        <v>6</v>
      </c>
      <c r="AA743">
        <v>6</v>
      </c>
      <c r="AB743">
        <v>5</v>
      </c>
      <c r="AC743">
        <v>4</v>
      </c>
      <c r="AF743">
        <v>1</v>
      </c>
      <c r="AG743" t="s">
        <v>101</v>
      </c>
    </row>
    <row r="744" spans="1:33" hidden="1" x14ac:dyDescent="0.25">
      <c r="A744" s="19" t="s">
        <v>169</v>
      </c>
      <c r="B744" s="22" t="s">
        <v>183</v>
      </c>
      <c r="C744" s="22" t="s">
        <v>2284</v>
      </c>
      <c r="D744">
        <v>55</v>
      </c>
      <c r="E744">
        <v>8</v>
      </c>
      <c r="F744" s="36" t="str">
        <f>VLOOKUP(Z744, method!$A$1:$B$15, 2, 0)</f>
        <v>中後</v>
      </c>
      <c r="G744">
        <v>1</v>
      </c>
      <c r="H744">
        <v>125</v>
      </c>
      <c r="I744">
        <v>1200</v>
      </c>
      <c r="J744" s="17" t="s">
        <v>84</v>
      </c>
      <c r="K744">
        <v>1</v>
      </c>
      <c r="L744">
        <v>11.63</v>
      </c>
      <c r="M744">
        <v>11</v>
      </c>
      <c r="N744">
        <v>9</v>
      </c>
      <c r="O744">
        <v>24</v>
      </c>
      <c r="P744" s="31" t="s">
        <v>450</v>
      </c>
      <c r="Q744">
        <v>1022</v>
      </c>
      <c r="R744">
        <v>4</v>
      </c>
      <c r="S744" s="32" t="s">
        <v>435</v>
      </c>
      <c r="T744">
        <v>13</v>
      </c>
      <c r="W744" t="s">
        <v>572</v>
      </c>
      <c r="X744">
        <v>50</v>
      </c>
      <c r="Y744" s="20" t="s">
        <v>184</v>
      </c>
      <c r="Z744">
        <v>8</v>
      </c>
      <c r="AA744">
        <v>8</v>
      </c>
      <c r="AB744">
        <v>8</v>
      </c>
      <c r="AF744">
        <v>1</v>
      </c>
      <c r="AG744" t="s">
        <v>101</v>
      </c>
    </row>
    <row r="745" spans="1:33" hidden="1" x14ac:dyDescent="0.25">
      <c r="A745" s="19" t="s">
        <v>169</v>
      </c>
      <c r="B745" s="22" t="s">
        <v>183</v>
      </c>
      <c r="C745" s="22" t="s">
        <v>2284</v>
      </c>
      <c r="D745">
        <v>8.8000000000000007</v>
      </c>
      <c r="E745">
        <v>6</v>
      </c>
      <c r="F745" s="37" t="str">
        <f>VLOOKUP(Z745, method!$A$1:$B$15, 2, 0)</f>
        <v>中前</v>
      </c>
      <c r="G745">
        <v>6</v>
      </c>
      <c r="H745">
        <v>127</v>
      </c>
      <c r="I745" s="43">
        <v>1650</v>
      </c>
      <c r="J745" s="18" t="s">
        <v>116</v>
      </c>
      <c r="K745">
        <v>1</v>
      </c>
      <c r="L745">
        <v>41.28</v>
      </c>
      <c r="M745">
        <v>22</v>
      </c>
      <c r="N745">
        <v>5</v>
      </c>
      <c r="O745">
        <v>24</v>
      </c>
      <c r="P745" s="42" t="s">
        <v>445</v>
      </c>
      <c r="Q745">
        <v>1017</v>
      </c>
      <c r="R745">
        <v>4</v>
      </c>
      <c r="S745" s="32" t="s">
        <v>435</v>
      </c>
      <c r="T745">
        <v>689</v>
      </c>
      <c r="W745">
        <v>5</v>
      </c>
      <c r="X745">
        <v>50</v>
      </c>
      <c r="Y745" s="20" t="s">
        <v>184</v>
      </c>
      <c r="Z745">
        <v>7</v>
      </c>
      <c r="AA745">
        <v>9</v>
      </c>
      <c r="AB745">
        <v>10</v>
      </c>
      <c r="AC745">
        <v>6</v>
      </c>
      <c r="AF745">
        <v>1</v>
      </c>
      <c r="AG745" t="s">
        <v>101</v>
      </c>
    </row>
    <row r="746" spans="1:33" hidden="1" x14ac:dyDescent="0.25">
      <c r="A746" s="19" t="s">
        <v>169</v>
      </c>
      <c r="B746" s="22" t="s">
        <v>183</v>
      </c>
      <c r="C746" s="22" t="s">
        <v>2284</v>
      </c>
      <c r="D746">
        <v>5.2</v>
      </c>
      <c r="E746" s="28">
        <v>1</v>
      </c>
      <c r="F746" s="36" t="str">
        <f>VLOOKUP(Z746, method!$A$1:$B$15, 2, 0)</f>
        <v>中後</v>
      </c>
      <c r="G746">
        <v>3</v>
      </c>
      <c r="H746">
        <v>135</v>
      </c>
      <c r="I746" s="43">
        <v>1650</v>
      </c>
      <c r="J746" s="20" t="s">
        <v>19</v>
      </c>
      <c r="K746">
        <v>1</v>
      </c>
      <c r="L746">
        <v>40.909999999999997</v>
      </c>
      <c r="M746">
        <v>15</v>
      </c>
      <c r="N746">
        <v>5</v>
      </c>
      <c r="O746">
        <v>24</v>
      </c>
      <c r="P746" s="31" t="s">
        <v>461</v>
      </c>
      <c r="Q746">
        <v>1033</v>
      </c>
      <c r="R746">
        <v>5</v>
      </c>
      <c r="S746" s="32" t="s">
        <v>435</v>
      </c>
      <c r="T746">
        <v>669</v>
      </c>
      <c r="W746" t="s">
        <v>442</v>
      </c>
      <c r="X746">
        <v>40</v>
      </c>
      <c r="Y746" s="20" t="s">
        <v>184</v>
      </c>
      <c r="Z746">
        <v>8</v>
      </c>
      <c r="AA746">
        <v>10</v>
      </c>
      <c r="AB746">
        <v>9</v>
      </c>
      <c r="AC746">
        <v>1</v>
      </c>
      <c r="AF746">
        <v>1</v>
      </c>
      <c r="AG746" t="s">
        <v>101</v>
      </c>
    </row>
    <row r="747" spans="1:33" hidden="1" x14ac:dyDescent="0.25">
      <c r="A747" s="19" t="s">
        <v>169</v>
      </c>
      <c r="B747" s="22" t="s">
        <v>183</v>
      </c>
      <c r="C747" s="22" t="s">
        <v>2284</v>
      </c>
      <c r="D747">
        <v>47</v>
      </c>
      <c r="E747" s="34">
        <v>4</v>
      </c>
      <c r="F747" s="36" t="str">
        <f>VLOOKUP(Z747, method!$A$1:$B$15, 2, 0)</f>
        <v>中後</v>
      </c>
      <c r="G747">
        <v>9</v>
      </c>
      <c r="H747">
        <v>111</v>
      </c>
      <c r="I747" s="43">
        <v>1650</v>
      </c>
      <c r="J747" s="23" t="s">
        <v>487</v>
      </c>
      <c r="K747">
        <v>1</v>
      </c>
      <c r="L747">
        <v>41.12</v>
      </c>
      <c r="M747">
        <v>1</v>
      </c>
      <c r="N747">
        <v>5</v>
      </c>
      <c r="O747">
        <v>24</v>
      </c>
      <c r="P747" s="31" t="s">
        <v>450</v>
      </c>
      <c r="Q747">
        <v>1021</v>
      </c>
      <c r="R747">
        <v>4</v>
      </c>
      <c r="S747" s="33" t="s">
        <v>499</v>
      </c>
      <c r="T747">
        <v>632</v>
      </c>
      <c r="W747" s="12" t="s">
        <v>456</v>
      </c>
      <c r="X747">
        <v>41</v>
      </c>
      <c r="Y747" s="20" t="s">
        <v>184</v>
      </c>
      <c r="Z747">
        <v>8</v>
      </c>
      <c r="AA747">
        <v>8</v>
      </c>
      <c r="AB747">
        <v>8</v>
      </c>
      <c r="AC747">
        <v>4</v>
      </c>
      <c r="AF747">
        <v>1</v>
      </c>
      <c r="AG747" t="s">
        <v>101</v>
      </c>
    </row>
    <row r="748" spans="1:33" hidden="1" x14ac:dyDescent="0.25">
      <c r="A748" s="19" t="s">
        <v>169</v>
      </c>
      <c r="B748" s="22" t="s">
        <v>183</v>
      </c>
      <c r="C748" s="22" t="s">
        <v>2284</v>
      </c>
      <c r="D748">
        <v>20</v>
      </c>
      <c r="E748">
        <v>8</v>
      </c>
      <c r="F748" s="37" t="str">
        <f>VLOOKUP(Z748, method!$A$1:$B$15, 2, 0)</f>
        <v>中前</v>
      </c>
      <c r="G748">
        <v>2</v>
      </c>
      <c r="H748">
        <v>119</v>
      </c>
      <c r="I748" s="43">
        <v>1650</v>
      </c>
      <c r="J748" s="18" t="s">
        <v>116</v>
      </c>
      <c r="K748">
        <v>1</v>
      </c>
      <c r="L748">
        <v>42.07</v>
      </c>
      <c r="M748">
        <v>17</v>
      </c>
      <c r="N748">
        <v>4</v>
      </c>
      <c r="O748">
        <v>24</v>
      </c>
      <c r="P748" s="31" t="s">
        <v>461</v>
      </c>
      <c r="Q748">
        <v>1032</v>
      </c>
      <c r="R748">
        <v>4</v>
      </c>
      <c r="S748" s="32" t="s">
        <v>435</v>
      </c>
      <c r="T748">
        <v>596</v>
      </c>
      <c r="W748" t="s">
        <v>442</v>
      </c>
      <c r="X748">
        <v>43</v>
      </c>
      <c r="Y748" s="20" t="s">
        <v>184</v>
      </c>
      <c r="Z748">
        <v>6</v>
      </c>
      <c r="AA748">
        <v>6</v>
      </c>
      <c r="AB748">
        <v>5</v>
      </c>
      <c r="AC748">
        <v>8</v>
      </c>
      <c r="AF748">
        <v>1</v>
      </c>
      <c r="AG748" t="s">
        <v>101</v>
      </c>
    </row>
    <row r="749" spans="1:33" hidden="1" x14ac:dyDescent="0.25">
      <c r="A749" s="19" t="s">
        <v>169</v>
      </c>
      <c r="B749" s="22" t="s">
        <v>183</v>
      </c>
      <c r="C749" s="22" t="s">
        <v>2284</v>
      </c>
      <c r="D749">
        <v>15</v>
      </c>
      <c r="E749">
        <v>9</v>
      </c>
      <c r="F749" s="36" t="str">
        <f>VLOOKUP(Z749, method!$A$1:$B$15, 2, 0)</f>
        <v>中後</v>
      </c>
      <c r="G749">
        <v>5</v>
      </c>
      <c r="H749">
        <v>120</v>
      </c>
      <c r="I749" s="43">
        <v>1650</v>
      </c>
      <c r="J749" s="24" t="s">
        <v>34</v>
      </c>
      <c r="K749">
        <v>1</v>
      </c>
      <c r="L749">
        <v>41.59</v>
      </c>
      <c r="M749">
        <v>27</v>
      </c>
      <c r="N749">
        <v>3</v>
      </c>
      <c r="O749">
        <v>24</v>
      </c>
      <c r="P749" s="31" t="s">
        <v>450</v>
      </c>
      <c r="Q749">
        <v>1030</v>
      </c>
      <c r="R749">
        <v>4</v>
      </c>
      <c r="S749" s="32" t="s">
        <v>435</v>
      </c>
      <c r="T749">
        <v>532</v>
      </c>
      <c r="W749" s="12" t="s">
        <v>558</v>
      </c>
      <c r="X749">
        <v>45</v>
      </c>
      <c r="Y749" s="20" t="s">
        <v>184</v>
      </c>
      <c r="Z749">
        <v>8</v>
      </c>
      <c r="AA749">
        <v>9</v>
      </c>
      <c r="AB749">
        <v>10</v>
      </c>
      <c r="AC749">
        <v>9</v>
      </c>
      <c r="AF749">
        <v>1</v>
      </c>
      <c r="AG749" t="s">
        <v>101</v>
      </c>
    </row>
    <row r="750" spans="1:33" hidden="1" x14ac:dyDescent="0.25">
      <c r="A750" s="19" t="s">
        <v>169</v>
      </c>
      <c r="B750" s="22" t="s">
        <v>183</v>
      </c>
      <c r="C750" s="22" t="s">
        <v>2284</v>
      </c>
      <c r="D750">
        <v>21</v>
      </c>
      <c r="E750">
        <v>7</v>
      </c>
      <c r="F750" s="38" t="str">
        <f>VLOOKUP(Z750, method!$A$1:$B$15, 2, 0)</f>
        <v>留後</v>
      </c>
      <c r="G750">
        <v>10</v>
      </c>
      <c r="H750">
        <v>123</v>
      </c>
      <c r="I750">
        <v>1800</v>
      </c>
      <c r="J750" s="25" t="s">
        <v>150</v>
      </c>
      <c r="K750">
        <v>1</v>
      </c>
      <c r="L750">
        <v>51.8</v>
      </c>
      <c r="M750">
        <v>6</v>
      </c>
      <c r="N750">
        <v>3</v>
      </c>
      <c r="O750">
        <v>24</v>
      </c>
      <c r="P750" s="31" t="s">
        <v>455</v>
      </c>
      <c r="Q750">
        <v>1032</v>
      </c>
      <c r="R750">
        <v>4</v>
      </c>
      <c r="S750" s="32" t="s">
        <v>435</v>
      </c>
      <c r="T750">
        <v>477</v>
      </c>
      <c r="W750" t="s">
        <v>699</v>
      </c>
      <c r="X750">
        <v>47</v>
      </c>
      <c r="Y750" s="20" t="s">
        <v>184</v>
      </c>
      <c r="Z750">
        <v>11</v>
      </c>
      <c r="AA750">
        <v>10</v>
      </c>
      <c r="AB750">
        <v>10</v>
      </c>
      <c r="AC750">
        <v>9</v>
      </c>
      <c r="AD750">
        <v>7</v>
      </c>
      <c r="AF750">
        <v>1</v>
      </c>
      <c r="AG750" t="s">
        <v>101</v>
      </c>
    </row>
    <row r="751" spans="1:33" hidden="1" x14ac:dyDescent="0.25">
      <c r="A751" s="19" t="s">
        <v>169</v>
      </c>
      <c r="B751" s="22" t="s">
        <v>183</v>
      </c>
      <c r="C751" s="22" t="s">
        <v>2284</v>
      </c>
      <c r="D751">
        <v>20</v>
      </c>
      <c r="E751" s="34">
        <v>4</v>
      </c>
      <c r="F751" s="38" t="str">
        <f>VLOOKUP(Z751, method!$A$1:$B$15, 2, 0)</f>
        <v>留後</v>
      </c>
      <c r="G751">
        <v>11</v>
      </c>
      <c r="H751">
        <v>119</v>
      </c>
      <c r="I751" s="43">
        <v>1650</v>
      </c>
      <c r="J751" s="23" t="s">
        <v>487</v>
      </c>
      <c r="K751">
        <v>1</v>
      </c>
      <c r="L751">
        <v>41.5</v>
      </c>
      <c r="M751">
        <v>15</v>
      </c>
      <c r="N751">
        <v>2</v>
      </c>
      <c r="O751">
        <v>24</v>
      </c>
      <c r="P751" s="31" t="s">
        <v>461</v>
      </c>
      <c r="Q751">
        <v>1029</v>
      </c>
      <c r="R751">
        <v>4</v>
      </c>
      <c r="S751" s="32" t="s">
        <v>435</v>
      </c>
      <c r="T751">
        <v>419</v>
      </c>
      <c r="W751" t="s">
        <v>519</v>
      </c>
      <c r="X751">
        <v>48</v>
      </c>
      <c r="Y751" s="20" t="s">
        <v>184</v>
      </c>
      <c r="Z751">
        <v>12</v>
      </c>
      <c r="AA751">
        <v>12</v>
      </c>
      <c r="AB751">
        <v>10</v>
      </c>
      <c r="AC751">
        <v>4</v>
      </c>
      <c r="AF751">
        <v>1</v>
      </c>
      <c r="AG751" t="s">
        <v>101</v>
      </c>
    </row>
    <row r="752" spans="1:33" hidden="1" x14ac:dyDescent="0.25">
      <c r="A752" s="19" t="s">
        <v>169</v>
      </c>
      <c r="B752" s="22" t="s">
        <v>183</v>
      </c>
      <c r="C752" s="22" t="s">
        <v>2284</v>
      </c>
      <c r="D752">
        <v>12</v>
      </c>
      <c r="E752">
        <v>8</v>
      </c>
      <c r="F752" s="36" t="str">
        <f>VLOOKUP(Z752, method!$A$1:$B$15, 2, 0)</f>
        <v>中後</v>
      </c>
      <c r="G752">
        <v>1</v>
      </c>
      <c r="H752">
        <v>119</v>
      </c>
      <c r="I752" s="43">
        <v>1650</v>
      </c>
      <c r="J752" s="23" t="s">
        <v>487</v>
      </c>
      <c r="K752">
        <v>1</v>
      </c>
      <c r="L752">
        <v>41.85</v>
      </c>
      <c r="M752">
        <v>31</v>
      </c>
      <c r="N752">
        <v>1</v>
      </c>
      <c r="O752">
        <v>24</v>
      </c>
      <c r="P752" s="31" t="s">
        <v>450</v>
      </c>
      <c r="Q752">
        <v>1042</v>
      </c>
      <c r="R752">
        <v>4</v>
      </c>
      <c r="S752" s="32" t="s">
        <v>435</v>
      </c>
      <c r="T752">
        <v>383</v>
      </c>
      <c r="W752" t="s">
        <v>600</v>
      </c>
      <c r="X752">
        <v>48</v>
      </c>
      <c r="Y752" s="20" t="s">
        <v>184</v>
      </c>
      <c r="Z752">
        <v>9</v>
      </c>
      <c r="AA752">
        <v>9</v>
      </c>
      <c r="AB752">
        <v>10</v>
      </c>
      <c r="AC752">
        <v>8</v>
      </c>
      <c r="AF752">
        <v>1</v>
      </c>
      <c r="AG752" t="s">
        <v>101</v>
      </c>
    </row>
    <row r="753" spans="1:33" hidden="1" x14ac:dyDescent="0.25">
      <c r="A753" s="19" t="s">
        <v>169</v>
      </c>
      <c r="B753" s="22" t="s">
        <v>183</v>
      </c>
      <c r="C753" s="22" t="s">
        <v>2284</v>
      </c>
      <c r="D753">
        <v>14</v>
      </c>
      <c r="E753">
        <v>8</v>
      </c>
      <c r="F753" s="37" t="str">
        <f>VLOOKUP(Z753, method!$A$1:$B$15, 2, 0)</f>
        <v>中前</v>
      </c>
      <c r="G753">
        <v>2</v>
      </c>
      <c r="H753">
        <v>123</v>
      </c>
      <c r="I753" s="43">
        <v>1650</v>
      </c>
      <c r="J753" s="21" t="s">
        <v>53</v>
      </c>
      <c r="K753">
        <v>1</v>
      </c>
      <c r="L753">
        <v>41.54</v>
      </c>
      <c r="M753">
        <v>10</v>
      </c>
      <c r="N753">
        <v>1</v>
      </c>
      <c r="O753">
        <v>24</v>
      </c>
      <c r="P753" s="31" t="s">
        <v>455</v>
      </c>
      <c r="Q753">
        <v>1037</v>
      </c>
      <c r="R753">
        <v>4</v>
      </c>
      <c r="S753" s="32" t="s">
        <v>435</v>
      </c>
      <c r="T753">
        <v>326</v>
      </c>
      <c r="W753" t="s">
        <v>447</v>
      </c>
      <c r="X753">
        <v>48</v>
      </c>
      <c r="Y753" s="20" t="s">
        <v>184</v>
      </c>
      <c r="Z753">
        <v>6</v>
      </c>
      <c r="AA753">
        <v>6</v>
      </c>
      <c r="AB753">
        <v>6</v>
      </c>
      <c r="AC753">
        <v>8</v>
      </c>
      <c r="AF753">
        <v>1</v>
      </c>
      <c r="AG753" t="s">
        <v>101</v>
      </c>
    </row>
    <row r="754" spans="1:33" hidden="1" x14ac:dyDescent="0.25">
      <c r="A754" s="19" t="s">
        <v>169</v>
      </c>
      <c r="B754" s="22" t="s">
        <v>183</v>
      </c>
      <c r="C754" s="22" t="s">
        <v>2284</v>
      </c>
      <c r="D754">
        <v>7.3</v>
      </c>
      <c r="E754" s="28">
        <v>1</v>
      </c>
      <c r="F754" s="36" t="str">
        <f>VLOOKUP(Z754, method!$A$1:$B$15, 2, 0)</f>
        <v>中後</v>
      </c>
      <c r="G754">
        <v>2</v>
      </c>
      <c r="H754">
        <v>120</v>
      </c>
      <c r="I754" s="43">
        <v>1650</v>
      </c>
      <c r="J754" s="20" t="s">
        <v>19</v>
      </c>
      <c r="K754">
        <v>1</v>
      </c>
      <c r="L754">
        <v>41.59</v>
      </c>
      <c r="M754">
        <v>20</v>
      </c>
      <c r="N754">
        <v>12</v>
      </c>
      <c r="O754">
        <v>23</v>
      </c>
      <c r="P754" s="31" t="s">
        <v>461</v>
      </c>
      <c r="Q754">
        <v>1029</v>
      </c>
      <c r="R754">
        <v>4</v>
      </c>
      <c r="S754" s="32" t="s">
        <v>435</v>
      </c>
      <c r="T754">
        <v>266</v>
      </c>
      <c r="W754" s="12" t="s">
        <v>662</v>
      </c>
      <c r="X754">
        <v>43</v>
      </c>
      <c r="Y754" s="20" t="s">
        <v>184</v>
      </c>
      <c r="Z754">
        <v>8</v>
      </c>
      <c r="AA754">
        <v>8</v>
      </c>
      <c r="AB754">
        <v>6</v>
      </c>
      <c r="AC754">
        <v>1</v>
      </c>
      <c r="AF754">
        <v>1</v>
      </c>
      <c r="AG754" t="s">
        <v>101</v>
      </c>
    </row>
    <row r="755" spans="1:33" hidden="1" x14ac:dyDescent="0.25">
      <c r="A755" s="19" t="s">
        <v>169</v>
      </c>
      <c r="B755" s="22" t="s">
        <v>183</v>
      </c>
      <c r="C755" s="22" t="s">
        <v>2284</v>
      </c>
      <c r="D755">
        <v>27</v>
      </c>
      <c r="E755">
        <v>9</v>
      </c>
      <c r="F755" s="36" t="str">
        <f>VLOOKUP(Z755, method!$A$1:$B$15, 2, 0)</f>
        <v>中後</v>
      </c>
      <c r="G755">
        <v>6</v>
      </c>
      <c r="H755">
        <v>118</v>
      </c>
      <c r="I755" s="43">
        <v>1650</v>
      </c>
      <c r="J755" s="26" t="s">
        <v>410</v>
      </c>
      <c r="K755">
        <v>1</v>
      </c>
      <c r="L755">
        <v>42.42</v>
      </c>
      <c r="M755">
        <v>6</v>
      </c>
      <c r="N755">
        <v>12</v>
      </c>
      <c r="O755">
        <v>23</v>
      </c>
      <c r="P755" s="31" t="s">
        <v>450</v>
      </c>
      <c r="Q755">
        <v>1021</v>
      </c>
      <c r="R755">
        <v>4</v>
      </c>
      <c r="S755" s="32" t="s">
        <v>435</v>
      </c>
      <c r="T755">
        <v>227</v>
      </c>
      <c r="W755" t="s">
        <v>650</v>
      </c>
      <c r="X755">
        <v>43</v>
      </c>
      <c r="Y755" s="20" t="s">
        <v>184</v>
      </c>
      <c r="Z755">
        <v>9</v>
      </c>
      <c r="AA755">
        <v>9</v>
      </c>
      <c r="AB755">
        <v>9</v>
      </c>
      <c r="AC755">
        <v>9</v>
      </c>
      <c r="AF755">
        <v>1</v>
      </c>
      <c r="AG755" t="s">
        <v>101</v>
      </c>
    </row>
    <row r="756" spans="1:33" hidden="1" x14ac:dyDescent="0.25">
      <c r="A756" s="19" t="s">
        <v>169</v>
      </c>
      <c r="B756" s="22" t="s">
        <v>183</v>
      </c>
      <c r="C756" s="22" t="s">
        <v>2284</v>
      </c>
      <c r="D756">
        <v>25</v>
      </c>
      <c r="E756" s="28">
        <v>3</v>
      </c>
      <c r="F756" s="36" t="str">
        <f>VLOOKUP(Z756, method!$A$1:$B$15, 2, 0)</f>
        <v>中後</v>
      </c>
      <c r="G756">
        <v>9</v>
      </c>
      <c r="H756">
        <v>120</v>
      </c>
      <c r="I756" s="43">
        <v>1650</v>
      </c>
      <c r="J756" s="24" t="s">
        <v>34</v>
      </c>
      <c r="K756">
        <v>1</v>
      </c>
      <c r="L756">
        <v>40.65</v>
      </c>
      <c r="M756">
        <v>8</v>
      </c>
      <c r="N756">
        <v>11</v>
      </c>
      <c r="O756">
        <v>23</v>
      </c>
      <c r="P756" s="31" t="s">
        <v>450</v>
      </c>
      <c r="Q756">
        <v>1014</v>
      </c>
      <c r="R756">
        <v>4</v>
      </c>
      <c r="S756" s="32" t="s">
        <v>435</v>
      </c>
      <c r="T756">
        <v>152</v>
      </c>
      <c r="W756" s="12" t="s">
        <v>480</v>
      </c>
      <c r="X756">
        <v>42</v>
      </c>
      <c r="Y756" s="20" t="s">
        <v>184</v>
      </c>
      <c r="Z756">
        <v>9</v>
      </c>
      <c r="AA756">
        <v>9</v>
      </c>
      <c r="AB756">
        <v>8</v>
      </c>
      <c r="AC756">
        <v>3</v>
      </c>
      <c r="AF756">
        <v>1</v>
      </c>
      <c r="AG756" t="s">
        <v>101</v>
      </c>
    </row>
    <row r="757" spans="1:33" hidden="1" x14ac:dyDescent="0.25">
      <c r="A757" s="19" t="s">
        <v>169</v>
      </c>
      <c r="B757" s="22" t="s">
        <v>183</v>
      </c>
      <c r="C757" s="22" t="s">
        <v>2284</v>
      </c>
      <c r="D757">
        <v>24</v>
      </c>
      <c r="E757">
        <v>6</v>
      </c>
      <c r="F757" s="37" t="str">
        <f>VLOOKUP(Z757, method!$A$1:$B$15, 2, 0)</f>
        <v>中前</v>
      </c>
      <c r="G757">
        <v>5</v>
      </c>
      <c r="H757">
        <v>121</v>
      </c>
      <c r="I757" s="43">
        <v>1650</v>
      </c>
      <c r="J757" s="21" t="s">
        <v>53</v>
      </c>
      <c r="K757">
        <v>1</v>
      </c>
      <c r="L757">
        <v>43.29</v>
      </c>
      <c r="M757">
        <v>18</v>
      </c>
      <c r="N757">
        <v>10</v>
      </c>
      <c r="O757">
        <v>23</v>
      </c>
      <c r="P757" s="31" t="s">
        <v>455</v>
      </c>
      <c r="Q757">
        <v>998</v>
      </c>
      <c r="R757">
        <v>4</v>
      </c>
      <c r="S757" s="33" t="s">
        <v>430</v>
      </c>
      <c r="T757">
        <v>97</v>
      </c>
      <c r="W757" t="s">
        <v>459</v>
      </c>
      <c r="X757">
        <v>44</v>
      </c>
      <c r="Y757" s="20" t="s">
        <v>184</v>
      </c>
      <c r="Z757">
        <v>6</v>
      </c>
      <c r="AA757">
        <v>6</v>
      </c>
      <c r="AB757">
        <v>8</v>
      </c>
      <c r="AC757">
        <v>6</v>
      </c>
      <c r="AF757">
        <v>1</v>
      </c>
      <c r="AG757" t="s">
        <v>101</v>
      </c>
    </row>
    <row r="758" spans="1:33" hidden="1" x14ac:dyDescent="0.25">
      <c r="A758" s="19" t="s">
        <v>169</v>
      </c>
      <c r="B758" s="23" t="s">
        <v>187</v>
      </c>
      <c r="C758" s="23" t="s">
        <v>2285</v>
      </c>
      <c r="D758">
        <v>25</v>
      </c>
      <c r="E758" s="34">
        <v>5</v>
      </c>
      <c r="F758" s="37" t="str">
        <f>VLOOKUP(Z758, method!$A$1:$B$15, 2, 0)</f>
        <v>中前</v>
      </c>
      <c r="G758">
        <v>5</v>
      </c>
      <c r="H758">
        <v>121</v>
      </c>
      <c r="I758">
        <v>1200</v>
      </c>
      <c r="J758" s="23" t="s">
        <v>487</v>
      </c>
      <c r="K758">
        <v>1</v>
      </c>
      <c r="L758">
        <v>10.47</v>
      </c>
      <c r="M758">
        <v>10</v>
      </c>
      <c r="N758">
        <v>9</v>
      </c>
      <c r="O758">
        <v>25</v>
      </c>
      <c r="P758" s="31" t="s">
        <v>450</v>
      </c>
      <c r="Q758">
        <v>1194</v>
      </c>
      <c r="R758">
        <v>4</v>
      </c>
      <c r="S758" s="32" t="s">
        <v>435</v>
      </c>
      <c r="T758">
        <v>17</v>
      </c>
      <c r="W758" t="s">
        <v>519</v>
      </c>
      <c r="X758">
        <v>48</v>
      </c>
      <c r="Y758" s="22" t="s">
        <v>39</v>
      </c>
      <c r="Z758">
        <v>6</v>
      </c>
      <c r="AA758">
        <v>7</v>
      </c>
      <c r="AB758">
        <v>5</v>
      </c>
      <c r="AF758">
        <v>2</v>
      </c>
      <c r="AG758" t="s">
        <v>487</v>
      </c>
    </row>
    <row r="759" spans="1:33" hidden="1" x14ac:dyDescent="0.25">
      <c r="A759" s="19" t="s">
        <v>169</v>
      </c>
      <c r="B759" s="23" t="s">
        <v>187</v>
      </c>
      <c r="C759" s="23" t="s">
        <v>2285</v>
      </c>
      <c r="D759">
        <v>8.8000000000000007</v>
      </c>
      <c r="E759">
        <v>10</v>
      </c>
      <c r="F759" s="35" t="str">
        <f>VLOOKUP(Z759, method!$A$1:$B$15, 2, 0)</f>
        <v>放頭</v>
      </c>
      <c r="G759">
        <v>12</v>
      </c>
      <c r="H759">
        <v>121</v>
      </c>
      <c r="I759">
        <v>1200</v>
      </c>
      <c r="J759" s="22" t="s">
        <v>471</v>
      </c>
      <c r="K759">
        <v>1</v>
      </c>
      <c r="L759">
        <v>10.46</v>
      </c>
      <c r="M759">
        <v>9</v>
      </c>
      <c r="N759">
        <v>7</v>
      </c>
      <c r="O759">
        <v>25</v>
      </c>
      <c r="P759" s="31" t="s">
        <v>450</v>
      </c>
      <c r="Q759">
        <v>1183</v>
      </c>
      <c r="R759">
        <v>4</v>
      </c>
      <c r="S759" s="32" t="s">
        <v>446</v>
      </c>
      <c r="T759">
        <v>825</v>
      </c>
      <c r="W759">
        <v>6</v>
      </c>
      <c r="X759">
        <v>48</v>
      </c>
      <c r="Y759" s="22" t="s">
        <v>39</v>
      </c>
      <c r="Z759">
        <v>3</v>
      </c>
      <c r="AA759">
        <v>3</v>
      </c>
      <c r="AB759">
        <v>10</v>
      </c>
      <c r="AF759">
        <v>2</v>
      </c>
      <c r="AG759" t="s">
        <v>487</v>
      </c>
    </row>
    <row r="760" spans="1:33" hidden="1" x14ac:dyDescent="0.25">
      <c r="A760" s="19" t="s">
        <v>169</v>
      </c>
      <c r="B760" s="23" t="s">
        <v>187</v>
      </c>
      <c r="C760" s="23" t="s">
        <v>2285</v>
      </c>
      <c r="D760">
        <v>8.4</v>
      </c>
      <c r="E760" s="28">
        <v>1</v>
      </c>
      <c r="F760" s="37" t="str">
        <f>VLOOKUP(Z760, method!$A$1:$B$15, 2, 0)</f>
        <v>中前</v>
      </c>
      <c r="G760">
        <v>4</v>
      </c>
      <c r="H760">
        <v>132</v>
      </c>
      <c r="I760">
        <v>1200</v>
      </c>
      <c r="J760" s="22" t="s">
        <v>471</v>
      </c>
      <c r="K760">
        <v>1</v>
      </c>
      <c r="L760">
        <v>9.33</v>
      </c>
      <c r="M760">
        <v>28</v>
      </c>
      <c r="N760">
        <v>5</v>
      </c>
      <c r="O760">
        <v>25</v>
      </c>
      <c r="P760" s="30" t="s">
        <v>445</v>
      </c>
      <c r="Q760">
        <v>1182</v>
      </c>
      <c r="R760">
        <v>5</v>
      </c>
      <c r="S760" s="32" t="s">
        <v>446</v>
      </c>
      <c r="T760">
        <v>708</v>
      </c>
      <c r="W760" s="12" t="s">
        <v>456</v>
      </c>
      <c r="X760">
        <v>40</v>
      </c>
      <c r="Y760" s="22" t="s">
        <v>39</v>
      </c>
      <c r="Z760">
        <v>4</v>
      </c>
      <c r="AA760">
        <v>3</v>
      </c>
      <c r="AB760">
        <v>1</v>
      </c>
      <c r="AF760">
        <v>2</v>
      </c>
      <c r="AG760" t="s">
        <v>487</v>
      </c>
    </row>
    <row r="761" spans="1:33" hidden="1" x14ac:dyDescent="0.25">
      <c r="A761" s="19" t="s">
        <v>169</v>
      </c>
      <c r="B761" s="23" t="s">
        <v>187</v>
      </c>
      <c r="C761" s="23" t="s">
        <v>2285</v>
      </c>
      <c r="D761">
        <v>53</v>
      </c>
      <c r="E761">
        <v>7</v>
      </c>
      <c r="F761" s="35" t="str">
        <f>VLOOKUP(Z761, method!$A$1:$B$15, 2, 0)</f>
        <v>放頭</v>
      </c>
      <c r="G761">
        <v>5</v>
      </c>
      <c r="H761">
        <v>118</v>
      </c>
      <c r="I761">
        <v>1200</v>
      </c>
      <c r="J761" s="16" t="s">
        <v>316</v>
      </c>
      <c r="K761">
        <v>1</v>
      </c>
      <c r="L761">
        <v>9.9600000000000009</v>
      </c>
      <c r="M761">
        <v>30</v>
      </c>
      <c r="N761">
        <v>4</v>
      </c>
      <c r="O761">
        <v>25</v>
      </c>
      <c r="P761" s="42" t="s">
        <v>445</v>
      </c>
      <c r="Q761">
        <v>1182</v>
      </c>
      <c r="R761">
        <v>4</v>
      </c>
      <c r="S761" s="32" t="s">
        <v>446</v>
      </c>
      <c r="T761">
        <v>635</v>
      </c>
      <c r="W761" t="s">
        <v>541</v>
      </c>
      <c r="X761">
        <v>41</v>
      </c>
      <c r="Y761" s="22" t="s">
        <v>39</v>
      </c>
      <c r="Z761">
        <v>1</v>
      </c>
      <c r="AA761">
        <v>1</v>
      </c>
      <c r="AB761">
        <v>7</v>
      </c>
      <c r="AF761">
        <v>2</v>
      </c>
      <c r="AG761" t="s">
        <v>487</v>
      </c>
    </row>
    <row r="762" spans="1:33" hidden="1" x14ac:dyDescent="0.25">
      <c r="A762" s="19" t="s">
        <v>169</v>
      </c>
      <c r="B762" s="23" t="s">
        <v>187</v>
      </c>
      <c r="C762" s="23" t="s">
        <v>2285</v>
      </c>
      <c r="D762">
        <v>26</v>
      </c>
      <c r="E762">
        <v>12</v>
      </c>
      <c r="F762" s="35" t="str">
        <f>VLOOKUP(Z762, method!$A$1:$B$15, 2, 0)</f>
        <v>放頭</v>
      </c>
      <c r="G762">
        <v>7</v>
      </c>
      <c r="H762">
        <v>119</v>
      </c>
      <c r="I762">
        <v>1200</v>
      </c>
      <c r="J762" s="20" t="s">
        <v>58</v>
      </c>
      <c r="K762">
        <v>1</v>
      </c>
      <c r="L762">
        <v>11.88</v>
      </c>
      <c r="M762">
        <v>19</v>
      </c>
      <c r="N762">
        <v>3</v>
      </c>
      <c r="O762">
        <v>25</v>
      </c>
      <c r="P762" s="31" t="s">
        <v>455</v>
      </c>
      <c r="Q762">
        <v>1184</v>
      </c>
      <c r="R762">
        <v>4</v>
      </c>
      <c r="S762" s="32" t="s">
        <v>446</v>
      </c>
      <c r="T762">
        <v>517</v>
      </c>
      <c r="W762" t="s">
        <v>533</v>
      </c>
      <c r="X762">
        <v>43</v>
      </c>
      <c r="Y762" s="22" t="s">
        <v>39</v>
      </c>
      <c r="Z762">
        <v>1</v>
      </c>
      <c r="AA762">
        <v>1</v>
      </c>
      <c r="AB762">
        <v>12</v>
      </c>
      <c r="AF762">
        <v>2</v>
      </c>
      <c r="AG762" t="s">
        <v>487</v>
      </c>
    </row>
    <row r="763" spans="1:33" hidden="1" x14ac:dyDescent="0.25">
      <c r="A763" s="19" t="s">
        <v>169</v>
      </c>
      <c r="B763" s="23" t="s">
        <v>187</v>
      </c>
      <c r="C763" s="23" t="s">
        <v>2285</v>
      </c>
      <c r="D763">
        <v>11</v>
      </c>
      <c r="E763">
        <v>9</v>
      </c>
      <c r="F763" s="35" t="str">
        <f>VLOOKUP(Z763, method!$A$1:$B$15, 2, 0)</f>
        <v>放頭</v>
      </c>
      <c r="G763">
        <v>1</v>
      </c>
      <c r="H763">
        <v>112</v>
      </c>
      <c r="I763">
        <v>1200</v>
      </c>
      <c r="J763" s="18" t="s">
        <v>524</v>
      </c>
      <c r="K763">
        <v>1</v>
      </c>
      <c r="L763">
        <v>10.28</v>
      </c>
      <c r="M763">
        <v>9</v>
      </c>
      <c r="N763">
        <v>2</v>
      </c>
      <c r="O763">
        <v>25</v>
      </c>
      <c r="P763" t="s">
        <v>429</v>
      </c>
      <c r="Q763">
        <v>1182</v>
      </c>
      <c r="R763">
        <v>4</v>
      </c>
      <c r="S763" s="32" t="s">
        <v>435</v>
      </c>
      <c r="T763">
        <v>411</v>
      </c>
      <c r="W763" t="s">
        <v>699</v>
      </c>
      <c r="X763">
        <v>43</v>
      </c>
      <c r="Y763" s="22" t="s">
        <v>39</v>
      </c>
      <c r="Z763">
        <v>3</v>
      </c>
      <c r="AA763">
        <v>3</v>
      </c>
      <c r="AB763">
        <v>9</v>
      </c>
      <c r="AF763">
        <v>2</v>
      </c>
      <c r="AG763" t="s">
        <v>487</v>
      </c>
    </row>
    <row r="764" spans="1:33" hidden="1" x14ac:dyDescent="0.25">
      <c r="A764" s="19" t="s">
        <v>169</v>
      </c>
      <c r="B764" s="23" t="s">
        <v>187</v>
      </c>
      <c r="C764" s="23" t="s">
        <v>2285</v>
      </c>
      <c r="D764">
        <v>20</v>
      </c>
      <c r="E764" s="28">
        <v>2</v>
      </c>
      <c r="F764" s="35" t="str">
        <f>VLOOKUP(Z764, method!$A$1:$B$15, 2, 0)</f>
        <v>放頭</v>
      </c>
      <c r="G764">
        <v>6</v>
      </c>
      <c r="H764">
        <v>112</v>
      </c>
      <c r="I764">
        <v>1200</v>
      </c>
      <c r="J764" s="18" t="s">
        <v>524</v>
      </c>
      <c r="K764">
        <v>1</v>
      </c>
      <c r="L764">
        <v>10.29</v>
      </c>
      <c r="M764">
        <v>15</v>
      </c>
      <c r="N764">
        <v>1</v>
      </c>
      <c r="O764">
        <v>25</v>
      </c>
      <c r="P764" s="31" t="s">
        <v>455</v>
      </c>
      <c r="Q764">
        <v>1187</v>
      </c>
      <c r="R764">
        <v>4</v>
      </c>
      <c r="S764" s="32" t="s">
        <v>435</v>
      </c>
      <c r="T764">
        <v>352</v>
      </c>
      <c r="W764" s="12">
        <v>1</v>
      </c>
      <c r="X764">
        <v>42</v>
      </c>
      <c r="Y764" s="22" t="s">
        <v>39</v>
      </c>
      <c r="Z764">
        <v>3</v>
      </c>
      <c r="AA764">
        <v>4</v>
      </c>
      <c r="AB764">
        <v>2</v>
      </c>
      <c r="AF764">
        <v>2</v>
      </c>
      <c r="AG764" t="s">
        <v>487</v>
      </c>
    </row>
    <row r="765" spans="1:33" hidden="1" x14ac:dyDescent="0.25">
      <c r="A765" s="19" t="s">
        <v>169</v>
      </c>
      <c r="B765" s="23" t="s">
        <v>187</v>
      </c>
      <c r="C765" s="23" t="s">
        <v>2285</v>
      </c>
      <c r="D765">
        <v>50</v>
      </c>
      <c r="E765" s="34">
        <v>5</v>
      </c>
      <c r="F765" s="37" t="str">
        <f>VLOOKUP(Z765, method!$A$1:$B$15, 2, 0)</f>
        <v>中前</v>
      </c>
      <c r="G765">
        <v>6</v>
      </c>
      <c r="H765">
        <v>121</v>
      </c>
      <c r="I765">
        <v>1200</v>
      </c>
      <c r="J765" s="25" t="s">
        <v>49</v>
      </c>
      <c r="K765">
        <v>1</v>
      </c>
      <c r="L765">
        <v>10.35</v>
      </c>
      <c r="M765">
        <v>26</v>
      </c>
      <c r="N765">
        <v>12</v>
      </c>
      <c r="O765">
        <v>24</v>
      </c>
      <c r="P765" s="42" t="s">
        <v>445</v>
      </c>
      <c r="Q765">
        <v>1179</v>
      </c>
      <c r="R765">
        <v>4</v>
      </c>
      <c r="S765" s="32" t="s">
        <v>435</v>
      </c>
      <c r="T765">
        <v>290</v>
      </c>
      <c r="W765" t="s">
        <v>474</v>
      </c>
      <c r="X765">
        <v>44</v>
      </c>
      <c r="Y765" s="22" t="s">
        <v>39</v>
      </c>
      <c r="Z765">
        <v>7</v>
      </c>
      <c r="AA765">
        <v>8</v>
      </c>
      <c r="AB765">
        <v>5</v>
      </c>
      <c r="AF765">
        <v>2</v>
      </c>
      <c r="AG765" t="s">
        <v>487</v>
      </c>
    </row>
    <row r="766" spans="1:33" hidden="1" x14ac:dyDescent="0.25">
      <c r="A766" s="19" t="s">
        <v>169</v>
      </c>
      <c r="B766" s="23" t="s">
        <v>187</v>
      </c>
      <c r="C766" s="23" t="s">
        <v>2285</v>
      </c>
      <c r="D766">
        <v>101</v>
      </c>
      <c r="E766">
        <v>9</v>
      </c>
      <c r="F766" s="37" t="str">
        <f>VLOOKUP(Z766, method!$A$1:$B$15, 2, 0)</f>
        <v>中前</v>
      </c>
      <c r="G766">
        <v>6</v>
      </c>
      <c r="H766">
        <v>122</v>
      </c>
      <c r="I766">
        <v>1200</v>
      </c>
      <c r="J766" s="25" t="s">
        <v>49</v>
      </c>
      <c r="K766">
        <v>1</v>
      </c>
      <c r="L766">
        <v>10.36</v>
      </c>
      <c r="M766">
        <v>27</v>
      </c>
      <c r="N766">
        <v>11</v>
      </c>
      <c r="O766">
        <v>24</v>
      </c>
      <c r="P766" s="42" t="s">
        <v>445</v>
      </c>
      <c r="Q766">
        <v>1179</v>
      </c>
      <c r="R766">
        <v>4</v>
      </c>
      <c r="S766" s="32" t="s">
        <v>435</v>
      </c>
      <c r="T766">
        <v>216</v>
      </c>
      <c r="W766" s="12" t="s">
        <v>456</v>
      </c>
      <c r="X766">
        <v>46</v>
      </c>
      <c r="Y766" s="22" t="s">
        <v>39</v>
      </c>
      <c r="Z766">
        <v>4</v>
      </c>
      <c r="AA766">
        <v>4</v>
      </c>
      <c r="AB766">
        <v>9</v>
      </c>
      <c r="AF766">
        <v>2</v>
      </c>
      <c r="AG766" t="s">
        <v>487</v>
      </c>
    </row>
    <row r="767" spans="1:33" hidden="1" x14ac:dyDescent="0.25">
      <c r="A767" s="19" t="s">
        <v>169</v>
      </c>
      <c r="B767" s="23" t="s">
        <v>187</v>
      </c>
      <c r="C767" s="23" t="s">
        <v>2285</v>
      </c>
      <c r="D767">
        <v>91</v>
      </c>
      <c r="E767">
        <v>11</v>
      </c>
      <c r="F767" s="35" t="str">
        <f>VLOOKUP(Z767, method!$A$1:$B$15, 2, 0)</f>
        <v>放頭</v>
      </c>
      <c r="G767">
        <v>10</v>
      </c>
      <c r="H767">
        <v>126</v>
      </c>
      <c r="I767">
        <v>1200</v>
      </c>
      <c r="J767" s="25" t="s">
        <v>49</v>
      </c>
      <c r="K767">
        <v>1</v>
      </c>
      <c r="L767">
        <v>11.72</v>
      </c>
      <c r="M767">
        <v>27</v>
      </c>
      <c r="N767">
        <v>10</v>
      </c>
      <c r="O767">
        <v>24</v>
      </c>
      <c r="P767" s="31" t="s">
        <v>461</v>
      </c>
      <c r="Q767">
        <v>1161</v>
      </c>
      <c r="R767">
        <v>4</v>
      </c>
      <c r="S767" s="32" t="s">
        <v>435</v>
      </c>
      <c r="T767">
        <v>133</v>
      </c>
      <c r="W767" t="s">
        <v>837</v>
      </c>
      <c r="X767">
        <v>48</v>
      </c>
      <c r="Y767" s="22" t="s">
        <v>39</v>
      </c>
      <c r="Z767">
        <v>1</v>
      </c>
      <c r="AA767">
        <v>1</v>
      </c>
      <c r="AB767">
        <v>11</v>
      </c>
      <c r="AF767">
        <v>2</v>
      </c>
      <c r="AG767" t="s">
        <v>487</v>
      </c>
    </row>
    <row r="768" spans="1:33" hidden="1" x14ac:dyDescent="0.25">
      <c r="A768" s="19" t="s">
        <v>169</v>
      </c>
      <c r="B768" s="23" t="s">
        <v>187</v>
      </c>
      <c r="C768" s="23" t="s">
        <v>2285</v>
      </c>
      <c r="D768">
        <v>168</v>
      </c>
      <c r="E768">
        <v>14</v>
      </c>
      <c r="F768" s="36" t="str">
        <f>VLOOKUP(Z768, method!$A$1:$B$15, 2, 0)</f>
        <v>中後</v>
      </c>
      <c r="G768">
        <v>1</v>
      </c>
      <c r="H768">
        <v>124</v>
      </c>
      <c r="I768">
        <v>1000</v>
      </c>
      <c r="J768" s="22" t="s">
        <v>471</v>
      </c>
      <c r="K768">
        <v>1</v>
      </c>
      <c r="L768">
        <v>1.28</v>
      </c>
      <c r="M768">
        <v>22</v>
      </c>
      <c r="N768">
        <v>9</v>
      </c>
      <c r="O768">
        <v>24</v>
      </c>
      <c r="P768" t="s">
        <v>506</v>
      </c>
      <c r="Q768">
        <v>1146</v>
      </c>
      <c r="R768">
        <v>4</v>
      </c>
      <c r="S768" s="32" t="s">
        <v>435</v>
      </c>
      <c r="T768">
        <v>41</v>
      </c>
      <c r="W768">
        <v>27</v>
      </c>
      <c r="X768">
        <v>50</v>
      </c>
      <c r="Y768" s="22" t="s">
        <v>39</v>
      </c>
      <c r="Z768">
        <v>8</v>
      </c>
      <c r="AA768">
        <v>14</v>
      </c>
      <c r="AB768">
        <v>14</v>
      </c>
      <c r="AF768">
        <v>2</v>
      </c>
      <c r="AG768" t="s">
        <v>487</v>
      </c>
    </row>
    <row r="769" spans="1:33" hidden="1" x14ac:dyDescent="0.25">
      <c r="A769" s="19" t="s">
        <v>169</v>
      </c>
      <c r="B769" s="23" t="s">
        <v>187</v>
      </c>
      <c r="C769" s="23" t="s">
        <v>2285</v>
      </c>
      <c r="D769">
        <v>90</v>
      </c>
      <c r="E769">
        <v>12</v>
      </c>
      <c r="F769" s="37" t="str">
        <f>VLOOKUP(Z769, method!$A$1:$B$15, 2, 0)</f>
        <v>中前</v>
      </c>
      <c r="G769">
        <v>12</v>
      </c>
      <c r="H769">
        <v>126</v>
      </c>
      <c r="I769">
        <v>1000</v>
      </c>
      <c r="J769" s="22" t="s">
        <v>471</v>
      </c>
      <c r="K769">
        <v>0</v>
      </c>
      <c r="L769">
        <v>57.41</v>
      </c>
      <c r="M769">
        <v>1</v>
      </c>
      <c r="N769">
        <v>7</v>
      </c>
      <c r="O769">
        <v>24</v>
      </c>
      <c r="P769" t="s">
        <v>518</v>
      </c>
      <c r="Q769">
        <v>1159</v>
      </c>
      <c r="R769">
        <v>4</v>
      </c>
      <c r="S769" s="32" t="s">
        <v>435</v>
      </c>
      <c r="T769">
        <v>782</v>
      </c>
      <c r="W769" t="s">
        <v>624</v>
      </c>
      <c r="X769">
        <v>52</v>
      </c>
      <c r="Y769" s="22" t="s">
        <v>39</v>
      </c>
      <c r="Z769">
        <v>7</v>
      </c>
      <c r="AA769">
        <v>11</v>
      </c>
      <c r="AB769">
        <v>12</v>
      </c>
      <c r="AF769">
        <v>2</v>
      </c>
      <c r="AG769" t="s">
        <v>487</v>
      </c>
    </row>
    <row r="770" spans="1:33" hidden="1" x14ac:dyDescent="0.25">
      <c r="A770" s="19" t="s">
        <v>169</v>
      </c>
      <c r="B770" s="24" t="s">
        <v>189</v>
      </c>
      <c r="C770" s="24" t="s">
        <v>2286</v>
      </c>
      <c r="D770">
        <v>24</v>
      </c>
      <c r="E770">
        <v>7</v>
      </c>
      <c r="F770" s="36" t="str">
        <f>VLOOKUP(Z770, method!$A$1:$B$15, 2, 0)</f>
        <v>中後</v>
      </c>
      <c r="G770">
        <v>5</v>
      </c>
      <c r="H770">
        <v>124</v>
      </c>
      <c r="I770">
        <v>1400</v>
      </c>
      <c r="J770" s="17" t="s">
        <v>84</v>
      </c>
      <c r="K770">
        <v>1</v>
      </c>
      <c r="L770">
        <v>21.88</v>
      </c>
      <c r="M770">
        <v>14</v>
      </c>
      <c r="N770">
        <v>9</v>
      </c>
      <c r="O770">
        <v>25</v>
      </c>
      <c r="P770" t="s">
        <v>518</v>
      </c>
      <c r="Q770">
        <v>1145</v>
      </c>
      <c r="R770">
        <v>4</v>
      </c>
      <c r="S770" s="32" t="s">
        <v>446</v>
      </c>
      <c r="T770">
        <v>23</v>
      </c>
      <c r="W770">
        <v>5</v>
      </c>
      <c r="X770">
        <v>48</v>
      </c>
      <c r="Y770" s="17" t="s">
        <v>85</v>
      </c>
      <c r="Z770">
        <v>10</v>
      </c>
      <c r="AA770">
        <v>8</v>
      </c>
      <c r="AB770">
        <v>5</v>
      </c>
      <c r="AC770">
        <v>7</v>
      </c>
      <c r="AF770">
        <v>4</v>
      </c>
      <c r="AG770" t="s">
        <v>121</v>
      </c>
    </row>
    <row r="771" spans="1:33" hidden="1" x14ac:dyDescent="0.25">
      <c r="A771" s="19" t="s">
        <v>169</v>
      </c>
      <c r="B771" s="24" t="s">
        <v>189</v>
      </c>
      <c r="C771" s="24" t="s">
        <v>2286</v>
      </c>
      <c r="D771">
        <v>20</v>
      </c>
      <c r="E771">
        <v>8</v>
      </c>
      <c r="F771" s="38" t="str">
        <f>VLOOKUP(Z771, method!$A$1:$B$15, 2, 0)</f>
        <v>留後</v>
      </c>
      <c r="G771">
        <v>6</v>
      </c>
      <c r="H771">
        <v>128</v>
      </c>
      <c r="I771">
        <v>1400</v>
      </c>
      <c r="J771" s="26" t="s">
        <v>389</v>
      </c>
      <c r="K771">
        <v>1</v>
      </c>
      <c r="L771">
        <v>22.76</v>
      </c>
      <c r="M771">
        <v>1</v>
      </c>
      <c r="N771">
        <v>7</v>
      </c>
      <c r="O771">
        <v>25</v>
      </c>
      <c r="P771" t="s">
        <v>429</v>
      </c>
      <c r="Q771">
        <v>1145</v>
      </c>
      <c r="R771">
        <v>4</v>
      </c>
      <c r="S771" s="32" t="s">
        <v>435</v>
      </c>
      <c r="T771">
        <v>803</v>
      </c>
      <c r="W771" t="s">
        <v>459</v>
      </c>
      <c r="X771">
        <v>53</v>
      </c>
      <c r="Y771" s="17" t="s">
        <v>85</v>
      </c>
      <c r="Z771">
        <v>13</v>
      </c>
      <c r="AA771">
        <v>14</v>
      </c>
      <c r="AB771">
        <v>14</v>
      </c>
      <c r="AC771">
        <v>8</v>
      </c>
      <c r="AF771">
        <v>4</v>
      </c>
      <c r="AG771" t="s">
        <v>121</v>
      </c>
    </row>
    <row r="772" spans="1:33" hidden="1" x14ac:dyDescent="0.25">
      <c r="A772" s="19" t="s">
        <v>169</v>
      </c>
      <c r="B772" s="24" t="s">
        <v>189</v>
      </c>
      <c r="C772" s="24" t="s">
        <v>2286</v>
      </c>
      <c r="D772">
        <v>5.6</v>
      </c>
      <c r="E772" s="34">
        <v>5</v>
      </c>
      <c r="F772" s="36" t="str">
        <f>VLOOKUP(Z772, method!$A$1:$B$15, 2, 0)</f>
        <v>中後</v>
      </c>
      <c r="G772">
        <v>2</v>
      </c>
      <c r="H772">
        <v>130</v>
      </c>
      <c r="I772">
        <v>1800</v>
      </c>
      <c r="J772" s="16" t="s">
        <v>29</v>
      </c>
      <c r="K772">
        <v>1</v>
      </c>
      <c r="L772">
        <v>51.75</v>
      </c>
      <c r="M772">
        <v>4</v>
      </c>
      <c r="N772">
        <v>6</v>
      </c>
      <c r="O772">
        <v>25</v>
      </c>
      <c r="P772" s="31" t="s">
        <v>450</v>
      </c>
      <c r="Q772">
        <v>1146</v>
      </c>
      <c r="R772">
        <v>4</v>
      </c>
      <c r="S772" s="33" t="s">
        <v>499</v>
      </c>
      <c r="T772">
        <v>729</v>
      </c>
      <c r="W772" t="s">
        <v>474</v>
      </c>
      <c r="X772">
        <v>55</v>
      </c>
      <c r="Y772" s="17" t="s">
        <v>85</v>
      </c>
      <c r="Z772">
        <v>10</v>
      </c>
      <c r="AA772">
        <v>8</v>
      </c>
      <c r="AB772">
        <v>9</v>
      </c>
      <c r="AC772">
        <v>8</v>
      </c>
      <c r="AD772">
        <v>5</v>
      </c>
      <c r="AF772">
        <v>4</v>
      </c>
      <c r="AG772" t="s">
        <v>121</v>
      </c>
    </row>
    <row r="773" spans="1:33" x14ac:dyDescent="0.25">
      <c r="A773" s="19" t="s">
        <v>169</v>
      </c>
      <c r="B773" s="24" t="s">
        <v>189</v>
      </c>
      <c r="C773" s="24" t="s">
        <v>2286</v>
      </c>
      <c r="D773">
        <v>19</v>
      </c>
      <c r="E773">
        <v>9</v>
      </c>
      <c r="F773" s="37" t="str">
        <f>VLOOKUP(Z773, method!$A$1:$B$15, 2, 0)</f>
        <v>中前</v>
      </c>
      <c r="G773">
        <v>6</v>
      </c>
      <c r="H773">
        <v>132</v>
      </c>
      <c r="I773" s="43">
        <v>1650</v>
      </c>
      <c r="J773" s="19" t="s">
        <v>101</v>
      </c>
      <c r="K773">
        <v>1</v>
      </c>
      <c r="L773">
        <v>40.49</v>
      </c>
      <c r="M773">
        <v>21</v>
      </c>
      <c r="N773">
        <v>5</v>
      </c>
      <c r="O773">
        <v>25</v>
      </c>
      <c r="P773" s="31" t="s">
        <v>461</v>
      </c>
      <c r="Q773">
        <v>1148</v>
      </c>
      <c r="R773">
        <v>4</v>
      </c>
      <c r="S773" s="32" t="s">
        <v>446</v>
      </c>
      <c r="T773">
        <v>691</v>
      </c>
      <c r="W773">
        <v>3</v>
      </c>
      <c r="X773">
        <v>57</v>
      </c>
      <c r="Y773" s="17" t="s">
        <v>85</v>
      </c>
      <c r="Z773">
        <v>6</v>
      </c>
      <c r="AA773">
        <v>7</v>
      </c>
      <c r="AB773">
        <v>8</v>
      </c>
      <c r="AC773">
        <v>9</v>
      </c>
      <c r="AF773">
        <v>4</v>
      </c>
      <c r="AG773" t="s">
        <v>121</v>
      </c>
    </row>
    <row r="774" spans="1:33" x14ac:dyDescent="0.25">
      <c r="A774" s="19" t="s">
        <v>169</v>
      </c>
      <c r="B774" s="24" t="s">
        <v>189</v>
      </c>
      <c r="C774" s="24" t="s">
        <v>2286</v>
      </c>
      <c r="D774">
        <v>31</v>
      </c>
      <c r="E774">
        <v>6</v>
      </c>
      <c r="F774" s="36" t="str">
        <f>VLOOKUP(Z774, method!$A$1:$B$15, 2, 0)</f>
        <v>中後</v>
      </c>
      <c r="G774">
        <v>10</v>
      </c>
      <c r="H774">
        <v>135</v>
      </c>
      <c r="I774" s="43">
        <v>1650</v>
      </c>
      <c r="J774" s="19" t="s">
        <v>101</v>
      </c>
      <c r="K774">
        <v>1</v>
      </c>
      <c r="L774">
        <v>39.82</v>
      </c>
      <c r="M774">
        <v>30</v>
      </c>
      <c r="N774">
        <v>4</v>
      </c>
      <c r="O774">
        <v>25</v>
      </c>
      <c r="P774" s="42" t="s">
        <v>445</v>
      </c>
      <c r="Q774">
        <v>1126</v>
      </c>
      <c r="R774">
        <v>4</v>
      </c>
      <c r="S774" s="32" t="s">
        <v>446</v>
      </c>
      <c r="T774">
        <v>631</v>
      </c>
      <c r="W774" t="s">
        <v>519</v>
      </c>
      <c r="X774">
        <v>59</v>
      </c>
      <c r="Y774" s="17" t="s">
        <v>85</v>
      </c>
      <c r="Z774">
        <v>8</v>
      </c>
      <c r="AA774">
        <v>8</v>
      </c>
      <c r="AB774">
        <v>8</v>
      </c>
      <c r="AC774">
        <v>6</v>
      </c>
      <c r="AF774">
        <v>4</v>
      </c>
      <c r="AG774" t="s">
        <v>121</v>
      </c>
    </row>
    <row r="775" spans="1:33" x14ac:dyDescent="0.25">
      <c r="A775" s="19" t="s">
        <v>169</v>
      </c>
      <c r="B775" s="24" t="s">
        <v>189</v>
      </c>
      <c r="C775" s="24" t="s">
        <v>2286</v>
      </c>
      <c r="D775">
        <v>14</v>
      </c>
      <c r="E775">
        <v>8</v>
      </c>
      <c r="F775" s="37" t="str">
        <f>VLOOKUP(Z775, method!$A$1:$B$15, 2, 0)</f>
        <v>中前</v>
      </c>
      <c r="G775">
        <v>2</v>
      </c>
      <c r="H775">
        <v>115</v>
      </c>
      <c r="I775" s="43">
        <v>1650</v>
      </c>
      <c r="J775" s="19" t="s">
        <v>101</v>
      </c>
      <c r="K775">
        <v>1</v>
      </c>
      <c r="L775">
        <v>39.979999999999997</v>
      </c>
      <c r="M775">
        <v>26</v>
      </c>
      <c r="N775">
        <v>2</v>
      </c>
      <c r="O775">
        <v>25</v>
      </c>
      <c r="P775" s="31" t="s">
        <v>461</v>
      </c>
      <c r="Q775">
        <v>1153</v>
      </c>
      <c r="R775">
        <v>3</v>
      </c>
      <c r="S775" s="32" t="s">
        <v>435</v>
      </c>
      <c r="T775">
        <v>459</v>
      </c>
      <c r="W775" t="s">
        <v>436</v>
      </c>
      <c r="X775">
        <v>60</v>
      </c>
      <c r="Y775" s="17" t="s">
        <v>85</v>
      </c>
      <c r="Z775">
        <v>7</v>
      </c>
      <c r="AA775">
        <v>7</v>
      </c>
      <c r="AB775">
        <v>8</v>
      </c>
      <c r="AC775">
        <v>8</v>
      </c>
      <c r="AF775">
        <v>4</v>
      </c>
      <c r="AG775" t="s">
        <v>121</v>
      </c>
    </row>
    <row r="776" spans="1:33" hidden="1" x14ac:dyDescent="0.25">
      <c r="A776" s="19" t="s">
        <v>169</v>
      </c>
      <c r="B776" s="24" t="s">
        <v>189</v>
      </c>
      <c r="C776" s="24" t="s">
        <v>2286</v>
      </c>
      <c r="D776">
        <v>41</v>
      </c>
      <c r="E776">
        <v>8</v>
      </c>
      <c r="F776" s="38" t="str">
        <f>VLOOKUP(Z776, method!$A$1:$B$15, 2, 0)</f>
        <v>留後</v>
      </c>
      <c r="G776">
        <v>7</v>
      </c>
      <c r="H776">
        <v>118</v>
      </c>
      <c r="I776">
        <v>1800</v>
      </c>
      <c r="J776" s="26" t="s">
        <v>693</v>
      </c>
      <c r="K776">
        <v>1</v>
      </c>
      <c r="L776">
        <v>47.43</v>
      </c>
      <c r="M776">
        <v>16</v>
      </c>
      <c r="N776">
        <v>2</v>
      </c>
      <c r="O776">
        <v>25</v>
      </c>
      <c r="P776" t="s">
        <v>441</v>
      </c>
      <c r="Q776">
        <v>1160</v>
      </c>
      <c r="R776">
        <v>3</v>
      </c>
      <c r="S776" s="32" t="s">
        <v>446</v>
      </c>
      <c r="T776">
        <v>433</v>
      </c>
      <c r="W776">
        <v>3</v>
      </c>
      <c r="X776">
        <v>62</v>
      </c>
      <c r="Y776" s="17" t="s">
        <v>85</v>
      </c>
      <c r="Z776">
        <v>12</v>
      </c>
      <c r="AA776">
        <v>13</v>
      </c>
      <c r="AB776">
        <v>12</v>
      </c>
      <c r="AC776">
        <v>13</v>
      </c>
      <c r="AD776">
        <v>8</v>
      </c>
      <c r="AF776">
        <v>4</v>
      </c>
      <c r="AG776" t="s">
        <v>121</v>
      </c>
    </row>
    <row r="777" spans="1:33" hidden="1" x14ac:dyDescent="0.25">
      <c r="A777" s="19" t="s">
        <v>169</v>
      </c>
      <c r="B777" s="24" t="s">
        <v>189</v>
      </c>
      <c r="C777" s="24" t="s">
        <v>2286</v>
      </c>
      <c r="D777">
        <v>16</v>
      </c>
      <c r="E777">
        <v>10</v>
      </c>
      <c r="F777" s="38" t="str">
        <f>VLOOKUP(Z777, method!$A$1:$B$15, 2, 0)</f>
        <v>留後</v>
      </c>
      <c r="G777">
        <v>11</v>
      </c>
      <c r="H777">
        <v>121</v>
      </c>
      <c r="I777">
        <v>1800</v>
      </c>
      <c r="J777" s="19" t="s">
        <v>101</v>
      </c>
      <c r="K777">
        <v>1</v>
      </c>
      <c r="L777">
        <v>50.56</v>
      </c>
      <c r="M777">
        <v>22</v>
      </c>
      <c r="N777">
        <v>1</v>
      </c>
      <c r="O777">
        <v>25</v>
      </c>
      <c r="P777" s="31" t="s">
        <v>461</v>
      </c>
      <c r="Q777">
        <v>1157</v>
      </c>
      <c r="R777">
        <v>3</v>
      </c>
      <c r="S777" s="32" t="s">
        <v>435</v>
      </c>
      <c r="T777">
        <v>373</v>
      </c>
      <c r="W777">
        <v>5</v>
      </c>
      <c r="X777">
        <v>64</v>
      </c>
      <c r="Y777" s="17" t="s">
        <v>85</v>
      </c>
      <c r="Z777">
        <v>12</v>
      </c>
      <c r="AA777">
        <v>11</v>
      </c>
      <c r="AB777">
        <v>9</v>
      </c>
      <c r="AC777">
        <v>9</v>
      </c>
      <c r="AD777">
        <v>10</v>
      </c>
      <c r="AF777">
        <v>4</v>
      </c>
      <c r="AG777" t="s">
        <v>121</v>
      </c>
    </row>
    <row r="778" spans="1:33" hidden="1" x14ac:dyDescent="0.25">
      <c r="A778" s="19" t="s">
        <v>169</v>
      </c>
      <c r="B778" s="24" t="s">
        <v>189</v>
      </c>
      <c r="C778" s="24" t="s">
        <v>2286</v>
      </c>
      <c r="D778">
        <v>16</v>
      </c>
      <c r="E778" s="34">
        <v>5</v>
      </c>
      <c r="F778" s="38" t="str">
        <f>VLOOKUP(Z778, method!$A$1:$B$15, 2, 0)</f>
        <v>留後</v>
      </c>
      <c r="G778">
        <v>7</v>
      </c>
      <c r="H778">
        <v>122</v>
      </c>
      <c r="I778">
        <v>1800</v>
      </c>
      <c r="J778" s="19" t="s">
        <v>101</v>
      </c>
      <c r="K778">
        <v>1</v>
      </c>
      <c r="L778">
        <v>49.95</v>
      </c>
      <c r="M778">
        <v>8</v>
      </c>
      <c r="N778">
        <v>1</v>
      </c>
      <c r="O778">
        <v>25</v>
      </c>
      <c r="P778" s="31" t="s">
        <v>450</v>
      </c>
      <c r="Q778">
        <v>1153</v>
      </c>
      <c r="R778">
        <v>3</v>
      </c>
      <c r="S778" s="32" t="s">
        <v>435</v>
      </c>
      <c r="T778">
        <v>336</v>
      </c>
      <c r="W778" s="12" t="s">
        <v>558</v>
      </c>
      <c r="X778">
        <v>66</v>
      </c>
      <c r="Y778" s="17" t="s">
        <v>85</v>
      </c>
      <c r="Z778">
        <v>11</v>
      </c>
      <c r="AA778">
        <v>10</v>
      </c>
      <c r="AB778">
        <v>7</v>
      </c>
      <c r="AC778">
        <v>6</v>
      </c>
      <c r="AD778">
        <v>5</v>
      </c>
      <c r="AF778">
        <v>4</v>
      </c>
      <c r="AG778" t="s">
        <v>121</v>
      </c>
    </row>
    <row r="779" spans="1:33" hidden="1" x14ac:dyDescent="0.25">
      <c r="A779" s="19" t="s">
        <v>169</v>
      </c>
      <c r="B779" s="24" t="s">
        <v>189</v>
      </c>
      <c r="C779" s="24" t="s">
        <v>2286</v>
      </c>
      <c r="D779">
        <v>18</v>
      </c>
      <c r="E779" s="28">
        <v>3</v>
      </c>
      <c r="F779" s="36" t="str">
        <f>VLOOKUP(Z779, method!$A$1:$B$15, 2, 0)</f>
        <v>中後</v>
      </c>
      <c r="G779">
        <v>9</v>
      </c>
      <c r="H779">
        <v>120</v>
      </c>
      <c r="I779">
        <v>2200</v>
      </c>
      <c r="J779" s="19" t="s">
        <v>101</v>
      </c>
      <c r="K779">
        <v>2</v>
      </c>
      <c r="L779">
        <v>15.68</v>
      </c>
      <c r="M779">
        <v>26</v>
      </c>
      <c r="N779">
        <v>12</v>
      </c>
      <c r="O779">
        <v>24</v>
      </c>
      <c r="P779" s="30" t="s">
        <v>445</v>
      </c>
      <c r="Q779">
        <v>1159</v>
      </c>
      <c r="R779">
        <v>3</v>
      </c>
      <c r="S779" s="32" t="s">
        <v>435</v>
      </c>
      <c r="T779">
        <v>289</v>
      </c>
      <c r="W779" s="12" t="s">
        <v>451</v>
      </c>
      <c r="X779">
        <v>66</v>
      </c>
      <c r="Y779" s="17" t="s">
        <v>85</v>
      </c>
      <c r="Z779">
        <v>8</v>
      </c>
      <c r="AA779">
        <v>8</v>
      </c>
      <c r="AB779">
        <v>8</v>
      </c>
      <c r="AC779">
        <v>8</v>
      </c>
      <c r="AD779">
        <v>8</v>
      </c>
      <c r="AE779">
        <v>3</v>
      </c>
      <c r="AF779">
        <v>4</v>
      </c>
      <c r="AG779" t="s">
        <v>121</v>
      </c>
    </row>
    <row r="780" spans="1:33" hidden="1" x14ac:dyDescent="0.25">
      <c r="A780" s="19" t="s">
        <v>169</v>
      </c>
      <c r="B780" s="24" t="s">
        <v>189</v>
      </c>
      <c r="C780" s="24" t="s">
        <v>2286</v>
      </c>
      <c r="D780">
        <v>32</v>
      </c>
      <c r="E780">
        <v>10</v>
      </c>
      <c r="F780" s="38" t="str">
        <f>VLOOKUP(Z780, method!$A$1:$B$15, 2, 0)</f>
        <v>留後</v>
      </c>
      <c r="G780">
        <v>8</v>
      </c>
      <c r="H780">
        <v>127</v>
      </c>
      <c r="I780">
        <v>1800</v>
      </c>
      <c r="J780" s="18" t="s">
        <v>396</v>
      </c>
      <c r="K780">
        <v>1</v>
      </c>
      <c r="L780">
        <v>48.42</v>
      </c>
      <c r="M780">
        <v>8</v>
      </c>
      <c r="N780">
        <v>12</v>
      </c>
      <c r="O780">
        <v>24</v>
      </c>
      <c r="P780" t="s">
        <v>434</v>
      </c>
      <c r="Q780">
        <v>1137</v>
      </c>
      <c r="R780">
        <v>3</v>
      </c>
      <c r="S780" s="32" t="s">
        <v>435</v>
      </c>
      <c r="T780">
        <v>245</v>
      </c>
      <c r="W780">
        <v>6</v>
      </c>
      <c r="X780">
        <v>68</v>
      </c>
      <c r="Y780" s="17" t="s">
        <v>85</v>
      </c>
      <c r="Z780">
        <v>11</v>
      </c>
      <c r="AA780">
        <v>10</v>
      </c>
      <c r="AB780">
        <v>9</v>
      </c>
      <c r="AC780">
        <v>9</v>
      </c>
      <c r="AD780">
        <v>10</v>
      </c>
      <c r="AF780">
        <v>4</v>
      </c>
      <c r="AG780" t="s">
        <v>121</v>
      </c>
    </row>
    <row r="781" spans="1:33" hidden="1" x14ac:dyDescent="0.25">
      <c r="A781" s="19" t="s">
        <v>169</v>
      </c>
      <c r="B781" s="24" t="s">
        <v>189</v>
      </c>
      <c r="C781" s="24" t="s">
        <v>2286</v>
      </c>
      <c r="D781">
        <v>12</v>
      </c>
      <c r="E781">
        <v>9</v>
      </c>
      <c r="F781" s="36" t="str">
        <f>VLOOKUP(Z781, method!$A$1:$B$15, 2, 0)</f>
        <v>中後</v>
      </c>
      <c r="G781">
        <v>2</v>
      </c>
      <c r="H781">
        <v>125</v>
      </c>
      <c r="I781">
        <v>2000</v>
      </c>
      <c r="J781" s="16" t="s">
        <v>13</v>
      </c>
      <c r="K781">
        <v>2</v>
      </c>
      <c r="L781">
        <v>2.29</v>
      </c>
      <c r="M781">
        <v>17</v>
      </c>
      <c r="N781">
        <v>11</v>
      </c>
      <c r="O781">
        <v>24</v>
      </c>
      <c r="P781" t="s">
        <v>506</v>
      </c>
      <c r="Q781">
        <v>1136</v>
      </c>
      <c r="R781">
        <v>3</v>
      </c>
      <c r="S781" s="32" t="s">
        <v>435</v>
      </c>
      <c r="T781">
        <v>187</v>
      </c>
      <c r="W781" t="s">
        <v>488</v>
      </c>
      <c r="X781">
        <v>70</v>
      </c>
      <c r="Y781" s="17" t="s">
        <v>85</v>
      </c>
      <c r="Z781">
        <v>8</v>
      </c>
      <c r="AA781">
        <v>7</v>
      </c>
      <c r="AB781">
        <v>7</v>
      </c>
      <c r="AC781">
        <v>4</v>
      </c>
      <c r="AD781">
        <v>9</v>
      </c>
      <c r="AF781">
        <v>4</v>
      </c>
      <c r="AG781" t="s">
        <v>121</v>
      </c>
    </row>
    <row r="782" spans="1:33" hidden="1" x14ac:dyDescent="0.25">
      <c r="A782" s="19" t="s">
        <v>169</v>
      </c>
      <c r="B782" s="24" t="s">
        <v>189</v>
      </c>
      <c r="C782" s="24" t="s">
        <v>2286</v>
      </c>
      <c r="D782">
        <v>31</v>
      </c>
      <c r="E782">
        <v>13</v>
      </c>
      <c r="F782" s="38" t="str">
        <f>VLOOKUP(Z782, method!$A$1:$B$15, 2, 0)</f>
        <v>留後</v>
      </c>
      <c r="G782">
        <v>9</v>
      </c>
      <c r="H782">
        <v>129</v>
      </c>
      <c r="I782">
        <v>1400</v>
      </c>
      <c r="J782" s="26" t="s">
        <v>693</v>
      </c>
      <c r="K782">
        <v>1</v>
      </c>
      <c r="L782">
        <v>23.68</v>
      </c>
      <c r="M782">
        <v>3</v>
      </c>
      <c r="N782">
        <v>11</v>
      </c>
      <c r="O782">
        <v>24</v>
      </c>
      <c r="P782" t="s">
        <v>441</v>
      </c>
      <c r="Q782">
        <v>1137</v>
      </c>
      <c r="R782">
        <v>3</v>
      </c>
      <c r="S782" s="32" t="s">
        <v>446</v>
      </c>
      <c r="T782">
        <v>156</v>
      </c>
      <c r="W782">
        <v>12</v>
      </c>
      <c r="X782">
        <v>72</v>
      </c>
      <c r="Y782" s="17" t="s">
        <v>85</v>
      </c>
      <c r="Z782">
        <v>13</v>
      </c>
      <c r="AA782">
        <v>13</v>
      </c>
      <c r="AB782">
        <v>14</v>
      </c>
      <c r="AC782">
        <v>13</v>
      </c>
      <c r="AF782">
        <v>4</v>
      </c>
      <c r="AG782" t="s">
        <v>121</v>
      </c>
    </row>
    <row r="783" spans="1:33" hidden="1" x14ac:dyDescent="0.25">
      <c r="A783" s="19" t="s">
        <v>169</v>
      </c>
      <c r="B783" s="24" t="s">
        <v>189</v>
      </c>
      <c r="C783" s="24" t="s">
        <v>2286</v>
      </c>
      <c r="D783">
        <v>37</v>
      </c>
      <c r="E783">
        <v>9</v>
      </c>
      <c r="F783" s="38" t="str">
        <f>VLOOKUP(Z783, method!$A$1:$B$15, 2, 0)</f>
        <v>留後</v>
      </c>
      <c r="G783">
        <v>1</v>
      </c>
      <c r="H783">
        <v>130</v>
      </c>
      <c r="I783">
        <v>1400</v>
      </c>
      <c r="J783" s="17" t="s">
        <v>121</v>
      </c>
      <c r="K783">
        <v>1</v>
      </c>
      <c r="L783">
        <v>22.25</v>
      </c>
      <c r="M783">
        <v>20</v>
      </c>
      <c r="N783">
        <v>10</v>
      </c>
      <c r="O783">
        <v>24</v>
      </c>
      <c r="P783" t="s">
        <v>506</v>
      </c>
      <c r="Q783">
        <v>1120</v>
      </c>
      <c r="R783">
        <v>3</v>
      </c>
      <c r="S783" s="32" t="s">
        <v>446</v>
      </c>
      <c r="T783">
        <v>120</v>
      </c>
      <c r="W783" t="s">
        <v>699</v>
      </c>
      <c r="X783">
        <v>72</v>
      </c>
      <c r="Y783" s="17" t="s">
        <v>85</v>
      </c>
      <c r="Z783">
        <v>12</v>
      </c>
      <c r="AA783">
        <v>11</v>
      </c>
      <c r="AB783">
        <v>11</v>
      </c>
      <c r="AC783">
        <v>9</v>
      </c>
      <c r="AF783">
        <v>4</v>
      </c>
      <c r="AG783" t="s">
        <v>121</v>
      </c>
    </row>
    <row r="784" spans="1:33" hidden="1" x14ac:dyDescent="0.25">
      <c r="A784" s="19" t="s">
        <v>169</v>
      </c>
      <c r="B784" s="24" t="s">
        <v>189</v>
      </c>
      <c r="C784" s="24" t="s">
        <v>2286</v>
      </c>
      <c r="D784">
        <v>3.2</v>
      </c>
      <c r="E784" s="28">
        <v>2</v>
      </c>
      <c r="F784" s="36" t="str">
        <f>VLOOKUP(Z784, method!$A$1:$B$15, 2, 0)</f>
        <v>中後</v>
      </c>
      <c r="G784">
        <v>2</v>
      </c>
      <c r="H784">
        <v>127</v>
      </c>
      <c r="I784">
        <v>2000</v>
      </c>
      <c r="J784" s="20" t="s">
        <v>19</v>
      </c>
      <c r="K784">
        <v>2</v>
      </c>
      <c r="L784">
        <v>1.42</v>
      </c>
      <c r="M784">
        <v>23</v>
      </c>
      <c r="N784">
        <v>6</v>
      </c>
      <c r="O784">
        <v>24</v>
      </c>
      <c r="P784" t="s">
        <v>434</v>
      </c>
      <c r="Q784">
        <v>1129</v>
      </c>
      <c r="R784">
        <v>3</v>
      </c>
      <c r="S784" s="32" t="s">
        <v>446</v>
      </c>
      <c r="T784">
        <v>768</v>
      </c>
      <c r="W784" s="12" t="s">
        <v>451</v>
      </c>
      <c r="X784">
        <v>72</v>
      </c>
      <c r="Y784" s="17" t="s">
        <v>85</v>
      </c>
      <c r="Z784">
        <v>8</v>
      </c>
      <c r="AA784">
        <v>10</v>
      </c>
      <c r="AB784">
        <v>10</v>
      </c>
      <c r="AC784">
        <v>9</v>
      </c>
      <c r="AD784">
        <v>2</v>
      </c>
      <c r="AF784">
        <v>4</v>
      </c>
      <c r="AG784" t="s">
        <v>121</v>
      </c>
    </row>
    <row r="785" spans="1:33" hidden="1" x14ac:dyDescent="0.25">
      <c r="A785" s="19" t="s">
        <v>169</v>
      </c>
      <c r="B785" s="24" t="s">
        <v>189</v>
      </c>
      <c r="C785" s="24" t="s">
        <v>2286</v>
      </c>
      <c r="D785">
        <v>9.1999999999999993</v>
      </c>
      <c r="E785" s="28">
        <v>3</v>
      </c>
      <c r="F785" s="38" t="str">
        <f>VLOOKUP(Z785, method!$A$1:$B$15, 2, 0)</f>
        <v>留後</v>
      </c>
      <c r="G785">
        <v>7</v>
      </c>
      <c r="H785">
        <v>131</v>
      </c>
      <c r="I785">
        <v>1600</v>
      </c>
      <c r="J785" s="17" t="s">
        <v>84</v>
      </c>
      <c r="K785">
        <v>1</v>
      </c>
      <c r="L785">
        <v>35.96</v>
      </c>
      <c r="M785">
        <v>15</v>
      </c>
      <c r="N785">
        <v>6</v>
      </c>
      <c r="O785">
        <v>24</v>
      </c>
      <c r="P785" t="s">
        <v>441</v>
      </c>
      <c r="Q785">
        <v>1134</v>
      </c>
      <c r="R785">
        <v>3</v>
      </c>
      <c r="S785" s="33" t="s">
        <v>577</v>
      </c>
      <c r="T785">
        <v>761</v>
      </c>
      <c r="W785" t="s">
        <v>519</v>
      </c>
      <c r="X785">
        <v>73</v>
      </c>
      <c r="Y785" s="17" t="s">
        <v>85</v>
      </c>
      <c r="Z785">
        <v>13</v>
      </c>
      <c r="AA785">
        <v>13</v>
      </c>
      <c r="AB785">
        <v>7</v>
      </c>
      <c r="AC785">
        <v>3</v>
      </c>
      <c r="AF785">
        <v>4</v>
      </c>
      <c r="AG785" t="s">
        <v>121</v>
      </c>
    </row>
    <row r="786" spans="1:33" hidden="1" x14ac:dyDescent="0.25">
      <c r="A786" s="19" t="s">
        <v>169</v>
      </c>
      <c r="B786" s="24" t="s">
        <v>189</v>
      </c>
      <c r="C786" s="24" t="s">
        <v>2286</v>
      </c>
      <c r="D786">
        <v>35</v>
      </c>
      <c r="E786">
        <v>9</v>
      </c>
      <c r="F786" s="38" t="str">
        <f>VLOOKUP(Z786, method!$A$1:$B$15, 2, 0)</f>
        <v>留後</v>
      </c>
      <c r="G786">
        <v>12</v>
      </c>
      <c r="H786">
        <v>134</v>
      </c>
      <c r="I786">
        <v>1400</v>
      </c>
      <c r="J786" s="17" t="s">
        <v>84</v>
      </c>
      <c r="K786">
        <v>1</v>
      </c>
      <c r="L786">
        <v>22.57</v>
      </c>
      <c r="M786">
        <v>2</v>
      </c>
      <c r="N786">
        <v>6</v>
      </c>
      <c r="O786">
        <v>24</v>
      </c>
      <c r="P786" t="s">
        <v>518</v>
      </c>
      <c r="Q786">
        <v>1118</v>
      </c>
      <c r="R786">
        <v>3</v>
      </c>
      <c r="S786" s="32" t="s">
        <v>446</v>
      </c>
      <c r="T786">
        <v>722</v>
      </c>
      <c r="W786">
        <v>5</v>
      </c>
      <c r="X786">
        <v>74</v>
      </c>
      <c r="Y786" s="17" t="s">
        <v>85</v>
      </c>
      <c r="Z786">
        <v>14</v>
      </c>
      <c r="AA786">
        <v>14</v>
      </c>
      <c r="AB786">
        <v>14</v>
      </c>
      <c r="AC786">
        <v>9</v>
      </c>
      <c r="AF786">
        <v>4</v>
      </c>
      <c r="AG786" t="s">
        <v>121</v>
      </c>
    </row>
    <row r="787" spans="1:33" hidden="1" x14ac:dyDescent="0.25">
      <c r="A787" s="19" t="s">
        <v>169</v>
      </c>
      <c r="B787" s="24" t="s">
        <v>189</v>
      </c>
      <c r="C787" s="24" t="s">
        <v>2286</v>
      </c>
      <c r="D787">
        <v>13</v>
      </c>
      <c r="E787">
        <v>14</v>
      </c>
      <c r="F787" s="38" t="str">
        <f>VLOOKUP(Z787, method!$A$1:$B$15, 2, 0)</f>
        <v>留後</v>
      </c>
      <c r="G787">
        <v>2</v>
      </c>
      <c r="H787">
        <v>131</v>
      </c>
      <c r="I787">
        <v>1600</v>
      </c>
      <c r="J787" s="17" t="s">
        <v>84</v>
      </c>
      <c r="K787">
        <v>1</v>
      </c>
      <c r="L787">
        <v>36.92</v>
      </c>
      <c r="M787">
        <v>19</v>
      </c>
      <c r="N787">
        <v>5</v>
      </c>
      <c r="O787">
        <v>24</v>
      </c>
      <c r="P787" t="s">
        <v>441</v>
      </c>
      <c r="Q787">
        <v>1128</v>
      </c>
      <c r="R787">
        <v>3</v>
      </c>
      <c r="S787" s="32" t="s">
        <v>435</v>
      </c>
      <c r="T787">
        <v>681</v>
      </c>
      <c r="W787" t="s">
        <v>1327</v>
      </c>
      <c r="X787">
        <v>76</v>
      </c>
      <c r="Y787" s="17" t="s">
        <v>85</v>
      </c>
      <c r="Z787">
        <v>14</v>
      </c>
      <c r="AA787">
        <v>14</v>
      </c>
      <c r="AB787">
        <v>14</v>
      </c>
      <c r="AC787">
        <v>14</v>
      </c>
      <c r="AF787">
        <v>4</v>
      </c>
      <c r="AG787" t="s">
        <v>121</v>
      </c>
    </row>
    <row r="788" spans="1:33" hidden="1" x14ac:dyDescent="0.25">
      <c r="A788" s="19" t="s">
        <v>169</v>
      </c>
      <c r="B788" s="24" t="s">
        <v>189</v>
      </c>
      <c r="C788" s="24" t="s">
        <v>2286</v>
      </c>
      <c r="D788">
        <v>52</v>
      </c>
      <c r="E788">
        <v>13</v>
      </c>
      <c r="F788" s="36" t="str">
        <f>VLOOKUP(Z788, method!$A$1:$B$15, 2, 0)</f>
        <v>中後</v>
      </c>
      <c r="G788">
        <v>6</v>
      </c>
      <c r="H788">
        <v>126</v>
      </c>
      <c r="I788">
        <v>2000</v>
      </c>
      <c r="J788" s="26" t="s">
        <v>693</v>
      </c>
      <c r="K788">
        <v>2</v>
      </c>
      <c r="L788">
        <v>2.92</v>
      </c>
      <c r="M788">
        <v>24</v>
      </c>
      <c r="N788">
        <v>3</v>
      </c>
      <c r="O788">
        <v>24</v>
      </c>
      <c r="P788" t="s">
        <v>434</v>
      </c>
      <c r="Q788">
        <v>1150</v>
      </c>
      <c r="R788" t="s">
        <v>1330</v>
      </c>
      <c r="S788" s="32" t="s">
        <v>446</v>
      </c>
      <c r="T788">
        <v>528</v>
      </c>
      <c r="W788" t="s">
        <v>1331</v>
      </c>
      <c r="X788">
        <v>76</v>
      </c>
      <c r="Y788" s="17" t="s">
        <v>85</v>
      </c>
      <c r="Z788">
        <v>9</v>
      </c>
      <c r="AA788">
        <v>11</v>
      </c>
      <c r="AB788">
        <v>12</v>
      </c>
      <c r="AC788">
        <v>14</v>
      </c>
      <c r="AD788">
        <v>13</v>
      </c>
      <c r="AF788">
        <v>4</v>
      </c>
      <c r="AG788" t="s">
        <v>121</v>
      </c>
    </row>
    <row r="789" spans="1:33" hidden="1" x14ac:dyDescent="0.25">
      <c r="A789" s="19" t="s">
        <v>169</v>
      </c>
      <c r="B789" s="24" t="s">
        <v>189</v>
      </c>
      <c r="C789" s="24" t="s">
        <v>2286</v>
      </c>
      <c r="D789">
        <v>4.3</v>
      </c>
      <c r="E789" s="28">
        <v>2</v>
      </c>
      <c r="F789" s="38" t="str">
        <f>VLOOKUP(Z789, method!$A$1:$B$15, 2, 0)</f>
        <v>留後</v>
      </c>
      <c r="G789">
        <v>4</v>
      </c>
      <c r="H789">
        <v>133</v>
      </c>
      <c r="I789">
        <v>2000</v>
      </c>
      <c r="J789" s="23" t="s">
        <v>394</v>
      </c>
      <c r="K789">
        <v>2</v>
      </c>
      <c r="L789">
        <v>2.87</v>
      </c>
      <c r="M789">
        <v>3</v>
      </c>
      <c r="N789">
        <v>3</v>
      </c>
      <c r="O789">
        <v>24</v>
      </c>
      <c r="P789" t="s">
        <v>506</v>
      </c>
      <c r="Q789">
        <v>1164</v>
      </c>
      <c r="R789">
        <v>3</v>
      </c>
      <c r="S789" s="32" t="s">
        <v>435</v>
      </c>
      <c r="T789">
        <v>473</v>
      </c>
      <c r="W789" t="s">
        <v>600</v>
      </c>
      <c r="X789">
        <v>76</v>
      </c>
      <c r="Y789" s="17" t="s">
        <v>85</v>
      </c>
      <c r="Z789">
        <v>11</v>
      </c>
      <c r="AA789">
        <v>11</v>
      </c>
      <c r="AB789">
        <v>11</v>
      </c>
      <c r="AC789">
        <v>10</v>
      </c>
      <c r="AD789">
        <v>2</v>
      </c>
      <c r="AF789">
        <v>4</v>
      </c>
      <c r="AG789" t="s">
        <v>121</v>
      </c>
    </row>
    <row r="790" spans="1:33" hidden="1" x14ac:dyDescent="0.25">
      <c r="A790" s="19" t="s">
        <v>169</v>
      </c>
      <c r="B790" s="24" t="s">
        <v>189</v>
      </c>
      <c r="C790" s="24" t="s">
        <v>2286</v>
      </c>
      <c r="D790">
        <v>2.8</v>
      </c>
      <c r="E790">
        <v>6</v>
      </c>
      <c r="F790" s="37" t="str">
        <f>VLOOKUP(Z790, method!$A$1:$B$15, 2, 0)</f>
        <v>中前</v>
      </c>
      <c r="G790">
        <v>10</v>
      </c>
      <c r="H790">
        <v>126</v>
      </c>
      <c r="I790">
        <v>1800</v>
      </c>
      <c r="J790" s="20" t="s">
        <v>19</v>
      </c>
      <c r="K790">
        <v>1</v>
      </c>
      <c r="L790">
        <v>48.82</v>
      </c>
      <c r="M790">
        <v>18</v>
      </c>
      <c r="N790">
        <v>2</v>
      </c>
      <c r="O790">
        <v>24</v>
      </c>
      <c r="P790" t="s">
        <v>441</v>
      </c>
      <c r="Q790">
        <v>1140</v>
      </c>
      <c r="R790">
        <v>3</v>
      </c>
      <c r="S790" s="32" t="s">
        <v>435</v>
      </c>
      <c r="T790">
        <v>435</v>
      </c>
      <c r="W790" t="s">
        <v>541</v>
      </c>
      <c r="X790">
        <v>76</v>
      </c>
      <c r="Y790" s="17" t="s">
        <v>85</v>
      </c>
      <c r="Z790">
        <v>7</v>
      </c>
      <c r="AA790">
        <v>7</v>
      </c>
      <c r="AB790">
        <v>8</v>
      </c>
      <c r="AC790">
        <v>8</v>
      </c>
      <c r="AD790">
        <v>6</v>
      </c>
      <c r="AF790">
        <v>4</v>
      </c>
      <c r="AG790" t="s">
        <v>121</v>
      </c>
    </row>
    <row r="791" spans="1:33" hidden="1" x14ac:dyDescent="0.25">
      <c r="A791" s="19" t="s">
        <v>169</v>
      </c>
      <c r="B791" s="24" t="s">
        <v>189</v>
      </c>
      <c r="C791" s="24" t="s">
        <v>2286</v>
      </c>
      <c r="D791">
        <v>2.9</v>
      </c>
      <c r="E791" s="28">
        <v>2</v>
      </c>
      <c r="F791" s="37" t="str">
        <f>VLOOKUP(Z791, method!$A$1:$B$15, 2, 0)</f>
        <v>中前</v>
      </c>
      <c r="G791">
        <v>1</v>
      </c>
      <c r="H791">
        <v>129</v>
      </c>
      <c r="I791">
        <v>2000</v>
      </c>
      <c r="J791" s="20" t="s">
        <v>19</v>
      </c>
      <c r="K791">
        <v>2</v>
      </c>
      <c r="L791">
        <v>2.04</v>
      </c>
      <c r="M791">
        <v>4</v>
      </c>
      <c r="N791">
        <v>2</v>
      </c>
      <c r="O791">
        <v>24</v>
      </c>
      <c r="P791" t="s">
        <v>506</v>
      </c>
      <c r="Q791">
        <v>1162</v>
      </c>
      <c r="R791">
        <v>3</v>
      </c>
      <c r="S791" s="32" t="s">
        <v>435</v>
      </c>
      <c r="T791">
        <v>392</v>
      </c>
      <c r="W791" s="12" t="s">
        <v>662</v>
      </c>
      <c r="X791">
        <v>74</v>
      </c>
      <c r="Y791" s="17" t="s">
        <v>85</v>
      </c>
      <c r="Z791">
        <v>5</v>
      </c>
      <c r="AA791">
        <v>5</v>
      </c>
      <c r="AB791">
        <v>5</v>
      </c>
      <c r="AC791">
        <v>5</v>
      </c>
      <c r="AD791">
        <v>2</v>
      </c>
      <c r="AF791">
        <v>4</v>
      </c>
      <c r="AG791" t="s">
        <v>121</v>
      </c>
    </row>
    <row r="792" spans="1:33" hidden="1" x14ac:dyDescent="0.25">
      <c r="A792" s="19" t="s">
        <v>169</v>
      </c>
      <c r="B792" s="24" t="s">
        <v>189</v>
      </c>
      <c r="C792" s="24" t="s">
        <v>2286</v>
      </c>
      <c r="D792">
        <v>4</v>
      </c>
      <c r="E792" s="28">
        <v>2</v>
      </c>
      <c r="F792" s="36" t="str">
        <f>VLOOKUP(Z792, method!$A$1:$B$15, 2, 0)</f>
        <v>中後</v>
      </c>
      <c r="G792">
        <v>10</v>
      </c>
      <c r="H792">
        <v>125</v>
      </c>
      <c r="I792">
        <v>1600</v>
      </c>
      <c r="J792" s="20" t="s">
        <v>19</v>
      </c>
      <c r="K792">
        <v>1</v>
      </c>
      <c r="L792">
        <v>35.090000000000003</v>
      </c>
      <c r="M792">
        <v>13</v>
      </c>
      <c r="N792">
        <v>1</v>
      </c>
      <c r="O792">
        <v>24</v>
      </c>
      <c r="P792" t="s">
        <v>441</v>
      </c>
      <c r="Q792">
        <v>1154</v>
      </c>
      <c r="R792" t="s">
        <v>510</v>
      </c>
      <c r="S792" s="32" t="s">
        <v>435</v>
      </c>
      <c r="T792">
        <v>341</v>
      </c>
      <c r="W792" s="12" t="s">
        <v>451</v>
      </c>
      <c r="X792">
        <v>73</v>
      </c>
      <c r="Y792" s="17" t="s">
        <v>85</v>
      </c>
      <c r="Z792">
        <v>8</v>
      </c>
      <c r="AA792">
        <v>6</v>
      </c>
      <c r="AB792">
        <v>5</v>
      </c>
      <c r="AC792">
        <v>2</v>
      </c>
      <c r="AF792">
        <v>4</v>
      </c>
      <c r="AG792" t="s">
        <v>121</v>
      </c>
    </row>
    <row r="793" spans="1:33" hidden="1" x14ac:dyDescent="0.25">
      <c r="A793" s="19" t="s">
        <v>169</v>
      </c>
      <c r="B793" s="24" t="s">
        <v>189</v>
      </c>
      <c r="C793" s="24" t="s">
        <v>2286</v>
      </c>
      <c r="D793">
        <v>6.9</v>
      </c>
      <c r="E793" s="28">
        <v>3</v>
      </c>
      <c r="F793" s="36" t="str">
        <f>VLOOKUP(Z793, method!$A$1:$B$15, 2, 0)</f>
        <v>中後</v>
      </c>
      <c r="G793">
        <v>7</v>
      </c>
      <c r="H793">
        <v>133</v>
      </c>
      <c r="I793">
        <v>1600</v>
      </c>
      <c r="J793" s="20" t="s">
        <v>19</v>
      </c>
      <c r="K793">
        <v>1</v>
      </c>
      <c r="L793">
        <v>34.83</v>
      </c>
      <c r="M793">
        <v>26</v>
      </c>
      <c r="N793">
        <v>12</v>
      </c>
      <c r="O793">
        <v>23</v>
      </c>
      <c r="P793" t="s">
        <v>441</v>
      </c>
      <c r="Q793">
        <v>1162</v>
      </c>
      <c r="R793">
        <v>3</v>
      </c>
      <c r="S793" s="32" t="s">
        <v>435</v>
      </c>
      <c r="T793">
        <v>288</v>
      </c>
      <c r="W793" s="12">
        <v>1</v>
      </c>
      <c r="X793">
        <v>73</v>
      </c>
      <c r="Y793" s="17" t="s">
        <v>85</v>
      </c>
      <c r="Z793">
        <v>10</v>
      </c>
      <c r="AA793">
        <v>10</v>
      </c>
      <c r="AB793">
        <v>11</v>
      </c>
      <c r="AC793">
        <v>3</v>
      </c>
      <c r="AF793">
        <v>4</v>
      </c>
      <c r="AG793" t="s">
        <v>121</v>
      </c>
    </row>
    <row r="794" spans="1:33" hidden="1" x14ac:dyDescent="0.25">
      <c r="A794" s="19" t="s">
        <v>169</v>
      </c>
      <c r="B794" s="24" t="s">
        <v>189</v>
      </c>
      <c r="C794" s="24" t="s">
        <v>2286</v>
      </c>
      <c r="D794">
        <v>3.9</v>
      </c>
      <c r="E794">
        <v>9</v>
      </c>
      <c r="F794" s="36" t="str">
        <f>VLOOKUP(Z794, method!$A$1:$B$15, 2, 0)</f>
        <v>中後</v>
      </c>
      <c r="G794">
        <v>5</v>
      </c>
      <c r="H794">
        <v>129</v>
      </c>
      <c r="I794">
        <v>1400</v>
      </c>
      <c r="J794" s="20" t="s">
        <v>19</v>
      </c>
      <c r="K794">
        <v>1</v>
      </c>
      <c r="L794">
        <v>23.24</v>
      </c>
      <c r="M794">
        <v>10</v>
      </c>
      <c r="N794">
        <v>12</v>
      </c>
      <c r="O794">
        <v>23</v>
      </c>
      <c r="P794" t="s">
        <v>434</v>
      </c>
      <c r="Q794">
        <v>1151</v>
      </c>
      <c r="R794">
        <v>3</v>
      </c>
      <c r="S794" s="32" t="s">
        <v>435</v>
      </c>
      <c r="T794">
        <v>234</v>
      </c>
      <c r="W794" s="12" t="s">
        <v>456</v>
      </c>
      <c r="X794">
        <v>73</v>
      </c>
      <c r="Y794" s="17" t="s">
        <v>85</v>
      </c>
      <c r="Z794">
        <v>8</v>
      </c>
      <c r="AA794">
        <v>9</v>
      </c>
      <c r="AB794">
        <v>10</v>
      </c>
      <c r="AC794">
        <v>9</v>
      </c>
      <c r="AF794">
        <v>4</v>
      </c>
      <c r="AG794" t="s">
        <v>121</v>
      </c>
    </row>
    <row r="795" spans="1:33" hidden="1" x14ac:dyDescent="0.25">
      <c r="A795" s="19" t="s">
        <v>169</v>
      </c>
      <c r="B795" s="24" t="s">
        <v>189</v>
      </c>
      <c r="C795" s="24" t="s">
        <v>2286</v>
      </c>
      <c r="D795">
        <v>3.4</v>
      </c>
      <c r="E795">
        <v>7</v>
      </c>
      <c r="F795" s="37" t="str">
        <f>VLOOKUP(Z795, method!$A$1:$B$15, 2, 0)</f>
        <v>中前</v>
      </c>
      <c r="G795">
        <v>11</v>
      </c>
      <c r="H795">
        <v>133</v>
      </c>
      <c r="I795">
        <v>1400</v>
      </c>
      <c r="J795" s="20" t="s">
        <v>19</v>
      </c>
      <c r="K795">
        <v>1</v>
      </c>
      <c r="L795">
        <v>22.54</v>
      </c>
      <c r="M795">
        <v>19</v>
      </c>
      <c r="N795">
        <v>11</v>
      </c>
      <c r="O795">
        <v>23</v>
      </c>
      <c r="P795" t="s">
        <v>506</v>
      </c>
      <c r="Q795">
        <v>1145</v>
      </c>
      <c r="R795">
        <v>3</v>
      </c>
      <c r="S795" s="32" t="s">
        <v>446</v>
      </c>
      <c r="T795">
        <v>186</v>
      </c>
      <c r="W795" s="12" t="s">
        <v>456</v>
      </c>
      <c r="X795">
        <v>73</v>
      </c>
      <c r="Y795" s="17" t="s">
        <v>85</v>
      </c>
      <c r="Z795">
        <v>7</v>
      </c>
      <c r="AA795">
        <v>7</v>
      </c>
      <c r="AB795">
        <v>7</v>
      </c>
      <c r="AC795">
        <v>7</v>
      </c>
      <c r="AF795">
        <v>4</v>
      </c>
      <c r="AG795" t="s">
        <v>121</v>
      </c>
    </row>
    <row r="796" spans="1:33" x14ac:dyDescent="0.25">
      <c r="A796" s="19" t="s">
        <v>169</v>
      </c>
      <c r="B796" s="25" t="s">
        <v>193</v>
      </c>
      <c r="C796" s="25" t="s">
        <v>2287</v>
      </c>
      <c r="D796">
        <v>18</v>
      </c>
      <c r="E796" s="28">
        <v>2</v>
      </c>
      <c r="F796" s="38" t="str">
        <f>VLOOKUP(Z796, method!$A$1:$B$15, 2, 0)</f>
        <v>留後</v>
      </c>
      <c r="G796">
        <v>12</v>
      </c>
      <c r="H796">
        <v>121</v>
      </c>
      <c r="I796" s="43">
        <v>1650</v>
      </c>
      <c r="J796" s="27" t="s">
        <v>93</v>
      </c>
      <c r="K796">
        <v>1</v>
      </c>
      <c r="L796">
        <v>39.61</v>
      </c>
      <c r="M796">
        <v>25</v>
      </c>
      <c r="N796">
        <v>6</v>
      </c>
      <c r="O796">
        <v>25</v>
      </c>
      <c r="P796" s="31" t="s">
        <v>461</v>
      </c>
      <c r="Q796">
        <v>1106</v>
      </c>
      <c r="R796">
        <v>4</v>
      </c>
      <c r="S796" s="32" t="s">
        <v>446</v>
      </c>
      <c r="T796">
        <v>781</v>
      </c>
      <c r="W796" s="12" t="s">
        <v>464</v>
      </c>
      <c r="X796">
        <v>46</v>
      </c>
      <c r="Y796" s="19" t="s">
        <v>94</v>
      </c>
      <c r="Z796">
        <v>12</v>
      </c>
      <c r="AA796">
        <v>12</v>
      </c>
      <c r="AB796">
        <v>12</v>
      </c>
      <c r="AC796">
        <v>2</v>
      </c>
      <c r="AF796">
        <v>3</v>
      </c>
      <c r="AG796" t="s">
        <v>93</v>
      </c>
    </row>
    <row r="797" spans="1:33" x14ac:dyDescent="0.25">
      <c r="A797" s="19" t="s">
        <v>169</v>
      </c>
      <c r="B797" s="25" t="s">
        <v>193</v>
      </c>
      <c r="C797" s="25" t="s">
        <v>2287</v>
      </c>
      <c r="D797">
        <v>8.4</v>
      </c>
      <c r="E797">
        <v>6</v>
      </c>
      <c r="F797" s="36" t="str">
        <f>VLOOKUP(Z797, method!$A$1:$B$15, 2, 0)</f>
        <v>中後</v>
      </c>
      <c r="G797">
        <v>8</v>
      </c>
      <c r="H797">
        <v>123</v>
      </c>
      <c r="I797" s="43">
        <v>1650</v>
      </c>
      <c r="J797" s="24" t="s">
        <v>34</v>
      </c>
      <c r="K797">
        <v>1</v>
      </c>
      <c r="L797">
        <v>40.409999999999997</v>
      </c>
      <c r="M797">
        <v>28</v>
      </c>
      <c r="N797">
        <v>5</v>
      </c>
      <c r="O797">
        <v>25</v>
      </c>
      <c r="P797" s="42" t="s">
        <v>445</v>
      </c>
      <c r="Q797">
        <v>1100</v>
      </c>
      <c r="R797">
        <v>4</v>
      </c>
      <c r="S797" s="32" t="s">
        <v>446</v>
      </c>
      <c r="T797">
        <v>715</v>
      </c>
      <c r="W797" t="s">
        <v>474</v>
      </c>
      <c r="X797">
        <v>48</v>
      </c>
      <c r="Y797" s="19" t="s">
        <v>94</v>
      </c>
      <c r="Z797">
        <v>9</v>
      </c>
      <c r="AA797">
        <v>10</v>
      </c>
      <c r="AB797">
        <v>10</v>
      </c>
      <c r="AC797">
        <v>6</v>
      </c>
      <c r="AF797">
        <v>3</v>
      </c>
      <c r="AG797" t="s">
        <v>93</v>
      </c>
    </row>
    <row r="798" spans="1:33" hidden="1" x14ac:dyDescent="0.25">
      <c r="A798" s="19" t="s">
        <v>169</v>
      </c>
      <c r="B798" s="25" t="s">
        <v>193</v>
      </c>
      <c r="C798" s="25" t="s">
        <v>2287</v>
      </c>
      <c r="D798">
        <v>15</v>
      </c>
      <c r="E798">
        <v>7</v>
      </c>
      <c r="F798" s="35" t="str">
        <f>VLOOKUP(Z798, method!$A$1:$B$15, 2, 0)</f>
        <v>放頭</v>
      </c>
      <c r="G798">
        <v>4</v>
      </c>
      <c r="H798">
        <v>127</v>
      </c>
      <c r="I798">
        <v>1400</v>
      </c>
      <c r="J798" s="27" t="s">
        <v>93</v>
      </c>
      <c r="K798">
        <v>1</v>
      </c>
      <c r="L798">
        <v>22.84</v>
      </c>
      <c r="M798">
        <v>10</v>
      </c>
      <c r="N798">
        <v>5</v>
      </c>
      <c r="O798">
        <v>25</v>
      </c>
      <c r="P798" t="s">
        <v>429</v>
      </c>
      <c r="Q798">
        <v>1109</v>
      </c>
      <c r="R798">
        <v>4</v>
      </c>
      <c r="S798" s="32" t="s">
        <v>435</v>
      </c>
      <c r="T798">
        <v>663</v>
      </c>
      <c r="W798" t="s">
        <v>488</v>
      </c>
      <c r="X798">
        <v>50</v>
      </c>
      <c r="Y798" s="19" t="s">
        <v>94</v>
      </c>
      <c r="Z798">
        <v>1</v>
      </c>
      <c r="AA798">
        <v>1</v>
      </c>
      <c r="AB798">
        <v>1</v>
      </c>
      <c r="AC798">
        <v>7</v>
      </c>
      <c r="AF798">
        <v>3</v>
      </c>
      <c r="AG798" t="s">
        <v>93</v>
      </c>
    </row>
    <row r="799" spans="1:33" hidden="1" x14ac:dyDescent="0.25">
      <c r="A799" s="19" t="s">
        <v>169</v>
      </c>
      <c r="B799" s="25" t="s">
        <v>193</v>
      </c>
      <c r="C799" s="25" t="s">
        <v>2287</v>
      </c>
      <c r="D799">
        <v>21</v>
      </c>
      <c r="E799">
        <v>6</v>
      </c>
      <c r="F799" s="36" t="str">
        <f>VLOOKUP(Z799, method!$A$1:$B$15, 2, 0)</f>
        <v>中後</v>
      </c>
      <c r="G799">
        <v>10</v>
      </c>
      <c r="H799">
        <v>129</v>
      </c>
      <c r="I799">
        <v>1400</v>
      </c>
      <c r="J799" s="27" t="s">
        <v>93</v>
      </c>
      <c r="K799">
        <v>1</v>
      </c>
      <c r="L799">
        <v>21.4</v>
      </c>
      <c r="M799">
        <v>20</v>
      </c>
      <c r="N799">
        <v>4</v>
      </c>
      <c r="O799">
        <v>25</v>
      </c>
      <c r="P799" t="s">
        <v>441</v>
      </c>
      <c r="Q799">
        <v>1119</v>
      </c>
      <c r="R799">
        <v>4</v>
      </c>
      <c r="S799" s="32" t="s">
        <v>446</v>
      </c>
      <c r="T799">
        <v>602</v>
      </c>
      <c r="W799">
        <v>4</v>
      </c>
      <c r="X799">
        <v>52</v>
      </c>
      <c r="Y799" s="19" t="s">
        <v>94</v>
      </c>
      <c r="Z799">
        <v>10</v>
      </c>
      <c r="AA799">
        <v>10</v>
      </c>
      <c r="AB799">
        <v>12</v>
      </c>
      <c r="AC799">
        <v>6</v>
      </c>
      <c r="AF799">
        <v>3</v>
      </c>
      <c r="AG799" t="s">
        <v>93</v>
      </c>
    </row>
    <row r="800" spans="1:33" hidden="1" x14ac:dyDescent="0.25">
      <c r="A800" s="19" t="s">
        <v>169</v>
      </c>
      <c r="B800" s="25" t="s">
        <v>193</v>
      </c>
      <c r="C800" s="25" t="s">
        <v>2287</v>
      </c>
      <c r="D800">
        <v>107</v>
      </c>
      <c r="E800" s="34">
        <v>5</v>
      </c>
      <c r="F800" s="36" t="str">
        <f>VLOOKUP(Z800, method!$A$1:$B$15, 2, 0)</f>
        <v>中後</v>
      </c>
      <c r="G800">
        <v>9</v>
      </c>
      <c r="H800">
        <v>127</v>
      </c>
      <c r="I800">
        <v>1200</v>
      </c>
      <c r="J800" s="27" t="s">
        <v>93</v>
      </c>
      <c r="K800">
        <v>1</v>
      </c>
      <c r="L800">
        <v>9.9</v>
      </c>
      <c r="M800">
        <v>30</v>
      </c>
      <c r="N800">
        <v>3</v>
      </c>
      <c r="O800">
        <v>25</v>
      </c>
      <c r="P800" t="s">
        <v>539</v>
      </c>
      <c r="Q800">
        <v>1116</v>
      </c>
      <c r="R800">
        <v>4</v>
      </c>
      <c r="S800" s="32" t="s">
        <v>435</v>
      </c>
      <c r="T800">
        <v>545</v>
      </c>
      <c r="W800" t="s">
        <v>600</v>
      </c>
      <c r="X800">
        <v>52</v>
      </c>
      <c r="Y800" s="19" t="s">
        <v>94</v>
      </c>
      <c r="Z800">
        <v>9</v>
      </c>
      <c r="AA800">
        <v>8</v>
      </c>
      <c r="AB800">
        <v>5</v>
      </c>
      <c r="AF800">
        <v>3</v>
      </c>
      <c r="AG800" t="s">
        <v>93</v>
      </c>
    </row>
    <row r="801" spans="1:33" x14ac:dyDescent="0.25">
      <c r="A801" s="19" t="s">
        <v>169</v>
      </c>
      <c r="B801" s="26" t="s">
        <v>196</v>
      </c>
      <c r="C801" s="26" t="s">
        <v>2288</v>
      </c>
      <c r="D801">
        <v>11</v>
      </c>
      <c r="E801">
        <v>11</v>
      </c>
      <c r="F801" s="35" t="str">
        <f>VLOOKUP(Z801, method!$A$1:$B$15, 2, 0)</f>
        <v>放頭</v>
      </c>
      <c r="G801">
        <v>7</v>
      </c>
      <c r="H801">
        <v>123</v>
      </c>
      <c r="I801" s="43">
        <v>1650</v>
      </c>
      <c r="J801" s="17" t="s">
        <v>84</v>
      </c>
      <c r="K801">
        <v>1</v>
      </c>
      <c r="L801">
        <v>41.88</v>
      </c>
      <c r="M801">
        <v>10</v>
      </c>
      <c r="N801">
        <v>9</v>
      </c>
      <c r="O801">
        <v>25</v>
      </c>
      <c r="P801" s="31" t="s">
        <v>450</v>
      </c>
      <c r="Q801">
        <v>1117</v>
      </c>
      <c r="R801">
        <v>4</v>
      </c>
      <c r="S801" s="32" t="s">
        <v>435</v>
      </c>
      <c r="T801">
        <v>14</v>
      </c>
      <c r="W801">
        <v>9</v>
      </c>
      <c r="X801">
        <v>47</v>
      </c>
      <c r="Y801" s="18" t="s">
        <v>20</v>
      </c>
      <c r="Z801">
        <v>3</v>
      </c>
      <c r="AA801">
        <v>4</v>
      </c>
      <c r="AB801">
        <v>4</v>
      </c>
      <c r="AC801">
        <v>11</v>
      </c>
      <c r="AF801">
        <v>8</v>
      </c>
      <c r="AG801" t="s">
        <v>116</v>
      </c>
    </row>
    <row r="802" spans="1:33" hidden="1" x14ac:dyDescent="0.25">
      <c r="A802" s="19" t="s">
        <v>169</v>
      </c>
      <c r="B802" s="26" t="s">
        <v>196</v>
      </c>
      <c r="C802" s="26" t="s">
        <v>2288</v>
      </c>
      <c r="D802">
        <v>9.6999999999999993</v>
      </c>
      <c r="E802">
        <v>8</v>
      </c>
      <c r="F802" s="38" t="str">
        <f>VLOOKUP(Z802, method!$A$1:$B$15, 2, 0)</f>
        <v>留後</v>
      </c>
      <c r="G802">
        <v>11</v>
      </c>
      <c r="H802">
        <v>125</v>
      </c>
      <c r="I802">
        <v>1600</v>
      </c>
      <c r="J802" s="17" t="s">
        <v>84</v>
      </c>
      <c r="K802">
        <v>1</v>
      </c>
      <c r="L802">
        <v>36.11</v>
      </c>
      <c r="M802">
        <v>1</v>
      </c>
      <c r="N802">
        <v>7</v>
      </c>
      <c r="O802">
        <v>25</v>
      </c>
      <c r="P802" t="s">
        <v>429</v>
      </c>
      <c r="Q802">
        <v>1105</v>
      </c>
      <c r="R802">
        <v>4</v>
      </c>
      <c r="S802" s="32" t="s">
        <v>435</v>
      </c>
      <c r="T802">
        <v>805</v>
      </c>
      <c r="W802" t="s">
        <v>624</v>
      </c>
      <c r="X802">
        <v>48</v>
      </c>
      <c r="Y802" s="18" t="s">
        <v>20</v>
      </c>
      <c r="Z802">
        <v>12</v>
      </c>
      <c r="AA802">
        <v>11</v>
      </c>
      <c r="AB802">
        <v>12</v>
      </c>
      <c r="AC802">
        <v>8</v>
      </c>
      <c r="AF802">
        <v>8</v>
      </c>
      <c r="AG802" t="s">
        <v>116</v>
      </c>
    </row>
    <row r="803" spans="1:33" x14ac:dyDescent="0.25">
      <c r="A803" s="19" t="s">
        <v>169</v>
      </c>
      <c r="B803" s="26" t="s">
        <v>196</v>
      </c>
      <c r="C803" s="26" t="s">
        <v>2288</v>
      </c>
      <c r="D803">
        <v>4.2</v>
      </c>
      <c r="E803">
        <v>6</v>
      </c>
      <c r="F803" s="35" t="str">
        <f>VLOOKUP(Z803, method!$A$1:$B$15, 2, 0)</f>
        <v>放頭</v>
      </c>
      <c r="G803">
        <v>8</v>
      </c>
      <c r="H803">
        <v>126</v>
      </c>
      <c r="I803" s="43">
        <v>1650</v>
      </c>
      <c r="J803" s="21" t="s">
        <v>53</v>
      </c>
      <c r="K803">
        <v>1</v>
      </c>
      <c r="L803">
        <v>40.64</v>
      </c>
      <c r="M803">
        <v>11</v>
      </c>
      <c r="N803">
        <v>6</v>
      </c>
      <c r="O803">
        <v>25</v>
      </c>
      <c r="P803" s="31" t="s">
        <v>455</v>
      </c>
      <c r="Q803">
        <v>1108</v>
      </c>
      <c r="R803">
        <v>4</v>
      </c>
      <c r="S803" s="32" t="s">
        <v>446</v>
      </c>
      <c r="T803">
        <v>749</v>
      </c>
      <c r="W803">
        <v>6</v>
      </c>
      <c r="X803">
        <v>48</v>
      </c>
      <c r="Y803" s="18" t="s">
        <v>20</v>
      </c>
      <c r="Z803">
        <v>2</v>
      </c>
      <c r="AA803">
        <v>1</v>
      </c>
      <c r="AB803">
        <v>1</v>
      </c>
      <c r="AC803">
        <v>6</v>
      </c>
      <c r="AF803">
        <v>8</v>
      </c>
      <c r="AG803" t="s">
        <v>116</v>
      </c>
    </row>
    <row r="804" spans="1:33" x14ac:dyDescent="0.25">
      <c r="A804" s="19" t="s">
        <v>169</v>
      </c>
      <c r="B804" s="26" t="s">
        <v>196</v>
      </c>
      <c r="C804" s="26" t="s">
        <v>2288</v>
      </c>
      <c r="D804">
        <v>5.5</v>
      </c>
      <c r="E804" s="28">
        <v>2</v>
      </c>
      <c r="F804" s="35" t="str">
        <f>VLOOKUP(Z804, method!$A$1:$B$15, 2, 0)</f>
        <v>放頭</v>
      </c>
      <c r="G804">
        <v>3</v>
      </c>
      <c r="H804">
        <v>123</v>
      </c>
      <c r="I804" s="43">
        <v>1650</v>
      </c>
      <c r="J804" s="21" t="s">
        <v>53</v>
      </c>
      <c r="K804">
        <v>1</v>
      </c>
      <c r="L804">
        <v>39.5</v>
      </c>
      <c r="M804">
        <v>21</v>
      </c>
      <c r="N804">
        <v>5</v>
      </c>
      <c r="O804">
        <v>25</v>
      </c>
      <c r="P804" s="31" t="s">
        <v>461</v>
      </c>
      <c r="Q804">
        <v>1101</v>
      </c>
      <c r="R804">
        <v>4</v>
      </c>
      <c r="S804" s="32" t="s">
        <v>446</v>
      </c>
      <c r="T804">
        <v>690</v>
      </c>
      <c r="W804" t="s">
        <v>519</v>
      </c>
      <c r="X804">
        <v>48</v>
      </c>
      <c r="Y804" s="18" t="s">
        <v>20</v>
      </c>
      <c r="Z804">
        <v>2</v>
      </c>
      <c r="AA804">
        <v>2</v>
      </c>
      <c r="AB804">
        <v>3</v>
      </c>
      <c r="AC804">
        <v>2</v>
      </c>
      <c r="AF804">
        <v>8</v>
      </c>
      <c r="AG804" t="s">
        <v>116</v>
      </c>
    </row>
    <row r="805" spans="1:33" hidden="1" x14ac:dyDescent="0.25">
      <c r="A805" s="19" t="s">
        <v>169</v>
      </c>
      <c r="B805" s="26" t="s">
        <v>196</v>
      </c>
      <c r="C805" s="26" t="s">
        <v>2288</v>
      </c>
      <c r="D805">
        <v>7.8</v>
      </c>
      <c r="E805" s="34">
        <v>4</v>
      </c>
      <c r="F805" s="36" t="str">
        <f>VLOOKUP(Z805, method!$A$1:$B$15, 2, 0)</f>
        <v>中後</v>
      </c>
      <c r="G805">
        <v>8</v>
      </c>
      <c r="H805">
        <v>123</v>
      </c>
      <c r="I805">
        <v>1800</v>
      </c>
      <c r="J805" s="21" t="s">
        <v>53</v>
      </c>
      <c r="K805">
        <v>1</v>
      </c>
      <c r="L805">
        <v>48.97</v>
      </c>
      <c r="M805">
        <v>30</v>
      </c>
      <c r="N805">
        <v>4</v>
      </c>
      <c r="O805">
        <v>25</v>
      </c>
      <c r="P805" s="42" t="s">
        <v>445</v>
      </c>
      <c r="Q805">
        <v>1112</v>
      </c>
      <c r="R805">
        <v>4</v>
      </c>
      <c r="S805" s="32" t="s">
        <v>446</v>
      </c>
      <c r="T805">
        <v>634</v>
      </c>
      <c r="W805" s="12" t="s">
        <v>464</v>
      </c>
      <c r="X805">
        <v>48</v>
      </c>
      <c r="Y805" s="18" t="s">
        <v>20</v>
      </c>
      <c r="Z805">
        <v>9</v>
      </c>
      <c r="AA805">
        <v>9</v>
      </c>
      <c r="AB805">
        <v>9</v>
      </c>
      <c r="AC805">
        <v>7</v>
      </c>
      <c r="AD805">
        <v>4</v>
      </c>
      <c r="AF805">
        <v>8</v>
      </c>
      <c r="AG805" t="s">
        <v>116</v>
      </c>
    </row>
    <row r="806" spans="1:33" x14ac:dyDescent="0.25">
      <c r="A806" s="19" t="s">
        <v>169</v>
      </c>
      <c r="B806" s="26" t="s">
        <v>196</v>
      </c>
      <c r="C806" s="26" t="s">
        <v>2288</v>
      </c>
      <c r="D806">
        <v>2.7</v>
      </c>
      <c r="E806" s="28">
        <v>3</v>
      </c>
      <c r="F806" s="37" t="str">
        <f>VLOOKUP(Z806, method!$A$1:$B$15, 2, 0)</f>
        <v>中前</v>
      </c>
      <c r="G806">
        <v>3</v>
      </c>
      <c r="H806">
        <v>123</v>
      </c>
      <c r="I806" s="43">
        <v>1650</v>
      </c>
      <c r="J806" s="21" t="s">
        <v>53</v>
      </c>
      <c r="K806">
        <v>1</v>
      </c>
      <c r="L806">
        <v>39.6</v>
      </c>
      <c r="M806">
        <v>16</v>
      </c>
      <c r="N806">
        <v>4</v>
      </c>
      <c r="O806">
        <v>25</v>
      </c>
      <c r="P806" s="31" t="s">
        <v>455</v>
      </c>
      <c r="Q806">
        <v>1103</v>
      </c>
      <c r="R806">
        <v>4</v>
      </c>
      <c r="S806" s="32" t="s">
        <v>446</v>
      </c>
      <c r="T806">
        <v>596</v>
      </c>
      <c r="W806" s="12" t="s">
        <v>480</v>
      </c>
      <c r="X806">
        <v>47</v>
      </c>
      <c r="Y806" s="18" t="s">
        <v>20</v>
      </c>
      <c r="Z806">
        <v>6</v>
      </c>
      <c r="AA806">
        <v>6</v>
      </c>
      <c r="AB806">
        <v>6</v>
      </c>
      <c r="AC806">
        <v>3</v>
      </c>
      <c r="AF806">
        <v>8</v>
      </c>
      <c r="AG806" t="s">
        <v>116</v>
      </c>
    </row>
    <row r="807" spans="1:33" x14ac:dyDescent="0.25">
      <c r="A807" s="19" t="s">
        <v>169</v>
      </c>
      <c r="B807" s="26" t="s">
        <v>196</v>
      </c>
      <c r="C807" s="26" t="s">
        <v>2288</v>
      </c>
      <c r="D807">
        <v>9.5</v>
      </c>
      <c r="E807" s="28">
        <v>2</v>
      </c>
      <c r="F807" s="36" t="str">
        <f>VLOOKUP(Z807, method!$A$1:$B$15, 2, 0)</f>
        <v>中後</v>
      </c>
      <c r="G807">
        <v>9</v>
      </c>
      <c r="H807">
        <v>121</v>
      </c>
      <c r="I807" s="43">
        <v>1650</v>
      </c>
      <c r="J807" s="21" t="s">
        <v>53</v>
      </c>
      <c r="K807">
        <v>1</v>
      </c>
      <c r="L807">
        <v>39.590000000000003</v>
      </c>
      <c r="M807">
        <v>2</v>
      </c>
      <c r="N807">
        <v>4</v>
      </c>
      <c r="O807">
        <v>25</v>
      </c>
      <c r="P807" s="30" t="s">
        <v>445</v>
      </c>
      <c r="Q807">
        <v>1116</v>
      </c>
      <c r="R807">
        <v>4</v>
      </c>
      <c r="S807" s="32" t="s">
        <v>446</v>
      </c>
      <c r="T807">
        <v>558</v>
      </c>
      <c r="W807" s="12" t="s">
        <v>480</v>
      </c>
      <c r="X807">
        <v>44</v>
      </c>
      <c r="Y807" s="18" t="s">
        <v>20</v>
      </c>
      <c r="Z807">
        <v>9</v>
      </c>
      <c r="AA807">
        <v>9</v>
      </c>
      <c r="AB807">
        <v>8</v>
      </c>
      <c r="AC807">
        <v>2</v>
      </c>
      <c r="AF807">
        <v>8</v>
      </c>
      <c r="AG807" t="s">
        <v>116</v>
      </c>
    </row>
    <row r="808" spans="1:33" hidden="1" x14ac:dyDescent="0.25">
      <c r="A808" s="19" t="s">
        <v>169</v>
      </c>
      <c r="B808" s="26" t="s">
        <v>196</v>
      </c>
      <c r="C808" s="26" t="s">
        <v>2288</v>
      </c>
      <c r="D808">
        <v>2.4</v>
      </c>
      <c r="E808" s="28">
        <v>1</v>
      </c>
      <c r="F808" s="37" t="str">
        <f>VLOOKUP(Z808, method!$A$1:$B$15, 2, 0)</f>
        <v>中前</v>
      </c>
      <c r="G808">
        <v>4</v>
      </c>
      <c r="H808">
        <v>134</v>
      </c>
      <c r="I808">
        <v>1600</v>
      </c>
      <c r="J808" s="17" t="s">
        <v>84</v>
      </c>
      <c r="K808">
        <v>1</v>
      </c>
      <c r="L808">
        <v>34.46</v>
      </c>
      <c r="M808">
        <v>15</v>
      </c>
      <c r="N808">
        <v>3</v>
      </c>
      <c r="O808">
        <v>25</v>
      </c>
      <c r="P808" t="s">
        <v>441</v>
      </c>
      <c r="Q808">
        <v>1110</v>
      </c>
      <c r="R808">
        <v>5</v>
      </c>
      <c r="S808" s="32" t="s">
        <v>446</v>
      </c>
      <c r="T808">
        <v>506</v>
      </c>
      <c r="W808" s="12" t="s">
        <v>480</v>
      </c>
      <c r="X808">
        <v>38</v>
      </c>
      <c r="Y808" s="18" t="s">
        <v>20</v>
      </c>
      <c r="Z808">
        <v>7</v>
      </c>
      <c r="AA808">
        <v>6</v>
      </c>
      <c r="AB808">
        <v>6</v>
      </c>
      <c r="AC808">
        <v>1</v>
      </c>
      <c r="AF808">
        <v>8</v>
      </c>
      <c r="AG808" t="s">
        <v>116</v>
      </c>
    </row>
    <row r="809" spans="1:33" hidden="1" x14ac:dyDescent="0.25">
      <c r="A809" s="19" t="s">
        <v>169</v>
      </c>
      <c r="B809" s="26" t="s">
        <v>196</v>
      </c>
      <c r="C809" s="26" t="s">
        <v>2288</v>
      </c>
      <c r="D809">
        <v>5.9</v>
      </c>
      <c r="E809">
        <v>10</v>
      </c>
      <c r="F809" s="35" t="str">
        <f>VLOOKUP(Z809, method!$A$1:$B$15, 2, 0)</f>
        <v>放頭</v>
      </c>
      <c r="G809">
        <v>11</v>
      </c>
      <c r="H809">
        <v>117</v>
      </c>
      <c r="I809">
        <v>1800</v>
      </c>
      <c r="J809" s="20" t="s">
        <v>58</v>
      </c>
      <c r="K809">
        <v>1</v>
      </c>
      <c r="L809">
        <v>47.86</v>
      </c>
      <c r="M809">
        <v>16</v>
      </c>
      <c r="N809">
        <v>2</v>
      </c>
      <c r="O809">
        <v>25</v>
      </c>
      <c r="P809" t="s">
        <v>441</v>
      </c>
      <c r="Q809">
        <v>1116</v>
      </c>
      <c r="R809">
        <v>4</v>
      </c>
      <c r="S809" s="32" t="s">
        <v>446</v>
      </c>
      <c r="T809">
        <v>432</v>
      </c>
      <c r="W809">
        <v>7</v>
      </c>
      <c r="X809">
        <v>40</v>
      </c>
      <c r="Y809" s="18" t="s">
        <v>20</v>
      </c>
      <c r="Z809">
        <v>2</v>
      </c>
      <c r="AA809">
        <v>2</v>
      </c>
      <c r="AB809">
        <v>3</v>
      </c>
      <c r="AC809">
        <v>4</v>
      </c>
      <c r="AD809">
        <v>10</v>
      </c>
      <c r="AF809">
        <v>8</v>
      </c>
      <c r="AG809" t="s">
        <v>116</v>
      </c>
    </row>
    <row r="810" spans="1:33" hidden="1" x14ac:dyDescent="0.25">
      <c r="A810" s="19" t="s">
        <v>169</v>
      </c>
      <c r="B810" s="26" t="s">
        <v>196</v>
      </c>
      <c r="C810" s="26" t="s">
        <v>2288</v>
      </c>
      <c r="D810">
        <v>4.3</v>
      </c>
      <c r="E810" s="34">
        <v>4</v>
      </c>
      <c r="F810" s="35" t="str">
        <f>VLOOKUP(Z810, method!$A$1:$B$15, 2, 0)</f>
        <v>放頭</v>
      </c>
      <c r="G810">
        <v>3</v>
      </c>
      <c r="H810">
        <v>116</v>
      </c>
      <c r="I810">
        <v>2000</v>
      </c>
      <c r="J810" s="18" t="s">
        <v>116</v>
      </c>
      <c r="K810">
        <v>2</v>
      </c>
      <c r="L810">
        <v>2.96</v>
      </c>
      <c r="M810">
        <v>26</v>
      </c>
      <c r="N810">
        <v>1</v>
      </c>
      <c r="O810">
        <v>25</v>
      </c>
      <c r="P810" t="s">
        <v>539</v>
      </c>
      <c r="Q810">
        <v>1112</v>
      </c>
      <c r="R810">
        <v>4</v>
      </c>
      <c r="S810" s="32" t="s">
        <v>435</v>
      </c>
      <c r="T810">
        <v>380</v>
      </c>
      <c r="W810" s="12" t="s">
        <v>558</v>
      </c>
      <c r="X810">
        <v>40</v>
      </c>
      <c r="Y810" s="18" t="s">
        <v>20</v>
      </c>
      <c r="Z810">
        <v>2</v>
      </c>
      <c r="AA810">
        <v>3</v>
      </c>
      <c r="AB810">
        <v>3</v>
      </c>
      <c r="AC810">
        <v>2</v>
      </c>
      <c r="AD810">
        <v>4</v>
      </c>
      <c r="AF810">
        <v>8</v>
      </c>
      <c r="AG810" t="s">
        <v>116</v>
      </c>
    </row>
    <row r="811" spans="1:33" hidden="1" x14ac:dyDescent="0.25">
      <c r="A811" s="19" t="s">
        <v>169</v>
      </c>
      <c r="B811" s="26" t="s">
        <v>196</v>
      </c>
      <c r="C811" s="26" t="s">
        <v>2288</v>
      </c>
      <c r="D811">
        <v>7.6</v>
      </c>
      <c r="E811" s="28">
        <v>2</v>
      </c>
      <c r="F811" s="37" t="str">
        <f>VLOOKUP(Z811, method!$A$1:$B$15, 2, 0)</f>
        <v>中前</v>
      </c>
      <c r="G811">
        <v>4</v>
      </c>
      <c r="H811">
        <v>116</v>
      </c>
      <c r="I811">
        <v>2000</v>
      </c>
      <c r="J811" s="18" t="s">
        <v>116</v>
      </c>
      <c r="K811">
        <v>2</v>
      </c>
      <c r="L811">
        <v>3.57</v>
      </c>
      <c r="M811">
        <v>22</v>
      </c>
      <c r="N811">
        <v>12</v>
      </c>
      <c r="O811">
        <v>24</v>
      </c>
      <c r="P811" t="s">
        <v>539</v>
      </c>
      <c r="Q811">
        <v>1101</v>
      </c>
      <c r="R811">
        <v>4</v>
      </c>
      <c r="S811" s="32" t="s">
        <v>435</v>
      </c>
      <c r="T811">
        <v>282</v>
      </c>
      <c r="W811" s="12" t="s">
        <v>480</v>
      </c>
      <c r="X811">
        <v>40</v>
      </c>
      <c r="Y811" s="18" t="s">
        <v>20</v>
      </c>
      <c r="Z811">
        <v>5</v>
      </c>
      <c r="AA811">
        <v>6</v>
      </c>
      <c r="AB811">
        <v>6</v>
      </c>
      <c r="AC811">
        <v>5</v>
      </c>
      <c r="AD811">
        <v>2</v>
      </c>
      <c r="AF811">
        <v>8</v>
      </c>
      <c r="AG811" t="s">
        <v>116</v>
      </c>
    </row>
    <row r="812" spans="1:33" hidden="1" x14ac:dyDescent="0.25">
      <c r="A812" s="19" t="s">
        <v>169</v>
      </c>
      <c r="B812" s="26" t="s">
        <v>196</v>
      </c>
      <c r="C812" s="26" t="s">
        <v>2288</v>
      </c>
      <c r="D812">
        <v>3.2</v>
      </c>
      <c r="E812">
        <v>6</v>
      </c>
      <c r="F812" s="35" t="str">
        <f>VLOOKUP(Z812, method!$A$1:$B$15, 2, 0)</f>
        <v>放頭</v>
      </c>
      <c r="G812">
        <v>2</v>
      </c>
      <c r="H812">
        <v>135</v>
      </c>
      <c r="I812">
        <v>1800</v>
      </c>
      <c r="J812" s="17" t="s">
        <v>393</v>
      </c>
      <c r="K812">
        <v>1</v>
      </c>
      <c r="L812">
        <v>50.44</v>
      </c>
      <c r="M812">
        <v>18</v>
      </c>
      <c r="N812">
        <v>12</v>
      </c>
      <c r="O812">
        <v>24</v>
      </c>
      <c r="P812" t="s">
        <v>467</v>
      </c>
      <c r="Q812">
        <v>1106</v>
      </c>
      <c r="R812">
        <v>5</v>
      </c>
      <c r="S812" s="32" t="s">
        <v>435</v>
      </c>
      <c r="T812">
        <v>270</v>
      </c>
      <c r="W812">
        <v>5</v>
      </c>
      <c r="X812">
        <v>40</v>
      </c>
      <c r="Y812" s="18" t="s">
        <v>20</v>
      </c>
      <c r="Z812">
        <v>2</v>
      </c>
      <c r="AA812">
        <v>2</v>
      </c>
      <c r="AB812">
        <v>3</v>
      </c>
      <c r="AC812">
        <v>2</v>
      </c>
      <c r="AD812">
        <v>6</v>
      </c>
      <c r="AF812">
        <v>8</v>
      </c>
      <c r="AG812" t="s">
        <v>116</v>
      </c>
    </row>
    <row r="813" spans="1:33" hidden="1" x14ac:dyDescent="0.25">
      <c r="A813" s="19" t="s">
        <v>169</v>
      </c>
      <c r="B813" s="26" t="s">
        <v>196</v>
      </c>
      <c r="C813" s="26" t="s">
        <v>2288</v>
      </c>
      <c r="D813">
        <v>5.3</v>
      </c>
      <c r="E813">
        <v>6</v>
      </c>
      <c r="F813" s="38" t="str">
        <f>VLOOKUP(Z813, method!$A$1:$B$15, 2, 0)</f>
        <v>留後</v>
      </c>
      <c r="G813">
        <v>5</v>
      </c>
      <c r="H813">
        <v>117</v>
      </c>
      <c r="I813">
        <v>1800</v>
      </c>
      <c r="J813" s="20" t="s">
        <v>58</v>
      </c>
      <c r="K813">
        <v>1</v>
      </c>
      <c r="L813">
        <v>49.22</v>
      </c>
      <c r="M813">
        <v>1</v>
      </c>
      <c r="N813">
        <v>12</v>
      </c>
      <c r="O813">
        <v>24</v>
      </c>
      <c r="P813" t="s">
        <v>467</v>
      </c>
      <c r="Q813">
        <v>1112</v>
      </c>
      <c r="R813">
        <v>4</v>
      </c>
      <c r="S813" s="32" t="s">
        <v>435</v>
      </c>
      <c r="T813">
        <v>226</v>
      </c>
      <c r="W813" t="s">
        <v>699</v>
      </c>
      <c r="X813">
        <v>42</v>
      </c>
      <c r="Y813" s="18" t="s">
        <v>20</v>
      </c>
      <c r="Z813">
        <v>12</v>
      </c>
      <c r="AA813">
        <v>12</v>
      </c>
      <c r="AB813">
        <v>9</v>
      </c>
      <c r="AC813">
        <v>7</v>
      </c>
      <c r="AD813">
        <v>6</v>
      </c>
      <c r="AF813">
        <v>8</v>
      </c>
      <c r="AG813" t="s">
        <v>116</v>
      </c>
    </row>
    <row r="814" spans="1:33" hidden="1" x14ac:dyDescent="0.25">
      <c r="A814" s="19" t="s">
        <v>169</v>
      </c>
      <c r="B814" s="26" t="s">
        <v>196</v>
      </c>
      <c r="C814" s="26" t="s">
        <v>2288</v>
      </c>
      <c r="D814">
        <v>2</v>
      </c>
      <c r="E814">
        <v>6</v>
      </c>
      <c r="F814" s="37" t="str">
        <f>VLOOKUP(Z814, method!$A$1:$B$15, 2, 0)</f>
        <v>中前</v>
      </c>
      <c r="G814">
        <v>5</v>
      </c>
      <c r="H814">
        <v>121</v>
      </c>
      <c r="I814">
        <v>1600</v>
      </c>
      <c r="J814" s="20" t="s">
        <v>19</v>
      </c>
      <c r="K814">
        <v>1</v>
      </c>
      <c r="L814">
        <v>34.630000000000003</v>
      </c>
      <c r="M814">
        <v>24</v>
      </c>
      <c r="N814">
        <v>11</v>
      </c>
      <c r="O814">
        <v>24</v>
      </c>
      <c r="P814" t="s">
        <v>429</v>
      </c>
      <c r="Q814">
        <v>1110</v>
      </c>
      <c r="R814">
        <v>4</v>
      </c>
      <c r="S814" s="32" t="s">
        <v>435</v>
      </c>
      <c r="T814">
        <v>207</v>
      </c>
      <c r="W814">
        <v>3</v>
      </c>
      <c r="X814">
        <v>44</v>
      </c>
      <c r="Y814" s="18" t="s">
        <v>20</v>
      </c>
      <c r="Z814">
        <v>5</v>
      </c>
      <c r="AA814">
        <v>7</v>
      </c>
      <c r="AB814">
        <v>5</v>
      </c>
      <c r="AC814">
        <v>6</v>
      </c>
      <c r="AF814">
        <v>8</v>
      </c>
      <c r="AG814" t="s">
        <v>116</v>
      </c>
    </row>
    <row r="815" spans="1:33" hidden="1" x14ac:dyDescent="0.25">
      <c r="A815" s="19" t="s">
        <v>169</v>
      </c>
      <c r="B815" s="26" t="s">
        <v>196</v>
      </c>
      <c r="C815" s="26" t="s">
        <v>2288</v>
      </c>
      <c r="D815">
        <v>3.8</v>
      </c>
      <c r="E815" s="28">
        <v>3</v>
      </c>
      <c r="F815" s="37" t="str">
        <f>VLOOKUP(Z815, method!$A$1:$B$15, 2, 0)</f>
        <v>中前</v>
      </c>
      <c r="G815">
        <v>6</v>
      </c>
      <c r="H815">
        <v>120</v>
      </c>
      <c r="I815">
        <v>1600</v>
      </c>
      <c r="J815" s="24" t="s">
        <v>38</v>
      </c>
      <c r="K815">
        <v>1</v>
      </c>
      <c r="L815">
        <v>34.67</v>
      </c>
      <c r="M815">
        <v>3</v>
      </c>
      <c r="N815">
        <v>11</v>
      </c>
      <c r="O815">
        <v>24</v>
      </c>
      <c r="P815" t="s">
        <v>441</v>
      </c>
      <c r="Q815">
        <v>1106</v>
      </c>
      <c r="R815">
        <v>4</v>
      </c>
      <c r="S815" s="32" t="s">
        <v>446</v>
      </c>
      <c r="T815">
        <v>149</v>
      </c>
      <c r="W815" s="12" t="s">
        <v>451</v>
      </c>
      <c r="X815">
        <v>44</v>
      </c>
      <c r="Y815" s="18" t="s">
        <v>20</v>
      </c>
      <c r="Z815">
        <v>5</v>
      </c>
      <c r="AA815">
        <v>5</v>
      </c>
      <c r="AB815">
        <v>4</v>
      </c>
      <c r="AC815">
        <v>3</v>
      </c>
      <c r="AF815">
        <v>8</v>
      </c>
      <c r="AG815" t="s">
        <v>116</v>
      </c>
    </row>
    <row r="816" spans="1:33" hidden="1" x14ac:dyDescent="0.25">
      <c r="A816" s="19" t="s">
        <v>169</v>
      </c>
      <c r="B816" s="26" t="s">
        <v>196</v>
      </c>
      <c r="C816" s="26" t="s">
        <v>2288</v>
      </c>
      <c r="D816">
        <v>4.0999999999999996</v>
      </c>
      <c r="E816">
        <v>6</v>
      </c>
      <c r="F816" s="35" t="str">
        <f>VLOOKUP(Z816, method!$A$1:$B$15, 2, 0)</f>
        <v>放頭</v>
      </c>
      <c r="G816">
        <v>5</v>
      </c>
      <c r="H816">
        <v>118</v>
      </c>
      <c r="I816">
        <v>1600</v>
      </c>
      <c r="J816" s="20" t="s">
        <v>58</v>
      </c>
      <c r="K816">
        <v>1</v>
      </c>
      <c r="L816">
        <v>34.89</v>
      </c>
      <c r="M816">
        <v>13</v>
      </c>
      <c r="N816">
        <v>10</v>
      </c>
      <c r="O816">
        <v>24</v>
      </c>
      <c r="P816" t="s">
        <v>539</v>
      </c>
      <c r="Q816">
        <v>1107</v>
      </c>
      <c r="R816">
        <v>4</v>
      </c>
      <c r="S816" s="32" t="s">
        <v>446</v>
      </c>
      <c r="T816">
        <v>98</v>
      </c>
      <c r="W816">
        <v>4</v>
      </c>
      <c r="X816">
        <v>45</v>
      </c>
      <c r="Y816" s="18" t="s">
        <v>20</v>
      </c>
      <c r="Z816">
        <v>3</v>
      </c>
      <c r="AA816">
        <v>4</v>
      </c>
      <c r="AB816">
        <v>2</v>
      </c>
      <c r="AC816">
        <v>6</v>
      </c>
      <c r="AF816">
        <v>8</v>
      </c>
      <c r="AG816" t="s">
        <v>116</v>
      </c>
    </row>
    <row r="817" spans="1:33" hidden="1" x14ac:dyDescent="0.25">
      <c r="A817" s="19" t="s">
        <v>169</v>
      </c>
      <c r="B817" s="26" t="s">
        <v>196</v>
      </c>
      <c r="C817" s="26" t="s">
        <v>2288</v>
      </c>
      <c r="D817">
        <v>4.9000000000000004</v>
      </c>
      <c r="E817" s="34">
        <v>4</v>
      </c>
      <c r="F817" s="35" t="str">
        <f>VLOOKUP(Z817, method!$A$1:$B$15, 2, 0)</f>
        <v>放頭</v>
      </c>
      <c r="G817">
        <v>10</v>
      </c>
      <c r="H817">
        <v>120</v>
      </c>
      <c r="I817">
        <v>1800</v>
      </c>
      <c r="J817" s="20" t="s">
        <v>58</v>
      </c>
      <c r="K817">
        <v>1</v>
      </c>
      <c r="L817">
        <v>47.98</v>
      </c>
      <c r="M817">
        <v>1</v>
      </c>
      <c r="N817">
        <v>10</v>
      </c>
      <c r="O817">
        <v>24</v>
      </c>
      <c r="P817" t="s">
        <v>441</v>
      </c>
      <c r="Q817">
        <v>1102</v>
      </c>
      <c r="R817">
        <v>4</v>
      </c>
      <c r="S817" s="32" t="s">
        <v>446</v>
      </c>
      <c r="T817">
        <v>70</v>
      </c>
      <c r="W817" s="12" t="s">
        <v>464</v>
      </c>
      <c r="X817">
        <v>45</v>
      </c>
      <c r="Y817" s="18" t="s">
        <v>20</v>
      </c>
      <c r="Z817">
        <v>1</v>
      </c>
      <c r="AA817">
        <v>2</v>
      </c>
      <c r="AB817">
        <v>2</v>
      </c>
      <c r="AC817">
        <v>2</v>
      </c>
      <c r="AD817">
        <v>4</v>
      </c>
      <c r="AF817">
        <v>8</v>
      </c>
      <c r="AG817" t="s">
        <v>116</v>
      </c>
    </row>
    <row r="818" spans="1:33" hidden="1" x14ac:dyDescent="0.25">
      <c r="A818" s="19" t="s">
        <v>169</v>
      </c>
      <c r="B818" s="26" t="s">
        <v>196</v>
      </c>
      <c r="C818" s="26" t="s">
        <v>2288</v>
      </c>
      <c r="D818">
        <v>9</v>
      </c>
      <c r="E818" s="28">
        <v>3</v>
      </c>
      <c r="F818" s="35" t="str">
        <f>VLOOKUP(Z818, method!$A$1:$B$15, 2, 0)</f>
        <v>放頭</v>
      </c>
      <c r="G818">
        <v>3</v>
      </c>
      <c r="H818">
        <v>117</v>
      </c>
      <c r="I818">
        <v>1600</v>
      </c>
      <c r="J818" s="20" t="s">
        <v>58</v>
      </c>
      <c r="K818">
        <v>1</v>
      </c>
      <c r="L818">
        <v>33.799999999999997</v>
      </c>
      <c r="M818">
        <v>15</v>
      </c>
      <c r="N818">
        <v>9</v>
      </c>
      <c r="O818">
        <v>24</v>
      </c>
      <c r="P818" t="s">
        <v>539</v>
      </c>
      <c r="Q818">
        <v>1110</v>
      </c>
      <c r="R818">
        <v>4</v>
      </c>
      <c r="S818" s="32" t="s">
        <v>446</v>
      </c>
      <c r="T818">
        <v>19</v>
      </c>
      <c r="W818" s="12" t="s">
        <v>431</v>
      </c>
      <c r="X818">
        <v>44</v>
      </c>
      <c r="Y818" s="18" t="s">
        <v>20</v>
      </c>
      <c r="Z818">
        <v>2</v>
      </c>
      <c r="AA818">
        <v>3</v>
      </c>
      <c r="AB818">
        <v>3</v>
      </c>
      <c r="AC818">
        <v>3</v>
      </c>
      <c r="AF818">
        <v>8</v>
      </c>
      <c r="AG818" t="s">
        <v>116</v>
      </c>
    </row>
    <row r="819" spans="1:33" hidden="1" x14ac:dyDescent="0.25">
      <c r="A819" s="19" t="s">
        <v>169</v>
      </c>
      <c r="B819" s="26" t="s">
        <v>196</v>
      </c>
      <c r="C819" s="26" t="s">
        <v>2288</v>
      </c>
      <c r="D819">
        <v>13</v>
      </c>
      <c r="E819">
        <v>12</v>
      </c>
      <c r="F819" s="35" t="str">
        <f>VLOOKUP(Z819, method!$A$1:$B$15, 2, 0)</f>
        <v>放頭</v>
      </c>
      <c r="G819">
        <v>11</v>
      </c>
      <c r="H819">
        <v>123</v>
      </c>
      <c r="I819">
        <v>1600</v>
      </c>
      <c r="J819" s="26" t="s">
        <v>693</v>
      </c>
      <c r="K819">
        <v>1</v>
      </c>
      <c r="L819">
        <v>36.19</v>
      </c>
      <c r="M819">
        <v>26</v>
      </c>
      <c r="N819">
        <v>5</v>
      </c>
      <c r="O819">
        <v>24</v>
      </c>
      <c r="P819" t="s">
        <v>434</v>
      </c>
      <c r="Q819">
        <v>1103</v>
      </c>
      <c r="R819">
        <v>4</v>
      </c>
      <c r="S819" s="32" t="s">
        <v>435</v>
      </c>
      <c r="T819">
        <v>701</v>
      </c>
      <c r="W819">
        <v>6</v>
      </c>
      <c r="X819">
        <v>48</v>
      </c>
      <c r="Y819" s="18" t="s">
        <v>20</v>
      </c>
      <c r="Z819">
        <v>1</v>
      </c>
      <c r="AA819">
        <v>2</v>
      </c>
      <c r="AB819">
        <v>2</v>
      </c>
      <c r="AC819">
        <v>12</v>
      </c>
      <c r="AF819">
        <v>8</v>
      </c>
      <c r="AG819" t="s">
        <v>116</v>
      </c>
    </row>
    <row r="820" spans="1:33" hidden="1" x14ac:dyDescent="0.25">
      <c r="A820" s="19" t="s">
        <v>169</v>
      </c>
      <c r="B820" s="26" t="s">
        <v>196</v>
      </c>
      <c r="C820" s="26" t="s">
        <v>2288</v>
      </c>
      <c r="D820">
        <v>5.7</v>
      </c>
      <c r="E820">
        <v>7</v>
      </c>
      <c r="F820" s="35" t="str">
        <f>VLOOKUP(Z820, method!$A$1:$B$15, 2, 0)</f>
        <v>放頭</v>
      </c>
      <c r="G820">
        <v>7</v>
      </c>
      <c r="H820">
        <v>125</v>
      </c>
      <c r="I820">
        <v>1400</v>
      </c>
      <c r="J820" s="18" t="s">
        <v>116</v>
      </c>
      <c r="K820">
        <v>1</v>
      </c>
      <c r="L820">
        <v>23.06</v>
      </c>
      <c r="M820">
        <v>11</v>
      </c>
      <c r="N820">
        <v>5</v>
      </c>
      <c r="O820">
        <v>24</v>
      </c>
      <c r="P820" t="s">
        <v>429</v>
      </c>
      <c r="Q820">
        <v>1109</v>
      </c>
      <c r="R820">
        <v>4</v>
      </c>
      <c r="S820" s="32" t="s">
        <v>446</v>
      </c>
      <c r="T820">
        <v>663</v>
      </c>
      <c r="W820">
        <v>4</v>
      </c>
      <c r="X820">
        <v>50</v>
      </c>
      <c r="Y820" s="18" t="s">
        <v>20</v>
      </c>
      <c r="Z820">
        <v>2</v>
      </c>
      <c r="AA820">
        <v>5</v>
      </c>
      <c r="AB820">
        <v>3</v>
      </c>
      <c r="AC820">
        <v>7</v>
      </c>
      <c r="AF820">
        <v>8</v>
      </c>
      <c r="AG820" t="s">
        <v>116</v>
      </c>
    </row>
    <row r="821" spans="1:33" hidden="1" x14ac:dyDescent="0.25">
      <c r="A821" s="19" t="s">
        <v>169</v>
      </c>
      <c r="B821" s="26" t="s">
        <v>196</v>
      </c>
      <c r="C821" s="26" t="s">
        <v>2288</v>
      </c>
      <c r="D821">
        <v>11</v>
      </c>
      <c r="E821">
        <v>7</v>
      </c>
      <c r="F821" s="37" t="str">
        <f>VLOOKUP(Z821, method!$A$1:$B$15, 2, 0)</f>
        <v>中前</v>
      </c>
      <c r="G821">
        <v>10</v>
      </c>
      <c r="H821">
        <v>124</v>
      </c>
      <c r="I821">
        <v>1600</v>
      </c>
      <c r="J821" s="18" t="s">
        <v>116</v>
      </c>
      <c r="K821">
        <v>1</v>
      </c>
      <c r="L821">
        <v>36.17</v>
      </c>
      <c r="M821">
        <v>20</v>
      </c>
      <c r="N821">
        <v>4</v>
      </c>
      <c r="O821">
        <v>24</v>
      </c>
      <c r="P821" t="s">
        <v>441</v>
      </c>
      <c r="Q821">
        <v>1093</v>
      </c>
      <c r="R821">
        <v>4</v>
      </c>
      <c r="S821" s="32" t="s">
        <v>435</v>
      </c>
      <c r="T821">
        <v>604</v>
      </c>
      <c r="W821" s="12" t="s">
        <v>558</v>
      </c>
      <c r="X821">
        <v>51</v>
      </c>
      <c r="Y821" s="18" t="s">
        <v>20</v>
      </c>
      <c r="Z821">
        <v>5</v>
      </c>
      <c r="AA821">
        <v>5</v>
      </c>
      <c r="AB821">
        <v>5</v>
      </c>
      <c r="AC821">
        <v>7</v>
      </c>
      <c r="AF821">
        <v>8</v>
      </c>
      <c r="AG821" t="s">
        <v>116</v>
      </c>
    </row>
    <row r="822" spans="1:33" hidden="1" x14ac:dyDescent="0.25">
      <c r="A822" s="19" t="s">
        <v>169</v>
      </c>
      <c r="B822" s="26" t="s">
        <v>196</v>
      </c>
      <c r="C822" s="26" t="s">
        <v>2288</v>
      </c>
      <c r="D822">
        <v>13</v>
      </c>
      <c r="E822">
        <v>7</v>
      </c>
      <c r="F822" s="37" t="str">
        <f>VLOOKUP(Z822, method!$A$1:$B$15, 2, 0)</f>
        <v>中前</v>
      </c>
      <c r="G822">
        <v>2</v>
      </c>
      <c r="H822">
        <v>127</v>
      </c>
      <c r="I822">
        <v>1400</v>
      </c>
      <c r="J822" s="18" t="s">
        <v>116</v>
      </c>
      <c r="K822">
        <v>1</v>
      </c>
      <c r="L822">
        <v>22.32</v>
      </c>
      <c r="M822">
        <v>24</v>
      </c>
      <c r="N822">
        <v>3</v>
      </c>
      <c r="O822">
        <v>24</v>
      </c>
      <c r="P822" t="s">
        <v>434</v>
      </c>
      <c r="Q822">
        <v>1092</v>
      </c>
      <c r="R822">
        <v>4</v>
      </c>
      <c r="S822" s="32" t="s">
        <v>435</v>
      </c>
      <c r="T822">
        <v>523</v>
      </c>
      <c r="W822" s="12" t="s">
        <v>558</v>
      </c>
      <c r="X822">
        <v>52</v>
      </c>
      <c r="Y822" s="18" t="s">
        <v>20</v>
      </c>
      <c r="Z822">
        <v>4</v>
      </c>
      <c r="AA822">
        <v>4</v>
      </c>
      <c r="AB822">
        <v>5</v>
      </c>
      <c r="AC822">
        <v>7</v>
      </c>
      <c r="AF822">
        <v>8</v>
      </c>
      <c r="AG822" t="s">
        <v>116</v>
      </c>
    </row>
    <row r="823" spans="1:33" hidden="1" x14ac:dyDescent="0.25">
      <c r="A823" s="19" t="s">
        <v>169</v>
      </c>
      <c r="B823" s="26" t="s">
        <v>196</v>
      </c>
      <c r="C823" s="26" t="s">
        <v>2288</v>
      </c>
      <c r="D823">
        <v>21</v>
      </c>
      <c r="E823">
        <v>6</v>
      </c>
      <c r="F823" s="37" t="str">
        <f>VLOOKUP(Z823, method!$A$1:$B$15, 2, 0)</f>
        <v>中前</v>
      </c>
      <c r="G823">
        <v>6</v>
      </c>
      <c r="H823">
        <v>123</v>
      </c>
      <c r="I823">
        <v>1200</v>
      </c>
      <c r="J823" s="23" t="s">
        <v>487</v>
      </c>
      <c r="K823">
        <v>1</v>
      </c>
      <c r="L823">
        <v>10.46</v>
      </c>
      <c r="M823">
        <v>25</v>
      </c>
      <c r="N823">
        <v>2</v>
      </c>
      <c r="O823">
        <v>24</v>
      </c>
      <c r="P823" t="s">
        <v>539</v>
      </c>
      <c r="Q823">
        <v>1093</v>
      </c>
      <c r="R823">
        <v>4</v>
      </c>
      <c r="S823" s="32" t="s">
        <v>435</v>
      </c>
      <c r="T823">
        <v>449</v>
      </c>
      <c r="W823" t="s">
        <v>474</v>
      </c>
      <c r="X823">
        <v>52</v>
      </c>
      <c r="Y823" s="18" t="s">
        <v>20</v>
      </c>
      <c r="Z823">
        <v>6</v>
      </c>
      <c r="AA823">
        <v>6</v>
      </c>
      <c r="AB823">
        <v>6</v>
      </c>
      <c r="AF823">
        <v>8</v>
      </c>
      <c r="AG823" t="s">
        <v>116</v>
      </c>
    </row>
    <row r="824" spans="1:33" hidden="1" x14ac:dyDescent="0.25">
      <c r="A824" s="19" t="s">
        <v>169</v>
      </c>
      <c r="B824" s="27" t="s">
        <v>200</v>
      </c>
      <c r="C824" s="27" t="s">
        <v>2289</v>
      </c>
      <c r="D824">
        <v>8.8000000000000007</v>
      </c>
      <c r="E824">
        <v>7</v>
      </c>
      <c r="F824" s="37" t="str">
        <f>VLOOKUP(Z824, method!$A$1:$B$15, 2, 0)</f>
        <v>中前</v>
      </c>
      <c r="G824">
        <v>1</v>
      </c>
      <c r="H824">
        <v>122</v>
      </c>
      <c r="I824">
        <v>1800</v>
      </c>
      <c r="J824" s="26" t="s">
        <v>693</v>
      </c>
      <c r="K824">
        <v>1</v>
      </c>
      <c r="L824">
        <v>47.79</v>
      </c>
      <c r="M824">
        <v>5</v>
      </c>
      <c r="N824">
        <v>7</v>
      </c>
      <c r="O824">
        <v>25</v>
      </c>
      <c r="P824" t="s">
        <v>441</v>
      </c>
      <c r="Q824">
        <v>1082</v>
      </c>
      <c r="R824">
        <v>4</v>
      </c>
      <c r="S824" s="32" t="s">
        <v>446</v>
      </c>
      <c r="T824">
        <v>815</v>
      </c>
      <c r="W824">
        <v>3</v>
      </c>
      <c r="X824">
        <v>47</v>
      </c>
      <c r="Y824" s="16" t="s">
        <v>80</v>
      </c>
      <c r="Z824">
        <v>5</v>
      </c>
      <c r="AA824">
        <v>4</v>
      </c>
      <c r="AB824">
        <v>3</v>
      </c>
      <c r="AC824">
        <v>5</v>
      </c>
      <c r="AD824">
        <v>7</v>
      </c>
      <c r="AF824">
        <v>5</v>
      </c>
      <c r="AG824" t="s">
        <v>105</v>
      </c>
    </row>
    <row r="825" spans="1:33" x14ac:dyDescent="0.25">
      <c r="A825" s="19" t="s">
        <v>169</v>
      </c>
      <c r="B825" s="27" t="s">
        <v>200</v>
      </c>
      <c r="C825" s="27" t="s">
        <v>2289</v>
      </c>
      <c r="D825">
        <v>7.4</v>
      </c>
      <c r="E825" s="34">
        <v>4</v>
      </c>
      <c r="F825" s="38" t="str">
        <f>VLOOKUP(Z825, method!$A$1:$B$15, 2, 0)</f>
        <v>留後</v>
      </c>
      <c r="G825">
        <v>11</v>
      </c>
      <c r="H825">
        <v>124</v>
      </c>
      <c r="I825" s="43">
        <v>1650</v>
      </c>
      <c r="J825" s="26" t="s">
        <v>693</v>
      </c>
      <c r="K825">
        <v>1</v>
      </c>
      <c r="L825">
        <v>39.9</v>
      </c>
      <c r="M825">
        <v>11</v>
      </c>
      <c r="N825">
        <v>6</v>
      </c>
      <c r="O825">
        <v>25</v>
      </c>
      <c r="P825" s="31" t="s">
        <v>455</v>
      </c>
      <c r="Q825">
        <v>1095</v>
      </c>
      <c r="R825">
        <v>4</v>
      </c>
      <c r="S825" s="32" t="s">
        <v>446</v>
      </c>
      <c r="T825">
        <v>751</v>
      </c>
      <c r="W825">
        <v>4</v>
      </c>
      <c r="X825">
        <v>48</v>
      </c>
      <c r="Y825" s="16" t="s">
        <v>80</v>
      </c>
      <c r="Z825">
        <v>12</v>
      </c>
      <c r="AA825">
        <v>12</v>
      </c>
      <c r="AB825">
        <v>12</v>
      </c>
      <c r="AC825">
        <v>4</v>
      </c>
      <c r="AF825">
        <v>5</v>
      </c>
      <c r="AG825" t="s">
        <v>105</v>
      </c>
    </row>
    <row r="826" spans="1:33" x14ac:dyDescent="0.25">
      <c r="A826" s="19" t="s">
        <v>169</v>
      </c>
      <c r="B826" s="27" t="s">
        <v>200</v>
      </c>
      <c r="C826" s="27" t="s">
        <v>2289</v>
      </c>
      <c r="D826">
        <v>31</v>
      </c>
      <c r="E826" s="28">
        <v>3</v>
      </c>
      <c r="F826" s="38" t="str">
        <f>VLOOKUP(Z826, method!$A$1:$B$15, 2, 0)</f>
        <v>留後</v>
      </c>
      <c r="G826">
        <v>11</v>
      </c>
      <c r="H826">
        <v>123</v>
      </c>
      <c r="I826" s="43">
        <v>1650</v>
      </c>
      <c r="J826" s="26" t="s">
        <v>693</v>
      </c>
      <c r="K826">
        <v>1</v>
      </c>
      <c r="L826">
        <v>39.61</v>
      </c>
      <c r="M826">
        <v>21</v>
      </c>
      <c r="N826">
        <v>5</v>
      </c>
      <c r="O826">
        <v>25</v>
      </c>
      <c r="P826" s="31" t="s">
        <v>461</v>
      </c>
      <c r="Q826">
        <v>1107</v>
      </c>
      <c r="R826">
        <v>4</v>
      </c>
      <c r="S826" s="32" t="s">
        <v>446</v>
      </c>
      <c r="T826">
        <v>690</v>
      </c>
      <c r="W826" t="s">
        <v>474</v>
      </c>
      <c r="X826">
        <v>48</v>
      </c>
      <c r="Y826" s="16" t="s">
        <v>80</v>
      </c>
      <c r="Z826">
        <v>11</v>
      </c>
      <c r="AA826">
        <v>11</v>
      </c>
      <c r="AB826">
        <v>11</v>
      </c>
      <c r="AC826">
        <v>3</v>
      </c>
      <c r="AF826">
        <v>5</v>
      </c>
      <c r="AG826" t="s">
        <v>105</v>
      </c>
    </row>
    <row r="827" spans="1:33" hidden="1" x14ac:dyDescent="0.25">
      <c r="A827" s="19" t="s">
        <v>169</v>
      </c>
      <c r="B827" s="27" t="s">
        <v>200</v>
      </c>
      <c r="C827" s="27" t="s">
        <v>2289</v>
      </c>
      <c r="D827">
        <v>68</v>
      </c>
      <c r="E827">
        <v>11</v>
      </c>
      <c r="F827" s="37" t="str">
        <f>VLOOKUP(Z827, method!$A$1:$B$15, 2, 0)</f>
        <v>中前</v>
      </c>
      <c r="G827">
        <v>6</v>
      </c>
      <c r="H827">
        <v>126</v>
      </c>
      <c r="I827">
        <v>1400</v>
      </c>
      <c r="J827" s="17" t="s">
        <v>121</v>
      </c>
      <c r="K827">
        <v>1</v>
      </c>
      <c r="L827">
        <v>22.81</v>
      </c>
      <c r="M827">
        <v>4</v>
      </c>
      <c r="N827">
        <v>5</v>
      </c>
      <c r="O827">
        <v>25</v>
      </c>
      <c r="P827" t="s">
        <v>518</v>
      </c>
      <c r="Q827">
        <v>1097</v>
      </c>
      <c r="R827">
        <v>4</v>
      </c>
      <c r="S827" s="32" t="s">
        <v>446</v>
      </c>
      <c r="T827">
        <v>645</v>
      </c>
      <c r="W827" t="s">
        <v>650</v>
      </c>
      <c r="X827">
        <v>50</v>
      </c>
      <c r="Y827" s="16" t="s">
        <v>80</v>
      </c>
      <c r="Z827">
        <v>7</v>
      </c>
      <c r="AA827">
        <v>7</v>
      </c>
      <c r="AB827">
        <v>11</v>
      </c>
      <c r="AC827">
        <v>11</v>
      </c>
      <c r="AF827">
        <v>5</v>
      </c>
      <c r="AG827" t="s">
        <v>105</v>
      </c>
    </row>
    <row r="828" spans="1:33" hidden="1" x14ac:dyDescent="0.25">
      <c r="A828" s="19" t="s">
        <v>169</v>
      </c>
      <c r="B828" s="27" t="s">
        <v>200</v>
      </c>
      <c r="C828" s="27" t="s">
        <v>2289</v>
      </c>
      <c r="D828">
        <v>77</v>
      </c>
      <c r="E828">
        <v>8</v>
      </c>
      <c r="F828" s="38" t="str">
        <f>VLOOKUP(Z828, method!$A$1:$B$15, 2, 0)</f>
        <v>留後</v>
      </c>
      <c r="G828">
        <v>10</v>
      </c>
      <c r="H828">
        <v>129</v>
      </c>
      <c r="I828">
        <v>1400</v>
      </c>
      <c r="J828" s="17" t="s">
        <v>121</v>
      </c>
      <c r="K828">
        <v>1</v>
      </c>
      <c r="L828">
        <v>22.29</v>
      </c>
      <c r="M828">
        <v>6</v>
      </c>
      <c r="N828">
        <v>4</v>
      </c>
      <c r="O828">
        <v>25</v>
      </c>
      <c r="P828" t="s">
        <v>506</v>
      </c>
      <c r="Q828">
        <v>1106</v>
      </c>
      <c r="R828">
        <v>4</v>
      </c>
      <c r="S828" s="32" t="s">
        <v>435</v>
      </c>
      <c r="T828">
        <v>569</v>
      </c>
      <c r="W828" t="s">
        <v>474</v>
      </c>
      <c r="X828">
        <v>52</v>
      </c>
      <c r="Y828" s="16" t="s">
        <v>80</v>
      </c>
      <c r="Z828">
        <v>11</v>
      </c>
      <c r="AA828">
        <v>11</v>
      </c>
      <c r="AB828">
        <v>12</v>
      </c>
      <c r="AC828">
        <v>8</v>
      </c>
      <c r="AF828">
        <v>5</v>
      </c>
      <c r="AG828" t="s">
        <v>105</v>
      </c>
    </row>
    <row r="829" spans="1:33" hidden="1" x14ac:dyDescent="0.25">
      <c r="A829" s="19" t="s">
        <v>169</v>
      </c>
      <c r="B829" s="27" t="s">
        <v>200</v>
      </c>
      <c r="C829" s="27" t="s">
        <v>2289</v>
      </c>
      <c r="D829">
        <v>49</v>
      </c>
      <c r="E829">
        <v>13</v>
      </c>
      <c r="F829" s="38" t="str">
        <f>VLOOKUP(Z829, method!$A$1:$B$15, 2, 0)</f>
        <v>留後</v>
      </c>
      <c r="G829">
        <v>9</v>
      </c>
      <c r="H829">
        <v>127</v>
      </c>
      <c r="I829">
        <v>1400</v>
      </c>
      <c r="J829" s="17" t="s">
        <v>121</v>
      </c>
      <c r="K829">
        <v>1</v>
      </c>
      <c r="L829">
        <v>23.27</v>
      </c>
      <c r="M829">
        <v>23</v>
      </c>
      <c r="N829">
        <v>2</v>
      </c>
      <c r="O829">
        <v>25</v>
      </c>
      <c r="P829" t="s">
        <v>434</v>
      </c>
      <c r="Q829">
        <v>1117</v>
      </c>
      <c r="R829">
        <v>4</v>
      </c>
      <c r="S829" s="32" t="s">
        <v>435</v>
      </c>
      <c r="T829">
        <v>449</v>
      </c>
      <c r="W829" t="s">
        <v>650</v>
      </c>
      <c r="X829">
        <v>52</v>
      </c>
      <c r="Y829" s="16" t="s">
        <v>80</v>
      </c>
      <c r="Z829">
        <v>11</v>
      </c>
      <c r="AA829">
        <v>10</v>
      </c>
      <c r="AB829">
        <v>12</v>
      </c>
      <c r="AC829">
        <v>13</v>
      </c>
      <c r="AF829">
        <v>5</v>
      </c>
      <c r="AG829" t="s">
        <v>105</v>
      </c>
    </row>
    <row r="830" spans="1:33" x14ac:dyDescent="0.25">
      <c r="A830" s="19" t="s">
        <v>169</v>
      </c>
      <c r="B830" s="16" t="s">
        <v>203</v>
      </c>
      <c r="C830" s="16" t="s">
        <v>2290</v>
      </c>
      <c r="D830">
        <v>5.6</v>
      </c>
      <c r="E830" s="28">
        <v>1</v>
      </c>
      <c r="F830" s="35" t="str">
        <f>VLOOKUP(Z830, method!$A$1:$B$15, 2, 0)</f>
        <v>放頭</v>
      </c>
      <c r="G830">
        <v>9</v>
      </c>
      <c r="H830">
        <v>131</v>
      </c>
      <c r="I830" s="43">
        <v>1650</v>
      </c>
      <c r="J830" s="16" t="s">
        <v>13</v>
      </c>
      <c r="K830">
        <v>1</v>
      </c>
      <c r="L830">
        <v>40.299999999999997</v>
      </c>
      <c r="M830">
        <v>10</v>
      </c>
      <c r="N830">
        <v>9</v>
      </c>
      <c r="O830">
        <v>25</v>
      </c>
      <c r="P830" s="31" t="s">
        <v>450</v>
      </c>
      <c r="Q830">
        <v>1192</v>
      </c>
      <c r="R830">
        <v>5</v>
      </c>
      <c r="S830" s="32" t="s">
        <v>435</v>
      </c>
      <c r="T830">
        <v>12</v>
      </c>
      <c r="W830" s="12" t="s">
        <v>480</v>
      </c>
      <c r="X830">
        <v>36</v>
      </c>
      <c r="Y830" s="21" t="s">
        <v>106</v>
      </c>
      <c r="Z830">
        <v>1</v>
      </c>
      <c r="AA830">
        <v>1</v>
      </c>
      <c r="AB830">
        <v>1</v>
      </c>
      <c r="AC830">
        <v>1</v>
      </c>
      <c r="AF830">
        <v>12</v>
      </c>
      <c r="AG830" t="s">
        <v>63</v>
      </c>
    </row>
    <row r="831" spans="1:33" hidden="1" x14ac:dyDescent="0.25">
      <c r="A831" s="19" t="s">
        <v>169</v>
      </c>
      <c r="B831" s="16" t="s">
        <v>203</v>
      </c>
      <c r="C831" s="16" t="s">
        <v>2290</v>
      </c>
      <c r="D831">
        <v>4.8</v>
      </c>
      <c r="E831" s="34">
        <v>5</v>
      </c>
      <c r="F831" s="37" t="str">
        <f>VLOOKUP(Z831, method!$A$1:$B$15, 2, 0)</f>
        <v>中前</v>
      </c>
      <c r="G831">
        <v>1</v>
      </c>
      <c r="H831">
        <v>116</v>
      </c>
      <c r="I831">
        <v>1800</v>
      </c>
      <c r="J831" s="18" t="s">
        <v>116</v>
      </c>
      <c r="K831">
        <v>1</v>
      </c>
      <c r="L831">
        <v>49.27</v>
      </c>
      <c r="M831">
        <v>16</v>
      </c>
      <c r="N831">
        <v>7</v>
      </c>
      <c r="O831">
        <v>25</v>
      </c>
      <c r="P831" s="31" t="s">
        <v>455</v>
      </c>
      <c r="Q831">
        <v>1205</v>
      </c>
      <c r="R831">
        <v>4</v>
      </c>
      <c r="S831" s="32" t="s">
        <v>446</v>
      </c>
      <c r="T831">
        <v>842</v>
      </c>
      <c r="W831" t="s">
        <v>519</v>
      </c>
      <c r="X831">
        <v>40</v>
      </c>
      <c r="Y831" s="21" t="s">
        <v>106</v>
      </c>
      <c r="Z831">
        <v>4</v>
      </c>
      <c r="AA831">
        <v>2</v>
      </c>
      <c r="AB831">
        <v>1</v>
      </c>
      <c r="AC831">
        <v>1</v>
      </c>
      <c r="AD831">
        <v>5</v>
      </c>
      <c r="AF831">
        <v>12</v>
      </c>
      <c r="AG831" t="s">
        <v>63</v>
      </c>
    </row>
    <row r="832" spans="1:33" x14ac:dyDescent="0.25">
      <c r="A832" s="19" t="s">
        <v>169</v>
      </c>
      <c r="B832" s="16" t="s">
        <v>203</v>
      </c>
      <c r="C832" s="16" t="s">
        <v>2290</v>
      </c>
      <c r="D832">
        <v>13</v>
      </c>
      <c r="E832" s="34">
        <v>4</v>
      </c>
      <c r="F832" s="37" t="str">
        <f>VLOOKUP(Z832, method!$A$1:$B$15, 2, 0)</f>
        <v>中前</v>
      </c>
      <c r="G832">
        <v>6</v>
      </c>
      <c r="H832">
        <v>116</v>
      </c>
      <c r="I832" s="43">
        <v>1650</v>
      </c>
      <c r="J832" s="26" t="s">
        <v>389</v>
      </c>
      <c r="K832">
        <v>1</v>
      </c>
      <c r="L832">
        <v>40.26</v>
      </c>
      <c r="M832">
        <v>28</v>
      </c>
      <c r="N832">
        <v>5</v>
      </c>
      <c r="O832">
        <v>25</v>
      </c>
      <c r="P832" s="42" t="s">
        <v>445</v>
      </c>
      <c r="Q832">
        <v>1211</v>
      </c>
      <c r="R832">
        <v>4</v>
      </c>
      <c r="S832" s="32" t="s">
        <v>446</v>
      </c>
      <c r="T832">
        <v>712</v>
      </c>
      <c r="W832">
        <v>5</v>
      </c>
      <c r="X832">
        <v>41</v>
      </c>
      <c r="Y832" s="21" t="s">
        <v>106</v>
      </c>
      <c r="Z832">
        <v>5</v>
      </c>
      <c r="AA832">
        <v>5</v>
      </c>
      <c r="AB832">
        <v>8</v>
      </c>
      <c r="AC832">
        <v>4</v>
      </c>
      <c r="AF832">
        <v>12</v>
      </c>
      <c r="AG832" t="s">
        <v>63</v>
      </c>
    </row>
    <row r="833" spans="1:33" x14ac:dyDescent="0.25">
      <c r="A833" s="19" t="s">
        <v>169</v>
      </c>
      <c r="B833" s="16" t="s">
        <v>203</v>
      </c>
      <c r="C833" s="16" t="s">
        <v>2290</v>
      </c>
      <c r="D833">
        <v>16</v>
      </c>
      <c r="E833">
        <v>6</v>
      </c>
      <c r="F833" s="35" t="str">
        <f>VLOOKUP(Z833, method!$A$1:$B$15, 2, 0)</f>
        <v>放頭</v>
      </c>
      <c r="G833">
        <v>7</v>
      </c>
      <c r="H833">
        <v>119</v>
      </c>
      <c r="I833" s="43">
        <v>1650</v>
      </c>
      <c r="J833" s="16" t="s">
        <v>316</v>
      </c>
      <c r="K833">
        <v>1</v>
      </c>
      <c r="L833">
        <v>40.14</v>
      </c>
      <c r="M833">
        <v>14</v>
      </c>
      <c r="N833">
        <v>5</v>
      </c>
      <c r="O833">
        <v>25</v>
      </c>
      <c r="P833" s="31" t="s">
        <v>455</v>
      </c>
      <c r="Q833">
        <v>1202</v>
      </c>
      <c r="R833">
        <v>4</v>
      </c>
      <c r="S833" s="32" t="s">
        <v>446</v>
      </c>
      <c r="T833">
        <v>671</v>
      </c>
      <c r="W833" s="12" t="s">
        <v>558</v>
      </c>
      <c r="X833">
        <v>43</v>
      </c>
      <c r="Y833" s="21" t="s">
        <v>106</v>
      </c>
      <c r="Z833">
        <v>3</v>
      </c>
      <c r="AA833">
        <v>2</v>
      </c>
      <c r="AB833">
        <v>2</v>
      </c>
      <c r="AC833">
        <v>6</v>
      </c>
      <c r="AF833">
        <v>12</v>
      </c>
      <c r="AG833" t="s">
        <v>63</v>
      </c>
    </row>
    <row r="834" spans="1:33" hidden="1" x14ac:dyDescent="0.25">
      <c r="A834" s="19" t="s">
        <v>169</v>
      </c>
      <c r="B834" s="16" t="s">
        <v>203</v>
      </c>
      <c r="C834" s="16" t="s">
        <v>2290</v>
      </c>
      <c r="D834">
        <v>121</v>
      </c>
      <c r="E834">
        <v>7</v>
      </c>
      <c r="F834" s="36" t="str">
        <f>VLOOKUP(Z834, method!$A$1:$B$15, 2, 0)</f>
        <v>中後</v>
      </c>
      <c r="G834">
        <v>11</v>
      </c>
      <c r="H834">
        <v>120</v>
      </c>
      <c r="I834">
        <v>1200</v>
      </c>
      <c r="J834" s="16" t="s">
        <v>316</v>
      </c>
      <c r="K834">
        <v>1</v>
      </c>
      <c r="L834">
        <v>10.26</v>
      </c>
      <c r="M834">
        <v>30</v>
      </c>
      <c r="N834">
        <v>4</v>
      </c>
      <c r="O834">
        <v>25</v>
      </c>
      <c r="P834" s="42" t="s">
        <v>445</v>
      </c>
      <c r="Q834">
        <v>1202</v>
      </c>
      <c r="R834">
        <v>4</v>
      </c>
      <c r="S834" s="32" t="s">
        <v>446</v>
      </c>
      <c r="T834">
        <v>633</v>
      </c>
      <c r="W834">
        <v>5</v>
      </c>
      <c r="X834">
        <v>45</v>
      </c>
      <c r="Y834" s="21" t="s">
        <v>106</v>
      </c>
      <c r="Z834">
        <v>10</v>
      </c>
      <c r="AA834">
        <v>10</v>
      </c>
      <c r="AB834">
        <v>7</v>
      </c>
      <c r="AF834">
        <v>12</v>
      </c>
      <c r="AG834" t="s">
        <v>63</v>
      </c>
    </row>
    <row r="835" spans="1:33" hidden="1" x14ac:dyDescent="0.25">
      <c r="A835" s="19" t="s">
        <v>169</v>
      </c>
      <c r="B835" s="16" t="s">
        <v>203</v>
      </c>
      <c r="C835" s="16" t="s">
        <v>2290</v>
      </c>
      <c r="D835">
        <v>145</v>
      </c>
      <c r="E835">
        <v>11</v>
      </c>
      <c r="F835" s="38" t="str">
        <f>VLOOKUP(Z835, method!$A$1:$B$15, 2, 0)</f>
        <v>留後</v>
      </c>
      <c r="G835">
        <v>10</v>
      </c>
      <c r="H835">
        <v>124</v>
      </c>
      <c r="I835">
        <v>1200</v>
      </c>
      <c r="J835" s="16" t="s">
        <v>316</v>
      </c>
      <c r="K835">
        <v>1</v>
      </c>
      <c r="L835">
        <v>10.63</v>
      </c>
      <c r="M835">
        <v>9</v>
      </c>
      <c r="N835">
        <v>4</v>
      </c>
      <c r="O835">
        <v>25</v>
      </c>
      <c r="P835" s="31" t="s">
        <v>450</v>
      </c>
      <c r="Q835">
        <v>1194</v>
      </c>
      <c r="R835">
        <v>4</v>
      </c>
      <c r="S835" s="32" t="s">
        <v>446</v>
      </c>
      <c r="T835">
        <v>575</v>
      </c>
      <c r="W835" t="s">
        <v>699</v>
      </c>
      <c r="X835">
        <v>48</v>
      </c>
      <c r="Y835" s="21" t="s">
        <v>106</v>
      </c>
      <c r="Z835">
        <v>12</v>
      </c>
      <c r="AA835">
        <v>12</v>
      </c>
      <c r="AB835">
        <v>11</v>
      </c>
      <c r="AF835">
        <v>12</v>
      </c>
      <c r="AG835" t="s">
        <v>63</v>
      </c>
    </row>
    <row r="836" spans="1:33" hidden="1" x14ac:dyDescent="0.25">
      <c r="A836" s="19" t="s">
        <v>169</v>
      </c>
      <c r="B836" s="16" t="s">
        <v>203</v>
      </c>
      <c r="C836" s="16" t="s">
        <v>2290</v>
      </c>
      <c r="D836">
        <v>175</v>
      </c>
      <c r="E836">
        <v>11</v>
      </c>
      <c r="F836" s="38" t="str">
        <f>VLOOKUP(Z836, method!$A$1:$B$15, 2, 0)</f>
        <v>留後</v>
      </c>
      <c r="G836">
        <v>10</v>
      </c>
      <c r="H836">
        <v>125</v>
      </c>
      <c r="I836">
        <v>1200</v>
      </c>
      <c r="J836" s="16" t="s">
        <v>316</v>
      </c>
      <c r="K836">
        <v>1</v>
      </c>
      <c r="L836">
        <v>10.44</v>
      </c>
      <c r="M836">
        <v>30</v>
      </c>
      <c r="N836">
        <v>3</v>
      </c>
      <c r="O836">
        <v>25</v>
      </c>
      <c r="P836" t="s">
        <v>539</v>
      </c>
      <c r="Q836">
        <v>1192</v>
      </c>
      <c r="R836">
        <v>4</v>
      </c>
      <c r="S836" s="32" t="s">
        <v>435</v>
      </c>
      <c r="T836">
        <v>545</v>
      </c>
      <c r="W836" t="s">
        <v>447</v>
      </c>
      <c r="X836">
        <v>50</v>
      </c>
      <c r="Y836" s="21" t="s">
        <v>106</v>
      </c>
      <c r="Z836">
        <v>13</v>
      </c>
      <c r="AA836">
        <v>13</v>
      </c>
      <c r="AB836">
        <v>11</v>
      </c>
      <c r="AF836">
        <v>12</v>
      </c>
      <c r="AG836" t="s">
        <v>63</v>
      </c>
    </row>
    <row r="837" spans="1:33" hidden="1" x14ac:dyDescent="0.25">
      <c r="A837" s="19" t="s">
        <v>169</v>
      </c>
      <c r="B837" s="16" t="s">
        <v>203</v>
      </c>
      <c r="C837" s="16" t="s">
        <v>2290</v>
      </c>
      <c r="D837">
        <v>210</v>
      </c>
      <c r="E837">
        <v>12</v>
      </c>
      <c r="F837" s="38" t="str">
        <f>VLOOKUP(Z837, method!$A$1:$B$15, 2, 0)</f>
        <v>留後</v>
      </c>
      <c r="G837">
        <v>11</v>
      </c>
      <c r="H837">
        <v>125</v>
      </c>
      <c r="I837">
        <v>1200</v>
      </c>
      <c r="J837" s="19" t="s">
        <v>101</v>
      </c>
      <c r="K837">
        <v>1</v>
      </c>
      <c r="L837">
        <v>10.1</v>
      </c>
      <c r="M837">
        <v>15</v>
      </c>
      <c r="N837">
        <v>3</v>
      </c>
      <c r="O837">
        <v>25</v>
      </c>
      <c r="P837" t="s">
        <v>441</v>
      </c>
      <c r="Q837">
        <v>1184</v>
      </c>
      <c r="R837">
        <v>4</v>
      </c>
      <c r="S837" s="32" t="s">
        <v>446</v>
      </c>
      <c r="T837">
        <v>508</v>
      </c>
      <c r="W837" t="s">
        <v>674</v>
      </c>
      <c r="X837">
        <v>52</v>
      </c>
      <c r="Y837" s="21" t="s">
        <v>106</v>
      </c>
      <c r="Z837">
        <v>11</v>
      </c>
      <c r="AA837">
        <v>12</v>
      </c>
      <c r="AB837">
        <v>12</v>
      </c>
      <c r="AF837">
        <v>12</v>
      </c>
      <c r="AG837" t="s">
        <v>63</v>
      </c>
    </row>
    <row r="838" spans="1:33" hidden="1" x14ac:dyDescent="0.25">
      <c r="A838" s="19" t="s">
        <v>169</v>
      </c>
      <c r="B838" s="16" t="s">
        <v>203</v>
      </c>
      <c r="C838" s="16" t="s">
        <v>2290</v>
      </c>
      <c r="D838">
        <v>121</v>
      </c>
      <c r="E838">
        <v>9</v>
      </c>
      <c r="F838" s="38" t="str">
        <f>VLOOKUP(Z838, method!$A$1:$B$15, 2, 0)</f>
        <v>留後</v>
      </c>
      <c r="G838">
        <v>12</v>
      </c>
      <c r="H838">
        <v>127</v>
      </c>
      <c r="I838">
        <v>1200</v>
      </c>
      <c r="J838" s="16" t="s">
        <v>316</v>
      </c>
      <c r="K838">
        <v>1</v>
      </c>
      <c r="L838">
        <v>10.8</v>
      </c>
      <c r="M838">
        <v>19</v>
      </c>
      <c r="N838">
        <v>2</v>
      </c>
      <c r="O838">
        <v>25</v>
      </c>
      <c r="P838" s="31" t="s">
        <v>455</v>
      </c>
      <c r="Q838">
        <v>1186</v>
      </c>
      <c r="R838">
        <v>4</v>
      </c>
      <c r="S838" s="32" t="s">
        <v>435</v>
      </c>
      <c r="T838">
        <v>440</v>
      </c>
      <c r="W838">
        <v>6</v>
      </c>
      <c r="X838">
        <v>52</v>
      </c>
      <c r="Y838" s="21" t="s">
        <v>106</v>
      </c>
      <c r="Z838">
        <v>12</v>
      </c>
      <c r="AA838">
        <v>12</v>
      </c>
      <c r="AB838">
        <v>9</v>
      </c>
      <c r="AF838">
        <v>12</v>
      </c>
      <c r="AG838" t="s">
        <v>63</v>
      </c>
    </row>
    <row r="839" spans="1:33" x14ac:dyDescent="0.25">
      <c r="A839" s="19" t="s">
        <v>169</v>
      </c>
      <c r="B839" s="17" t="s">
        <v>206</v>
      </c>
      <c r="C839" s="17" t="s">
        <v>2291</v>
      </c>
      <c r="D839">
        <v>8.1999999999999993</v>
      </c>
      <c r="E839" s="34">
        <v>5</v>
      </c>
      <c r="F839" s="35" t="str">
        <f>VLOOKUP(Z839, method!$A$1:$B$15, 2, 0)</f>
        <v>放頭</v>
      </c>
      <c r="G839">
        <v>11</v>
      </c>
      <c r="H839">
        <v>118</v>
      </c>
      <c r="I839" s="43">
        <v>1650</v>
      </c>
      <c r="J839" s="21" t="s">
        <v>53</v>
      </c>
      <c r="K839">
        <v>1</v>
      </c>
      <c r="L839">
        <v>39.86</v>
      </c>
      <c r="M839">
        <v>16</v>
      </c>
      <c r="N839">
        <v>7</v>
      </c>
      <c r="O839">
        <v>25</v>
      </c>
      <c r="P839" s="31" t="s">
        <v>455</v>
      </c>
      <c r="Q839">
        <v>1052</v>
      </c>
      <c r="R839">
        <v>4</v>
      </c>
      <c r="S839" s="32" t="s">
        <v>446</v>
      </c>
      <c r="T839">
        <v>844</v>
      </c>
      <c r="W839" s="12" t="s">
        <v>521</v>
      </c>
      <c r="X839">
        <v>41</v>
      </c>
      <c r="Y839" s="25" t="s">
        <v>166</v>
      </c>
      <c r="Z839">
        <v>2</v>
      </c>
      <c r="AA839">
        <v>2</v>
      </c>
      <c r="AB839">
        <v>3</v>
      </c>
      <c r="AC839">
        <v>5</v>
      </c>
      <c r="AF839">
        <v>7</v>
      </c>
      <c r="AG839" t="s">
        <v>49</v>
      </c>
    </row>
    <row r="840" spans="1:33" x14ac:dyDescent="0.25">
      <c r="A840" s="19" t="s">
        <v>169</v>
      </c>
      <c r="B840" s="17" t="s">
        <v>206</v>
      </c>
      <c r="C840" s="17" t="s">
        <v>2291</v>
      </c>
      <c r="D840">
        <v>8.5</v>
      </c>
      <c r="E840" s="28">
        <v>2</v>
      </c>
      <c r="F840" s="35" t="str">
        <f>VLOOKUP(Z840, method!$A$1:$B$15, 2, 0)</f>
        <v>放頭</v>
      </c>
      <c r="G840">
        <v>6</v>
      </c>
      <c r="H840">
        <v>116</v>
      </c>
      <c r="I840" s="43">
        <v>1650</v>
      </c>
      <c r="J840" s="25" t="s">
        <v>49</v>
      </c>
      <c r="K840">
        <v>1</v>
      </c>
      <c r="L840">
        <v>39.47</v>
      </c>
      <c r="M840">
        <v>11</v>
      </c>
      <c r="N840">
        <v>6</v>
      </c>
      <c r="O840">
        <v>25</v>
      </c>
      <c r="P840" s="31" t="s">
        <v>455</v>
      </c>
      <c r="Q840">
        <v>1051</v>
      </c>
      <c r="R840">
        <v>4</v>
      </c>
      <c r="S840" s="32" t="s">
        <v>446</v>
      </c>
      <c r="T840">
        <v>751</v>
      </c>
      <c r="W840" s="12" t="s">
        <v>451</v>
      </c>
      <c r="X840">
        <v>40</v>
      </c>
      <c r="Y840" s="25" t="s">
        <v>166</v>
      </c>
      <c r="Z840">
        <v>1</v>
      </c>
      <c r="AA840">
        <v>1</v>
      </c>
      <c r="AB840">
        <v>1</v>
      </c>
      <c r="AC840">
        <v>2</v>
      </c>
      <c r="AF840">
        <v>7</v>
      </c>
      <c r="AG840" t="s">
        <v>49</v>
      </c>
    </row>
    <row r="841" spans="1:33" x14ac:dyDescent="0.25">
      <c r="A841" s="19" t="s">
        <v>169</v>
      </c>
      <c r="B841" s="17" t="s">
        <v>206</v>
      </c>
      <c r="C841" s="17" t="s">
        <v>2291</v>
      </c>
      <c r="D841">
        <v>12</v>
      </c>
      <c r="E841" s="28">
        <v>1</v>
      </c>
      <c r="F841" s="35" t="str">
        <f>VLOOKUP(Z841, method!$A$1:$B$15, 2, 0)</f>
        <v>放頭</v>
      </c>
      <c r="G841">
        <v>4</v>
      </c>
      <c r="H841">
        <v>127</v>
      </c>
      <c r="I841" s="43">
        <v>1650</v>
      </c>
      <c r="J841" s="16" t="s">
        <v>13</v>
      </c>
      <c r="K841">
        <v>1</v>
      </c>
      <c r="L841">
        <v>40.08</v>
      </c>
      <c r="M841">
        <v>21</v>
      </c>
      <c r="N841">
        <v>5</v>
      </c>
      <c r="O841">
        <v>25</v>
      </c>
      <c r="P841" s="31" t="s">
        <v>461</v>
      </c>
      <c r="Q841">
        <v>1060</v>
      </c>
      <c r="R841">
        <v>5</v>
      </c>
      <c r="S841" s="32" t="s">
        <v>446</v>
      </c>
      <c r="T841">
        <v>689</v>
      </c>
      <c r="W841" s="12">
        <v>2</v>
      </c>
      <c r="X841">
        <v>32</v>
      </c>
      <c r="Y841" s="25" t="s">
        <v>166</v>
      </c>
      <c r="Z841">
        <v>2</v>
      </c>
      <c r="AA841">
        <v>2</v>
      </c>
      <c r="AB841">
        <v>2</v>
      </c>
      <c r="AC841">
        <v>1</v>
      </c>
      <c r="AF841">
        <v>7</v>
      </c>
      <c r="AG841" t="s">
        <v>49</v>
      </c>
    </row>
    <row r="842" spans="1:33" hidden="1" x14ac:dyDescent="0.25">
      <c r="A842" s="19" t="s">
        <v>169</v>
      </c>
      <c r="B842" s="17" t="s">
        <v>206</v>
      </c>
      <c r="C842" s="17" t="s">
        <v>2291</v>
      </c>
      <c r="D842">
        <v>43</v>
      </c>
      <c r="E842">
        <v>8</v>
      </c>
      <c r="F842" s="38" t="str">
        <f>VLOOKUP(Z842, method!$A$1:$B$15, 2, 0)</f>
        <v>留後</v>
      </c>
      <c r="G842">
        <v>14</v>
      </c>
      <c r="H842">
        <v>129</v>
      </c>
      <c r="I842">
        <v>1200</v>
      </c>
      <c r="J842" s="16" t="s">
        <v>29</v>
      </c>
      <c r="K842">
        <v>1</v>
      </c>
      <c r="L842">
        <v>10.6</v>
      </c>
      <c r="M842">
        <v>4</v>
      </c>
      <c r="N842">
        <v>5</v>
      </c>
      <c r="O842">
        <v>25</v>
      </c>
      <c r="P842" t="s">
        <v>518</v>
      </c>
      <c r="Q842">
        <v>1056</v>
      </c>
      <c r="R842">
        <v>5</v>
      </c>
      <c r="S842" s="32" t="s">
        <v>446</v>
      </c>
      <c r="T842">
        <v>640</v>
      </c>
      <c r="W842" t="s">
        <v>488</v>
      </c>
      <c r="X842">
        <v>34</v>
      </c>
      <c r="Y842" s="25" t="s">
        <v>166</v>
      </c>
      <c r="Z842">
        <v>14</v>
      </c>
      <c r="AA842">
        <v>14</v>
      </c>
      <c r="AB842">
        <v>8</v>
      </c>
      <c r="AF842">
        <v>7</v>
      </c>
      <c r="AG842" t="s">
        <v>49</v>
      </c>
    </row>
    <row r="843" spans="1:33" hidden="1" x14ac:dyDescent="0.25">
      <c r="A843" s="19" t="s">
        <v>169</v>
      </c>
      <c r="B843" s="17" t="s">
        <v>206</v>
      </c>
      <c r="C843" s="17" t="s">
        <v>2291</v>
      </c>
      <c r="D843">
        <v>10</v>
      </c>
      <c r="E843" s="34">
        <v>4</v>
      </c>
      <c r="F843" s="37" t="str">
        <f>VLOOKUP(Z843, method!$A$1:$B$15, 2, 0)</f>
        <v>中前</v>
      </c>
      <c r="G843">
        <v>6</v>
      </c>
      <c r="H843">
        <v>131</v>
      </c>
      <c r="I843">
        <v>1200</v>
      </c>
      <c r="J843" s="16" t="s">
        <v>29</v>
      </c>
      <c r="K843">
        <v>1</v>
      </c>
      <c r="L843">
        <v>10.54</v>
      </c>
      <c r="M843">
        <v>13</v>
      </c>
      <c r="N843">
        <v>4</v>
      </c>
      <c r="O843">
        <v>25</v>
      </c>
      <c r="P843" t="s">
        <v>429</v>
      </c>
      <c r="Q843">
        <v>1050</v>
      </c>
      <c r="R843">
        <v>5</v>
      </c>
      <c r="S843" s="32" t="s">
        <v>435</v>
      </c>
      <c r="T843">
        <v>583</v>
      </c>
      <c r="W843" s="12" t="s">
        <v>456</v>
      </c>
      <c r="X843">
        <v>36</v>
      </c>
      <c r="Y843" s="25" t="s">
        <v>166</v>
      </c>
      <c r="Z843">
        <v>6</v>
      </c>
      <c r="AA843">
        <v>6</v>
      </c>
      <c r="AB843">
        <v>4</v>
      </c>
      <c r="AF843">
        <v>7</v>
      </c>
      <c r="AG843" t="s">
        <v>49</v>
      </c>
    </row>
    <row r="844" spans="1:33" hidden="1" x14ac:dyDescent="0.25">
      <c r="A844" s="19" t="s">
        <v>169</v>
      </c>
      <c r="B844" s="17" t="s">
        <v>206</v>
      </c>
      <c r="C844" s="17" t="s">
        <v>2291</v>
      </c>
      <c r="D844">
        <v>11</v>
      </c>
      <c r="E844">
        <v>7</v>
      </c>
      <c r="F844" s="37" t="str">
        <f>VLOOKUP(Z844, method!$A$1:$B$15, 2, 0)</f>
        <v>中前</v>
      </c>
      <c r="G844">
        <v>7</v>
      </c>
      <c r="H844">
        <v>134</v>
      </c>
      <c r="I844">
        <v>1200</v>
      </c>
      <c r="J844" s="18" t="s">
        <v>116</v>
      </c>
      <c r="K844">
        <v>1</v>
      </c>
      <c r="L844">
        <v>10.36</v>
      </c>
      <c r="M844">
        <v>19</v>
      </c>
      <c r="N844">
        <v>2</v>
      </c>
      <c r="O844">
        <v>25</v>
      </c>
      <c r="P844" s="31" t="s">
        <v>455</v>
      </c>
      <c r="Q844">
        <v>1053</v>
      </c>
      <c r="R844">
        <v>5</v>
      </c>
      <c r="S844" s="32" t="s">
        <v>435</v>
      </c>
      <c r="T844">
        <v>438</v>
      </c>
      <c r="W844" s="12" t="s">
        <v>558</v>
      </c>
      <c r="X844">
        <v>38</v>
      </c>
      <c r="Y844" s="25" t="s">
        <v>166</v>
      </c>
      <c r="Z844">
        <v>5</v>
      </c>
      <c r="AA844">
        <v>5</v>
      </c>
      <c r="AB844">
        <v>7</v>
      </c>
      <c r="AF844">
        <v>7</v>
      </c>
      <c r="AG844" t="s">
        <v>49</v>
      </c>
    </row>
    <row r="845" spans="1:33" hidden="1" x14ac:dyDescent="0.25">
      <c r="A845" s="19" t="s">
        <v>169</v>
      </c>
      <c r="B845" s="17" t="s">
        <v>206</v>
      </c>
      <c r="C845" s="17" t="s">
        <v>2291</v>
      </c>
      <c r="D845">
        <v>2.5</v>
      </c>
      <c r="E845">
        <v>11</v>
      </c>
      <c r="F845" s="35" t="str">
        <f>VLOOKUP(Z845, method!$A$1:$B$15, 2, 0)</f>
        <v>放頭</v>
      </c>
      <c r="G845">
        <v>7</v>
      </c>
      <c r="H845">
        <v>133</v>
      </c>
      <c r="I845">
        <v>1200</v>
      </c>
      <c r="J845" s="20" t="s">
        <v>19</v>
      </c>
      <c r="K845">
        <v>1</v>
      </c>
      <c r="L845">
        <v>10.57</v>
      </c>
      <c r="M845">
        <v>31</v>
      </c>
      <c r="N845">
        <v>1</v>
      </c>
      <c r="O845">
        <v>25</v>
      </c>
      <c r="P845" t="s">
        <v>506</v>
      </c>
      <c r="Q845">
        <v>1058</v>
      </c>
      <c r="R845">
        <v>5</v>
      </c>
      <c r="S845" s="32" t="s">
        <v>435</v>
      </c>
      <c r="T845">
        <v>387</v>
      </c>
      <c r="W845">
        <v>3</v>
      </c>
      <c r="X845">
        <v>38</v>
      </c>
      <c r="Y845" s="25" t="s">
        <v>166</v>
      </c>
      <c r="Z845">
        <v>2</v>
      </c>
      <c r="AA845">
        <v>3</v>
      </c>
      <c r="AB845">
        <v>11</v>
      </c>
      <c r="AF845">
        <v>7</v>
      </c>
      <c r="AG845" t="s">
        <v>49</v>
      </c>
    </row>
    <row r="846" spans="1:33" hidden="1" x14ac:dyDescent="0.25">
      <c r="A846" s="19" t="s">
        <v>169</v>
      </c>
      <c r="B846" s="17" t="s">
        <v>206</v>
      </c>
      <c r="C846" s="17" t="s">
        <v>2291</v>
      </c>
      <c r="D846">
        <v>16</v>
      </c>
      <c r="E846" s="28">
        <v>2</v>
      </c>
      <c r="F846" s="37" t="str">
        <f>VLOOKUP(Z846, method!$A$1:$B$15, 2, 0)</f>
        <v>中前</v>
      </c>
      <c r="G846">
        <v>3</v>
      </c>
      <c r="H846">
        <v>131</v>
      </c>
      <c r="I846">
        <v>1200</v>
      </c>
      <c r="J846" s="18" t="s">
        <v>116</v>
      </c>
      <c r="K846">
        <v>1</v>
      </c>
      <c r="L846">
        <v>9.41</v>
      </c>
      <c r="M846">
        <v>5</v>
      </c>
      <c r="N846">
        <v>1</v>
      </c>
      <c r="O846">
        <v>25</v>
      </c>
      <c r="P846" t="s">
        <v>441</v>
      </c>
      <c r="Q846">
        <v>1060</v>
      </c>
      <c r="R846">
        <v>5</v>
      </c>
      <c r="S846" s="32" t="s">
        <v>435</v>
      </c>
      <c r="T846">
        <v>318</v>
      </c>
      <c r="W846" s="12" t="s">
        <v>883</v>
      </c>
      <c r="X846">
        <v>36</v>
      </c>
      <c r="Y846" s="25" t="s">
        <v>166</v>
      </c>
      <c r="Z846">
        <v>4</v>
      </c>
      <c r="AA846">
        <v>4</v>
      </c>
      <c r="AB846">
        <v>2</v>
      </c>
      <c r="AF846">
        <v>7</v>
      </c>
      <c r="AG846" t="s">
        <v>49</v>
      </c>
    </row>
    <row r="847" spans="1:33" hidden="1" x14ac:dyDescent="0.25">
      <c r="A847" s="19" t="s">
        <v>169</v>
      </c>
      <c r="B847" s="17" t="s">
        <v>206</v>
      </c>
      <c r="C847" s="17" t="s">
        <v>2291</v>
      </c>
      <c r="D847">
        <v>34</v>
      </c>
      <c r="E847">
        <v>8</v>
      </c>
      <c r="F847" s="37" t="str">
        <f>VLOOKUP(Z847, method!$A$1:$B$15, 2, 0)</f>
        <v>中前</v>
      </c>
      <c r="G847">
        <v>7</v>
      </c>
      <c r="H847">
        <v>134</v>
      </c>
      <c r="I847" s="43">
        <v>1650</v>
      </c>
      <c r="J847" s="24" t="s">
        <v>34</v>
      </c>
      <c r="K847">
        <v>1</v>
      </c>
      <c r="L847">
        <v>42.27</v>
      </c>
      <c r="M847">
        <v>1</v>
      </c>
      <c r="N847">
        <v>12</v>
      </c>
      <c r="O847">
        <v>24</v>
      </c>
      <c r="P847" t="s">
        <v>467</v>
      </c>
      <c r="Q847">
        <v>1076</v>
      </c>
      <c r="R847">
        <v>5</v>
      </c>
      <c r="S847" s="32" t="s">
        <v>435</v>
      </c>
      <c r="T847">
        <v>221</v>
      </c>
      <c r="W847" t="s">
        <v>1381</v>
      </c>
      <c r="X847">
        <v>38</v>
      </c>
      <c r="Y847" s="25" t="s">
        <v>166</v>
      </c>
      <c r="Z847">
        <v>5</v>
      </c>
      <c r="AA847">
        <v>5</v>
      </c>
      <c r="AB847">
        <v>6</v>
      </c>
      <c r="AC847">
        <v>8</v>
      </c>
      <c r="AF847">
        <v>7</v>
      </c>
      <c r="AG847" t="s">
        <v>49</v>
      </c>
    </row>
    <row r="848" spans="1:33" hidden="1" x14ac:dyDescent="0.25">
      <c r="A848" s="19" t="s">
        <v>169</v>
      </c>
      <c r="B848" s="17" t="s">
        <v>206</v>
      </c>
      <c r="C848" s="17" t="s">
        <v>2291</v>
      </c>
      <c r="D848">
        <v>32</v>
      </c>
      <c r="E848">
        <v>9</v>
      </c>
      <c r="F848" s="36" t="str">
        <f>VLOOKUP(Z848, method!$A$1:$B$15, 2, 0)</f>
        <v>中後</v>
      </c>
      <c r="G848">
        <v>10</v>
      </c>
      <c r="H848">
        <v>116</v>
      </c>
      <c r="I848" s="43">
        <v>1650</v>
      </c>
      <c r="J848" s="25" t="s">
        <v>150</v>
      </c>
      <c r="K848">
        <v>1</v>
      </c>
      <c r="L848">
        <v>41.3</v>
      </c>
      <c r="M848">
        <v>30</v>
      </c>
      <c r="N848">
        <v>10</v>
      </c>
      <c r="O848">
        <v>24</v>
      </c>
      <c r="P848" s="42" t="s">
        <v>445</v>
      </c>
      <c r="Q848">
        <v>1059</v>
      </c>
      <c r="R848">
        <v>4</v>
      </c>
      <c r="S848" s="32" t="s">
        <v>435</v>
      </c>
      <c r="T848">
        <v>143</v>
      </c>
      <c r="W848" t="s">
        <v>629</v>
      </c>
      <c r="X848">
        <v>40</v>
      </c>
      <c r="Y848" s="25" t="s">
        <v>166</v>
      </c>
      <c r="Z848">
        <v>10</v>
      </c>
      <c r="AA848">
        <v>9</v>
      </c>
      <c r="AB848">
        <v>8</v>
      </c>
      <c r="AC848">
        <v>9</v>
      </c>
      <c r="AF848">
        <v>7</v>
      </c>
      <c r="AG848" t="s">
        <v>49</v>
      </c>
    </row>
    <row r="849" spans="1:33" hidden="1" x14ac:dyDescent="0.25">
      <c r="A849" s="19" t="s">
        <v>169</v>
      </c>
      <c r="B849" s="17" t="s">
        <v>206</v>
      </c>
      <c r="C849" s="17" t="s">
        <v>2291</v>
      </c>
      <c r="D849">
        <v>87</v>
      </c>
      <c r="E849">
        <v>9</v>
      </c>
      <c r="F849" s="38" t="str">
        <f>VLOOKUP(Z849, method!$A$1:$B$15, 2, 0)</f>
        <v>留後</v>
      </c>
      <c r="G849">
        <v>12</v>
      </c>
      <c r="H849">
        <v>117</v>
      </c>
      <c r="I849">
        <v>1200</v>
      </c>
      <c r="J849" s="25" t="s">
        <v>150</v>
      </c>
      <c r="K849">
        <v>1</v>
      </c>
      <c r="L849">
        <v>10.220000000000001</v>
      </c>
      <c r="M849">
        <v>16</v>
      </c>
      <c r="N849">
        <v>10</v>
      </c>
      <c r="O849">
        <v>24</v>
      </c>
      <c r="P849" s="31" t="s">
        <v>455</v>
      </c>
      <c r="Q849">
        <v>1060</v>
      </c>
      <c r="R849">
        <v>4</v>
      </c>
      <c r="S849" s="32" t="s">
        <v>446</v>
      </c>
      <c r="T849">
        <v>107</v>
      </c>
      <c r="W849" t="s">
        <v>817</v>
      </c>
      <c r="X849">
        <v>42</v>
      </c>
      <c r="Y849" s="25" t="s">
        <v>166</v>
      </c>
      <c r="Z849">
        <v>11</v>
      </c>
      <c r="AA849">
        <v>11</v>
      </c>
      <c r="AB849">
        <v>9</v>
      </c>
      <c r="AF849">
        <v>7</v>
      </c>
      <c r="AG849" t="s">
        <v>49</v>
      </c>
    </row>
    <row r="850" spans="1:33" hidden="1" x14ac:dyDescent="0.25">
      <c r="A850" s="19" t="s">
        <v>169</v>
      </c>
      <c r="B850" s="17" t="s">
        <v>206</v>
      </c>
      <c r="C850" s="17" t="s">
        <v>2291</v>
      </c>
      <c r="D850">
        <v>25</v>
      </c>
      <c r="E850">
        <v>7</v>
      </c>
      <c r="F850" s="36" t="str">
        <f>VLOOKUP(Z850, method!$A$1:$B$15, 2, 0)</f>
        <v>中後</v>
      </c>
      <c r="G850">
        <v>8</v>
      </c>
      <c r="H850">
        <v>118</v>
      </c>
      <c r="I850">
        <v>1400</v>
      </c>
      <c r="J850" s="19" t="s">
        <v>101</v>
      </c>
      <c r="K850">
        <v>1</v>
      </c>
      <c r="L850">
        <v>22.74</v>
      </c>
      <c r="M850">
        <v>15</v>
      </c>
      <c r="N850">
        <v>9</v>
      </c>
      <c r="O850">
        <v>24</v>
      </c>
      <c r="P850" t="s">
        <v>539</v>
      </c>
      <c r="Q850">
        <v>1041</v>
      </c>
      <c r="R850">
        <v>4</v>
      </c>
      <c r="S850" s="32" t="s">
        <v>446</v>
      </c>
      <c r="T850">
        <v>25</v>
      </c>
      <c r="W850" t="s">
        <v>459</v>
      </c>
      <c r="X850">
        <v>43</v>
      </c>
      <c r="Y850" s="25" t="s">
        <v>166</v>
      </c>
      <c r="Z850">
        <v>9</v>
      </c>
      <c r="AA850">
        <v>10</v>
      </c>
      <c r="AB850">
        <v>10</v>
      </c>
      <c r="AC850">
        <v>7</v>
      </c>
      <c r="AF850">
        <v>7</v>
      </c>
      <c r="AG850" t="s">
        <v>49</v>
      </c>
    </row>
    <row r="851" spans="1:33" hidden="1" x14ac:dyDescent="0.25">
      <c r="A851" s="19" t="s">
        <v>169</v>
      </c>
      <c r="B851" s="17" t="s">
        <v>206</v>
      </c>
      <c r="C851" s="17" t="s">
        <v>2291</v>
      </c>
      <c r="D851">
        <v>100</v>
      </c>
      <c r="E851" s="28">
        <v>3</v>
      </c>
      <c r="F851" s="38" t="str">
        <f>VLOOKUP(Z851, method!$A$1:$B$15, 2, 0)</f>
        <v>留後</v>
      </c>
      <c r="G851">
        <v>11</v>
      </c>
      <c r="H851">
        <v>118</v>
      </c>
      <c r="I851">
        <v>1200</v>
      </c>
      <c r="J851" s="18" t="s">
        <v>116</v>
      </c>
      <c r="K851">
        <v>1</v>
      </c>
      <c r="L851">
        <v>10.49</v>
      </c>
      <c r="M851">
        <v>8</v>
      </c>
      <c r="N851">
        <v>9</v>
      </c>
      <c r="O851">
        <v>24</v>
      </c>
      <c r="P851" t="s">
        <v>434</v>
      </c>
      <c r="Q851">
        <v>1039</v>
      </c>
      <c r="R851">
        <v>4</v>
      </c>
      <c r="S851" s="33" t="s">
        <v>499</v>
      </c>
      <c r="T851">
        <v>5</v>
      </c>
      <c r="W851" t="s">
        <v>629</v>
      </c>
      <c r="X851">
        <v>43</v>
      </c>
      <c r="Y851" s="25" t="s">
        <v>166</v>
      </c>
      <c r="Z851">
        <v>11</v>
      </c>
      <c r="AA851">
        <v>11</v>
      </c>
      <c r="AB851">
        <v>3</v>
      </c>
      <c r="AF851">
        <v>7</v>
      </c>
      <c r="AG851" t="s">
        <v>49</v>
      </c>
    </row>
    <row r="852" spans="1:33" hidden="1" x14ac:dyDescent="0.25">
      <c r="A852" s="19" t="s">
        <v>169</v>
      </c>
      <c r="B852" s="17" t="s">
        <v>206</v>
      </c>
      <c r="C852" s="17" t="s">
        <v>2291</v>
      </c>
      <c r="D852">
        <v>89</v>
      </c>
      <c r="E852">
        <v>7</v>
      </c>
      <c r="F852" s="36" t="str">
        <f>VLOOKUP(Z852, method!$A$1:$B$15, 2, 0)</f>
        <v>中後</v>
      </c>
      <c r="G852">
        <v>6</v>
      </c>
      <c r="H852">
        <v>125</v>
      </c>
      <c r="I852">
        <v>1200</v>
      </c>
      <c r="J852" s="24" t="s">
        <v>34</v>
      </c>
      <c r="K852">
        <v>1</v>
      </c>
      <c r="L852">
        <v>10.86</v>
      </c>
      <c r="M852">
        <v>4</v>
      </c>
      <c r="N852">
        <v>7</v>
      </c>
      <c r="O852">
        <v>24</v>
      </c>
      <c r="P852" s="31" t="s">
        <v>450</v>
      </c>
      <c r="Q852">
        <v>1057</v>
      </c>
      <c r="R852">
        <v>4</v>
      </c>
      <c r="S852" s="32" t="s">
        <v>435</v>
      </c>
      <c r="T852">
        <v>799</v>
      </c>
      <c r="W852">
        <v>4</v>
      </c>
      <c r="X852">
        <v>47</v>
      </c>
      <c r="Y852" s="25" t="s">
        <v>166</v>
      </c>
      <c r="Z852">
        <v>9</v>
      </c>
      <c r="AA852">
        <v>8</v>
      </c>
      <c r="AB852">
        <v>7</v>
      </c>
      <c r="AF852">
        <v>7</v>
      </c>
      <c r="AG852" t="s">
        <v>49</v>
      </c>
    </row>
    <row r="853" spans="1:33" hidden="1" x14ac:dyDescent="0.25">
      <c r="A853" s="19" t="s">
        <v>169</v>
      </c>
      <c r="B853" s="17" t="s">
        <v>206</v>
      </c>
      <c r="C853" s="17" t="s">
        <v>2291</v>
      </c>
      <c r="D853">
        <v>69</v>
      </c>
      <c r="E853">
        <v>11</v>
      </c>
      <c r="F853" s="38" t="str">
        <f>VLOOKUP(Z853, method!$A$1:$B$15, 2, 0)</f>
        <v>留後</v>
      </c>
      <c r="G853">
        <v>12</v>
      </c>
      <c r="H853">
        <v>127</v>
      </c>
      <c r="I853">
        <v>1200</v>
      </c>
      <c r="J853" s="24" t="s">
        <v>34</v>
      </c>
      <c r="K853">
        <v>1</v>
      </c>
      <c r="L853">
        <v>12.04</v>
      </c>
      <c r="M853">
        <v>20</v>
      </c>
      <c r="N853">
        <v>12</v>
      </c>
      <c r="O853">
        <v>23</v>
      </c>
      <c r="P853" s="31" t="s">
        <v>461</v>
      </c>
      <c r="Q853">
        <v>1036</v>
      </c>
      <c r="R853">
        <v>4</v>
      </c>
      <c r="S853" s="32" t="s">
        <v>435</v>
      </c>
      <c r="T853">
        <v>263</v>
      </c>
      <c r="W853" t="s">
        <v>837</v>
      </c>
      <c r="X853">
        <v>50</v>
      </c>
      <c r="Y853" s="25" t="s">
        <v>166</v>
      </c>
      <c r="Z853">
        <v>11</v>
      </c>
      <c r="AA853">
        <v>12</v>
      </c>
      <c r="AB853">
        <v>11</v>
      </c>
      <c r="AF853">
        <v>7</v>
      </c>
      <c r="AG853" t="s">
        <v>49</v>
      </c>
    </row>
    <row r="854" spans="1:33" hidden="1" x14ac:dyDescent="0.25">
      <c r="A854" s="19" t="s">
        <v>169</v>
      </c>
      <c r="B854" s="17" t="s">
        <v>206</v>
      </c>
      <c r="C854" s="17" t="s">
        <v>2291</v>
      </c>
      <c r="D854">
        <v>69</v>
      </c>
      <c r="E854">
        <v>14</v>
      </c>
      <c r="F854" s="38" t="str">
        <f>VLOOKUP(Z854, method!$A$1:$B$15, 2, 0)</f>
        <v>留後</v>
      </c>
      <c r="G854">
        <v>12</v>
      </c>
      <c r="H854">
        <v>128</v>
      </c>
      <c r="I854">
        <v>1400</v>
      </c>
      <c r="J854" s="27" t="s">
        <v>93</v>
      </c>
      <c r="K854">
        <v>1</v>
      </c>
      <c r="L854">
        <v>23.91</v>
      </c>
      <c r="M854">
        <v>26</v>
      </c>
      <c r="N854">
        <v>11</v>
      </c>
      <c r="O854">
        <v>23</v>
      </c>
      <c r="P854" t="s">
        <v>429</v>
      </c>
      <c r="Q854">
        <v>1043</v>
      </c>
      <c r="R854">
        <v>4</v>
      </c>
      <c r="S854" s="32" t="s">
        <v>435</v>
      </c>
      <c r="T854">
        <v>200</v>
      </c>
      <c r="W854" t="s">
        <v>511</v>
      </c>
      <c r="X854">
        <v>52</v>
      </c>
      <c r="Y854" s="25" t="s">
        <v>166</v>
      </c>
      <c r="Z854">
        <v>11</v>
      </c>
      <c r="AA854">
        <v>13</v>
      </c>
      <c r="AB854">
        <v>14</v>
      </c>
      <c r="AC854">
        <v>14</v>
      </c>
      <c r="AF854">
        <v>7</v>
      </c>
      <c r="AG854" t="s">
        <v>49</v>
      </c>
    </row>
    <row r="855" spans="1:33" hidden="1" x14ac:dyDescent="0.25">
      <c r="A855" s="19" t="s">
        <v>169</v>
      </c>
      <c r="B855" s="17" t="s">
        <v>206</v>
      </c>
      <c r="C855" s="17" t="s">
        <v>2291</v>
      </c>
      <c r="D855">
        <v>9.1</v>
      </c>
      <c r="E855">
        <v>7</v>
      </c>
      <c r="F855" s="36" t="str">
        <f>VLOOKUP(Z855, method!$A$1:$B$15, 2, 0)</f>
        <v>中後</v>
      </c>
      <c r="G855">
        <v>4</v>
      </c>
      <c r="H855">
        <v>123</v>
      </c>
      <c r="I855">
        <v>1000</v>
      </c>
      <c r="J855" s="24" t="s">
        <v>34</v>
      </c>
      <c r="K855">
        <v>0</v>
      </c>
      <c r="L855">
        <v>57.54</v>
      </c>
      <c r="M855">
        <v>5</v>
      </c>
      <c r="N855">
        <v>11</v>
      </c>
      <c r="O855">
        <v>23</v>
      </c>
      <c r="P855" t="s">
        <v>441</v>
      </c>
      <c r="Q855">
        <v>1056</v>
      </c>
      <c r="R855">
        <v>4</v>
      </c>
      <c r="S855" s="32" t="s">
        <v>435</v>
      </c>
      <c r="T855">
        <v>140</v>
      </c>
      <c r="W855" t="s">
        <v>572</v>
      </c>
      <c r="X855">
        <v>52</v>
      </c>
      <c r="Y855" s="25" t="s">
        <v>166</v>
      </c>
      <c r="Z855">
        <v>9</v>
      </c>
      <c r="AA855">
        <v>11</v>
      </c>
      <c r="AB855">
        <v>7</v>
      </c>
      <c r="AF855">
        <v>7</v>
      </c>
      <c r="AG855" t="s">
        <v>49</v>
      </c>
    </row>
    <row r="856" spans="1:33" hidden="1" x14ac:dyDescent="0.25">
      <c r="A856" s="19" t="s">
        <v>169</v>
      </c>
      <c r="B856" s="18" t="s">
        <v>2292</v>
      </c>
      <c r="C856" s="18" t="s">
        <v>2293</v>
      </c>
      <c r="D856">
        <v>67</v>
      </c>
      <c r="E856">
        <v>9</v>
      </c>
      <c r="F856" s="38" t="str">
        <f>VLOOKUP(Z856, method!$A$1:$B$15, 2, 0)</f>
        <v>留後</v>
      </c>
      <c r="G856">
        <v>6</v>
      </c>
      <c r="H856">
        <v>120</v>
      </c>
      <c r="I856">
        <v>1200</v>
      </c>
      <c r="J856" s="21" t="s">
        <v>53</v>
      </c>
      <c r="K856">
        <v>1</v>
      </c>
      <c r="L856">
        <v>10.92</v>
      </c>
      <c r="M856">
        <v>10</v>
      </c>
      <c r="N856">
        <v>9</v>
      </c>
      <c r="O856">
        <v>25</v>
      </c>
      <c r="P856" s="31" t="s">
        <v>450</v>
      </c>
      <c r="Q856">
        <v>954</v>
      </c>
      <c r="R856">
        <v>4</v>
      </c>
      <c r="S856" s="32" t="s">
        <v>435</v>
      </c>
      <c r="T856">
        <v>17</v>
      </c>
      <c r="W856" t="s">
        <v>436</v>
      </c>
      <c r="X856">
        <v>45</v>
      </c>
      <c r="Y856" s="25" t="s">
        <v>50</v>
      </c>
      <c r="Z856">
        <v>11</v>
      </c>
      <c r="AA856">
        <v>10</v>
      </c>
      <c r="AB856">
        <v>9</v>
      </c>
    </row>
    <row r="857" spans="1:33" hidden="1" x14ac:dyDescent="0.25">
      <c r="A857" s="19" t="s">
        <v>169</v>
      </c>
      <c r="B857" s="18" t="s">
        <v>2292</v>
      </c>
      <c r="C857" s="18" t="s">
        <v>2293</v>
      </c>
      <c r="D857">
        <v>68</v>
      </c>
      <c r="E857">
        <v>7</v>
      </c>
      <c r="F857" s="38" t="str">
        <f>VLOOKUP(Z857, method!$A$1:$B$15, 2, 0)</f>
        <v>留後</v>
      </c>
      <c r="G857">
        <v>11</v>
      </c>
      <c r="H857">
        <v>122</v>
      </c>
      <c r="I857">
        <v>1200</v>
      </c>
      <c r="J857" s="21" t="s">
        <v>53</v>
      </c>
      <c r="K857">
        <v>1</v>
      </c>
      <c r="L857">
        <v>10.23</v>
      </c>
      <c r="M857">
        <v>9</v>
      </c>
      <c r="N857">
        <v>7</v>
      </c>
      <c r="O857">
        <v>25</v>
      </c>
      <c r="P857" s="31" t="s">
        <v>450</v>
      </c>
      <c r="Q857">
        <v>965</v>
      </c>
      <c r="R857">
        <v>4</v>
      </c>
      <c r="S857" s="32" t="s">
        <v>446</v>
      </c>
      <c r="T857">
        <v>825</v>
      </c>
      <c r="W857" t="s">
        <v>699</v>
      </c>
      <c r="X857">
        <v>47</v>
      </c>
      <c r="Y857" s="25" t="s">
        <v>50</v>
      </c>
      <c r="Z857">
        <v>12</v>
      </c>
      <c r="AA857">
        <v>12</v>
      </c>
      <c r="AB857">
        <v>7</v>
      </c>
    </row>
    <row r="858" spans="1:33" hidden="1" x14ac:dyDescent="0.25">
      <c r="A858" s="19" t="s">
        <v>169</v>
      </c>
      <c r="B858" s="18" t="s">
        <v>2292</v>
      </c>
      <c r="C858" s="18" t="s">
        <v>2293</v>
      </c>
      <c r="D858">
        <v>60</v>
      </c>
      <c r="E858">
        <v>11</v>
      </c>
      <c r="F858" s="38" t="str">
        <f>VLOOKUP(Z858, method!$A$1:$B$15, 2, 0)</f>
        <v>留後</v>
      </c>
      <c r="G858">
        <v>4</v>
      </c>
      <c r="H858">
        <v>124</v>
      </c>
      <c r="I858">
        <v>1400</v>
      </c>
      <c r="J858" s="21" t="s">
        <v>53</v>
      </c>
      <c r="K858">
        <v>1</v>
      </c>
      <c r="L858">
        <v>22.91</v>
      </c>
      <c r="M858">
        <v>14</v>
      </c>
      <c r="N858">
        <v>6</v>
      </c>
      <c r="O858">
        <v>25</v>
      </c>
      <c r="P858" t="s">
        <v>441</v>
      </c>
      <c r="Q858">
        <v>975</v>
      </c>
      <c r="R858">
        <v>4</v>
      </c>
      <c r="S858" s="32" t="s">
        <v>435</v>
      </c>
      <c r="T858">
        <v>762</v>
      </c>
      <c r="W858" t="s">
        <v>674</v>
      </c>
      <c r="X858">
        <v>49</v>
      </c>
      <c r="Y858" s="25" t="s">
        <v>50</v>
      </c>
      <c r="Z858">
        <v>12</v>
      </c>
      <c r="AA858">
        <v>13</v>
      </c>
      <c r="AB858">
        <v>12</v>
      </c>
      <c r="AC858">
        <v>11</v>
      </c>
    </row>
    <row r="859" spans="1:33" hidden="1" x14ac:dyDescent="0.25">
      <c r="A859" s="19" t="s">
        <v>169</v>
      </c>
      <c r="B859" s="18" t="s">
        <v>2292</v>
      </c>
      <c r="C859" s="18" t="s">
        <v>2293</v>
      </c>
      <c r="D859">
        <v>15</v>
      </c>
      <c r="E859">
        <v>11</v>
      </c>
      <c r="F859" s="36" t="str">
        <f>VLOOKUP(Z859, method!$A$1:$B$15, 2, 0)</f>
        <v>中後</v>
      </c>
      <c r="G859">
        <v>2</v>
      </c>
      <c r="H859">
        <v>125</v>
      </c>
      <c r="I859">
        <v>1200</v>
      </c>
      <c r="J859" s="22" t="s">
        <v>471</v>
      </c>
      <c r="K859">
        <v>1</v>
      </c>
      <c r="L859">
        <v>10.16</v>
      </c>
      <c r="M859">
        <v>21</v>
      </c>
      <c r="N859">
        <v>5</v>
      </c>
      <c r="O859">
        <v>25</v>
      </c>
      <c r="P859" s="31" t="s">
        <v>461</v>
      </c>
      <c r="Q859">
        <v>970</v>
      </c>
      <c r="R859">
        <v>4</v>
      </c>
      <c r="S859" s="32" t="s">
        <v>446</v>
      </c>
      <c r="T859">
        <v>688</v>
      </c>
      <c r="W859">
        <v>6</v>
      </c>
      <c r="X859">
        <v>51</v>
      </c>
      <c r="Y859" s="25" t="s">
        <v>50</v>
      </c>
      <c r="Z859">
        <v>8</v>
      </c>
      <c r="AA859">
        <v>7</v>
      </c>
      <c r="AB859">
        <v>11</v>
      </c>
    </row>
    <row r="860" spans="1:33" hidden="1" x14ac:dyDescent="0.25">
      <c r="A860" s="19" t="s">
        <v>169</v>
      </c>
      <c r="B860" s="18" t="s">
        <v>2292</v>
      </c>
      <c r="C860" s="18" t="s">
        <v>2293</v>
      </c>
      <c r="D860">
        <v>32</v>
      </c>
      <c r="E860" s="34">
        <v>4</v>
      </c>
      <c r="F860" s="37" t="str">
        <f>VLOOKUP(Z860, method!$A$1:$B$15, 2, 0)</f>
        <v>中前</v>
      </c>
      <c r="G860">
        <v>3</v>
      </c>
      <c r="H860">
        <v>127</v>
      </c>
      <c r="I860">
        <v>1200</v>
      </c>
      <c r="J860" s="21" t="s">
        <v>53</v>
      </c>
      <c r="K860">
        <v>1</v>
      </c>
      <c r="L860">
        <v>9.9700000000000006</v>
      </c>
      <c r="M860">
        <v>30</v>
      </c>
      <c r="N860">
        <v>4</v>
      </c>
      <c r="O860">
        <v>25</v>
      </c>
      <c r="P860" s="42" t="s">
        <v>445</v>
      </c>
      <c r="Q860">
        <v>965</v>
      </c>
      <c r="R860">
        <v>4</v>
      </c>
      <c r="S860" s="32" t="s">
        <v>446</v>
      </c>
      <c r="T860">
        <v>633</v>
      </c>
      <c r="W860" t="s">
        <v>600</v>
      </c>
      <c r="X860">
        <v>52</v>
      </c>
      <c r="Y860" s="25" t="s">
        <v>50</v>
      </c>
      <c r="Z860">
        <v>7</v>
      </c>
      <c r="AA860">
        <v>6</v>
      </c>
      <c r="AB860">
        <v>4</v>
      </c>
    </row>
    <row r="861" spans="1:33" hidden="1" x14ac:dyDescent="0.25">
      <c r="A861" s="19" t="s">
        <v>169</v>
      </c>
      <c r="B861" s="18" t="s">
        <v>2292</v>
      </c>
      <c r="C861" s="18" t="s">
        <v>2293</v>
      </c>
      <c r="D861">
        <v>74</v>
      </c>
      <c r="E861">
        <v>9</v>
      </c>
      <c r="F861" s="36" t="str">
        <f>VLOOKUP(Z861, method!$A$1:$B$15, 2, 0)</f>
        <v>中後</v>
      </c>
      <c r="G861">
        <v>8</v>
      </c>
      <c r="H861">
        <v>129</v>
      </c>
      <c r="I861">
        <v>1200</v>
      </c>
      <c r="J861" s="27" t="s">
        <v>93</v>
      </c>
      <c r="K861">
        <v>1</v>
      </c>
      <c r="L861">
        <v>10.25</v>
      </c>
      <c r="M861">
        <v>2</v>
      </c>
      <c r="N861">
        <v>4</v>
      </c>
      <c r="O861">
        <v>25</v>
      </c>
      <c r="P861" s="42" t="s">
        <v>445</v>
      </c>
      <c r="Q861">
        <v>971</v>
      </c>
      <c r="R861">
        <v>4</v>
      </c>
      <c r="S861" s="32" t="s">
        <v>446</v>
      </c>
      <c r="T861">
        <v>556</v>
      </c>
      <c r="W861" t="s">
        <v>541</v>
      </c>
      <c r="X861">
        <v>52</v>
      </c>
      <c r="Y861" s="25" t="s">
        <v>50</v>
      </c>
      <c r="Z861">
        <v>8</v>
      </c>
      <c r="AA861">
        <v>9</v>
      </c>
      <c r="AB861">
        <v>9</v>
      </c>
    </row>
    <row r="862" spans="1:33" hidden="1" x14ac:dyDescent="0.25">
      <c r="A862" s="19" t="s">
        <v>169</v>
      </c>
      <c r="B862" s="19" t="s">
        <v>2294</v>
      </c>
      <c r="C862" s="19" t="s">
        <v>2295</v>
      </c>
      <c r="D862">
        <v>7.1</v>
      </c>
      <c r="E862">
        <v>6</v>
      </c>
      <c r="F862" s="37" t="str">
        <f>VLOOKUP(Z862, method!$A$1:$B$15, 2, 0)</f>
        <v>中前</v>
      </c>
      <c r="G862">
        <v>3</v>
      </c>
      <c r="H862">
        <v>129</v>
      </c>
      <c r="I862">
        <v>1400</v>
      </c>
      <c r="J862" s="16" t="s">
        <v>13</v>
      </c>
      <c r="K862">
        <v>1</v>
      </c>
      <c r="L862">
        <v>21.57</v>
      </c>
      <c r="M862">
        <v>14</v>
      </c>
      <c r="N862">
        <v>9</v>
      </c>
      <c r="O862">
        <v>25</v>
      </c>
      <c r="P862" t="s">
        <v>518</v>
      </c>
      <c r="Q862">
        <v>1181</v>
      </c>
      <c r="R862">
        <v>4</v>
      </c>
      <c r="S862" s="32" t="s">
        <v>446</v>
      </c>
      <c r="T862">
        <v>23</v>
      </c>
      <c r="W862">
        <v>3</v>
      </c>
      <c r="X862">
        <v>53</v>
      </c>
      <c r="Y862" s="16" t="s">
        <v>14</v>
      </c>
      <c r="Z862">
        <v>4</v>
      </c>
      <c r="AA862">
        <v>6</v>
      </c>
      <c r="AB862">
        <v>6</v>
      </c>
      <c r="AC862">
        <v>6</v>
      </c>
    </row>
    <row r="863" spans="1:33" hidden="1" x14ac:dyDescent="0.25">
      <c r="A863" s="19" t="s">
        <v>169</v>
      </c>
      <c r="B863" s="19" t="s">
        <v>2294</v>
      </c>
      <c r="C863" s="19" t="s">
        <v>2295</v>
      </c>
      <c r="D863">
        <v>12</v>
      </c>
      <c r="E863">
        <v>8</v>
      </c>
      <c r="F863" s="38" t="str">
        <f>VLOOKUP(Z863, method!$A$1:$B$15, 2, 0)</f>
        <v>留後</v>
      </c>
      <c r="G863">
        <v>5</v>
      </c>
      <c r="H863">
        <v>132</v>
      </c>
      <c r="I863">
        <v>1200</v>
      </c>
      <c r="J863" s="16" t="s">
        <v>13</v>
      </c>
      <c r="K863">
        <v>1</v>
      </c>
      <c r="L863">
        <v>10</v>
      </c>
      <c r="M863">
        <v>7</v>
      </c>
      <c r="N863">
        <v>9</v>
      </c>
      <c r="O863">
        <v>25</v>
      </c>
      <c r="P863" t="s">
        <v>434</v>
      </c>
      <c r="Q863">
        <v>1173</v>
      </c>
      <c r="R863">
        <v>4</v>
      </c>
      <c r="S863" s="33" t="s">
        <v>499</v>
      </c>
      <c r="T863">
        <v>7</v>
      </c>
      <c r="W863">
        <v>3</v>
      </c>
      <c r="X863">
        <v>54</v>
      </c>
      <c r="Y863" s="16" t="s">
        <v>14</v>
      </c>
      <c r="Z863">
        <v>12</v>
      </c>
      <c r="AA863">
        <v>12</v>
      </c>
      <c r="AB863">
        <v>8</v>
      </c>
    </row>
    <row r="864" spans="1:33" hidden="1" x14ac:dyDescent="0.25">
      <c r="A864" s="19" t="s">
        <v>169</v>
      </c>
      <c r="B864" s="19" t="s">
        <v>2294</v>
      </c>
      <c r="C864" s="19" t="s">
        <v>2295</v>
      </c>
      <c r="D864">
        <v>16</v>
      </c>
      <c r="E864">
        <v>9</v>
      </c>
      <c r="F864" s="35" t="str">
        <f>VLOOKUP(Z864, method!$A$1:$B$15, 2, 0)</f>
        <v>放頭</v>
      </c>
      <c r="G864">
        <v>4</v>
      </c>
      <c r="H864">
        <v>133</v>
      </c>
      <c r="I864">
        <v>1400</v>
      </c>
      <c r="J864" s="22" t="s">
        <v>399</v>
      </c>
      <c r="K864">
        <v>1</v>
      </c>
      <c r="L864">
        <v>22.47</v>
      </c>
      <c r="M864">
        <v>19</v>
      </c>
      <c r="N864">
        <v>1</v>
      </c>
      <c r="O864">
        <v>25</v>
      </c>
      <c r="P864" t="s">
        <v>434</v>
      </c>
      <c r="Q864">
        <v>1202</v>
      </c>
      <c r="R864">
        <v>4</v>
      </c>
      <c r="S864" s="32" t="s">
        <v>435</v>
      </c>
      <c r="T864">
        <v>359</v>
      </c>
      <c r="W864">
        <v>5</v>
      </c>
      <c r="X864">
        <v>58</v>
      </c>
      <c r="Y864" s="21" t="s">
        <v>106</v>
      </c>
      <c r="Z864">
        <v>3</v>
      </c>
      <c r="AA864">
        <v>6</v>
      </c>
      <c r="AB864">
        <v>7</v>
      </c>
      <c r="AC864">
        <v>9</v>
      </c>
    </row>
    <row r="865" spans="1:33" hidden="1" x14ac:dyDescent="0.25">
      <c r="A865" s="19" t="s">
        <v>169</v>
      </c>
      <c r="B865" s="19" t="s">
        <v>2294</v>
      </c>
      <c r="C865" s="19" t="s">
        <v>2295</v>
      </c>
      <c r="D865">
        <v>6.5</v>
      </c>
      <c r="E865">
        <v>11</v>
      </c>
      <c r="F865" s="37" t="str">
        <f>VLOOKUP(Z865, method!$A$1:$B$15, 2, 0)</f>
        <v>中前</v>
      </c>
      <c r="G865">
        <v>1</v>
      </c>
      <c r="H865">
        <v>135</v>
      </c>
      <c r="I865">
        <v>1800</v>
      </c>
      <c r="J865" s="17" t="s">
        <v>121</v>
      </c>
      <c r="K865">
        <v>1</v>
      </c>
      <c r="L865">
        <v>49.78</v>
      </c>
      <c r="M865">
        <v>5</v>
      </c>
      <c r="N865">
        <v>1</v>
      </c>
      <c r="O865">
        <v>25</v>
      </c>
      <c r="P865" t="s">
        <v>467</v>
      </c>
      <c r="Q865">
        <v>1199</v>
      </c>
      <c r="R865">
        <v>4</v>
      </c>
      <c r="S865" s="32" t="s">
        <v>435</v>
      </c>
      <c r="T865">
        <v>322</v>
      </c>
      <c r="W865" t="s">
        <v>650</v>
      </c>
      <c r="X865">
        <v>60</v>
      </c>
      <c r="Y865" s="21" t="s">
        <v>106</v>
      </c>
      <c r="Z865">
        <v>4</v>
      </c>
      <c r="AA865">
        <v>5</v>
      </c>
      <c r="AB865">
        <v>5</v>
      </c>
      <c r="AC865">
        <v>5</v>
      </c>
      <c r="AD865">
        <v>11</v>
      </c>
    </row>
    <row r="866" spans="1:33" hidden="1" x14ac:dyDescent="0.25">
      <c r="A866" s="19" t="s">
        <v>169</v>
      </c>
      <c r="B866" s="19" t="s">
        <v>2294</v>
      </c>
      <c r="C866" s="19" t="s">
        <v>2295</v>
      </c>
      <c r="D866">
        <v>77</v>
      </c>
      <c r="E866">
        <v>7</v>
      </c>
      <c r="F866" s="36" t="str">
        <f>VLOOKUP(Z866, method!$A$1:$B$15, 2, 0)</f>
        <v>中後</v>
      </c>
      <c r="G866">
        <v>6</v>
      </c>
      <c r="H866">
        <v>116</v>
      </c>
      <c r="I866">
        <v>1400</v>
      </c>
      <c r="J866" s="18" t="s">
        <v>116</v>
      </c>
      <c r="K866">
        <v>1</v>
      </c>
      <c r="L866">
        <v>21.9</v>
      </c>
      <c r="M866">
        <v>22</v>
      </c>
      <c r="N866">
        <v>12</v>
      </c>
      <c r="O866">
        <v>24</v>
      </c>
      <c r="P866" t="s">
        <v>539</v>
      </c>
      <c r="Q866">
        <v>1200</v>
      </c>
      <c r="R866">
        <v>3</v>
      </c>
      <c r="S866" s="32" t="s">
        <v>435</v>
      </c>
      <c r="T866">
        <v>285</v>
      </c>
      <c r="W866" t="s">
        <v>519</v>
      </c>
      <c r="X866">
        <v>61</v>
      </c>
      <c r="Y866" s="21" t="s">
        <v>106</v>
      </c>
      <c r="Z866">
        <v>8</v>
      </c>
      <c r="AA866">
        <v>9</v>
      </c>
      <c r="AB866">
        <v>10</v>
      </c>
      <c r="AC866">
        <v>7</v>
      </c>
    </row>
    <row r="867" spans="1:33" hidden="1" x14ac:dyDescent="0.25">
      <c r="A867" s="19" t="s">
        <v>169</v>
      </c>
      <c r="B867" s="19" t="s">
        <v>2294</v>
      </c>
      <c r="C867" s="19" t="s">
        <v>2295</v>
      </c>
      <c r="D867">
        <v>17</v>
      </c>
      <c r="E867">
        <v>10</v>
      </c>
      <c r="F867" s="36" t="str">
        <f>VLOOKUP(Z867, method!$A$1:$B$15, 2, 0)</f>
        <v>中後</v>
      </c>
      <c r="G867">
        <v>5</v>
      </c>
      <c r="H867">
        <v>121</v>
      </c>
      <c r="I867">
        <v>1400</v>
      </c>
      <c r="J867" s="25" t="s">
        <v>49</v>
      </c>
      <c r="K867">
        <v>1</v>
      </c>
      <c r="L867">
        <v>22.39</v>
      </c>
      <c r="M867">
        <v>17</v>
      </c>
      <c r="N867">
        <v>11</v>
      </c>
      <c r="O867">
        <v>24</v>
      </c>
      <c r="P867" t="s">
        <v>506</v>
      </c>
      <c r="Q867">
        <v>1196</v>
      </c>
      <c r="R867">
        <v>3</v>
      </c>
      <c r="S867" s="32" t="s">
        <v>435</v>
      </c>
      <c r="T867">
        <v>191</v>
      </c>
      <c r="W867" t="s">
        <v>629</v>
      </c>
      <c r="X867">
        <v>63</v>
      </c>
      <c r="Y867" s="21" t="s">
        <v>106</v>
      </c>
      <c r="Z867">
        <v>8</v>
      </c>
      <c r="AA867">
        <v>9</v>
      </c>
      <c r="AB867">
        <v>10</v>
      </c>
      <c r="AC867">
        <v>10</v>
      </c>
    </row>
    <row r="868" spans="1:33" hidden="1" x14ac:dyDescent="0.25">
      <c r="A868" s="19" t="s">
        <v>169</v>
      </c>
      <c r="B868" s="19" t="s">
        <v>2294</v>
      </c>
      <c r="C868" s="19" t="s">
        <v>2295</v>
      </c>
      <c r="D868">
        <v>8.1</v>
      </c>
      <c r="E868">
        <v>9</v>
      </c>
      <c r="F868" s="36" t="str">
        <f>VLOOKUP(Z868, method!$A$1:$B$15, 2, 0)</f>
        <v>中後</v>
      </c>
      <c r="G868">
        <v>2</v>
      </c>
      <c r="H868">
        <v>123</v>
      </c>
      <c r="I868">
        <v>1400</v>
      </c>
      <c r="J868" s="24" t="s">
        <v>38</v>
      </c>
      <c r="K868">
        <v>1</v>
      </c>
      <c r="L868">
        <v>22.35</v>
      </c>
      <c r="M868">
        <v>6</v>
      </c>
      <c r="N868">
        <v>7</v>
      </c>
      <c r="O868">
        <v>24</v>
      </c>
      <c r="P868" t="s">
        <v>429</v>
      </c>
      <c r="Q868">
        <v>1163</v>
      </c>
      <c r="R868">
        <v>3</v>
      </c>
      <c r="S868" s="32" t="s">
        <v>446</v>
      </c>
      <c r="T868">
        <v>808</v>
      </c>
      <c r="W868">
        <v>6</v>
      </c>
      <c r="X868">
        <v>66</v>
      </c>
      <c r="Y868" s="21" t="s">
        <v>106</v>
      </c>
      <c r="Z868">
        <v>8</v>
      </c>
      <c r="AA868">
        <v>9</v>
      </c>
      <c r="AB868">
        <v>7</v>
      </c>
      <c r="AC868">
        <v>9</v>
      </c>
    </row>
    <row r="869" spans="1:33" hidden="1" x14ac:dyDescent="0.25">
      <c r="A869" s="19" t="s">
        <v>169</v>
      </c>
      <c r="B869" s="19" t="s">
        <v>2294</v>
      </c>
      <c r="C869" s="19" t="s">
        <v>2295</v>
      </c>
      <c r="D869">
        <v>9.4</v>
      </c>
      <c r="E869" s="34">
        <v>4</v>
      </c>
      <c r="F869" s="37" t="str">
        <f>VLOOKUP(Z869, method!$A$1:$B$15, 2, 0)</f>
        <v>中前</v>
      </c>
      <c r="G869">
        <v>2</v>
      </c>
      <c r="H869">
        <v>125</v>
      </c>
      <c r="I869">
        <v>1400</v>
      </c>
      <c r="J869" s="25" t="s">
        <v>49</v>
      </c>
      <c r="K869">
        <v>1</v>
      </c>
      <c r="L869">
        <v>23.97</v>
      </c>
      <c r="M869">
        <v>15</v>
      </c>
      <c r="N869">
        <v>6</v>
      </c>
      <c r="O869">
        <v>24</v>
      </c>
      <c r="P869" t="s">
        <v>441</v>
      </c>
      <c r="Q869">
        <v>1179</v>
      </c>
      <c r="R869">
        <v>3</v>
      </c>
      <c r="S869" s="33" t="s">
        <v>577</v>
      </c>
      <c r="T869">
        <v>759</v>
      </c>
      <c r="W869" t="s">
        <v>541</v>
      </c>
      <c r="X869">
        <v>66</v>
      </c>
      <c r="Y869" s="21" t="s">
        <v>106</v>
      </c>
      <c r="Z869">
        <v>4</v>
      </c>
      <c r="AA869">
        <v>3</v>
      </c>
      <c r="AB869">
        <v>3</v>
      </c>
      <c r="AC869">
        <v>4</v>
      </c>
    </row>
    <row r="870" spans="1:33" hidden="1" x14ac:dyDescent="0.25">
      <c r="A870" s="20" t="s">
        <v>210</v>
      </c>
      <c r="B870" s="20" t="s">
        <v>211</v>
      </c>
      <c r="C870" s="20" t="s">
        <v>2296</v>
      </c>
      <c r="D870">
        <v>8.4</v>
      </c>
      <c r="E870" s="28">
        <v>3</v>
      </c>
      <c r="F870" s="35" t="str">
        <f>VLOOKUP(Z870, method!$A$1:$B$15, 2, 0)</f>
        <v>放頭</v>
      </c>
      <c r="G870">
        <v>12</v>
      </c>
      <c r="H870">
        <v>133</v>
      </c>
      <c r="I870" s="43">
        <v>1000</v>
      </c>
      <c r="J870" s="23" t="s">
        <v>487</v>
      </c>
      <c r="K870">
        <v>0</v>
      </c>
      <c r="L870">
        <v>56.42</v>
      </c>
      <c r="M870">
        <v>7</v>
      </c>
      <c r="N870">
        <v>9</v>
      </c>
      <c r="O870">
        <v>25</v>
      </c>
      <c r="P870" t="s">
        <v>434</v>
      </c>
      <c r="Q870">
        <v>1061</v>
      </c>
      <c r="R870">
        <v>4</v>
      </c>
      <c r="S870" s="32" t="s">
        <v>435</v>
      </c>
      <c r="T870">
        <v>4</v>
      </c>
      <c r="W870" s="12">
        <v>2</v>
      </c>
      <c r="X870">
        <v>60</v>
      </c>
      <c r="Y870" s="19" t="s">
        <v>24</v>
      </c>
      <c r="Z870">
        <v>1</v>
      </c>
      <c r="AA870">
        <v>1</v>
      </c>
      <c r="AB870">
        <v>3</v>
      </c>
      <c r="AF870">
        <v>2</v>
      </c>
      <c r="AG870" t="s">
        <v>487</v>
      </c>
    </row>
    <row r="871" spans="1:33" x14ac:dyDescent="0.25">
      <c r="A871" s="20" t="s">
        <v>210</v>
      </c>
      <c r="B871" s="20" t="s">
        <v>211</v>
      </c>
      <c r="C871" s="20" t="s">
        <v>2296</v>
      </c>
      <c r="D871">
        <v>8.6</v>
      </c>
      <c r="E871">
        <v>11</v>
      </c>
      <c r="F871" s="35" t="str">
        <f>VLOOKUP(Z871, method!$A$1:$B$15, 2, 0)</f>
        <v>放頭</v>
      </c>
      <c r="G871">
        <v>5</v>
      </c>
      <c r="H871">
        <v>114</v>
      </c>
      <c r="I871" s="43">
        <v>1000</v>
      </c>
      <c r="J871" s="23" t="s">
        <v>487</v>
      </c>
      <c r="K871">
        <v>0</v>
      </c>
      <c r="L871">
        <v>57.49</v>
      </c>
      <c r="M871">
        <v>9</v>
      </c>
      <c r="N871">
        <v>7</v>
      </c>
      <c r="O871">
        <v>25</v>
      </c>
      <c r="P871" s="31" t="s">
        <v>450</v>
      </c>
      <c r="Q871">
        <v>1046</v>
      </c>
      <c r="R871">
        <v>3</v>
      </c>
      <c r="S871" s="32" t="s">
        <v>446</v>
      </c>
      <c r="T871">
        <v>824</v>
      </c>
      <c r="W871">
        <v>5</v>
      </c>
      <c r="X871">
        <v>61</v>
      </c>
      <c r="Y871" s="19" t="s">
        <v>24</v>
      </c>
      <c r="Z871">
        <v>1</v>
      </c>
      <c r="AA871">
        <v>1</v>
      </c>
      <c r="AB871">
        <v>11</v>
      </c>
      <c r="AF871">
        <v>2</v>
      </c>
      <c r="AG871" t="s">
        <v>487</v>
      </c>
    </row>
    <row r="872" spans="1:33" x14ac:dyDescent="0.25">
      <c r="A872" s="20" t="s">
        <v>210</v>
      </c>
      <c r="B872" s="20" t="s">
        <v>211</v>
      </c>
      <c r="C872" s="20" t="s">
        <v>2296</v>
      </c>
      <c r="D872">
        <v>7.9</v>
      </c>
      <c r="E872" s="34">
        <v>5</v>
      </c>
      <c r="F872" s="35" t="str">
        <f>VLOOKUP(Z872, method!$A$1:$B$15, 2, 0)</f>
        <v>放頭</v>
      </c>
      <c r="G872">
        <v>5</v>
      </c>
      <c r="H872">
        <v>116</v>
      </c>
      <c r="I872" s="43">
        <v>1000</v>
      </c>
      <c r="J872" s="23" t="s">
        <v>487</v>
      </c>
      <c r="K872">
        <v>0</v>
      </c>
      <c r="L872">
        <v>56.89</v>
      </c>
      <c r="M872">
        <v>25</v>
      </c>
      <c r="N872">
        <v>6</v>
      </c>
      <c r="O872">
        <v>25</v>
      </c>
      <c r="P872" s="31" t="s">
        <v>461</v>
      </c>
      <c r="Q872">
        <v>1048</v>
      </c>
      <c r="R872">
        <v>3</v>
      </c>
      <c r="S872" s="32" t="s">
        <v>446</v>
      </c>
      <c r="T872">
        <v>782</v>
      </c>
      <c r="W872" t="s">
        <v>519</v>
      </c>
      <c r="X872">
        <v>62</v>
      </c>
      <c r="Y872" s="19" t="s">
        <v>24</v>
      </c>
      <c r="Z872">
        <v>1</v>
      </c>
      <c r="AA872">
        <v>1</v>
      </c>
      <c r="AB872">
        <v>5</v>
      </c>
      <c r="AF872">
        <v>2</v>
      </c>
      <c r="AG872" t="s">
        <v>487</v>
      </c>
    </row>
    <row r="873" spans="1:33" hidden="1" x14ac:dyDescent="0.25">
      <c r="A873" s="20" t="s">
        <v>210</v>
      </c>
      <c r="B873" s="20" t="s">
        <v>211</v>
      </c>
      <c r="C873" s="20" t="s">
        <v>2296</v>
      </c>
      <c r="D873">
        <v>12</v>
      </c>
      <c r="E873" s="34">
        <v>4</v>
      </c>
      <c r="F873" s="35" t="str">
        <f>VLOOKUP(Z873, method!$A$1:$B$15, 2, 0)</f>
        <v>放頭</v>
      </c>
      <c r="G873">
        <v>8</v>
      </c>
      <c r="H873">
        <v>118</v>
      </c>
      <c r="I873" s="43">
        <v>1000</v>
      </c>
      <c r="J873" s="19" t="s">
        <v>101</v>
      </c>
      <c r="K873">
        <v>0</v>
      </c>
      <c r="L873">
        <v>55.97</v>
      </c>
      <c r="M873">
        <v>8</v>
      </c>
      <c r="N873">
        <v>6</v>
      </c>
      <c r="O873">
        <v>25</v>
      </c>
      <c r="P873" t="s">
        <v>429</v>
      </c>
      <c r="Q873">
        <v>1056</v>
      </c>
      <c r="R873">
        <v>3</v>
      </c>
      <c r="S873" s="32" t="s">
        <v>446</v>
      </c>
      <c r="T873">
        <v>745</v>
      </c>
      <c r="W873" s="12" t="s">
        <v>480</v>
      </c>
      <c r="X873">
        <v>62</v>
      </c>
      <c r="Y873" s="19" t="s">
        <v>24</v>
      </c>
      <c r="Z873">
        <v>3</v>
      </c>
      <c r="AA873">
        <v>1</v>
      </c>
      <c r="AB873">
        <v>4</v>
      </c>
      <c r="AF873">
        <v>2</v>
      </c>
      <c r="AG873" t="s">
        <v>487</v>
      </c>
    </row>
    <row r="874" spans="1:33" x14ac:dyDescent="0.25">
      <c r="A874" s="20" t="s">
        <v>210</v>
      </c>
      <c r="B874" s="20" t="s">
        <v>211</v>
      </c>
      <c r="C874" s="20" t="s">
        <v>2296</v>
      </c>
      <c r="D874">
        <v>4.5999999999999996</v>
      </c>
      <c r="E874" s="34">
        <v>4</v>
      </c>
      <c r="F874" s="35" t="str">
        <f>VLOOKUP(Z874, method!$A$1:$B$15, 2, 0)</f>
        <v>放頭</v>
      </c>
      <c r="G874">
        <v>6</v>
      </c>
      <c r="H874">
        <v>116</v>
      </c>
      <c r="I874" s="43">
        <v>1000</v>
      </c>
      <c r="J874" s="23" t="s">
        <v>487</v>
      </c>
      <c r="K874">
        <v>0</v>
      </c>
      <c r="L874">
        <v>56.64</v>
      </c>
      <c r="M874">
        <v>14</v>
      </c>
      <c r="N874">
        <v>5</v>
      </c>
      <c r="O874">
        <v>25</v>
      </c>
      <c r="P874" s="31" t="s">
        <v>455</v>
      </c>
      <c r="Q874">
        <v>1051</v>
      </c>
      <c r="R874">
        <v>3</v>
      </c>
      <c r="S874" s="32" t="s">
        <v>446</v>
      </c>
      <c r="T874">
        <v>670</v>
      </c>
      <c r="W874" s="12">
        <v>2</v>
      </c>
      <c r="X874">
        <v>62</v>
      </c>
      <c r="Y874" s="19" t="s">
        <v>24</v>
      </c>
      <c r="Z874">
        <v>1</v>
      </c>
      <c r="AA874">
        <v>1</v>
      </c>
      <c r="AB874">
        <v>4</v>
      </c>
      <c r="AF874">
        <v>2</v>
      </c>
      <c r="AG874" t="s">
        <v>487</v>
      </c>
    </row>
    <row r="875" spans="1:33" x14ac:dyDescent="0.25">
      <c r="A875" s="20" t="s">
        <v>210</v>
      </c>
      <c r="B875" s="20" t="s">
        <v>211</v>
      </c>
      <c r="C875" s="20" t="s">
        <v>2296</v>
      </c>
      <c r="D875">
        <v>9.8000000000000007</v>
      </c>
      <c r="E875" s="28">
        <v>3</v>
      </c>
      <c r="F875" s="35" t="str">
        <f>VLOOKUP(Z875, method!$A$1:$B$15, 2, 0)</f>
        <v>放頭</v>
      </c>
      <c r="G875">
        <v>9</v>
      </c>
      <c r="H875">
        <v>115</v>
      </c>
      <c r="I875" s="43">
        <v>1000</v>
      </c>
      <c r="J875" s="23" t="s">
        <v>487</v>
      </c>
      <c r="K875">
        <v>0</v>
      </c>
      <c r="L875">
        <v>56.71</v>
      </c>
      <c r="M875">
        <v>23</v>
      </c>
      <c r="N875">
        <v>4</v>
      </c>
      <c r="O875">
        <v>25</v>
      </c>
      <c r="P875" s="31" t="s">
        <v>461</v>
      </c>
      <c r="Q875">
        <v>1050</v>
      </c>
      <c r="R875">
        <v>3</v>
      </c>
      <c r="S875" s="32" t="s">
        <v>435</v>
      </c>
      <c r="T875">
        <v>618</v>
      </c>
      <c r="W875" s="12" t="s">
        <v>456</v>
      </c>
      <c r="X875">
        <v>62</v>
      </c>
      <c r="Y875" s="19" t="s">
        <v>24</v>
      </c>
      <c r="Z875">
        <v>1</v>
      </c>
      <c r="AA875">
        <v>1</v>
      </c>
      <c r="AB875">
        <v>3</v>
      </c>
      <c r="AF875">
        <v>2</v>
      </c>
      <c r="AG875" t="s">
        <v>487</v>
      </c>
    </row>
    <row r="876" spans="1:33" hidden="1" x14ac:dyDescent="0.25">
      <c r="A876" s="20" t="s">
        <v>210</v>
      </c>
      <c r="B876" s="20" t="s">
        <v>211</v>
      </c>
      <c r="C876" s="20" t="s">
        <v>2296</v>
      </c>
      <c r="D876">
        <v>10</v>
      </c>
      <c r="E876" s="28">
        <v>1</v>
      </c>
      <c r="F876" s="35" t="str">
        <f>VLOOKUP(Z876, method!$A$1:$B$15, 2, 0)</f>
        <v>放頭</v>
      </c>
      <c r="G876">
        <v>1</v>
      </c>
      <c r="H876">
        <v>129</v>
      </c>
      <c r="I876" s="43">
        <v>1000</v>
      </c>
      <c r="J876" s="23" t="s">
        <v>487</v>
      </c>
      <c r="K876">
        <v>0</v>
      </c>
      <c r="L876">
        <v>56.83</v>
      </c>
      <c r="M876">
        <v>13</v>
      </c>
      <c r="N876">
        <v>4</v>
      </c>
      <c r="O876">
        <v>25</v>
      </c>
      <c r="P876" t="s">
        <v>429</v>
      </c>
      <c r="Q876">
        <v>1055</v>
      </c>
      <c r="R876">
        <v>4</v>
      </c>
      <c r="S876" s="32" t="s">
        <v>435</v>
      </c>
      <c r="T876">
        <v>582</v>
      </c>
      <c r="W876" s="12" t="s">
        <v>591</v>
      </c>
      <c r="X876">
        <v>57</v>
      </c>
      <c r="Y876" s="19" t="s">
        <v>24</v>
      </c>
      <c r="Z876">
        <v>1</v>
      </c>
      <c r="AA876">
        <v>1</v>
      </c>
      <c r="AB876">
        <v>1</v>
      </c>
      <c r="AF876">
        <v>2</v>
      </c>
      <c r="AG876" t="s">
        <v>487</v>
      </c>
    </row>
    <row r="877" spans="1:33" x14ac:dyDescent="0.25">
      <c r="A877" s="20" t="s">
        <v>210</v>
      </c>
      <c r="B877" s="20" t="s">
        <v>211</v>
      </c>
      <c r="C877" s="20" t="s">
        <v>2296</v>
      </c>
      <c r="D877">
        <v>4.7</v>
      </c>
      <c r="E877" s="28">
        <v>2</v>
      </c>
      <c r="F877" s="35" t="str">
        <f>VLOOKUP(Z877, method!$A$1:$B$15, 2, 0)</f>
        <v>放頭</v>
      </c>
      <c r="G877">
        <v>1</v>
      </c>
      <c r="H877">
        <v>127</v>
      </c>
      <c r="I877" s="43">
        <v>1000</v>
      </c>
      <c r="J877" s="23" t="s">
        <v>487</v>
      </c>
      <c r="K877">
        <v>0</v>
      </c>
      <c r="L877">
        <v>56.86</v>
      </c>
      <c r="M877">
        <v>19</v>
      </c>
      <c r="N877">
        <v>3</v>
      </c>
      <c r="O877">
        <v>25</v>
      </c>
      <c r="P877" s="31" t="s">
        <v>455</v>
      </c>
      <c r="Q877">
        <v>1059</v>
      </c>
      <c r="R877">
        <v>4</v>
      </c>
      <c r="S877" s="32" t="s">
        <v>446</v>
      </c>
      <c r="T877">
        <v>520</v>
      </c>
      <c r="W877" s="12" t="s">
        <v>431</v>
      </c>
      <c r="X877">
        <v>55</v>
      </c>
      <c r="Y877" s="19" t="s">
        <v>24</v>
      </c>
      <c r="Z877">
        <v>1</v>
      </c>
      <c r="AA877">
        <v>1</v>
      </c>
      <c r="AB877">
        <v>2</v>
      </c>
      <c r="AF877">
        <v>2</v>
      </c>
      <c r="AG877" t="s">
        <v>487</v>
      </c>
    </row>
    <row r="878" spans="1:33" x14ac:dyDescent="0.25">
      <c r="A878" s="20" t="s">
        <v>210</v>
      </c>
      <c r="B878" s="20" t="s">
        <v>211</v>
      </c>
      <c r="C878" s="20" t="s">
        <v>2296</v>
      </c>
      <c r="D878">
        <v>8.6</v>
      </c>
      <c r="E878" s="28">
        <v>2</v>
      </c>
      <c r="F878" s="35" t="str">
        <f>VLOOKUP(Z878, method!$A$1:$B$15, 2, 0)</f>
        <v>放頭</v>
      </c>
      <c r="G878">
        <v>9</v>
      </c>
      <c r="H878">
        <v>129</v>
      </c>
      <c r="I878" s="43">
        <v>1000</v>
      </c>
      <c r="J878" s="25" t="s">
        <v>150</v>
      </c>
      <c r="K878">
        <v>0</v>
      </c>
      <c r="L878">
        <v>57.36</v>
      </c>
      <c r="M878">
        <v>19</v>
      </c>
      <c r="N878">
        <v>2</v>
      </c>
      <c r="O878">
        <v>25</v>
      </c>
      <c r="P878" s="31" t="s">
        <v>455</v>
      </c>
      <c r="Q878">
        <v>1056</v>
      </c>
      <c r="R878">
        <v>4</v>
      </c>
      <c r="S878" s="32" t="s">
        <v>435</v>
      </c>
      <c r="T878">
        <v>442</v>
      </c>
      <c r="W878" s="12">
        <v>2</v>
      </c>
      <c r="X878">
        <v>54</v>
      </c>
      <c r="Y878" s="19" t="s">
        <v>24</v>
      </c>
      <c r="Z878">
        <v>1</v>
      </c>
      <c r="AA878">
        <v>1</v>
      </c>
      <c r="AB878">
        <v>2</v>
      </c>
      <c r="AF878">
        <v>2</v>
      </c>
      <c r="AG878" t="s">
        <v>487</v>
      </c>
    </row>
    <row r="879" spans="1:33" x14ac:dyDescent="0.25">
      <c r="A879" s="20" t="s">
        <v>210</v>
      </c>
      <c r="B879" s="20" t="s">
        <v>211</v>
      </c>
      <c r="C879" s="20" t="s">
        <v>2296</v>
      </c>
      <c r="D879">
        <v>7.7</v>
      </c>
      <c r="E879" s="28">
        <v>1</v>
      </c>
      <c r="F879" s="35" t="str">
        <f>VLOOKUP(Z879, method!$A$1:$B$15, 2, 0)</f>
        <v>放頭</v>
      </c>
      <c r="G879">
        <v>10</v>
      </c>
      <c r="H879">
        <v>119</v>
      </c>
      <c r="I879" s="43">
        <v>1000</v>
      </c>
      <c r="J879" s="23" t="s">
        <v>487</v>
      </c>
      <c r="K879">
        <v>0</v>
      </c>
      <c r="L879">
        <v>57.17</v>
      </c>
      <c r="M879">
        <v>15</v>
      </c>
      <c r="N879">
        <v>1</v>
      </c>
      <c r="O879">
        <v>25</v>
      </c>
      <c r="P879" s="31" t="s">
        <v>455</v>
      </c>
      <c r="Q879">
        <v>1069</v>
      </c>
      <c r="R879">
        <v>4</v>
      </c>
      <c r="S879" s="32" t="s">
        <v>435</v>
      </c>
      <c r="T879">
        <v>351</v>
      </c>
      <c r="W879" s="12" t="s">
        <v>431</v>
      </c>
      <c r="X879">
        <v>47</v>
      </c>
      <c r="Y879" s="19" t="s">
        <v>24</v>
      </c>
      <c r="Z879">
        <v>1</v>
      </c>
      <c r="AA879">
        <v>1</v>
      </c>
      <c r="AB879">
        <v>1</v>
      </c>
      <c r="AF879">
        <v>2</v>
      </c>
      <c r="AG879" t="s">
        <v>487</v>
      </c>
    </row>
    <row r="880" spans="1:33" hidden="1" x14ac:dyDescent="0.25">
      <c r="A880" s="20" t="s">
        <v>210</v>
      </c>
      <c r="B880" s="20" t="s">
        <v>211</v>
      </c>
      <c r="C880" s="20" t="s">
        <v>2296</v>
      </c>
      <c r="D880">
        <v>3.3</v>
      </c>
      <c r="E880">
        <v>6</v>
      </c>
      <c r="F880" s="35" t="str">
        <f>VLOOKUP(Z880, method!$A$1:$B$15, 2, 0)</f>
        <v>放頭</v>
      </c>
      <c r="G880">
        <v>6</v>
      </c>
      <c r="H880">
        <v>123</v>
      </c>
      <c r="I880" s="43">
        <v>1000</v>
      </c>
      <c r="J880" s="17" t="s">
        <v>84</v>
      </c>
      <c r="K880">
        <v>0</v>
      </c>
      <c r="L880">
        <v>57.81</v>
      </c>
      <c r="M880">
        <v>26</v>
      </c>
      <c r="N880">
        <v>12</v>
      </c>
      <c r="O880">
        <v>24</v>
      </c>
      <c r="P880" s="42" t="s">
        <v>445</v>
      </c>
      <c r="Q880">
        <v>1062</v>
      </c>
      <c r="R880">
        <v>4</v>
      </c>
      <c r="S880" s="32" t="s">
        <v>435</v>
      </c>
      <c r="T880">
        <v>288</v>
      </c>
      <c r="W880" t="s">
        <v>459</v>
      </c>
      <c r="X880">
        <v>47</v>
      </c>
      <c r="Y880" s="19" t="s">
        <v>24</v>
      </c>
      <c r="Z880">
        <v>2</v>
      </c>
      <c r="AA880">
        <v>2</v>
      </c>
      <c r="AB880">
        <v>6</v>
      </c>
      <c r="AF880">
        <v>2</v>
      </c>
      <c r="AG880" t="s">
        <v>487</v>
      </c>
    </row>
    <row r="881" spans="1:33" hidden="1" x14ac:dyDescent="0.25">
      <c r="A881" s="20" t="s">
        <v>210</v>
      </c>
      <c r="B881" s="20" t="s">
        <v>211</v>
      </c>
      <c r="C881" s="20" t="s">
        <v>2296</v>
      </c>
      <c r="D881">
        <v>3.7</v>
      </c>
      <c r="E881" s="28">
        <v>3</v>
      </c>
      <c r="F881" s="35" t="str">
        <f>VLOOKUP(Z881, method!$A$1:$B$15, 2, 0)</f>
        <v>放頭</v>
      </c>
      <c r="G881">
        <v>9</v>
      </c>
      <c r="H881">
        <v>123</v>
      </c>
      <c r="I881" s="43">
        <v>1000</v>
      </c>
      <c r="J881" s="24" t="s">
        <v>38</v>
      </c>
      <c r="K881">
        <v>0</v>
      </c>
      <c r="L881">
        <v>57.33</v>
      </c>
      <c r="M881">
        <v>4</v>
      </c>
      <c r="N881">
        <v>12</v>
      </c>
      <c r="O881">
        <v>24</v>
      </c>
      <c r="P881" s="31" t="s">
        <v>450</v>
      </c>
      <c r="Q881">
        <v>1053</v>
      </c>
      <c r="R881">
        <v>4</v>
      </c>
      <c r="S881" s="32" t="s">
        <v>435</v>
      </c>
      <c r="T881">
        <v>234</v>
      </c>
      <c r="W881" s="12" t="s">
        <v>662</v>
      </c>
      <c r="X881">
        <v>46</v>
      </c>
      <c r="Y881" s="19" t="s">
        <v>24</v>
      </c>
      <c r="Z881">
        <v>1</v>
      </c>
      <c r="AA881">
        <v>1</v>
      </c>
      <c r="AB881">
        <v>3</v>
      </c>
      <c r="AF881">
        <v>2</v>
      </c>
      <c r="AG881" t="s">
        <v>487</v>
      </c>
    </row>
    <row r="882" spans="1:33" hidden="1" x14ac:dyDescent="0.25">
      <c r="A882" s="20" t="s">
        <v>210</v>
      </c>
      <c r="B882" s="20" t="s">
        <v>211</v>
      </c>
      <c r="C882" s="20" t="s">
        <v>2296</v>
      </c>
      <c r="D882">
        <v>4.4000000000000004</v>
      </c>
      <c r="E882" s="28">
        <v>1</v>
      </c>
      <c r="F882" s="35" t="str">
        <f>VLOOKUP(Z882, method!$A$1:$B$15, 2, 0)</f>
        <v>放頭</v>
      </c>
      <c r="G882">
        <v>8</v>
      </c>
      <c r="H882">
        <v>135</v>
      </c>
      <c r="I882" s="43">
        <v>1000</v>
      </c>
      <c r="J882" s="20" t="s">
        <v>19</v>
      </c>
      <c r="K882">
        <v>0</v>
      </c>
      <c r="L882">
        <v>57.51</v>
      </c>
      <c r="M882">
        <v>30</v>
      </c>
      <c r="N882">
        <v>10</v>
      </c>
      <c r="O882">
        <v>24</v>
      </c>
      <c r="P882" s="30" t="s">
        <v>445</v>
      </c>
      <c r="Q882">
        <v>1044</v>
      </c>
      <c r="R882">
        <v>5</v>
      </c>
      <c r="S882" s="32" t="s">
        <v>435</v>
      </c>
      <c r="T882">
        <v>142</v>
      </c>
      <c r="W882" s="12" t="s">
        <v>480</v>
      </c>
      <c r="X882">
        <v>40</v>
      </c>
      <c r="Y882" s="19" t="s">
        <v>24</v>
      </c>
      <c r="Z882">
        <v>1</v>
      </c>
      <c r="AA882">
        <v>1</v>
      </c>
      <c r="AB882">
        <v>1</v>
      </c>
      <c r="AF882">
        <v>2</v>
      </c>
      <c r="AG882" t="s">
        <v>487</v>
      </c>
    </row>
    <row r="883" spans="1:33" hidden="1" x14ac:dyDescent="0.25">
      <c r="A883" s="20" t="s">
        <v>210</v>
      </c>
      <c r="B883" s="20" t="s">
        <v>211</v>
      </c>
      <c r="C883" s="20" t="s">
        <v>2296</v>
      </c>
      <c r="D883">
        <v>3.6</v>
      </c>
      <c r="E883" s="28">
        <v>3</v>
      </c>
      <c r="F883" s="37" t="str">
        <f>VLOOKUP(Z883, method!$A$1:$B$15, 2, 0)</f>
        <v>中前</v>
      </c>
      <c r="G883">
        <v>9</v>
      </c>
      <c r="H883">
        <v>135</v>
      </c>
      <c r="I883" s="43">
        <v>1000</v>
      </c>
      <c r="J883" s="20" t="s">
        <v>19</v>
      </c>
      <c r="K883">
        <v>0</v>
      </c>
      <c r="L883">
        <v>57.85</v>
      </c>
      <c r="M883">
        <v>9</v>
      </c>
      <c r="N883">
        <v>10</v>
      </c>
      <c r="O883">
        <v>24</v>
      </c>
      <c r="P883" s="31" t="s">
        <v>450</v>
      </c>
      <c r="Q883">
        <v>1036</v>
      </c>
      <c r="R883">
        <v>5</v>
      </c>
      <c r="S883" s="32" t="s">
        <v>435</v>
      </c>
      <c r="T883">
        <v>86</v>
      </c>
      <c r="W883" s="12" t="s">
        <v>456</v>
      </c>
      <c r="X883">
        <v>40</v>
      </c>
      <c r="Y883" s="19" t="s">
        <v>24</v>
      </c>
      <c r="Z883">
        <v>6</v>
      </c>
      <c r="AA883">
        <v>4</v>
      </c>
      <c r="AB883">
        <v>3</v>
      </c>
      <c r="AF883">
        <v>2</v>
      </c>
      <c r="AG883" t="s">
        <v>487</v>
      </c>
    </row>
    <row r="884" spans="1:33" hidden="1" x14ac:dyDescent="0.25">
      <c r="A884" s="20" t="s">
        <v>210</v>
      </c>
      <c r="B884" s="20" t="s">
        <v>211</v>
      </c>
      <c r="C884" s="20" t="s">
        <v>2296</v>
      </c>
      <c r="D884">
        <v>4.5</v>
      </c>
      <c r="E884" s="28">
        <v>2</v>
      </c>
      <c r="F884" s="37" t="str">
        <f>VLOOKUP(Z884, method!$A$1:$B$15, 2, 0)</f>
        <v>中前</v>
      </c>
      <c r="G884">
        <v>5</v>
      </c>
      <c r="H884">
        <v>133</v>
      </c>
      <c r="I884" s="43">
        <v>1000</v>
      </c>
      <c r="J884" s="20" t="s">
        <v>19</v>
      </c>
      <c r="K884">
        <v>0</v>
      </c>
      <c r="L884">
        <v>57.46</v>
      </c>
      <c r="M884">
        <v>18</v>
      </c>
      <c r="N884">
        <v>9</v>
      </c>
      <c r="O884">
        <v>24</v>
      </c>
      <c r="P884" s="31" t="s">
        <v>455</v>
      </c>
      <c r="Q884">
        <v>1027</v>
      </c>
      <c r="R884">
        <v>5</v>
      </c>
      <c r="S884" s="32" t="s">
        <v>435</v>
      </c>
      <c r="T884">
        <v>32</v>
      </c>
      <c r="W884" s="12" t="s">
        <v>883</v>
      </c>
      <c r="X884">
        <v>38</v>
      </c>
      <c r="Y884" s="19" t="s">
        <v>24</v>
      </c>
      <c r="Z884">
        <v>5</v>
      </c>
      <c r="AA884">
        <v>3</v>
      </c>
      <c r="AB884">
        <v>2</v>
      </c>
      <c r="AF884">
        <v>2</v>
      </c>
      <c r="AG884" t="s">
        <v>487</v>
      </c>
    </row>
    <row r="885" spans="1:33" hidden="1" x14ac:dyDescent="0.25">
      <c r="A885" s="20" t="s">
        <v>210</v>
      </c>
      <c r="B885" s="20" t="s">
        <v>211</v>
      </c>
      <c r="C885" s="20" t="s">
        <v>2296</v>
      </c>
      <c r="D885">
        <v>14</v>
      </c>
      <c r="E885">
        <v>8</v>
      </c>
      <c r="F885" s="37" t="str">
        <f>VLOOKUP(Z885, method!$A$1:$B$15, 2, 0)</f>
        <v>中前</v>
      </c>
      <c r="G885">
        <v>2</v>
      </c>
      <c r="H885">
        <v>112</v>
      </c>
      <c r="I885" s="43">
        <v>1000</v>
      </c>
      <c r="J885" s="23" t="s">
        <v>487</v>
      </c>
      <c r="K885">
        <v>0</v>
      </c>
      <c r="L885">
        <v>57.16</v>
      </c>
      <c r="M885">
        <v>8</v>
      </c>
      <c r="N885">
        <v>9</v>
      </c>
      <c r="O885">
        <v>24</v>
      </c>
      <c r="P885" t="s">
        <v>434</v>
      </c>
      <c r="Q885">
        <v>1017</v>
      </c>
      <c r="R885">
        <v>4</v>
      </c>
      <c r="S885" s="33" t="s">
        <v>499</v>
      </c>
      <c r="T885">
        <v>4</v>
      </c>
      <c r="W885" t="s">
        <v>541</v>
      </c>
      <c r="X885">
        <v>40</v>
      </c>
      <c r="Y885" s="19" t="s">
        <v>24</v>
      </c>
      <c r="Z885">
        <v>4</v>
      </c>
      <c r="AA885">
        <v>4</v>
      </c>
      <c r="AB885">
        <v>8</v>
      </c>
      <c r="AF885">
        <v>2</v>
      </c>
      <c r="AG885" t="s">
        <v>487</v>
      </c>
    </row>
    <row r="886" spans="1:33" hidden="1" x14ac:dyDescent="0.25">
      <c r="A886" s="20" t="s">
        <v>210</v>
      </c>
      <c r="B886" s="20" t="s">
        <v>211</v>
      </c>
      <c r="C886" s="20" t="s">
        <v>2296</v>
      </c>
      <c r="D886">
        <v>5</v>
      </c>
      <c r="E886">
        <v>7</v>
      </c>
      <c r="F886" s="35" t="str">
        <f>VLOOKUP(Z886, method!$A$1:$B$15, 2, 0)</f>
        <v>放頭</v>
      </c>
      <c r="G886">
        <v>1</v>
      </c>
      <c r="H886">
        <v>117</v>
      </c>
      <c r="I886" s="43">
        <v>1000</v>
      </c>
      <c r="J886" s="23" t="s">
        <v>487</v>
      </c>
      <c r="K886">
        <v>0</v>
      </c>
      <c r="L886">
        <v>57.81</v>
      </c>
      <c r="M886">
        <v>4</v>
      </c>
      <c r="N886">
        <v>7</v>
      </c>
      <c r="O886">
        <v>24</v>
      </c>
      <c r="P886" s="31" t="s">
        <v>450</v>
      </c>
      <c r="Q886">
        <v>1015</v>
      </c>
      <c r="R886">
        <v>4</v>
      </c>
      <c r="S886" s="32" t="s">
        <v>435</v>
      </c>
      <c r="T886">
        <v>795</v>
      </c>
      <c r="W886" t="s">
        <v>474</v>
      </c>
      <c r="X886">
        <v>44</v>
      </c>
      <c r="Y886" s="19" t="s">
        <v>24</v>
      </c>
      <c r="Z886">
        <v>1</v>
      </c>
      <c r="AA886">
        <v>1</v>
      </c>
      <c r="AB886">
        <v>7</v>
      </c>
      <c r="AF886">
        <v>2</v>
      </c>
      <c r="AG886" t="s">
        <v>487</v>
      </c>
    </row>
    <row r="887" spans="1:33" hidden="1" x14ac:dyDescent="0.25">
      <c r="A887" s="20" t="s">
        <v>210</v>
      </c>
      <c r="B887" s="20" t="s">
        <v>211</v>
      </c>
      <c r="C887" s="20" t="s">
        <v>2296</v>
      </c>
      <c r="D887">
        <v>19</v>
      </c>
      <c r="E887">
        <v>6</v>
      </c>
      <c r="F887" s="35" t="str">
        <f>VLOOKUP(Z887, method!$A$1:$B$15, 2, 0)</f>
        <v>放頭</v>
      </c>
      <c r="G887">
        <v>11</v>
      </c>
      <c r="H887">
        <v>119</v>
      </c>
      <c r="I887" s="43">
        <v>1000</v>
      </c>
      <c r="J887" s="23" t="s">
        <v>487</v>
      </c>
      <c r="K887">
        <v>0</v>
      </c>
      <c r="L887">
        <v>57.85</v>
      </c>
      <c r="M887">
        <v>12</v>
      </c>
      <c r="N887">
        <v>6</v>
      </c>
      <c r="O887">
        <v>24</v>
      </c>
      <c r="P887" s="31" t="s">
        <v>455</v>
      </c>
      <c r="Q887">
        <v>1016</v>
      </c>
      <c r="R887">
        <v>4</v>
      </c>
      <c r="S887" s="32" t="s">
        <v>435</v>
      </c>
      <c r="T887">
        <v>747</v>
      </c>
      <c r="W887" t="s">
        <v>459</v>
      </c>
      <c r="X887">
        <v>46</v>
      </c>
      <c r="Y887" s="19" t="s">
        <v>24</v>
      </c>
      <c r="Z887">
        <v>1</v>
      </c>
      <c r="AA887">
        <v>1</v>
      </c>
      <c r="AB887">
        <v>6</v>
      </c>
      <c r="AF887">
        <v>2</v>
      </c>
      <c r="AG887" t="s">
        <v>487</v>
      </c>
    </row>
    <row r="888" spans="1:33" hidden="1" x14ac:dyDescent="0.25">
      <c r="A888" s="20" t="s">
        <v>210</v>
      </c>
      <c r="B888" s="20" t="s">
        <v>211</v>
      </c>
      <c r="C888" s="20" t="s">
        <v>2296</v>
      </c>
      <c r="D888">
        <v>2.9</v>
      </c>
      <c r="E888">
        <v>10</v>
      </c>
      <c r="F888" s="35" t="str">
        <f>VLOOKUP(Z888, method!$A$1:$B$15, 2, 0)</f>
        <v>放頭</v>
      </c>
      <c r="G888">
        <v>1</v>
      </c>
      <c r="H888">
        <v>118</v>
      </c>
      <c r="I888">
        <v>1200</v>
      </c>
      <c r="J888" s="23" t="s">
        <v>487</v>
      </c>
      <c r="K888">
        <v>1</v>
      </c>
      <c r="L888">
        <v>12.76</v>
      </c>
      <c r="M888">
        <v>17</v>
      </c>
      <c r="N888">
        <v>4</v>
      </c>
      <c r="O888">
        <v>24</v>
      </c>
      <c r="P888" s="31" t="s">
        <v>461</v>
      </c>
      <c r="Q888">
        <v>1015</v>
      </c>
      <c r="R888">
        <v>4</v>
      </c>
      <c r="S888" s="32" t="s">
        <v>435</v>
      </c>
      <c r="T888">
        <v>591</v>
      </c>
      <c r="W888">
        <v>13</v>
      </c>
      <c r="X888">
        <v>48</v>
      </c>
      <c r="Y888" s="19" t="s">
        <v>24</v>
      </c>
      <c r="Z888">
        <v>1</v>
      </c>
      <c r="AA888">
        <v>1</v>
      </c>
      <c r="AB888">
        <v>10</v>
      </c>
      <c r="AF888">
        <v>2</v>
      </c>
      <c r="AG888" t="s">
        <v>487</v>
      </c>
    </row>
    <row r="889" spans="1:33" hidden="1" x14ac:dyDescent="0.25">
      <c r="A889" s="20" t="s">
        <v>210</v>
      </c>
      <c r="B889" s="20" t="s">
        <v>211</v>
      </c>
      <c r="C889" s="20" t="s">
        <v>2296</v>
      </c>
      <c r="D889">
        <v>7.7</v>
      </c>
      <c r="E889" s="34">
        <v>5</v>
      </c>
      <c r="F889" s="37" t="str">
        <f>VLOOKUP(Z889, method!$A$1:$B$15, 2, 0)</f>
        <v>中前</v>
      </c>
      <c r="G889">
        <v>12</v>
      </c>
      <c r="H889">
        <v>119</v>
      </c>
      <c r="I889" s="43">
        <v>1000</v>
      </c>
      <c r="J889" s="23" t="s">
        <v>487</v>
      </c>
      <c r="K889">
        <v>0</v>
      </c>
      <c r="L889">
        <v>57.05</v>
      </c>
      <c r="M889">
        <v>31</v>
      </c>
      <c r="N889">
        <v>3</v>
      </c>
      <c r="O889">
        <v>24</v>
      </c>
      <c r="P889" t="s">
        <v>539</v>
      </c>
      <c r="Q889">
        <v>1020</v>
      </c>
      <c r="R889">
        <v>4</v>
      </c>
      <c r="S889" s="32" t="s">
        <v>435</v>
      </c>
      <c r="T889">
        <v>544</v>
      </c>
      <c r="W889" s="12" t="s">
        <v>521</v>
      </c>
      <c r="X889">
        <v>49</v>
      </c>
      <c r="Y889" s="19" t="s">
        <v>24</v>
      </c>
      <c r="Z889">
        <v>5</v>
      </c>
      <c r="AA889">
        <v>1</v>
      </c>
      <c r="AB889">
        <v>5</v>
      </c>
      <c r="AF889">
        <v>2</v>
      </c>
      <c r="AG889" t="s">
        <v>487</v>
      </c>
    </row>
    <row r="890" spans="1:33" hidden="1" x14ac:dyDescent="0.25">
      <c r="A890" s="20" t="s">
        <v>210</v>
      </c>
      <c r="B890" s="20" t="s">
        <v>211</v>
      </c>
      <c r="C890" s="20" t="s">
        <v>2296</v>
      </c>
      <c r="D890">
        <v>9.6</v>
      </c>
      <c r="E890">
        <v>11</v>
      </c>
      <c r="F890" s="36" t="str">
        <f>VLOOKUP(Z890, method!$A$1:$B$15, 2, 0)</f>
        <v>中後</v>
      </c>
      <c r="G890">
        <v>10</v>
      </c>
      <c r="H890">
        <v>124</v>
      </c>
      <c r="I890" s="43">
        <v>1000</v>
      </c>
      <c r="J890" s="23" t="s">
        <v>487</v>
      </c>
      <c r="K890">
        <v>0</v>
      </c>
      <c r="L890">
        <v>58.64</v>
      </c>
      <c r="M890">
        <v>28</v>
      </c>
      <c r="N890">
        <v>2</v>
      </c>
      <c r="O890">
        <v>24</v>
      </c>
      <c r="P890" s="31" t="s">
        <v>450</v>
      </c>
      <c r="Q890">
        <v>1033</v>
      </c>
      <c r="R890">
        <v>4</v>
      </c>
      <c r="S890" s="32" t="s">
        <v>435</v>
      </c>
      <c r="T890">
        <v>458</v>
      </c>
      <c r="W890" t="s">
        <v>488</v>
      </c>
      <c r="X890">
        <v>51</v>
      </c>
      <c r="Y890" s="19" t="s">
        <v>24</v>
      </c>
      <c r="Z890">
        <v>8</v>
      </c>
      <c r="AA890">
        <v>9</v>
      </c>
      <c r="AB890">
        <v>11</v>
      </c>
      <c r="AF890">
        <v>2</v>
      </c>
      <c r="AG890" t="s">
        <v>487</v>
      </c>
    </row>
    <row r="891" spans="1:33" hidden="1" x14ac:dyDescent="0.25">
      <c r="A891" s="20" t="s">
        <v>210</v>
      </c>
      <c r="B891" s="20" t="s">
        <v>211</v>
      </c>
      <c r="C891" s="20" t="s">
        <v>2296</v>
      </c>
      <c r="D891">
        <v>8.6999999999999993</v>
      </c>
      <c r="E891" s="34">
        <v>5</v>
      </c>
      <c r="F891" s="37" t="str">
        <f>VLOOKUP(Z891, method!$A$1:$B$15, 2, 0)</f>
        <v>中前</v>
      </c>
      <c r="G891">
        <v>9</v>
      </c>
      <c r="H891">
        <v>123</v>
      </c>
      <c r="I891" s="43">
        <v>1000</v>
      </c>
      <c r="J891" s="23" t="s">
        <v>487</v>
      </c>
      <c r="K891">
        <v>0</v>
      </c>
      <c r="L891">
        <v>57.89</v>
      </c>
      <c r="M891">
        <v>15</v>
      </c>
      <c r="N891">
        <v>2</v>
      </c>
      <c r="O891">
        <v>24</v>
      </c>
      <c r="P891" s="31" t="s">
        <v>461</v>
      </c>
      <c r="Q891">
        <v>1023</v>
      </c>
      <c r="R891">
        <v>4</v>
      </c>
      <c r="S891" s="32" t="s">
        <v>435</v>
      </c>
      <c r="T891">
        <v>423</v>
      </c>
      <c r="W891">
        <v>4</v>
      </c>
      <c r="X891">
        <v>52</v>
      </c>
      <c r="Y891" s="19" t="s">
        <v>24</v>
      </c>
      <c r="Z891">
        <v>6</v>
      </c>
      <c r="AA891">
        <v>6</v>
      </c>
      <c r="AB891">
        <v>5</v>
      </c>
      <c r="AF891">
        <v>2</v>
      </c>
      <c r="AG891" t="s">
        <v>487</v>
      </c>
    </row>
    <row r="892" spans="1:33" hidden="1" x14ac:dyDescent="0.25">
      <c r="A892" s="20" t="s">
        <v>210</v>
      </c>
      <c r="B892" s="20" t="s">
        <v>211</v>
      </c>
      <c r="C892" s="20" t="s">
        <v>2296</v>
      </c>
      <c r="D892">
        <v>3.9</v>
      </c>
      <c r="E892" s="34">
        <v>5</v>
      </c>
      <c r="F892" s="35" t="str">
        <f>VLOOKUP(Z892, method!$A$1:$B$15, 2, 0)</f>
        <v>放頭</v>
      </c>
      <c r="G892">
        <v>7</v>
      </c>
      <c r="H892">
        <v>116</v>
      </c>
      <c r="I892" s="43">
        <v>1000</v>
      </c>
      <c r="J892" s="23" t="s">
        <v>487</v>
      </c>
      <c r="K892">
        <v>0</v>
      </c>
      <c r="L892">
        <v>56.93</v>
      </c>
      <c r="M892">
        <v>5</v>
      </c>
      <c r="N892">
        <v>11</v>
      </c>
      <c r="O892">
        <v>23</v>
      </c>
      <c r="P892" t="s">
        <v>441</v>
      </c>
      <c r="Q892">
        <v>1038</v>
      </c>
      <c r="R892">
        <v>4</v>
      </c>
      <c r="S892" s="32" t="s">
        <v>435</v>
      </c>
      <c r="T892">
        <v>140</v>
      </c>
      <c r="W892">
        <v>4</v>
      </c>
      <c r="X892">
        <v>52</v>
      </c>
      <c r="Y892" s="19" t="s">
        <v>24</v>
      </c>
      <c r="Z892">
        <v>1</v>
      </c>
      <c r="AA892">
        <v>1</v>
      </c>
      <c r="AB892">
        <v>5</v>
      </c>
      <c r="AF892">
        <v>2</v>
      </c>
      <c r="AG892" t="s">
        <v>487</v>
      </c>
    </row>
    <row r="893" spans="1:33" x14ac:dyDescent="0.25">
      <c r="A893" s="20" t="s">
        <v>210</v>
      </c>
      <c r="B893" s="21" t="s">
        <v>215</v>
      </c>
      <c r="C893" s="21" t="s">
        <v>2297</v>
      </c>
      <c r="D893">
        <v>61</v>
      </c>
      <c r="E893" s="28">
        <v>1</v>
      </c>
      <c r="F893" s="35" t="str">
        <f>VLOOKUP(Z893, method!$A$1:$B$15, 2, 0)</f>
        <v>放頭</v>
      </c>
      <c r="G893">
        <v>11</v>
      </c>
      <c r="H893">
        <v>128</v>
      </c>
      <c r="I893" s="43">
        <v>1000</v>
      </c>
      <c r="J893" s="16" t="s">
        <v>29</v>
      </c>
      <c r="K893">
        <v>0</v>
      </c>
      <c r="L893">
        <v>56.92</v>
      </c>
      <c r="M893">
        <v>9</v>
      </c>
      <c r="N893">
        <v>7</v>
      </c>
      <c r="O893">
        <v>25</v>
      </c>
      <c r="P893" s="31" t="s">
        <v>450</v>
      </c>
      <c r="Q893">
        <v>1066</v>
      </c>
      <c r="R893">
        <v>4</v>
      </c>
      <c r="S893" s="32" t="s">
        <v>446</v>
      </c>
      <c r="T893">
        <v>822</v>
      </c>
      <c r="W893" s="12" t="s">
        <v>431</v>
      </c>
      <c r="X893">
        <v>52</v>
      </c>
      <c r="Y893" s="25" t="s">
        <v>50</v>
      </c>
      <c r="Z893">
        <v>1</v>
      </c>
      <c r="AA893">
        <v>1</v>
      </c>
      <c r="AB893">
        <v>1</v>
      </c>
      <c r="AF893">
        <v>12</v>
      </c>
      <c r="AG893" t="s">
        <v>29</v>
      </c>
    </row>
    <row r="894" spans="1:33" x14ac:dyDescent="0.25">
      <c r="A894" s="20" t="s">
        <v>210</v>
      </c>
      <c r="B894" s="22" t="s">
        <v>218</v>
      </c>
      <c r="C894" s="22" t="s">
        <v>2298</v>
      </c>
      <c r="D894">
        <v>4</v>
      </c>
      <c r="E894">
        <v>9</v>
      </c>
      <c r="F894" s="37" t="str">
        <f>VLOOKUP(Z894, method!$A$1:$B$15, 2, 0)</f>
        <v>中前</v>
      </c>
      <c r="G894">
        <v>7</v>
      </c>
      <c r="H894">
        <v>134</v>
      </c>
      <c r="I894" s="43">
        <v>1000</v>
      </c>
      <c r="J894" s="18" t="s">
        <v>116</v>
      </c>
      <c r="K894">
        <v>0</v>
      </c>
      <c r="L894">
        <v>57.81</v>
      </c>
      <c r="M894">
        <v>9</v>
      </c>
      <c r="N894">
        <v>7</v>
      </c>
      <c r="O894">
        <v>25</v>
      </c>
      <c r="P894" s="31" t="s">
        <v>450</v>
      </c>
      <c r="Q894">
        <v>1111</v>
      </c>
      <c r="R894">
        <v>4</v>
      </c>
      <c r="S894" s="32" t="s">
        <v>446</v>
      </c>
      <c r="T894">
        <v>822</v>
      </c>
      <c r="W894" t="s">
        <v>442</v>
      </c>
      <c r="X894">
        <v>58</v>
      </c>
      <c r="Y894" s="27" t="s">
        <v>64</v>
      </c>
      <c r="Z894">
        <v>6</v>
      </c>
      <c r="AA894">
        <v>9</v>
      </c>
      <c r="AB894">
        <v>9</v>
      </c>
      <c r="AF894">
        <v>7</v>
      </c>
      <c r="AG894" t="s">
        <v>524</v>
      </c>
    </row>
    <row r="895" spans="1:33" x14ac:dyDescent="0.25">
      <c r="A895" s="20" t="s">
        <v>210</v>
      </c>
      <c r="B895" s="22" t="s">
        <v>218</v>
      </c>
      <c r="C895" s="22" t="s">
        <v>2298</v>
      </c>
      <c r="D895">
        <v>4.9000000000000004</v>
      </c>
      <c r="E895" s="28">
        <v>1</v>
      </c>
      <c r="F895" s="37" t="str">
        <f>VLOOKUP(Z895, method!$A$1:$B$15, 2, 0)</f>
        <v>中前</v>
      </c>
      <c r="G895">
        <v>7</v>
      </c>
      <c r="H895">
        <v>128</v>
      </c>
      <c r="I895" s="43">
        <v>1000</v>
      </c>
      <c r="J895" s="18" t="s">
        <v>116</v>
      </c>
      <c r="K895">
        <v>0</v>
      </c>
      <c r="L895">
        <v>57.23</v>
      </c>
      <c r="M895">
        <v>21</v>
      </c>
      <c r="N895">
        <v>5</v>
      </c>
      <c r="O895">
        <v>25</v>
      </c>
      <c r="P895" s="31" t="s">
        <v>461</v>
      </c>
      <c r="Q895">
        <v>1098</v>
      </c>
      <c r="R895">
        <v>4</v>
      </c>
      <c r="S895" s="32" t="s">
        <v>446</v>
      </c>
      <c r="T895">
        <v>692</v>
      </c>
      <c r="W895" s="12" t="s">
        <v>451</v>
      </c>
      <c r="X895">
        <v>51</v>
      </c>
      <c r="Y895" s="27" t="s">
        <v>64</v>
      </c>
      <c r="Z895">
        <v>5</v>
      </c>
      <c r="AA895">
        <v>4</v>
      </c>
      <c r="AB895">
        <v>1</v>
      </c>
      <c r="AF895">
        <v>7</v>
      </c>
      <c r="AG895" t="s">
        <v>524</v>
      </c>
    </row>
    <row r="896" spans="1:33" hidden="1" x14ac:dyDescent="0.25">
      <c r="A896" s="20" t="s">
        <v>210</v>
      </c>
      <c r="B896" s="22" t="s">
        <v>218</v>
      </c>
      <c r="C896" s="22" t="s">
        <v>2298</v>
      </c>
      <c r="D896">
        <v>17</v>
      </c>
      <c r="E896" s="34">
        <v>4</v>
      </c>
      <c r="F896" s="35" t="str">
        <f>VLOOKUP(Z896, method!$A$1:$B$15, 2, 0)</f>
        <v>放頭</v>
      </c>
      <c r="G896">
        <v>5</v>
      </c>
      <c r="H896">
        <v>127</v>
      </c>
      <c r="I896">
        <v>1200</v>
      </c>
      <c r="J896" s="25" t="s">
        <v>150</v>
      </c>
      <c r="K896">
        <v>1</v>
      </c>
      <c r="L896">
        <v>9.58</v>
      </c>
      <c r="M896">
        <v>10</v>
      </c>
      <c r="N896">
        <v>5</v>
      </c>
      <c r="O896">
        <v>25</v>
      </c>
      <c r="P896" t="s">
        <v>429</v>
      </c>
      <c r="Q896">
        <v>1097</v>
      </c>
      <c r="R896">
        <v>4</v>
      </c>
      <c r="S896" s="32" t="s">
        <v>435</v>
      </c>
      <c r="T896">
        <v>664</v>
      </c>
      <c r="W896" s="12" t="s">
        <v>558</v>
      </c>
      <c r="X896">
        <v>52</v>
      </c>
      <c r="Y896" s="27" t="s">
        <v>64</v>
      </c>
      <c r="Z896">
        <v>1</v>
      </c>
      <c r="AA896">
        <v>1</v>
      </c>
      <c r="AB896">
        <v>4</v>
      </c>
      <c r="AF896">
        <v>7</v>
      </c>
      <c r="AG896" t="s">
        <v>524</v>
      </c>
    </row>
    <row r="897" spans="1:33" hidden="1" x14ac:dyDescent="0.25">
      <c r="A897" s="20" t="s">
        <v>210</v>
      </c>
      <c r="B897" s="22" t="s">
        <v>218</v>
      </c>
      <c r="C897" s="22" t="s">
        <v>2298</v>
      </c>
      <c r="D897">
        <v>5.2</v>
      </c>
      <c r="E897" s="28">
        <v>3</v>
      </c>
      <c r="F897" s="35" t="str">
        <f>VLOOKUP(Z897, method!$A$1:$B$15, 2, 0)</f>
        <v>放頭</v>
      </c>
      <c r="G897">
        <v>1</v>
      </c>
      <c r="H897">
        <v>117</v>
      </c>
      <c r="I897">
        <v>1200</v>
      </c>
      <c r="J897" s="22" t="s">
        <v>588</v>
      </c>
      <c r="K897">
        <v>1</v>
      </c>
      <c r="L897">
        <v>9.5299999999999994</v>
      </c>
      <c r="M897">
        <v>13</v>
      </c>
      <c r="N897">
        <v>4</v>
      </c>
      <c r="O897">
        <v>25</v>
      </c>
      <c r="P897" t="s">
        <v>429</v>
      </c>
      <c r="Q897">
        <v>1100</v>
      </c>
      <c r="R897">
        <v>4</v>
      </c>
      <c r="S897" s="32" t="s">
        <v>435</v>
      </c>
      <c r="T897">
        <v>584</v>
      </c>
      <c r="W897">
        <v>3</v>
      </c>
      <c r="X897">
        <v>52</v>
      </c>
      <c r="Y897" s="27" t="s">
        <v>64</v>
      </c>
      <c r="Z897">
        <v>1</v>
      </c>
      <c r="AA897">
        <v>1</v>
      </c>
      <c r="AB897">
        <v>3</v>
      </c>
      <c r="AF897">
        <v>7</v>
      </c>
      <c r="AG897" t="s">
        <v>524</v>
      </c>
    </row>
    <row r="898" spans="1:33" hidden="1" x14ac:dyDescent="0.25">
      <c r="A898" s="20" t="s">
        <v>210</v>
      </c>
      <c r="B898" s="22" t="s">
        <v>218</v>
      </c>
      <c r="C898" s="22" t="s">
        <v>2298</v>
      </c>
      <c r="D898">
        <v>23</v>
      </c>
      <c r="E898">
        <v>8</v>
      </c>
      <c r="F898" s="35" t="str">
        <f>VLOOKUP(Z898, method!$A$1:$B$15, 2, 0)</f>
        <v>放頭</v>
      </c>
      <c r="G898">
        <v>2</v>
      </c>
      <c r="H898">
        <v>119</v>
      </c>
      <c r="I898">
        <v>1400</v>
      </c>
      <c r="J898" s="22" t="s">
        <v>588</v>
      </c>
      <c r="K898">
        <v>1</v>
      </c>
      <c r="L898">
        <v>22.01</v>
      </c>
      <c r="M898">
        <v>23</v>
      </c>
      <c r="N898">
        <v>3</v>
      </c>
      <c r="O898">
        <v>25</v>
      </c>
      <c r="P898" t="s">
        <v>434</v>
      </c>
      <c r="Q898">
        <v>1105</v>
      </c>
      <c r="R898">
        <v>4</v>
      </c>
      <c r="S898" s="32" t="s">
        <v>446</v>
      </c>
      <c r="T898">
        <v>526</v>
      </c>
      <c r="W898" t="s">
        <v>474</v>
      </c>
      <c r="X898">
        <v>54</v>
      </c>
      <c r="Y898" s="27" t="s">
        <v>64</v>
      </c>
      <c r="Z898">
        <v>1</v>
      </c>
      <c r="AA898">
        <v>1</v>
      </c>
      <c r="AB898">
        <v>1</v>
      </c>
      <c r="AC898">
        <v>8</v>
      </c>
      <c r="AF898">
        <v>7</v>
      </c>
      <c r="AG898" t="s">
        <v>524</v>
      </c>
    </row>
    <row r="899" spans="1:33" hidden="1" x14ac:dyDescent="0.25">
      <c r="A899" s="20" t="s">
        <v>210</v>
      </c>
      <c r="B899" s="22" t="s">
        <v>218</v>
      </c>
      <c r="C899" s="22" t="s">
        <v>2298</v>
      </c>
      <c r="D899">
        <v>82</v>
      </c>
      <c r="E899" s="28">
        <v>3</v>
      </c>
      <c r="F899" s="35" t="str">
        <f>VLOOKUP(Z899, method!$A$1:$B$15, 2, 0)</f>
        <v>放頭</v>
      </c>
      <c r="G899">
        <v>6</v>
      </c>
      <c r="H899">
        <v>120</v>
      </c>
      <c r="I899">
        <v>1400</v>
      </c>
      <c r="J899" s="22" t="s">
        <v>588</v>
      </c>
      <c r="K899">
        <v>1</v>
      </c>
      <c r="L899">
        <v>22.07</v>
      </c>
      <c r="M899">
        <v>2</v>
      </c>
      <c r="N899">
        <v>3</v>
      </c>
      <c r="O899">
        <v>25</v>
      </c>
      <c r="P899" t="s">
        <v>518</v>
      </c>
      <c r="Q899">
        <v>1109</v>
      </c>
      <c r="R899">
        <v>4</v>
      </c>
      <c r="S899" s="32" t="s">
        <v>435</v>
      </c>
      <c r="T899">
        <v>470</v>
      </c>
      <c r="W899" s="12" t="s">
        <v>464</v>
      </c>
      <c r="X899">
        <v>54</v>
      </c>
      <c r="Y899" s="27" t="s">
        <v>64</v>
      </c>
      <c r="Z899">
        <v>1</v>
      </c>
      <c r="AA899">
        <v>1</v>
      </c>
      <c r="AB899">
        <v>1</v>
      </c>
      <c r="AC899">
        <v>3</v>
      </c>
      <c r="AF899">
        <v>7</v>
      </c>
      <c r="AG899" t="s">
        <v>524</v>
      </c>
    </row>
    <row r="900" spans="1:33" hidden="1" x14ac:dyDescent="0.25">
      <c r="A900" s="20" t="s">
        <v>210</v>
      </c>
      <c r="B900" s="22" t="s">
        <v>218</v>
      </c>
      <c r="C900" s="22" t="s">
        <v>2298</v>
      </c>
      <c r="D900">
        <v>17</v>
      </c>
      <c r="E900">
        <v>7</v>
      </c>
      <c r="F900" s="35" t="str">
        <f>VLOOKUP(Z900, method!$A$1:$B$15, 2, 0)</f>
        <v>放頭</v>
      </c>
      <c r="G900">
        <v>10</v>
      </c>
      <c r="H900">
        <v>127</v>
      </c>
      <c r="I900">
        <v>1200</v>
      </c>
      <c r="J900" s="18" t="s">
        <v>524</v>
      </c>
      <c r="K900">
        <v>1</v>
      </c>
      <c r="L900">
        <v>11.64</v>
      </c>
      <c r="M900">
        <v>12</v>
      </c>
      <c r="N900">
        <v>2</v>
      </c>
      <c r="O900">
        <v>25</v>
      </c>
      <c r="P900" t="s">
        <v>467</v>
      </c>
      <c r="Q900">
        <v>1113</v>
      </c>
      <c r="R900">
        <v>4</v>
      </c>
      <c r="S900" s="33" t="s">
        <v>483</v>
      </c>
      <c r="T900">
        <v>420</v>
      </c>
      <c r="W900">
        <v>6</v>
      </c>
      <c r="X900">
        <v>56</v>
      </c>
      <c r="Y900" s="27" t="s">
        <v>64</v>
      </c>
      <c r="Z900">
        <v>1</v>
      </c>
      <c r="AA900">
        <v>1</v>
      </c>
      <c r="AB900">
        <v>7</v>
      </c>
      <c r="AF900">
        <v>7</v>
      </c>
      <c r="AG900" t="s">
        <v>524</v>
      </c>
    </row>
    <row r="901" spans="1:33" hidden="1" x14ac:dyDescent="0.25">
      <c r="A901" s="20" t="s">
        <v>210</v>
      </c>
      <c r="B901" s="22" t="s">
        <v>218</v>
      </c>
      <c r="C901" s="22" t="s">
        <v>2298</v>
      </c>
      <c r="D901">
        <v>9.6</v>
      </c>
      <c r="E901" s="34">
        <v>4</v>
      </c>
      <c r="F901" s="35" t="str">
        <f>VLOOKUP(Z901, method!$A$1:$B$15, 2, 0)</f>
        <v>放頭</v>
      </c>
      <c r="G901">
        <v>12</v>
      </c>
      <c r="H901">
        <v>126</v>
      </c>
      <c r="I901">
        <v>1200</v>
      </c>
      <c r="J901" s="18" t="s">
        <v>524</v>
      </c>
      <c r="K901">
        <v>1</v>
      </c>
      <c r="L901">
        <v>10.5</v>
      </c>
      <c r="M901">
        <v>22</v>
      </c>
      <c r="N901">
        <v>1</v>
      </c>
      <c r="O901">
        <v>25</v>
      </c>
      <c r="P901" s="31" t="s">
        <v>461</v>
      </c>
      <c r="Q901">
        <v>1108</v>
      </c>
      <c r="R901">
        <v>4</v>
      </c>
      <c r="S901" s="32" t="s">
        <v>435</v>
      </c>
      <c r="T901">
        <v>368</v>
      </c>
      <c r="W901" s="12" t="s">
        <v>558</v>
      </c>
      <c r="X901">
        <v>58</v>
      </c>
      <c r="Y901" s="27" t="s">
        <v>64</v>
      </c>
      <c r="Z901">
        <v>1</v>
      </c>
      <c r="AA901">
        <v>1</v>
      </c>
      <c r="AB901">
        <v>4</v>
      </c>
      <c r="AF901">
        <v>7</v>
      </c>
      <c r="AG901" t="s">
        <v>524</v>
      </c>
    </row>
    <row r="902" spans="1:33" x14ac:dyDescent="0.25">
      <c r="A902" s="20" t="s">
        <v>210</v>
      </c>
      <c r="B902" s="22" t="s">
        <v>218</v>
      </c>
      <c r="C902" s="22" t="s">
        <v>2298</v>
      </c>
      <c r="D902">
        <v>11</v>
      </c>
      <c r="E902">
        <v>8</v>
      </c>
      <c r="F902" s="35" t="str">
        <f>VLOOKUP(Z902, method!$A$1:$B$15, 2, 0)</f>
        <v>放頭</v>
      </c>
      <c r="G902">
        <v>12</v>
      </c>
      <c r="H902">
        <v>127</v>
      </c>
      <c r="I902" s="43">
        <v>1000</v>
      </c>
      <c r="J902" s="18" t="s">
        <v>524</v>
      </c>
      <c r="K902">
        <v>0</v>
      </c>
      <c r="L902">
        <v>57.69</v>
      </c>
      <c r="M902">
        <v>15</v>
      </c>
      <c r="N902">
        <v>1</v>
      </c>
      <c r="O902">
        <v>25</v>
      </c>
      <c r="P902" s="31" t="s">
        <v>455</v>
      </c>
      <c r="Q902">
        <v>1108</v>
      </c>
      <c r="R902">
        <v>4</v>
      </c>
      <c r="S902" s="32" t="s">
        <v>435</v>
      </c>
      <c r="T902">
        <v>351</v>
      </c>
      <c r="W902" t="s">
        <v>600</v>
      </c>
      <c r="X902">
        <v>59</v>
      </c>
      <c r="Y902" s="27" t="s">
        <v>64</v>
      </c>
      <c r="Z902">
        <v>3</v>
      </c>
      <c r="AA902">
        <v>2</v>
      </c>
      <c r="AB902">
        <v>8</v>
      </c>
      <c r="AF902">
        <v>7</v>
      </c>
      <c r="AG902" t="s">
        <v>524</v>
      </c>
    </row>
    <row r="903" spans="1:33" hidden="1" x14ac:dyDescent="0.25">
      <c r="A903" s="20" t="s">
        <v>210</v>
      </c>
      <c r="B903" s="22" t="s">
        <v>218</v>
      </c>
      <c r="C903" s="22" t="s">
        <v>2298</v>
      </c>
      <c r="D903">
        <v>5.5</v>
      </c>
      <c r="E903">
        <v>9</v>
      </c>
      <c r="F903" s="37" t="str">
        <f>VLOOKUP(Z903, method!$A$1:$B$15, 2, 0)</f>
        <v>中前</v>
      </c>
      <c r="G903">
        <v>4</v>
      </c>
      <c r="H903">
        <v>135</v>
      </c>
      <c r="I903" s="43">
        <v>1000</v>
      </c>
      <c r="J903" s="27" t="s">
        <v>398</v>
      </c>
      <c r="K903">
        <v>0</v>
      </c>
      <c r="L903">
        <v>58.01</v>
      </c>
      <c r="M903">
        <v>26</v>
      </c>
      <c r="N903">
        <v>12</v>
      </c>
      <c r="O903">
        <v>24</v>
      </c>
      <c r="P903" s="42" t="s">
        <v>445</v>
      </c>
      <c r="Q903">
        <v>1113</v>
      </c>
      <c r="R903">
        <v>4</v>
      </c>
      <c r="S903" s="32" t="s">
        <v>435</v>
      </c>
      <c r="T903">
        <v>288</v>
      </c>
      <c r="W903" t="s">
        <v>442</v>
      </c>
      <c r="X903">
        <v>59</v>
      </c>
      <c r="Y903" s="27" t="s">
        <v>64</v>
      </c>
      <c r="Z903">
        <v>4</v>
      </c>
      <c r="AA903">
        <v>4</v>
      </c>
      <c r="AB903">
        <v>9</v>
      </c>
      <c r="AF903">
        <v>7</v>
      </c>
      <c r="AG903" t="s">
        <v>524</v>
      </c>
    </row>
    <row r="904" spans="1:33" hidden="1" x14ac:dyDescent="0.25">
      <c r="A904" s="20" t="s">
        <v>210</v>
      </c>
      <c r="B904" s="22" t="s">
        <v>218</v>
      </c>
      <c r="C904" s="22" t="s">
        <v>2298</v>
      </c>
      <c r="D904">
        <v>8.3000000000000007</v>
      </c>
      <c r="E904" s="28">
        <v>2</v>
      </c>
      <c r="F904" s="37" t="str">
        <f>VLOOKUP(Z904, method!$A$1:$B$15, 2, 0)</f>
        <v>中前</v>
      </c>
      <c r="G904">
        <v>4</v>
      </c>
      <c r="H904">
        <v>134</v>
      </c>
      <c r="I904" s="43">
        <v>1000</v>
      </c>
      <c r="J904" s="25" t="s">
        <v>405</v>
      </c>
      <c r="K904">
        <v>0</v>
      </c>
      <c r="L904">
        <v>57.28</v>
      </c>
      <c r="M904">
        <v>4</v>
      </c>
      <c r="N904">
        <v>12</v>
      </c>
      <c r="O904">
        <v>24</v>
      </c>
      <c r="P904" s="31" t="s">
        <v>450</v>
      </c>
      <c r="Q904">
        <v>1099</v>
      </c>
      <c r="R904">
        <v>4</v>
      </c>
      <c r="S904" s="32" t="s">
        <v>435</v>
      </c>
      <c r="T904">
        <v>234</v>
      </c>
      <c r="W904" s="12" t="s">
        <v>883</v>
      </c>
      <c r="X904">
        <v>57</v>
      </c>
      <c r="Y904" s="27" t="s">
        <v>64</v>
      </c>
      <c r="Z904">
        <v>4</v>
      </c>
      <c r="AA904">
        <v>4</v>
      </c>
      <c r="AB904">
        <v>2</v>
      </c>
      <c r="AF904">
        <v>7</v>
      </c>
      <c r="AG904" t="s">
        <v>524</v>
      </c>
    </row>
    <row r="905" spans="1:33" hidden="1" x14ac:dyDescent="0.25">
      <c r="A905" s="20" t="s">
        <v>210</v>
      </c>
      <c r="B905" s="22" t="s">
        <v>218</v>
      </c>
      <c r="C905" s="22" t="s">
        <v>2298</v>
      </c>
      <c r="D905">
        <v>3</v>
      </c>
      <c r="E905" s="28">
        <v>2</v>
      </c>
      <c r="F905" s="37" t="str">
        <f>VLOOKUP(Z905, method!$A$1:$B$15, 2, 0)</f>
        <v>中前</v>
      </c>
      <c r="G905">
        <v>1</v>
      </c>
      <c r="H905">
        <v>125</v>
      </c>
      <c r="I905" s="43">
        <v>1000</v>
      </c>
      <c r="J905" s="18" t="s">
        <v>524</v>
      </c>
      <c r="K905">
        <v>0</v>
      </c>
      <c r="L905">
        <v>57.27</v>
      </c>
      <c r="M905">
        <v>13</v>
      </c>
      <c r="N905">
        <v>11</v>
      </c>
      <c r="O905">
        <v>24</v>
      </c>
      <c r="P905" s="31" t="s">
        <v>455</v>
      </c>
      <c r="Q905">
        <v>1091</v>
      </c>
      <c r="R905">
        <v>4</v>
      </c>
      <c r="S905" s="32" t="s">
        <v>435</v>
      </c>
      <c r="T905">
        <v>179</v>
      </c>
      <c r="W905" s="12" t="s">
        <v>662</v>
      </c>
      <c r="X905">
        <v>56</v>
      </c>
      <c r="Y905" s="27" t="s">
        <v>64</v>
      </c>
      <c r="Z905">
        <v>6</v>
      </c>
      <c r="AA905">
        <v>5</v>
      </c>
      <c r="AB905">
        <v>2</v>
      </c>
      <c r="AF905">
        <v>7</v>
      </c>
      <c r="AG905" t="s">
        <v>524</v>
      </c>
    </row>
    <row r="906" spans="1:33" hidden="1" x14ac:dyDescent="0.25">
      <c r="A906" s="20" t="s">
        <v>210</v>
      </c>
      <c r="B906" s="22" t="s">
        <v>218</v>
      </c>
      <c r="C906" s="22" t="s">
        <v>2298</v>
      </c>
      <c r="D906">
        <v>10</v>
      </c>
      <c r="E906" s="28">
        <v>3</v>
      </c>
      <c r="F906" s="35" t="str">
        <f>VLOOKUP(Z906, method!$A$1:$B$15, 2, 0)</f>
        <v>放頭</v>
      </c>
      <c r="G906">
        <v>4</v>
      </c>
      <c r="H906">
        <v>124</v>
      </c>
      <c r="I906">
        <v>1200</v>
      </c>
      <c r="J906" s="18" t="s">
        <v>524</v>
      </c>
      <c r="K906">
        <v>1</v>
      </c>
      <c r="L906">
        <v>9.8699999999999992</v>
      </c>
      <c r="M906">
        <v>6</v>
      </c>
      <c r="N906">
        <v>11</v>
      </c>
      <c r="O906">
        <v>24</v>
      </c>
      <c r="P906" s="31" t="s">
        <v>450</v>
      </c>
      <c r="Q906">
        <v>1097</v>
      </c>
      <c r="R906">
        <v>4</v>
      </c>
      <c r="S906" s="32" t="s">
        <v>435</v>
      </c>
      <c r="T906">
        <v>161</v>
      </c>
      <c r="W906" s="12" t="s">
        <v>451</v>
      </c>
      <c r="X906">
        <v>56</v>
      </c>
      <c r="Y906" s="27" t="s">
        <v>64</v>
      </c>
      <c r="Z906">
        <v>1</v>
      </c>
      <c r="AA906">
        <v>1</v>
      </c>
      <c r="AB906">
        <v>3</v>
      </c>
      <c r="AF906">
        <v>7</v>
      </c>
      <c r="AG906" t="s">
        <v>524</v>
      </c>
    </row>
    <row r="907" spans="1:33" hidden="1" x14ac:dyDescent="0.25">
      <c r="A907" s="20" t="s">
        <v>210</v>
      </c>
      <c r="B907" s="22" t="s">
        <v>218</v>
      </c>
      <c r="C907" s="22" t="s">
        <v>2298</v>
      </c>
      <c r="D907">
        <v>20</v>
      </c>
      <c r="E907">
        <v>8</v>
      </c>
      <c r="F907" s="35" t="str">
        <f>VLOOKUP(Z907, method!$A$1:$B$15, 2, 0)</f>
        <v>放頭</v>
      </c>
      <c r="G907">
        <v>12</v>
      </c>
      <c r="H907">
        <v>132</v>
      </c>
      <c r="I907">
        <v>1200</v>
      </c>
      <c r="J907" s="18" t="s">
        <v>116</v>
      </c>
      <c r="K907">
        <v>1</v>
      </c>
      <c r="L907">
        <v>11.05</v>
      </c>
      <c r="M907">
        <v>9</v>
      </c>
      <c r="N907">
        <v>10</v>
      </c>
      <c r="O907">
        <v>24</v>
      </c>
      <c r="P907" s="31" t="s">
        <v>450</v>
      </c>
      <c r="Q907">
        <v>1068</v>
      </c>
      <c r="R907">
        <v>4</v>
      </c>
      <c r="S907" s="32" t="s">
        <v>435</v>
      </c>
      <c r="T907">
        <v>90</v>
      </c>
      <c r="W907" t="s">
        <v>436</v>
      </c>
      <c r="X907">
        <v>56</v>
      </c>
      <c r="Y907" s="27" t="s">
        <v>64</v>
      </c>
      <c r="Z907">
        <v>2</v>
      </c>
      <c r="AA907">
        <v>2</v>
      </c>
      <c r="AB907">
        <v>8</v>
      </c>
      <c r="AF907">
        <v>7</v>
      </c>
      <c r="AG907" t="s">
        <v>524</v>
      </c>
    </row>
    <row r="908" spans="1:33" hidden="1" x14ac:dyDescent="0.25">
      <c r="A908" s="20" t="s">
        <v>210</v>
      </c>
      <c r="B908" s="22" t="s">
        <v>218</v>
      </c>
      <c r="C908" s="22" t="s">
        <v>2298</v>
      </c>
      <c r="D908">
        <v>5.2</v>
      </c>
      <c r="E908" s="34">
        <v>5</v>
      </c>
      <c r="F908" s="35" t="str">
        <f>VLOOKUP(Z908, method!$A$1:$B$15, 2, 0)</f>
        <v>放頭</v>
      </c>
      <c r="G908">
        <v>7</v>
      </c>
      <c r="H908">
        <v>132</v>
      </c>
      <c r="I908">
        <v>1200</v>
      </c>
      <c r="J908" s="18" t="s">
        <v>116</v>
      </c>
      <c r="K908">
        <v>1</v>
      </c>
      <c r="L908">
        <v>10.46</v>
      </c>
      <c r="M908">
        <v>10</v>
      </c>
      <c r="N908">
        <v>7</v>
      </c>
      <c r="O908">
        <v>24</v>
      </c>
      <c r="P908" s="31" t="s">
        <v>455</v>
      </c>
      <c r="Q908">
        <v>1077</v>
      </c>
      <c r="R908">
        <v>4</v>
      </c>
      <c r="S908" s="32" t="s">
        <v>446</v>
      </c>
      <c r="T908">
        <v>818</v>
      </c>
      <c r="W908" t="s">
        <v>459</v>
      </c>
      <c r="X908">
        <v>56</v>
      </c>
      <c r="Y908" s="27" t="s">
        <v>64</v>
      </c>
      <c r="Z908">
        <v>3</v>
      </c>
      <c r="AA908">
        <v>4</v>
      </c>
      <c r="AB908">
        <v>5</v>
      </c>
      <c r="AF908">
        <v>7</v>
      </c>
      <c r="AG908" t="s">
        <v>524</v>
      </c>
    </row>
    <row r="909" spans="1:33" hidden="1" x14ac:dyDescent="0.25">
      <c r="A909" s="20" t="s">
        <v>210</v>
      </c>
      <c r="B909" s="22" t="s">
        <v>218</v>
      </c>
      <c r="C909" s="22" t="s">
        <v>2298</v>
      </c>
      <c r="D909">
        <v>2</v>
      </c>
      <c r="E909" s="28">
        <v>2</v>
      </c>
      <c r="F909" s="35" t="str">
        <f>VLOOKUP(Z909, method!$A$1:$B$15, 2, 0)</f>
        <v>放頭</v>
      </c>
      <c r="G909">
        <v>2</v>
      </c>
      <c r="H909">
        <v>125</v>
      </c>
      <c r="I909">
        <v>1200</v>
      </c>
      <c r="J909" s="18" t="s">
        <v>524</v>
      </c>
      <c r="K909">
        <v>1</v>
      </c>
      <c r="L909">
        <v>9.9499999999999993</v>
      </c>
      <c r="M909">
        <v>26</v>
      </c>
      <c r="N909">
        <v>6</v>
      </c>
      <c r="O909">
        <v>24</v>
      </c>
      <c r="P909" s="31" t="s">
        <v>461</v>
      </c>
      <c r="Q909">
        <v>1070</v>
      </c>
      <c r="R909">
        <v>4</v>
      </c>
      <c r="S909" s="32" t="s">
        <v>435</v>
      </c>
      <c r="T909">
        <v>776</v>
      </c>
      <c r="W909" s="12" t="s">
        <v>480</v>
      </c>
      <c r="X909">
        <v>55</v>
      </c>
      <c r="Y909" s="27" t="s">
        <v>64</v>
      </c>
      <c r="Z909">
        <v>3</v>
      </c>
      <c r="AA909">
        <v>3</v>
      </c>
      <c r="AB909">
        <v>2</v>
      </c>
      <c r="AF909">
        <v>7</v>
      </c>
      <c r="AG909" t="s">
        <v>524</v>
      </c>
    </row>
    <row r="910" spans="1:33" hidden="1" x14ac:dyDescent="0.25">
      <c r="A910" s="20" t="s">
        <v>210</v>
      </c>
      <c r="B910" s="22" t="s">
        <v>218</v>
      </c>
      <c r="C910" s="22" t="s">
        <v>2298</v>
      </c>
      <c r="D910">
        <v>1.9</v>
      </c>
      <c r="E910" s="28">
        <v>1</v>
      </c>
      <c r="F910" s="35" t="str">
        <f>VLOOKUP(Z910, method!$A$1:$B$15, 2, 0)</f>
        <v>放頭</v>
      </c>
      <c r="G910">
        <v>1</v>
      </c>
      <c r="H910">
        <v>124</v>
      </c>
      <c r="I910">
        <v>1200</v>
      </c>
      <c r="J910" s="18" t="s">
        <v>116</v>
      </c>
      <c r="K910">
        <v>1</v>
      </c>
      <c r="L910">
        <v>10.119999999999999</v>
      </c>
      <c r="M910">
        <v>22</v>
      </c>
      <c r="N910">
        <v>5</v>
      </c>
      <c r="O910">
        <v>24</v>
      </c>
      <c r="P910" s="30" t="s">
        <v>445</v>
      </c>
      <c r="Q910">
        <v>1073</v>
      </c>
      <c r="R910">
        <v>4</v>
      </c>
      <c r="S910" s="32" t="s">
        <v>435</v>
      </c>
      <c r="T910">
        <v>688</v>
      </c>
      <c r="W910" s="12" t="s">
        <v>431</v>
      </c>
      <c r="X910">
        <v>49</v>
      </c>
      <c r="Y910" s="27" t="s">
        <v>64</v>
      </c>
      <c r="Z910">
        <v>1</v>
      </c>
      <c r="AA910">
        <v>1</v>
      </c>
      <c r="AB910">
        <v>1</v>
      </c>
      <c r="AF910">
        <v>7</v>
      </c>
      <c r="AG910" t="s">
        <v>524</v>
      </c>
    </row>
    <row r="911" spans="1:33" hidden="1" x14ac:dyDescent="0.25">
      <c r="A911" s="20" t="s">
        <v>210</v>
      </c>
      <c r="B911" s="22" t="s">
        <v>218</v>
      </c>
      <c r="C911" s="22" t="s">
        <v>2298</v>
      </c>
      <c r="D911">
        <v>3.2</v>
      </c>
      <c r="E911" s="28">
        <v>2</v>
      </c>
      <c r="F911" s="35" t="str">
        <f>VLOOKUP(Z911, method!$A$1:$B$15, 2, 0)</f>
        <v>放頭</v>
      </c>
      <c r="G911">
        <v>1</v>
      </c>
      <c r="H911">
        <v>118</v>
      </c>
      <c r="I911">
        <v>1200</v>
      </c>
      <c r="J911" s="18" t="s">
        <v>524</v>
      </c>
      <c r="K911">
        <v>1</v>
      </c>
      <c r="L911">
        <v>10.14</v>
      </c>
      <c r="M911">
        <v>8</v>
      </c>
      <c r="N911">
        <v>5</v>
      </c>
      <c r="O911">
        <v>24</v>
      </c>
      <c r="P911" s="31" t="s">
        <v>455</v>
      </c>
      <c r="Q911">
        <v>1075</v>
      </c>
      <c r="R911">
        <v>4</v>
      </c>
      <c r="S911" s="32" t="s">
        <v>435</v>
      </c>
      <c r="T911">
        <v>648</v>
      </c>
      <c r="W911" s="12" t="s">
        <v>431</v>
      </c>
      <c r="X911">
        <v>48</v>
      </c>
      <c r="Y911" s="27" t="s">
        <v>64</v>
      </c>
      <c r="Z911">
        <v>1</v>
      </c>
      <c r="AA911">
        <v>1</v>
      </c>
      <c r="AB911">
        <v>2</v>
      </c>
      <c r="AF911">
        <v>7</v>
      </c>
      <c r="AG911" t="s">
        <v>524</v>
      </c>
    </row>
    <row r="912" spans="1:33" hidden="1" x14ac:dyDescent="0.25">
      <c r="A912" s="20" t="s">
        <v>210</v>
      </c>
      <c r="B912" s="22" t="s">
        <v>218</v>
      </c>
      <c r="C912" s="22" t="s">
        <v>2298</v>
      </c>
      <c r="D912">
        <v>8.4</v>
      </c>
      <c r="E912" s="28">
        <v>3</v>
      </c>
      <c r="F912" s="35" t="str">
        <f>VLOOKUP(Z912, method!$A$1:$B$15, 2, 0)</f>
        <v>放頭</v>
      </c>
      <c r="G912">
        <v>11</v>
      </c>
      <c r="H912">
        <v>123</v>
      </c>
      <c r="I912" s="43">
        <v>1000</v>
      </c>
      <c r="J912" s="18" t="s">
        <v>116</v>
      </c>
      <c r="K912">
        <v>0</v>
      </c>
      <c r="L912">
        <v>58.08</v>
      </c>
      <c r="M912">
        <v>24</v>
      </c>
      <c r="N912">
        <v>4</v>
      </c>
      <c r="O912">
        <v>24</v>
      </c>
      <c r="P912" s="30" t="s">
        <v>445</v>
      </c>
      <c r="Q912">
        <v>1083</v>
      </c>
      <c r="R912">
        <v>4</v>
      </c>
      <c r="S912" s="32" t="s">
        <v>435</v>
      </c>
      <c r="T912">
        <v>611</v>
      </c>
      <c r="W912" s="12" t="s">
        <v>456</v>
      </c>
      <c r="X912">
        <v>48</v>
      </c>
      <c r="Y912" s="27" t="s">
        <v>64</v>
      </c>
      <c r="Z912">
        <v>2</v>
      </c>
      <c r="AA912">
        <v>2</v>
      </c>
      <c r="AB912">
        <v>3</v>
      </c>
      <c r="AF912">
        <v>7</v>
      </c>
      <c r="AG912" t="s">
        <v>524</v>
      </c>
    </row>
    <row r="913" spans="1:33" hidden="1" x14ac:dyDescent="0.25">
      <c r="A913" s="20" t="s">
        <v>210</v>
      </c>
      <c r="B913" s="22" t="s">
        <v>218</v>
      </c>
      <c r="C913" s="22" t="s">
        <v>2298</v>
      </c>
      <c r="D913">
        <v>9.6</v>
      </c>
      <c r="E913" s="34">
        <v>5</v>
      </c>
      <c r="F913" s="35" t="str">
        <f>VLOOKUP(Z913, method!$A$1:$B$15, 2, 0)</f>
        <v>放頭</v>
      </c>
      <c r="G913">
        <v>12</v>
      </c>
      <c r="H913">
        <v>124</v>
      </c>
      <c r="I913" s="43">
        <v>1000</v>
      </c>
      <c r="J913" s="18" t="s">
        <v>116</v>
      </c>
      <c r="K913">
        <v>0</v>
      </c>
      <c r="L913">
        <v>57.57</v>
      </c>
      <c r="M913">
        <v>20</v>
      </c>
      <c r="N913">
        <v>3</v>
      </c>
      <c r="O913">
        <v>24</v>
      </c>
      <c r="P913" s="42" t="s">
        <v>445</v>
      </c>
      <c r="Q913">
        <v>1071</v>
      </c>
      <c r="R913">
        <v>4</v>
      </c>
      <c r="S913" s="32" t="s">
        <v>435</v>
      </c>
      <c r="T913">
        <v>514</v>
      </c>
      <c r="W913" t="s">
        <v>442</v>
      </c>
      <c r="X913">
        <v>48</v>
      </c>
      <c r="Y913" s="27" t="s">
        <v>64</v>
      </c>
      <c r="Z913">
        <v>2</v>
      </c>
      <c r="AA913">
        <v>3</v>
      </c>
      <c r="AB913">
        <v>5</v>
      </c>
      <c r="AF913">
        <v>7</v>
      </c>
      <c r="AG913" t="s">
        <v>524</v>
      </c>
    </row>
    <row r="914" spans="1:33" hidden="1" x14ac:dyDescent="0.25">
      <c r="A914" s="20" t="s">
        <v>210</v>
      </c>
      <c r="B914" s="22" t="s">
        <v>218</v>
      </c>
      <c r="C914" s="22" t="s">
        <v>2298</v>
      </c>
      <c r="D914">
        <v>7</v>
      </c>
      <c r="E914" s="28">
        <v>1</v>
      </c>
      <c r="F914" s="37" t="str">
        <f>VLOOKUP(Z914, method!$A$1:$B$15, 2, 0)</f>
        <v>中前</v>
      </c>
      <c r="G914">
        <v>2</v>
      </c>
      <c r="H914">
        <v>119</v>
      </c>
      <c r="I914" s="43">
        <v>1000</v>
      </c>
      <c r="J914" s="18" t="s">
        <v>116</v>
      </c>
      <c r="K914">
        <v>0</v>
      </c>
      <c r="L914">
        <v>57.82</v>
      </c>
      <c r="M914">
        <v>28</v>
      </c>
      <c r="N914">
        <v>2</v>
      </c>
      <c r="O914">
        <v>24</v>
      </c>
      <c r="P914" s="31" t="s">
        <v>450</v>
      </c>
      <c r="Q914">
        <v>1074</v>
      </c>
      <c r="R914">
        <v>4</v>
      </c>
      <c r="S914" s="32" t="s">
        <v>435</v>
      </c>
      <c r="T914">
        <v>458</v>
      </c>
      <c r="W914" s="12" t="s">
        <v>521</v>
      </c>
      <c r="X914">
        <v>41</v>
      </c>
      <c r="Y914" s="27" t="s">
        <v>64</v>
      </c>
      <c r="Z914">
        <v>6</v>
      </c>
      <c r="AA914">
        <v>6</v>
      </c>
      <c r="AB914">
        <v>1</v>
      </c>
      <c r="AF914">
        <v>7</v>
      </c>
      <c r="AG914" t="s">
        <v>524</v>
      </c>
    </row>
    <row r="915" spans="1:33" hidden="1" x14ac:dyDescent="0.25">
      <c r="A915" s="20" t="s">
        <v>210</v>
      </c>
      <c r="B915" s="22" t="s">
        <v>218</v>
      </c>
      <c r="C915" s="22" t="s">
        <v>2298</v>
      </c>
      <c r="D915">
        <v>27</v>
      </c>
      <c r="E915" s="34">
        <v>5</v>
      </c>
      <c r="F915" s="35" t="str">
        <f>VLOOKUP(Z915, method!$A$1:$B$15, 2, 0)</f>
        <v>放頭</v>
      </c>
      <c r="G915">
        <v>10</v>
      </c>
      <c r="H915">
        <v>117</v>
      </c>
      <c r="I915" s="43">
        <v>1000</v>
      </c>
      <c r="J915" s="18" t="s">
        <v>116</v>
      </c>
      <c r="K915">
        <v>0</v>
      </c>
      <c r="L915">
        <v>57.87</v>
      </c>
      <c r="M915">
        <v>31</v>
      </c>
      <c r="N915">
        <v>1</v>
      </c>
      <c r="O915">
        <v>24</v>
      </c>
      <c r="P915" s="31" t="s">
        <v>450</v>
      </c>
      <c r="Q915">
        <v>1072</v>
      </c>
      <c r="R915">
        <v>4</v>
      </c>
      <c r="S915" s="32" t="s">
        <v>435</v>
      </c>
      <c r="T915">
        <v>382</v>
      </c>
      <c r="W915" s="12" t="s">
        <v>480</v>
      </c>
      <c r="X915">
        <v>41</v>
      </c>
      <c r="Y915" s="27" t="s">
        <v>64</v>
      </c>
      <c r="Z915">
        <v>3</v>
      </c>
      <c r="AA915">
        <v>2</v>
      </c>
      <c r="AB915">
        <v>5</v>
      </c>
      <c r="AF915">
        <v>7</v>
      </c>
      <c r="AG915" t="s">
        <v>524</v>
      </c>
    </row>
    <row r="916" spans="1:33" hidden="1" x14ac:dyDescent="0.25">
      <c r="A916" s="20" t="s">
        <v>210</v>
      </c>
      <c r="B916" s="22" t="s">
        <v>218</v>
      </c>
      <c r="C916" s="22" t="s">
        <v>2298</v>
      </c>
      <c r="D916">
        <v>12</v>
      </c>
      <c r="E916">
        <v>8</v>
      </c>
      <c r="F916" s="35" t="str">
        <f>VLOOKUP(Z916, method!$A$1:$B$15, 2, 0)</f>
        <v>放頭</v>
      </c>
      <c r="G916">
        <v>3</v>
      </c>
      <c r="H916">
        <v>118</v>
      </c>
      <c r="I916">
        <v>1200</v>
      </c>
      <c r="J916" s="26" t="s">
        <v>693</v>
      </c>
      <c r="K916">
        <v>1</v>
      </c>
      <c r="L916">
        <v>10.01</v>
      </c>
      <c r="M916">
        <v>7</v>
      </c>
      <c r="N916">
        <v>1</v>
      </c>
      <c r="O916">
        <v>24</v>
      </c>
      <c r="P916" t="s">
        <v>467</v>
      </c>
      <c r="Q916">
        <v>1070</v>
      </c>
      <c r="R916">
        <v>4</v>
      </c>
      <c r="S916" s="32" t="s">
        <v>435</v>
      </c>
      <c r="T916">
        <v>320</v>
      </c>
      <c r="W916" t="s">
        <v>624</v>
      </c>
      <c r="X916">
        <v>43</v>
      </c>
      <c r="Y916" s="27" t="s">
        <v>64</v>
      </c>
      <c r="Z916">
        <v>2</v>
      </c>
      <c r="AA916">
        <v>2</v>
      </c>
      <c r="AB916">
        <v>8</v>
      </c>
      <c r="AF916">
        <v>7</v>
      </c>
      <c r="AG916" t="s">
        <v>524</v>
      </c>
    </row>
    <row r="917" spans="1:33" hidden="1" x14ac:dyDescent="0.25">
      <c r="A917" s="20" t="s">
        <v>210</v>
      </c>
      <c r="B917" s="22" t="s">
        <v>218</v>
      </c>
      <c r="C917" s="22" t="s">
        <v>2298</v>
      </c>
      <c r="D917">
        <v>4.2</v>
      </c>
      <c r="E917" s="34">
        <v>4</v>
      </c>
      <c r="F917" s="35" t="str">
        <f>VLOOKUP(Z917, method!$A$1:$B$15, 2, 0)</f>
        <v>放頭</v>
      </c>
      <c r="G917">
        <v>5</v>
      </c>
      <c r="H917">
        <v>121</v>
      </c>
      <c r="I917">
        <v>1200</v>
      </c>
      <c r="J917" s="20" t="s">
        <v>19</v>
      </c>
      <c r="K917">
        <v>1</v>
      </c>
      <c r="L917">
        <v>9.4499999999999993</v>
      </c>
      <c r="M917">
        <v>26</v>
      </c>
      <c r="N917">
        <v>12</v>
      </c>
      <c r="O917">
        <v>23</v>
      </c>
      <c r="P917" t="s">
        <v>467</v>
      </c>
      <c r="Q917">
        <v>1068</v>
      </c>
      <c r="R917">
        <v>4</v>
      </c>
      <c r="S917" s="32" t="s">
        <v>435</v>
      </c>
      <c r="T917">
        <v>284</v>
      </c>
      <c r="W917" t="s">
        <v>488</v>
      </c>
      <c r="X917">
        <v>45</v>
      </c>
      <c r="Y917" s="27" t="s">
        <v>64</v>
      </c>
      <c r="Z917">
        <v>2</v>
      </c>
      <c r="AA917">
        <v>2</v>
      </c>
      <c r="AB917">
        <v>4</v>
      </c>
      <c r="AF917">
        <v>7</v>
      </c>
      <c r="AG917" t="s">
        <v>524</v>
      </c>
    </row>
    <row r="918" spans="1:33" hidden="1" x14ac:dyDescent="0.25">
      <c r="A918" s="20" t="s">
        <v>210</v>
      </c>
      <c r="B918" s="22" t="s">
        <v>218</v>
      </c>
      <c r="C918" s="22" t="s">
        <v>2298</v>
      </c>
      <c r="D918">
        <v>9.8000000000000007</v>
      </c>
      <c r="E918" s="28">
        <v>3</v>
      </c>
      <c r="F918" s="35" t="str">
        <f>VLOOKUP(Z918, method!$A$1:$B$15, 2, 0)</f>
        <v>放頭</v>
      </c>
      <c r="G918">
        <v>9</v>
      </c>
      <c r="H918">
        <v>116</v>
      </c>
      <c r="I918">
        <v>1200</v>
      </c>
      <c r="J918" s="23" t="s">
        <v>487</v>
      </c>
      <c r="K918">
        <v>1</v>
      </c>
      <c r="L918">
        <v>9.89</v>
      </c>
      <c r="M918">
        <v>17</v>
      </c>
      <c r="N918">
        <v>12</v>
      </c>
      <c r="O918">
        <v>23</v>
      </c>
      <c r="P918" t="s">
        <v>467</v>
      </c>
      <c r="Q918">
        <v>1074</v>
      </c>
      <c r="R918">
        <v>4</v>
      </c>
      <c r="S918" s="32" t="s">
        <v>435</v>
      </c>
      <c r="T918">
        <v>252</v>
      </c>
      <c r="W918" s="12">
        <v>2</v>
      </c>
      <c r="X918">
        <v>46</v>
      </c>
      <c r="Y918" s="27" t="s">
        <v>64</v>
      </c>
      <c r="Z918">
        <v>1</v>
      </c>
      <c r="AA918">
        <v>1</v>
      </c>
      <c r="AB918">
        <v>3</v>
      </c>
      <c r="AF918">
        <v>7</v>
      </c>
      <c r="AG918" t="s">
        <v>524</v>
      </c>
    </row>
    <row r="919" spans="1:33" hidden="1" x14ac:dyDescent="0.25">
      <c r="A919" s="20" t="s">
        <v>210</v>
      </c>
      <c r="B919" s="22" t="s">
        <v>218</v>
      </c>
      <c r="C919" s="22" t="s">
        <v>2298</v>
      </c>
      <c r="D919">
        <v>61</v>
      </c>
      <c r="E919" s="28">
        <v>3</v>
      </c>
      <c r="F919" s="35" t="str">
        <f>VLOOKUP(Z919, method!$A$1:$B$15, 2, 0)</f>
        <v>放頭</v>
      </c>
      <c r="G919">
        <v>1</v>
      </c>
      <c r="H919">
        <v>118</v>
      </c>
      <c r="I919">
        <v>1200</v>
      </c>
      <c r="J919" s="23" t="s">
        <v>487</v>
      </c>
      <c r="K919">
        <v>1</v>
      </c>
      <c r="L919">
        <v>9.9</v>
      </c>
      <c r="M919">
        <v>26</v>
      </c>
      <c r="N919">
        <v>11</v>
      </c>
      <c r="O919">
        <v>23</v>
      </c>
      <c r="P919" t="s">
        <v>467</v>
      </c>
      <c r="Q919">
        <v>1078</v>
      </c>
      <c r="R919">
        <v>4</v>
      </c>
      <c r="S919" s="32" t="s">
        <v>435</v>
      </c>
      <c r="T919">
        <v>197</v>
      </c>
      <c r="W919" s="12" t="s">
        <v>456</v>
      </c>
      <c r="X919">
        <v>46</v>
      </c>
      <c r="Y919" s="27" t="s">
        <v>64</v>
      </c>
      <c r="Z919">
        <v>3</v>
      </c>
      <c r="AA919">
        <v>1</v>
      </c>
      <c r="AB919">
        <v>3</v>
      </c>
      <c r="AF919">
        <v>7</v>
      </c>
      <c r="AG919" t="s">
        <v>524</v>
      </c>
    </row>
    <row r="920" spans="1:33" hidden="1" x14ac:dyDescent="0.25">
      <c r="A920" s="20" t="s">
        <v>210</v>
      </c>
      <c r="B920" s="22" t="s">
        <v>218</v>
      </c>
      <c r="C920" s="22" t="s">
        <v>2298</v>
      </c>
      <c r="D920">
        <v>58</v>
      </c>
      <c r="E920">
        <v>7</v>
      </c>
      <c r="F920" s="37" t="str">
        <f>VLOOKUP(Z920, method!$A$1:$B$15, 2, 0)</f>
        <v>中前</v>
      </c>
      <c r="G920">
        <v>3</v>
      </c>
      <c r="H920">
        <v>123</v>
      </c>
      <c r="I920">
        <v>1200</v>
      </c>
      <c r="J920" s="17" t="s">
        <v>121</v>
      </c>
      <c r="K920">
        <v>1</v>
      </c>
      <c r="L920">
        <v>10.89</v>
      </c>
      <c r="M920">
        <v>29</v>
      </c>
      <c r="N920">
        <v>10</v>
      </c>
      <c r="O920">
        <v>23</v>
      </c>
      <c r="P920" s="31" t="s">
        <v>461</v>
      </c>
      <c r="Q920">
        <v>1078</v>
      </c>
      <c r="R920">
        <v>4</v>
      </c>
      <c r="S920" s="32" t="s">
        <v>435</v>
      </c>
      <c r="T920">
        <v>124</v>
      </c>
      <c r="W920" t="s">
        <v>674</v>
      </c>
      <c r="X920">
        <v>48</v>
      </c>
      <c r="Y920" s="27" t="s">
        <v>64</v>
      </c>
      <c r="Z920">
        <v>7</v>
      </c>
      <c r="AA920">
        <v>6</v>
      </c>
      <c r="AB920">
        <v>7</v>
      </c>
      <c r="AF920">
        <v>7</v>
      </c>
      <c r="AG920" t="s">
        <v>524</v>
      </c>
    </row>
    <row r="921" spans="1:33" hidden="1" x14ac:dyDescent="0.25">
      <c r="A921" s="20" t="s">
        <v>210</v>
      </c>
      <c r="B921" s="22" t="s">
        <v>218</v>
      </c>
      <c r="C921" s="22" t="s">
        <v>2298</v>
      </c>
      <c r="D921">
        <v>97</v>
      </c>
      <c r="E921">
        <v>8</v>
      </c>
      <c r="F921" s="36" t="str">
        <f>VLOOKUP(Z921, method!$A$1:$B$15, 2, 0)</f>
        <v>中後</v>
      </c>
      <c r="G921">
        <v>7</v>
      </c>
      <c r="H921">
        <v>126</v>
      </c>
      <c r="I921">
        <v>1200</v>
      </c>
      <c r="J921" s="17" t="s">
        <v>121</v>
      </c>
      <c r="K921">
        <v>1</v>
      </c>
      <c r="L921">
        <v>10.050000000000001</v>
      </c>
      <c r="M921">
        <v>4</v>
      </c>
      <c r="N921">
        <v>10</v>
      </c>
      <c r="O921">
        <v>23</v>
      </c>
      <c r="P921" s="42" t="s">
        <v>445</v>
      </c>
      <c r="Q921">
        <v>1081</v>
      </c>
      <c r="R921">
        <v>4</v>
      </c>
      <c r="S921" s="32" t="s">
        <v>446</v>
      </c>
      <c r="T921">
        <v>72</v>
      </c>
      <c r="W921">
        <v>5</v>
      </c>
      <c r="X921">
        <v>50</v>
      </c>
      <c r="Y921" s="27" t="s">
        <v>64</v>
      </c>
      <c r="Z921">
        <v>8</v>
      </c>
      <c r="AA921">
        <v>7</v>
      </c>
      <c r="AB921">
        <v>8</v>
      </c>
      <c r="AF921">
        <v>7</v>
      </c>
      <c r="AG921" t="s">
        <v>524</v>
      </c>
    </row>
    <row r="922" spans="1:33" x14ac:dyDescent="0.25">
      <c r="A922" s="20" t="s">
        <v>210</v>
      </c>
      <c r="B922" s="23" t="s">
        <v>221</v>
      </c>
      <c r="C922" s="23" t="s">
        <v>2299</v>
      </c>
      <c r="D922">
        <v>11</v>
      </c>
      <c r="E922">
        <v>6</v>
      </c>
      <c r="F922" s="37" t="str">
        <f>VLOOKUP(Z922, method!$A$1:$B$15, 2, 0)</f>
        <v>中前</v>
      </c>
      <c r="G922">
        <v>3</v>
      </c>
      <c r="H922">
        <v>129</v>
      </c>
      <c r="I922" s="43">
        <v>1000</v>
      </c>
      <c r="J922" s="18" t="s">
        <v>524</v>
      </c>
      <c r="K922">
        <v>0</v>
      </c>
      <c r="L922">
        <v>57.77</v>
      </c>
      <c r="M922">
        <v>10</v>
      </c>
      <c r="N922">
        <v>9</v>
      </c>
      <c r="O922">
        <v>25</v>
      </c>
      <c r="P922" s="31" t="s">
        <v>450</v>
      </c>
      <c r="Q922">
        <v>1080</v>
      </c>
      <c r="R922">
        <v>4</v>
      </c>
      <c r="S922" s="32" t="s">
        <v>435</v>
      </c>
      <c r="T922">
        <v>13</v>
      </c>
      <c r="W922" s="12" t="s">
        <v>451</v>
      </c>
      <c r="X922">
        <v>57</v>
      </c>
      <c r="Y922" s="21" t="s">
        <v>106</v>
      </c>
      <c r="Z922">
        <v>7</v>
      </c>
      <c r="AA922">
        <v>6</v>
      </c>
      <c r="AB922">
        <v>6</v>
      </c>
      <c r="AF922">
        <v>9</v>
      </c>
      <c r="AG922" t="s">
        <v>13</v>
      </c>
    </row>
    <row r="923" spans="1:33" hidden="1" x14ac:dyDescent="0.25">
      <c r="A923" s="20" t="s">
        <v>210</v>
      </c>
      <c r="B923" s="23" t="s">
        <v>221</v>
      </c>
      <c r="C923" s="23" t="s">
        <v>2299</v>
      </c>
      <c r="D923">
        <v>11</v>
      </c>
      <c r="E923">
        <v>9</v>
      </c>
      <c r="F923" s="37" t="str">
        <f>VLOOKUP(Z923, method!$A$1:$B$15, 2, 0)</f>
        <v>中前</v>
      </c>
      <c r="G923">
        <v>5</v>
      </c>
      <c r="H923">
        <v>127</v>
      </c>
      <c r="I923">
        <v>1200</v>
      </c>
      <c r="J923" s="18" t="s">
        <v>524</v>
      </c>
      <c r="K923">
        <v>1</v>
      </c>
      <c r="L923">
        <v>10.51</v>
      </c>
      <c r="M923">
        <v>21</v>
      </c>
      <c r="N923">
        <v>5</v>
      </c>
      <c r="O923">
        <v>25</v>
      </c>
      <c r="P923" s="31" t="s">
        <v>461</v>
      </c>
      <c r="Q923">
        <v>1075</v>
      </c>
      <c r="R923">
        <v>4</v>
      </c>
      <c r="S923" s="32" t="s">
        <v>446</v>
      </c>
      <c r="T923">
        <v>693</v>
      </c>
      <c r="W923" t="s">
        <v>541</v>
      </c>
      <c r="X923">
        <v>57</v>
      </c>
      <c r="Y923" s="21" t="s">
        <v>106</v>
      </c>
      <c r="Z923">
        <v>5</v>
      </c>
      <c r="AA923">
        <v>7</v>
      </c>
      <c r="AB923">
        <v>9</v>
      </c>
      <c r="AF923">
        <v>9</v>
      </c>
      <c r="AG923" t="s">
        <v>13</v>
      </c>
    </row>
    <row r="924" spans="1:33" x14ac:dyDescent="0.25">
      <c r="A924" s="20" t="s">
        <v>210</v>
      </c>
      <c r="B924" s="23" t="s">
        <v>221</v>
      </c>
      <c r="C924" s="23" t="s">
        <v>2299</v>
      </c>
      <c r="D924">
        <v>3.8</v>
      </c>
      <c r="E924" s="28">
        <v>1</v>
      </c>
      <c r="F924" s="37" t="str">
        <f>VLOOKUP(Z924, method!$A$1:$B$15, 2, 0)</f>
        <v>中前</v>
      </c>
      <c r="G924">
        <v>1</v>
      </c>
      <c r="H924">
        <v>122</v>
      </c>
      <c r="I924" s="43">
        <v>1000</v>
      </c>
      <c r="J924" s="18" t="s">
        <v>524</v>
      </c>
      <c r="K924">
        <v>0</v>
      </c>
      <c r="L924">
        <v>57.23</v>
      </c>
      <c r="M924">
        <v>23</v>
      </c>
      <c r="N924">
        <v>4</v>
      </c>
      <c r="O924">
        <v>25</v>
      </c>
      <c r="P924" s="31" t="s">
        <v>461</v>
      </c>
      <c r="Q924">
        <v>1064</v>
      </c>
      <c r="R924">
        <v>4</v>
      </c>
      <c r="S924" s="32" t="s">
        <v>435</v>
      </c>
      <c r="T924">
        <v>614</v>
      </c>
      <c r="W924" s="12" t="s">
        <v>431</v>
      </c>
      <c r="X924">
        <v>51</v>
      </c>
      <c r="Y924" s="21" t="s">
        <v>106</v>
      </c>
      <c r="Z924">
        <v>6</v>
      </c>
      <c r="AA924">
        <v>5</v>
      </c>
      <c r="AB924">
        <v>1</v>
      </c>
      <c r="AF924">
        <v>9</v>
      </c>
      <c r="AG924" t="s">
        <v>13</v>
      </c>
    </row>
    <row r="925" spans="1:33" x14ac:dyDescent="0.25">
      <c r="A925" s="20" t="s">
        <v>210</v>
      </c>
      <c r="B925" s="23" t="s">
        <v>221</v>
      </c>
      <c r="C925" s="23" t="s">
        <v>2299</v>
      </c>
      <c r="D925">
        <v>8.6</v>
      </c>
      <c r="E925" s="34">
        <v>4</v>
      </c>
      <c r="F925" s="36" t="str">
        <f>VLOOKUP(Z925, method!$A$1:$B$15, 2, 0)</f>
        <v>中後</v>
      </c>
      <c r="G925">
        <v>10</v>
      </c>
      <c r="H925">
        <v>126</v>
      </c>
      <c r="I925" s="43">
        <v>1000</v>
      </c>
      <c r="J925" s="19" t="s">
        <v>101</v>
      </c>
      <c r="K925">
        <v>0</v>
      </c>
      <c r="L925">
        <v>56.99</v>
      </c>
      <c r="M925">
        <v>19</v>
      </c>
      <c r="N925">
        <v>3</v>
      </c>
      <c r="O925">
        <v>25</v>
      </c>
      <c r="P925" s="31" t="s">
        <v>455</v>
      </c>
      <c r="Q925">
        <v>1065</v>
      </c>
      <c r="R925">
        <v>4</v>
      </c>
      <c r="S925" s="32" t="s">
        <v>446</v>
      </c>
      <c r="T925">
        <v>520</v>
      </c>
      <c r="W925" s="12" t="s">
        <v>451</v>
      </c>
      <c r="X925">
        <v>51</v>
      </c>
      <c r="Y925" s="21" t="s">
        <v>106</v>
      </c>
      <c r="Z925">
        <v>8</v>
      </c>
      <c r="AA925">
        <v>9</v>
      </c>
      <c r="AB925">
        <v>4</v>
      </c>
      <c r="AF925">
        <v>9</v>
      </c>
      <c r="AG925" t="s">
        <v>13</v>
      </c>
    </row>
    <row r="926" spans="1:33" hidden="1" x14ac:dyDescent="0.25">
      <c r="A926" s="20" t="s">
        <v>210</v>
      </c>
      <c r="B926" s="23" t="s">
        <v>221</v>
      </c>
      <c r="C926" s="23" t="s">
        <v>2299</v>
      </c>
      <c r="D926">
        <v>2.7</v>
      </c>
      <c r="E926" s="28">
        <v>1</v>
      </c>
      <c r="F926" s="37" t="str">
        <f>VLOOKUP(Z926, method!$A$1:$B$15, 2, 0)</f>
        <v>中前</v>
      </c>
      <c r="G926">
        <v>2</v>
      </c>
      <c r="H926">
        <v>121</v>
      </c>
      <c r="I926">
        <v>1200</v>
      </c>
      <c r="J926" s="19" t="s">
        <v>101</v>
      </c>
      <c r="K926">
        <v>1</v>
      </c>
      <c r="L926">
        <v>9.76</v>
      </c>
      <c r="M926">
        <v>26</v>
      </c>
      <c r="N926">
        <v>2</v>
      </c>
      <c r="O926">
        <v>25</v>
      </c>
      <c r="P926" s="31" t="s">
        <v>461</v>
      </c>
      <c r="Q926">
        <v>1063</v>
      </c>
      <c r="R926">
        <v>4</v>
      </c>
      <c r="S926" s="32" t="s">
        <v>435</v>
      </c>
      <c r="T926">
        <v>460</v>
      </c>
      <c r="W926" s="12" t="s">
        <v>662</v>
      </c>
      <c r="X926">
        <v>46</v>
      </c>
      <c r="Y926" s="21" t="s">
        <v>106</v>
      </c>
      <c r="Z926">
        <v>5</v>
      </c>
      <c r="AA926">
        <v>4</v>
      </c>
      <c r="AB926">
        <v>1</v>
      </c>
      <c r="AF926">
        <v>9</v>
      </c>
      <c r="AG926" t="s">
        <v>13</v>
      </c>
    </row>
    <row r="927" spans="1:33" hidden="1" x14ac:dyDescent="0.25">
      <c r="A927" s="20" t="s">
        <v>210</v>
      </c>
      <c r="B927" s="23" t="s">
        <v>221</v>
      </c>
      <c r="C927" s="23" t="s">
        <v>2299</v>
      </c>
      <c r="D927">
        <v>5.3</v>
      </c>
      <c r="E927" s="28">
        <v>2</v>
      </c>
      <c r="F927" s="36" t="str">
        <f>VLOOKUP(Z927, method!$A$1:$B$15, 2, 0)</f>
        <v>中後</v>
      </c>
      <c r="G927">
        <v>9</v>
      </c>
      <c r="H927">
        <v>121</v>
      </c>
      <c r="I927">
        <v>1200</v>
      </c>
      <c r="J927" s="19" t="s">
        <v>101</v>
      </c>
      <c r="K927">
        <v>1</v>
      </c>
      <c r="L927">
        <v>9.9700000000000006</v>
      </c>
      <c r="M927">
        <v>5</v>
      </c>
      <c r="N927">
        <v>2</v>
      </c>
      <c r="O927">
        <v>25</v>
      </c>
      <c r="P927" s="31" t="s">
        <v>450</v>
      </c>
      <c r="Q927">
        <v>1065</v>
      </c>
      <c r="R927">
        <v>4</v>
      </c>
      <c r="S927" s="32" t="s">
        <v>435</v>
      </c>
      <c r="T927">
        <v>399</v>
      </c>
      <c r="W927" s="12" t="s">
        <v>662</v>
      </c>
      <c r="X927">
        <v>45</v>
      </c>
      <c r="Y927" s="21" t="s">
        <v>106</v>
      </c>
      <c r="Z927">
        <v>10</v>
      </c>
      <c r="AA927">
        <v>8</v>
      </c>
      <c r="AB927">
        <v>2</v>
      </c>
      <c r="AF927">
        <v>9</v>
      </c>
      <c r="AG927" t="s">
        <v>13</v>
      </c>
    </row>
    <row r="928" spans="1:33" x14ac:dyDescent="0.25">
      <c r="A928" s="20" t="s">
        <v>210</v>
      </c>
      <c r="B928" s="23" t="s">
        <v>221</v>
      </c>
      <c r="C928" s="23" t="s">
        <v>2299</v>
      </c>
      <c r="D928">
        <v>4</v>
      </c>
      <c r="E928" s="34">
        <v>4</v>
      </c>
      <c r="F928" s="36" t="str">
        <f>VLOOKUP(Z928, method!$A$1:$B$15, 2, 0)</f>
        <v>中後</v>
      </c>
      <c r="G928">
        <v>9</v>
      </c>
      <c r="H928">
        <v>120</v>
      </c>
      <c r="I928" s="43">
        <v>1000</v>
      </c>
      <c r="J928" s="19" t="s">
        <v>101</v>
      </c>
      <c r="K928">
        <v>0</v>
      </c>
      <c r="L928">
        <v>57.45</v>
      </c>
      <c r="M928">
        <v>15</v>
      </c>
      <c r="N928">
        <v>1</v>
      </c>
      <c r="O928">
        <v>25</v>
      </c>
      <c r="P928" s="31" t="s">
        <v>455</v>
      </c>
      <c r="Q928">
        <v>1063</v>
      </c>
      <c r="R928">
        <v>4</v>
      </c>
      <c r="S928" s="32" t="s">
        <v>435</v>
      </c>
      <c r="T928">
        <v>351</v>
      </c>
      <c r="W928" s="12" t="s">
        <v>521</v>
      </c>
      <c r="X928">
        <v>45</v>
      </c>
      <c r="Y928" s="21" t="s">
        <v>106</v>
      </c>
      <c r="Z928">
        <v>8</v>
      </c>
      <c r="AA928">
        <v>10</v>
      </c>
      <c r="AB928">
        <v>4</v>
      </c>
      <c r="AF928">
        <v>9</v>
      </c>
      <c r="AG928" t="s">
        <v>13</v>
      </c>
    </row>
    <row r="929" spans="1:33" hidden="1" x14ac:dyDescent="0.25">
      <c r="A929" s="20" t="s">
        <v>210</v>
      </c>
      <c r="B929" s="23" t="s">
        <v>221</v>
      </c>
      <c r="C929" s="23" t="s">
        <v>2299</v>
      </c>
      <c r="D929">
        <v>17</v>
      </c>
      <c r="E929" s="28">
        <v>2</v>
      </c>
      <c r="F929" s="37" t="str">
        <f>VLOOKUP(Z929, method!$A$1:$B$15, 2, 0)</f>
        <v>中前</v>
      </c>
      <c r="G929">
        <v>12</v>
      </c>
      <c r="H929">
        <v>120</v>
      </c>
      <c r="I929" s="43">
        <v>1000</v>
      </c>
      <c r="J929" s="19" t="s">
        <v>101</v>
      </c>
      <c r="K929">
        <v>0</v>
      </c>
      <c r="L929">
        <v>57.18</v>
      </c>
      <c r="M929">
        <v>26</v>
      </c>
      <c r="N929">
        <v>12</v>
      </c>
      <c r="O929">
        <v>24</v>
      </c>
      <c r="P929" s="30" t="s">
        <v>445</v>
      </c>
      <c r="Q929">
        <v>1061</v>
      </c>
      <c r="R929">
        <v>4</v>
      </c>
      <c r="S929" s="32" t="s">
        <v>435</v>
      </c>
      <c r="T929">
        <v>288</v>
      </c>
      <c r="W929" s="12" t="s">
        <v>662</v>
      </c>
      <c r="X929">
        <v>44</v>
      </c>
      <c r="Y929" s="21" t="s">
        <v>106</v>
      </c>
      <c r="Z929">
        <v>6</v>
      </c>
      <c r="AA929">
        <v>6</v>
      </c>
      <c r="AB929">
        <v>2</v>
      </c>
      <c r="AF929">
        <v>9</v>
      </c>
      <c r="AG929" t="s">
        <v>13</v>
      </c>
    </row>
    <row r="930" spans="1:33" hidden="1" x14ac:dyDescent="0.25">
      <c r="A930" s="20" t="s">
        <v>210</v>
      </c>
      <c r="B930" s="23" t="s">
        <v>221</v>
      </c>
      <c r="C930" s="23" t="s">
        <v>2299</v>
      </c>
      <c r="D930">
        <v>21</v>
      </c>
      <c r="E930" s="34">
        <v>4</v>
      </c>
      <c r="F930" s="36" t="str">
        <f>VLOOKUP(Z930, method!$A$1:$B$15, 2, 0)</f>
        <v>中後</v>
      </c>
      <c r="G930">
        <v>6</v>
      </c>
      <c r="H930">
        <v>121</v>
      </c>
      <c r="I930" s="43">
        <v>1000</v>
      </c>
      <c r="J930" s="26" t="s">
        <v>410</v>
      </c>
      <c r="K930">
        <v>0</v>
      </c>
      <c r="L930">
        <v>57.48</v>
      </c>
      <c r="M930">
        <v>4</v>
      </c>
      <c r="N930">
        <v>12</v>
      </c>
      <c r="O930">
        <v>24</v>
      </c>
      <c r="P930" s="31" t="s">
        <v>450</v>
      </c>
      <c r="Q930">
        <v>1067</v>
      </c>
      <c r="R930">
        <v>4</v>
      </c>
      <c r="S930" s="32" t="s">
        <v>435</v>
      </c>
      <c r="T930">
        <v>234</v>
      </c>
      <c r="W930" s="12" t="s">
        <v>451</v>
      </c>
      <c r="X930">
        <v>44</v>
      </c>
      <c r="Y930" s="21" t="s">
        <v>106</v>
      </c>
      <c r="Z930">
        <v>9</v>
      </c>
      <c r="AA930">
        <v>8</v>
      </c>
      <c r="AB930">
        <v>4</v>
      </c>
      <c r="AF930">
        <v>9</v>
      </c>
      <c r="AG930" t="s">
        <v>13</v>
      </c>
    </row>
    <row r="931" spans="1:33" hidden="1" x14ac:dyDescent="0.25">
      <c r="A931" s="20" t="s">
        <v>210</v>
      </c>
      <c r="B931" s="23" t="s">
        <v>221</v>
      </c>
      <c r="C931" s="23" t="s">
        <v>2299</v>
      </c>
      <c r="D931">
        <v>20</v>
      </c>
      <c r="E931">
        <v>8</v>
      </c>
      <c r="F931" s="36" t="str">
        <f>VLOOKUP(Z931, method!$A$1:$B$15, 2, 0)</f>
        <v>中後</v>
      </c>
      <c r="G931">
        <v>3</v>
      </c>
      <c r="H931">
        <v>121</v>
      </c>
      <c r="I931" s="43">
        <v>1000</v>
      </c>
      <c r="J931" s="19" t="s">
        <v>101</v>
      </c>
      <c r="K931">
        <v>0</v>
      </c>
      <c r="L931">
        <v>57.44</v>
      </c>
      <c r="M931">
        <v>24</v>
      </c>
      <c r="N931">
        <v>11</v>
      </c>
      <c r="O931">
        <v>24</v>
      </c>
      <c r="P931" t="s">
        <v>429</v>
      </c>
      <c r="Q931">
        <v>1062</v>
      </c>
      <c r="R931">
        <v>4</v>
      </c>
      <c r="S931" s="32" t="s">
        <v>435</v>
      </c>
      <c r="T931">
        <v>203</v>
      </c>
      <c r="W931" t="s">
        <v>541</v>
      </c>
      <c r="X931">
        <v>45</v>
      </c>
      <c r="Y931" s="21" t="s">
        <v>106</v>
      </c>
      <c r="Z931">
        <v>10</v>
      </c>
      <c r="AA931">
        <v>10</v>
      </c>
      <c r="AB931">
        <v>8</v>
      </c>
      <c r="AF931">
        <v>9</v>
      </c>
      <c r="AG931" t="s">
        <v>13</v>
      </c>
    </row>
    <row r="932" spans="1:33" hidden="1" x14ac:dyDescent="0.25">
      <c r="A932" s="20" t="s">
        <v>210</v>
      </c>
      <c r="B932" s="23" t="s">
        <v>221</v>
      </c>
      <c r="C932" s="23" t="s">
        <v>2299</v>
      </c>
      <c r="D932">
        <v>24</v>
      </c>
      <c r="E932" s="28">
        <v>3</v>
      </c>
      <c r="F932" s="37" t="str">
        <f>VLOOKUP(Z932, method!$A$1:$B$15, 2, 0)</f>
        <v>中前</v>
      </c>
      <c r="G932">
        <v>8</v>
      </c>
      <c r="H932">
        <v>119</v>
      </c>
      <c r="I932" s="43">
        <v>1000</v>
      </c>
      <c r="J932" s="19" t="s">
        <v>101</v>
      </c>
      <c r="K932">
        <v>0</v>
      </c>
      <c r="L932">
        <v>57.48</v>
      </c>
      <c r="M932">
        <v>27</v>
      </c>
      <c r="N932">
        <v>10</v>
      </c>
      <c r="O932">
        <v>24</v>
      </c>
      <c r="P932" s="31" t="s">
        <v>461</v>
      </c>
      <c r="Q932">
        <v>1050</v>
      </c>
      <c r="R932">
        <v>4</v>
      </c>
      <c r="S932" s="32" t="s">
        <v>435</v>
      </c>
      <c r="T932">
        <v>135</v>
      </c>
      <c r="W932" s="12" t="s">
        <v>662</v>
      </c>
      <c r="X932">
        <v>44</v>
      </c>
      <c r="Y932" s="21" t="s">
        <v>106</v>
      </c>
      <c r="Z932">
        <v>6</v>
      </c>
      <c r="AA932">
        <v>6</v>
      </c>
      <c r="AB932">
        <v>3</v>
      </c>
      <c r="AF932">
        <v>9</v>
      </c>
      <c r="AG932" t="s">
        <v>13</v>
      </c>
    </row>
    <row r="933" spans="1:33" hidden="1" x14ac:dyDescent="0.25">
      <c r="A933" s="20" t="s">
        <v>210</v>
      </c>
      <c r="B933" s="23" t="s">
        <v>221</v>
      </c>
      <c r="C933" s="23" t="s">
        <v>2299</v>
      </c>
      <c r="D933">
        <v>19</v>
      </c>
      <c r="E933">
        <v>11</v>
      </c>
      <c r="F933" s="38" t="str">
        <f>VLOOKUP(Z933, method!$A$1:$B$15, 2, 0)</f>
        <v>留後</v>
      </c>
      <c r="G933">
        <v>11</v>
      </c>
      <c r="H933">
        <v>121</v>
      </c>
      <c r="I933" s="43">
        <v>1000</v>
      </c>
      <c r="J933" s="24" t="s">
        <v>38</v>
      </c>
      <c r="K933">
        <v>0</v>
      </c>
      <c r="L933">
        <v>58.69</v>
      </c>
      <c r="M933">
        <v>11</v>
      </c>
      <c r="N933">
        <v>9</v>
      </c>
      <c r="O933">
        <v>24</v>
      </c>
      <c r="P933" s="31" t="s">
        <v>450</v>
      </c>
      <c r="Q933">
        <v>1042</v>
      </c>
      <c r="R933">
        <v>4</v>
      </c>
      <c r="S933" s="32" t="s">
        <v>435</v>
      </c>
      <c r="T933">
        <v>15</v>
      </c>
      <c r="W933">
        <v>5</v>
      </c>
      <c r="X933">
        <v>46</v>
      </c>
      <c r="Y933" s="21" t="s">
        <v>106</v>
      </c>
      <c r="Z933">
        <v>12</v>
      </c>
      <c r="AA933">
        <v>12</v>
      </c>
      <c r="AB933">
        <v>11</v>
      </c>
      <c r="AF933">
        <v>9</v>
      </c>
      <c r="AG933" t="s">
        <v>13</v>
      </c>
    </row>
    <row r="934" spans="1:33" hidden="1" x14ac:dyDescent="0.25">
      <c r="A934" s="20" t="s">
        <v>210</v>
      </c>
      <c r="B934" s="23" t="s">
        <v>221</v>
      </c>
      <c r="C934" s="23" t="s">
        <v>2299</v>
      </c>
      <c r="D934">
        <v>12</v>
      </c>
      <c r="E934">
        <v>6</v>
      </c>
      <c r="F934" s="36" t="str">
        <f>VLOOKUP(Z934, method!$A$1:$B$15, 2, 0)</f>
        <v>中後</v>
      </c>
      <c r="G934">
        <v>2</v>
      </c>
      <c r="H934">
        <v>124</v>
      </c>
      <c r="I934" s="43">
        <v>1000</v>
      </c>
      <c r="J934" s="24" t="s">
        <v>38</v>
      </c>
      <c r="K934">
        <v>0</v>
      </c>
      <c r="L934">
        <v>57.55</v>
      </c>
      <c r="M934">
        <v>4</v>
      </c>
      <c r="N934">
        <v>7</v>
      </c>
      <c r="O934">
        <v>24</v>
      </c>
      <c r="P934" s="31" t="s">
        <v>450</v>
      </c>
      <c r="Q934">
        <v>1051</v>
      </c>
      <c r="R934">
        <v>4</v>
      </c>
      <c r="S934" s="32" t="s">
        <v>435</v>
      </c>
      <c r="T934">
        <v>795</v>
      </c>
      <c r="W934" s="12">
        <v>2</v>
      </c>
      <c r="X934">
        <v>48</v>
      </c>
      <c r="Y934" s="21" t="s">
        <v>106</v>
      </c>
      <c r="Z934">
        <v>9</v>
      </c>
      <c r="AA934">
        <v>8</v>
      </c>
      <c r="AB934">
        <v>6</v>
      </c>
      <c r="AF934">
        <v>9</v>
      </c>
      <c r="AG934" t="s">
        <v>13</v>
      </c>
    </row>
    <row r="935" spans="1:33" hidden="1" x14ac:dyDescent="0.25">
      <c r="A935" s="20" t="s">
        <v>210</v>
      </c>
      <c r="B935" s="23" t="s">
        <v>221</v>
      </c>
      <c r="C935" s="23" t="s">
        <v>2299</v>
      </c>
      <c r="D935">
        <v>16</v>
      </c>
      <c r="E935" s="34">
        <v>5</v>
      </c>
      <c r="F935" s="35" t="str">
        <f>VLOOKUP(Z935, method!$A$1:$B$15, 2, 0)</f>
        <v>放頭</v>
      </c>
      <c r="G935">
        <v>5</v>
      </c>
      <c r="H935">
        <v>125</v>
      </c>
      <c r="I935">
        <v>1200</v>
      </c>
      <c r="J935" s="24" t="s">
        <v>38</v>
      </c>
      <c r="K935">
        <v>1</v>
      </c>
      <c r="L935">
        <v>11.27</v>
      </c>
      <c r="M935">
        <v>22</v>
      </c>
      <c r="N935">
        <v>5</v>
      </c>
      <c r="O935">
        <v>24</v>
      </c>
      <c r="P935" s="42" t="s">
        <v>445</v>
      </c>
      <c r="Q935">
        <v>1020</v>
      </c>
      <c r="R935">
        <v>4</v>
      </c>
      <c r="S935" s="32" t="s">
        <v>435</v>
      </c>
      <c r="T935">
        <v>690</v>
      </c>
      <c r="W935" t="s">
        <v>488</v>
      </c>
      <c r="X935">
        <v>50</v>
      </c>
      <c r="Y935" s="21" t="s">
        <v>106</v>
      </c>
      <c r="Z935">
        <v>1</v>
      </c>
      <c r="AA935">
        <v>1</v>
      </c>
      <c r="AB935">
        <v>5</v>
      </c>
      <c r="AF935">
        <v>9</v>
      </c>
      <c r="AG935" t="s">
        <v>13</v>
      </c>
    </row>
    <row r="936" spans="1:33" hidden="1" x14ac:dyDescent="0.25">
      <c r="A936" s="20" t="s">
        <v>210</v>
      </c>
      <c r="B936" s="23" t="s">
        <v>221</v>
      </c>
      <c r="C936" s="23" t="s">
        <v>2299</v>
      </c>
      <c r="D936">
        <v>5.0999999999999996</v>
      </c>
      <c r="E936">
        <v>9</v>
      </c>
      <c r="F936" s="37" t="str">
        <f>VLOOKUP(Z936, method!$A$1:$B$15, 2, 0)</f>
        <v>中前</v>
      </c>
      <c r="G936">
        <v>3</v>
      </c>
      <c r="H936">
        <v>127</v>
      </c>
      <c r="I936">
        <v>1200</v>
      </c>
      <c r="J936" s="24" t="s">
        <v>38</v>
      </c>
      <c r="K936">
        <v>1</v>
      </c>
      <c r="L936">
        <v>11.85</v>
      </c>
      <c r="M936">
        <v>1</v>
      </c>
      <c r="N936">
        <v>5</v>
      </c>
      <c r="O936">
        <v>24</v>
      </c>
      <c r="P936" s="31" t="s">
        <v>450</v>
      </c>
      <c r="Q936">
        <v>1034</v>
      </c>
      <c r="R936">
        <v>4</v>
      </c>
      <c r="S936" s="33" t="s">
        <v>499</v>
      </c>
      <c r="T936">
        <v>630</v>
      </c>
      <c r="W936" t="s">
        <v>442</v>
      </c>
      <c r="X936">
        <v>52</v>
      </c>
      <c r="Y936" s="21" t="s">
        <v>106</v>
      </c>
      <c r="Z936">
        <v>7</v>
      </c>
      <c r="AA936">
        <v>8</v>
      </c>
      <c r="AB936">
        <v>9</v>
      </c>
      <c r="AF936">
        <v>9</v>
      </c>
      <c r="AG936" t="s">
        <v>13</v>
      </c>
    </row>
    <row r="937" spans="1:33" hidden="1" x14ac:dyDescent="0.25">
      <c r="A937" s="20" t="s">
        <v>210</v>
      </c>
      <c r="B937" s="23" t="s">
        <v>221</v>
      </c>
      <c r="C937" s="23" t="s">
        <v>2299</v>
      </c>
      <c r="D937">
        <v>17</v>
      </c>
      <c r="E937">
        <v>11</v>
      </c>
      <c r="F937" s="36" t="str">
        <f>VLOOKUP(Z937, method!$A$1:$B$15, 2, 0)</f>
        <v>中後</v>
      </c>
      <c r="G937">
        <v>9</v>
      </c>
      <c r="H937">
        <v>127</v>
      </c>
      <c r="I937">
        <v>1200</v>
      </c>
      <c r="J937" s="24" t="s">
        <v>38</v>
      </c>
      <c r="K937">
        <v>1</v>
      </c>
      <c r="L937">
        <v>10.45</v>
      </c>
      <c r="M937">
        <v>26</v>
      </c>
      <c r="N937">
        <v>12</v>
      </c>
      <c r="O937">
        <v>23</v>
      </c>
      <c r="P937" t="s">
        <v>441</v>
      </c>
      <c r="Q937">
        <v>1067</v>
      </c>
      <c r="R937">
        <v>4</v>
      </c>
      <c r="S937" s="32" t="s">
        <v>435</v>
      </c>
      <c r="T937">
        <v>283</v>
      </c>
      <c r="W937" t="s">
        <v>459</v>
      </c>
      <c r="X937">
        <v>52</v>
      </c>
      <c r="Y937" s="21" t="s">
        <v>106</v>
      </c>
      <c r="Z937">
        <v>9</v>
      </c>
      <c r="AA937">
        <v>8</v>
      </c>
      <c r="AB937">
        <v>11</v>
      </c>
      <c r="AF937">
        <v>9</v>
      </c>
      <c r="AG937" t="s">
        <v>13</v>
      </c>
    </row>
    <row r="938" spans="1:33" x14ac:dyDescent="0.25">
      <c r="A938" s="20" t="s">
        <v>210</v>
      </c>
      <c r="B938" s="24" t="s">
        <v>225</v>
      </c>
      <c r="C938" s="24" t="s">
        <v>2300</v>
      </c>
      <c r="D938">
        <v>10</v>
      </c>
      <c r="E938" s="28">
        <v>1</v>
      </c>
      <c r="F938" s="35" t="str">
        <f>VLOOKUP(Z938, method!$A$1:$B$15, 2, 0)</f>
        <v>放頭</v>
      </c>
      <c r="G938">
        <v>10</v>
      </c>
      <c r="H938">
        <v>126</v>
      </c>
      <c r="I938" s="43">
        <v>1000</v>
      </c>
      <c r="J938" s="27" t="s">
        <v>93</v>
      </c>
      <c r="K938">
        <v>0</v>
      </c>
      <c r="L938">
        <v>57.58</v>
      </c>
      <c r="M938">
        <v>10</v>
      </c>
      <c r="N938">
        <v>9</v>
      </c>
      <c r="O938">
        <v>25</v>
      </c>
      <c r="P938" s="31" t="s">
        <v>450</v>
      </c>
      <c r="Q938">
        <v>1083</v>
      </c>
      <c r="R938">
        <v>4</v>
      </c>
      <c r="S938" s="32" t="s">
        <v>435</v>
      </c>
      <c r="T938">
        <v>13</v>
      </c>
      <c r="W938" s="12" t="s">
        <v>662</v>
      </c>
      <c r="X938">
        <v>49</v>
      </c>
      <c r="Y938" s="25" t="s">
        <v>166</v>
      </c>
      <c r="Z938">
        <v>2</v>
      </c>
      <c r="AA938">
        <v>2</v>
      </c>
      <c r="AB938">
        <v>1</v>
      </c>
      <c r="AF938">
        <v>3</v>
      </c>
      <c r="AG938" t="s">
        <v>93</v>
      </c>
    </row>
    <row r="939" spans="1:33" x14ac:dyDescent="0.25">
      <c r="A939" s="20" t="s">
        <v>210</v>
      </c>
      <c r="B939" s="24" t="s">
        <v>225</v>
      </c>
      <c r="C939" s="24" t="s">
        <v>2300</v>
      </c>
      <c r="D939">
        <v>5</v>
      </c>
      <c r="E939" s="28">
        <v>2</v>
      </c>
      <c r="F939" s="35" t="str">
        <f>VLOOKUP(Z939, method!$A$1:$B$15, 2, 0)</f>
        <v>放頭</v>
      </c>
      <c r="G939">
        <v>3</v>
      </c>
      <c r="H939">
        <v>126</v>
      </c>
      <c r="I939" s="43">
        <v>1000</v>
      </c>
      <c r="J939" s="27" t="s">
        <v>93</v>
      </c>
      <c r="K939">
        <v>0</v>
      </c>
      <c r="L939">
        <v>57.01</v>
      </c>
      <c r="M939">
        <v>9</v>
      </c>
      <c r="N939">
        <v>7</v>
      </c>
      <c r="O939">
        <v>25</v>
      </c>
      <c r="P939" s="31" t="s">
        <v>450</v>
      </c>
      <c r="Q939">
        <v>1119</v>
      </c>
      <c r="R939">
        <v>4</v>
      </c>
      <c r="S939" s="32" t="s">
        <v>446</v>
      </c>
      <c r="T939">
        <v>822</v>
      </c>
      <c r="W939" s="12" t="s">
        <v>431</v>
      </c>
      <c r="X939">
        <v>50</v>
      </c>
      <c r="Y939" s="25" t="s">
        <v>166</v>
      </c>
      <c r="Z939">
        <v>2</v>
      </c>
      <c r="AA939">
        <v>2</v>
      </c>
      <c r="AB939">
        <v>2</v>
      </c>
      <c r="AF939">
        <v>3</v>
      </c>
      <c r="AG939" t="s">
        <v>93</v>
      </c>
    </row>
    <row r="940" spans="1:33" x14ac:dyDescent="0.25">
      <c r="A940" s="20" t="s">
        <v>210</v>
      </c>
      <c r="B940" s="24" t="s">
        <v>225</v>
      </c>
      <c r="C940" s="24" t="s">
        <v>2300</v>
      </c>
      <c r="D940">
        <v>12</v>
      </c>
      <c r="E940" s="34">
        <v>5</v>
      </c>
      <c r="F940" s="35" t="str">
        <f>VLOOKUP(Z940, method!$A$1:$B$15, 2, 0)</f>
        <v>放頭</v>
      </c>
      <c r="G940">
        <v>9</v>
      </c>
      <c r="H940">
        <v>120</v>
      </c>
      <c r="I940" s="43">
        <v>1000</v>
      </c>
      <c r="J940" s="18" t="s">
        <v>524</v>
      </c>
      <c r="K940">
        <v>0</v>
      </c>
      <c r="L940">
        <v>57.47</v>
      </c>
      <c r="M940">
        <v>11</v>
      </c>
      <c r="N940">
        <v>6</v>
      </c>
      <c r="O940">
        <v>25</v>
      </c>
      <c r="P940" s="31" t="s">
        <v>455</v>
      </c>
      <c r="Q940">
        <v>1095</v>
      </c>
      <c r="R940">
        <v>4</v>
      </c>
      <c r="S940" s="32" t="s">
        <v>446</v>
      </c>
      <c r="T940">
        <v>748</v>
      </c>
      <c r="W940" t="s">
        <v>541</v>
      </c>
      <c r="X940">
        <v>52</v>
      </c>
      <c r="Y940" s="25" t="s">
        <v>166</v>
      </c>
      <c r="Z940">
        <v>2</v>
      </c>
      <c r="AA940">
        <v>3</v>
      </c>
      <c r="AB940">
        <v>5</v>
      </c>
      <c r="AF940">
        <v>3</v>
      </c>
      <c r="AG940" t="s">
        <v>93</v>
      </c>
    </row>
    <row r="941" spans="1:33" x14ac:dyDescent="0.25">
      <c r="A941" s="20" t="s">
        <v>210</v>
      </c>
      <c r="B941" s="24" t="s">
        <v>225</v>
      </c>
      <c r="C941" s="24" t="s">
        <v>2300</v>
      </c>
      <c r="D941">
        <v>21</v>
      </c>
      <c r="E941" s="34">
        <v>4</v>
      </c>
      <c r="F941" s="36" t="str">
        <f>VLOOKUP(Z941, method!$A$1:$B$15, 2, 0)</f>
        <v>中後</v>
      </c>
      <c r="G941">
        <v>10</v>
      </c>
      <c r="H941">
        <v>123</v>
      </c>
      <c r="I941" s="43">
        <v>1000</v>
      </c>
      <c r="J941" s="18" t="s">
        <v>524</v>
      </c>
      <c r="K941">
        <v>0</v>
      </c>
      <c r="L941">
        <v>57.54</v>
      </c>
      <c r="M941">
        <v>21</v>
      </c>
      <c r="N941">
        <v>5</v>
      </c>
      <c r="O941">
        <v>25</v>
      </c>
      <c r="P941" s="31" t="s">
        <v>461</v>
      </c>
      <c r="Q941">
        <v>1121</v>
      </c>
      <c r="R941">
        <v>4</v>
      </c>
      <c r="S941" s="32" t="s">
        <v>446</v>
      </c>
      <c r="T941">
        <v>692</v>
      </c>
      <c r="W941" s="12">
        <v>2</v>
      </c>
      <c r="X941">
        <v>53</v>
      </c>
      <c r="Y941" s="25" t="s">
        <v>166</v>
      </c>
      <c r="Z941">
        <v>10</v>
      </c>
      <c r="AA941">
        <v>6</v>
      </c>
      <c r="AB941">
        <v>4</v>
      </c>
      <c r="AF941">
        <v>3</v>
      </c>
      <c r="AG941" t="s">
        <v>93</v>
      </c>
    </row>
    <row r="942" spans="1:33" x14ac:dyDescent="0.25">
      <c r="A942" s="20" t="s">
        <v>210</v>
      </c>
      <c r="B942" s="24" t="s">
        <v>225</v>
      </c>
      <c r="C942" s="24" t="s">
        <v>2300</v>
      </c>
      <c r="D942">
        <v>14</v>
      </c>
      <c r="E942">
        <v>6</v>
      </c>
      <c r="F942" s="37" t="str">
        <f>VLOOKUP(Z942, method!$A$1:$B$15, 2, 0)</f>
        <v>中前</v>
      </c>
      <c r="G942">
        <v>3</v>
      </c>
      <c r="H942">
        <v>130</v>
      </c>
      <c r="I942" s="43">
        <v>1000</v>
      </c>
      <c r="J942" s="16" t="s">
        <v>29</v>
      </c>
      <c r="K942">
        <v>0</v>
      </c>
      <c r="L942">
        <v>57.12</v>
      </c>
      <c r="M942">
        <v>19</v>
      </c>
      <c r="N942">
        <v>3</v>
      </c>
      <c r="O942">
        <v>25</v>
      </c>
      <c r="P942" s="31" t="s">
        <v>455</v>
      </c>
      <c r="Q942">
        <v>1103</v>
      </c>
      <c r="R942">
        <v>4</v>
      </c>
      <c r="S942" s="32" t="s">
        <v>446</v>
      </c>
      <c r="T942">
        <v>520</v>
      </c>
      <c r="W942" s="12">
        <v>2</v>
      </c>
      <c r="X942">
        <v>55</v>
      </c>
      <c r="Y942" s="25" t="s">
        <v>166</v>
      </c>
      <c r="Z942">
        <v>7</v>
      </c>
      <c r="AA942">
        <v>6</v>
      </c>
      <c r="AB942">
        <v>6</v>
      </c>
      <c r="AF942">
        <v>3</v>
      </c>
      <c r="AG942" t="s">
        <v>93</v>
      </c>
    </row>
    <row r="943" spans="1:33" x14ac:dyDescent="0.25">
      <c r="A943" s="20" t="s">
        <v>210</v>
      </c>
      <c r="B943" s="24" t="s">
        <v>225</v>
      </c>
      <c r="C943" s="24" t="s">
        <v>2300</v>
      </c>
      <c r="D943">
        <v>11</v>
      </c>
      <c r="E943">
        <v>11</v>
      </c>
      <c r="F943" s="37" t="str">
        <f>VLOOKUP(Z943, method!$A$1:$B$15, 2, 0)</f>
        <v>中前</v>
      </c>
      <c r="G943">
        <v>8</v>
      </c>
      <c r="H943">
        <v>125</v>
      </c>
      <c r="I943" s="43">
        <v>1000</v>
      </c>
      <c r="J943" s="18" t="s">
        <v>524</v>
      </c>
      <c r="K943">
        <v>0</v>
      </c>
      <c r="L943">
        <v>58.13</v>
      </c>
      <c r="M943">
        <v>19</v>
      </c>
      <c r="N943">
        <v>2</v>
      </c>
      <c r="O943">
        <v>25</v>
      </c>
      <c r="P943" s="31" t="s">
        <v>455</v>
      </c>
      <c r="Q943">
        <v>1097</v>
      </c>
      <c r="R943">
        <v>4</v>
      </c>
      <c r="S943" s="32" t="s">
        <v>435</v>
      </c>
      <c r="T943">
        <v>442</v>
      </c>
      <c r="W943" t="s">
        <v>650</v>
      </c>
      <c r="X943">
        <v>57</v>
      </c>
      <c r="Y943" s="25" t="s">
        <v>166</v>
      </c>
      <c r="Z943">
        <v>7</v>
      </c>
      <c r="AA943">
        <v>8</v>
      </c>
      <c r="AB943">
        <v>11</v>
      </c>
      <c r="AF943">
        <v>3</v>
      </c>
      <c r="AG943" t="s">
        <v>93</v>
      </c>
    </row>
    <row r="944" spans="1:33" x14ac:dyDescent="0.25">
      <c r="A944" s="20" t="s">
        <v>210</v>
      </c>
      <c r="B944" s="24" t="s">
        <v>225</v>
      </c>
      <c r="C944" s="24" t="s">
        <v>2300</v>
      </c>
      <c r="D944">
        <v>9</v>
      </c>
      <c r="E944" s="34">
        <v>5</v>
      </c>
      <c r="F944" s="37" t="str">
        <f>VLOOKUP(Z944, method!$A$1:$B$15, 2, 0)</f>
        <v>中前</v>
      </c>
      <c r="G944">
        <v>2</v>
      </c>
      <c r="H944">
        <v>134</v>
      </c>
      <c r="I944" s="43">
        <v>1000</v>
      </c>
      <c r="J944" s="27" t="s">
        <v>398</v>
      </c>
      <c r="K944">
        <v>0</v>
      </c>
      <c r="L944">
        <v>57.46</v>
      </c>
      <c r="M944">
        <v>15</v>
      </c>
      <c r="N944">
        <v>1</v>
      </c>
      <c r="O944">
        <v>25</v>
      </c>
      <c r="P944" s="31" t="s">
        <v>455</v>
      </c>
      <c r="Q944">
        <v>1101</v>
      </c>
      <c r="R944">
        <v>4</v>
      </c>
      <c r="S944" s="32" t="s">
        <v>435</v>
      </c>
      <c r="T944">
        <v>351</v>
      </c>
      <c r="W944" s="12" t="s">
        <v>521</v>
      </c>
      <c r="X944">
        <v>59</v>
      </c>
      <c r="Y944" s="25" t="s">
        <v>166</v>
      </c>
      <c r="Z944">
        <v>4</v>
      </c>
      <c r="AA944">
        <v>4</v>
      </c>
      <c r="AB944">
        <v>5</v>
      </c>
      <c r="AF944">
        <v>3</v>
      </c>
      <c r="AG944" t="s">
        <v>93</v>
      </c>
    </row>
    <row r="945" spans="1:33" hidden="1" x14ac:dyDescent="0.25">
      <c r="A945" s="20" t="s">
        <v>210</v>
      </c>
      <c r="B945" s="24" t="s">
        <v>225</v>
      </c>
      <c r="C945" s="24" t="s">
        <v>2300</v>
      </c>
      <c r="D945">
        <v>77</v>
      </c>
      <c r="E945">
        <v>8</v>
      </c>
      <c r="F945" s="37" t="str">
        <f>VLOOKUP(Z945, method!$A$1:$B$15, 2, 0)</f>
        <v>中前</v>
      </c>
      <c r="G945">
        <v>4</v>
      </c>
      <c r="H945">
        <v>110</v>
      </c>
      <c r="I945">
        <v>1200</v>
      </c>
      <c r="J945" s="22" t="s">
        <v>588</v>
      </c>
      <c r="K945">
        <v>1</v>
      </c>
      <c r="L945">
        <v>10</v>
      </c>
      <c r="M945">
        <v>1</v>
      </c>
      <c r="N945">
        <v>1</v>
      </c>
      <c r="O945">
        <v>25</v>
      </c>
      <c r="P945" t="s">
        <v>429</v>
      </c>
      <c r="Q945">
        <v>1101</v>
      </c>
      <c r="R945">
        <v>3</v>
      </c>
      <c r="S945" s="32" t="s">
        <v>435</v>
      </c>
      <c r="T945">
        <v>315</v>
      </c>
      <c r="W945">
        <v>3</v>
      </c>
      <c r="X945">
        <v>61</v>
      </c>
      <c r="Y945" s="25" t="s">
        <v>166</v>
      </c>
      <c r="Z945">
        <v>4</v>
      </c>
      <c r="AA945">
        <v>3</v>
      </c>
      <c r="AB945">
        <v>8</v>
      </c>
      <c r="AF945">
        <v>3</v>
      </c>
      <c r="AG945" t="s">
        <v>93</v>
      </c>
    </row>
    <row r="946" spans="1:33" hidden="1" x14ac:dyDescent="0.25">
      <c r="A946" s="20" t="s">
        <v>210</v>
      </c>
      <c r="B946" s="24" t="s">
        <v>225</v>
      </c>
      <c r="C946" s="24" t="s">
        <v>2300</v>
      </c>
      <c r="D946">
        <v>107</v>
      </c>
      <c r="E946">
        <v>13</v>
      </c>
      <c r="F946" s="35" t="str">
        <f>VLOOKUP(Z946, method!$A$1:$B$15, 2, 0)</f>
        <v>放頭</v>
      </c>
      <c r="G946">
        <v>12</v>
      </c>
      <c r="H946">
        <v>108</v>
      </c>
      <c r="I946">
        <v>1200</v>
      </c>
      <c r="J946" s="22" t="s">
        <v>588</v>
      </c>
      <c r="K946">
        <v>1</v>
      </c>
      <c r="L946">
        <v>10.220000000000001</v>
      </c>
      <c r="M946">
        <v>22</v>
      </c>
      <c r="N946">
        <v>12</v>
      </c>
      <c r="O946">
        <v>24</v>
      </c>
      <c r="P946" t="s">
        <v>539</v>
      </c>
      <c r="Q946">
        <v>1100</v>
      </c>
      <c r="R946">
        <v>3</v>
      </c>
      <c r="S946" s="32" t="s">
        <v>435</v>
      </c>
      <c r="T946">
        <v>284</v>
      </c>
      <c r="W946" t="s">
        <v>436</v>
      </c>
      <c r="X946">
        <v>63</v>
      </c>
      <c r="Y946" s="25" t="s">
        <v>166</v>
      </c>
      <c r="Z946">
        <v>1</v>
      </c>
      <c r="AA946">
        <v>2</v>
      </c>
      <c r="AB946">
        <v>13</v>
      </c>
      <c r="AF946">
        <v>3</v>
      </c>
      <c r="AG946" t="s">
        <v>93</v>
      </c>
    </row>
    <row r="947" spans="1:33" hidden="1" x14ac:dyDescent="0.25">
      <c r="A947" s="20" t="s">
        <v>210</v>
      </c>
      <c r="B947" s="24" t="s">
        <v>225</v>
      </c>
      <c r="C947" s="24" t="s">
        <v>2300</v>
      </c>
      <c r="D947">
        <v>42</v>
      </c>
      <c r="E947">
        <v>10</v>
      </c>
      <c r="F947" s="37" t="str">
        <f>VLOOKUP(Z947, method!$A$1:$B$15, 2, 0)</f>
        <v>中前</v>
      </c>
      <c r="G947">
        <v>3</v>
      </c>
      <c r="H947">
        <v>110</v>
      </c>
      <c r="I947">
        <v>1200</v>
      </c>
      <c r="J947" s="22" t="s">
        <v>588</v>
      </c>
      <c r="K947">
        <v>1</v>
      </c>
      <c r="L947">
        <v>9.84</v>
      </c>
      <c r="M947">
        <v>24</v>
      </c>
      <c r="N947">
        <v>11</v>
      </c>
      <c r="O947">
        <v>24</v>
      </c>
      <c r="P947" t="s">
        <v>467</v>
      </c>
      <c r="Q947">
        <v>1105</v>
      </c>
      <c r="R947">
        <v>3</v>
      </c>
      <c r="S947" s="32" t="s">
        <v>435</v>
      </c>
      <c r="T947">
        <v>206</v>
      </c>
      <c r="W947" t="s">
        <v>507</v>
      </c>
      <c r="X947">
        <v>65</v>
      </c>
      <c r="Y947" s="25" t="s">
        <v>166</v>
      </c>
      <c r="Z947">
        <v>4</v>
      </c>
      <c r="AA947">
        <v>6</v>
      </c>
      <c r="AB947">
        <v>10</v>
      </c>
      <c r="AF947">
        <v>3</v>
      </c>
      <c r="AG947" t="s">
        <v>93</v>
      </c>
    </row>
    <row r="948" spans="1:33" hidden="1" x14ac:dyDescent="0.25">
      <c r="A948" s="20" t="s">
        <v>210</v>
      </c>
      <c r="B948" s="24" t="s">
        <v>225</v>
      </c>
      <c r="C948" s="24" t="s">
        <v>2300</v>
      </c>
      <c r="D948">
        <v>80</v>
      </c>
      <c r="E948">
        <v>12</v>
      </c>
      <c r="F948" s="37" t="str">
        <f>VLOOKUP(Z948, method!$A$1:$B$15, 2, 0)</f>
        <v>中前</v>
      </c>
      <c r="G948">
        <v>6</v>
      </c>
      <c r="H948">
        <v>127</v>
      </c>
      <c r="I948">
        <v>1200</v>
      </c>
      <c r="J948" s="18" t="s">
        <v>116</v>
      </c>
      <c r="K948">
        <v>1</v>
      </c>
      <c r="L948">
        <v>10.9</v>
      </c>
      <c r="M948">
        <v>30</v>
      </c>
      <c r="N948">
        <v>10</v>
      </c>
      <c r="O948">
        <v>24</v>
      </c>
      <c r="P948" s="42" t="s">
        <v>445</v>
      </c>
      <c r="Q948">
        <v>1096</v>
      </c>
      <c r="R948">
        <v>3</v>
      </c>
      <c r="S948" s="32" t="s">
        <v>435</v>
      </c>
      <c r="T948">
        <v>146</v>
      </c>
      <c r="W948" t="s">
        <v>572</v>
      </c>
      <c r="X948">
        <v>67</v>
      </c>
      <c r="Y948" s="25" t="s">
        <v>166</v>
      </c>
      <c r="Z948">
        <v>5</v>
      </c>
      <c r="AA948">
        <v>6</v>
      </c>
      <c r="AB948">
        <v>12</v>
      </c>
      <c r="AF948">
        <v>3</v>
      </c>
      <c r="AG948" t="s">
        <v>93</v>
      </c>
    </row>
    <row r="949" spans="1:33" hidden="1" x14ac:dyDescent="0.25">
      <c r="A949" s="20" t="s">
        <v>210</v>
      </c>
      <c r="B949" s="24" t="s">
        <v>225</v>
      </c>
      <c r="C949" s="24" t="s">
        <v>2300</v>
      </c>
      <c r="D949">
        <v>62</v>
      </c>
      <c r="E949">
        <v>8</v>
      </c>
      <c r="F949" s="37" t="str">
        <f>VLOOKUP(Z949, method!$A$1:$B$15, 2, 0)</f>
        <v>中前</v>
      </c>
      <c r="G949">
        <v>3</v>
      </c>
      <c r="H949">
        <v>125</v>
      </c>
      <c r="I949">
        <v>1200</v>
      </c>
      <c r="J949" s="27" t="s">
        <v>93</v>
      </c>
      <c r="K949">
        <v>1</v>
      </c>
      <c r="L949">
        <v>10.77</v>
      </c>
      <c r="M949">
        <v>1</v>
      </c>
      <c r="N949">
        <v>10</v>
      </c>
      <c r="O949">
        <v>24</v>
      </c>
      <c r="P949" t="s">
        <v>441</v>
      </c>
      <c r="Q949">
        <v>1107</v>
      </c>
      <c r="R949">
        <v>3</v>
      </c>
      <c r="S949" s="32" t="s">
        <v>446</v>
      </c>
      <c r="T949">
        <v>73</v>
      </c>
      <c r="W949" t="s">
        <v>492</v>
      </c>
      <c r="X949">
        <v>68</v>
      </c>
      <c r="Y949" s="25" t="s">
        <v>166</v>
      </c>
      <c r="Z949">
        <v>4</v>
      </c>
      <c r="AA949">
        <v>5</v>
      </c>
      <c r="AB949">
        <v>8</v>
      </c>
      <c r="AF949">
        <v>3</v>
      </c>
      <c r="AG949" t="s">
        <v>93</v>
      </c>
    </row>
    <row r="950" spans="1:33" hidden="1" x14ac:dyDescent="0.25">
      <c r="A950" s="20" t="s">
        <v>210</v>
      </c>
      <c r="B950" s="24" t="s">
        <v>225</v>
      </c>
      <c r="C950" s="24" t="s">
        <v>2300</v>
      </c>
      <c r="D950">
        <v>12</v>
      </c>
      <c r="E950">
        <v>10</v>
      </c>
      <c r="F950" s="35" t="str">
        <f>VLOOKUP(Z950, method!$A$1:$B$15, 2, 0)</f>
        <v>放頭</v>
      </c>
      <c r="G950">
        <v>5</v>
      </c>
      <c r="H950">
        <v>117</v>
      </c>
      <c r="I950" s="43">
        <v>1000</v>
      </c>
      <c r="J950" s="18" t="s">
        <v>524</v>
      </c>
      <c r="K950">
        <v>0</v>
      </c>
      <c r="L950">
        <v>57.91</v>
      </c>
      <c r="M950">
        <v>12</v>
      </c>
      <c r="N950">
        <v>6</v>
      </c>
      <c r="O950">
        <v>24</v>
      </c>
      <c r="P950" s="31" t="s">
        <v>455</v>
      </c>
      <c r="Q950">
        <v>1108</v>
      </c>
      <c r="R950">
        <v>3</v>
      </c>
      <c r="S950" s="32" t="s">
        <v>435</v>
      </c>
      <c r="T950">
        <v>749</v>
      </c>
      <c r="W950" t="s">
        <v>447</v>
      </c>
      <c r="X950">
        <v>68</v>
      </c>
      <c r="Y950" s="25" t="s">
        <v>166</v>
      </c>
      <c r="Z950">
        <v>3</v>
      </c>
      <c r="AA950">
        <v>5</v>
      </c>
      <c r="AB950">
        <v>10</v>
      </c>
      <c r="AF950">
        <v>3</v>
      </c>
      <c r="AG950" t="s">
        <v>93</v>
      </c>
    </row>
    <row r="951" spans="1:33" hidden="1" x14ac:dyDescent="0.25">
      <c r="A951" s="20" t="s">
        <v>210</v>
      </c>
      <c r="B951" s="24" t="s">
        <v>225</v>
      </c>
      <c r="C951" s="24" t="s">
        <v>2300</v>
      </c>
      <c r="D951">
        <v>3.4</v>
      </c>
      <c r="E951" s="34">
        <v>4</v>
      </c>
      <c r="F951" s="37" t="str">
        <f>VLOOKUP(Z951, method!$A$1:$B$15, 2, 0)</f>
        <v>中前</v>
      </c>
      <c r="G951">
        <v>6</v>
      </c>
      <c r="H951">
        <v>115</v>
      </c>
      <c r="I951" s="43">
        <v>1000</v>
      </c>
      <c r="J951" s="18" t="s">
        <v>524</v>
      </c>
      <c r="K951">
        <v>0</v>
      </c>
      <c r="L951">
        <v>56.96</v>
      </c>
      <c r="M951">
        <v>24</v>
      </c>
      <c r="N951">
        <v>4</v>
      </c>
      <c r="O951">
        <v>24</v>
      </c>
      <c r="P951" s="42" t="s">
        <v>445</v>
      </c>
      <c r="Q951">
        <v>1118</v>
      </c>
      <c r="R951">
        <v>3</v>
      </c>
      <c r="S951" s="32" t="s">
        <v>435</v>
      </c>
      <c r="T951">
        <v>608</v>
      </c>
      <c r="W951" s="12" t="s">
        <v>456</v>
      </c>
      <c r="X951">
        <v>68</v>
      </c>
      <c r="Y951" s="25" t="s">
        <v>166</v>
      </c>
      <c r="Z951">
        <v>4</v>
      </c>
      <c r="AA951">
        <v>5</v>
      </c>
      <c r="AB951">
        <v>4</v>
      </c>
      <c r="AF951">
        <v>3</v>
      </c>
      <c r="AG951" t="s">
        <v>93</v>
      </c>
    </row>
    <row r="952" spans="1:33" hidden="1" x14ac:dyDescent="0.25">
      <c r="A952" s="20" t="s">
        <v>210</v>
      </c>
      <c r="B952" s="24" t="s">
        <v>225</v>
      </c>
      <c r="C952" s="24" t="s">
        <v>2300</v>
      </c>
      <c r="D952">
        <v>8</v>
      </c>
      <c r="E952" s="28">
        <v>2</v>
      </c>
      <c r="F952" s="35" t="str">
        <f>VLOOKUP(Z952, method!$A$1:$B$15, 2, 0)</f>
        <v>放頭</v>
      </c>
      <c r="G952">
        <v>12</v>
      </c>
      <c r="H952">
        <v>115</v>
      </c>
      <c r="I952" s="43">
        <v>1000</v>
      </c>
      <c r="J952" s="18" t="s">
        <v>524</v>
      </c>
      <c r="K952">
        <v>0</v>
      </c>
      <c r="L952">
        <v>56.98</v>
      </c>
      <c r="M952">
        <v>27</v>
      </c>
      <c r="N952">
        <v>3</v>
      </c>
      <c r="O952">
        <v>24</v>
      </c>
      <c r="P952" s="31" t="s">
        <v>450</v>
      </c>
      <c r="Q952">
        <v>1119</v>
      </c>
      <c r="R952">
        <v>3</v>
      </c>
      <c r="S952" s="32" t="s">
        <v>435</v>
      </c>
      <c r="T952">
        <v>538</v>
      </c>
      <c r="W952" s="12" t="s">
        <v>431</v>
      </c>
      <c r="X952">
        <v>67</v>
      </c>
      <c r="Y952" s="25" t="s">
        <v>166</v>
      </c>
      <c r="Z952">
        <v>1</v>
      </c>
      <c r="AA952">
        <v>1</v>
      </c>
      <c r="AB952">
        <v>2</v>
      </c>
      <c r="AF952">
        <v>3</v>
      </c>
      <c r="AG952" t="s">
        <v>93</v>
      </c>
    </row>
    <row r="953" spans="1:33" hidden="1" x14ac:dyDescent="0.25">
      <c r="A953" s="20" t="s">
        <v>210</v>
      </c>
      <c r="B953" s="24" t="s">
        <v>225</v>
      </c>
      <c r="C953" s="24" t="s">
        <v>2300</v>
      </c>
      <c r="D953">
        <v>4.3</v>
      </c>
      <c r="E953" s="28">
        <v>1</v>
      </c>
      <c r="F953" s="35" t="str">
        <f>VLOOKUP(Z953, method!$A$1:$B$15, 2, 0)</f>
        <v>放頭</v>
      </c>
      <c r="G953">
        <v>4</v>
      </c>
      <c r="H953">
        <v>125</v>
      </c>
      <c r="I953" s="43">
        <v>1000</v>
      </c>
      <c r="J953" s="18" t="s">
        <v>524</v>
      </c>
      <c r="K953">
        <v>0</v>
      </c>
      <c r="L953">
        <v>57.27</v>
      </c>
      <c r="M953">
        <v>15</v>
      </c>
      <c r="N953">
        <v>2</v>
      </c>
      <c r="O953">
        <v>24</v>
      </c>
      <c r="P953" s="31" t="s">
        <v>461</v>
      </c>
      <c r="Q953">
        <v>1107</v>
      </c>
      <c r="R953">
        <v>4</v>
      </c>
      <c r="S953" s="32" t="s">
        <v>435</v>
      </c>
      <c r="T953">
        <v>423</v>
      </c>
      <c r="W953" t="s">
        <v>519</v>
      </c>
      <c r="X953">
        <v>59</v>
      </c>
      <c r="Y953" s="25" t="s">
        <v>166</v>
      </c>
      <c r="Z953">
        <v>1</v>
      </c>
      <c r="AA953">
        <v>1</v>
      </c>
      <c r="AB953">
        <v>1</v>
      </c>
      <c r="AF953">
        <v>3</v>
      </c>
      <c r="AG953" t="s">
        <v>93</v>
      </c>
    </row>
    <row r="954" spans="1:33" hidden="1" x14ac:dyDescent="0.25">
      <c r="A954" s="20" t="s">
        <v>210</v>
      </c>
      <c r="B954" s="24" t="s">
        <v>225</v>
      </c>
      <c r="C954" s="24" t="s">
        <v>2300</v>
      </c>
      <c r="D954">
        <v>11</v>
      </c>
      <c r="E954" s="28">
        <v>2</v>
      </c>
      <c r="F954" s="35" t="str">
        <f>VLOOKUP(Z954, method!$A$1:$B$15, 2, 0)</f>
        <v>放頭</v>
      </c>
      <c r="G954">
        <v>9</v>
      </c>
      <c r="H954">
        <v>133</v>
      </c>
      <c r="I954" s="43">
        <v>1000</v>
      </c>
      <c r="J954" s="16" t="s">
        <v>13</v>
      </c>
      <c r="K954">
        <v>0</v>
      </c>
      <c r="L954">
        <v>57.78</v>
      </c>
      <c r="M954">
        <v>31</v>
      </c>
      <c r="N954">
        <v>1</v>
      </c>
      <c r="O954">
        <v>24</v>
      </c>
      <c r="P954" s="31" t="s">
        <v>450</v>
      </c>
      <c r="Q954">
        <v>1111</v>
      </c>
      <c r="R954">
        <v>4</v>
      </c>
      <c r="S954" s="32" t="s">
        <v>435</v>
      </c>
      <c r="T954">
        <v>382</v>
      </c>
      <c r="W954" s="12" t="s">
        <v>914</v>
      </c>
      <c r="X954">
        <v>58</v>
      </c>
      <c r="Y954" s="25" t="s">
        <v>166</v>
      </c>
      <c r="Z954">
        <v>1</v>
      </c>
      <c r="AA954">
        <v>1</v>
      </c>
      <c r="AB954">
        <v>2</v>
      </c>
      <c r="AF954">
        <v>3</v>
      </c>
      <c r="AG954" t="s">
        <v>93</v>
      </c>
    </row>
    <row r="955" spans="1:33" hidden="1" x14ac:dyDescent="0.25">
      <c r="A955" s="20" t="s">
        <v>210</v>
      </c>
      <c r="B955" s="24" t="s">
        <v>225</v>
      </c>
      <c r="C955" s="24" t="s">
        <v>2300</v>
      </c>
      <c r="D955">
        <v>8.4</v>
      </c>
      <c r="E955" s="34">
        <v>4</v>
      </c>
      <c r="F955" s="35" t="str">
        <f>VLOOKUP(Z955, method!$A$1:$B$15, 2, 0)</f>
        <v>放頭</v>
      </c>
      <c r="G955">
        <v>2</v>
      </c>
      <c r="H955">
        <v>135</v>
      </c>
      <c r="I955" s="43">
        <v>1000</v>
      </c>
      <c r="J955" s="18" t="s">
        <v>116</v>
      </c>
      <c r="K955">
        <v>0</v>
      </c>
      <c r="L955">
        <v>57.5</v>
      </c>
      <c r="M955">
        <v>4</v>
      </c>
      <c r="N955">
        <v>1</v>
      </c>
      <c r="O955">
        <v>24</v>
      </c>
      <c r="P955" s="31" t="s">
        <v>450</v>
      </c>
      <c r="Q955">
        <v>1111</v>
      </c>
      <c r="R955">
        <v>4</v>
      </c>
      <c r="S955" s="32" t="s">
        <v>435</v>
      </c>
      <c r="T955">
        <v>311</v>
      </c>
      <c r="W955" s="12" t="s">
        <v>521</v>
      </c>
      <c r="X955">
        <v>58</v>
      </c>
      <c r="Y955" s="25" t="s">
        <v>166</v>
      </c>
      <c r="Z955">
        <v>3</v>
      </c>
      <c r="AA955">
        <v>2</v>
      </c>
      <c r="AB955">
        <v>4</v>
      </c>
      <c r="AF955">
        <v>3</v>
      </c>
      <c r="AG955" t="s">
        <v>93</v>
      </c>
    </row>
    <row r="956" spans="1:33" hidden="1" x14ac:dyDescent="0.25">
      <c r="A956" s="20" t="s">
        <v>210</v>
      </c>
      <c r="B956" s="24" t="s">
        <v>225</v>
      </c>
      <c r="C956" s="24" t="s">
        <v>2300</v>
      </c>
      <c r="D956">
        <v>21</v>
      </c>
      <c r="E956" s="28">
        <v>2</v>
      </c>
      <c r="F956" s="35" t="str">
        <f>VLOOKUP(Z956, method!$A$1:$B$15, 2, 0)</f>
        <v>放頭</v>
      </c>
      <c r="G956">
        <v>12</v>
      </c>
      <c r="H956">
        <v>133</v>
      </c>
      <c r="I956" s="43">
        <v>1000</v>
      </c>
      <c r="J956" s="24" t="s">
        <v>34</v>
      </c>
      <c r="K956">
        <v>0</v>
      </c>
      <c r="L956">
        <v>57.75</v>
      </c>
      <c r="M956">
        <v>6</v>
      </c>
      <c r="N956">
        <v>12</v>
      </c>
      <c r="O956">
        <v>23</v>
      </c>
      <c r="P956" s="31" t="s">
        <v>450</v>
      </c>
      <c r="Q956">
        <v>1110</v>
      </c>
      <c r="R956">
        <v>4</v>
      </c>
      <c r="S956" s="32" t="s">
        <v>435</v>
      </c>
      <c r="T956">
        <v>226</v>
      </c>
      <c r="W956" s="12" t="s">
        <v>480</v>
      </c>
      <c r="X956">
        <v>58</v>
      </c>
      <c r="Y956" s="25" t="s">
        <v>166</v>
      </c>
      <c r="Z956">
        <v>3</v>
      </c>
      <c r="AA956">
        <v>2</v>
      </c>
      <c r="AB956">
        <v>2</v>
      </c>
      <c r="AF956">
        <v>3</v>
      </c>
      <c r="AG956" t="s">
        <v>93</v>
      </c>
    </row>
    <row r="957" spans="1:33" hidden="1" x14ac:dyDescent="0.25">
      <c r="A957" s="20" t="s">
        <v>210</v>
      </c>
      <c r="B957" s="24" t="s">
        <v>225</v>
      </c>
      <c r="C957" s="24" t="s">
        <v>2300</v>
      </c>
      <c r="D957">
        <v>12</v>
      </c>
      <c r="E957" s="34">
        <v>5</v>
      </c>
      <c r="F957" s="37" t="str">
        <f>VLOOKUP(Z957, method!$A$1:$B$15, 2, 0)</f>
        <v>中前</v>
      </c>
      <c r="G957">
        <v>4</v>
      </c>
      <c r="H957">
        <v>135</v>
      </c>
      <c r="I957" s="43">
        <v>1000</v>
      </c>
      <c r="J957" s="27" t="s">
        <v>93</v>
      </c>
      <c r="K957">
        <v>0</v>
      </c>
      <c r="L957">
        <v>57.79</v>
      </c>
      <c r="M957">
        <v>22</v>
      </c>
      <c r="N957">
        <v>11</v>
      </c>
      <c r="O957">
        <v>23</v>
      </c>
      <c r="P957" s="31" t="s">
        <v>461</v>
      </c>
      <c r="Q957">
        <v>1107</v>
      </c>
      <c r="R957">
        <v>4</v>
      </c>
      <c r="S957" s="32" t="s">
        <v>435</v>
      </c>
      <c r="T957">
        <v>190</v>
      </c>
      <c r="W957" s="12" t="s">
        <v>521</v>
      </c>
      <c r="X957">
        <v>59</v>
      </c>
      <c r="Y957" s="25" t="s">
        <v>166</v>
      </c>
      <c r="Z957">
        <v>5</v>
      </c>
      <c r="AA957">
        <v>5</v>
      </c>
      <c r="AB957">
        <v>5</v>
      </c>
      <c r="AF957">
        <v>3</v>
      </c>
      <c r="AG957" t="s">
        <v>93</v>
      </c>
    </row>
    <row r="958" spans="1:33" hidden="1" x14ac:dyDescent="0.25">
      <c r="A958" s="20" t="s">
        <v>210</v>
      </c>
      <c r="B958" s="25" t="s">
        <v>227</v>
      </c>
      <c r="C958" s="25" t="s">
        <v>2301</v>
      </c>
      <c r="D958">
        <v>38</v>
      </c>
      <c r="E958" s="34">
        <v>5</v>
      </c>
      <c r="F958" s="37" t="str">
        <f>VLOOKUP(Z958, method!$A$1:$B$15, 2, 0)</f>
        <v>中前</v>
      </c>
      <c r="G958">
        <v>4</v>
      </c>
      <c r="H958">
        <v>124</v>
      </c>
      <c r="I958">
        <v>1200</v>
      </c>
      <c r="J958" s="17" t="s">
        <v>84</v>
      </c>
      <c r="K958">
        <v>1</v>
      </c>
      <c r="L958">
        <v>10.11</v>
      </c>
      <c r="M958">
        <v>17</v>
      </c>
      <c r="N958">
        <v>9</v>
      </c>
      <c r="O958">
        <v>25</v>
      </c>
      <c r="P958" s="31" t="s">
        <v>455</v>
      </c>
      <c r="Q958">
        <v>993</v>
      </c>
      <c r="R958">
        <v>4</v>
      </c>
      <c r="S958" s="32" t="s">
        <v>435</v>
      </c>
      <c r="T958">
        <v>30</v>
      </c>
      <c r="W958" t="s">
        <v>519</v>
      </c>
      <c r="X958">
        <v>48</v>
      </c>
      <c r="Y958" s="17" t="s">
        <v>85</v>
      </c>
      <c r="Z958">
        <v>4</v>
      </c>
      <c r="AA958">
        <v>5</v>
      </c>
      <c r="AB958">
        <v>5</v>
      </c>
      <c r="AF958">
        <v>5</v>
      </c>
      <c r="AG958" t="s">
        <v>121</v>
      </c>
    </row>
    <row r="959" spans="1:33" hidden="1" x14ac:dyDescent="0.25">
      <c r="A959" s="20" t="s">
        <v>210</v>
      </c>
      <c r="B959" s="25" t="s">
        <v>227</v>
      </c>
      <c r="C959" s="25" t="s">
        <v>2301</v>
      </c>
      <c r="D959">
        <v>50</v>
      </c>
      <c r="E959">
        <v>8</v>
      </c>
      <c r="F959" s="37" t="str">
        <f>VLOOKUP(Z959, method!$A$1:$B$15, 2, 0)</f>
        <v>中前</v>
      </c>
      <c r="G959">
        <v>11</v>
      </c>
      <c r="H959">
        <v>126</v>
      </c>
      <c r="I959">
        <v>1200</v>
      </c>
      <c r="J959" s="19" t="s">
        <v>63</v>
      </c>
      <c r="K959">
        <v>1</v>
      </c>
      <c r="L959">
        <v>9.99</v>
      </c>
      <c r="M959">
        <v>16</v>
      </c>
      <c r="N959">
        <v>7</v>
      </c>
      <c r="O959">
        <v>25</v>
      </c>
      <c r="P959" s="31" t="s">
        <v>455</v>
      </c>
      <c r="Q959">
        <v>982</v>
      </c>
      <c r="R959">
        <v>4</v>
      </c>
      <c r="S959" s="32" t="s">
        <v>446</v>
      </c>
      <c r="T959">
        <v>840</v>
      </c>
      <c r="W959" t="s">
        <v>629</v>
      </c>
      <c r="X959">
        <v>51</v>
      </c>
      <c r="Y959" s="17" t="s">
        <v>85</v>
      </c>
      <c r="Z959">
        <v>5</v>
      </c>
      <c r="AA959">
        <v>6</v>
      </c>
      <c r="AB959">
        <v>8</v>
      </c>
      <c r="AF959">
        <v>5</v>
      </c>
      <c r="AG959" t="s">
        <v>121</v>
      </c>
    </row>
    <row r="960" spans="1:33" hidden="1" x14ac:dyDescent="0.25">
      <c r="A960" s="20" t="s">
        <v>210</v>
      </c>
      <c r="B960" s="25" t="s">
        <v>227</v>
      </c>
      <c r="C960" s="25" t="s">
        <v>2301</v>
      </c>
      <c r="D960">
        <v>29</v>
      </c>
      <c r="E960" s="34">
        <v>4</v>
      </c>
      <c r="F960" s="37" t="str">
        <f>VLOOKUP(Z960, method!$A$1:$B$15, 2, 0)</f>
        <v>中前</v>
      </c>
      <c r="G960">
        <v>3</v>
      </c>
      <c r="H960">
        <v>127</v>
      </c>
      <c r="I960">
        <v>1200</v>
      </c>
      <c r="J960" s="26" t="s">
        <v>389</v>
      </c>
      <c r="K960">
        <v>1</v>
      </c>
      <c r="L960">
        <v>10.48</v>
      </c>
      <c r="M960">
        <v>25</v>
      </c>
      <c r="N960">
        <v>6</v>
      </c>
      <c r="O960">
        <v>25</v>
      </c>
      <c r="P960" s="31" t="s">
        <v>461</v>
      </c>
      <c r="Q960">
        <v>1004</v>
      </c>
      <c r="R960">
        <v>4</v>
      </c>
      <c r="S960" s="32" t="s">
        <v>446</v>
      </c>
      <c r="T960">
        <v>783</v>
      </c>
      <c r="W960" t="s">
        <v>474</v>
      </c>
      <c r="X960">
        <v>52</v>
      </c>
      <c r="Y960" s="17" t="s">
        <v>85</v>
      </c>
      <c r="Z960">
        <v>4</v>
      </c>
      <c r="AA960">
        <v>5</v>
      </c>
      <c r="AB960">
        <v>4</v>
      </c>
      <c r="AF960">
        <v>5</v>
      </c>
      <c r="AG960" t="s">
        <v>121</v>
      </c>
    </row>
    <row r="961" spans="1:33" hidden="1" x14ac:dyDescent="0.25">
      <c r="A961" s="20" t="s">
        <v>210</v>
      </c>
      <c r="B961" s="25" t="s">
        <v>227</v>
      </c>
      <c r="C961" s="25" t="s">
        <v>2301</v>
      </c>
      <c r="D961">
        <v>28</v>
      </c>
      <c r="E961">
        <v>10</v>
      </c>
      <c r="F961" s="38" t="str">
        <f>VLOOKUP(Z961, method!$A$1:$B$15, 2, 0)</f>
        <v>留後</v>
      </c>
      <c r="G961">
        <v>11</v>
      </c>
      <c r="H961">
        <v>127</v>
      </c>
      <c r="I961">
        <v>1200</v>
      </c>
      <c r="J961" s="16" t="s">
        <v>29</v>
      </c>
      <c r="K961">
        <v>1</v>
      </c>
      <c r="L961">
        <v>12.06</v>
      </c>
      <c r="M961">
        <v>4</v>
      </c>
      <c r="N961">
        <v>6</v>
      </c>
      <c r="O961">
        <v>25</v>
      </c>
      <c r="P961" s="31" t="s">
        <v>450</v>
      </c>
      <c r="Q961">
        <v>987</v>
      </c>
      <c r="R961">
        <v>4</v>
      </c>
      <c r="S961" s="33" t="s">
        <v>499</v>
      </c>
      <c r="T961">
        <v>732</v>
      </c>
      <c r="W961" t="s">
        <v>699</v>
      </c>
      <c r="X961">
        <v>52</v>
      </c>
      <c r="Y961" s="17" t="s">
        <v>85</v>
      </c>
      <c r="Z961">
        <v>11</v>
      </c>
      <c r="AA961">
        <v>10</v>
      </c>
      <c r="AB961">
        <v>10</v>
      </c>
      <c r="AF961">
        <v>5</v>
      </c>
      <c r="AG961" t="s">
        <v>121</v>
      </c>
    </row>
    <row r="962" spans="1:33" x14ac:dyDescent="0.25">
      <c r="A962" s="20" t="s">
        <v>210</v>
      </c>
      <c r="B962" s="26" t="s">
        <v>229</v>
      </c>
      <c r="C962" s="26" t="s">
        <v>2302</v>
      </c>
      <c r="D962">
        <v>13</v>
      </c>
      <c r="E962" s="34">
        <v>4</v>
      </c>
      <c r="F962" s="36" t="str">
        <f>VLOOKUP(Z962, method!$A$1:$B$15, 2, 0)</f>
        <v>中後</v>
      </c>
      <c r="G962">
        <v>10</v>
      </c>
      <c r="H962">
        <v>128</v>
      </c>
      <c r="I962" s="43">
        <v>1000</v>
      </c>
      <c r="J962" s="23" t="s">
        <v>487</v>
      </c>
      <c r="K962">
        <v>0</v>
      </c>
      <c r="L962">
        <v>57.3</v>
      </c>
      <c r="M962">
        <v>9</v>
      </c>
      <c r="N962">
        <v>7</v>
      </c>
      <c r="O962">
        <v>25</v>
      </c>
      <c r="P962" s="31" t="s">
        <v>450</v>
      </c>
      <c r="Q962">
        <v>1132</v>
      </c>
      <c r="R962">
        <v>4</v>
      </c>
      <c r="S962" s="32" t="s">
        <v>446</v>
      </c>
      <c r="T962">
        <v>822</v>
      </c>
      <c r="W962" s="12" t="s">
        <v>456</v>
      </c>
      <c r="X962">
        <v>54</v>
      </c>
      <c r="Y962" s="20" t="s">
        <v>184</v>
      </c>
      <c r="Z962">
        <v>9</v>
      </c>
      <c r="AA962">
        <v>7</v>
      </c>
      <c r="AB962">
        <v>4</v>
      </c>
      <c r="AF962">
        <v>8</v>
      </c>
      <c r="AG962" t="s">
        <v>84</v>
      </c>
    </row>
    <row r="963" spans="1:33" x14ac:dyDescent="0.25">
      <c r="A963" s="20" t="s">
        <v>210</v>
      </c>
      <c r="B963" s="26" t="s">
        <v>229</v>
      </c>
      <c r="C963" s="26" t="s">
        <v>2302</v>
      </c>
      <c r="D963">
        <v>6.4</v>
      </c>
      <c r="E963">
        <v>7</v>
      </c>
      <c r="F963" s="37" t="str">
        <f>VLOOKUP(Z963, method!$A$1:$B$15, 2, 0)</f>
        <v>中前</v>
      </c>
      <c r="G963">
        <v>7</v>
      </c>
      <c r="H963">
        <v>127</v>
      </c>
      <c r="I963" s="43">
        <v>1000</v>
      </c>
      <c r="J963" s="23" t="s">
        <v>487</v>
      </c>
      <c r="K963">
        <v>0</v>
      </c>
      <c r="L963">
        <v>57.59</v>
      </c>
      <c r="M963">
        <v>11</v>
      </c>
      <c r="N963">
        <v>6</v>
      </c>
      <c r="O963">
        <v>25</v>
      </c>
      <c r="P963" s="31" t="s">
        <v>455</v>
      </c>
      <c r="Q963">
        <v>1126</v>
      </c>
      <c r="R963">
        <v>4</v>
      </c>
      <c r="S963" s="32" t="s">
        <v>446</v>
      </c>
      <c r="T963">
        <v>748</v>
      </c>
      <c r="W963" t="s">
        <v>629</v>
      </c>
      <c r="X963">
        <v>54</v>
      </c>
      <c r="Y963" s="20" t="s">
        <v>184</v>
      </c>
      <c r="Z963">
        <v>4</v>
      </c>
      <c r="AA963">
        <v>5</v>
      </c>
      <c r="AB963">
        <v>7</v>
      </c>
      <c r="AF963">
        <v>8</v>
      </c>
      <c r="AG963" t="s">
        <v>84</v>
      </c>
    </row>
    <row r="964" spans="1:33" x14ac:dyDescent="0.25">
      <c r="A964" s="20" t="s">
        <v>210</v>
      </c>
      <c r="B964" s="26" t="s">
        <v>229</v>
      </c>
      <c r="C964" s="26" t="s">
        <v>2302</v>
      </c>
      <c r="D964">
        <v>10</v>
      </c>
      <c r="E964" s="28">
        <v>2</v>
      </c>
      <c r="F964" s="37" t="str">
        <f>VLOOKUP(Z964, method!$A$1:$B$15, 2, 0)</f>
        <v>中前</v>
      </c>
      <c r="G964">
        <v>5</v>
      </c>
      <c r="H964">
        <v>128</v>
      </c>
      <c r="I964" s="43">
        <v>1000</v>
      </c>
      <c r="J964" s="23" t="s">
        <v>487</v>
      </c>
      <c r="K964">
        <v>0</v>
      </c>
      <c r="L964">
        <v>57.45</v>
      </c>
      <c r="M964">
        <v>21</v>
      </c>
      <c r="N964">
        <v>5</v>
      </c>
      <c r="O964">
        <v>25</v>
      </c>
      <c r="P964" s="31" t="s">
        <v>461</v>
      </c>
      <c r="Q964">
        <v>1138</v>
      </c>
      <c r="R964">
        <v>4</v>
      </c>
      <c r="S964" s="32" t="s">
        <v>446</v>
      </c>
      <c r="T964">
        <v>692</v>
      </c>
      <c r="W964" s="12" t="s">
        <v>451</v>
      </c>
      <c r="X964">
        <v>54</v>
      </c>
      <c r="Y964" s="20" t="s">
        <v>184</v>
      </c>
      <c r="Z964">
        <v>4</v>
      </c>
      <c r="AA964">
        <v>5</v>
      </c>
      <c r="AB964">
        <v>2</v>
      </c>
      <c r="AF964">
        <v>8</v>
      </c>
      <c r="AG964" t="s">
        <v>84</v>
      </c>
    </row>
    <row r="965" spans="1:33" x14ac:dyDescent="0.25">
      <c r="A965" s="20" t="s">
        <v>210</v>
      </c>
      <c r="B965" s="26" t="s">
        <v>229</v>
      </c>
      <c r="C965" s="26" t="s">
        <v>2302</v>
      </c>
      <c r="D965">
        <v>17</v>
      </c>
      <c r="E965" s="34">
        <v>5</v>
      </c>
      <c r="F965" s="35" t="str">
        <f>VLOOKUP(Z965, method!$A$1:$B$15, 2, 0)</f>
        <v>放頭</v>
      </c>
      <c r="G965">
        <v>10</v>
      </c>
      <c r="H965">
        <v>133</v>
      </c>
      <c r="I965" s="43">
        <v>1000</v>
      </c>
      <c r="J965" s="17" t="s">
        <v>84</v>
      </c>
      <c r="K965">
        <v>0</v>
      </c>
      <c r="L965">
        <v>57.44</v>
      </c>
      <c r="M965">
        <v>23</v>
      </c>
      <c r="N965">
        <v>4</v>
      </c>
      <c r="O965">
        <v>25</v>
      </c>
      <c r="P965" s="31" t="s">
        <v>461</v>
      </c>
      <c r="Q965">
        <v>1154</v>
      </c>
      <c r="R965">
        <v>4</v>
      </c>
      <c r="S965" s="32" t="s">
        <v>435</v>
      </c>
      <c r="T965">
        <v>614</v>
      </c>
      <c r="W965" s="12" t="s">
        <v>451</v>
      </c>
      <c r="X965">
        <v>55</v>
      </c>
      <c r="Y965" s="20" t="s">
        <v>184</v>
      </c>
      <c r="Z965">
        <v>2</v>
      </c>
      <c r="AA965">
        <v>3</v>
      </c>
      <c r="AB965">
        <v>5</v>
      </c>
      <c r="AF965">
        <v>8</v>
      </c>
      <c r="AG965" t="s">
        <v>84</v>
      </c>
    </row>
    <row r="966" spans="1:33" x14ac:dyDescent="0.25">
      <c r="A966" s="20" t="s">
        <v>210</v>
      </c>
      <c r="B966" s="26" t="s">
        <v>229</v>
      </c>
      <c r="C966" s="26" t="s">
        <v>2302</v>
      </c>
      <c r="D966">
        <v>18</v>
      </c>
      <c r="E966">
        <v>7</v>
      </c>
      <c r="F966" s="35" t="str">
        <f>VLOOKUP(Z966, method!$A$1:$B$15, 2, 0)</f>
        <v>放頭</v>
      </c>
      <c r="G966">
        <v>7</v>
      </c>
      <c r="H966">
        <v>132</v>
      </c>
      <c r="I966" s="43">
        <v>1000</v>
      </c>
      <c r="J966" s="17" t="s">
        <v>84</v>
      </c>
      <c r="K966">
        <v>0</v>
      </c>
      <c r="L966">
        <v>57.18</v>
      </c>
      <c r="M966">
        <v>2</v>
      </c>
      <c r="N966">
        <v>4</v>
      </c>
      <c r="O966">
        <v>25</v>
      </c>
      <c r="P966" s="42" t="s">
        <v>445</v>
      </c>
      <c r="Q966">
        <v>1154</v>
      </c>
      <c r="R966">
        <v>4</v>
      </c>
      <c r="S966" s="32" t="s">
        <v>446</v>
      </c>
      <c r="T966">
        <v>557</v>
      </c>
      <c r="W966" s="12" t="s">
        <v>464</v>
      </c>
      <c r="X966">
        <v>57</v>
      </c>
      <c r="Y966" s="20" t="s">
        <v>184</v>
      </c>
      <c r="Z966">
        <v>1</v>
      </c>
      <c r="AA966">
        <v>2</v>
      </c>
      <c r="AB966">
        <v>7</v>
      </c>
      <c r="AF966">
        <v>8</v>
      </c>
      <c r="AG966" t="s">
        <v>84</v>
      </c>
    </row>
    <row r="967" spans="1:33" hidden="1" x14ac:dyDescent="0.25">
      <c r="A967" s="20" t="s">
        <v>210</v>
      </c>
      <c r="B967" s="26" t="s">
        <v>229</v>
      </c>
      <c r="C967" s="26" t="s">
        <v>2302</v>
      </c>
      <c r="D967">
        <v>16</v>
      </c>
      <c r="E967">
        <v>8</v>
      </c>
      <c r="F967" s="36" t="str">
        <f>VLOOKUP(Z967, method!$A$1:$B$15, 2, 0)</f>
        <v>中後</v>
      </c>
      <c r="G967">
        <v>8</v>
      </c>
      <c r="H967">
        <v>134</v>
      </c>
      <c r="I967">
        <v>1200</v>
      </c>
      <c r="J967" s="16" t="s">
        <v>13</v>
      </c>
      <c r="K967">
        <v>1</v>
      </c>
      <c r="L967">
        <v>10.29</v>
      </c>
      <c r="M967">
        <v>5</v>
      </c>
      <c r="N967">
        <v>3</v>
      </c>
      <c r="O967">
        <v>25</v>
      </c>
      <c r="P967" s="42" t="s">
        <v>445</v>
      </c>
      <c r="Q967">
        <v>1148</v>
      </c>
      <c r="R967">
        <v>4</v>
      </c>
      <c r="S967" s="32" t="s">
        <v>435</v>
      </c>
      <c r="T967">
        <v>477</v>
      </c>
      <c r="W967">
        <v>3</v>
      </c>
      <c r="X967">
        <v>58</v>
      </c>
      <c r="Y967" s="20" t="s">
        <v>184</v>
      </c>
      <c r="Z967">
        <v>9</v>
      </c>
      <c r="AA967">
        <v>9</v>
      </c>
      <c r="AB967">
        <v>8</v>
      </c>
      <c r="AF967">
        <v>8</v>
      </c>
      <c r="AG967" t="s">
        <v>84</v>
      </c>
    </row>
    <row r="968" spans="1:33" x14ac:dyDescent="0.25">
      <c r="A968" s="20" t="s">
        <v>210</v>
      </c>
      <c r="B968" s="26" t="s">
        <v>229</v>
      </c>
      <c r="C968" s="26" t="s">
        <v>2302</v>
      </c>
      <c r="D968">
        <v>6.1</v>
      </c>
      <c r="E968" s="34">
        <v>5</v>
      </c>
      <c r="F968" s="35" t="str">
        <f>VLOOKUP(Z968, method!$A$1:$B$15, 2, 0)</f>
        <v>放頭</v>
      </c>
      <c r="G968">
        <v>1</v>
      </c>
      <c r="H968">
        <v>135</v>
      </c>
      <c r="I968" s="43">
        <v>1000</v>
      </c>
      <c r="J968" s="27" t="s">
        <v>93</v>
      </c>
      <c r="K968">
        <v>0</v>
      </c>
      <c r="L968">
        <v>57.69</v>
      </c>
      <c r="M968">
        <v>19</v>
      </c>
      <c r="N968">
        <v>2</v>
      </c>
      <c r="O968">
        <v>25</v>
      </c>
      <c r="P968" s="31" t="s">
        <v>455</v>
      </c>
      <c r="Q968">
        <v>1148</v>
      </c>
      <c r="R968">
        <v>4</v>
      </c>
      <c r="S968" s="32" t="s">
        <v>435</v>
      </c>
      <c r="T968">
        <v>442</v>
      </c>
      <c r="W968">
        <v>4</v>
      </c>
      <c r="X968">
        <v>60</v>
      </c>
      <c r="Y968" s="20" t="s">
        <v>184</v>
      </c>
      <c r="Z968">
        <v>3</v>
      </c>
      <c r="AA968">
        <v>2</v>
      </c>
      <c r="AB968">
        <v>5</v>
      </c>
      <c r="AF968">
        <v>8</v>
      </c>
      <c r="AG968" t="s">
        <v>84</v>
      </c>
    </row>
    <row r="969" spans="1:33" x14ac:dyDescent="0.25">
      <c r="A969" s="20" t="s">
        <v>210</v>
      </c>
      <c r="B969" s="26" t="s">
        <v>229</v>
      </c>
      <c r="C969" s="26" t="s">
        <v>2302</v>
      </c>
      <c r="D969">
        <v>4.8</v>
      </c>
      <c r="E969" s="28">
        <v>3</v>
      </c>
      <c r="F969" s="37" t="str">
        <f>VLOOKUP(Z969, method!$A$1:$B$15, 2, 0)</f>
        <v>中前</v>
      </c>
      <c r="G969">
        <v>1</v>
      </c>
      <c r="H969">
        <v>135</v>
      </c>
      <c r="I969" s="43">
        <v>1000</v>
      </c>
      <c r="J969" s="20" t="s">
        <v>19</v>
      </c>
      <c r="K969">
        <v>0</v>
      </c>
      <c r="L969">
        <v>57.32</v>
      </c>
      <c r="M969">
        <v>15</v>
      </c>
      <c r="N969">
        <v>1</v>
      </c>
      <c r="O969">
        <v>25</v>
      </c>
      <c r="P969" s="31" t="s">
        <v>455</v>
      </c>
      <c r="Q969">
        <v>1144</v>
      </c>
      <c r="R969">
        <v>4</v>
      </c>
      <c r="S969" s="32" t="s">
        <v>435</v>
      </c>
      <c r="T969">
        <v>351</v>
      </c>
      <c r="W969" s="12">
        <v>1</v>
      </c>
      <c r="X969">
        <v>60</v>
      </c>
      <c r="Y969" s="20" t="s">
        <v>184</v>
      </c>
      <c r="Z969">
        <v>5</v>
      </c>
      <c r="AA969">
        <v>5</v>
      </c>
      <c r="AB969">
        <v>3</v>
      </c>
      <c r="AF969">
        <v>8</v>
      </c>
      <c r="AG969" t="s">
        <v>84</v>
      </c>
    </row>
    <row r="970" spans="1:33" hidden="1" x14ac:dyDescent="0.25">
      <c r="A970" s="20" t="s">
        <v>210</v>
      </c>
      <c r="B970" s="26" t="s">
        <v>229</v>
      </c>
      <c r="C970" s="26" t="s">
        <v>2302</v>
      </c>
      <c r="D970">
        <v>48</v>
      </c>
      <c r="E970">
        <v>7</v>
      </c>
      <c r="F970" s="35" t="str">
        <f>VLOOKUP(Z970, method!$A$1:$B$15, 2, 0)</f>
        <v>放頭</v>
      </c>
      <c r="G970">
        <v>3</v>
      </c>
      <c r="H970">
        <v>115</v>
      </c>
      <c r="I970">
        <v>1200</v>
      </c>
      <c r="J970" s="25" t="s">
        <v>49</v>
      </c>
      <c r="K970">
        <v>1</v>
      </c>
      <c r="L970">
        <v>9.58</v>
      </c>
      <c r="M970">
        <v>29</v>
      </c>
      <c r="N970">
        <v>12</v>
      </c>
      <c r="O970">
        <v>24</v>
      </c>
      <c r="P970" t="s">
        <v>467</v>
      </c>
      <c r="Q970">
        <v>1135</v>
      </c>
      <c r="R970">
        <v>3</v>
      </c>
      <c r="S970" s="32" t="s">
        <v>435</v>
      </c>
      <c r="T970">
        <v>305</v>
      </c>
      <c r="W970" t="s">
        <v>624</v>
      </c>
      <c r="X970">
        <v>62</v>
      </c>
      <c r="Y970" s="20" t="s">
        <v>184</v>
      </c>
      <c r="Z970">
        <v>2</v>
      </c>
      <c r="AA970">
        <v>3</v>
      </c>
      <c r="AB970">
        <v>7</v>
      </c>
      <c r="AF970">
        <v>8</v>
      </c>
      <c r="AG970" t="s">
        <v>84</v>
      </c>
    </row>
    <row r="971" spans="1:33" hidden="1" x14ac:dyDescent="0.25">
      <c r="A971" s="20" t="s">
        <v>210</v>
      </c>
      <c r="B971" s="26" t="s">
        <v>229</v>
      </c>
      <c r="C971" s="26" t="s">
        <v>2302</v>
      </c>
      <c r="D971">
        <v>31</v>
      </c>
      <c r="E971" s="34">
        <v>5</v>
      </c>
      <c r="F971" s="37" t="str">
        <f>VLOOKUP(Z971, method!$A$1:$B$15, 2, 0)</f>
        <v>中前</v>
      </c>
      <c r="G971">
        <v>5</v>
      </c>
      <c r="H971">
        <v>123</v>
      </c>
      <c r="I971" s="43">
        <v>1000</v>
      </c>
      <c r="J971" s="25" t="s">
        <v>49</v>
      </c>
      <c r="K971">
        <v>0</v>
      </c>
      <c r="L971">
        <v>57.39</v>
      </c>
      <c r="M971">
        <v>11</v>
      </c>
      <c r="N971">
        <v>12</v>
      </c>
      <c r="O971">
        <v>24</v>
      </c>
      <c r="P971" s="31" t="s">
        <v>455</v>
      </c>
      <c r="Q971">
        <v>1128</v>
      </c>
      <c r="R971">
        <v>3</v>
      </c>
      <c r="S971" s="32" t="s">
        <v>435</v>
      </c>
      <c r="T971">
        <v>256</v>
      </c>
      <c r="W971" s="12" t="s">
        <v>521</v>
      </c>
      <c r="X971">
        <v>63</v>
      </c>
      <c r="Y971" s="20" t="s">
        <v>184</v>
      </c>
      <c r="Z971">
        <v>5</v>
      </c>
      <c r="AA971">
        <v>3</v>
      </c>
      <c r="AB971">
        <v>5</v>
      </c>
      <c r="AF971">
        <v>8</v>
      </c>
      <c r="AG971" t="s">
        <v>84</v>
      </c>
    </row>
    <row r="972" spans="1:33" hidden="1" x14ac:dyDescent="0.25">
      <c r="A972" s="20" t="s">
        <v>210</v>
      </c>
      <c r="B972" s="26" t="s">
        <v>229</v>
      </c>
      <c r="C972" s="26" t="s">
        <v>2302</v>
      </c>
      <c r="D972">
        <v>32</v>
      </c>
      <c r="E972">
        <v>10</v>
      </c>
      <c r="F972" s="35" t="str">
        <f>VLOOKUP(Z972, method!$A$1:$B$15, 2, 0)</f>
        <v>放頭</v>
      </c>
      <c r="G972">
        <v>5</v>
      </c>
      <c r="H972">
        <v>124</v>
      </c>
      <c r="I972" s="43">
        <v>1000</v>
      </c>
      <c r="J972" s="24" t="s">
        <v>34</v>
      </c>
      <c r="K972">
        <v>0</v>
      </c>
      <c r="L972">
        <v>57.92</v>
      </c>
      <c r="M972">
        <v>27</v>
      </c>
      <c r="N972">
        <v>11</v>
      </c>
      <c r="O972">
        <v>24</v>
      </c>
      <c r="P972" s="42" t="s">
        <v>445</v>
      </c>
      <c r="Q972">
        <v>1139</v>
      </c>
      <c r="R972">
        <v>3</v>
      </c>
      <c r="S972" s="32" t="s">
        <v>435</v>
      </c>
      <c r="T972">
        <v>219</v>
      </c>
      <c r="W972" t="s">
        <v>674</v>
      </c>
      <c r="X972">
        <v>65</v>
      </c>
      <c r="Y972" s="20" t="s">
        <v>184</v>
      </c>
      <c r="Z972">
        <v>3</v>
      </c>
      <c r="AA972">
        <v>3</v>
      </c>
      <c r="AB972">
        <v>10</v>
      </c>
      <c r="AF972">
        <v>8</v>
      </c>
      <c r="AG972" t="s">
        <v>84</v>
      </c>
    </row>
    <row r="973" spans="1:33" hidden="1" x14ac:dyDescent="0.25">
      <c r="A973" s="20" t="s">
        <v>210</v>
      </c>
      <c r="B973" s="26" t="s">
        <v>229</v>
      </c>
      <c r="C973" s="26" t="s">
        <v>2302</v>
      </c>
      <c r="D973">
        <v>18</v>
      </c>
      <c r="E973">
        <v>11</v>
      </c>
      <c r="F973" s="37" t="str">
        <f>VLOOKUP(Z973, method!$A$1:$B$15, 2, 0)</f>
        <v>中前</v>
      </c>
      <c r="G973">
        <v>11</v>
      </c>
      <c r="H973">
        <v>122</v>
      </c>
      <c r="I973" s="43">
        <v>1000</v>
      </c>
      <c r="J973" s="24" t="s">
        <v>38</v>
      </c>
      <c r="K973">
        <v>0</v>
      </c>
      <c r="L973">
        <v>57.93</v>
      </c>
      <c r="M973">
        <v>27</v>
      </c>
      <c r="N973">
        <v>10</v>
      </c>
      <c r="O973">
        <v>24</v>
      </c>
      <c r="P973" s="31" t="s">
        <v>461</v>
      </c>
      <c r="Q973">
        <v>1129</v>
      </c>
      <c r="R973">
        <v>3</v>
      </c>
      <c r="S973" s="32" t="s">
        <v>435</v>
      </c>
      <c r="T973">
        <v>137</v>
      </c>
      <c r="W973">
        <v>6</v>
      </c>
      <c r="X973">
        <v>65</v>
      </c>
      <c r="Y973" s="20" t="s">
        <v>184</v>
      </c>
      <c r="Z973">
        <v>6</v>
      </c>
      <c r="AA973">
        <v>4</v>
      </c>
      <c r="AB973">
        <v>11</v>
      </c>
      <c r="AF973">
        <v>8</v>
      </c>
      <c r="AG973" t="s">
        <v>84</v>
      </c>
    </row>
    <row r="974" spans="1:33" hidden="1" x14ac:dyDescent="0.25">
      <c r="A974" s="20" t="s">
        <v>210</v>
      </c>
      <c r="B974" s="26" t="s">
        <v>229</v>
      </c>
      <c r="C974" s="26" t="s">
        <v>2302</v>
      </c>
      <c r="D974" t="s">
        <v>546</v>
      </c>
      <c r="E974" t="s">
        <v>720</v>
      </c>
      <c r="G974" t="s">
        <v>546</v>
      </c>
      <c r="H974">
        <v>122</v>
      </c>
      <c r="I974" s="43">
        <v>1000</v>
      </c>
      <c r="J974" s="24" t="s">
        <v>38</v>
      </c>
      <c r="K974" t="s">
        <v>546</v>
      </c>
      <c r="M974">
        <v>10</v>
      </c>
      <c r="N974">
        <v>7</v>
      </c>
      <c r="O974">
        <v>24</v>
      </c>
      <c r="P974" s="31" t="s">
        <v>455</v>
      </c>
      <c r="Q974" t="s">
        <v>546</v>
      </c>
      <c r="R974">
        <v>3</v>
      </c>
      <c r="S974" s="32" t="s">
        <v>446</v>
      </c>
      <c r="T974">
        <v>819</v>
      </c>
      <c r="W974" t="s">
        <v>546</v>
      </c>
      <c r="X974">
        <v>65</v>
      </c>
      <c r="Y974" s="20" t="s">
        <v>184</v>
      </c>
      <c r="Z974" t="s">
        <v>546</v>
      </c>
      <c r="AF974">
        <v>8</v>
      </c>
      <c r="AG974" t="s">
        <v>84</v>
      </c>
    </row>
    <row r="975" spans="1:33" hidden="1" x14ac:dyDescent="0.25">
      <c r="A975" s="20" t="s">
        <v>210</v>
      </c>
      <c r="B975" s="26" t="s">
        <v>229</v>
      </c>
      <c r="C975" s="26" t="s">
        <v>2302</v>
      </c>
      <c r="D975">
        <v>74</v>
      </c>
      <c r="E975" s="28">
        <v>2</v>
      </c>
      <c r="F975" s="36" t="str">
        <f>VLOOKUP(Z975, method!$A$1:$B$15, 2, 0)</f>
        <v>中後</v>
      </c>
      <c r="G975">
        <v>11</v>
      </c>
      <c r="H975">
        <v>121</v>
      </c>
      <c r="I975" s="43">
        <v>1000</v>
      </c>
      <c r="J975" s="24" t="s">
        <v>38</v>
      </c>
      <c r="K975">
        <v>0</v>
      </c>
      <c r="L975">
        <v>57.19</v>
      </c>
      <c r="M975">
        <v>12</v>
      </c>
      <c r="N975">
        <v>6</v>
      </c>
      <c r="O975">
        <v>24</v>
      </c>
      <c r="P975" s="31" t="s">
        <v>455</v>
      </c>
      <c r="Q975">
        <v>1120</v>
      </c>
      <c r="R975">
        <v>3</v>
      </c>
      <c r="S975" s="32" t="s">
        <v>435</v>
      </c>
      <c r="T975">
        <v>749</v>
      </c>
      <c r="W975" s="12">
        <v>2</v>
      </c>
      <c r="X975">
        <v>65</v>
      </c>
      <c r="Y975" s="20" t="s">
        <v>184</v>
      </c>
      <c r="Z975">
        <v>10</v>
      </c>
      <c r="AA975">
        <v>11</v>
      </c>
      <c r="AB975">
        <v>2</v>
      </c>
      <c r="AF975">
        <v>8</v>
      </c>
      <c r="AG975" t="s">
        <v>84</v>
      </c>
    </row>
    <row r="976" spans="1:33" hidden="1" x14ac:dyDescent="0.25">
      <c r="A976" s="20" t="s">
        <v>210</v>
      </c>
      <c r="B976" s="26" t="s">
        <v>229</v>
      </c>
      <c r="C976" s="26" t="s">
        <v>2302</v>
      </c>
      <c r="D976">
        <v>23</v>
      </c>
      <c r="E976">
        <v>7</v>
      </c>
      <c r="F976" s="35" t="str">
        <f>VLOOKUP(Z976, method!$A$1:$B$15, 2, 0)</f>
        <v>放頭</v>
      </c>
      <c r="G976">
        <v>1</v>
      </c>
      <c r="H976">
        <v>124</v>
      </c>
      <c r="I976" s="43">
        <v>1000</v>
      </c>
      <c r="J976" s="20" t="s">
        <v>19</v>
      </c>
      <c r="K976">
        <v>0</v>
      </c>
      <c r="L976">
        <v>57.1</v>
      </c>
      <c r="M976">
        <v>11</v>
      </c>
      <c r="N976">
        <v>5</v>
      </c>
      <c r="O976">
        <v>24</v>
      </c>
      <c r="P976" t="s">
        <v>429</v>
      </c>
      <c r="Q976">
        <v>1123</v>
      </c>
      <c r="R976">
        <v>3</v>
      </c>
      <c r="S976" s="32" t="s">
        <v>446</v>
      </c>
      <c r="T976">
        <v>658</v>
      </c>
      <c r="W976" t="s">
        <v>837</v>
      </c>
      <c r="X976">
        <v>67</v>
      </c>
      <c r="Y976" s="20" t="s">
        <v>184</v>
      </c>
      <c r="Z976">
        <v>3</v>
      </c>
      <c r="AA976">
        <v>4</v>
      </c>
      <c r="AB976">
        <v>7</v>
      </c>
      <c r="AF976">
        <v>8</v>
      </c>
      <c r="AG976" t="s">
        <v>84</v>
      </c>
    </row>
    <row r="977" spans="1:33" hidden="1" x14ac:dyDescent="0.25">
      <c r="A977" s="20" t="s">
        <v>210</v>
      </c>
      <c r="B977" s="26" t="s">
        <v>229</v>
      </c>
      <c r="C977" s="26" t="s">
        <v>2302</v>
      </c>
      <c r="D977">
        <v>33</v>
      </c>
      <c r="E977" s="34">
        <v>5</v>
      </c>
      <c r="F977" s="35" t="str">
        <f>VLOOKUP(Z977, method!$A$1:$B$15, 2, 0)</f>
        <v>放頭</v>
      </c>
      <c r="G977">
        <v>4</v>
      </c>
      <c r="H977">
        <v>124</v>
      </c>
      <c r="I977">
        <v>1200</v>
      </c>
      <c r="J977" s="26" t="s">
        <v>693</v>
      </c>
      <c r="K977">
        <v>1</v>
      </c>
      <c r="L977">
        <v>11.4</v>
      </c>
      <c r="M977">
        <v>1</v>
      </c>
      <c r="N977">
        <v>5</v>
      </c>
      <c r="O977">
        <v>24</v>
      </c>
      <c r="P977" s="31" t="s">
        <v>450</v>
      </c>
      <c r="Q977">
        <v>1116</v>
      </c>
      <c r="R977">
        <v>3</v>
      </c>
      <c r="S977" s="33" t="s">
        <v>499</v>
      </c>
      <c r="T977">
        <v>633</v>
      </c>
      <c r="W977" t="s">
        <v>817</v>
      </c>
      <c r="X977">
        <v>69</v>
      </c>
      <c r="Y977" s="20" t="s">
        <v>184</v>
      </c>
      <c r="Z977">
        <v>1</v>
      </c>
      <c r="AA977">
        <v>1</v>
      </c>
      <c r="AB977">
        <v>5</v>
      </c>
      <c r="AF977">
        <v>8</v>
      </c>
      <c r="AG977" t="s">
        <v>84</v>
      </c>
    </row>
    <row r="978" spans="1:33" hidden="1" x14ac:dyDescent="0.25">
      <c r="A978" s="20" t="s">
        <v>210</v>
      </c>
      <c r="B978" s="26" t="s">
        <v>229</v>
      </c>
      <c r="C978" s="26" t="s">
        <v>2302</v>
      </c>
      <c r="D978">
        <v>22</v>
      </c>
      <c r="E978">
        <v>6</v>
      </c>
      <c r="F978" s="37" t="str">
        <f>VLOOKUP(Z978, method!$A$1:$B$15, 2, 0)</f>
        <v>中前</v>
      </c>
      <c r="G978">
        <v>2</v>
      </c>
      <c r="H978">
        <v>122</v>
      </c>
      <c r="I978" s="43">
        <v>1000</v>
      </c>
      <c r="J978" s="23" t="s">
        <v>487</v>
      </c>
      <c r="K978">
        <v>0</v>
      </c>
      <c r="L978">
        <v>57.27</v>
      </c>
      <c r="M978">
        <v>24</v>
      </c>
      <c r="N978">
        <v>4</v>
      </c>
      <c r="O978">
        <v>24</v>
      </c>
      <c r="P978" s="42" t="s">
        <v>445</v>
      </c>
      <c r="Q978">
        <v>1112</v>
      </c>
      <c r="R978">
        <v>3</v>
      </c>
      <c r="S978" s="32" t="s">
        <v>435</v>
      </c>
      <c r="T978">
        <v>608</v>
      </c>
      <c r="W978">
        <v>4</v>
      </c>
      <c r="X978">
        <v>70</v>
      </c>
      <c r="Y978" s="20" t="s">
        <v>184</v>
      </c>
      <c r="Z978">
        <v>6</v>
      </c>
      <c r="AA978">
        <v>7</v>
      </c>
      <c r="AB978">
        <v>6</v>
      </c>
      <c r="AF978">
        <v>8</v>
      </c>
      <c r="AG978" t="s">
        <v>84</v>
      </c>
    </row>
    <row r="979" spans="1:33" hidden="1" x14ac:dyDescent="0.25">
      <c r="A979" s="20" t="s">
        <v>210</v>
      </c>
      <c r="B979" s="26" t="s">
        <v>229</v>
      </c>
      <c r="C979" s="26" t="s">
        <v>2302</v>
      </c>
      <c r="D979">
        <v>18</v>
      </c>
      <c r="E979">
        <v>12</v>
      </c>
      <c r="F979" s="35" t="str">
        <f>VLOOKUP(Z979, method!$A$1:$B$15, 2, 0)</f>
        <v>放頭</v>
      </c>
      <c r="G979">
        <v>4</v>
      </c>
      <c r="H979">
        <v>128</v>
      </c>
      <c r="I979" s="43">
        <v>1000</v>
      </c>
      <c r="J979" s="24" t="s">
        <v>34</v>
      </c>
      <c r="K979">
        <v>0</v>
      </c>
      <c r="L979">
        <v>58.35</v>
      </c>
      <c r="M979">
        <v>27</v>
      </c>
      <c r="N979">
        <v>3</v>
      </c>
      <c r="O979">
        <v>24</v>
      </c>
      <c r="P979" s="31" t="s">
        <v>450</v>
      </c>
      <c r="Q979">
        <v>1121</v>
      </c>
      <c r="R979">
        <v>3</v>
      </c>
      <c r="S979" s="32" t="s">
        <v>435</v>
      </c>
      <c r="T979">
        <v>538</v>
      </c>
      <c r="W979" t="s">
        <v>634</v>
      </c>
      <c r="X979">
        <v>70</v>
      </c>
      <c r="Y979" s="20" t="s">
        <v>184</v>
      </c>
      <c r="Z979">
        <v>3</v>
      </c>
      <c r="AA979">
        <v>4</v>
      </c>
      <c r="AB979">
        <v>12</v>
      </c>
      <c r="AF979">
        <v>8</v>
      </c>
      <c r="AG979" t="s">
        <v>84</v>
      </c>
    </row>
    <row r="980" spans="1:33" hidden="1" x14ac:dyDescent="0.25">
      <c r="A980" s="20" t="s">
        <v>210</v>
      </c>
      <c r="B980" s="26" t="s">
        <v>229</v>
      </c>
      <c r="C980" s="26" t="s">
        <v>2302</v>
      </c>
      <c r="D980">
        <v>2.9</v>
      </c>
      <c r="E980" s="34">
        <v>4</v>
      </c>
      <c r="F980" s="35" t="str">
        <f>VLOOKUP(Z980, method!$A$1:$B$15, 2, 0)</f>
        <v>放頭</v>
      </c>
      <c r="G980">
        <v>2</v>
      </c>
      <c r="H980">
        <v>124</v>
      </c>
      <c r="I980" s="43">
        <v>1000</v>
      </c>
      <c r="J980" s="17" t="s">
        <v>84</v>
      </c>
      <c r="K980">
        <v>0</v>
      </c>
      <c r="L980">
        <v>57.41</v>
      </c>
      <c r="M980">
        <v>21</v>
      </c>
      <c r="N980">
        <v>2</v>
      </c>
      <c r="O980">
        <v>24</v>
      </c>
      <c r="P980" s="42" t="s">
        <v>445</v>
      </c>
      <c r="Q980">
        <v>1121</v>
      </c>
      <c r="R980">
        <v>3</v>
      </c>
      <c r="S980" s="32" t="s">
        <v>435</v>
      </c>
      <c r="T980">
        <v>445</v>
      </c>
      <c r="W980">
        <v>3</v>
      </c>
      <c r="X980">
        <v>70</v>
      </c>
      <c r="Y980" s="20" t="s">
        <v>184</v>
      </c>
      <c r="Z980">
        <v>2</v>
      </c>
      <c r="AA980">
        <v>2</v>
      </c>
      <c r="AB980">
        <v>4</v>
      </c>
      <c r="AF980">
        <v>8</v>
      </c>
      <c r="AG980" t="s">
        <v>84</v>
      </c>
    </row>
    <row r="981" spans="1:33" hidden="1" x14ac:dyDescent="0.25">
      <c r="A981" s="20" t="s">
        <v>210</v>
      </c>
      <c r="B981" s="26" t="s">
        <v>229</v>
      </c>
      <c r="C981" s="26" t="s">
        <v>2302</v>
      </c>
      <c r="D981">
        <v>2.8</v>
      </c>
      <c r="E981" s="28">
        <v>1</v>
      </c>
      <c r="F981" s="35" t="str">
        <f>VLOOKUP(Z981, method!$A$1:$B$15, 2, 0)</f>
        <v>放頭</v>
      </c>
      <c r="G981">
        <v>4</v>
      </c>
      <c r="H981">
        <v>120</v>
      </c>
      <c r="I981" s="43">
        <v>1000</v>
      </c>
      <c r="J981" s="20" t="s">
        <v>19</v>
      </c>
      <c r="K981">
        <v>0</v>
      </c>
      <c r="L981">
        <v>57.43</v>
      </c>
      <c r="M981">
        <v>17</v>
      </c>
      <c r="N981">
        <v>1</v>
      </c>
      <c r="O981">
        <v>24</v>
      </c>
      <c r="P981" s="31" t="s">
        <v>461</v>
      </c>
      <c r="Q981">
        <v>1122</v>
      </c>
      <c r="R981">
        <v>3</v>
      </c>
      <c r="S981" s="32" t="s">
        <v>435</v>
      </c>
      <c r="T981">
        <v>346</v>
      </c>
      <c r="W981" s="12" t="s">
        <v>451</v>
      </c>
      <c r="X981">
        <v>62</v>
      </c>
      <c r="Y981" s="20" t="s">
        <v>184</v>
      </c>
      <c r="Z981">
        <v>2</v>
      </c>
      <c r="AA981">
        <v>2</v>
      </c>
      <c r="AB981">
        <v>1</v>
      </c>
      <c r="AF981">
        <v>8</v>
      </c>
      <c r="AG981" t="s">
        <v>84</v>
      </c>
    </row>
    <row r="982" spans="1:33" hidden="1" x14ac:dyDescent="0.25">
      <c r="A982" s="20" t="s">
        <v>210</v>
      </c>
      <c r="B982" s="26" t="s">
        <v>229</v>
      </c>
      <c r="C982" s="26" t="s">
        <v>2302</v>
      </c>
      <c r="D982">
        <v>3.6</v>
      </c>
      <c r="E982" s="28">
        <v>3</v>
      </c>
      <c r="F982" s="37" t="str">
        <f>VLOOKUP(Z982, method!$A$1:$B$15, 2, 0)</f>
        <v>中前</v>
      </c>
      <c r="G982">
        <v>5</v>
      </c>
      <c r="H982">
        <v>118</v>
      </c>
      <c r="I982" s="43">
        <v>1000</v>
      </c>
      <c r="J982" s="24" t="s">
        <v>38</v>
      </c>
      <c r="K982">
        <v>0</v>
      </c>
      <c r="L982">
        <v>57.45</v>
      </c>
      <c r="M982">
        <v>13</v>
      </c>
      <c r="N982">
        <v>12</v>
      </c>
      <c r="O982">
        <v>23</v>
      </c>
      <c r="P982" s="31" t="s">
        <v>455</v>
      </c>
      <c r="Q982">
        <v>1131</v>
      </c>
      <c r="R982">
        <v>3</v>
      </c>
      <c r="S982" s="32" t="s">
        <v>435</v>
      </c>
      <c r="T982">
        <v>246</v>
      </c>
      <c r="W982" s="12" t="s">
        <v>558</v>
      </c>
      <c r="X982">
        <v>62</v>
      </c>
      <c r="Y982" s="20" t="s">
        <v>184</v>
      </c>
      <c r="Z982">
        <v>4</v>
      </c>
      <c r="AA982">
        <v>5</v>
      </c>
      <c r="AB982">
        <v>3</v>
      </c>
      <c r="AF982">
        <v>8</v>
      </c>
      <c r="AG982" t="s">
        <v>84</v>
      </c>
    </row>
    <row r="983" spans="1:33" hidden="1" x14ac:dyDescent="0.25">
      <c r="A983" s="20" t="s">
        <v>210</v>
      </c>
      <c r="B983" s="26" t="s">
        <v>229</v>
      </c>
      <c r="C983" s="26" t="s">
        <v>2302</v>
      </c>
      <c r="D983">
        <v>6</v>
      </c>
      <c r="E983" s="28">
        <v>1</v>
      </c>
      <c r="F983" s="36" t="str">
        <f>VLOOKUP(Z983, method!$A$1:$B$15, 2, 0)</f>
        <v>中後</v>
      </c>
      <c r="G983">
        <v>11</v>
      </c>
      <c r="H983">
        <v>132</v>
      </c>
      <c r="I983" s="43">
        <v>1000</v>
      </c>
      <c r="J983" s="24" t="s">
        <v>38</v>
      </c>
      <c r="K983">
        <v>0</v>
      </c>
      <c r="L983">
        <v>57.51</v>
      </c>
      <c r="M983">
        <v>22</v>
      </c>
      <c r="N983">
        <v>11</v>
      </c>
      <c r="O983">
        <v>23</v>
      </c>
      <c r="P983" s="31" t="s">
        <v>461</v>
      </c>
      <c r="Q983">
        <v>1135</v>
      </c>
      <c r="R983">
        <v>4</v>
      </c>
      <c r="S983" s="32" t="s">
        <v>435</v>
      </c>
      <c r="T983">
        <v>190</v>
      </c>
      <c r="W983" s="12" t="s">
        <v>431</v>
      </c>
      <c r="X983">
        <v>56</v>
      </c>
      <c r="Y983" s="20" t="s">
        <v>184</v>
      </c>
      <c r="Z983">
        <v>8</v>
      </c>
      <c r="AA983">
        <v>8</v>
      </c>
      <c r="AB983">
        <v>1</v>
      </c>
      <c r="AF983">
        <v>8</v>
      </c>
      <c r="AG983" t="s">
        <v>84</v>
      </c>
    </row>
    <row r="984" spans="1:33" hidden="1" x14ac:dyDescent="0.25">
      <c r="A984" s="20" t="s">
        <v>210</v>
      </c>
      <c r="B984" s="26" t="s">
        <v>229</v>
      </c>
      <c r="C984" s="26" t="s">
        <v>2302</v>
      </c>
      <c r="D984">
        <v>10</v>
      </c>
      <c r="E984" s="28">
        <v>2</v>
      </c>
      <c r="F984" s="37" t="str">
        <f>VLOOKUP(Z984, method!$A$1:$B$15, 2, 0)</f>
        <v>中前</v>
      </c>
      <c r="G984">
        <v>12</v>
      </c>
      <c r="H984">
        <v>130</v>
      </c>
      <c r="I984" s="43">
        <v>1000</v>
      </c>
      <c r="J984" s="16" t="s">
        <v>13</v>
      </c>
      <c r="K984">
        <v>0</v>
      </c>
      <c r="L984">
        <v>57.59</v>
      </c>
      <c r="M984">
        <v>18</v>
      </c>
      <c r="N984">
        <v>10</v>
      </c>
      <c r="O984">
        <v>23</v>
      </c>
      <c r="P984" s="31" t="s">
        <v>455</v>
      </c>
      <c r="Q984">
        <v>1134</v>
      </c>
      <c r="R984">
        <v>4</v>
      </c>
      <c r="S984" s="33" t="s">
        <v>499</v>
      </c>
      <c r="T984">
        <v>93</v>
      </c>
      <c r="W984" s="12" t="s">
        <v>431</v>
      </c>
      <c r="X984">
        <v>55</v>
      </c>
      <c r="Y984" s="20" t="s">
        <v>184</v>
      </c>
      <c r="Z984">
        <v>5</v>
      </c>
      <c r="AA984">
        <v>5</v>
      </c>
      <c r="AB984">
        <v>2</v>
      </c>
      <c r="AF984">
        <v>8</v>
      </c>
      <c r="AG984" t="s">
        <v>84</v>
      </c>
    </row>
    <row r="985" spans="1:33" x14ac:dyDescent="0.25">
      <c r="A985" s="20" t="s">
        <v>210</v>
      </c>
      <c r="B985" s="27" t="s">
        <v>232</v>
      </c>
      <c r="C985" s="27" t="s">
        <v>2303</v>
      </c>
      <c r="D985">
        <v>22</v>
      </c>
      <c r="E985" s="34">
        <v>5</v>
      </c>
      <c r="F985" s="37" t="str">
        <f>VLOOKUP(Z985, method!$A$1:$B$15, 2, 0)</f>
        <v>中前</v>
      </c>
      <c r="G985">
        <v>11</v>
      </c>
      <c r="H985">
        <v>127</v>
      </c>
      <c r="I985" s="43">
        <v>1000</v>
      </c>
      <c r="J985" s="21" t="s">
        <v>53</v>
      </c>
      <c r="K985">
        <v>0</v>
      </c>
      <c r="L985">
        <v>57.75</v>
      </c>
      <c r="M985">
        <v>10</v>
      </c>
      <c r="N985">
        <v>9</v>
      </c>
      <c r="O985">
        <v>25</v>
      </c>
      <c r="P985" s="31" t="s">
        <v>450</v>
      </c>
      <c r="Q985">
        <v>1124</v>
      </c>
      <c r="R985">
        <v>4</v>
      </c>
      <c r="S985" s="32" t="s">
        <v>435</v>
      </c>
      <c r="T985">
        <v>13</v>
      </c>
      <c r="W985" s="12">
        <v>1</v>
      </c>
      <c r="X985">
        <v>50</v>
      </c>
      <c r="Y985" s="24" t="s">
        <v>145</v>
      </c>
      <c r="Z985">
        <v>5</v>
      </c>
      <c r="AA985">
        <v>3</v>
      </c>
      <c r="AB985">
        <v>5</v>
      </c>
      <c r="AF985">
        <v>1</v>
      </c>
      <c r="AG985" t="s">
        <v>19</v>
      </c>
    </row>
    <row r="986" spans="1:33" hidden="1" x14ac:dyDescent="0.25">
      <c r="A986" s="20" t="s">
        <v>210</v>
      </c>
      <c r="B986" s="27" t="s">
        <v>232</v>
      </c>
      <c r="C986" s="27" t="s">
        <v>2303</v>
      </c>
      <c r="D986">
        <v>61</v>
      </c>
      <c r="E986">
        <v>9</v>
      </c>
      <c r="F986" s="37" t="str">
        <f>VLOOKUP(Z986, method!$A$1:$B$15, 2, 0)</f>
        <v>中前</v>
      </c>
      <c r="G986">
        <v>4</v>
      </c>
      <c r="H986">
        <v>127</v>
      </c>
      <c r="I986">
        <v>1200</v>
      </c>
      <c r="J986" s="16" t="s">
        <v>29</v>
      </c>
      <c r="K986">
        <v>1</v>
      </c>
      <c r="L986">
        <v>10.220000000000001</v>
      </c>
      <c r="M986">
        <v>14</v>
      </c>
      <c r="N986">
        <v>6</v>
      </c>
      <c r="O986">
        <v>25</v>
      </c>
      <c r="P986" t="s">
        <v>467</v>
      </c>
      <c r="Q986">
        <v>1165</v>
      </c>
      <c r="R986">
        <v>4</v>
      </c>
      <c r="S986" s="33" t="s">
        <v>1270</v>
      </c>
      <c r="T986">
        <v>759</v>
      </c>
      <c r="W986" t="s">
        <v>613</v>
      </c>
      <c r="X986">
        <v>52</v>
      </c>
      <c r="Y986" s="24" t="s">
        <v>145</v>
      </c>
      <c r="Z986">
        <v>6</v>
      </c>
      <c r="AA986">
        <v>6</v>
      </c>
      <c r="AB986">
        <v>9</v>
      </c>
      <c r="AF986">
        <v>1</v>
      </c>
      <c r="AG986" t="s">
        <v>19</v>
      </c>
    </row>
    <row r="987" spans="1:33" x14ac:dyDescent="0.25">
      <c r="A987" s="20" t="s">
        <v>210</v>
      </c>
      <c r="B987" s="27" t="s">
        <v>232</v>
      </c>
      <c r="C987" s="27" t="s">
        <v>2303</v>
      </c>
      <c r="D987">
        <v>13</v>
      </c>
      <c r="E987">
        <v>6</v>
      </c>
      <c r="F987" s="37" t="str">
        <f>VLOOKUP(Z987, method!$A$1:$B$15, 2, 0)</f>
        <v>中前</v>
      </c>
      <c r="G987">
        <v>1</v>
      </c>
      <c r="H987">
        <v>131</v>
      </c>
      <c r="I987" s="43">
        <v>1000</v>
      </c>
      <c r="J987" s="21" t="s">
        <v>53</v>
      </c>
      <c r="K987">
        <v>0</v>
      </c>
      <c r="L987">
        <v>57.75</v>
      </c>
      <c r="M987">
        <v>21</v>
      </c>
      <c r="N987">
        <v>5</v>
      </c>
      <c r="O987">
        <v>25</v>
      </c>
      <c r="P987" s="31" t="s">
        <v>461</v>
      </c>
      <c r="Q987">
        <v>1167</v>
      </c>
      <c r="R987">
        <v>4</v>
      </c>
      <c r="S987" s="32" t="s">
        <v>446</v>
      </c>
      <c r="T987">
        <v>692</v>
      </c>
      <c r="W987" t="s">
        <v>600</v>
      </c>
      <c r="X987">
        <v>54</v>
      </c>
      <c r="Y987" s="24" t="s">
        <v>145</v>
      </c>
      <c r="Z987">
        <v>7</v>
      </c>
      <c r="AA987">
        <v>8</v>
      </c>
      <c r="AB987">
        <v>6</v>
      </c>
      <c r="AF987">
        <v>1</v>
      </c>
      <c r="AG987" t="s">
        <v>19</v>
      </c>
    </row>
    <row r="988" spans="1:33" x14ac:dyDescent="0.25">
      <c r="A988" s="20" t="s">
        <v>210</v>
      </c>
      <c r="B988" s="27" t="s">
        <v>232</v>
      </c>
      <c r="C988" s="27" t="s">
        <v>2303</v>
      </c>
      <c r="D988">
        <v>25</v>
      </c>
      <c r="E988">
        <v>12</v>
      </c>
      <c r="F988" s="37" t="str">
        <f>VLOOKUP(Z988, method!$A$1:$B$15, 2, 0)</f>
        <v>中前</v>
      </c>
      <c r="G988">
        <v>12</v>
      </c>
      <c r="H988">
        <v>134</v>
      </c>
      <c r="I988" s="43">
        <v>1000</v>
      </c>
      <c r="J988" s="19" t="s">
        <v>63</v>
      </c>
      <c r="K988">
        <v>0</v>
      </c>
      <c r="L988">
        <v>59.18</v>
      </c>
      <c r="M988">
        <v>23</v>
      </c>
      <c r="N988">
        <v>4</v>
      </c>
      <c r="O988">
        <v>25</v>
      </c>
      <c r="P988" s="31" t="s">
        <v>461</v>
      </c>
      <c r="Q988">
        <v>1178</v>
      </c>
      <c r="R988">
        <v>4</v>
      </c>
      <c r="S988" s="32" t="s">
        <v>435</v>
      </c>
      <c r="T988">
        <v>614</v>
      </c>
      <c r="W988" t="s">
        <v>503</v>
      </c>
      <c r="X988">
        <v>56</v>
      </c>
      <c r="Y988" s="24" t="s">
        <v>145</v>
      </c>
      <c r="Z988">
        <v>5</v>
      </c>
      <c r="AA988">
        <v>8</v>
      </c>
      <c r="AB988">
        <v>12</v>
      </c>
      <c r="AF988">
        <v>1</v>
      </c>
      <c r="AG988" t="s">
        <v>19</v>
      </c>
    </row>
    <row r="989" spans="1:33" x14ac:dyDescent="0.25">
      <c r="A989" s="20" t="s">
        <v>210</v>
      </c>
      <c r="B989" s="27" t="s">
        <v>232</v>
      </c>
      <c r="C989" s="27" t="s">
        <v>2303</v>
      </c>
      <c r="D989">
        <v>21</v>
      </c>
      <c r="E989">
        <v>8</v>
      </c>
      <c r="F989" s="37" t="str">
        <f>VLOOKUP(Z989, method!$A$1:$B$15, 2, 0)</f>
        <v>中前</v>
      </c>
      <c r="G989">
        <v>6</v>
      </c>
      <c r="H989">
        <v>133</v>
      </c>
      <c r="I989" s="43">
        <v>1000</v>
      </c>
      <c r="J989" s="16" t="s">
        <v>29</v>
      </c>
      <c r="K989">
        <v>0</v>
      </c>
      <c r="L989">
        <v>57.27</v>
      </c>
      <c r="M989">
        <v>2</v>
      </c>
      <c r="N989">
        <v>4</v>
      </c>
      <c r="O989">
        <v>25</v>
      </c>
      <c r="P989" s="42" t="s">
        <v>445</v>
      </c>
      <c r="Q989">
        <v>1165</v>
      </c>
      <c r="R989">
        <v>4</v>
      </c>
      <c r="S989" s="32" t="s">
        <v>446</v>
      </c>
      <c r="T989">
        <v>557</v>
      </c>
      <c r="W989" s="12">
        <v>2</v>
      </c>
      <c r="X989">
        <v>58</v>
      </c>
      <c r="Y989" s="24" t="s">
        <v>145</v>
      </c>
      <c r="Z989">
        <v>6</v>
      </c>
      <c r="AA989">
        <v>6</v>
      </c>
      <c r="AB989">
        <v>8</v>
      </c>
      <c r="AF989">
        <v>1</v>
      </c>
      <c r="AG989" t="s">
        <v>19</v>
      </c>
    </row>
    <row r="990" spans="1:33" x14ac:dyDescent="0.25">
      <c r="A990" s="20" t="s">
        <v>210</v>
      </c>
      <c r="B990" s="27" t="s">
        <v>232</v>
      </c>
      <c r="C990" s="27" t="s">
        <v>2303</v>
      </c>
      <c r="D990">
        <v>33</v>
      </c>
      <c r="E990">
        <v>12</v>
      </c>
      <c r="F990" s="37" t="str">
        <f>VLOOKUP(Z990, method!$A$1:$B$15, 2, 0)</f>
        <v>中前</v>
      </c>
      <c r="G990">
        <v>12</v>
      </c>
      <c r="H990">
        <v>135</v>
      </c>
      <c r="I990" s="43">
        <v>1000</v>
      </c>
      <c r="J990" s="25" t="s">
        <v>49</v>
      </c>
      <c r="K990">
        <v>0</v>
      </c>
      <c r="L990">
        <v>58.39</v>
      </c>
      <c r="M990">
        <v>19</v>
      </c>
      <c r="N990">
        <v>3</v>
      </c>
      <c r="O990">
        <v>25</v>
      </c>
      <c r="P990" s="31" t="s">
        <v>455</v>
      </c>
      <c r="Q990">
        <v>1162</v>
      </c>
      <c r="R990">
        <v>4</v>
      </c>
      <c r="S990" s="32" t="s">
        <v>446</v>
      </c>
      <c r="T990">
        <v>520</v>
      </c>
      <c r="W990">
        <v>10</v>
      </c>
      <c r="X990">
        <v>60</v>
      </c>
      <c r="Y990" s="24" t="s">
        <v>145</v>
      </c>
      <c r="Z990">
        <v>4</v>
      </c>
      <c r="AA990">
        <v>5</v>
      </c>
      <c r="AB990">
        <v>12</v>
      </c>
      <c r="AF990">
        <v>1</v>
      </c>
      <c r="AG990" t="s">
        <v>19</v>
      </c>
    </row>
    <row r="991" spans="1:33" x14ac:dyDescent="0.25">
      <c r="A991" s="20" t="s">
        <v>210</v>
      </c>
      <c r="B991" s="27" t="s">
        <v>232</v>
      </c>
      <c r="C991" s="27" t="s">
        <v>2303</v>
      </c>
      <c r="D991">
        <v>55</v>
      </c>
      <c r="E991" s="34">
        <v>5</v>
      </c>
      <c r="F991" s="37" t="str">
        <f>VLOOKUP(Z991, method!$A$1:$B$15, 2, 0)</f>
        <v>中前</v>
      </c>
      <c r="G991">
        <v>1</v>
      </c>
      <c r="H991">
        <v>115</v>
      </c>
      <c r="I991" s="43">
        <v>1000</v>
      </c>
      <c r="J991" s="25" t="s">
        <v>49</v>
      </c>
      <c r="K991">
        <v>0</v>
      </c>
      <c r="L991">
        <v>57.05</v>
      </c>
      <c r="M991">
        <v>26</v>
      </c>
      <c r="N991">
        <v>2</v>
      </c>
      <c r="O991">
        <v>25</v>
      </c>
      <c r="P991" s="31" t="s">
        <v>461</v>
      </c>
      <c r="Q991">
        <v>1184</v>
      </c>
      <c r="R991">
        <v>3</v>
      </c>
      <c r="S991" s="32" t="s">
        <v>435</v>
      </c>
      <c r="T991">
        <v>465</v>
      </c>
      <c r="W991" t="s">
        <v>474</v>
      </c>
      <c r="X991">
        <v>60</v>
      </c>
      <c r="Y991" s="24" t="s">
        <v>145</v>
      </c>
      <c r="Z991">
        <v>4</v>
      </c>
      <c r="AA991">
        <v>4</v>
      </c>
      <c r="AB991">
        <v>5</v>
      </c>
      <c r="AF991">
        <v>1</v>
      </c>
      <c r="AG991" t="s">
        <v>19</v>
      </c>
    </row>
    <row r="992" spans="1:33" x14ac:dyDescent="0.25">
      <c r="A992" s="20" t="s">
        <v>210</v>
      </c>
      <c r="B992" s="27" t="s">
        <v>232</v>
      </c>
      <c r="C992" s="27" t="s">
        <v>2303</v>
      </c>
      <c r="D992">
        <v>53</v>
      </c>
      <c r="E992">
        <v>10</v>
      </c>
      <c r="F992" s="37" t="str">
        <f>VLOOKUP(Z992, method!$A$1:$B$15, 2, 0)</f>
        <v>中前</v>
      </c>
      <c r="G992">
        <v>5</v>
      </c>
      <c r="H992">
        <v>120</v>
      </c>
      <c r="I992" s="43">
        <v>1000</v>
      </c>
      <c r="J992" s="25" t="s">
        <v>49</v>
      </c>
      <c r="K992">
        <v>0</v>
      </c>
      <c r="L992">
        <v>57.64</v>
      </c>
      <c r="M992">
        <v>5</v>
      </c>
      <c r="N992">
        <v>2</v>
      </c>
      <c r="O992">
        <v>25</v>
      </c>
      <c r="P992" s="31" t="s">
        <v>450</v>
      </c>
      <c r="Q992">
        <v>1174</v>
      </c>
      <c r="R992">
        <v>3</v>
      </c>
      <c r="S992" s="32" t="s">
        <v>435</v>
      </c>
      <c r="T992">
        <v>404</v>
      </c>
      <c r="W992" t="s">
        <v>817</v>
      </c>
      <c r="X992">
        <v>62</v>
      </c>
      <c r="Y992" s="24" t="s">
        <v>145</v>
      </c>
      <c r="Z992">
        <v>6</v>
      </c>
      <c r="AA992">
        <v>6</v>
      </c>
      <c r="AB992">
        <v>10</v>
      </c>
      <c r="AF992">
        <v>1</v>
      </c>
      <c r="AG992" t="s">
        <v>19</v>
      </c>
    </row>
    <row r="993" spans="1:33" hidden="1" x14ac:dyDescent="0.25">
      <c r="A993" s="20" t="s">
        <v>210</v>
      </c>
      <c r="B993" s="27" t="s">
        <v>232</v>
      </c>
      <c r="C993" s="27" t="s">
        <v>2303</v>
      </c>
      <c r="D993">
        <v>103</v>
      </c>
      <c r="E993">
        <v>11</v>
      </c>
      <c r="F993" s="38" t="str">
        <f>VLOOKUP(Z993, method!$A$1:$B$15, 2, 0)</f>
        <v>留後</v>
      </c>
      <c r="G993">
        <v>11</v>
      </c>
      <c r="H993">
        <v>123</v>
      </c>
      <c r="I993">
        <v>1200</v>
      </c>
      <c r="J993" s="25" t="s">
        <v>49</v>
      </c>
      <c r="K993">
        <v>1</v>
      </c>
      <c r="L993">
        <v>10.65</v>
      </c>
      <c r="M993">
        <v>22</v>
      </c>
      <c r="N993">
        <v>1</v>
      </c>
      <c r="O993">
        <v>25</v>
      </c>
      <c r="P993" s="31" t="s">
        <v>461</v>
      </c>
      <c r="Q993">
        <v>1173</v>
      </c>
      <c r="R993">
        <v>3</v>
      </c>
      <c r="S993" s="32" t="s">
        <v>435</v>
      </c>
      <c r="T993">
        <v>375</v>
      </c>
      <c r="W993">
        <v>7</v>
      </c>
      <c r="X993">
        <v>63</v>
      </c>
      <c r="Y993" s="24" t="s">
        <v>145</v>
      </c>
      <c r="Z993">
        <v>12</v>
      </c>
      <c r="AA993">
        <v>12</v>
      </c>
      <c r="AB993">
        <v>11</v>
      </c>
      <c r="AF993">
        <v>1</v>
      </c>
      <c r="AG993" t="s">
        <v>19</v>
      </c>
    </row>
    <row r="994" spans="1:33" hidden="1" x14ac:dyDescent="0.25">
      <c r="A994" s="20" t="s">
        <v>210</v>
      </c>
      <c r="B994" s="27" t="s">
        <v>232</v>
      </c>
      <c r="C994" s="27" t="s">
        <v>2303</v>
      </c>
      <c r="D994">
        <v>114</v>
      </c>
      <c r="E994">
        <v>12</v>
      </c>
      <c r="F994" s="37" t="str">
        <f>VLOOKUP(Z994, method!$A$1:$B$15, 2, 0)</f>
        <v>中前</v>
      </c>
      <c r="G994">
        <v>5</v>
      </c>
      <c r="H994">
        <v>121</v>
      </c>
      <c r="I994">
        <v>1200</v>
      </c>
      <c r="J994" s="26" t="s">
        <v>389</v>
      </c>
      <c r="K994">
        <v>1</v>
      </c>
      <c r="L994">
        <v>10.73</v>
      </c>
      <c r="M994">
        <v>8</v>
      </c>
      <c r="N994">
        <v>1</v>
      </c>
      <c r="O994">
        <v>25</v>
      </c>
      <c r="P994" s="31" t="s">
        <v>450</v>
      </c>
      <c r="Q994">
        <v>1175</v>
      </c>
      <c r="R994">
        <v>3</v>
      </c>
      <c r="S994" s="32" t="s">
        <v>435</v>
      </c>
      <c r="T994">
        <v>335</v>
      </c>
      <c r="W994" t="s">
        <v>674</v>
      </c>
      <c r="X994">
        <v>63</v>
      </c>
      <c r="Y994" s="24" t="s">
        <v>145</v>
      </c>
      <c r="Z994">
        <v>4</v>
      </c>
      <c r="AA994">
        <v>4</v>
      </c>
      <c r="AB994">
        <v>12</v>
      </c>
      <c r="AF994">
        <v>1</v>
      </c>
      <c r="AG994" t="s">
        <v>19</v>
      </c>
    </row>
    <row r="995" spans="1:33" hidden="1" x14ac:dyDescent="0.25">
      <c r="A995" s="20" t="s">
        <v>210</v>
      </c>
      <c r="B995" s="27" t="s">
        <v>232</v>
      </c>
      <c r="C995" s="27" t="s">
        <v>2303</v>
      </c>
      <c r="D995">
        <v>76</v>
      </c>
      <c r="E995">
        <v>12</v>
      </c>
      <c r="F995" s="35" t="str">
        <f>VLOOKUP(Z995, method!$A$1:$B$15, 2, 0)</f>
        <v>放頭</v>
      </c>
      <c r="G995">
        <v>11</v>
      </c>
      <c r="H995">
        <v>114</v>
      </c>
      <c r="I995">
        <v>1200</v>
      </c>
      <c r="J995" s="18" t="s">
        <v>524</v>
      </c>
      <c r="K995">
        <v>1</v>
      </c>
      <c r="L995">
        <v>11</v>
      </c>
      <c r="M995">
        <v>26</v>
      </c>
      <c r="N995">
        <v>12</v>
      </c>
      <c r="O995">
        <v>24</v>
      </c>
      <c r="P995" s="42" t="s">
        <v>445</v>
      </c>
      <c r="Q995">
        <v>1160</v>
      </c>
      <c r="R995">
        <v>3</v>
      </c>
      <c r="S995" s="32" t="s">
        <v>435</v>
      </c>
      <c r="T995">
        <v>295</v>
      </c>
      <c r="W995" t="s">
        <v>563</v>
      </c>
      <c r="X995">
        <v>63</v>
      </c>
      <c r="Y995" s="24" t="s">
        <v>145</v>
      </c>
      <c r="Z995">
        <v>3</v>
      </c>
      <c r="AA995">
        <v>5</v>
      </c>
      <c r="AB995">
        <v>12</v>
      </c>
      <c r="AF995">
        <v>1</v>
      </c>
      <c r="AG995" t="s">
        <v>19</v>
      </c>
    </row>
    <row r="996" spans="1:33" hidden="1" x14ac:dyDescent="0.25">
      <c r="A996" s="20" t="s">
        <v>210</v>
      </c>
      <c r="B996" s="27" t="s">
        <v>232</v>
      </c>
      <c r="C996" s="27" t="s">
        <v>2303</v>
      </c>
      <c r="D996">
        <v>38</v>
      </c>
      <c r="E996" s="28">
        <v>1</v>
      </c>
      <c r="F996" s="37" t="str">
        <f>VLOOKUP(Z996, method!$A$1:$B$15, 2, 0)</f>
        <v>中前</v>
      </c>
      <c r="G996">
        <v>8</v>
      </c>
      <c r="H996">
        <v>135</v>
      </c>
      <c r="I996" s="43">
        <v>1000</v>
      </c>
      <c r="J996" s="18" t="s">
        <v>396</v>
      </c>
      <c r="K996">
        <v>0</v>
      </c>
      <c r="L996">
        <v>57.28</v>
      </c>
      <c r="M996">
        <v>4</v>
      </c>
      <c r="N996">
        <v>12</v>
      </c>
      <c r="O996">
        <v>24</v>
      </c>
      <c r="P996" s="31" t="s">
        <v>450</v>
      </c>
      <c r="Q996">
        <v>1140</v>
      </c>
      <c r="R996">
        <v>4</v>
      </c>
      <c r="S996" s="32" t="s">
        <v>435</v>
      </c>
      <c r="T996">
        <v>234</v>
      </c>
      <c r="W996" s="12" t="s">
        <v>883</v>
      </c>
      <c r="X996">
        <v>58</v>
      </c>
      <c r="Y996" s="24" t="s">
        <v>145</v>
      </c>
      <c r="Z996">
        <v>6</v>
      </c>
      <c r="AA996">
        <v>5</v>
      </c>
      <c r="AB996">
        <v>1</v>
      </c>
      <c r="AF996">
        <v>1</v>
      </c>
      <c r="AG996" t="s">
        <v>19</v>
      </c>
    </row>
    <row r="997" spans="1:33" hidden="1" x14ac:dyDescent="0.25">
      <c r="A997" s="20" t="s">
        <v>210</v>
      </c>
      <c r="B997" s="27" t="s">
        <v>232</v>
      </c>
      <c r="C997" s="27" t="s">
        <v>2303</v>
      </c>
      <c r="D997">
        <v>77</v>
      </c>
      <c r="E997">
        <v>11</v>
      </c>
      <c r="F997" s="37" t="str">
        <f>VLOOKUP(Z997, method!$A$1:$B$15, 2, 0)</f>
        <v>中前</v>
      </c>
      <c r="G997">
        <v>8</v>
      </c>
      <c r="H997">
        <v>128</v>
      </c>
      <c r="I997">
        <v>1200</v>
      </c>
      <c r="J997" s="18" t="s">
        <v>524</v>
      </c>
      <c r="K997">
        <v>1</v>
      </c>
      <c r="L997">
        <v>11.21</v>
      </c>
      <c r="M997">
        <v>13</v>
      </c>
      <c r="N997">
        <v>11</v>
      </c>
      <c r="O997">
        <v>24</v>
      </c>
      <c r="P997" s="31" t="s">
        <v>455</v>
      </c>
      <c r="Q997">
        <v>1160</v>
      </c>
      <c r="R997">
        <v>4</v>
      </c>
      <c r="S997" s="32" t="s">
        <v>435</v>
      </c>
      <c r="T997">
        <v>181</v>
      </c>
      <c r="W997" t="s">
        <v>674</v>
      </c>
      <c r="X997">
        <v>60</v>
      </c>
      <c r="Y997" s="24" t="s">
        <v>145</v>
      </c>
      <c r="Z997">
        <v>4</v>
      </c>
      <c r="AA997">
        <v>2</v>
      </c>
      <c r="AB997">
        <v>11</v>
      </c>
      <c r="AF997">
        <v>1</v>
      </c>
      <c r="AG997" t="s">
        <v>19</v>
      </c>
    </row>
    <row r="998" spans="1:33" hidden="1" x14ac:dyDescent="0.25">
      <c r="A998" s="20" t="s">
        <v>210</v>
      </c>
      <c r="B998" s="27" t="s">
        <v>232</v>
      </c>
      <c r="C998" s="27" t="s">
        <v>2303</v>
      </c>
      <c r="D998">
        <v>95</v>
      </c>
      <c r="E998">
        <v>11</v>
      </c>
      <c r="F998" s="37" t="str">
        <f>VLOOKUP(Z998, method!$A$1:$B$15, 2, 0)</f>
        <v>中前</v>
      </c>
      <c r="G998">
        <v>4</v>
      </c>
      <c r="H998">
        <v>121</v>
      </c>
      <c r="I998">
        <v>1200</v>
      </c>
      <c r="J998" s="25" t="s">
        <v>49</v>
      </c>
      <c r="K998">
        <v>1</v>
      </c>
      <c r="L998">
        <v>10.72</v>
      </c>
      <c r="M998">
        <v>30</v>
      </c>
      <c r="N998">
        <v>10</v>
      </c>
      <c r="O998">
        <v>24</v>
      </c>
      <c r="P998" s="42" t="s">
        <v>445</v>
      </c>
      <c r="Q998">
        <v>1159</v>
      </c>
      <c r="R998">
        <v>3</v>
      </c>
      <c r="S998" s="32" t="s">
        <v>435</v>
      </c>
      <c r="T998">
        <v>146</v>
      </c>
      <c r="W998" t="s">
        <v>447</v>
      </c>
      <c r="X998">
        <v>61</v>
      </c>
      <c r="Y998" s="24" t="s">
        <v>145</v>
      </c>
      <c r="Z998">
        <v>4</v>
      </c>
      <c r="AA998">
        <v>3</v>
      </c>
      <c r="AB998">
        <v>11</v>
      </c>
      <c r="AF998">
        <v>1</v>
      </c>
      <c r="AG998" t="s">
        <v>19</v>
      </c>
    </row>
    <row r="999" spans="1:33" hidden="1" x14ac:dyDescent="0.25">
      <c r="A999" s="20" t="s">
        <v>210</v>
      </c>
      <c r="B999" s="27" t="s">
        <v>232</v>
      </c>
      <c r="C999" s="27" t="s">
        <v>2303</v>
      </c>
      <c r="D999">
        <v>91</v>
      </c>
      <c r="E999">
        <v>11</v>
      </c>
      <c r="F999" s="35" t="str">
        <f>VLOOKUP(Z999, method!$A$1:$B$15, 2, 0)</f>
        <v>放頭</v>
      </c>
      <c r="G999">
        <v>5</v>
      </c>
      <c r="H999">
        <v>114</v>
      </c>
      <c r="I999">
        <v>1200</v>
      </c>
      <c r="J999" s="23" t="s">
        <v>487</v>
      </c>
      <c r="K999">
        <v>1</v>
      </c>
      <c r="L999">
        <v>11.28</v>
      </c>
      <c r="M999">
        <v>9</v>
      </c>
      <c r="N999">
        <v>10</v>
      </c>
      <c r="O999">
        <v>24</v>
      </c>
      <c r="P999" s="31" t="s">
        <v>450</v>
      </c>
      <c r="Q999">
        <v>1123</v>
      </c>
      <c r="R999">
        <v>3</v>
      </c>
      <c r="S999" s="32" t="s">
        <v>435</v>
      </c>
      <c r="T999">
        <v>92</v>
      </c>
      <c r="W999" t="s">
        <v>492</v>
      </c>
      <c r="X999">
        <v>61</v>
      </c>
      <c r="Y999" s="24" t="s">
        <v>145</v>
      </c>
      <c r="Z999">
        <v>2</v>
      </c>
      <c r="AA999">
        <v>2</v>
      </c>
      <c r="AB999">
        <v>11</v>
      </c>
      <c r="AF999">
        <v>1</v>
      </c>
      <c r="AG999" t="s">
        <v>19</v>
      </c>
    </row>
    <row r="1000" spans="1:33" hidden="1" x14ac:dyDescent="0.25">
      <c r="A1000" s="20" t="s">
        <v>210</v>
      </c>
      <c r="B1000" s="27" t="s">
        <v>232</v>
      </c>
      <c r="C1000" s="27" t="s">
        <v>2303</v>
      </c>
      <c r="D1000">
        <v>15</v>
      </c>
      <c r="E1000">
        <v>10</v>
      </c>
      <c r="F1000" s="36" t="str">
        <f>VLOOKUP(Z1000, method!$A$1:$B$15, 2, 0)</f>
        <v>中後</v>
      </c>
      <c r="G1000">
        <v>1</v>
      </c>
      <c r="H1000">
        <v>120</v>
      </c>
      <c r="I1000" s="43">
        <v>1000</v>
      </c>
      <c r="J1000" s="19" t="s">
        <v>101</v>
      </c>
      <c r="K1000">
        <v>0</v>
      </c>
      <c r="L1000">
        <v>57.76</v>
      </c>
      <c r="M1000">
        <v>25</v>
      </c>
      <c r="N1000">
        <v>9</v>
      </c>
      <c r="O1000">
        <v>24</v>
      </c>
      <c r="P1000" s="31" t="s">
        <v>461</v>
      </c>
      <c r="Q1000">
        <v>1147</v>
      </c>
      <c r="R1000">
        <v>3</v>
      </c>
      <c r="S1000" s="32" t="s">
        <v>435</v>
      </c>
      <c r="T1000">
        <v>54</v>
      </c>
      <c r="W1000">
        <v>5</v>
      </c>
      <c r="X1000">
        <v>61</v>
      </c>
      <c r="Y1000" s="24" t="s">
        <v>145</v>
      </c>
      <c r="Z1000">
        <v>8</v>
      </c>
      <c r="AA1000">
        <v>7</v>
      </c>
      <c r="AB1000">
        <v>10</v>
      </c>
      <c r="AF1000">
        <v>1</v>
      </c>
      <c r="AG1000" t="s">
        <v>19</v>
      </c>
    </row>
    <row r="1001" spans="1:33" hidden="1" x14ac:dyDescent="0.25">
      <c r="A1001" s="20" t="s">
        <v>210</v>
      </c>
      <c r="B1001" s="27" t="s">
        <v>232</v>
      </c>
      <c r="C1001" s="27" t="s">
        <v>2303</v>
      </c>
      <c r="D1001">
        <v>9.4</v>
      </c>
      <c r="E1001" s="28">
        <v>1</v>
      </c>
      <c r="F1001" s="37" t="str">
        <f>VLOOKUP(Z1001, method!$A$1:$B$15, 2, 0)</f>
        <v>中前</v>
      </c>
      <c r="G1001">
        <v>6</v>
      </c>
      <c r="H1001">
        <v>123</v>
      </c>
      <c r="I1001" s="43">
        <v>1000</v>
      </c>
      <c r="J1001" s="18" t="s">
        <v>524</v>
      </c>
      <c r="K1001">
        <v>0</v>
      </c>
      <c r="L1001">
        <v>57.88</v>
      </c>
      <c r="M1001">
        <v>11</v>
      </c>
      <c r="N1001">
        <v>9</v>
      </c>
      <c r="O1001">
        <v>24</v>
      </c>
      <c r="P1001" s="31" t="s">
        <v>450</v>
      </c>
      <c r="Q1001">
        <v>1127</v>
      </c>
      <c r="R1001">
        <v>4</v>
      </c>
      <c r="S1001" s="32" t="s">
        <v>435</v>
      </c>
      <c r="T1001">
        <v>15</v>
      </c>
      <c r="W1001" s="12" t="s">
        <v>480</v>
      </c>
      <c r="X1001">
        <v>55</v>
      </c>
      <c r="Y1001" s="24" t="s">
        <v>145</v>
      </c>
      <c r="Z1001">
        <v>6</v>
      </c>
      <c r="AA1001">
        <v>6</v>
      </c>
      <c r="AB1001">
        <v>1</v>
      </c>
      <c r="AF1001">
        <v>1</v>
      </c>
      <c r="AG1001" t="s">
        <v>19</v>
      </c>
    </row>
    <row r="1002" spans="1:33" hidden="1" x14ac:dyDescent="0.25">
      <c r="A1002" s="20" t="s">
        <v>210</v>
      </c>
      <c r="B1002" s="27" t="s">
        <v>232</v>
      </c>
      <c r="C1002" s="27" t="s">
        <v>2303</v>
      </c>
      <c r="D1002">
        <v>8.3000000000000007</v>
      </c>
      <c r="E1002" s="34">
        <v>5</v>
      </c>
      <c r="F1002" s="37" t="str">
        <f>VLOOKUP(Z1002, method!$A$1:$B$15, 2, 0)</f>
        <v>中前</v>
      </c>
      <c r="G1002">
        <v>2</v>
      </c>
      <c r="H1002">
        <v>124</v>
      </c>
      <c r="I1002" s="43">
        <v>1000</v>
      </c>
      <c r="J1002" s="18" t="s">
        <v>524</v>
      </c>
      <c r="K1002">
        <v>0</v>
      </c>
      <c r="L1002">
        <v>57.85</v>
      </c>
      <c r="M1002">
        <v>12</v>
      </c>
      <c r="N1002">
        <v>6</v>
      </c>
      <c r="O1002">
        <v>24</v>
      </c>
      <c r="P1002" s="31" t="s">
        <v>455</v>
      </c>
      <c r="Q1002">
        <v>1150</v>
      </c>
      <c r="R1002">
        <v>4</v>
      </c>
      <c r="S1002" s="32" t="s">
        <v>435</v>
      </c>
      <c r="T1002">
        <v>747</v>
      </c>
      <c r="W1002" t="s">
        <v>459</v>
      </c>
      <c r="X1002">
        <v>55</v>
      </c>
      <c r="Y1002" s="24" t="s">
        <v>145</v>
      </c>
      <c r="Z1002">
        <v>5</v>
      </c>
      <c r="AA1002">
        <v>4</v>
      </c>
      <c r="AB1002">
        <v>5</v>
      </c>
      <c r="AF1002">
        <v>1</v>
      </c>
      <c r="AG1002" t="s">
        <v>19</v>
      </c>
    </row>
    <row r="1003" spans="1:33" hidden="1" x14ac:dyDescent="0.25">
      <c r="A1003" s="20" t="s">
        <v>210</v>
      </c>
      <c r="B1003" s="27" t="s">
        <v>232</v>
      </c>
      <c r="C1003" s="27" t="s">
        <v>2303</v>
      </c>
      <c r="D1003">
        <v>12</v>
      </c>
      <c r="E1003" s="34">
        <v>5</v>
      </c>
      <c r="F1003" s="37" t="str">
        <f>VLOOKUP(Z1003, method!$A$1:$B$15, 2, 0)</f>
        <v>中前</v>
      </c>
      <c r="G1003">
        <v>7</v>
      </c>
      <c r="H1003">
        <v>131</v>
      </c>
      <c r="I1003" s="43">
        <v>1000</v>
      </c>
      <c r="J1003" s="16" t="s">
        <v>13</v>
      </c>
      <c r="K1003">
        <v>0</v>
      </c>
      <c r="L1003">
        <v>58.01</v>
      </c>
      <c r="M1003">
        <v>15</v>
      </c>
      <c r="N1003">
        <v>5</v>
      </c>
      <c r="O1003">
        <v>24</v>
      </c>
      <c r="P1003" s="31" t="s">
        <v>461</v>
      </c>
      <c r="Q1003">
        <v>1164</v>
      </c>
      <c r="R1003">
        <v>4</v>
      </c>
      <c r="S1003" s="32" t="s">
        <v>435</v>
      </c>
      <c r="T1003">
        <v>671</v>
      </c>
      <c r="W1003" s="12" t="s">
        <v>558</v>
      </c>
      <c r="X1003">
        <v>55</v>
      </c>
      <c r="Y1003" s="24" t="s">
        <v>145</v>
      </c>
      <c r="Z1003">
        <v>5</v>
      </c>
      <c r="AA1003">
        <v>6</v>
      </c>
      <c r="AB1003">
        <v>5</v>
      </c>
      <c r="AF1003">
        <v>1</v>
      </c>
      <c r="AG1003" t="s">
        <v>19</v>
      </c>
    </row>
    <row r="1004" spans="1:33" hidden="1" x14ac:dyDescent="0.25">
      <c r="A1004" s="20" t="s">
        <v>210</v>
      </c>
      <c r="B1004" s="27" t="s">
        <v>232</v>
      </c>
      <c r="C1004" s="27" t="s">
        <v>2303</v>
      </c>
      <c r="D1004">
        <v>4</v>
      </c>
      <c r="E1004" s="28">
        <v>1</v>
      </c>
      <c r="F1004" s="37" t="str">
        <f>VLOOKUP(Z1004, method!$A$1:$B$15, 2, 0)</f>
        <v>中前</v>
      </c>
      <c r="G1004">
        <v>2</v>
      </c>
      <c r="H1004">
        <v>115</v>
      </c>
      <c r="I1004" s="43">
        <v>1000</v>
      </c>
      <c r="J1004" s="18" t="s">
        <v>524</v>
      </c>
      <c r="K1004">
        <v>0</v>
      </c>
      <c r="L1004">
        <v>57.73</v>
      </c>
      <c r="M1004">
        <v>24</v>
      </c>
      <c r="N1004">
        <v>4</v>
      </c>
      <c r="O1004">
        <v>24</v>
      </c>
      <c r="P1004" s="30" t="s">
        <v>445</v>
      </c>
      <c r="Q1004">
        <v>1172</v>
      </c>
      <c r="R1004">
        <v>4</v>
      </c>
      <c r="S1004" s="32" t="s">
        <v>435</v>
      </c>
      <c r="T1004">
        <v>611</v>
      </c>
      <c r="W1004" s="12" t="s">
        <v>662</v>
      </c>
      <c r="X1004">
        <v>50</v>
      </c>
      <c r="Y1004" s="24" t="s">
        <v>145</v>
      </c>
      <c r="Z1004">
        <v>5</v>
      </c>
      <c r="AA1004">
        <v>5</v>
      </c>
      <c r="AB1004">
        <v>1</v>
      </c>
      <c r="AF1004">
        <v>1</v>
      </c>
      <c r="AG1004" t="s">
        <v>19</v>
      </c>
    </row>
    <row r="1005" spans="1:33" hidden="1" x14ac:dyDescent="0.25">
      <c r="A1005" s="20" t="s">
        <v>210</v>
      </c>
      <c r="B1005" s="27" t="s">
        <v>232</v>
      </c>
      <c r="C1005" s="27" t="s">
        <v>2303</v>
      </c>
      <c r="D1005">
        <v>9.6</v>
      </c>
      <c r="E1005">
        <v>8</v>
      </c>
      <c r="F1005" s="35" t="str">
        <f>VLOOKUP(Z1005, method!$A$1:$B$15, 2, 0)</f>
        <v>放頭</v>
      </c>
      <c r="G1005">
        <v>5</v>
      </c>
      <c r="H1005">
        <v>127</v>
      </c>
      <c r="I1005">
        <v>1200</v>
      </c>
      <c r="J1005" s="16" t="s">
        <v>13</v>
      </c>
      <c r="K1005">
        <v>1</v>
      </c>
      <c r="L1005">
        <v>10.11</v>
      </c>
      <c r="M1005">
        <v>3</v>
      </c>
      <c r="N1005">
        <v>4</v>
      </c>
      <c r="O1005">
        <v>24</v>
      </c>
      <c r="P1005" t="s">
        <v>467</v>
      </c>
      <c r="Q1005">
        <v>1161</v>
      </c>
      <c r="R1005">
        <v>4</v>
      </c>
      <c r="S1005" s="32" t="s">
        <v>435</v>
      </c>
      <c r="T1005">
        <v>553</v>
      </c>
      <c r="W1005" t="s">
        <v>650</v>
      </c>
      <c r="X1005">
        <v>50</v>
      </c>
      <c r="Y1005" s="24" t="s">
        <v>145</v>
      </c>
      <c r="Z1005">
        <v>3</v>
      </c>
      <c r="AA1005">
        <v>4</v>
      </c>
      <c r="AB1005">
        <v>8</v>
      </c>
      <c r="AF1005">
        <v>1</v>
      </c>
      <c r="AG1005" t="s">
        <v>19</v>
      </c>
    </row>
    <row r="1006" spans="1:33" hidden="1" x14ac:dyDescent="0.25">
      <c r="A1006" s="20" t="s">
        <v>210</v>
      </c>
      <c r="B1006" s="27" t="s">
        <v>232</v>
      </c>
      <c r="C1006" s="27" t="s">
        <v>2303</v>
      </c>
      <c r="D1006">
        <v>5.9</v>
      </c>
      <c r="E1006" s="28">
        <v>2</v>
      </c>
      <c r="F1006" s="35" t="str">
        <f>VLOOKUP(Z1006, method!$A$1:$B$15, 2, 0)</f>
        <v>放頭</v>
      </c>
      <c r="G1006">
        <v>5</v>
      </c>
      <c r="H1006">
        <v>116</v>
      </c>
      <c r="I1006" s="43">
        <v>1000</v>
      </c>
      <c r="J1006" s="18" t="s">
        <v>524</v>
      </c>
      <c r="K1006">
        <v>0</v>
      </c>
      <c r="L1006">
        <v>57.37</v>
      </c>
      <c r="M1006">
        <v>20</v>
      </c>
      <c r="N1006">
        <v>3</v>
      </c>
      <c r="O1006">
        <v>24</v>
      </c>
      <c r="P1006" s="30" t="s">
        <v>445</v>
      </c>
      <c r="Q1006">
        <v>1164</v>
      </c>
      <c r="R1006">
        <v>4</v>
      </c>
      <c r="S1006" s="32" t="s">
        <v>435</v>
      </c>
      <c r="T1006">
        <v>514</v>
      </c>
      <c r="W1006" t="s">
        <v>459</v>
      </c>
      <c r="X1006">
        <v>50</v>
      </c>
      <c r="Y1006" s="24" t="s">
        <v>145</v>
      </c>
      <c r="Z1006">
        <v>3</v>
      </c>
      <c r="AA1006">
        <v>2</v>
      </c>
      <c r="AB1006">
        <v>2</v>
      </c>
      <c r="AF1006">
        <v>1</v>
      </c>
      <c r="AG1006" t="s">
        <v>19</v>
      </c>
    </row>
    <row r="1007" spans="1:33" hidden="1" x14ac:dyDescent="0.25">
      <c r="A1007" s="20" t="s">
        <v>210</v>
      </c>
      <c r="B1007" s="27" t="s">
        <v>232</v>
      </c>
      <c r="C1007" s="27" t="s">
        <v>2303</v>
      </c>
      <c r="D1007">
        <v>15</v>
      </c>
      <c r="E1007">
        <v>10</v>
      </c>
      <c r="F1007" s="37" t="str">
        <f>VLOOKUP(Z1007, method!$A$1:$B$15, 2, 0)</f>
        <v>中前</v>
      </c>
      <c r="G1007">
        <v>1</v>
      </c>
      <c r="H1007">
        <v>125</v>
      </c>
      <c r="I1007">
        <v>1200</v>
      </c>
      <c r="J1007" s="22" t="s">
        <v>471</v>
      </c>
      <c r="K1007">
        <v>1</v>
      </c>
      <c r="L1007">
        <v>11.95</v>
      </c>
      <c r="M1007">
        <v>6</v>
      </c>
      <c r="N1007">
        <v>3</v>
      </c>
      <c r="O1007">
        <v>24</v>
      </c>
      <c r="P1007" s="31" t="s">
        <v>455</v>
      </c>
      <c r="Q1007">
        <v>1174</v>
      </c>
      <c r="R1007">
        <v>4</v>
      </c>
      <c r="S1007" s="32" t="s">
        <v>435</v>
      </c>
      <c r="T1007">
        <v>483</v>
      </c>
      <c r="W1007" t="s">
        <v>674</v>
      </c>
      <c r="X1007">
        <v>52</v>
      </c>
      <c r="Y1007" s="24" t="s">
        <v>145</v>
      </c>
      <c r="Z1007">
        <v>5</v>
      </c>
      <c r="AA1007">
        <v>5</v>
      </c>
      <c r="AB1007">
        <v>10</v>
      </c>
      <c r="AF1007">
        <v>1</v>
      </c>
      <c r="AG1007" t="s">
        <v>19</v>
      </c>
    </row>
    <row r="1008" spans="1:33" hidden="1" x14ac:dyDescent="0.25">
      <c r="A1008" s="20" t="s">
        <v>210</v>
      </c>
      <c r="B1008" s="27" t="s">
        <v>232</v>
      </c>
      <c r="C1008" s="27" t="s">
        <v>2303</v>
      </c>
      <c r="D1008">
        <v>21</v>
      </c>
      <c r="E1008">
        <v>6</v>
      </c>
      <c r="F1008" s="35" t="str">
        <f>VLOOKUP(Z1008, method!$A$1:$B$15, 2, 0)</f>
        <v>放頭</v>
      </c>
      <c r="G1008">
        <v>8</v>
      </c>
      <c r="H1008">
        <v>130</v>
      </c>
      <c r="I1008" s="43">
        <v>1000</v>
      </c>
      <c r="J1008" s="25" t="s">
        <v>150</v>
      </c>
      <c r="K1008">
        <v>0</v>
      </c>
      <c r="L1008">
        <v>57.94</v>
      </c>
      <c r="M1008">
        <v>15</v>
      </c>
      <c r="N1008">
        <v>2</v>
      </c>
      <c r="O1008">
        <v>24</v>
      </c>
      <c r="P1008" s="31" t="s">
        <v>461</v>
      </c>
      <c r="Q1008">
        <v>1166</v>
      </c>
      <c r="R1008">
        <v>4</v>
      </c>
      <c r="S1008" s="32" t="s">
        <v>435</v>
      </c>
      <c r="T1008">
        <v>423</v>
      </c>
      <c r="W1008" t="s">
        <v>459</v>
      </c>
      <c r="X1008">
        <v>54</v>
      </c>
      <c r="Y1008" s="24" t="s">
        <v>145</v>
      </c>
      <c r="Z1008">
        <v>2</v>
      </c>
      <c r="AA1008">
        <v>2</v>
      </c>
      <c r="AB1008">
        <v>6</v>
      </c>
      <c r="AF1008">
        <v>1</v>
      </c>
      <c r="AG1008" t="s">
        <v>19</v>
      </c>
    </row>
    <row r="1009" spans="1:33" hidden="1" x14ac:dyDescent="0.25">
      <c r="A1009" s="20" t="s">
        <v>210</v>
      </c>
      <c r="B1009" s="27" t="s">
        <v>232</v>
      </c>
      <c r="C1009" s="27" t="s">
        <v>2303</v>
      </c>
      <c r="D1009">
        <v>9.3000000000000007</v>
      </c>
      <c r="E1009" s="34">
        <v>4</v>
      </c>
      <c r="F1009" s="35" t="str">
        <f>VLOOKUP(Z1009, method!$A$1:$B$15, 2, 0)</f>
        <v>放頭</v>
      </c>
      <c r="G1009">
        <v>1</v>
      </c>
      <c r="H1009">
        <v>119</v>
      </c>
      <c r="I1009" s="43">
        <v>1000</v>
      </c>
      <c r="J1009" s="18" t="s">
        <v>524</v>
      </c>
      <c r="K1009">
        <v>0</v>
      </c>
      <c r="L1009">
        <v>57.84</v>
      </c>
      <c r="M1009">
        <v>31</v>
      </c>
      <c r="N1009">
        <v>1</v>
      </c>
      <c r="O1009">
        <v>24</v>
      </c>
      <c r="P1009" s="31" t="s">
        <v>450</v>
      </c>
      <c r="Q1009">
        <v>1150</v>
      </c>
      <c r="R1009">
        <v>4</v>
      </c>
      <c r="S1009" s="32" t="s">
        <v>435</v>
      </c>
      <c r="T1009">
        <v>382</v>
      </c>
      <c r="W1009" s="12" t="s">
        <v>431</v>
      </c>
      <c r="X1009">
        <v>54</v>
      </c>
      <c r="Y1009" s="24" t="s">
        <v>145</v>
      </c>
      <c r="Z1009">
        <v>2</v>
      </c>
      <c r="AA1009">
        <v>3</v>
      </c>
      <c r="AB1009">
        <v>4</v>
      </c>
      <c r="AF1009">
        <v>1</v>
      </c>
      <c r="AG1009" t="s">
        <v>19</v>
      </c>
    </row>
    <row r="1010" spans="1:33" hidden="1" x14ac:dyDescent="0.25">
      <c r="A1010" s="20" t="s">
        <v>210</v>
      </c>
      <c r="B1010" s="27" t="s">
        <v>232</v>
      </c>
      <c r="C1010" s="27" t="s">
        <v>2303</v>
      </c>
      <c r="D1010">
        <v>20</v>
      </c>
      <c r="E1010">
        <v>7</v>
      </c>
      <c r="F1010" s="35" t="str">
        <f>VLOOKUP(Z1010, method!$A$1:$B$15, 2, 0)</f>
        <v>放頭</v>
      </c>
      <c r="G1010">
        <v>4</v>
      </c>
      <c r="H1010">
        <v>131</v>
      </c>
      <c r="I1010" s="43">
        <v>1000</v>
      </c>
      <c r="J1010" s="22" t="s">
        <v>471</v>
      </c>
      <c r="K1010">
        <v>0</v>
      </c>
      <c r="L1010">
        <v>57.76</v>
      </c>
      <c r="M1010">
        <v>4</v>
      </c>
      <c r="N1010">
        <v>1</v>
      </c>
      <c r="O1010">
        <v>24</v>
      </c>
      <c r="P1010" s="31" t="s">
        <v>450</v>
      </c>
      <c r="Q1010">
        <v>1148</v>
      </c>
      <c r="R1010">
        <v>4</v>
      </c>
      <c r="S1010" s="32" t="s">
        <v>435</v>
      </c>
      <c r="T1010">
        <v>311</v>
      </c>
      <c r="W1010" t="s">
        <v>474</v>
      </c>
      <c r="X1010">
        <v>56</v>
      </c>
      <c r="Y1010" s="24" t="s">
        <v>145</v>
      </c>
      <c r="Z1010">
        <v>2</v>
      </c>
      <c r="AA1010">
        <v>3</v>
      </c>
      <c r="AB1010">
        <v>7</v>
      </c>
      <c r="AF1010">
        <v>1</v>
      </c>
      <c r="AG1010" t="s">
        <v>19</v>
      </c>
    </row>
    <row r="1011" spans="1:33" hidden="1" x14ac:dyDescent="0.25">
      <c r="A1011" s="20" t="s">
        <v>210</v>
      </c>
      <c r="B1011" s="27" t="s">
        <v>232</v>
      </c>
      <c r="C1011" s="27" t="s">
        <v>2303</v>
      </c>
      <c r="D1011">
        <v>6.4</v>
      </c>
      <c r="E1011">
        <v>11</v>
      </c>
      <c r="F1011" s="35" t="str">
        <f>VLOOKUP(Z1011, method!$A$1:$B$15, 2, 0)</f>
        <v>放頭</v>
      </c>
      <c r="G1011">
        <v>2</v>
      </c>
      <c r="H1011">
        <v>134</v>
      </c>
      <c r="I1011" s="43">
        <v>1000</v>
      </c>
      <c r="J1011" s="24" t="s">
        <v>34</v>
      </c>
      <c r="K1011">
        <v>0</v>
      </c>
      <c r="L1011">
        <v>58.25</v>
      </c>
      <c r="M1011">
        <v>20</v>
      </c>
      <c r="N1011">
        <v>12</v>
      </c>
      <c r="O1011">
        <v>23</v>
      </c>
      <c r="P1011" s="31" t="s">
        <v>461</v>
      </c>
      <c r="Q1011">
        <v>1143</v>
      </c>
      <c r="R1011">
        <v>4</v>
      </c>
      <c r="S1011" s="32" t="s">
        <v>435</v>
      </c>
      <c r="T1011">
        <v>264</v>
      </c>
      <c r="W1011">
        <v>5</v>
      </c>
      <c r="X1011">
        <v>57</v>
      </c>
      <c r="Y1011" s="24" t="s">
        <v>145</v>
      </c>
      <c r="Z1011">
        <v>3</v>
      </c>
      <c r="AA1011">
        <v>3</v>
      </c>
      <c r="AB1011">
        <v>11</v>
      </c>
      <c r="AF1011">
        <v>1</v>
      </c>
      <c r="AG1011" t="s">
        <v>19</v>
      </c>
    </row>
    <row r="1012" spans="1:33" hidden="1" x14ac:dyDescent="0.25">
      <c r="A1012" s="20" t="s">
        <v>210</v>
      </c>
      <c r="B1012" s="27" t="s">
        <v>232</v>
      </c>
      <c r="C1012" s="27" t="s">
        <v>2303</v>
      </c>
      <c r="D1012">
        <v>4</v>
      </c>
      <c r="E1012">
        <v>7</v>
      </c>
      <c r="F1012" s="35" t="str">
        <f>VLOOKUP(Z1012, method!$A$1:$B$15, 2, 0)</f>
        <v>放頭</v>
      </c>
      <c r="G1012">
        <v>9</v>
      </c>
      <c r="H1012">
        <v>135</v>
      </c>
      <c r="I1012" s="43">
        <v>1000</v>
      </c>
      <c r="J1012" s="20" t="s">
        <v>19</v>
      </c>
      <c r="K1012">
        <v>0</v>
      </c>
      <c r="L1012">
        <v>57.83</v>
      </c>
      <c r="M1012">
        <v>8</v>
      </c>
      <c r="N1012">
        <v>11</v>
      </c>
      <c r="O1012">
        <v>23</v>
      </c>
      <c r="P1012" s="31" t="s">
        <v>450</v>
      </c>
      <c r="Q1012">
        <v>1142</v>
      </c>
      <c r="R1012">
        <v>4</v>
      </c>
      <c r="S1012" s="32" t="s">
        <v>435</v>
      </c>
      <c r="T1012">
        <v>151</v>
      </c>
      <c r="W1012" t="s">
        <v>474</v>
      </c>
      <c r="X1012">
        <v>57</v>
      </c>
      <c r="Y1012" s="24" t="s">
        <v>145</v>
      </c>
      <c r="Z1012">
        <v>2</v>
      </c>
      <c r="AA1012">
        <v>2</v>
      </c>
      <c r="AB1012">
        <v>7</v>
      </c>
      <c r="AF1012">
        <v>1</v>
      </c>
      <c r="AG1012" t="s">
        <v>19</v>
      </c>
    </row>
    <row r="1013" spans="1:33" hidden="1" x14ac:dyDescent="0.25">
      <c r="A1013" s="20" t="s">
        <v>210</v>
      </c>
      <c r="B1013" s="27" t="s">
        <v>232</v>
      </c>
      <c r="C1013" s="27" t="s">
        <v>2303</v>
      </c>
      <c r="D1013">
        <v>7.9</v>
      </c>
      <c r="E1013" s="28">
        <v>2</v>
      </c>
      <c r="F1013" s="35" t="str">
        <f>VLOOKUP(Z1013, method!$A$1:$B$15, 2, 0)</f>
        <v>放頭</v>
      </c>
      <c r="G1013">
        <v>2</v>
      </c>
      <c r="H1013">
        <v>131</v>
      </c>
      <c r="I1013" s="43">
        <v>1000</v>
      </c>
      <c r="J1013" s="21" t="s">
        <v>53</v>
      </c>
      <c r="K1013">
        <v>0</v>
      </c>
      <c r="L1013">
        <v>57.6</v>
      </c>
      <c r="M1013">
        <v>29</v>
      </c>
      <c r="N1013">
        <v>10</v>
      </c>
      <c r="O1013">
        <v>23</v>
      </c>
      <c r="P1013" s="31" t="s">
        <v>461</v>
      </c>
      <c r="Q1013">
        <v>1149</v>
      </c>
      <c r="R1013">
        <v>4</v>
      </c>
      <c r="S1013" s="32" t="s">
        <v>435</v>
      </c>
      <c r="T1013">
        <v>122</v>
      </c>
      <c r="W1013" s="12" t="s">
        <v>662</v>
      </c>
      <c r="X1013">
        <v>56</v>
      </c>
      <c r="Y1013" s="24" t="s">
        <v>145</v>
      </c>
      <c r="Z1013">
        <v>3</v>
      </c>
      <c r="AA1013">
        <v>2</v>
      </c>
      <c r="AB1013">
        <v>2</v>
      </c>
      <c r="AF1013">
        <v>1</v>
      </c>
      <c r="AG1013" t="s">
        <v>19</v>
      </c>
    </row>
    <row r="1014" spans="1:33" hidden="1" x14ac:dyDescent="0.25">
      <c r="A1014" s="20" t="s">
        <v>210</v>
      </c>
      <c r="B1014" s="27" t="s">
        <v>232</v>
      </c>
      <c r="C1014" s="27" t="s">
        <v>2303</v>
      </c>
      <c r="D1014">
        <v>13</v>
      </c>
      <c r="E1014" s="28">
        <v>2</v>
      </c>
      <c r="F1014" s="35" t="str">
        <f>VLOOKUP(Z1014, method!$A$1:$B$15, 2, 0)</f>
        <v>放頭</v>
      </c>
      <c r="G1014">
        <v>1</v>
      </c>
      <c r="H1014">
        <v>121</v>
      </c>
      <c r="I1014" s="43">
        <v>1000</v>
      </c>
      <c r="J1014" s="23" t="s">
        <v>487</v>
      </c>
      <c r="K1014">
        <v>0</v>
      </c>
      <c r="L1014">
        <v>57.63</v>
      </c>
      <c r="M1014">
        <v>11</v>
      </c>
      <c r="N1014">
        <v>10</v>
      </c>
      <c r="O1014">
        <v>23</v>
      </c>
      <c r="P1014" s="31" t="s">
        <v>450</v>
      </c>
      <c r="Q1014">
        <v>1122</v>
      </c>
      <c r="R1014">
        <v>4</v>
      </c>
      <c r="S1014" s="32" t="s">
        <v>435</v>
      </c>
      <c r="T1014">
        <v>78</v>
      </c>
      <c r="W1014" s="12" t="s">
        <v>662</v>
      </c>
      <c r="X1014">
        <v>55</v>
      </c>
      <c r="Y1014" s="24" t="s">
        <v>145</v>
      </c>
      <c r="Z1014">
        <v>3</v>
      </c>
      <c r="AA1014">
        <v>3</v>
      </c>
      <c r="AB1014">
        <v>2</v>
      </c>
      <c r="AF1014">
        <v>1</v>
      </c>
      <c r="AG1014" t="s">
        <v>19</v>
      </c>
    </row>
    <row r="1015" spans="1:33" hidden="1" x14ac:dyDescent="0.25">
      <c r="A1015" s="20" t="s">
        <v>210</v>
      </c>
      <c r="B1015" s="27" t="s">
        <v>232</v>
      </c>
      <c r="C1015" s="27" t="s">
        <v>2303</v>
      </c>
      <c r="D1015">
        <v>4.7</v>
      </c>
      <c r="E1015">
        <v>9</v>
      </c>
      <c r="F1015" s="35" t="str">
        <f>VLOOKUP(Z1015, method!$A$1:$B$15, 2, 0)</f>
        <v>放頭</v>
      </c>
      <c r="G1015">
        <v>4</v>
      </c>
      <c r="H1015">
        <v>130</v>
      </c>
      <c r="I1015" s="43">
        <v>1000</v>
      </c>
      <c r="J1015" s="19" t="s">
        <v>63</v>
      </c>
      <c r="K1015">
        <v>0</v>
      </c>
      <c r="L1015">
        <v>58.12</v>
      </c>
      <c r="M1015">
        <v>13</v>
      </c>
      <c r="N1015">
        <v>9</v>
      </c>
      <c r="O1015">
        <v>23</v>
      </c>
      <c r="P1015" s="31" t="s">
        <v>450</v>
      </c>
      <c r="Q1015">
        <v>1107</v>
      </c>
      <c r="R1015">
        <v>4</v>
      </c>
      <c r="S1015" s="32" t="s">
        <v>435</v>
      </c>
      <c r="T1015">
        <v>16</v>
      </c>
      <c r="W1015">
        <v>6</v>
      </c>
      <c r="X1015">
        <v>55</v>
      </c>
      <c r="Y1015" s="24" t="s">
        <v>145</v>
      </c>
      <c r="Z1015">
        <v>2</v>
      </c>
      <c r="AA1015">
        <v>3</v>
      </c>
      <c r="AB1015">
        <v>9</v>
      </c>
      <c r="AF1015">
        <v>1</v>
      </c>
      <c r="AG1015" t="s">
        <v>19</v>
      </c>
    </row>
    <row r="1016" spans="1:33" hidden="1" x14ac:dyDescent="0.25">
      <c r="A1016" s="20" t="s">
        <v>210</v>
      </c>
      <c r="B1016" s="16" t="s">
        <v>234</v>
      </c>
      <c r="C1016" s="16" t="s">
        <v>2304</v>
      </c>
      <c r="D1016">
        <v>64</v>
      </c>
      <c r="E1016">
        <v>14</v>
      </c>
      <c r="F1016" s="35" t="str">
        <f>VLOOKUP(Z1016, method!$A$1:$B$15, 2, 0)</f>
        <v>放頭</v>
      </c>
      <c r="G1016">
        <v>9</v>
      </c>
      <c r="H1016">
        <v>127</v>
      </c>
      <c r="I1016">
        <v>1200</v>
      </c>
      <c r="J1016" s="19" t="s">
        <v>63</v>
      </c>
      <c r="K1016">
        <v>1</v>
      </c>
      <c r="L1016">
        <v>10.11</v>
      </c>
      <c r="M1016">
        <v>14</v>
      </c>
      <c r="N1016">
        <v>9</v>
      </c>
      <c r="O1016">
        <v>25</v>
      </c>
      <c r="P1016" t="s">
        <v>518</v>
      </c>
      <c r="Q1016">
        <v>1098</v>
      </c>
      <c r="R1016">
        <v>4</v>
      </c>
      <c r="S1016" s="32" t="s">
        <v>446</v>
      </c>
      <c r="T1016">
        <v>26</v>
      </c>
      <c r="W1016">
        <v>11</v>
      </c>
      <c r="X1016">
        <v>48</v>
      </c>
      <c r="Y1016" s="21" t="s">
        <v>35</v>
      </c>
      <c r="Z1016">
        <v>3</v>
      </c>
      <c r="AA1016">
        <v>5</v>
      </c>
      <c r="AB1016">
        <v>14</v>
      </c>
      <c r="AF1016">
        <v>6</v>
      </c>
      <c r="AG1016" t="s">
        <v>105</v>
      </c>
    </row>
    <row r="1017" spans="1:33" hidden="1" x14ac:dyDescent="0.25">
      <c r="A1017" s="20" t="s">
        <v>210</v>
      </c>
      <c r="B1017" s="16" t="s">
        <v>234</v>
      </c>
      <c r="C1017" s="16" t="s">
        <v>2304</v>
      </c>
      <c r="D1017">
        <v>25</v>
      </c>
      <c r="E1017">
        <v>6</v>
      </c>
      <c r="F1017" s="35" t="str">
        <f>VLOOKUP(Z1017, method!$A$1:$B$15, 2, 0)</f>
        <v>放頭</v>
      </c>
      <c r="G1017">
        <v>2</v>
      </c>
      <c r="H1017">
        <v>126</v>
      </c>
      <c r="I1017">
        <v>1200</v>
      </c>
      <c r="J1017" s="19" t="s">
        <v>63</v>
      </c>
      <c r="K1017">
        <v>1</v>
      </c>
      <c r="L1017">
        <v>10.1</v>
      </c>
      <c r="M1017">
        <v>28</v>
      </c>
      <c r="N1017">
        <v>6</v>
      </c>
      <c r="O1017">
        <v>25</v>
      </c>
      <c r="P1017" t="s">
        <v>518</v>
      </c>
      <c r="Q1017">
        <v>1106</v>
      </c>
      <c r="R1017">
        <v>4</v>
      </c>
      <c r="S1017" s="32" t="s">
        <v>435</v>
      </c>
      <c r="T1017">
        <v>790</v>
      </c>
      <c r="W1017" t="s">
        <v>519</v>
      </c>
      <c r="X1017">
        <v>51</v>
      </c>
      <c r="Y1017" s="21" t="s">
        <v>35</v>
      </c>
      <c r="Z1017">
        <v>3</v>
      </c>
      <c r="AA1017">
        <v>3</v>
      </c>
      <c r="AB1017">
        <v>6</v>
      </c>
      <c r="AF1017">
        <v>6</v>
      </c>
      <c r="AG1017" t="s">
        <v>105</v>
      </c>
    </row>
    <row r="1018" spans="1:33" hidden="1" x14ac:dyDescent="0.25">
      <c r="A1018" s="20" t="s">
        <v>210</v>
      </c>
      <c r="B1018" s="16" t="s">
        <v>234</v>
      </c>
      <c r="C1018" s="16" t="s">
        <v>2304</v>
      </c>
      <c r="D1018">
        <v>194</v>
      </c>
      <c r="E1018">
        <v>6</v>
      </c>
      <c r="F1018" s="38" t="str">
        <f>VLOOKUP(Z1018, method!$A$1:$B$15, 2, 0)</f>
        <v>留後</v>
      </c>
      <c r="G1018">
        <v>10</v>
      </c>
      <c r="H1018">
        <v>127</v>
      </c>
      <c r="I1018">
        <v>1200</v>
      </c>
      <c r="J1018" s="19" t="s">
        <v>63</v>
      </c>
      <c r="K1018">
        <v>1</v>
      </c>
      <c r="L1018">
        <v>9.9</v>
      </c>
      <c r="M1018">
        <v>25</v>
      </c>
      <c r="N1018">
        <v>5</v>
      </c>
      <c r="O1018">
        <v>25</v>
      </c>
      <c r="P1018" t="s">
        <v>434</v>
      </c>
      <c r="Q1018">
        <v>1097</v>
      </c>
      <c r="R1018">
        <v>4</v>
      </c>
      <c r="S1018" s="32" t="s">
        <v>435</v>
      </c>
      <c r="T1018">
        <v>698</v>
      </c>
      <c r="W1018" t="s">
        <v>519</v>
      </c>
      <c r="X1018">
        <v>52</v>
      </c>
      <c r="Y1018" s="21" t="s">
        <v>35</v>
      </c>
      <c r="Z1018">
        <v>12</v>
      </c>
      <c r="AA1018">
        <v>10</v>
      </c>
      <c r="AB1018">
        <v>6</v>
      </c>
      <c r="AF1018">
        <v>6</v>
      </c>
      <c r="AG1018" t="s">
        <v>105</v>
      </c>
    </row>
    <row r="1019" spans="1:33" hidden="1" x14ac:dyDescent="0.25">
      <c r="A1019" s="20" t="s">
        <v>210</v>
      </c>
      <c r="B1019" s="16" t="s">
        <v>234</v>
      </c>
      <c r="C1019" s="16" t="s">
        <v>2304</v>
      </c>
      <c r="D1019">
        <v>16</v>
      </c>
      <c r="E1019">
        <v>13</v>
      </c>
      <c r="F1019" s="37" t="str">
        <f>VLOOKUP(Z1019, method!$A$1:$B$15, 2, 0)</f>
        <v>中前</v>
      </c>
      <c r="G1019">
        <v>4</v>
      </c>
      <c r="H1019">
        <v>127</v>
      </c>
      <c r="I1019">
        <v>1200</v>
      </c>
      <c r="J1019" s="19" t="s">
        <v>63</v>
      </c>
      <c r="K1019">
        <v>1</v>
      </c>
      <c r="L1019">
        <v>10.95</v>
      </c>
      <c r="M1019">
        <v>6</v>
      </c>
      <c r="N1019">
        <v>4</v>
      </c>
      <c r="O1019">
        <v>25</v>
      </c>
      <c r="P1019" t="s">
        <v>506</v>
      </c>
      <c r="Q1019">
        <v>1091</v>
      </c>
      <c r="R1019">
        <v>4</v>
      </c>
      <c r="S1019" s="32" t="s">
        <v>435</v>
      </c>
      <c r="T1019">
        <v>566</v>
      </c>
      <c r="W1019" t="s">
        <v>563</v>
      </c>
      <c r="X1019">
        <v>52</v>
      </c>
      <c r="Y1019" s="21" t="s">
        <v>35</v>
      </c>
      <c r="Z1019">
        <v>7</v>
      </c>
      <c r="AA1019">
        <v>10</v>
      </c>
      <c r="AB1019">
        <v>13</v>
      </c>
      <c r="AF1019">
        <v>6</v>
      </c>
      <c r="AG1019" t="s">
        <v>105</v>
      </c>
    </row>
    <row r="1020" spans="1:33" x14ac:dyDescent="0.25">
      <c r="A1020" s="20" t="s">
        <v>210</v>
      </c>
      <c r="B1020" s="17" t="s">
        <v>237</v>
      </c>
      <c r="C1020" s="17" t="s">
        <v>2305</v>
      </c>
      <c r="D1020">
        <v>3.5</v>
      </c>
      <c r="E1020" s="28">
        <v>3</v>
      </c>
      <c r="F1020" s="37" t="str">
        <f>VLOOKUP(Z1020, method!$A$1:$B$15, 2, 0)</f>
        <v>中前</v>
      </c>
      <c r="G1020">
        <v>4</v>
      </c>
      <c r="H1020">
        <v>120</v>
      </c>
      <c r="I1020" s="43">
        <v>1000</v>
      </c>
      <c r="J1020" s="19" t="s">
        <v>101</v>
      </c>
      <c r="K1020">
        <v>0</v>
      </c>
      <c r="L1020">
        <v>57.11</v>
      </c>
      <c r="M1020">
        <v>9</v>
      </c>
      <c r="N1020">
        <v>7</v>
      </c>
      <c r="O1020">
        <v>25</v>
      </c>
      <c r="P1020" s="31" t="s">
        <v>450</v>
      </c>
      <c r="Q1020">
        <v>1157</v>
      </c>
      <c r="R1020">
        <v>4</v>
      </c>
      <c r="S1020" s="32" t="s">
        <v>446</v>
      </c>
      <c r="T1020">
        <v>822</v>
      </c>
      <c r="W1020" s="12" t="s">
        <v>451</v>
      </c>
      <c r="X1020">
        <v>44</v>
      </c>
      <c r="Y1020" s="23" t="s">
        <v>692</v>
      </c>
      <c r="Z1020">
        <v>7</v>
      </c>
      <c r="AA1020">
        <v>4</v>
      </c>
      <c r="AB1020">
        <v>3</v>
      </c>
      <c r="AF1020">
        <v>11</v>
      </c>
      <c r="AG1020" t="s">
        <v>101</v>
      </c>
    </row>
    <row r="1021" spans="1:33" hidden="1" x14ac:dyDescent="0.25">
      <c r="A1021" s="20" t="s">
        <v>210</v>
      </c>
      <c r="B1021" s="17" t="s">
        <v>237</v>
      </c>
      <c r="C1021" s="17" t="s">
        <v>2305</v>
      </c>
      <c r="D1021">
        <v>15</v>
      </c>
      <c r="E1021">
        <v>10</v>
      </c>
      <c r="F1021" s="37" t="str">
        <f>VLOOKUP(Z1021, method!$A$1:$B$15, 2, 0)</f>
        <v>中前</v>
      </c>
      <c r="G1021">
        <v>14</v>
      </c>
      <c r="H1021">
        <v>119</v>
      </c>
      <c r="I1021">
        <v>1200</v>
      </c>
      <c r="J1021" s="20" t="s">
        <v>58</v>
      </c>
      <c r="K1021">
        <v>1</v>
      </c>
      <c r="L1021">
        <v>10.86</v>
      </c>
      <c r="M1021">
        <v>28</v>
      </c>
      <c r="N1021">
        <v>6</v>
      </c>
      <c r="O1021">
        <v>25</v>
      </c>
      <c r="P1021" t="s">
        <v>518</v>
      </c>
      <c r="Q1021">
        <v>1175</v>
      </c>
      <c r="R1021">
        <v>4</v>
      </c>
      <c r="S1021" s="32" t="s">
        <v>435</v>
      </c>
      <c r="T1021">
        <v>792</v>
      </c>
      <c r="W1021" t="s">
        <v>624</v>
      </c>
      <c r="X1021">
        <v>44</v>
      </c>
      <c r="Y1021" s="23" t="s">
        <v>692</v>
      </c>
      <c r="Z1021">
        <v>7</v>
      </c>
      <c r="AA1021">
        <v>7</v>
      </c>
      <c r="AB1021">
        <v>10</v>
      </c>
      <c r="AF1021">
        <v>11</v>
      </c>
      <c r="AG1021" t="s">
        <v>101</v>
      </c>
    </row>
    <row r="1022" spans="1:33" x14ac:dyDescent="0.25">
      <c r="A1022" s="20" t="s">
        <v>210</v>
      </c>
      <c r="B1022" s="17" t="s">
        <v>237</v>
      </c>
      <c r="C1022" s="17" t="s">
        <v>2305</v>
      </c>
      <c r="D1022">
        <v>4.7</v>
      </c>
      <c r="E1022" s="28">
        <v>2</v>
      </c>
      <c r="F1022" s="36" t="str">
        <f>VLOOKUP(Z1022, method!$A$1:$B$15, 2, 0)</f>
        <v>中後</v>
      </c>
      <c r="G1022">
        <v>3</v>
      </c>
      <c r="H1022">
        <v>118</v>
      </c>
      <c r="I1022" s="43">
        <v>1000</v>
      </c>
      <c r="J1022" s="19" t="s">
        <v>101</v>
      </c>
      <c r="K1022">
        <v>0</v>
      </c>
      <c r="L1022">
        <v>57.06</v>
      </c>
      <c r="M1022">
        <v>11</v>
      </c>
      <c r="N1022">
        <v>6</v>
      </c>
      <c r="O1022">
        <v>25</v>
      </c>
      <c r="P1022" s="31" t="s">
        <v>455</v>
      </c>
      <c r="Q1022">
        <v>1180</v>
      </c>
      <c r="R1022">
        <v>4</v>
      </c>
      <c r="S1022" s="32" t="s">
        <v>446</v>
      </c>
      <c r="T1022">
        <v>748</v>
      </c>
      <c r="W1022" s="12" t="s">
        <v>451</v>
      </c>
      <c r="X1022">
        <v>43</v>
      </c>
      <c r="Y1022" s="23" t="s">
        <v>692</v>
      </c>
      <c r="Z1022">
        <v>10</v>
      </c>
      <c r="AA1022">
        <v>7</v>
      </c>
      <c r="AB1022">
        <v>2</v>
      </c>
      <c r="AF1022">
        <v>11</v>
      </c>
      <c r="AG1022" t="s">
        <v>101</v>
      </c>
    </row>
    <row r="1023" spans="1:33" x14ac:dyDescent="0.25">
      <c r="A1023" s="20" t="s">
        <v>210</v>
      </c>
      <c r="B1023" s="17" t="s">
        <v>237</v>
      </c>
      <c r="C1023" s="17" t="s">
        <v>2305</v>
      </c>
      <c r="D1023">
        <v>4.4000000000000004</v>
      </c>
      <c r="E1023">
        <v>7</v>
      </c>
      <c r="F1023" s="35" t="str">
        <f>VLOOKUP(Z1023, method!$A$1:$B$15, 2, 0)</f>
        <v>放頭</v>
      </c>
      <c r="G1023">
        <v>8</v>
      </c>
      <c r="H1023">
        <v>120</v>
      </c>
      <c r="I1023" s="43">
        <v>1000</v>
      </c>
      <c r="J1023" s="19" t="s">
        <v>101</v>
      </c>
      <c r="K1023">
        <v>0</v>
      </c>
      <c r="L1023">
        <v>57.88</v>
      </c>
      <c r="M1023">
        <v>21</v>
      </c>
      <c r="N1023">
        <v>5</v>
      </c>
      <c r="O1023">
        <v>25</v>
      </c>
      <c r="P1023" s="31" t="s">
        <v>461</v>
      </c>
      <c r="Q1023">
        <v>1175</v>
      </c>
      <c r="R1023">
        <v>4</v>
      </c>
      <c r="S1023" s="32" t="s">
        <v>446</v>
      </c>
      <c r="T1023">
        <v>692</v>
      </c>
      <c r="W1023">
        <v>4</v>
      </c>
      <c r="X1023">
        <v>43</v>
      </c>
      <c r="Y1023" s="23" t="s">
        <v>692</v>
      </c>
      <c r="Z1023">
        <v>1</v>
      </c>
      <c r="AA1023">
        <v>2</v>
      </c>
      <c r="AB1023">
        <v>7</v>
      </c>
      <c r="AF1023">
        <v>11</v>
      </c>
      <c r="AG1023" t="s">
        <v>101</v>
      </c>
    </row>
    <row r="1024" spans="1:33" x14ac:dyDescent="0.25">
      <c r="A1024" s="20" t="s">
        <v>210</v>
      </c>
      <c r="B1024" s="17" t="s">
        <v>237</v>
      </c>
      <c r="C1024" s="17" t="s">
        <v>2305</v>
      </c>
      <c r="D1024">
        <v>3.4</v>
      </c>
      <c r="E1024" s="28">
        <v>1</v>
      </c>
      <c r="F1024" s="35" t="str">
        <f>VLOOKUP(Z1024, method!$A$1:$B$15, 2, 0)</f>
        <v>放頭</v>
      </c>
      <c r="G1024">
        <v>1</v>
      </c>
      <c r="H1024">
        <v>127</v>
      </c>
      <c r="I1024" s="43">
        <v>1000</v>
      </c>
      <c r="J1024" s="19" t="s">
        <v>101</v>
      </c>
      <c r="K1024">
        <v>0</v>
      </c>
      <c r="L1024">
        <v>57.17</v>
      </c>
      <c r="M1024">
        <v>7</v>
      </c>
      <c r="N1024">
        <v>5</v>
      </c>
      <c r="O1024">
        <v>25</v>
      </c>
      <c r="P1024" s="31" t="s">
        <v>450</v>
      </c>
      <c r="Q1024">
        <v>1172</v>
      </c>
      <c r="R1024">
        <v>5</v>
      </c>
      <c r="S1024" s="32" t="s">
        <v>435</v>
      </c>
      <c r="T1024">
        <v>651</v>
      </c>
      <c r="W1024" s="12" t="s">
        <v>451</v>
      </c>
      <c r="X1024">
        <v>36</v>
      </c>
      <c r="Y1024" s="23" t="s">
        <v>692</v>
      </c>
      <c r="Z1024">
        <v>3</v>
      </c>
      <c r="AA1024">
        <v>3</v>
      </c>
      <c r="AB1024">
        <v>1</v>
      </c>
      <c r="AF1024">
        <v>11</v>
      </c>
      <c r="AG1024" t="s">
        <v>101</v>
      </c>
    </row>
    <row r="1025" spans="1:33" x14ac:dyDescent="0.25">
      <c r="A1025" s="20" t="s">
        <v>210</v>
      </c>
      <c r="B1025" s="17" t="s">
        <v>237</v>
      </c>
      <c r="C1025" s="17" t="s">
        <v>2305</v>
      </c>
      <c r="D1025">
        <v>6.3</v>
      </c>
      <c r="E1025" s="28">
        <v>1</v>
      </c>
      <c r="F1025" s="37" t="str">
        <f>VLOOKUP(Z1025, method!$A$1:$B$15, 2, 0)</f>
        <v>中前</v>
      </c>
      <c r="G1025">
        <v>4</v>
      </c>
      <c r="H1025">
        <v>125</v>
      </c>
      <c r="I1025" s="43">
        <v>1000</v>
      </c>
      <c r="J1025" s="19" t="s">
        <v>101</v>
      </c>
      <c r="K1025">
        <v>0</v>
      </c>
      <c r="L1025">
        <v>56.9</v>
      </c>
      <c r="M1025">
        <v>16</v>
      </c>
      <c r="N1025">
        <v>4</v>
      </c>
      <c r="O1025">
        <v>25</v>
      </c>
      <c r="P1025" s="31" t="s">
        <v>455</v>
      </c>
      <c r="Q1025">
        <v>1170</v>
      </c>
      <c r="R1025">
        <v>5</v>
      </c>
      <c r="S1025" s="32" t="s">
        <v>446</v>
      </c>
      <c r="T1025">
        <v>592</v>
      </c>
      <c r="W1025" s="12" t="s">
        <v>431</v>
      </c>
      <c r="X1025">
        <v>31</v>
      </c>
      <c r="Y1025" s="23" t="s">
        <v>692</v>
      </c>
      <c r="Z1025">
        <v>5</v>
      </c>
      <c r="AA1025">
        <v>6</v>
      </c>
      <c r="AB1025">
        <v>1</v>
      </c>
      <c r="AF1025">
        <v>11</v>
      </c>
      <c r="AG1025" t="s">
        <v>101</v>
      </c>
    </row>
    <row r="1026" spans="1:33" hidden="1" x14ac:dyDescent="0.25">
      <c r="A1026" s="20" t="s">
        <v>210</v>
      </c>
      <c r="B1026" s="17" t="s">
        <v>237</v>
      </c>
      <c r="C1026" s="17" t="s">
        <v>2305</v>
      </c>
      <c r="D1026">
        <v>12</v>
      </c>
      <c r="E1026">
        <v>6</v>
      </c>
      <c r="F1026" s="37" t="str">
        <f>VLOOKUP(Z1026, method!$A$1:$B$15, 2, 0)</f>
        <v>中前</v>
      </c>
      <c r="G1026">
        <v>7</v>
      </c>
      <c r="H1026">
        <v>127</v>
      </c>
      <c r="I1026">
        <v>1200</v>
      </c>
      <c r="J1026" s="22" t="s">
        <v>471</v>
      </c>
      <c r="K1026">
        <v>1</v>
      </c>
      <c r="L1026">
        <v>10.11</v>
      </c>
      <c r="M1026">
        <v>26</v>
      </c>
      <c r="N1026">
        <v>3</v>
      </c>
      <c r="O1026">
        <v>25</v>
      </c>
      <c r="P1026" t="s">
        <v>467</v>
      </c>
      <c r="Q1026">
        <v>1168</v>
      </c>
      <c r="R1026">
        <v>5</v>
      </c>
      <c r="S1026" s="32" t="s">
        <v>435</v>
      </c>
      <c r="T1026">
        <v>537</v>
      </c>
      <c r="W1026" t="s">
        <v>629</v>
      </c>
      <c r="X1026">
        <v>33</v>
      </c>
      <c r="Y1026" s="23" t="s">
        <v>692</v>
      </c>
      <c r="Z1026">
        <v>4</v>
      </c>
      <c r="AA1026">
        <v>5</v>
      </c>
      <c r="AB1026">
        <v>6</v>
      </c>
      <c r="AF1026">
        <v>11</v>
      </c>
      <c r="AG1026" t="s">
        <v>101</v>
      </c>
    </row>
    <row r="1027" spans="1:33" x14ac:dyDescent="0.25">
      <c r="A1027" s="20" t="s">
        <v>210</v>
      </c>
      <c r="B1027" s="17" t="s">
        <v>237</v>
      </c>
      <c r="C1027" s="17" t="s">
        <v>2305</v>
      </c>
      <c r="D1027">
        <v>14</v>
      </c>
      <c r="E1027">
        <v>8</v>
      </c>
      <c r="F1027" s="38" t="str">
        <f>VLOOKUP(Z1027, method!$A$1:$B$15, 2, 0)</f>
        <v>留後</v>
      </c>
      <c r="G1027">
        <v>11</v>
      </c>
      <c r="H1027">
        <v>130</v>
      </c>
      <c r="I1027" s="43">
        <v>1000</v>
      </c>
      <c r="J1027" s="24" t="s">
        <v>34</v>
      </c>
      <c r="K1027">
        <v>0</v>
      </c>
      <c r="L1027">
        <v>57.55</v>
      </c>
      <c r="M1027">
        <v>12</v>
      </c>
      <c r="N1027">
        <v>3</v>
      </c>
      <c r="O1027">
        <v>25</v>
      </c>
      <c r="P1027" s="31" t="s">
        <v>450</v>
      </c>
      <c r="Q1027">
        <v>1167</v>
      </c>
      <c r="R1027">
        <v>5</v>
      </c>
      <c r="S1027" s="32" t="s">
        <v>446</v>
      </c>
      <c r="T1027">
        <v>496</v>
      </c>
      <c r="W1027" t="s">
        <v>541</v>
      </c>
      <c r="X1027">
        <v>35</v>
      </c>
      <c r="Y1027" s="23" t="s">
        <v>692</v>
      </c>
      <c r="Z1027">
        <v>11</v>
      </c>
      <c r="AA1027">
        <v>10</v>
      </c>
      <c r="AB1027">
        <v>8</v>
      </c>
      <c r="AF1027">
        <v>11</v>
      </c>
      <c r="AG1027" t="s">
        <v>101</v>
      </c>
    </row>
    <row r="1028" spans="1:33" hidden="1" x14ac:dyDescent="0.25">
      <c r="A1028" s="20" t="s">
        <v>210</v>
      </c>
      <c r="B1028" s="17" t="s">
        <v>237</v>
      </c>
      <c r="C1028" s="17" t="s">
        <v>2305</v>
      </c>
      <c r="D1028">
        <v>10</v>
      </c>
      <c r="E1028">
        <v>8</v>
      </c>
      <c r="F1028" s="35" t="str">
        <f>VLOOKUP(Z1028, method!$A$1:$B$15, 2, 0)</f>
        <v>放頭</v>
      </c>
      <c r="G1028">
        <v>10</v>
      </c>
      <c r="H1028">
        <v>130</v>
      </c>
      <c r="I1028">
        <v>1200</v>
      </c>
      <c r="J1028" s="27" t="s">
        <v>93</v>
      </c>
      <c r="K1028">
        <v>1</v>
      </c>
      <c r="L1028">
        <v>12.23</v>
      </c>
      <c r="M1028">
        <v>12</v>
      </c>
      <c r="N1028">
        <v>2</v>
      </c>
      <c r="O1028">
        <v>25</v>
      </c>
      <c r="P1028" t="s">
        <v>467</v>
      </c>
      <c r="Q1028">
        <v>1162</v>
      </c>
      <c r="R1028">
        <v>5</v>
      </c>
      <c r="S1028" s="33" t="s">
        <v>483</v>
      </c>
      <c r="T1028">
        <v>418</v>
      </c>
      <c r="W1028" t="s">
        <v>674</v>
      </c>
      <c r="X1028">
        <v>35</v>
      </c>
      <c r="Y1028" s="23" t="s">
        <v>692</v>
      </c>
      <c r="Z1028">
        <v>1</v>
      </c>
      <c r="AA1028">
        <v>1</v>
      </c>
      <c r="AB1028">
        <v>8</v>
      </c>
      <c r="AF1028">
        <v>11</v>
      </c>
      <c r="AG1028" t="s">
        <v>101</v>
      </c>
    </row>
    <row r="1029" spans="1:33" x14ac:dyDescent="0.25">
      <c r="A1029" s="20" t="s">
        <v>210</v>
      </c>
      <c r="B1029" s="17" t="s">
        <v>237</v>
      </c>
      <c r="C1029" s="17" t="s">
        <v>2305</v>
      </c>
      <c r="D1029">
        <v>15</v>
      </c>
      <c r="E1029" s="28">
        <v>3</v>
      </c>
      <c r="F1029" s="36" t="str">
        <f>VLOOKUP(Z1029, method!$A$1:$B$15, 2, 0)</f>
        <v>中後</v>
      </c>
      <c r="G1029">
        <v>1</v>
      </c>
      <c r="H1029">
        <v>131</v>
      </c>
      <c r="I1029" s="43">
        <v>1000</v>
      </c>
      <c r="J1029" s="24" t="s">
        <v>34</v>
      </c>
      <c r="K1029">
        <v>0</v>
      </c>
      <c r="L1029">
        <v>57.46</v>
      </c>
      <c r="M1029">
        <v>22</v>
      </c>
      <c r="N1029">
        <v>1</v>
      </c>
      <c r="O1029">
        <v>25</v>
      </c>
      <c r="P1029" s="31" t="s">
        <v>461</v>
      </c>
      <c r="Q1029">
        <v>1154</v>
      </c>
      <c r="R1029">
        <v>5</v>
      </c>
      <c r="S1029" s="32" t="s">
        <v>435</v>
      </c>
      <c r="T1029">
        <v>367</v>
      </c>
      <c r="W1029" s="12">
        <v>2</v>
      </c>
      <c r="X1029">
        <v>35</v>
      </c>
      <c r="Y1029" s="23" t="s">
        <v>692</v>
      </c>
      <c r="Z1029">
        <v>8</v>
      </c>
      <c r="AA1029">
        <v>5</v>
      </c>
      <c r="AB1029">
        <v>3</v>
      </c>
      <c r="AF1029">
        <v>11</v>
      </c>
      <c r="AG1029" t="s">
        <v>101</v>
      </c>
    </row>
    <row r="1030" spans="1:33" hidden="1" x14ac:dyDescent="0.25">
      <c r="A1030" s="20" t="s">
        <v>210</v>
      </c>
      <c r="B1030" s="17" t="s">
        <v>237</v>
      </c>
      <c r="C1030" s="17" t="s">
        <v>2305</v>
      </c>
      <c r="D1030">
        <v>53</v>
      </c>
      <c r="E1030">
        <v>11</v>
      </c>
      <c r="F1030" s="35" t="str">
        <f>VLOOKUP(Z1030, method!$A$1:$B$15, 2, 0)</f>
        <v>放頭</v>
      </c>
      <c r="G1030">
        <v>12</v>
      </c>
      <c r="H1030">
        <v>133</v>
      </c>
      <c r="I1030">
        <v>1200</v>
      </c>
      <c r="J1030" s="24" t="s">
        <v>34</v>
      </c>
      <c r="K1030">
        <v>1</v>
      </c>
      <c r="L1030">
        <v>10.58</v>
      </c>
      <c r="M1030">
        <v>5</v>
      </c>
      <c r="N1030">
        <v>1</v>
      </c>
      <c r="O1030">
        <v>25</v>
      </c>
      <c r="P1030" t="s">
        <v>441</v>
      </c>
      <c r="Q1030">
        <v>1155</v>
      </c>
      <c r="R1030">
        <v>5</v>
      </c>
      <c r="S1030" s="32" t="s">
        <v>435</v>
      </c>
      <c r="T1030">
        <v>318</v>
      </c>
      <c r="W1030" t="s">
        <v>674</v>
      </c>
      <c r="X1030">
        <v>38</v>
      </c>
      <c r="Y1030" s="23" t="s">
        <v>692</v>
      </c>
      <c r="Z1030">
        <v>2</v>
      </c>
      <c r="AA1030">
        <v>2</v>
      </c>
      <c r="AB1030">
        <v>11</v>
      </c>
      <c r="AF1030">
        <v>11</v>
      </c>
      <c r="AG1030" t="s">
        <v>101</v>
      </c>
    </row>
    <row r="1031" spans="1:33" hidden="1" x14ac:dyDescent="0.25">
      <c r="A1031" s="20" t="s">
        <v>210</v>
      </c>
      <c r="B1031" s="17" t="s">
        <v>237</v>
      </c>
      <c r="C1031" s="17" t="s">
        <v>2305</v>
      </c>
      <c r="D1031">
        <v>49</v>
      </c>
      <c r="E1031">
        <v>9</v>
      </c>
      <c r="F1031" s="35" t="str">
        <f>VLOOKUP(Z1031, method!$A$1:$B$15, 2, 0)</f>
        <v>放頭</v>
      </c>
      <c r="G1031">
        <v>10</v>
      </c>
      <c r="H1031">
        <v>117</v>
      </c>
      <c r="I1031">
        <v>1200</v>
      </c>
      <c r="J1031" s="26" t="s">
        <v>389</v>
      </c>
      <c r="K1031">
        <v>1</v>
      </c>
      <c r="L1031">
        <v>9.89</v>
      </c>
      <c r="M1031">
        <v>18</v>
      </c>
      <c r="N1031">
        <v>12</v>
      </c>
      <c r="O1031">
        <v>24</v>
      </c>
      <c r="P1031" t="s">
        <v>467</v>
      </c>
      <c r="Q1031">
        <v>1154</v>
      </c>
      <c r="R1031">
        <v>4</v>
      </c>
      <c r="S1031" s="32" t="s">
        <v>435</v>
      </c>
      <c r="T1031">
        <v>271</v>
      </c>
      <c r="W1031">
        <v>7</v>
      </c>
      <c r="X1031">
        <v>41</v>
      </c>
      <c r="Y1031" s="23" t="s">
        <v>692</v>
      </c>
      <c r="Z1031">
        <v>3</v>
      </c>
      <c r="AA1031">
        <v>3</v>
      </c>
      <c r="AB1031">
        <v>9</v>
      </c>
      <c r="AF1031">
        <v>11</v>
      </c>
      <c r="AG1031" t="s">
        <v>101</v>
      </c>
    </row>
    <row r="1032" spans="1:33" hidden="1" x14ac:dyDescent="0.25">
      <c r="A1032" s="20" t="s">
        <v>210</v>
      </c>
      <c r="B1032" s="17" t="s">
        <v>237</v>
      </c>
      <c r="C1032" s="17" t="s">
        <v>2305</v>
      </c>
      <c r="D1032">
        <v>136</v>
      </c>
      <c r="E1032">
        <v>14</v>
      </c>
      <c r="F1032" s="37" t="str">
        <f>VLOOKUP(Z1032, method!$A$1:$B$15, 2, 0)</f>
        <v>中前</v>
      </c>
      <c r="G1032">
        <v>6</v>
      </c>
      <c r="H1032">
        <v>120</v>
      </c>
      <c r="I1032">
        <v>1200</v>
      </c>
      <c r="J1032" s="27" t="s">
        <v>398</v>
      </c>
      <c r="K1032">
        <v>1</v>
      </c>
      <c r="L1032">
        <v>11.27</v>
      </c>
      <c r="M1032">
        <v>8</v>
      </c>
      <c r="N1032">
        <v>12</v>
      </c>
      <c r="O1032">
        <v>24</v>
      </c>
      <c r="P1032" t="s">
        <v>434</v>
      </c>
      <c r="Q1032">
        <v>1163</v>
      </c>
      <c r="R1032">
        <v>4</v>
      </c>
      <c r="S1032" s="32" t="s">
        <v>435</v>
      </c>
      <c r="T1032">
        <v>240</v>
      </c>
      <c r="W1032" t="s">
        <v>819</v>
      </c>
      <c r="X1032">
        <v>44</v>
      </c>
      <c r="Y1032" s="23" t="s">
        <v>692</v>
      </c>
      <c r="Z1032">
        <v>6</v>
      </c>
      <c r="AA1032">
        <v>6</v>
      </c>
      <c r="AB1032">
        <v>14</v>
      </c>
      <c r="AF1032">
        <v>11</v>
      </c>
      <c r="AG1032" t="s">
        <v>101</v>
      </c>
    </row>
    <row r="1033" spans="1:33" hidden="1" x14ac:dyDescent="0.25">
      <c r="A1033" s="20" t="s">
        <v>210</v>
      </c>
      <c r="B1033" s="17" t="s">
        <v>237</v>
      </c>
      <c r="C1033" s="17" t="s">
        <v>2305</v>
      </c>
      <c r="D1033">
        <v>93</v>
      </c>
      <c r="E1033">
        <v>10</v>
      </c>
      <c r="F1033" s="38" t="str">
        <f>VLOOKUP(Z1033, method!$A$1:$B$15, 2, 0)</f>
        <v>留後</v>
      </c>
      <c r="G1033">
        <v>10</v>
      </c>
      <c r="H1033">
        <v>122</v>
      </c>
      <c r="I1033">
        <v>1200</v>
      </c>
      <c r="J1033" s="21" t="s">
        <v>53</v>
      </c>
      <c r="K1033">
        <v>1</v>
      </c>
      <c r="L1033">
        <v>10.24</v>
      </c>
      <c r="M1033">
        <v>17</v>
      </c>
      <c r="N1033">
        <v>11</v>
      </c>
      <c r="O1033">
        <v>24</v>
      </c>
      <c r="P1033" t="s">
        <v>506</v>
      </c>
      <c r="Q1033">
        <v>1166</v>
      </c>
      <c r="R1033">
        <v>4</v>
      </c>
      <c r="S1033" s="32" t="s">
        <v>435</v>
      </c>
      <c r="T1033">
        <v>184</v>
      </c>
      <c r="W1033" t="s">
        <v>492</v>
      </c>
      <c r="X1033">
        <v>46</v>
      </c>
      <c r="Y1033" s="23" t="s">
        <v>692</v>
      </c>
      <c r="Z1033">
        <v>11</v>
      </c>
      <c r="AA1033">
        <v>11</v>
      </c>
      <c r="AB1033">
        <v>10</v>
      </c>
      <c r="AF1033">
        <v>11</v>
      </c>
      <c r="AG1033" t="s">
        <v>101</v>
      </c>
    </row>
    <row r="1034" spans="1:33" hidden="1" x14ac:dyDescent="0.25">
      <c r="A1034" s="20" t="s">
        <v>210</v>
      </c>
      <c r="B1034" s="17" t="s">
        <v>237</v>
      </c>
      <c r="C1034" s="17" t="s">
        <v>2305</v>
      </c>
      <c r="D1034" t="s">
        <v>546</v>
      </c>
      <c r="E1034" t="s">
        <v>720</v>
      </c>
      <c r="G1034" t="s">
        <v>546</v>
      </c>
      <c r="H1034">
        <v>122</v>
      </c>
      <c r="I1034">
        <v>1200</v>
      </c>
      <c r="J1034" s="22" t="s">
        <v>471</v>
      </c>
      <c r="K1034" t="s">
        <v>546</v>
      </c>
      <c r="M1034">
        <v>27</v>
      </c>
      <c r="N1034">
        <v>10</v>
      </c>
      <c r="O1034">
        <v>24</v>
      </c>
      <c r="P1034" s="31" t="s">
        <v>461</v>
      </c>
      <c r="Q1034" t="s">
        <v>546</v>
      </c>
      <c r="R1034">
        <v>4</v>
      </c>
      <c r="S1034" s="32" t="s">
        <v>435</v>
      </c>
      <c r="T1034">
        <v>133</v>
      </c>
      <c r="W1034" t="s">
        <v>546</v>
      </c>
      <c r="X1034">
        <v>46</v>
      </c>
      <c r="Y1034" s="23" t="s">
        <v>692</v>
      </c>
      <c r="Z1034" t="s">
        <v>546</v>
      </c>
      <c r="AF1034">
        <v>11</v>
      </c>
      <c r="AG1034" t="s">
        <v>101</v>
      </c>
    </row>
    <row r="1035" spans="1:33" hidden="1" x14ac:dyDescent="0.25">
      <c r="A1035" s="20" t="s">
        <v>210</v>
      </c>
      <c r="B1035" s="17" t="s">
        <v>237</v>
      </c>
      <c r="C1035" s="17" t="s">
        <v>2305</v>
      </c>
      <c r="D1035">
        <v>22</v>
      </c>
      <c r="E1035">
        <v>8</v>
      </c>
      <c r="F1035" s="36" t="str">
        <f>VLOOKUP(Z1035, method!$A$1:$B$15, 2, 0)</f>
        <v>中後</v>
      </c>
      <c r="G1035">
        <v>5</v>
      </c>
      <c r="H1035">
        <v>126</v>
      </c>
      <c r="I1035">
        <v>1200</v>
      </c>
      <c r="J1035" s="24" t="s">
        <v>34</v>
      </c>
      <c r="K1035">
        <v>1</v>
      </c>
      <c r="L1035">
        <v>10.039999999999999</v>
      </c>
      <c r="M1035">
        <v>28</v>
      </c>
      <c r="N1035">
        <v>9</v>
      </c>
      <c r="O1035">
        <v>24</v>
      </c>
      <c r="P1035" t="s">
        <v>467</v>
      </c>
      <c r="Q1035">
        <v>1163</v>
      </c>
      <c r="R1035">
        <v>4</v>
      </c>
      <c r="S1035" s="32" t="s">
        <v>435</v>
      </c>
      <c r="T1035">
        <v>58</v>
      </c>
      <c r="W1035">
        <v>5</v>
      </c>
      <c r="X1035">
        <v>48</v>
      </c>
      <c r="Y1035" s="23" t="s">
        <v>692</v>
      </c>
      <c r="Z1035">
        <v>8</v>
      </c>
      <c r="AA1035">
        <v>6</v>
      </c>
      <c r="AB1035">
        <v>8</v>
      </c>
      <c r="AF1035">
        <v>11</v>
      </c>
      <c r="AG1035" t="s">
        <v>101</v>
      </c>
    </row>
    <row r="1036" spans="1:33" hidden="1" x14ac:dyDescent="0.25">
      <c r="A1036" s="20" t="s">
        <v>210</v>
      </c>
      <c r="B1036" s="17" t="s">
        <v>237</v>
      </c>
      <c r="C1036" s="17" t="s">
        <v>2305</v>
      </c>
      <c r="D1036">
        <v>30</v>
      </c>
      <c r="E1036">
        <v>8</v>
      </c>
      <c r="F1036" s="37" t="str">
        <f>VLOOKUP(Z1036, method!$A$1:$B$15, 2, 0)</f>
        <v>中前</v>
      </c>
      <c r="G1036">
        <v>3</v>
      </c>
      <c r="H1036">
        <v>123</v>
      </c>
      <c r="I1036">
        <v>1200</v>
      </c>
      <c r="J1036" s="22" t="s">
        <v>471</v>
      </c>
      <c r="K1036">
        <v>1</v>
      </c>
      <c r="L1036">
        <v>9.6199999999999992</v>
      </c>
      <c r="M1036">
        <v>8</v>
      </c>
      <c r="N1036">
        <v>9</v>
      </c>
      <c r="O1036">
        <v>24</v>
      </c>
      <c r="P1036" t="s">
        <v>434</v>
      </c>
      <c r="Q1036">
        <v>1156</v>
      </c>
      <c r="R1036">
        <v>4</v>
      </c>
      <c r="S1036" s="32" t="s">
        <v>435</v>
      </c>
      <c r="T1036">
        <v>9</v>
      </c>
      <c r="W1036" t="s">
        <v>436</v>
      </c>
      <c r="X1036">
        <v>50</v>
      </c>
      <c r="Y1036" s="23" t="s">
        <v>692</v>
      </c>
      <c r="Z1036">
        <v>4</v>
      </c>
      <c r="AA1036">
        <v>4</v>
      </c>
      <c r="AB1036">
        <v>8</v>
      </c>
      <c r="AF1036">
        <v>11</v>
      </c>
      <c r="AG1036" t="s">
        <v>101</v>
      </c>
    </row>
    <row r="1037" spans="1:33" hidden="1" x14ac:dyDescent="0.25">
      <c r="A1037" s="20" t="s">
        <v>210</v>
      </c>
      <c r="B1037" s="17" t="s">
        <v>237</v>
      </c>
      <c r="C1037" s="17" t="s">
        <v>2305</v>
      </c>
      <c r="D1037">
        <v>139</v>
      </c>
      <c r="E1037">
        <v>12</v>
      </c>
      <c r="F1037" s="38" t="str">
        <f>VLOOKUP(Z1037, method!$A$1:$B$15, 2, 0)</f>
        <v>留後</v>
      </c>
      <c r="G1037">
        <v>7</v>
      </c>
      <c r="H1037">
        <v>127</v>
      </c>
      <c r="I1037">
        <v>1200</v>
      </c>
      <c r="J1037" s="22" t="s">
        <v>471</v>
      </c>
      <c r="K1037">
        <v>1</v>
      </c>
      <c r="L1037">
        <v>10.09</v>
      </c>
      <c r="M1037">
        <v>1</v>
      </c>
      <c r="N1037">
        <v>7</v>
      </c>
      <c r="O1037">
        <v>24</v>
      </c>
      <c r="P1037" t="s">
        <v>518</v>
      </c>
      <c r="Q1037">
        <v>1118</v>
      </c>
      <c r="R1037">
        <v>4</v>
      </c>
      <c r="S1037" s="32" t="s">
        <v>435</v>
      </c>
      <c r="T1037">
        <v>788</v>
      </c>
      <c r="W1037" t="s">
        <v>488</v>
      </c>
      <c r="X1037">
        <v>52</v>
      </c>
      <c r="Y1037" s="23" t="s">
        <v>692</v>
      </c>
      <c r="Z1037">
        <v>14</v>
      </c>
      <c r="AA1037">
        <v>14</v>
      </c>
      <c r="AB1037">
        <v>12</v>
      </c>
      <c r="AF1037">
        <v>11</v>
      </c>
      <c r="AG1037" t="s">
        <v>101</v>
      </c>
    </row>
    <row r="1038" spans="1:33" hidden="1" x14ac:dyDescent="0.25">
      <c r="A1038" s="20" t="s">
        <v>210</v>
      </c>
      <c r="B1038" s="17" t="s">
        <v>237</v>
      </c>
      <c r="C1038" s="17" t="s">
        <v>2305</v>
      </c>
      <c r="D1038">
        <v>80</v>
      </c>
      <c r="E1038">
        <v>14</v>
      </c>
      <c r="F1038" s="37" t="str">
        <f>VLOOKUP(Z1038, method!$A$1:$B$15, 2, 0)</f>
        <v>中前</v>
      </c>
      <c r="G1038">
        <v>8</v>
      </c>
      <c r="H1038">
        <v>127</v>
      </c>
      <c r="I1038" s="43">
        <v>1000</v>
      </c>
      <c r="J1038" s="18" t="s">
        <v>116</v>
      </c>
      <c r="K1038">
        <v>0</v>
      </c>
      <c r="L1038">
        <v>58.78</v>
      </c>
      <c r="M1038">
        <v>8</v>
      </c>
      <c r="N1038">
        <v>6</v>
      </c>
      <c r="O1038">
        <v>24</v>
      </c>
      <c r="P1038" t="s">
        <v>429</v>
      </c>
      <c r="Q1038">
        <v>1145</v>
      </c>
      <c r="R1038">
        <v>4</v>
      </c>
      <c r="S1038" s="32" t="s">
        <v>435</v>
      </c>
      <c r="T1038">
        <v>733</v>
      </c>
      <c r="W1038" t="s">
        <v>689</v>
      </c>
      <c r="X1038">
        <v>52</v>
      </c>
      <c r="Y1038" s="23" t="s">
        <v>692</v>
      </c>
      <c r="Z1038">
        <v>5</v>
      </c>
      <c r="AA1038">
        <v>8</v>
      </c>
      <c r="AB1038">
        <v>14</v>
      </c>
      <c r="AF1038">
        <v>11</v>
      </c>
      <c r="AG1038" t="s">
        <v>101</v>
      </c>
    </row>
    <row r="1039" spans="1:33" x14ac:dyDescent="0.25">
      <c r="A1039" s="20" t="s">
        <v>210</v>
      </c>
      <c r="B1039" s="18" t="s">
        <v>240</v>
      </c>
      <c r="C1039" s="18" t="s">
        <v>2306</v>
      </c>
      <c r="D1039">
        <v>5.8</v>
      </c>
      <c r="E1039">
        <v>8</v>
      </c>
      <c r="F1039" s="36" t="str">
        <f>VLOOKUP(Z1039, method!$A$1:$B$15, 2, 0)</f>
        <v>中後</v>
      </c>
      <c r="G1039">
        <v>4</v>
      </c>
      <c r="H1039">
        <v>121</v>
      </c>
      <c r="I1039" s="43">
        <v>1000</v>
      </c>
      <c r="J1039" s="24" t="s">
        <v>34</v>
      </c>
      <c r="K1039">
        <v>0</v>
      </c>
      <c r="L1039">
        <v>57.87</v>
      </c>
      <c r="M1039">
        <v>10</v>
      </c>
      <c r="N1039">
        <v>9</v>
      </c>
      <c r="O1039">
        <v>25</v>
      </c>
      <c r="P1039" s="31" t="s">
        <v>450</v>
      </c>
      <c r="Q1039">
        <v>1018</v>
      </c>
      <c r="R1039">
        <v>4</v>
      </c>
      <c r="S1039" s="32" t="s">
        <v>435</v>
      </c>
      <c r="T1039">
        <v>13</v>
      </c>
      <c r="W1039" s="12" t="s">
        <v>521</v>
      </c>
      <c r="X1039">
        <v>44</v>
      </c>
      <c r="Y1039" s="19" t="s">
        <v>94</v>
      </c>
      <c r="Z1039">
        <v>9</v>
      </c>
      <c r="AA1039">
        <v>9</v>
      </c>
      <c r="AB1039">
        <v>8</v>
      </c>
      <c r="AF1039">
        <v>10</v>
      </c>
      <c r="AG1039" t="s">
        <v>34</v>
      </c>
    </row>
    <row r="1040" spans="1:33" x14ac:dyDescent="0.25">
      <c r="A1040" s="20" t="s">
        <v>210</v>
      </c>
      <c r="B1040" s="18" t="s">
        <v>240</v>
      </c>
      <c r="C1040" s="18" t="s">
        <v>2306</v>
      </c>
      <c r="D1040">
        <v>9.3000000000000007</v>
      </c>
      <c r="E1040" s="34">
        <v>5</v>
      </c>
      <c r="F1040" s="38" t="str">
        <f>VLOOKUP(Z1040, method!$A$1:$B$15, 2, 0)</f>
        <v>留後</v>
      </c>
      <c r="G1040">
        <v>12</v>
      </c>
      <c r="H1040">
        <v>122</v>
      </c>
      <c r="I1040" s="43">
        <v>1000</v>
      </c>
      <c r="J1040" s="20" t="s">
        <v>19</v>
      </c>
      <c r="K1040">
        <v>0</v>
      </c>
      <c r="L1040">
        <v>57.33</v>
      </c>
      <c r="M1040">
        <v>9</v>
      </c>
      <c r="N1040">
        <v>7</v>
      </c>
      <c r="O1040">
        <v>25</v>
      </c>
      <c r="P1040" s="31" t="s">
        <v>450</v>
      </c>
      <c r="Q1040">
        <v>1031</v>
      </c>
      <c r="R1040">
        <v>4</v>
      </c>
      <c r="S1040" s="32" t="s">
        <v>446</v>
      </c>
      <c r="T1040">
        <v>822</v>
      </c>
      <c r="W1040" s="12" t="s">
        <v>558</v>
      </c>
      <c r="X1040">
        <v>46</v>
      </c>
      <c r="Y1040" s="19" t="s">
        <v>94</v>
      </c>
      <c r="Z1040">
        <v>11</v>
      </c>
      <c r="AA1040">
        <v>10</v>
      </c>
      <c r="AB1040">
        <v>5</v>
      </c>
      <c r="AF1040">
        <v>10</v>
      </c>
      <c r="AG1040" t="s">
        <v>34</v>
      </c>
    </row>
    <row r="1041" spans="1:33" x14ac:dyDescent="0.25">
      <c r="A1041" s="20" t="s">
        <v>210</v>
      </c>
      <c r="B1041" s="18" t="s">
        <v>240</v>
      </c>
      <c r="C1041" s="18" t="s">
        <v>2306</v>
      </c>
      <c r="D1041">
        <v>75</v>
      </c>
      <c r="E1041" s="28">
        <v>3</v>
      </c>
      <c r="F1041" s="36" t="str">
        <f>VLOOKUP(Z1041, method!$A$1:$B$15, 2, 0)</f>
        <v>中後</v>
      </c>
      <c r="G1041">
        <v>5</v>
      </c>
      <c r="H1041">
        <v>121</v>
      </c>
      <c r="I1041" s="43">
        <v>1000</v>
      </c>
      <c r="J1041" s="24" t="s">
        <v>34</v>
      </c>
      <c r="K1041">
        <v>0</v>
      </c>
      <c r="L1041">
        <v>57.2</v>
      </c>
      <c r="M1041">
        <v>11</v>
      </c>
      <c r="N1041">
        <v>6</v>
      </c>
      <c r="O1041">
        <v>25</v>
      </c>
      <c r="P1041" s="31" t="s">
        <v>455</v>
      </c>
      <c r="Q1041">
        <v>1018</v>
      </c>
      <c r="R1041">
        <v>4</v>
      </c>
      <c r="S1041" s="32" t="s">
        <v>446</v>
      </c>
      <c r="T1041">
        <v>748</v>
      </c>
      <c r="W1041" s="12" t="s">
        <v>456</v>
      </c>
      <c r="X1041">
        <v>46</v>
      </c>
      <c r="Y1041" s="19" t="s">
        <v>94</v>
      </c>
      <c r="Z1041">
        <v>8</v>
      </c>
      <c r="AA1041">
        <v>8</v>
      </c>
      <c r="AB1041">
        <v>3</v>
      </c>
      <c r="AF1041">
        <v>10</v>
      </c>
      <c r="AG1041" t="s">
        <v>34</v>
      </c>
    </row>
    <row r="1042" spans="1:33" x14ac:dyDescent="0.25">
      <c r="A1042" s="20" t="s">
        <v>210</v>
      </c>
      <c r="B1042" s="18" t="s">
        <v>240</v>
      </c>
      <c r="C1042" s="18" t="s">
        <v>2306</v>
      </c>
      <c r="D1042">
        <v>113</v>
      </c>
      <c r="E1042">
        <v>10</v>
      </c>
      <c r="F1042" s="38" t="str">
        <f>VLOOKUP(Z1042, method!$A$1:$B$15, 2, 0)</f>
        <v>留後</v>
      </c>
      <c r="G1042">
        <v>11</v>
      </c>
      <c r="H1042">
        <v>125</v>
      </c>
      <c r="I1042" s="43">
        <v>1000</v>
      </c>
      <c r="J1042" s="24" t="s">
        <v>34</v>
      </c>
      <c r="K1042">
        <v>0</v>
      </c>
      <c r="L1042">
        <v>58.2</v>
      </c>
      <c r="M1042">
        <v>21</v>
      </c>
      <c r="N1042">
        <v>5</v>
      </c>
      <c r="O1042">
        <v>25</v>
      </c>
      <c r="P1042" s="31" t="s">
        <v>461</v>
      </c>
      <c r="Q1042">
        <v>1018</v>
      </c>
      <c r="R1042">
        <v>4</v>
      </c>
      <c r="S1042" s="32" t="s">
        <v>446</v>
      </c>
      <c r="T1042">
        <v>692</v>
      </c>
      <c r="W1042">
        <v>6</v>
      </c>
      <c r="X1042">
        <v>48</v>
      </c>
      <c r="Y1042" s="19" t="s">
        <v>94</v>
      </c>
      <c r="Z1042">
        <v>12</v>
      </c>
      <c r="AA1042">
        <v>12</v>
      </c>
      <c r="AB1042">
        <v>10</v>
      </c>
      <c r="AF1042">
        <v>10</v>
      </c>
      <c r="AG1042" t="s">
        <v>34</v>
      </c>
    </row>
    <row r="1043" spans="1:33" x14ac:dyDescent="0.25">
      <c r="A1043" s="20" t="s">
        <v>210</v>
      </c>
      <c r="B1043" s="18" t="s">
        <v>240</v>
      </c>
      <c r="C1043" s="18" t="s">
        <v>2306</v>
      </c>
      <c r="D1043">
        <v>146</v>
      </c>
      <c r="E1043">
        <v>8</v>
      </c>
      <c r="F1043" s="36" t="str">
        <f>VLOOKUP(Z1043, method!$A$1:$B$15, 2, 0)</f>
        <v>中後</v>
      </c>
      <c r="G1043">
        <v>7</v>
      </c>
      <c r="H1043">
        <v>128</v>
      </c>
      <c r="I1043" s="43">
        <v>1000</v>
      </c>
      <c r="J1043" s="24" t="s">
        <v>34</v>
      </c>
      <c r="K1043">
        <v>0</v>
      </c>
      <c r="L1043">
        <v>57.7</v>
      </c>
      <c r="M1043">
        <v>23</v>
      </c>
      <c r="N1043">
        <v>4</v>
      </c>
      <c r="O1043">
        <v>25</v>
      </c>
      <c r="P1043" s="31" t="s">
        <v>461</v>
      </c>
      <c r="Q1043">
        <v>1039</v>
      </c>
      <c r="R1043">
        <v>4</v>
      </c>
      <c r="S1043" s="32" t="s">
        <v>435</v>
      </c>
      <c r="T1043">
        <v>614</v>
      </c>
      <c r="W1043">
        <v>3</v>
      </c>
      <c r="X1043">
        <v>50</v>
      </c>
      <c r="Y1043" s="19" t="s">
        <v>94</v>
      </c>
      <c r="Z1043">
        <v>10</v>
      </c>
      <c r="AA1043">
        <v>9</v>
      </c>
      <c r="AB1043">
        <v>8</v>
      </c>
      <c r="AF1043">
        <v>10</v>
      </c>
      <c r="AG1043" t="s">
        <v>34</v>
      </c>
    </row>
    <row r="1044" spans="1:33" hidden="1" x14ac:dyDescent="0.25">
      <c r="A1044" s="20" t="s">
        <v>210</v>
      </c>
      <c r="B1044" s="18" t="s">
        <v>240</v>
      </c>
      <c r="C1044" s="18" t="s">
        <v>2306</v>
      </c>
      <c r="D1044">
        <v>175</v>
      </c>
      <c r="E1044">
        <v>14</v>
      </c>
      <c r="F1044" s="38" t="str">
        <f>VLOOKUP(Z1044, method!$A$1:$B$15, 2, 0)</f>
        <v>留後</v>
      </c>
      <c r="G1044">
        <v>10</v>
      </c>
      <c r="H1044">
        <v>127</v>
      </c>
      <c r="I1044">
        <v>1200</v>
      </c>
      <c r="J1044" s="24" t="s">
        <v>34</v>
      </c>
      <c r="K1044">
        <v>1</v>
      </c>
      <c r="L1044">
        <v>9.66</v>
      </c>
      <c r="M1044">
        <v>23</v>
      </c>
      <c r="N1044">
        <v>3</v>
      </c>
      <c r="O1044">
        <v>25</v>
      </c>
      <c r="P1044" t="s">
        <v>434</v>
      </c>
      <c r="Q1044">
        <v>1038</v>
      </c>
      <c r="R1044">
        <v>4</v>
      </c>
      <c r="S1044" s="32" t="s">
        <v>446</v>
      </c>
      <c r="T1044">
        <v>527</v>
      </c>
      <c r="W1044" t="s">
        <v>447</v>
      </c>
      <c r="X1044">
        <v>52</v>
      </c>
      <c r="Y1044" s="19" t="s">
        <v>94</v>
      </c>
      <c r="Z1044">
        <v>11</v>
      </c>
      <c r="AA1044">
        <v>11</v>
      </c>
      <c r="AB1044">
        <v>14</v>
      </c>
      <c r="AF1044">
        <v>10</v>
      </c>
      <c r="AG1044" t="s">
        <v>34</v>
      </c>
    </row>
    <row r="1045" spans="1:33" hidden="1" x14ac:dyDescent="0.25">
      <c r="A1045" s="20" t="s">
        <v>210</v>
      </c>
      <c r="B1045" s="18" t="s">
        <v>240</v>
      </c>
      <c r="C1045" s="18" t="s">
        <v>2306</v>
      </c>
      <c r="D1045">
        <v>39</v>
      </c>
      <c r="E1045">
        <v>12</v>
      </c>
      <c r="F1045" s="36" t="str">
        <f>VLOOKUP(Z1045, method!$A$1:$B$15, 2, 0)</f>
        <v>中後</v>
      </c>
      <c r="G1045">
        <v>5</v>
      </c>
      <c r="H1045">
        <v>128</v>
      </c>
      <c r="I1045" s="43">
        <v>1000</v>
      </c>
      <c r="J1045" s="16" t="s">
        <v>29</v>
      </c>
      <c r="K1045">
        <v>0</v>
      </c>
      <c r="L1045">
        <v>57.37</v>
      </c>
      <c r="M1045">
        <v>2</v>
      </c>
      <c r="N1045">
        <v>3</v>
      </c>
      <c r="O1045">
        <v>25</v>
      </c>
      <c r="P1045" t="s">
        <v>518</v>
      </c>
      <c r="Q1045">
        <v>1043</v>
      </c>
      <c r="R1045">
        <v>4</v>
      </c>
      <c r="S1045" s="32" t="s">
        <v>435</v>
      </c>
      <c r="T1045">
        <v>466</v>
      </c>
      <c r="W1045" t="s">
        <v>507</v>
      </c>
      <c r="X1045">
        <v>52</v>
      </c>
      <c r="Y1045" s="19" t="s">
        <v>94</v>
      </c>
      <c r="Z1045">
        <v>10</v>
      </c>
      <c r="AA1045">
        <v>12</v>
      </c>
      <c r="AB1045">
        <v>12</v>
      </c>
      <c r="AF1045">
        <v>10</v>
      </c>
      <c r="AG1045" t="s">
        <v>34</v>
      </c>
    </row>
    <row r="1046" spans="1:33" hidden="1" x14ac:dyDescent="0.25">
      <c r="A1046" s="20" t="s">
        <v>210</v>
      </c>
      <c r="B1046" s="19" t="s">
        <v>243</v>
      </c>
      <c r="C1046" s="19" t="s">
        <v>2307</v>
      </c>
      <c r="D1046">
        <v>24</v>
      </c>
      <c r="E1046">
        <v>9</v>
      </c>
      <c r="F1046" s="36" t="str">
        <f>VLOOKUP(Z1046, method!$A$1:$B$15, 2, 0)</f>
        <v>中後</v>
      </c>
      <c r="G1046">
        <v>12</v>
      </c>
      <c r="H1046">
        <v>119</v>
      </c>
      <c r="I1046">
        <v>1200</v>
      </c>
      <c r="J1046" s="26" t="s">
        <v>693</v>
      </c>
      <c r="K1046">
        <v>1</v>
      </c>
      <c r="L1046">
        <v>10.82</v>
      </c>
      <c r="M1046">
        <v>25</v>
      </c>
      <c r="N1046">
        <v>6</v>
      </c>
      <c r="O1046">
        <v>25</v>
      </c>
      <c r="P1046" s="31" t="s">
        <v>461</v>
      </c>
      <c r="Q1046">
        <v>1071</v>
      </c>
      <c r="R1046">
        <v>4</v>
      </c>
      <c r="S1046" s="32" t="s">
        <v>446</v>
      </c>
      <c r="T1046">
        <v>783</v>
      </c>
      <c r="W1046" t="s">
        <v>442</v>
      </c>
      <c r="X1046">
        <v>44</v>
      </c>
      <c r="Y1046" s="23" t="s">
        <v>692</v>
      </c>
      <c r="Z1046">
        <v>10</v>
      </c>
      <c r="AA1046">
        <v>10</v>
      </c>
      <c r="AB1046">
        <v>9</v>
      </c>
      <c r="AF1046">
        <v>4</v>
      </c>
      <c r="AG1046" t="s">
        <v>63</v>
      </c>
    </row>
    <row r="1047" spans="1:33" hidden="1" x14ac:dyDescent="0.25">
      <c r="A1047" s="20" t="s">
        <v>210</v>
      </c>
      <c r="B1047" s="19" t="s">
        <v>243</v>
      </c>
      <c r="C1047" s="19" t="s">
        <v>2307</v>
      </c>
      <c r="D1047">
        <v>6.9</v>
      </c>
      <c r="E1047">
        <v>11</v>
      </c>
      <c r="F1047" s="37" t="str">
        <f>VLOOKUP(Z1047, method!$A$1:$B$15, 2, 0)</f>
        <v>中前</v>
      </c>
      <c r="G1047">
        <v>3</v>
      </c>
      <c r="H1047">
        <v>122</v>
      </c>
      <c r="I1047">
        <v>1200</v>
      </c>
      <c r="J1047" s="17" t="s">
        <v>121</v>
      </c>
      <c r="K1047">
        <v>1</v>
      </c>
      <c r="L1047">
        <v>12.1</v>
      </c>
      <c r="M1047">
        <v>4</v>
      </c>
      <c r="N1047">
        <v>6</v>
      </c>
      <c r="O1047">
        <v>25</v>
      </c>
      <c r="P1047" s="31" t="s">
        <v>450</v>
      </c>
      <c r="Q1047">
        <v>1082</v>
      </c>
      <c r="R1047">
        <v>4</v>
      </c>
      <c r="S1047" s="33" t="s">
        <v>499</v>
      </c>
      <c r="T1047">
        <v>730</v>
      </c>
      <c r="W1047" t="s">
        <v>1046</v>
      </c>
      <c r="X1047">
        <v>46</v>
      </c>
      <c r="Y1047" s="23" t="s">
        <v>692</v>
      </c>
      <c r="Z1047">
        <v>5</v>
      </c>
      <c r="AA1047">
        <v>6</v>
      </c>
      <c r="AB1047">
        <v>11</v>
      </c>
      <c r="AF1047">
        <v>4</v>
      </c>
      <c r="AG1047" t="s">
        <v>63</v>
      </c>
    </row>
    <row r="1048" spans="1:33" hidden="1" x14ac:dyDescent="0.25">
      <c r="A1048" s="20" t="s">
        <v>210</v>
      </c>
      <c r="B1048" s="19" t="s">
        <v>243</v>
      </c>
      <c r="C1048" s="19" t="s">
        <v>2307</v>
      </c>
      <c r="D1048">
        <v>7.3</v>
      </c>
      <c r="E1048">
        <v>7</v>
      </c>
      <c r="F1048" s="38" t="str">
        <f>VLOOKUP(Z1048, method!$A$1:$B$15, 2, 0)</f>
        <v>留後</v>
      </c>
      <c r="G1048">
        <v>7</v>
      </c>
      <c r="H1048">
        <v>123</v>
      </c>
      <c r="I1048">
        <v>1200</v>
      </c>
      <c r="J1048" s="21" t="s">
        <v>53</v>
      </c>
      <c r="K1048">
        <v>1</v>
      </c>
      <c r="L1048">
        <v>11.04</v>
      </c>
      <c r="M1048">
        <v>7</v>
      </c>
      <c r="N1048">
        <v>5</v>
      </c>
      <c r="O1048">
        <v>25</v>
      </c>
      <c r="P1048" s="31" t="s">
        <v>450</v>
      </c>
      <c r="Q1048">
        <v>1073</v>
      </c>
      <c r="R1048">
        <v>4</v>
      </c>
      <c r="S1048" s="32" t="s">
        <v>435</v>
      </c>
      <c r="T1048">
        <v>653</v>
      </c>
      <c r="W1048" s="12" t="s">
        <v>558</v>
      </c>
      <c r="X1048">
        <v>46</v>
      </c>
      <c r="Y1048" s="23" t="s">
        <v>692</v>
      </c>
      <c r="Z1048">
        <v>12</v>
      </c>
      <c r="AA1048">
        <v>12</v>
      </c>
      <c r="AB1048">
        <v>7</v>
      </c>
      <c r="AF1048">
        <v>4</v>
      </c>
      <c r="AG1048" t="s">
        <v>63</v>
      </c>
    </row>
    <row r="1049" spans="1:33" hidden="1" x14ac:dyDescent="0.25">
      <c r="A1049" s="20" t="s">
        <v>210</v>
      </c>
      <c r="B1049" s="19" t="s">
        <v>243</v>
      </c>
      <c r="C1049" s="19" t="s">
        <v>2307</v>
      </c>
      <c r="D1049">
        <v>3.2</v>
      </c>
      <c r="E1049" s="28">
        <v>2</v>
      </c>
      <c r="F1049" s="35" t="str">
        <f>VLOOKUP(Z1049, method!$A$1:$B$15, 2, 0)</f>
        <v>放頭</v>
      </c>
      <c r="G1049">
        <v>1</v>
      </c>
      <c r="H1049">
        <v>122</v>
      </c>
      <c r="I1049">
        <v>1200</v>
      </c>
      <c r="J1049" s="21" t="s">
        <v>53</v>
      </c>
      <c r="K1049">
        <v>1</v>
      </c>
      <c r="L1049">
        <v>10.16</v>
      </c>
      <c r="M1049">
        <v>9</v>
      </c>
      <c r="N1049">
        <v>4</v>
      </c>
      <c r="O1049">
        <v>25</v>
      </c>
      <c r="P1049" s="31" t="s">
        <v>450</v>
      </c>
      <c r="Q1049">
        <v>1075</v>
      </c>
      <c r="R1049">
        <v>4</v>
      </c>
      <c r="S1049" s="32" t="s">
        <v>446</v>
      </c>
      <c r="T1049">
        <v>575</v>
      </c>
      <c r="W1049" s="12" t="s">
        <v>521</v>
      </c>
      <c r="X1049">
        <v>46</v>
      </c>
      <c r="Y1049" s="23" t="s">
        <v>692</v>
      </c>
      <c r="Z1049">
        <v>3</v>
      </c>
      <c r="AA1049">
        <v>3</v>
      </c>
      <c r="AB1049">
        <v>2</v>
      </c>
      <c r="AF1049">
        <v>4</v>
      </c>
      <c r="AG1049" t="s">
        <v>63</v>
      </c>
    </row>
    <row r="1050" spans="1:33" hidden="1" x14ac:dyDescent="0.25">
      <c r="A1050" s="20" t="s">
        <v>210</v>
      </c>
      <c r="B1050" s="19" t="s">
        <v>243</v>
      </c>
      <c r="C1050" s="19" t="s">
        <v>2307</v>
      </c>
      <c r="D1050">
        <v>12</v>
      </c>
      <c r="E1050" s="34">
        <v>4</v>
      </c>
      <c r="F1050" s="36" t="str">
        <f>VLOOKUP(Z1050, method!$A$1:$B$15, 2, 0)</f>
        <v>中後</v>
      </c>
      <c r="G1050">
        <v>11</v>
      </c>
      <c r="H1050">
        <v>122</v>
      </c>
      <c r="I1050">
        <v>1200</v>
      </c>
      <c r="J1050" s="21" t="s">
        <v>53</v>
      </c>
      <c r="K1050">
        <v>1</v>
      </c>
      <c r="L1050">
        <v>9.9499999999999993</v>
      </c>
      <c r="M1050">
        <v>19</v>
      </c>
      <c r="N1050">
        <v>3</v>
      </c>
      <c r="O1050">
        <v>25</v>
      </c>
      <c r="P1050" s="31" t="s">
        <v>455</v>
      </c>
      <c r="Q1050">
        <v>1069</v>
      </c>
      <c r="R1050">
        <v>4</v>
      </c>
      <c r="S1050" s="32" t="s">
        <v>446</v>
      </c>
      <c r="T1050">
        <v>517</v>
      </c>
      <c r="W1050" t="s">
        <v>600</v>
      </c>
      <c r="X1050">
        <v>46</v>
      </c>
      <c r="Y1050" s="23" t="s">
        <v>692</v>
      </c>
      <c r="Z1050">
        <v>10</v>
      </c>
      <c r="AA1050">
        <v>10</v>
      </c>
      <c r="AB1050">
        <v>4</v>
      </c>
      <c r="AF1050">
        <v>4</v>
      </c>
      <c r="AG1050" t="s">
        <v>63</v>
      </c>
    </row>
    <row r="1051" spans="1:33" hidden="1" x14ac:dyDescent="0.25">
      <c r="A1051" s="20" t="s">
        <v>210</v>
      </c>
      <c r="B1051" s="19" t="s">
        <v>243</v>
      </c>
      <c r="C1051" s="19" t="s">
        <v>2307</v>
      </c>
      <c r="D1051">
        <v>8</v>
      </c>
      <c r="E1051" s="28">
        <v>2</v>
      </c>
      <c r="F1051" s="37" t="str">
        <f>VLOOKUP(Z1051, method!$A$1:$B$15, 2, 0)</f>
        <v>中前</v>
      </c>
      <c r="G1051">
        <v>4</v>
      </c>
      <c r="H1051">
        <v>123</v>
      </c>
      <c r="I1051">
        <v>1200</v>
      </c>
      <c r="J1051" s="21" t="s">
        <v>53</v>
      </c>
      <c r="K1051">
        <v>1</v>
      </c>
      <c r="L1051">
        <v>10.029999999999999</v>
      </c>
      <c r="M1051">
        <v>26</v>
      </c>
      <c r="N1051">
        <v>2</v>
      </c>
      <c r="O1051">
        <v>25</v>
      </c>
      <c r="P1051" s="31" t="s">
        <v>461</v>
      </c>
      <c r="Q1051">
        <v>1077</v>
      </c>
      <c r="R1051">
        <v>4</v>
      </c>
      <c r="S1051" s="32" t="s">
        <v>435</v>
      </c>
      <c r="T1051">
        <v>462</v>
      </c>
      <c r="W1051" s="12" t="s">
        <v>480</v>
      </c>
      <c r="X1051">
        <v>44</v>
      </c>
      <c r="Y1051" s="23" t="s">
        <v>692</v>
      </c>
      <c r="Z1051">
        <v>7</v>
      </c>
      <c r="AA1051">
        <v>7</v>
      </c>
      <c r="AB1051">
        <v>2</v>
      </c>
      <c r="AF1051">
        <v>4</v>
      </c>
      <c r="AG1051" t="s">
        <v>63</v>
      </c>
    </row>
    <row r="1052" spans="1:33" hidden="1" x14ac:dyDescent="0.25">
      <c r="A1052" s="20" t="s">
        <v>210</v>
      </c>
      <c r="B1052" s="19" t="s">
        <v>243</v>
      </c>
      <c r="C1052" s="19" t="s">
        <v>2307</v>
      </c>
      <c r="D1052">
        <v>25</v>
      </c>
      <c r="E1052" s="28">
        <v>2</v>
      </c>
      <c r="F1052" s="36" t="str">
        <f>VLOOKUP(Z1052, method!$A$1:$B$15, 2, 0)</f>
        <v>中後</v>
      </c>
      <c r="G1052">
        <v>1</v>
      </c>
      <c r="H1052">
        <v>118</v>
      </c>
      <c r="I1052">
        <v>1200</v>
      </c>
      <c r="J1052" s="17" t="s">
        <v>121</v>
      </c>
      <c r="K1052">
        <v>1</v>
      </c>
      <c r="L1052">
        <v>10.09</v>
      </c>
      <c r="M1052">
        <v>5</v>
      </c>
      <c r="N1052">
        <v>2</v>
      </c>
      <c r="O1052">
        <v>25</v>
      </c>
      <c r="P1052" s="31" t="s">
        <v>450</v>
      </c>
      <c r="Q1052">
        <v>1072</v>
      </c>
      <c r="R1052">
        <v>4</v>
      </c>
      <c r="S1052" s="32" t="s">
        <v>435</v>
      </c>
      <c r="T1052">
        <v>400</v>
      </c>
      <c r="W1052" s="12" t="s">
        <v>480</v>
      </c>
      <c r="X1052">
        <v>43</v>
      </c>
      <c r="Y1052" s="23" t="s">
        <v>692</v>
      </c>
      <c r="Z1052">
        <v>9</v>
      </c>
      <c r="AA1052">
        <v>6</v>
      </c>
      <c r="AB1052">
        <v>2</v>
      </c>
      <c r="AF1052">
        <v>4</v>
      </c>
      <c r="AG1052" t="s">
        <v>63</v>
      </c>
    </row>
    <row r="1053" spans="1:33" hidden="1" x14ac:dyDescent="0.25">
      <c r="A1053" s="20" t="s">
        <v>210</v>
      </c>
      <c r="B1053" s="19" t="s">
        <v>243</v>
      </c>
      <c r="C1053" s="19" t="s">
        <v>2307</v>
      </c>
      <c r="D1053">
        <v>9.5</v>
      </c>
      <c r="E1053">
        <v>11</v>
      </c>
      <c r="F1053" s="37" t="str">
        <f>VLOOKUP(Z1053, method!$A$1:$B$15, 2, 0)</f>
        <v>中前</v>
      </c>
      <c r="G1053">
        <v>2</v>
      </c>
      <c r="H1053">
        <v>120</v>
      </c>
      <c r="I1053">
        <v>1200</v>
      </c>
      <c r="J1053" s="22" t="s">
        <v>471</v>
      </c>
      <c r="K1053">
        <v>1</v>
      </c>
      <c r="L1053">
        <v>10.7</v>
      </c>
      <c r="M1053">
        <v>15</v>
      </c>
      <c r="N1053">
        <v>1</v>
      </c>
      <c r="O1053">
        <v>25</v>
      </c>
      <c r="P1053" s="31" t="s">
        <v>455</v>
      </c>
      <c r="Q1053">
        <v>1073</v>
      </c>
      <c r="R1053">
        <v>4</v>
      </c>
      <c r="S1053" s="32" t="s">
        <v>435</v>
      </c>
      <c r="T1053">
        <v>352</v>
      </c>
      <c r="W1053" t="s">
        <v>474</v>
      </c>
      <c r="X1053">
        <v>45</v>
      </c>
      <c r="Y1053" s="23" t="s">
        <v>692</v>
      </c>
      <c r="Z1053">
        <v>5</v>
      </c>
      <c r="AA1053">
        <v>7</v>
      </c>
      <c r="AB1053">
        <v>11</v>
      </c>
      <c r="AF1053">
        <v>4</v>
      </c>
      <c r="AG1053" t="s">
        <v>63</v>
      </c>
    </row>
    <row r="1054" spans="1:33" hidden="1" x14ac:dyDescent="0.25">
      <c r="A1054" s="20" t="s">
        <v>210</v>
      </c>
      <c r="B1054" s="19" t="s">
        <v>243</v>
      </c>
      <c r="C1054" s="19" t="s">
        <v>2307</v>
      </c>
      <c r="D1054">
        <v>14</v>
      </c>
      <c r="E1054">
        <v>11</v>
      </c>
      <c r="F1054" s="36" t="str">
        <f>VLOOKUP(Z1054, method!$A$1:$B$15, 2, 0)</f>
        <v>中後</v>
      </c>
      <c r="G1054">
        <v>9</v>
      </c>
      <c r="H1054">
        <v>122</v>
      </c>
      <c r="I1054">
        <v>1200</v>
      </c>
      <c r="J1054" s="17" t="s">
        <v>121</v>
      </c>
      <c r="K1054">
        <v>1</v>
      </c>
      <c r="L1054">
        <v>10.130000000000001</v>
      </c>
      <c r="M1054">
        <v>29</v>
      </c>
      <c r="N1054">
        <v>12</v>
      </c>
      <c r="O1054">
        <v>24</v>
      </c>
      <c r="P1054" t="s">
        <v>506</v>
      </c>
      <c r="Q1054">
        <v>1077</v>
      </c>
      <c r="R1054">
        <v>4</v>
      </c>
      <c r="S1054" s="32" t="s">
        <v>435</v>
      </c>
      <c r="T1054">
        <v>301</v>
      </c>
      <c r="W1054" t="s">
        <v>817</v>
      </c>
      <c r="X1054">
        <v>47</v>
      </c>
      <c r="Y1054" s="23" t="s">
        <v>692</v>
      </c>
      <c r="Z1054">
        <v>9</v>
      </c>
      <c r="AA1054">
        <v>9</v>
      </c>
      <c r="AB1054">
        <v>11</v>
      </c>
      <c r="AF1054">
        <v>4</v>
      </c>
      <c r="AG1054" t="s">
        <v>63</v>
      </c>
    </row>
    <row r="1055" spans="1:33" hidden="1" x14ac:dyDescent="0.25">
      <c r="A1055" s="20" t="s">
        <v>210</v>
      </c>
      <c r="B1055" s="19" t="s">
        <v>243</v>
      </c>
      <c r="C1055" s="19" t="s">
        <v>2307</v>
      </c>
      <c r="D1055">
        <v>20</v>
      </c>
      <c r="E1055" s="34">
        <v>4</v>
      </c>
      <c r="F1055" s="37" t="str">
        <f>VLOOKUP(Z1055, method!$A$1:$B$15, 2, 0)</f>
        <v>中前</v>
      </c>
      <c r="G1055">
        <v>5</v>
      </c>
      <c r="H1055">
        <v>122</v>
      </c>
      <c r="I1055">
        <v>1200</v>
      </c>
      <c r="J1055" s="22" t="s">
        <v>471</v>
      </c>
      <c r="K1055">
        <v>1</v>
      </c>
      <c r="L1055">
        <v>10.38</v>
      </c>
      <c r="M1055">
        <v>27</v>
      </c>
      <c r="N1055">
        <v>11</v>
      </c>
      <c r="O1055">
        <v>24</v>
      </c>
      <c r="P1055" s="42" t="s">
        <v>445</v>
      </c>
      <c r="Q1055">
        <v>1068</v>
      </c>
      <c r="R1055">
        <v>4</v>
      </c>
      <c r="S1055" s="32" t="s">
        <v>435</v>
      </c>
      <c r="T1055">
        <v>217</v>
      </c>
      <c r="W1055" s="12" t="s">
        <v>456</v>
      </c>
      <c r="X1055">
        <v>48</v>
      </c>
      <c r="Y1055" s="23" t="s">
        <v>692</v>
      </c>
      <c r="Z1055">
        <v>6</v>
      </c>
      <c r="AA1055">
        <v>6</v>
      </c>
      <c r="AB1055">
        <v>4</v>
      </c>
      <c r="AF1055">
        <v>4</v>
      </c>
      <c r="AG1055" t="s">
        <v>63</v>
      </c>
    </row>
    <row r="1056" spans="1:33" hidden="1" x14ac:dyDescent="0.25">
      <c r="A1056" s="20" t="s">
        <v>210</v>
      </c>
      <c r="B1056" s="19" t="s">
        <v>243</v>
      </c>
      <c r="C1056" s="19" t="s">
        <v>2307</v>
      </c>
      <c r="D1056">
        <v>98</v>
      </c>
      <c r="E1056">
        <v>8</v>
      </c>
      <c r="F1056" s="37" t="str">
        <f>VLOOKUP(Z1056, method!$A$1:$B$15, 2, 0)</f>
        <v>中前</v>
      </c>
      <c r="G1056">
        <v>9</v>
      </c>
      <c r="H1056">
        <v>128</v>
      </c>
      <c r="I1056">
        <v>1200</v>
      </c>
      <c r="J1056" s="22" t="s">
        <v>471</v>
      </c>
      <c r="K1056">
        <v>1</v>
      </c>
      <c r="L1056">
        <v>10.41</v>
      </c>
      <c r="M1056">
        <v>1</v>
      </c>
      <c r="N1056">
        <v>10</v>
      </c>
      <c r="O1056">
        <v>24</v>
      </c>
      <c r="P1056" t="s">
        <v>441</v>
      </c>
      <c r="Q1056">
        <v>1056</v>
      </c>
      <c r="R1056">
        <v>4</v>
      </c>
      <c r="S1056" s="32" t="s">
        <v>446</v>
      </c>
      <c r="T1056">
        <v>68</v>
      </c>
      <c r="W1056" t="s">
        <v>650</v>
      </c>
      <c r="X1056">
        <v>50</v>
      </c>
      <c r="Y1056" s="23" t="s">
        <v>692</v>
      </c>
      <c r="Z1056">
        <v>6</v>
      </c>
      <c r="AA1056">
        <v>6</v>
      </c>
      <c r="AB1056">
        <v>8</v>
      </c>
      <c r="AF1056">
        <v>4</v>
      </c>
      <c r="AG1056" t="s">
        <v>63</v>
      </c>
    </row>
    <row r="1057" spans="1:33" hidden="1" x14ac:dyDescent="0.25">
      <c r="A1057" s="20" t="s">
        <v>210</v>
      </c>
      <c r="B1057" s="19" t="s">
        <v>243</v>
      </c>
      <c r="C1057" s="19" t="s">
        <v>2307</v>
      </c>
      <c r="D1057">
        <v>90</v>
      </c>
      <c r="E1057">
        <v>10</v>
      </c>
      <c r="F1057" s="37" t="str">
        <f>VLOOKUP(Z1057, method!$A$1:$B$15, 2, 0)</f>
        <v>中前</v>
      </c>
      <c r="G1057">
        <v>9</v>
      </c>
      <c r="H1057">
        <v>121</v>
      </c>
      <c r="I1057">
        <v>1200</v>
      </c>
      <c r="J1057" s="21" t="s">
        <v>53</v>
      </c>
      <c r="K1057">
        <v>1</v>
      </c>
      <c r="L1057">
        <v>10.46</v>
      </c>
      <c r="M1057">
        <v>6</v>
      </c>
      <c r="N1057">
        <v>7</v>
      </c>
      <c r="O1057">
        <v>24</v>
      </c>
      <c r="P1057" t="s">
        <v>429</v>
      </c>
      <c r="Q1057">
        <v>1105</v>
      </c>
      <c r="R1057" t="s">
        <v>1059</v>
      </c>
      <c r="S1057" s="32" t="s">
        <v>446</v>
      </c>
      <c r="T1057">
        <v>802</v>
      </c>
      <c r="W1057">
        <v>5</v>
      </c>
      <c r="X1057" t="s">
        <v>546</v>
      </c>
      <c r="Y1057" s="23" t="s">
        <v>692</v>
      </c>
      <c r="Z1057">
        <v>5</v>
      </c>
      <c r="AA1057">
        <v>3</v>
      </c>
      <c r="AB1057">
        <v>10</v>
      </c>
      <c r="AF1057">
        <v>4</v>
      </c>
      <c r="AG1057" t="s">
        <v>63</v>
      </c>
    </row>
    <row r="1058" spans="1:33" x14ac:dyDescent="0.25">
      <c r="A1058" s="20" t="s">
        <v>210</v>
      </c>
      <c r="B1058" s="20" t="s">
        <v>2308</v>
      </c>
      <c r="C1058" s="20" t="s">
        <v>2309</v>
      </c>
      <c r="D1058">
        <v>20</v>
      </c>
      <c r="E1058">
        <v>6</v>
      </c>
      <c r="F1058" s="36" t="str">
        <f>VLOOKUP(Z1058, method!$A$1:$B$15, 2, 0)</f>
        <v>中後</v>
      </c>
      <c r="G1058">
        <v>8</v>
      </c>
      <c r="H1058">
        <v>126</v>
      </c>
      <c r="I1058" s="43">
        <v>1000</v>
      </c>
      <c r="J1058" s="21" t="s">
        <v>53</v>
      </c>
      <c r="K1058">
        <v>0</v>
      </c>
      <c r="L1058">
        <v>57.38</v>
      </c>
      <c r="M1058">
        <v>9</v>
      </c>
      <c r="N1058">
        <v>7</v>
      </c>
      <c r="O1058">
        <v>25</v>
      </c>
      <c r="P1058" s="31" t="s">
        <v>450</v>
      </c>
      <c r="Q1058">
        <v>996</v>
      </c>
      <c r="R1058">
        <v>4</v>
      </c>
      <c r="S1058" s="32" t="s">
        <v>446</v>
      </c>
      <c r="T1058">
        <v>822</v>
      </c>
      <c r="W1058">
        <v>3</v>
      </c>
      <c r="X1058">
        <v>50</v>
      </c>
      <c r="Y1058" s="22" t="s">
        <v>39</v>
      </c>
      <c r="Z1058">
        <v>10</v>
      </c>
      <c r="AA1058">
        <v>11</v>
      </c>
      <c r="AB1058">
        <v>6</v>
      </c>
    </row>
    <row r="1059" spans="1:33" hidden="1" x14ac:dyDescent="0.25">
      <c r="A1059" s="20" t="s">
        <v>210</v>
      </c>
      <c r="B1059" s="20" t="s">
        <v>2308</v>
      </c>
      <c r="C1059" s="20" t="s">
        <v>2309</v>
      </c>
      <c r="D1059">
        <v>111</v>
      </c>
      <c r="E1059">
        <v>9</v>
      </c>
      <c r="F1059" s="36" t="str">
        <f>VLOOKUP(Z1059, method!$A$1:$B$15, 2, 0)</f>
        <v>中後</v>
      </c>
      <c r="G1059">
        <v>3</v>
      </c>
      <c r="H1059">
        <v>128</v>
      </c>
      <c r="I1059">
        <v>1200</v>
      </c>
      <c r="J1059" s="16" t="s">
        <v>29</v>
      </c>
      <c r="K1059">
        <v>1</v>
      </c>
      <c r="L1059">
        <v>10.44</v>
      </c>
      <c r="M1059">
        <v>28</v>
      </c>
      <c r="N1059">
        <v>5</v>
      </c>
      <c r="O1059">
        <v>25</v>
      </c>
      <c r="P1059" s="42" t="s">
        <v>445</v>
      </c>
      <c r="Q1059">
        <v>1002</v>
      </c>
      <c r="R1059">
        <v>4</v>
      </c>
      <c r="S1059" s="32" t="s">
        <v>446</v>
      </c>
      <c r="T1059">
        <v>713</v>
      </c>
      <c r="W1059" t="s">
        <v>629</v>
      </c>
      <c r="X1059">
        <v>52</v>
      </c>
      <c r="Y1059" s="22" t="s">
        <v>39</v>
      </c>
      <c r="Z1059">
        <v>8</v>
      </c>
      <c r="AA1059">
        <v>9</v>
      </c>
      <c r="AB1059">
        <v>9</v>
      </c>
    </row>
    <row r="1060" spans="1:33" hidden="1" x14ac:dyDescent="0.25">
      <c r="A1060" s="20" t="s">
        <v>210</v>
      </c>
      <c r="B1060" s="20" t="s">
        <v>2308</v>
      </c>
      <c r="C1060" s="20" t="s">
        <v>2309</v>
      </c>
      <c r="D1060">
        <v>92</v>
      </c>
      <c r="E1060">
        <v>12</v>
      </c>
      <c r="F1060" s="36" t="str">
        <f>VLOOKUP(Z1060, method!$A$1:$B$15, 2, 0)</f>
        <v>中後</v>
      </c>
      <c r="G1060">
        <v>11</v>
      </c>
      <c r="H1060">
        <v>128</v>
      </c>
      <c r="I1060">
        <v>1200</v>
      </c>
      <c r="J1060" s="26" t="s">
        <v>693</v>
      </c>
      <c r="K1060">
        <v>1</v>
      </c>
      <c r="L1060">
        <v>12.67</v>
      </c>
      <c r="M1060">
        <v>9</v>
      </c>
      <c r="N1060">
        <v>4</v>
      </c>
      <c r="O1060">
        <v>25</v>
      </c>
      <c r="P1060" s="31" t="s">
        <v>450</v>
      </c>
      <c r="Q1060">
        <v>1011</v>
      </c>
      <c r="R1060">
        <v>4</v>
      </c>
      <c r="S1060" s="32" t="s">
        <v>446</v>
      </c>
      <c r="T1060">
        <v>575</v>
      </c>
      <c r="W1060" t="s">
        <v>1503</v>
      </c>
      <c r="X1060">
        <v>52</v>
      </c>
      <c r="Y1060" s="22" t="s">
        <v>39</v>
      </c>
      <c r="Z1060">
        <v>8</v>
      </c>
      <c r="AA1060">
        <v>8</v>
      </c>
      <c r="AB1060">
        <v>12</v>
      </c>
    </row>
    <row r="1061" spans="1:33" hidden="1" x14ac:dyDescent="0.25">
      <c r="A1061" s="20" t="s">
        <v>210</v>
      </c>
      <c r="B1061" s="20" t="s">
        <v>2308</v>
      </c>
      <c r="C1061" s="20" t="s">
        <v>2309</v>
      </c>
      <c r="D1061" t="s">
        <v>546</v>
      </c>
      <c r="E1061" t="s">
        <v>1505</v>
      </c>
      <c r="G1061" t="s">
        <v>546</v>
      </c>
      <c r="H1061">
        <v>116</v>
      </c>
      <c r="I1061" s="43">
        <v>1000</v>
      </c>
      <c r="J1061" s="22" t="s">
        <v>588</v>
      </c>
      <c r="K1061" t="s">
        <v>546</v>
      </c>
      <c r="M1061">
        <v>9</v>
      </c>
      <c r="N1061">
        <v>2</v>
      </c>
      <c r="O1061">
        <v>25</v>
      </c>
      <c r="P1061" t="s">
        <v>429</v>
      </c>
      <c r="Q1061" t="s">
        <v>546</v>
      </c>
      <c r="R1061">
        <v>4</v>
      </c>
      <c r="S1061" s="32" t="s">
        <v>435</v>
      </c>
      <c r="T1061">
        <v>409</v>
      </c>
      <c r="W1061" t="s">
        <v>546</v>
      </c>
      <c r="X1061">
        <v>52</v>
      </c>
      <c r="Y1061" s="22" t="s">
        <v>39</v>
      </c>
      <c r="Z1061" t="s">
        <v>546</v>
      </c>
    </row>
    <row r="1062" spans="1:33" x14ac:dyDescent="0.25">
      <c r="A1062" s="21" t="s">
        <v>247</v>
      </c>
      <c r="B1062" s="21" t="s">
        <v>248</v>
      </c>
      <c r="C1062" s="21" t="s">
        <v>2310</v>
      </c>
      <c r="D1062">
        <v>12</v>
      </c>
      <c r="E1062" s="34">
        <v>4</v>
      </c>
      <c r="F1062" s="38" t="str">
        <f>VLOOKUP(Z1062, method!$A$1:$B$15, 2, 0)</f>
        <v>留後</v>
      </c>
      <c r="G1062">
        <v>10</v>
      </c>
      <c r="H1062">
        <v>133</v>
      </c>
      <c r="I1062" s="43">
        <v>1650</v>
      </c>
      <c r="J1062" s="22" t="s">
        <v>471</v>
      </c>
      <c r="K1062">
        <v>1</v>
      </c>
      <c r="L1062">
        <v>39.82</v>
      </c>
      <c r="M1062">
        <v>10</v>
      </c>
      <c r="N1062">
        <v>9</v>
      </c>
      <c r="O1062">
        <v>25</v>
      </c>
      <c r="P1062" s="31" t="s">
        <v>450</v>
      </c>
      <c r="Q1062">
        <v>1079</v>
      </c>
      <c r="R1062">
        <v>3</v>
      </c>
      <c r="S1062" s="32" t="s">
        <v>435</v>
      </c>
      <c r="T1062">
        <v>15</v>
      </c>
      <c r="W1062" s="12" t="s">
        <v>451</v>
      </c>
      <c r="X1062">
        <v>80</v>
      </c>
      <c r="Y1062" s="17" t="s">
        <v>111</v>
      </c>
      <c r="Z1062">
        <v>11</v>
      </c>
      <c r="AA1062">
        <v>10</v>
      </c>
      <c r="AB1062">
        <v>11</v>
      </c>
      <c r="AC1062">
        <v>4</v>
      </c>
      <c r="AF1062">
        <v>8</v>
      </c>
      <c r="AG1062" t="s">
        <v>471</v>
      </c>
    </row>
    <row r="1063" spans="1:33" hidden="1" x14ac:dyDescent="0.25">
      <c r="A1063" s="21" t="s">
        <v>247</v>
      </c>
      <c r="B1063" s="21" t="s">
        <v>248</v>
      </c>
      <c r="C1063" s="21" t="s">
        <v>2310</v>
      </c>
      <c r="D1063">
        <v>17</v>
      </c>
      <c r="E1063" s="34">
        <v>4</v>
      </c>
      <c r="F1063" s="36" t="str">
        <f>VLOOKUP(Z1063, method!$A$1:$B$15, 2, 0)</f>
        <v>中後</v>
      </c>
      <c r="G1063">
        <v>12</v>
      </c>
      <c r="H1063">
        <v>126</v>
      </c>
      <c r="I1063">
        <v>1800</v>
      </c>
      <c r="J1063" s="22" t="s">
        <v>471</v>
      </c>
      <c r="K1063">
        <v>1</v>
      </c>
      <c r="L1063">
        <v>48.82</v>
      </c>
      <c r="M1063">
        <v>9</v>
      </c>
      <c r="N1063">
        <v>7</v>
      </c>
      <c r="O1063">
        <v>25</v>
      </c>
      <c r="P1063" s="31" t="s">
        <v>450</v>
      </c>
      <c r="Q1063">
        <v>1083</v>
      </c>
      <c r="R1063">
        <v>2</v>
      </c>
      <c r="S1063" s="32" t="s">
        <v>446</v>
      </c>
      <c r="T1063">
        <v>826</v>
      </c>
      <c r="W1063" s="12">
        <v>1</v>
      </c>
      <c r="X1063">
        <v>80</v>
      </c>
      <c r="Y1063" s="17" t="s">
        <v>111</v>
      </c>
      <c r="Z1063">
        <v>9</v>
      </c>
      <c r="AA1063">
        <v>9</v>
      </c>
      <c r="AB1063">
        <v>10</v>
      </c>
      <c r="AC1063">
        <v>11</v>
      </c>
      <c r="AD1063">
        <v>4</v>
      </c>
      <c r="AF1063">
        <v>8</v>
      </c>
      <c r="AG1063" t="s">
        <v>471</v>
      </c>
    </row>
    <row r="1064" spans="1:33" x14ac:dyDescent="0.25">
      <c r="A1064" s="21" t="s">
        <v>247</v>
      </c>
      <c r="B1064" s="21" t="s">
        <v>248</v>
      </c>
      <c r="C1064" s="21" t="s">
        <v>2310</v>
      </c>
      <c r="D1064">
        <v>5.5</v>
      </c>
      <c r="E1064">
        <v>8</v>
      </c>
      <c r="F1064" s="36" t="str">
        <f>VLOOKUP(Z1064, method!$A$1:$B$15, 2, 0)</f>
        <v>中後</v>
      </c>
      <c r="G1064">
        <v>6</v>
      </c>
      <c r="H1064">
        <v>116</v>
      </c>
      <c r="I1064" s="43">
        <v>1650</v>
      </c>
      <c r="J1064" s="23" t="s">
        <v>487</v>
      </c>
      <c r="K1064">
        <v>1</v>
      </c>
      <c r="L1064">
        <v>39.090000000000003</v>
      </c>
      <c r="M1064">
        <v>11</v>
      </c>
      <c r="N1064">
        <v>6</v>
      </c>
      <c r="O1064">
        <v>25</v>
      </c>
      <c r="P1064" s="31" t="s">
        <v>455</v>
      </c>
      <c r="Q1064">
        <v>1079</v>
      </c>
      <c r="R1064">
        <v>2</v>
      </c>
      <c r="S1064" s="32" t="s">
        <v>446</v>
      </c>
      <c r="T1064">
        <v>752</v>
      </c>
      <c r="W1064">
        <v>4</v>
      </c>
      <c r="X1064">
        <v>80</v>
      </c>
      <c r="Y1064" s="17" t="s">
        <v>111</v>
      </c>
      <c r="Z1064">
        <v>8</v>
      </c>
      <c r="AA1064">
        <v>9</v>
      </c>
      <c r="AB1064">
        <v>8</v>
      </c>
      <c r="AC1064">
        <v>8</v>
      </c>
      <c r="AF1064">
        <v>8</v>
      </c>
      <c r="AG1064" t="s">
        <v>471</v>
      </c>
    </row>
    <row r="1065" spans="1:33" x14ac:dyDescent="0.25">
      <c r="A1065" s="21" t="s">
        <v>247</v>
      </c>
      <c r="B1065" s="21" t="s">
        <v>248</v>
      </c>
      <c r="C1065" s="21" t="s">
        <v>2310</v>
      </c>
      <c r="D1065">
        <v>6.3</v>
      </c>
      <c r="E1065" s="28">
        <v>1</v>
      </c>
      <c r="F1065" s="36" t="str">
        <f>VLOOKUP(Z1065, method!$A$1:$B$15, 2, 0)</f>
        <v>中後</v>
      </c>
      <c r="G1065">
        <v>11</v>
      </c>
      <c r="H1065">
        <v>129</v>
      </c>
      <c r="I1065" s="43">
        <v>1650</v>
      </c>
      <c r="J1065" s="22" t="s">
        <v>471</v>
      </c>
      <c r="K1065">
        <v>1</v>
      </c>
      <c r="L1065">
        <v>39.69</v>
      </c>
      <c r="M1065">
        <v>21</v>
      </c>
      <c r="N1065">
        <v>5</v>
      </c>
      <c r="O1065">
        <v>25</v>
      </c>
      <c r="P1065" s="31" t="s">
        <v>461</v>
      </c>
      <c r="Q1065">
        <v>1068</v>
      </c>
      <c r="R1065">
        <v>3</v>
      </c>
      <c r="S1065" s="32" t="s">
        <v>446</v>
      </c>
      <c r="T1065">
        <v>695</v>
      </c>
      <c r="W1065" s="12" t="s">
        <v>431</v>
      </c>
      <c r="X1065">
        <v>72</v>
      </c>
      <c r="Y1065" s="17" t="s">
        <v>111</v>
      </c>
      <c r="Z1065">
        <v>10</v>
      </c>
      <c r="AA1065">
        <v>10</v>
      </c>
      <c r="AB1065">
        <v>10</v>
      </c>
      <c r="AC1065">
        <v>1</v>
      </c>
      <c r="AF1065">
        <v>8</v>
      </c>
      <c r="AG1065" t="s">
        <v>471</v>
      </c>
    </row>
    <row r="1066" spans="1:33" x14ac:dyDescent="0.25">
      <c r="A1066" s="21" t="s">
        <v>247</v>
      </c>
      <c r="B1066" s="21" t="s">
        <v>248</v>
      </c>
      <c r="C1066" s="21" t="s">
        <v>2310</v>
      </c>
      <c r="D1066">
        <v>2.7</v>
      </c>
      <c r="E1066" s="34">
        <v>5</v>
      </c>
      <c r="F1066" s="37" t="str">
        <f>VLOOKUP(Z1066, method!$A$1:$B$15, 2, 0)</f>
        <v>中前</v>
      </c>
      <c r="G1066">
        <v>6</v>
      </c>
      <c r="H1066">
        <v>125</v>
      </c>
      <c r="I1066" s="43">
        <v>1650</v>
      </c>
      <c r="J1066" s="22" t="s">
        <v>471</v>
      </c>
      <c r="K1066">
        <v>1</v>
      </c>
      <c r="L1066">
        <v>39.4</v>
      </c>
      <c r="M1066">
        <v>16</v>
      </c>
      <c r="N1066">
        <v>4</v>
      </c>
      <c r="O1066">
        <v>25</v>
      </c>
      <c r="P1066" s="31" t="s">
        <v>455</v>
      </c>
      <c r="Q1066">
        <v>1066</v>
      </c>
      <c r="R1066">
        <v>3</v>
      </c>
      <c r="S1066" s="32" t="s">
        <v>446</v>
      </c>
      <c r="T1066">
        <v>600</v>
      </c>
      <c r="W1066" s="12">
        <v>1</v>
      </c>
      <c r="X1066">
        <v>72</v>
      </c>
      <c r="Y1066" s="17" t="s">
        <v>111</v>
      </c>
      <c r="Z1066">
        <v>6</v>
      </c>
      <c r="AA1066">
        <v>6</v>
      </c>
      <c r="AB1066">
        <v>5</v>
      </c>
      <c r="AC1066">
        <v>5</v>
      </c>
      <c r="AF1066">
        <v>8</v>
      </c>
      <c r="AG1066" t="s">
        <v>471</v>
      </c>
    </row>
    <row r="1067" spans="1:33" hidden="1" x14ac:dyDescent="0.25">
      <c r="A1067" s="21" t="s">
        <v>247</v>
      </c>
      <c r="B1067" s="21" t="s">
        <v>248</v>
      </c>
      <c r="C1067" s="21" t="s">
        <v>2310</v>
      </c>
      <c r="D1067">
        <v>9.3000000000000007</v>
      </c>
      <c r="E1067" s="28">
        <v>2</v>
      </c>
      <c r="F1067" s="37" t="str">
        <f>VLOOKUP(Z1067, method!$A$1:$B$15, 2, 0)</f>
        <v>中前</v>
      </c>
      <c r="G1067">
        <v>2</v>
      </c>
      <c r="H1067">
        <v>125</v>
      </c>
      <c r="I1067">
        <v>1600</v>
      </c>
      <c r="J1067" s="18" t="s">
        <v>116</v>
      </c>
      <c r="K1067">
        <v>1</v>
      </c>
      <c r="L1067">
        <v>33.909999999999997</v>
      </c>
      <c r="M1067">
        <v>9</v>
      </c>
      <c r="N1067">
        <v>3</v>
      </c>
      <c r="O1067">
        <v>25</v>
      </c>
      <c r="P1067" t="s">
        <v>429</v>
      </c>
      <c r="Q1067">
        <v>1066</v>
      </c>
      <c r="R1067">
        <v>3</v>
      </c>
      <c r="S1067" s="32" t="s">
        <v>446</v>
      </c>
      <c r="T1067">
        <v>495</v>
      </c>
      <c r="W1067" s="12">
        <v>1</v>
      </c>
      <c r="X1067">
        <v>70</v>
      </c>
      <c r="Y1067" s="17" t="s">
        <v>111</v>
      </c>
      <c r="Z1067">
        <v>6</v>
      </c>
      <c r="AA1067">
        <v>7</v>
      </c>
      <c r="AB1067">
        <v>8</v>
      </c>
      <c r="AC1067">
        <v>2</v>
      </c>
      <c r="AF1067">
        <v>8</v>
      </c>
      <c r="AG1067" t="s">
        <v>471</v>
      </c>
    </row>
    <row r="1068" spans="1:33" hidden="1" x14ac:dyDescent="0.25">
      <c r="A1068" s="21" t="s">
        <v>247</v>
      </c>
      <c r="B1068" s="21" t="s">
        <v>248</v>
      </c>
      <c r="C1068" s="21" t="s">
        <v>2310</v>
      </c>
      <c r="D1068">
        <v>13</v>
      </c>
      <c r="E1068" s="34">
        <v>4</v>
      </c>
      <c r="F1068" s="37" t="str">
        <f>VLOOKUP(Z1068, method!$A$1:$B$15, 2, 0)</f>
        <v>中前</v>
      </c>
      <c r="G1068">
        <v>13</v>
      </c>
      <c r="H1068">
        <v>127</v>
      </c>
      <c r="I1068">
        <v>1600</v>
      </c>
      <c r="J1068" s="18" t="s">
        <v>116</v>
      </c>
      <c r="K1068">
        <v>1</v>
      </c>
      <c r="L1068">
        <v>34.1</v>
      </c>
      <c r="M1068">
        <v>16</v>
      </c>
      <c r="N1068">
        <v>2</v>
      </c>
      <c r="O1068">
        <v>25</v>
      </c>
      <c r="P1068" t="s">
        <v>441</v>
      </c>
      <c r="Q1068">
        <v>1073</v>
      </c>
      <c r="R1068">
        <v>3</v>
      </c>
      <c r="S1068" s="32" t="s">
        <v>446</v>
      </c>
      <c r="T1068">
        <v>437</v>
      </c>
      <c r="W1068" s="12">
        <v>2</v>
      </c>
      <c r="X1068">
        <v>70</v>
      </c>
      <c r="Y1068" s="17" t="s">
        <v>111</v>
      </c>
      <c r="Z1068">
        <v>7</v>
      </c>
      <c r="AA1068">
        <v>7</v>
      </c>
      <c r="AB1068">
        <v>7</v>
      </c>
      <c r="AC1068">
        <v>4</v>
      </c>
      <c r="AF1068">
        <v>8</v>
      </c>
      <c r="AG1068" t="s">
        <v>471</v>
      </c>
    </row>
    <row r="1069" spans="1:33" hidden="1" x14ac:dyDescent="0.25">
      <c r="A1069" s="21" t="s">
        <v>247</v>
      </c>
      <c r="B1069" s="21" t="s">
        <v>248</v>
      </c>
      <c r="C1069" s="21" t="s">
        <v>2310</v>
      </c>
      <c r="D1069">
        <v>4.7</v>
      </c>
      <c r="E1069" s="34">
        <v>4</v>
      </c>
      <c r="F1069" s="37" t="str">
        <f>VLOOKUP(Z1069, method!$A$1:$B$15, 2, 0)</f>
        <v>中前</v>
      </c>
      <c r="G1069">
        <v>11</v>
      </c>
      <c r="H1069">
        <v>124</v>
      </c>
      <c r="I1069">
        <v>1600</v>
      </c>
      <c r="J1069" s="22" t="s">
        <v>471</v>
      </c>
      <c r="K1069">
        <v>1</v>
      </c>
      <c r="L1069">
        <v>35.799999999999997</v>
      </c>
      <c r="M1069">
        <v>31</v>
      </c>
      <c r="N1069">
        <v>1</v>
      </c>
      <c r="O1069">
        <v>25</v>
      </c>
      <c r="P1069" t="s">
        <v>506</v>
      </c>
      <c r="Q1069">
        <v>1060</v>
      </c>
      <c r="R1069">
        <v>3</v>
      </c>
      <c r="S1069" s="32" t="s">
        <v>435</v>
      </c>
      <c r="T1069">
        <v>395</v>
      </c>
      <c r="W1069" s="12">
        <v>2</v>
      </c>
      <c r="X1069">
        <v>70</v>
      </c>
      <c r="Y1069" s="17" t="s">
        <v>111</v>
      </c>
      <c r="Z1069">
        <v>6</v>
      </c>
      <c r="AA1069">
        <v>5</v>
      </c>
      <c r="AB1069">
        <v>4</v>
      </c>
      <c r="AC1069">
        <v>4</v>
      </c>
      <c r="AF1069">
        <v>8</v>
      </c>
      <c r="AG1069" t="s">
        <v>471</v>
      </c>
    </row>
    <row r="1070" spans="1:33" hidden="1" x14ac:dyDescent="0.25">
      <c r="A1070" s="21" t="s">
        <v>247</v>
      </c>
      <c r="B1070" s="21" t="s">
        <v>248</v>
      </c>
      <c r="C1070" s="21" t="s">
        <v>2310</v>
      </c>
      <c r="D1070">
        <v>4.8</v>
      </c>
      <c r="E1070" s="28">
        <v>1</v>
      </c>
      <c r="F1070" s="38" t="str">
        <f>VLOOKUP(Z1070, method!$A$1:$B$15, 2, 0)</f>
        <v>留後</v>
      </c>
      <c r="G1070">
        <v>4</v>
      </c>
      <c r="H1070">
        <v>118</v>
      </c>
      <c r="I1070">
        <v>1600</v>
      </c>
      <c r="J1070" s="22" t="s">
        <v>471</v>
      </c>
      <c r="K1070">
        <v>1</v>
      </c>
      <c r="L1070">
        <v>34.46</v>
      </c>
      <c r="M1070">
        <v>12</v>
      </c>
      <c r="N1070">
        <v>1</v>
      </c>
      <c r="O1070">
        <v>25</v>
      </c>
      <c r="P1070" t="s">
        <v>441</v>
      </c>
      <c r="Q1070">
        <v>1076</v>
      </c>
      <c r="R1070">
        <v>3</v>
      </c>
      <c r="S1070" s="32" t="s">
        <v>435</v>
      </c>
      <c r="T1070">
        <v>346</v>
      </c>
      <c r="W1070" s="12" t="s">
        <v>662</v>
      </c>
      <c r="X1070">
        <v>62</v>
      </c>
      <c r="Y1070" s="17" t="s">
        <v>111</v>
      </c>
      <c r="Z1070">
        <v>12</v>
      </c>
      <c r="AA1070">
        <v>12</v>
      </c>
      <c r="AB1070">
        <v>12</v>
      </c>
      <c r="AC1070">
        <v>1</v>
      </c>
      <c r="AF1070">
        <v>8</v>
      </c>
      <c r="AG1070" t="s">
        <v>471</v>
      </c>
    </row>
    <row r="1071" spans="1:33" hidden="1" x14ac:dyDescent="0.25">
      <c r="A1071" s="21" t="s">
        <v>247</v>
      </c>
      <c r="B1071" s="21" t="s">
        <v>248</v>
      </c>
      <c r="C1071" s="21" t="s">
        <v>2310</v>
      </c>
      <c r="D1071">
        <v>6.4</v>
      </c>
      <c r="E1071" s="28">
        <v>1</v>
      </c>
      <c r="F1071" s="36" t="str">
        <f>VLOOKUP(Z1071, method!$A$1:$B$15, 2, 0)</f>
        <v>中後</v>
      </c>
      <c r="G1071">
        <v>5</v>
      </c>
      <c r="H1071">
        <v>127</v>
      </c>
      <c r="I1071" s="43">
        <v>1650</v>
      </c>
      <c r="J1071" s="22" t="s">
        <v>471</v>
      </c>
      <c r="K1071">
        <v>1</v>
      </c>
      <c r="L1071">
        <v>39.92</v>
      </c>
      <c r="M1071">
        <v>26</v>
      </c>
      <c r="N1071">
        <v>12</v>
      </c>
      <c r="O1071">
        <v>24</v>
      </c>
      <c r="P1071" s="30" t="s">
        <v>445</v>
      </c>
      <c r="Q1071">
        <v>1071</v>
      </c>
      <c r="R1071">
        <v>4</v>
      </c>
      <c r="S1071" s="32" t="s">
        <v>435</v>
      </c>
      <c r="T1071">
        <v>293</v>
      </c>
      <c r="W1071" s="12">
        <v>2</v>
      </c>
      <c r="X1071">
        <v>54</v>
      </c>
      <c r="Y1071" s="17" t="s">
        <v>111</v>
      </c>
      <c r="Z1071">
        <v>10</v>
      </c>
      <c r="AA1071">
        <v>11</v>
      </c>
      <c r="AB1071">
        <v>12</v>
      </c>
      <c r="AC1071">
        <v>1</v>
      </c>
      <c r="AF1071">
        <v>8</v>
      </c>
      <c r="AG1071" t="s">
        <v>471</v>
      </c>
    </row>
    <row r="1072" spans="1:33" hidden="1" x14ac:dyDescent="0.25">
      <c r="A1072" s="21" t="s">
        <v>247</v>
      </c>
      <c r="B1072" s="21" t="s">
        <v>248</v>
      </c>
      <c r="C1072" s="21" t="s">
        <v>2310</v>
      </c>
      <c r="D1072">
        <v>3.5</v>
      </c>
      <c r="E1072" s="28">
        <v>2</v>
      </c>
      <c r="F1072" s="36" t="str">
        <f>VLOOKUP(Z1072, method!$A$1:$B$15, 2, 0)</f>
        <v>中後</v>
      </c>
      <c r="G1072">
        <v>4</v>
      </c>
      <c r="H1072">
        <v>128</v>
      </c>
      <c r="I1072">
        <v>1200</v>
      </c>
      <c r="J1072" s="20" t="s">
        <v>19</v>
      </c>
      <c r="K1072">
        <v>1</v>
      </c>
      <c r="L1072">
        <v>9.67</v>
      </c>
      <c r="M1072">
        <v>16</v>
      </c>
      <c r="N1072">
        <v>10</v>
      </c>
      <c r="O1072">
        <v>24</v>
      </c>
      <c r="P1072" s="31" t="s">
        <v>455</v>
      </c>
      <c r="Q1072">
        <v>1085</v>
      </c>
      <c r="R1072">
        <v>4</v>
      </c>
      <c r="S1072" s="32" t="s">
        <v>446</v>
      </c>
      <c r="T1072">
        <v>106</v>
      </c>
      <c r="W1072" s="12" t="s">
        <v>431</v>
      </c>
      <c r="X1072">
        <v>52</v>
      </c>
      <c r="Y1072" s="20" t="s">
        <v>184</v>
      </c>
      <c r="Z1072">
        <v>8</v>
      </c>
      <c r="AA1072">
        <v>7</v>
      </c>
      <c r="AB1072">
        <v>2</v>
      </c>
      <c r="AF1072">
        <v>8</v>
      </c>
      <c r="AG1072" t="s">
        <v>471</v>
      </c>
    </row>
    <row r="1073" spans="1:33" hidden="1" x14ac:dyDescent="0.25">
      <c r="A1073" s="21" t="s">
        <v>247</v>
      </c>
      <c r="B1073" s="21" t="s">
        <v>248</v>
      </c>
      <c r="C1073" s="21" t="s">
        <v>2310</v>
      </c>
      <c r="D1073">
        <v>4</v>
      </c>
      <c r="E1073">
        <v>7</v>
      </c>
      <c r="F1073" s="37" t="str">
        <f>VLOOKUP(Z1073, method!$A$1:$B$15, 2, 0)</f>
        <v>中前</v>
      </c>
      <c r="G1073">
        <v>2</v>
      </c>
      <c r="H1073">
        <v>126</v>
      </c>
      <c r="I1073">
        <v>1200</v>
      </c>
      <c r="J1073" s="22" t="s">
        <v>471</v>
      </c>
      <c r="K1073">
        <v>1</v>
      </c>
      <c r="L1073">
        <v>10.61</v>
      </c>
      <c r="M1073">
        <v>25</v>
      </c>
      <c r="N1073">
        <v>9</v>
      </c>
      <c r="O1073">
        <v>24</v>
      </c>
      <c r="P1073" s="31" t="s">
        <v>461</v>
      </c>
      <c r="Q1073">
        <v>1070</v>
      </c>
      <c r="R1073">
        <v>4</v>
      </c>
      <c r="S1073" s="32" t="s">
        <v>435</v>
      </c>
      <c r="T1073">
        <v>49</v>
      </c>
      <c r="W1073" t="s">
        <v>519</v>
      </c>
      <c r="X1073">
        <v>53</v>
      </c>
      <c r="Y1073" s="20" t="s">
        <v>184</v>
      </c>
      <c r="Z1073">
        <v>5</v>
      </c>
      <c r="AA1073">
        <v>7</v>
      </c>
      <c r="AB1073">
        <v>7</v>
      </c>
      <c r="AF1073">
        <v>8</v>
      </c>
      <c r="AG1073" t="s">
        <v>471</v>
      </c>
    </row>
    <row r="1074" spans="1:33" hidden="1" x14ac:dyDescent="0.25">
      <c r="A1074" s="21" t="s">
        <v>247</v>
      </c>
      <c r="B1074" s="21" t="s">
        <v>248</v>
      </c>
      <c r="C1074" s="21" t="s">
        <v>2310</v>
      </c>
      <c r="D1074">
        <v>13</v>
      </c>
      <c r="E1074" s="34">
        <v>5</v>
      </c>
      <c r="F1074" s="38" t="str">
        <f>VLOOKUP(Z1074, method!$A$1:$B$15, 2, 0)</f>
        <v>留後</v>
      </c>
      <c r="G1074">
        <v>1</v>
      </c>
      <c r="H1074">
        <v>128</v>
      </c>
      <c r="I1074">
        <v>1400</v>
      </c>
      <c r="J1074" s="22" t="s">
        <v>471</v>
      </c>
      <c r="K1074">
        <v>1</v>
      </c>
      <c r="L1074">
        <v>22.35</v>
      </c>
      <c r="M1074">
        <v>1</v>
      </c>
      <c r="N1074">
        <v>7</v>
      </c>
      <c r="O1074">
        <v>24</v>
      </c>
      <c r="P1074" t="s">
        <v>518</v>
      </c>
      <c r="Q1074">
        <v>1062</v>
      </c>
      <c r="R1074">
        <v>4</v>
      </c>
      <c r="S1074" s="32" t="s">
        <v>435</v>
      </c>
      <c r="T1074">
        <v>789</v>
      </c>
      <c r="W1074">
        <v>3</v>
      </c>
      <c r="X1074">
        <v>54</v>
      </c>
      <c r="Y1074" s="20" t="s">
        <v>184</v>
      </c>
      <c r="Z1074">
        <v>11</v>
      </c>
      <c r="AA1074">
        <v>11</v>
      </c>
      <c r="AB1074">
        <v>10</v>
      </c>
      <c r="AC1074">
        <v>5</v>
      </c>
      <c r="AF1074">
        <v>8</v>
      </c>
      <c r="AG1074" t="s">
        <v>471</v>
      </c>
    </row>
    <row r="1075" spans="1:33" hidden="1" x14ac:dyDescent="0.25">
      <c r="A1075" s="21" t="s">
        <v>247</v>
      </c>
      <c r="B1075" s="21" t="s">
        <v>248</v>
      </c>
      <c r="C1075" s="21" t="s">
        <v>2310</v>
      </c>
      <c r="D1075">
        <v>7.7</v>
      </c>
      <c r="E1075">
        <v>10</v>
      </c>
      <c r="F1075" s="36" t="str">
        <f>VLOOKUP(Z1075, method!$A$1:$B$15, 2, 0)</f>
        <v>中後</v>
      </c>
      <c r="G1075">
        <v>6</v>
      </c>
      <c r="H1075">
        <v>127</v>
      </c>
      <c r="I1075">
        <v>1200</v>
      </c>
      <c r="J1075" s="22" t="s">
        <v>471</v>
      </c>
      <c r="K1075">
        <v>1</v>
      </c>
      <c r="L1075">
        <v>9.73</v>
      </c>
      <c r="M1075">
        <v>26</v>
      </c>
      <c r="N1075">
        <v>5</v>
      </c>
      <c r="O1075">
        <v>24</v>
      </c>
      <c r="P1075" t="s">
        <v>434</v>
      </c>
      <c r="Q1075">
        <v>1044</v>
      </c>
      <c r="R1075">
        <v>4</v>
      </c>
      <c r="S1075" s="32" t="s">
        <v>435</v>
      </c>
      <c r="T1075">
        <v>698</v>
      </c>
      <c r="W1075" t="s">
        <v>629</v>
      </c>
      <c r="X1075">
        <v>54</v>
      </c>
      <c r="Y1075" s="20" t="s">
        <v>184</v>
      </c>
      <c r="Z1075">
        <v>10</v>
      </c>
      <c r="AA1075">
        <v>9</v>
      </c>
      <c r="AB1075">
        <v>10</v>
      </c>
      <c r="AF1075">
        <v>8</v>
      </c>
      <c r="AG1075" t="s">
        <v>471</v>
      </c>
    </row>
    <row r="1076" spans="1:33" hidden="1" x14ac:dyDescent="0.25">
      <c r="A1076" s="21" t="s">
        <v>247</v>
      </c>
      <c r="B1076" s="21" t="s">
        <v>248</v>
      </c>
      <c r="C1076" s="21" t="s">
        <v>2310</v>
      </c>
      <c r="D1076">
        <v>10</v>
      </c>
      <c r="E1076" s="28">
        <v>2</v>
      </c>
      <c r="F1076" s="36" t="str">
        <f>VLOOKUP(Z1076, method!$A$1:$B$15, 2, 0)</f>
        <v>中後</v>
      </c>
      <c r="G1076">
        <v>5</v>
      </c>
      <c r="H1076">
        <v>125</v>
      </c>
      <c r="I1076">
        <v>1200</v>
      </c>
      <c r="J1076" s="22" t="s">
        <v>471</v>
      </c>
      <c r="K1076">
        <v>1</v>
      </c>
      <c r="L1076">
        <v>11.04</v>
      </c>
      <c r="M1076">
        <v>1</v>
      </c>
      <c r="N1076">
        <v>5</v>
      </c>
      <c r="O1076">
        <v>24</v>
      </c>
      <c r="P1076" s="31" t="s">
        <v>450</v>
      </c>
      <c r="Q1076">
        <v>1057</v>
      </c>
      <c r="R1076">
        <v>4</v>
      </c>
      <c r="S1076" s="33" t="s">
        <v>499</v>
      </c>
      <c r="T1076">
        <v>630</v>
      </c>
      <c r="W1076" s="12" t="s">
        <v>662</v>
      </c>
      <c r="X1076">
        <v>52</v>
      </c>
      <c r="Y1076" s="20" t="s">
        <v>184</v>
      </c>
      <c r="Z1076">
        <v>9</v>
      </c>
      <c r="AA1076">
        <v>9</v>
      </c>
      <c r="AB1076">
        <v>2</v>
      </c>
      <c r="AF1076">
        <v>8</v>
      </c>
      <c r="AG1076" t="s">
        <v>471</v>
      </c>
    </row>
    <row r="1077" spans="1:33" hidden="1" x14ac:dyDescent="0.25">
      <c r="A1077" s="21" t="s">
        <v>247</v>
      </c>
      <c r="B1077" s="22" t="s">
        <v>250</v>
      </c>
      <c r="C1077" s="22" t="s">
        <v>2311</v>
      </c>
      <c r="D1077">
        <v>87</v>
      </c>
      <c r="E1077">
        <v>13</v>
      </c>
      <c r="F1077" s="35" t="str">
        <f>VLOOKUP(Z1077, method!$A$1:$B$15, 2, 0)</f>
        <v>放頭</v>
      </c>
      <c r="G1077">
        <v>13</v>
      </c>
      <c r="H1077">
        <v>116</v>
      </c>
      <c r="I1077">
        <v>1600</v>
      </c>
      <c r="J1077" s="22" t="s">
        <v>588</v>
      </c>
      <c r="K1077">
        <v>1</v>
      </c>
      <c r="L1077">
        <v>36.51</v>
      </c>
      <c r="M1077">
        <v>13</v>
      </c>
      <c r="N1077">
        <v>7</v>
      </c>
      <c r="O1077">
        <v>25</v>
      </c>
      <c r="P1077" t="s">
        <v>434</v>
      </c>
      <c r="Q1077">
        <v>1090</v>
      </c>
      <c r="R1077">
        <v>3</v>
      </c>
      <c r="S1077" s="32" t="s">
        <v>446</v>
      </c>
      <c r="T1077">
        <v>836</v>
      </c>
      <c r="W1077">
        <v>15</v>
      </c>
      <c r="X1077">
        <v>75</v>
      </c>
      <c r="Y1077" s="22" t="s">
        <v>39</v>
      </c>
      <c r="Z1077">
        <v>3</v>
      </c>
      <c r="AA1077">
        <v>2</v>
      </c>
      <c r="AB1077">
        <v>6</v>
      </c>
      <c r="AC1077">
        <v>13</v>
      </c>
      <c r="AF1077">
        <v>1</v>
      </c>
      <c r="AG1077" t="s">
        <v>53</v>
      </c>
    </row>
    <row r="1078" spans="1:33" hidden="1" x14ac:dyDescent="0.25">
      <c r="A1078" s="21" t="s">
        <v>247</v>
      </c>
      <c r="B1078" s="22" t="s">
        <v>250</v>
      </c>
      <c r="C1078" s="22" t="s">
        <v>2311</v>
      </c>
      <c r="D1078">
        <v>69</v>
      </c>
      <c r="E1078">
        <v>11</v>
      </c>
      <c r="F1078" s="35" t="str">
        <f>VLOOKUP(Z1078, method!$A$1:$B$15, 2, 0)</f>
        <v>放頭</v>
      </c>
      <c r="G1078">
        <v>7</v>
      </c>
      <c r="H1078">
        <v>121</v>
      </c>
      <c r="I1078">
        <v>1600</v>
      </c>
      <c r="J1078" s="22" t="s">
        <v>588</v>
      </c>
      <c r="K1078">
        <v>1</v>
      </c>
      <c r="L1078">
        <v>35.22</v>
      </c>
      <c r="M1078">
        <v>22</v>
      </c>
      <c r="N1078">
        <v>6</v>
      </c>
      <c r="O1078">
        <v>25</v>
      </c>
      <c r="P1078" t="s">
        <v>434</v>
      </c>
      <c r="Q1078">
        <v>1104</v>
      </c>
      <c r="R1078">
        <v>3</v>
      </c>
      <c r="S1078" s="32" t="s">
        <v>435</v>
      </c>
      <c r="T1078">
        <v>776</v>
      </c>
      <c r="W1078" t="s">
        <v>442</v>
      </c>
      <c r="X1078">
        <v>75</v>
      </c>
      <c r="Y1078" s="22" t="s">
        <v>39</v>
      </c>
      <c r="Z1078">
        <v>2</v>
      </c>
      <c r="AA1078">
        <v>2</v>
      </c>
      <c r="AB1078">
        <v>4</v>
      </c>
      <c r="AC1078">
        <v>11</v>
      </c>
      <c r="AF1078">
        <v>1</v>
      </c>
      <c r="AG1078" t="s">
        <v>53</v>
      </c>
    </row>
    <row r="1079" spans="1:33" x14ac:dyDescent="0.25">
      <c r="A1079" s="21" t="s">
        <v>247</v>
      </c>
      <c r="B1079" s="23" t="s">
        <v>252</v>
      </c>
      <c r="C1079" s="23" t="s">
        <v>2312</v>
      </c>
      <c r="D1079">
        <v>7.1</v>
      </c>
      <c r="E1079" s="28">
        <v>2</v>
      </c>
      <c r="F1079" s="35" t="str">
        <f>VLOOKUP(Z1079, method!$A$1:$B$15, 2, 0)</f>
        <v>放頭</v>
      </c>
      <c r="G1079">
        <v>8</v>
      </c>
      <c r="H1079">
        <v>128</v>
      </c>
      <c r="I1079" s="43">
        <v>1650</v>
      </c>
      <c r="J1079" s="17" t="s">
        <v>84</v>
      </c>
      <c r="K1079">
        <v>1</v>
      </c>
      <c r="L1079">
        <v>39.96</v>
      </c>
      <c r="M1079">
        <v>17</v>
      </c>
      <c r="N1079">
        <v>9</v>
      </c>
      <c r="O1079">
        <v>25</v>
      </c>
      <c r="P1079" s="31" t="s">
        <v>455</v>
      </c>
      <c r="Q1079">
        <v>1197</v>
      </c>
      <c r="R1079">
        <v>3</v>
      </c>
      <c r="S1079" s="32" t="s">
        <v>446</v>
      </c>
      <c r="T1079">
        <v>32</v>
      </c>
      <c r="W1079" s="12" t="s">
        <v>662</v>
      </c>
      <c r="X1079">
        <v>71</v>
      </c>
      <c r="Y1079" s="18" t="s">
        <v>89</v>
      </c>
      <c r="Z1079">
        <v>2</v>
      </c>
      <c r="AA1079">
        <v>2</v>
      </c>
      <c r="AB1079">
        <v>2</v>
      </c>
      <c r="AC1079">
        <v>2</v>
      </c>
      <c r="AF1079">
        <v>5</v>
      </c>
      <c r="AG1079" t="s">
        <v>84</v>
      </c>
    </row>
    <row r="1080" spans="1:33" hidden="1" x14ac:dyDescent="0.25">
      <c r="A1080" s="21" t="s">
        <v>247</v>
      </c>
      <c r="B1080" s="23" t="s">
        <v>252</v>
      </c>
      <c r="C1080" s="23" t="s">
        <v>2312</v>
      </c>
      <c r="D1080">
        <v>15</v>
      </c>
      <c r="E1080" s="28">
        <v>2</v>
      </c>
      <c r="F1080" s="35" t="str">
        <f>VLOOKUP(Z1080, method!$A$1:$B$15, 2, 0)</f>
        <v>放頭</v>
      </c>
      <c r="G1080">
        <v>7</v>
      </c>
      <c r="H1080">
        <v>125</v>
      </c>
      <c r="I1080">
        <v>2000</v>
      </c>
      <c r="J1080" s="17" t="s">
        <v>84</v>
      </c>
      <c r="K1080">
        <v>2</v>
      </c>
      <c r="L1080">
        <v>0.86</v>
      </c>
      <c r="M1080">
        <v>28</v>
      </c>
      <c r="N1080">
        <v>6</v>
      </c>
      <c r="O1080">
        <v>25</v>
      </c>
      <c r="P1080" t="s">
        <v>518</v>
      </c>
      <c r="Q1080">
        <v>1180</v>
      </c>
      <c r="R1080">
        <v>3</v>
      </c>
      <c r="S1080" s="32" t="s">
        <v>435</v>
      </c>
      <c r="T1080">
        <v>789</v>
      </c>
      <c r="W1080" s="12" t="s">
        <v>480</v>
      </c>
      <c r="X1080">
        <v>72</v>
      </c>
      <c r="Y1080" s="18" t="s">
        <v>89</v>
      </c>
      <c r="Z1080">
        <v>2</v>
      </c>
      <c r="AA1080">
        <v>2</v>
      </c>
      <c r="AB1080">
        <v>2</v>
      </c>
      <c r="AC1080">
        <v>1</v>
      </c>
      <c r="AD1080">
        <v>2</v>
      </c>
      <c r="AF1080">
        <v>5</v>
      </c>
      <c r="AG1080" t="s">
        <v>84</v>
      </c>
    </row>
    <row r="1081" spans="1:33" x14ac:dyDescent="0.25">
      <c r="A1081" s="21" t="s">
        <v>247</v>
      </c>
      <c r="B1081" s="23" t="s">
        <v>252</v>
      </c>
      <c r="C1081" s="23" t="s">
        <v>2312</v>
      </c>
      <c r="D1081">
        <v>45</v>
      </c>
      <c r="E1081">
        <v>12</v>
      </c>
      <c r="F1081" s="37" t="str">
        <f>VLOOKUP(Z1081, method!$A$1:$B$15, 2, 0)</f>
        <v>中前</v>
      </c>
      <c r="G1081">
        <v>11</v>
      </c>
      <c r="H1081">
        <v>130</v>
      </c>
      <c r="I1081" s="43">
        <v>1650</v>
      </c>
      <c r="J1081" s="26" t="s">
        <v>389</v>
      </c>
      <c r="K1081">
        <v>1</v>
      </c>
      <c r="L1081">
        <v>41.12</v>
      </c>
      <c r="M1081">
        <v>4</v>
      </c>
      <c r="N1081">
        <v>6</v>
      </c>
      <c r="O1081">
        <v>25</v>
      </c>
      <c r="P1081" s="31" t="s">
        <v>450</v>
      </c>
      <c r="Q1081">
        <v>1212</v>
      </c>
      <c r="R1081">
        <v>3</v>
      </c>
      <c r="S1081" s="33" t="s">
        <v>499</v>
      </c>
      <c r="T1081">
        <v>735</v>
      </c>
      <c r="W1081">
        <v>10</v>
      </c>
      <c r="X1081">
        <v>72</v>
      </c>
      <c r="Y1081" s="18" t="s">
        <v>89</v>
      </c>
      <c r="Z1081">
        <v>7</v>
      </c>
      <c r="AA1081">
        <v>7</v>
      </c>
      <c r="AB1081">
        <v>7</v>
      </c>
      <c r="AC1081">
        <v>12</v>
      </c>
      <c r="AF1081">
        <v>5</v>
      </c>
      <c r="AG1081" t="s">
        <v>84</v>
      </c>
    </row>
    <row r="1082" spans="1:33" x14ac:dyDescent="0.25">
      <c r="A1082" s="21" t="s">
        <v>247</v>
      </c>
      <c r="B1082" s="23" t="s">
        <v>252</v>
      </c>
      <c r="C1082" s="23" t="s">
        <v>2312</v>
      </c>
      <c r="D1082">
        <v>37</v>
      </c>
      <c r="E1082" s="28">
        <v>2</v>
      </c>
      <c r="F1082" s="37" t="str">
        <f>VLOOKUP(Z1082, method!$A$1:$B$15, 2, 0)</f>
        <v>中前</v>
      </c>
      <c r="G1082">
        <v>5</v>
      </c>
      <c r="H1082">
        <v>130</v>
      </c>
      <c r="I1082" s="43">
        <v>1650</v>
      </c>
      <c r="J1082" s="26" t="s">
        <v>389</v>
      </c>
      <c r="K1082">
        <v>1</v>
      </c>
      <c r="L1082">
        <v>39.799999999999997</v>
      </c>
      <c r="M1082">
        <v>21</v>
      </c>
      <c r="N1082">
        <v>5</v>
      </c>
      <c r="O1082">
        <v>25</v>
      </c>
      <c r="P1082" s="31" t="s">
        <v>461</v>
      </c>
      <c r="Q1082">
        <v>1206</v>
      </c>
      <c r="R1082">
        <v>3</v>
      </c>
      <c r="S1082" s="32" t="s">
        <v>446</v>
      </c>
      <c r="T1082">
        <v>695</v>
      </c>
      <c r="W1082" s="12" t="s">
        <v>431</v>
      </c>
      <c r="X1082">
        <v>71</v>
      </c>
      <c r="Y1082" s="18" t="s">
        <v>89</v>
      </c>
      <c r="Z1082">
        <v>5</v>
      </c>
      <c r="AA1082">
        <v>4</v>
      </c>
      <c r="AB1082">
        <v>4</v>
      </c>
      <c r="AC1082">
        <v>2</v>
      </c>
      <c r="AF1082">
        <v>5</v>
      </c>
      <c r="AG1082" t="s">
        <v>84</v>
      </c>
    </row>
    <row r="1083" spans="1:33" x14ac:dyDescent="0.25">
      <c r="A1083" s="21" t="s">
        <v>247</v>
      </c>
      <c r="B1083" s="23" t="s">
        <v>252</v>
      </c>
      <c r="C1083" s="23" t="s">
        <v>2312</v>
      </c>
      <c r="D1083">
        <v>60</v>
      </c>
      <c r="E1083">
        <v>10</v>
      </c>
      <c r="F1083" s="35" t="str">
        <f>VLOOKUP(Z1083, method!$A$1:$B$15, 2, 0)</f>
        <v>放頭</v>
      </c>
      <c r="G1083">
        <v>12</v>
      </c>
      <c r="H1083">
        <v>131</v>
      </c>
      <c r="I1083" s="43">
        <v>1650</v>
      </c>
      <c r="J1083" s="17" t="s">
        <v>84</v>
      </c>
      <c r="K1083">
        <v>1</v>
      </c>
      <c r="L1083">
        <v>39.85</v>
      </c>
      <c r="M1083">
        <v>30</v>
      </c>
      <c r="N1083">
        <v>4</v>
      </c>
      <c r="O1083">
        <v>25</v>
      </c>
      <c r="P1083" s="42" t="s">
        <v>445</v>
      </c>
      <c r="Q1083">
        <v>1200</v>
      </c>
      <c r="R1083">
        <v>3</v>
      </c>
      <c r="S1083" s="32" t="s">
        <v>446</v>
      </c>
      <c r="T1083">
        <v>637</v>
      </c>
      <c r="W1083">
        <v>6</v>
      </c>
      <c r="X1083">
        <v>73</v>
      </c>
      <c r="Y1083" s="18" t="s">
        <v>89</v>
      </c>
      <c r="Z1083">
        <v>3</v>
      </c>
      <c r="AA1083">
        <v>2</v>
      </c>
      <c r="AB1083">
        <v>2</v>
      </c>
      <c r="AC1083">
        <v>10</v>
      </c>
      <c r="AF1083">
        <v>5</v>
      </c>
      <c r="AG1083" t="s">
        <v>84</v>
      </c>
    </row>
    <row r="1084" spans="1:33" x14ac:dyDescent="0.25">
      <c r="A1084" s="21" t="s">
        <v>247</v>
      </c>
      <c r="B1084" s="23" t="s">
        <v>252</v>
      </c>
      <c r="C1084" s="23" t="s">
        <v>2312</v>
      </c>
      <c r="D1084">
        <v>10</v>
      </c>
      <c r="E1084">
        <v>6</v>
      </c>
      <c r="F1084" s="36" t="str">
        <f>VLOOKUP(Z1084, method!$A$1:$B$15, 2, 0)</f>
        <v>中後</v>
      </c>
      <c r="G1084">
        <v>6</v>
      </c>
      <c r="H1084">
        <v>131</v>
      </c>
      <c r="I1084" s="43">
        <v>1650</v>
      </c>
      <c r="J1084" s="19" t="s">
        <v>63</v>
      </c>
      <c r="K1084">
        <v>1</v>
      </c>
      <c r="L1084">
        <v>39.86</v>
      </c>
      <c r="M1084">
        <v>9</v>
      </c>
      <c r="N1084">
        <v>4</v>
      </c>
      <c r="O1084">
        <v>25</v>
      </c>
      <c r="P1084" s="31" t="s">
        <v>450</v>
      </c>
      <c r="Q1084">
        <v>1215</v>
      </c>
      <c r="R1084">
        <v>3</v>
      </c>
      <c r="S1084" s="32" t="s">
        <v>446</v>
      </c>
      <c r="T1084">
        <v>579</v>
      </c>
      <c r="W1084" t="s">
        <v>541</v>
      </c>
      <c r="X1084">
        <v>75</v>
      </c>
      <c r="Y1084" s="18" t="s">
        <v>89</v>
      </c>
      <c r="Z1084">
        <v>8</v>
      </c>
      <c r="AA1084">
        <v>8</v>
      </c>
      <c r="AB1084">
        <v>8</v>
      </c>
      <c r="AC1084">
        <v>6</v>
      </c>
      <c r="AF1084">
        <v>5</v>
      </c>
      <c r="AG1084" t="s">
        <v>84</v>
      </c>
    </row>
    <row r="1085" spans="1:33" hidden="1" x14ac:dyDescent="0.25">
      <c r="A1085" s="21" t="s">
        <v>247</v>
      </c>
      <c r="B1085" s="23" t="s">
        <v>252</v>
      </c>
      <c r="C1085" s="23" t="s">
        <v>2312</v>
      </c>
      <c r="D1085">
        <v>72</v>
      </c>
      <c r="E1085">
        <v>8</v>
      </c>
      <c r="F1085" s="38" t="str">
        <f>VLOOKUP(Z1085, method!$A$1:$B$15, 2, 0)</f>
        <v>留後</v>
      </c>
      <c r="G1085">
        <v>12</v>
      </c>
      <c r="H1085">
        <v>133</v>
      </c>
      <c r="I1085">
        <v>1400</v>
      </c>
      <c r="J1085" s="20" t="s">
        <v>402</v>
      </c>
      <c r="K1085">
        <v>1</v>
      </c>
      <c r="L1085">
        <v>23.6</v>
      </c>
      <c r="M1085">
        <v>15</v>
      </c>
      <c r="N1085">
        <v>3</v>
      </c>
      <c r="O1085">
        <v>25</v>
      </c>
      <c r="P1085" t="s">
        <v>441</v>
      </c>
      <c r="Q1085">
        <v>1191</v>
      </c>
      <c r="R1085">
        <v>3</v>
      </c>
      <c r="S1085" s="33" t="s">
        <v>499</v>
      </c>
      <c r="T1085">
        <v>514</v>
      </c>
      <c r="W1085">
        <v>5</v>
      </c>
      <c r="X1085">
        <v>77</v>
      </c>
      <c r="Y1085" s="18" t="s">
        <v>89</v>
      </c>
      <c r="Z1085">
        <v>12</v>
      </c>
      <c r="AA1085">
        <v>12</v>
      </c>
      <c r="AB1085">
        <v>12</v>
      </c>
      <c r="AC1085">
        <v>8</v>
      </c>
      <c r="AF1085">
        <v>5</v>
      </c>
      <c r="AG1085" t="s">
        <v>84</v>
      </c>
    </row>
    <row r="1086" spans="1:33" hidden="1" x14ac:dyDescent="0.25">
      <c r="A1086" s="21" t="s">
        <v>247</v>
      </c>
      <c r="B1086" s="23" t="s">
        <v>252</v>
      </c>
      <c r="C1086" s="23" t="s">
        <v>2312</v>
      </c>
      <c r="D1086">
        <v>36</v>
      </c>
      <c r="E1086" t="s">
        <v>1517</v>
      </c>
      <c r="F1086" s="37" t="str">
        <f>VLOOKUP(Z1086, method!$A$1:$B$15, 2, 0)</f>
        <v>中前</v>
      </c>
      <c r="G1086">
        <v>6</v>
      </c>
      <c r="H1086">
        <v>134</v>
      </c>
      <c r="I1086">
        <v>1800</v>
      </c>
      <c r="J1086" s="19" t="s">
        <v>63</v>
      </c>
      <c r="K1086" t="s">
        <v>546</v>
      </c>
      <c r="M1086">
        <v>9</v>
      </c>
      <c r="N1086">
        <v>2</v>
      </c>
      <c r="O1086">
        <v>25</v>
      </c>
      <c r="P1086" t="s">
        <v>429</v>
      </c>
      <c r="Q1086">
        <v>1224</v>
      </c>
      <c r="R1086">
        <v>3</v>
      </c>
      <c r="S1086" s="32" t="s">
        <v>435</v>
      </c>
      <c r="T1086">
        <v>415</v>
      </c>
      <c r="W1086" t="s">
        <v>1518</v>
      </c>
      <c r="X1086">
        <v>79</v>
      </c>
      <c r="Y1086" s="18" t="s">
        <v>89</v>
      </c>
      <c r="Z1086">
        <v>5</v>
      </c>
      <c r="AA1086">
        <v>5</v>
      </c>
      <c r="AB1086">
        <v>5</v>
      </c>
      <c r="AC1086">
        <v>7</v>
      </c>
      <c r="AF1086">
        <v>5</v>
      </c>
      <c r="AG1086" t="s">
        <v>84</v>
      </c>
    </row>
    <row r="1087" spans="1:33" hidden="1" x14ac:dyDescent="0.25">
      <c r="A1087" s="21" t="s">
        <v>247</v>
      </c>
      <c r="B1087" s="23" t="s">
        <v>252</v>
      </c>
      <c r="C1087" s="23" t="s">
        <v>2312</v>
      </c>
      <c r="D1087">
        <v>24</v>
      </c>
      <c r="E1087">
        <v>7</v>
      </c>
      <c r="F1087" s="35" t="str">
        <f>VLOOKUP(Z1087, method!$A$1:$B$15, 2, 0)</f>
        <v>放頭</v>
      </c>
      <c r="G1087">
        <v>7</v>
      </c>
      <c r="H1087">
        <v>116</v>
      </c>
      <c r="I1087">
        <v>1800</v>
      </c>
      <c r="J1087" s="24" t="s">
        <v>34</v>
      </c>
      <c r="K1087">
        <v>1</v>
      </c>
      <c r="L1087">
        <v>49.51</v>
      </c>
      <c r="M1087">
        <v>8</v>
      </c>
      <c r="N1087">
        <v>1</v>
      </c>
      <c r="O1087">
        <v>25</v>
      </c>
      <c r="P1087" s="31" t="s">
        <v>450</v>
      </c>
      <c r="Q1087">
        <v>1200</v>
      </c>
      <c r="R1087" t="s">
        <v>1519</v>
      </c>
      <c r="S1087" s="32" t="s">
        <v>435</v>
      </c>
      <c r="T1087">
        <v>334</v>
      </c>
      <c r="W1087" s="12">
        <v>2</v>
      </c>
      <c r="X1087">
        <v>79</v>
      </c>
      <c r="Y1087" s="18" t="s">
        <v>89</v>
      </c>
      <c r="Z1087">
        <v>2</v>
      </c>
      <c r="AA1087">
        <v>3</v>
      </c>
      <c r="AB1087">
        <v>6</v>
      </c>
      <c r="AC1087">
        <v>5</v>
      </c>
      <c r="AD1087">
        <v>7</v>
      </c>
      <c r="AF1087">
        <v>5</v>
      </c>
      <c r="AG1087" t="s">
        <v>84</v>
      </c>
    </row>
    <row r="1088" spans="1:33" hidden="1" x14ac:dyDescent="0.25">
      <c r="A1088" s="21" t="s">
        <v>247</v>
      </c>
      <c r="B1088" s="23" t="s">
        <v>252</v>
      </c>
      <c r="C1088" s="23" t="s">
        <v>2312</v>
      </c>
      <c r="D1088">
        <v>18</v>
      </c>
      <c r="E1088" s="34">
        <v>4</v>
      </c>
      <c r="F1088" s="35" t="str">
        <f>VLOOKUP(Z1088, method!$A$1:$B$15, 2, 0)</f>
        <v>放頭</v>
      </c>
      <c r="G1088">
        <v>3</v>
      </c>
      <c r="H1088">
        <v>122</v>
      </c>
      <c r="I1088">
        <v>2000</v>
      </c>
      <c r="J1088" s="24" t="s">
        <v>34</v>
      </c>
      <c r="K1088">
        <v>2</v>
      </c>
      <c r="L1088">
        <v>1.36</v>
      </c>
      <c r="M1088">
        <v>29</v>
      </c>
      <c r="N1088">
        <v>12</v>
      </c>
      <c r="O1088">
        <v>24</v>
      </c>
      <c r="P1088" t="s">
        <v>506</v>
      </c>
      <c r="Q1088">
        <v>1197</v>
      </c>
      <c r="R1088">
        <v>2</v>
      </c>
      <c r="S1088" s="32" t="s">
        <v>435</v>
      </c>
      <c r="T1088">
        <v>299</v>
      </c>
      <c r="W1088" s="12" t="s">
        <v>558</v>
      </c>
      <c r="X1088">
        <v>80</v>
      </c>
      <c r="Y1088" s="18" t="s">
        <v>89</v>
      </c>
      <c r="Z1088">
        <v>3</v>
      </c>
      <c r="AA1088">
        <v>4</v>
      </c>
      <c r="AB1088">
        <v>4</v>
      </c>
      <c r="AC1088">
        <v>4</v>
      </c>
      <c r="AD1088">
        <v>4</v>
      </c>
      <c r="AF1088">
        <v>5</v>
      </c>
      <c r="AG1088" t="s">
        <v>84</v>
      </c>
    </row>
    <row r="1089" spans="1:33" hidden="1" x14ac:dyDescent="0.25">
      <c r="A1089" s="21" t="s">
        <v>247</v>
      </c>
      <c r="B1089" s="23" t="s">
        <v>252</v>
      </c>
      <c r="C1089" s="23" t="s">
        <v>2312</v>
      </c>
      <c r="D1089">
        <v>59</v>
      </c>
      <c r="E1089" s="34">
        <v>4</v>
      </c>
      <c r="F1089" s="37" t="str">
        <f>VLOOKUP(Z1089, method!$A$1:$B$15, 2, 0)</f>
        <v>中前</v>
      </c>
      <c r="G1089">
        <v>9</v>
      </c>
      <c r="H1089">
        <v>116</v>
      </c>
      <c r="I1089">
        <v>1800</v>
      </c>
      <c r="J1089" s="24" t="s">
        <v>34</v>
      </c>
      <c r="K1089">
        <v>1</v>
      </c>
      <c r="L1089">
        <v>49.15</v>
      </c>
      <c r="M1089">
        <v>4</v>
      </c>
      <c r="N1089">
        <v>12</v>
      </c>
      <c r="O1089">
        <v>24</v>
      </c>
      <c r="P1089" s="31" t="s">
        <v>450</v>
      </c>
      <c r="Q1089">
        <v>1204</v>
      </c>
      <c r="R1089">
        <v>2</v>
      </c>
      <c r="S1089" s="32" t="s">
        <v>435</v>
      </c>
      <c r="T1089">
        <v>239</v>
      </c>
      <c r="W1089" s="12" t="s">
        <v>431</v>
      </c>
      <c r="X1089">
        <v>80</v>
      </c>
      <c r="Y1089" s="18" t="s">
        <v>89</v>
      </c>
      <c r="Z1089">
        <v>5</v>
      </c>
      <c r="AA1089">
        <v>5</v>
      </c>
      <c r="AB1089">
        <v>5</v>
      </c>
      <c r="AC1089">
        <v>4</v>
      </c>
      <c r="AD1089">
        <v>4</v>
      </c>
      <c r="AF1089">
        <v>5</v>
      </c>
      <c r="AG1089" t="s">
        <v>84</v>
      </c>
    </row>
    <row r="1090" spans="1:33" hidden="1" x14ac:dyDescent="0.25">
      <c r="A1090" s="21" t="s">
        <v>247</v>
      </c>
      <c r="B1090" s="23" t="s">
        <v>252</v>
      </c>
      <c r="C1090" s="23" t="s">
        <v>2312</v>
      </c>
      <c r="D1090">
        <v>15</v>
      </c>
      <c r="E1090">
        <v>9</v>
      </c>
      <c r="F1090" s="36" t="str">
        <f>VLOOKUP(Z1090, method!$A$1:$B$15, 2, 0)</f>
        <v>中後</v>
      </c>
      <c r="G1090">
        <v>10</v>
      </c>
      <c r="H1090">
        <v>120</v>
      </c>
      <c r="I1090" s="43">
        <v>1650</v>
      </c>
      <c r="J1090" s="19" t="s">
        <v>63</v>
      </c>
      <c r="K1090">
        <v>1</v>
      </c>
      <c r="L1090">
        <v>40.119999999999997</v>
      </c>
      <c r="M1090">
        <v>6</v>
      </c>
      <c r="N1090">
        <v>11</v>
      </c>
      <c r="O1090">
        <v>24</v>
      </c>
      <c r="P1090" s="31" t="s">
        <v>450</v>
      </c>
      <c r="Q1090">
        <v>1217</v>
      </c>
      <c r="R1090">
        <v>2</v>
      </c>
      <c r="S1090" s="32" t="s">
        <v>435</v>
      </c>
      <c r="T1090">
        <v>165</v>
      </c>
      <c r="W1090">
        <v>4</v>
      </c>
      <c r="X1090">
        <v>80</v>
      </c>
      <c r="Y1090" s="18" t="s">
        <v>89</v>
      </c>
      <c r="Z1090">
        <v>10</v>
      </c>
      <c r="AA1090">
        <v>11</v>
      </c>
      <c r="AB1090">
        <v>11</v>
      </c>
      <c r="AC1090">
        <v>9</v>
      </c>
      <c r="AF1090">
        <v>5</v>
      </c>
      <c r="AG1090" t="s">
        <v>84</v>
      </c>
    </row>
    <row r="1091" spans="1:33" hidden="1" x14ac:dyDescent="0.25">
      <c r="A1091" s="21" t="s">
        <v>247</v>
      </c>
      <c r="B1091" s="23" t="s">
        <v>252</v>
      </c>
      <c r="C1091" s="23" t="s">
        <v>2312</v>
      </c>
      <c r="D1091">
        <v>16</v>
      </c>
      <c r="E1091">
        <v>8</v>
      </c>
      <c r="F1091" s="35" t="str">
        <f>VLOOKUP(Z1091, method!$A$1:$B$15, 2, 0)</f>
        <v>放頭</v>
      </c>
      <c r="G1091">
        <v>10</v>
      </c>
      <c r="H1091">
        <v>110</v>
      </c>
      <c r="I1091">
        <v>1600</v>
      </c>
      <c r="J1091" s="22" t="s">
        <v>588</v>
      </c>
      <c r="K1091">
        <v>1</v>
      </c>
      <c r="L1091">
        <v>34.49</v>
      </c>
      <c r="M1091">
        <v>20</v>
      </c>
      <c r="N1091">
        <v>10</v>
      </c>
      <c r="O1091">
        <v>24</v>
      </c>
      <c r="P1091" t="s">
        <v>506</v>
      </c>
      <c r="Q1091">
        <v>1209</v>
      </c>
      <c r="R1091">
        <v>2</v>
      </c>
      <c r="S1091" s="32" t="s">
        <v>446</v>
      </c>
      <c r="T1091">
        <v>115</v>
      </c>
      <c r="W1091" t="s">
        <v>629</v>
      </c>
      <c r="X1091">
        <v>80</v>
      </c>
      <c r="Y1091" s="18" t="s">
        <v>89</v>
      </c>
      <c r="Z1091">
        <v>2</v>
      </c>
      <c r="AA1091">
        <v>2</v>
      </c>
      <c r="AB1091">
        <v>2</v>
      </c>
      <c r="AC1091">
        <v>8</v>
      </c>
      <c r="AF1091">
        <v>5</v>
      </c>
      <c r="AG1091" t="s">
        <v>84</v>
      </c>
    </row>
    <row r="1092" spans="1:33" hidden="1" x14ac:dyDescent="0.25">
      <c r="A1092" s="21" t="s">
        <v>247</v>
      </c>
      <c r="B1092" s="23" t="s">
        <v>252</v>
      </c>
      <c r="C1092" s="23" t="s">
        <v>2312</v>
      </c>
      <c r="D1092">
        <v>16</v>
      </c>
      <c r="E1092" s="28">
        <v>2</v>
      </c>
      <c r="F1092" s="35" t="str">
        <f>VLOOKUP(Z1092, method!$A$1:$B$15, 2, 0)</f>
        <v>放頭</v>
      </c>
      <c r="G1092">
        <v>10</v>
      </c>
      <c r="H1092">
        <v>135</v>
      </c>
      <c r="I1092" s="43">
        <v>1650</v>
      </c>
      <c r="J1092" s="19" t="s">
        <v>63</v>
      </c>
      <c r="K1092">
        <v>1</v>
      </c>
      <c r="L1092">
        <v>40.15</v>
      </c>
      <c r="M1092">
        <v>9</v>
      </c>
      <c r="N1092">
        <v>10</v>
      </c>
      <c r="O1092">
        <v>24</v>
      </c>
      <c r="P1092" s="31" t="s">
        <v>450</v>
      </c>
      <c r="Q1092">
        <v>1177</v>
      </c>
      <c r="R1092">
        <v>3</v>
      </c>
      <c r="S1092" s="32" t="s">
        <v>435</v>
      </c>
      <c r="T1092">
        <v>91</v>
      </c>
      <c r="W1092" s="12" t="s">
        <v>914</v>
      </c>
      <c r="X1092">
        <v>78</v>
      </c>
      <c r="Y1092" s="18" t="s">
        <v>89</v>
      </c>
      <c r="Z1092">
        <v>3</v>
      </c>
      <c r="AA1092">
        <v>2</v>
      </c>
      <c r="AB1092">
        <v>2</v>
      </c>
      <c r="AC1092">
        <v>2</v>
      </c>
      <c r="AF1092">
        <v>5</v>
      </c>
      <c r="AG1092" t="s">
        <v>84</v>
      </c>
    </row>
    <row r="1093" spans="1:33" hidden="1" x14ac:dyDescent="0.25">
      <c r="A1093" s="21" t="s">
        <v>247</v>
      </c>
      <c r="B1093" s="23" t="s">
        <v>252</v>
      </c>
      <c r="C1093" s="23" t="s">
        <v>2312</v>
      </c>
      <c r="D1093">
        <v>5.2</v>
      </c>
      <c r="E1093" s="28">
        <v>1</v>
      </c>
      <c r="F1093" s="37" t="str">
        <f>VLOOKUP(Z1093, method!$A$1:$B$15, 2, 0)</f>
        <v>中前</v>
      </c>
      <c r="G1093">
        <v>6</v>
      </c>
      <c r="H1093">
        <v>130</v>
      </c>
      <c r="I1093" s="43">
        <v>1650</v>
      </c>
      <c r="J1093" s="19" t="s">
        <v>63</v>
      </c>
      <c r="K1093">
        <v>1</v>
      </c>
      <c r="L1093">
        <v>39.75</v>
      </c>
      <c r="M1093">
        <v>18</v>
      </c>
      <c r="N1093">
        <v>9</v>
      </c>
      <c r="O1093">
        <v>24</v>
      </c>
      <c r="P1093" s="31" t="s">
        <v>455</v>
      </c>
      <c r="Q1093">
        <v>1207</v>
      </c>
      <c r="R1093">
        <v>3</v>
      </c>
      <c r="S1093" s="32" t="s">
        <v>435</v>
      </c>
      <c r="T1093">
        <v>33</v>
      </c>
      <c r="W1093" s="12" t="s">
        <v>431</v>
      </c>
      <c r="X1093">
        <v>72</v>
      </c>
      <c r="Y1093" s="18" t="s">
        <v>89</v>
      </c>
      <c r="Z1093">
        <v>4</v>
      </c>
      <c r="AA1093">
        <v>4</v>
      </c>
      <c r="AB1093">
        <v>4</v>
      </c>
      <c r="AC1093">
        <v>1</v>
      </c>
      <c r="AF1093">
        <v>5</v>
      </c>
      <c r="AG1093" t="s">
        <v>84</v>
      </c>
    </row>
    <row r="1094" spans="1:33" hidden="1" x14ac:dyDescent="0.25">
      <c r="A1094" s="21" t="s">
        <v>247</v>
      </c>
      <c r="B1094" s="23" t="s">
        <v>252</v>
      </c>
      <c r="C1094" s="23" t="s">
        <v>2312</v>
      </c>
      <c r="D1094">
        <v>5.4</v>
      </c>
      <c r="E1094" s="28">
        <v>2</v>
      </c>
      <c r="F1094" s="35" t="str">
        <f>VLOOKUP(Z1094, method!$A$1:$B$15, 2, 0)</f>
        <v>放頭</v>
      </c>
      <c r="G1094">
        <v>5</v>
      </c>
      <c r="H1094">
        <v>125</v>
      </c>
      <c r="I1094" s="43">
        <v>1650</v>
      </c>
      <c r="J1094" s="19" t="s">
        <v>63</v>
      </c>
      <c r="K1094">
        <v>1</v>
      </c>
      <c r="L1094">
        <v>40.549999999999997</v>
      </c>
      <c r="M1094">
        <v>4</v>
      </c>
      <c r="N1094">
        <v>7</v>
      </c>
      <c r="O1094">
        <v>24</v>
      </c>
      <c r="P1094" s="31" t="s">
        <v>450</v>
      </c>
      <c r="Q1094">
        <v>1201</v>
      </c>
      <c r="R1094">
        <v>3</v>
      </c>
      <c r="S1094" s="32" t="s">
        <v>435</v>
      </c>
      <c r="T1094">
        <v>800</v>
      </c>
      <c r="W1094" s="12" t="s">
        <v>480</v>
      </c>
      <c r="X1094">
        <v>70</v>
      </c>
      <c r="Y1094" s="18" t="s">
        <v>89</v>
      </c>
      <c r="Z1094">
        <v>3</v>
      </c>
      <c r="AA1094">
        <v>3</v>
      </c>
      <c r="AB1094">
        <v>5</v>
      </c>
      <c r="AC1094">
        <v>2</v>
      </c>
      <c r="AF1094">
        <v>5</v>
      </c>
      <c r="AG1094" t="s">
        <v>84</v>
      </c>
    </row>
    <row r="1095" spans="1:33" hidden="1" x14ac:dyDescent="0.25">
      <c r="A1095" s="21" t="s">
        <v>247</v>
      </c>
      <c r="B1095" s="23" t="s">
        <v>252</v>
      </c>
      <c r="C1095" s="23" t="s">
        <v>2312</v>
      </c>
      <c r="D1095">
        <v>8.4</v>
      </c>
      <c r="E1095" s="28">
        <v>3</v>
      </c>
      <c r="F1095" s="37" t="str">
        <f>VLOOKUP(Z1095, method!$A$1:$B$15, 2, 0)</f>
        <v>中前</v>
      </c>
      <c r="G1095">
        <v>4</v>
      </c>
      <c r="H1095">
        <v>129</v>
      </c>
      <c r="I1095" s="43">
        <v>1650</v>
      </c>
      <c r="J1095" s="19" t="s">
        <v>63</v>
      </c>
      <c r="K1095">
        <v>1</v>
      </c>
      <c r="L1095">
        <v>40.549999999999997</v>
      </c>
      <c r="M1095">
        <v>12</v>
      </c>
      <c r="N1095">
        <v>6</v>
      </c>
      <c r="O1095">
        <v>24</v>
      </c>
      <c r="P1095" s="31" t="s">
        <v>455</v>
      </c>
      <c r="Q1095">
        <v>1188</v>
      </c>
      <c r="R1095">
        <v>3</v>
      </c>
      <c r="S1095" s="32" t="s">
        <v>435</v>
      </c>
      <c r="T1095">
        <v>750</v>
      </c>
      <c r="W1095" s="12" t="s">
        <v>431</v>
      </c>
      <c r="X1095">
        <v>69</v>
      </c>
      <c r="Y1095" s="18" t="s">
        <v>89</v>
      </c>
      <c r="Z1095">
        <v>7</v>
      </c>
      <c r="AA1095">
        <v>7</v>
      </c>
      <c r="AB1095">
        <v>6</v>
      </c>
      <c r="AC1095">
        <v>3</v>
      </c>
      <c r="AF1095">
        <v>5</v>
      </c>
      <c r="AG1095" t="s">
        <v>84</v>
      </c>
    </row>
    <row r="1096" spans="1:33" hidden="1" x14ac:dyDescent="0.25">
      <c r="A1096" s="21" t="s">
        <v>247</v>
      </c>
      <c r="B1096" s="23" t="s">
        <v>252</v>
      </c>
      <c r="C1096" s="23" t="s">
        <v>2312</v>
      </c>
      <c r="D1096">
        <v>12</v>
      </c>
      <c r="E1096" s="28">
        <v>2</v>
      </c>
      <c r="F1096" s="36" t="str">
        <f>VLOOKUP(Z1096, method!$A$1:$B$15, 2, 0)</f>
        <v>中後</v>
      </c>
      <c r="G1096">
        <v>8</v>
      </c>
      <c r="H1096">
        <v>122</v>
      </c>
      <c r="I1096" s="43">
        <v>1650</v>
      </c>
      <c r="J1096" s="19" t="s">
        <v>63</v>
      </c>
      <c r="K1096">
        <v>1</v>
      </c>
      <c r="L1096">
        <v>40.9</v>
      </c>
      <c r="M1096">
        <v>8</v>
      </c>
      <c r="N1096">
        <v>5</v>
      </c>
      <c r="O1096">
        <v>24</v>
      </c>
      <c r="P1096" s="31" t="s">
        <v>455</v>
      </c>
      <c r="Q1096">
        <v>1180</v>
      </c>
      <c r="R1096">
        <v>3</v>
      </c>
      <c r="S1096" s="32" t="s">
        <v>435</v>
      </c>
      <c r="T1096">
        <v>653</v>
      </c>
      <c r="W1096" s="12" t="s">
        <v>591</v>
      </c>
      <c r="X1096">
        <v>67</v>
      </c>
      <c r="Y1096" s="18" t="s">
        <v>89</v>
      </c>
      <c r="Z1096">
        <v>8</v>
      </c>
      <c r="AA1096">
        <v>6</v>
      </c>
      <c r="AB1096">
        <v>6</v>
      </c>
      <c r="AC1096">
        <v>2</v>
      </c>
      <c r="AF1096">
        <v>5</v>
      </c>
      <c r="AG1096" t="s">
        <v>84</v>
      </c>
    </row>
    <row r="1097" spans="1:33" hidden="1" x14ac:dyDescent="0.25">
      <c r="A1097" s="21" t="s">
        <v>247</v>
      </c>
      <c r="B1097" s="23" t="s">
        <v>252</v>
      </c>
      <c r="C1097" s="23" t="s">
        <v>2312</v>
      </c>
      <c r="D1097">
        <v>72</v>
      </c>
      <c r="E1097" s="28">
        <v>2</v>
      </c>
      <c r="F1097" s="37" t="str">
        <f>VLOOKUP(Z1097, method!$A$1:$B$15, 2, 0)</f>
        <v>中前</v>
      </c>
      <c r="G1097">
        <v>12</v>
      </c>
      <c r="H1097">
        <v>125</v>
      </c>
      <c r="I1097">
        <v>1600</v>
      </c>
      <c r="J1097" s="24" t="s">
        <v>34</v>
      </c>
      <c r="K1097">
        <v>1</v>
      </c>
      <c r="L1097">
        <v>34.409999999999997</v>
      </c>
      <c r="M1097">
        <v>14</v>
      </c>
      <c r="N1097">
        <v>4</v>
      </c>
      <c r="O1097">
        <v>24</v>
      </c>
      <c r="P1097" t="s">
        <v>429</v>
      </c>
      <c r="Q1097">
        <v>1212</v>
      </c>
      <c r="R1097">
        <v>3</v>
      </c>
      <c r="S1097" s="32" t="s">
        <v>446</v>
      </c>
      <c r="T1097">
        <v>588</v>
      </c>
      <c r="W1097" s="12" t="s">
        <v>480</v>
      </c>
      <c r="X1097">
        <v>66</v>
      </c>
      <c r="Y1097" s="18" t="s">
        <v>89</v>
      </c>
      <c r="Z1097">
        <v>4</v>
      </c>
      <c r="AA1097">
        <v>4</v>
      </c>
      <c r="AB1097">
        <v>3</v>
      </c>
      <c r="AC1097">
        <v>2</v>
      </c>
      <c r="AF1097">
        <v>5</v>
      </c>
      <c r="AG1097" t="s">
        <v>84</v>
      </c>
    </row>
    <row r="1098" spans="1:33" hidden="1" x14ac:dyDescent="0.25">
      <c r="A1098" s="21" t="s">
        <v>247</v>
      </c>
      <c r="B1098" s="23" t="s">
        <v>252</v>
      </c>
      <c r="C1098" s="23" t="s">
        <v>2312</v>
      </c>
      <c r="D1098">
        <v>11</v>
      </c>
      <c r="E1098">
        <v>6</v>
      </c>
      <c r="F1098" s="36" t="str">
        <f>VLOOKUP(Z1098, method!$A$1:$B$15, 2, 0)</f>
        <v>中後</v>
      </c>
      <c r="G1098">
        <v>6</v>
      </c>
      <c r="H1098">
        <v>123</v>
      </c>
      <c r="I1098" s="43">
        <v>1650</v>
      </c>
      <c r="J1098" s="24" t="s">
        <v>34</v>
      </c>
      <c r="K1098">
        <v>1</v>
      </c>
      <c r="L1098">
        <v>40.950000000000003</v>
      </c>
      <c r="M1098">
        <v>27</v>
      </c>
      <c r="N1098">
        <v>3</v>
      </c>
      <c r="O1098">
        <v>24</v>
      </c>
      <c r="P1098" s="31" t="s">
        <v>450</v>
      </c>
      <c r="Q1098">
        <v>1196</v>
      </c>
      <c r="R1098">
        <v>3</v>
      </c>
      <c r="S1098" s="32" t="s">
        <v>435</v>
      </c>
      <c r="T1098">
        <v>539</v>
      </c>
      <c r="W1098">
        <v>6</v>
      </c>
      <c r="X1098">
        <v>67</v>
      </c>
      <c r="Y1098" s="18" t="s">
        <v>89</v>
      </c>
      <c r="Z1098">
        <v>8</v>
      </c>
      <c r="AA1098">
        <v>8</v>
      </c>
      <c r="AB1098">
        <v>9</v>
      </c>
      <c r="AC1098">
        <v>6</v>
      </c>
      <c r="AF1098">
        <v>5</v>
      </c>
      <c r="AG1098" t="s">
        <v>84</v>
      </c>
    </row>
    <row r="1099" spans="1:33" hidden="1" x14ac:dyDescent="0.25">
      <c r="A1099" s="21" t="s">
        <v>247</v>
      </c>
      <c r="B1099" s="23" t="s">
        <v>252</v>
      </c>
      <c r="C1099" s="23" t="s">
        <v>2312</v>
      </c>
      <c r="D1099">
        <v>16</v>
      </c>
      <c r="E1099">
        <v>6</v>
      </c>
      <c r="F1099" s="37" t="str">
        <f>VLOOKUP(Z1099, method!$A$1:$B$15, 2, 0)</f>
        <v>中前</v>
      </c>
      <c r="G1099">
        <v>5</v>
      </c>
      <c r="H1099">
        <v>122</v>
      </c>
      <c r="I1099" s="43">
        <v>1650</v>
      </c>
      <c r="J1099" s="22" t="s">
        <v>471</v>
      </c>
      <c r="K1099">
        <v>1</v>
      </c>
      <c r="L1099">
        <v>41.37</v>
      </c>
      <c r="M1099">
        <v>6</v>
      </c>
      <c r="N1099">
        <v>3</v>
      </c>
      <c r="O1099">
        <v>24</v>
      </c>
      <c r="P1099" s="31" t="s">
        <v>455</v>
      </c>
      <c r="Q1099">
        <v>1216</v>
      </c>
      <c r="R1099">
        <v>3</v>
      </c>
      <c r="S1099" s="32" t="s">
        <v>435</v>
      </c>
      <c r="T1099">
        <v>479</v>
      </c>
      <c r="W1099" s="12" t="s">
        <v>464</v>
      </c>
      <c r="X1099">
        <v>67</v>
      </c>
      <c r="Y1099" s="18" t="s">
        <v>89</v>
      </c>
      <c r="Z1099">
        <v>5</v>
      </c>
      <c r="AA1099">
        <v>5</v>
      </c>
      <c r="AB1099">
        <v>6</v>
      </c>
      <c r="AC1099">
        <v>6</v>
      </c>
      <c r="AF1099">
        <v>5</v>
      </c>
      <c r="AG1099" t="s">
        <v>84</v>
      </c>
    </row>
    <row r="1100" spans="1:33" hidden="1" x14ac:dyDescent="0.25">
      <c r="A1100" s="21" t="s">
        <v>247</v>
      </c>
      <c r="B1100" s="23" t="s">
        <v>252</v>
      </c>
      <c r="C1100" s="23" t="s">
        <v>2312</v>
      </c>
      <c r="D1100">
        <v>35</v>
      </c>
      <c r="E1100">
        <v>6</v>
      </c>
      <c r="F1100" s="36" t="str">
        <f>VLOOKUP(Z1100, method!$A$1:$B$15, 2, 0)</f>
        <v>中後</v>
      </c>
      <c r="G1100">
        <v>10</v>
      </c>
      <c r="H1100">
        <v>118</v>
      </c>
      <c r="I1100" s="43">
        <v>1650</v>
      </c>
      <c r="J1100" s="26" t="s">
        <v>693</v>
      </c>
      <c r="K1100">
        <v>1</v>
      </c>
      <c r="L1100">
        <v>39.92</v>
      </c>
      <c r="M1100">
        <v>21</v>
      </c>
      <c r="N1100">
        <v>2</v>
      </c>
      <c r="O1100">
        <v>24</v>
      </c>
      <c r="P1100" s="42" t="s">
        <v>445</v>
      </c>
      <c r="Q1100">
        <v>1200</v>
      </c>
      <c r="R1100">
        <v>3</v>
      </c>
      <c r="S1100" s="32" t="s">
        <v>435</v>
      </c>
      <c r="T1100">
        <v>443</v>
      </c>
      <c r="W1100" t="s">
        <v>600</v>
      </c>
      <c r="X1100">
        <v>67</v>
      </c>
      <c r="Y1100" s="18" t="s">
        <v>89</v>
      </c>
      <c r="Z1100">
        <v>9</v>
      </c>
      <c r="AA1100">
        <v>9</v>
      </c>
      <c r="AB1100">
        <v>9</v>
      </c>
      <c r="AC1100">
        <v>6</v>
      </c>
      <c r="AF1100">
        <v>5</v>
      </c>
      <c r="AG1100" t="s">
        <v>84</v>
      </c>
    </row>
    <row r="1101" spans="1:33" hidden="1" x14ac:dyDescent="0.25">
      <c r="A1101" s="21" t="s">
        <v>247</v>
      </c>
      <c r="B1101" s="23" t="s">
        <v>252</v>
      </c>
      <c r="C1101" s="23" t="s">
        <v>2312</v>
      </c>
      <c r="D1101">
        <v>20</v>
      </c>
      <c r="E1101">
        <v>11</v>
      </c>
      <c r="F1101" s="35" t="str">
        <f>VLOOKUP(Z1101, method!$A$1:$B$15, 2, 0)</f>
        <v>放頭</v>
      </c>
      <c r="G1101">
        <v>8</v>
      </c>
      <c r="H1101">
        <v>126</v>
      </c>
      <c r="I1101" s="43">
        <v>1650</v>
      </c>
      <c r="J1101" s="24" t="s">
        <v>34</v>
      </c>
      <c r="K1101">
        <v>1</v>
      </c>
      <c r="L1101">
        <v>41.61</v>
      </c>
      <c r="M1101">
        <v>17</v>
      </c>
      <c r="N1101">
        <v>1</v>
      </c>
      <c r="O1101">
        <v>24</v>
      </c>
      <c r="P1101" s="31" t="s">
        <v>461</v>
      </c>
      <c r="Q1101">
        <v>1229</v>
      </c>
      <c r="R1101">
        <v>3</v>
      </c>
      <c r="S1101" s="32" t="s">
        <v>435</v>
      </c>
      <c r="T1101">
        <v>349</v>
      </c>
      <c r="W1101" t="s">
        <v>488</v>
      </c>
      <c r="X1101">
        <v>67</v>
      </c>
      <c r="Y1101" s="18" t="s">
        <v>89</v>
      </c>
      <c r="Z1101">
        <v>2</v>
      </c>
      <c r="AA1101">
        <v>3</v>
      </c>
      <c r="AB1101">
        <v>3</v>
      </c>
      <c r="AC1101">
        <v>11</v>
      </c>
      <c r="AF1101">
        <v>5</v>
      </c>
      <c r="AG1101" t="s">
        <v>84</v>
      </c>
    </row>
    <row r="1102" spans="1:33" hidden="1" x14ac:dyDescent="0.25">
      <c r="A1102" s="21" t="s">
        <v>247</v>
      </c>
      <c r="B1102" s="23" t="s">
        <v>252</v>
      </c>
      <c r="C1102" s="23" t="s">
        <v>2312</v>
      </c>
      <c r="D1102">
        <v>26</v>
      </c>
      <c r="E1102" s="28">
        <v>1</v>
      </c>
      <c r="F1102" s="35" t="str">
        <f>VLOOKUP(Z1102, method!$A$1:$B$15, 2, 0)</f>
        <v>放頭</v>
      </c>
      <c r="G1102">
        <v>6</v>
      </c>
      <c r="H1102">
        <v>117</v>
      </c>
      <c r="I1102" s="43">
        <v>1650</v>
      </c>
      <c r="J1102" s="24" t="s">
        <v>34</v>
      </c>
      <c r="K1102">
        <v>1</v>
      </c>
      <c r="L1102">
        <v>40.26</v>
      </c>
      <c r="M1102">
        <v>29</v>
      </c>
      <c r="N1102">
        <v>12</v>
      </c>
      <c r="O1102">
        <v>23</v>
      </c>
      <c r="P1102" s="30" t="s">
        <v>445</v>
      </c>
      <c r="Q1102">
        <v>1222</v>
      </c>
      <c r="R1102">
        <v>3</v>
      </c>
      <c r="S1102" s="32" t="s">
        <v>435</v>
      </c>
      <c r="T1102">
        <v>296</v>
      </c>
      <c r="W1102" s="12">
        <v>1</v>
      </c>
      <c r="X1102">
        <v>62</v>
      </c>
      <c r="Y1102" s="18" t="s">
        <v>89</v>
      </c>
      <c r="Z1102">
        <v>2</v>
      </c>
      <c r="AA1102">
        <v>2</v>
      </c>
      <c r="AB1102">
        <v>2</v>
      </c>
      <c r="AC1102">
        <v>1</v>
      </c>
      <c r="AF1102">
        <v>5</v>
      </c>
      <c r="AG1102" t="s">
        <v>84</v>
      </c>
    </row>
    <row r="1103" spans="1:33" hidden="1" x14ac:dyDescent="0.25">
      <c r="A1103" s="21" t="s">
        <v>247</v>
      </c>
      <c r="B1103" s="23" t="s">
        <v>252</v>
      </c>
      <c r="C1103" s="23" t="s">
        <v>2312</v>
      </c>
      <c r="D1103">
        <v>59</v>
      </c>
      <c r="E1103">
        <v>7</v>
      </c>
      <c r="F1103" s="37" t="str">
        <f>VLOOKUP(Z1103, method!$A$1:$B$15, 2, 0)</f>
        <v>中前</v>
      </c>
      <c r="G1103">
        <v>8</v>
      </c>
      <c r="H1103">
        <v>119</v>
      </c>
      <c r="I1103" s="43">
        <v>1650</v>
      </c>
      <c r="J1103" s="26" t="s">
        <v>410</v>
      </c>
      <c r="K1103">
        <v>1</v>
      </c>
      <c r="L1103">
        <v>41.41</v>
      </c>
      <c r="M1103">
        <v>6</v>
      </c>
      <c r="N1103">
        <v>12</v>
      </c>
      <c r="O1103">
        <v>23</v>
      </c>
      <c r="P1103" s="31" t="s">
        <v>450</v>
      </c>
      <c r="Q1103">
        <v>1204</v>
      </c>
      <c r="R1103">
        <v>3</v>
      </c>
      <c r="S1103" s="32" t="s">
        <v>435</v>
      </c>
      <c r="T1103">
        <v>229</v>
      </c>
      <c r="W1103" t="s">
        <v>629</v>
      </c>
      <c r="X1103">
        <v>64</v>
      </c>
      <c r="Y1103" s="18" t="s">
        <v>89</v>
      </c>
      <c r="Z1103">
        <v>5</v>
      </c>
      <c r="AA1103">
        <v>4</v>
      </c>
      <c r="AB1103">
        <v>3</v>
      </c>
      <c r="AC1103">
        <v>7</v>
      </c>
      <c r="AF1103">
        <v>5</v>
      </c>
      <c r="AG1103" t="s">
        <v>84</v>
      </c>
    </row>
    <row r="1104" spans="1:33" hidden="1" x14ac:dyDescent="0.25">
      <c r="A1104" s="21" t="s">
        <v>247</v>
      </c>
      <c r="B1104" s="23" t="s">
        <v>252</v>
      </c>
      <c r="C1104" s="23" t="s">
        <v>2312</v>
      </c>
      <c r="D1104">
        <v>67</v>
      </c>
      <c r="E1104">
        <v>10</v>
      </c>
      <c r="F1104" s="38" t="str">
        <f>VLOOKUP(Z1104, method!$A$1:$B$15, 2, 0)</f>
        <v>留後</v>
      </c>
      <c r="G1104">
        <v>10</v>
      </c>
      <c r="H1104">
        <v>122</v>
      </c>
      <c r="I1104" s="43">
        <v>1650</v>
      </c>
      <c r="J1104" s="19" t="s">
        <v>63</v>
      </c>
      <c r="K1104">
        <v>1</v>
      </c>
      <c r="L1104">
        <v>40.5</v>
      </c>
      <c r="M1104">
        <v>15</v>
      </c>
      <c r="N1104">
        <v>11</v>
      </c>
      <c r="O1104">
        <v>23</v>
      </c>
      <c r="P1104" s="31" t="s">
        <v>455</v>
      </c>
      <c r="Q1104">
        <v>1185</v>
      </c>
      <c r="R1104">
        <v>3</v>
      </c>
      <c r="S1104" s="32" t="s">
        <v>435</v>
      </c>
      <c r="T1104">
        <v>175</v>
      </c>
      <c r="W1104" t="s">
        <v>817</v>
      </c>
      <c r="X1104">
        <v>66</v>
      </c>
      <c r="Y1104" s="18" t="s">
        <v>89</v>
      </c>
      <c r="Z1104">
        <v>12</v>
      </c>
      <c r="AA1104">
        <v>12</v>
      </c>
      <c r="AB1104">
        <v>11</v>
      </c>
      <c r="AC1104">
        <v>10</v>
      </c>
      <c r="AF1104">
        <v>5</v>
      </c>
      <c r="AG1104" t="s">
        <v>84</v>
      </c>
    </row>
    <row r="1105" spans="1:33" hidden="1" x14ac:dyDescent="0.25">
      <c r="A1105" s="21" t="s">
        <v>247</v>
      </c>
      <c r="B1105" s="23" t="s">
        <v>252</v>
      </c>
      <c r="C1105" s="23" t="s">
        <v>2312</v>
      </c>
      <c r="D1105">
        <v>9.5</v>
      </c>
      <c r="E1105">
        <v>7</v>
      </c>
      <c r="F1105" s="37" t="str">
        <f>VLOOKUP(Z1105, method!$A$1:$B$15, 2, 0)</f>
        <v>中前</v>
      </c>
      <c r="G1105">
        <v>7</v>
      </c>
      <c r="H1105">
        <v>122</v>
      </c>
      <c r="I1105" s="43">
        <v>1650</v>
      </c>
      <c r="J1105" s="19" t="s">
        <v>63</v>
      </c>
      <c r="K1105">
        <v>1</v>
      </c>
      <c r="L1105">
        <v>40.32</v>
      </c>
      <c r="M1105">
        <v>11</v>
      </c>
      <c r="N1105">
        <v>10</v>
      </c>
      <c r="O1105">
        <v>23</v>
      </c>
      <c r="P1105" s="31" t="s">
        <v>450</v>
      </c>
      <c r="Q1105">
        <v>1191</v>
      </c>
      <c r="R1105">
        <v>3</v>
      </c>
      <c r="S1105" s="32" t="s">
        <v>435</v>
      </c>
      <c r="T1105">
        <v>76</v>
      </c>
      <c r="W1105" t="s">
        <v>629</v>
      </c>
      <c r="X1105">
        <v>67</v>
      </c>
      <c r="Y1105" s="18" t="s">
        <v>89</v>
      </c>
      <c r="Z1105">
        <v>5</v>
      </c>
      <c r="AA1105">
        <v>5</v>
      </c>
      <c r="AB1105">
        <v>4</v>
      </c>
      <c r="AC1105">
        <v>7</v>
      </c>
      <c r="AF1105">
        <v>5</v>
      </c>
      <c r="AG1105" t="s">
        <v>84</v>
      </c>
    </row>
    <row r="1106" spans="1:33" hidden="1" x14ac:dyDescent="0.25">
      <c r="A1106" s="21" t="s">
        <v>247</v>
      </c>
      <c r="B1106" s="23" t="s">
        <v>252</v>
      </c>
      <c r="C1106" s="23" t="s">
        <v>2312</v>
      </c>
      <c r="D1106">
        <v>5.0999999999999996</v>
      </c>
      <c r="E1106" s="28">
        <v>3</v>
      </c>
      <c r="F1106" s="35" t="str">
        <f>VLOOKUP(Z1106, method!$A$1:$B$15, 2, 0)</f>
        <v>放頭</v>
      </c>
      <c r="G1106">
        <v>2</v>
      </c>
      <c r="H1106">
        <v>122</v>
      </c>
      <c r="I1106" s="43">
        <v>1650</v>
      </c>
      <c r="J1106" s="20" t="s">
        <v>19</v>
      </c>
      <c r="K1106">
        <v>1</v>
      </c>
      <c r="L1106">
        <v>40.630000000000003</v>
      </c>
      <c r="M1106">
        <v>20</v>
      </c>
      <c r="N1106">
        <v>9</v>
      </c>
      <c r="O1106">
        <v>23</v>
      </c>
      <c r="P1106" s="31" t="s">
        <v>455</v>
      </c>
      <c r="Q1106">
        <v>1189</v>
      </c>
      <c r="R1106">
        <v>3</v>
      </c>
      <c r="S1106" s="32" t="s">
        <v>435</v>
      </c>
      <c r="T1106">
        <v>34</v>
      </c>
      <c r="W1106" s="12" t="s">
        <v>558</v>
      </c>
      <c r="X1106">
        <v>67</v>
      </c>
      <c r="Y1106" s="18" t="s">
        <v>89</v>
      </c>
      <c r="Z1106">
        <v>2</v>
      </c>
      <c r="AA1106">
        <v>3</v>
      </c>
      <c r="AB1106">
        <v>3</v>
      </c>
      <c r="AC1106">
        <v>3</v>
      </c>
      <c r="AF1106">
        <v>5</v>
      </c>
      <c r="AG1106" t="s">
        <v>84</v>
      </c>
    </row>
    <row r="1107" spans="1:33" x14ac:dyDescent="0.25">
      <c r="A1107" s="21" t="s">
        <v>247</v>
      </c>
      <c r="B1107" s="24" t="s">
        <v>256</v>
      </c>
      <c r="C1107" s="24" t="s">
        <v>2313</v>
      </c>
      <c r="D1107">
        <v>6</v>
      </c>
      <c r="E1107" s="28">
        <v>2</v>
      </c>
      <c r="F1107" s="37" t="str">
        <f>VLOOKUP(Z1107, method!$A$1:$B$15, 2, 0)</f>
        <v>中前</v>
      </c>
      <c r="G1107">
        <v>5</v>
      </c>
      <c r="H1107">
        <v>127</v>
      </c>
      <c r="I1107" s="43">
        <v>1650</v>
      </c>
      <c r="J1107" s="16" t="s">
        <v>29</v>
      </c>
      <c r="K1107">
        <v>1</v>
      </c>
      <c r="L1107">
        <v>38.36</v>
      </c>
      <c r="M1107">
        <v>16</v>
      </c>
      <c r="N1107">
        <v>7</v>
      </c>
      <c r="O1107">
        <v>25</v>
      </c>
      <c r="P1107" s="31" t="s">
        <v>455</v>
      </c>
      <c r="Q1107">
        <v>1115</v>
      </c>
      <c r="R1107">
        <v>3</v>
      </c>
      <c r="S1107" s="32" t="s">
        <v>446</v>
      </c>
      <c r="T1107">
        <v>845</v>
      </c>
      <c r="W1107" s="12" t="s">
        <v>591</v>
      </c>
      <c r="X1107">
        <v>68</v>
      </c>
      <c r="Y1107" s="24" t="s">
        <v>45</v>
      </c>
      <c r="Z1107">
        <v>7</v>
      </c>
      <c r="AA1107">
        <v>7</v>
      </c>
      <c r="AB1107">
        <v>6</v>
      </c>
      <c r="AC1107">
        <v>2</v>
      </c>
      <c r="AF1107">
        <v>11</v>
      </c>
      <c r="AG1107" t="s">
        <v>29</v>
      </c>
    </row>
    <row r="1108" spans="1:33" x14ac:dyDescent="0.25">
      <c r="A1108" s="21" t="s">
        <v>247</v>
      </c>
      <c r="B1108" s="24" t="s">
        <v>256</v>
      </c>
      <c r="C1108" s="24" t="s">
        <v>2313</v>
      </c>
      <c r="D1108">
        <v>3.7</v>
      </c>
      <c r="E1108">
        <v>8</v>
      </c>
      <c r="F1108" s="35" t="str">
        <f>VLOOKUP(Z1108, method!$A$1:$B$15, 2, 0)</f>
        <v>放頭</v>
      </c>
      <c r="G1108">
        <v>8</v>
      </c>
      <c r="H1108">
        <v>126</v>
      </c>
      <c r="I1108" s="43">
        <v>1650</v>
      </c>
      <c r="J1108" s="21" t="s">
        <v>53</v>
      </c>
      <c r="K1108">
        <v>1</v>
      </c>
      <c r="L1108">
        <v>40.68</v>
      </c>
      <c r="M1108">
        <v>4</v>
      </c>
      <c r="N1108">
        <v>6</v>
      </c>
      <c r="O1108">
        <v>25</v>
      </c>
      <c r="P1108" s="31" t="s">
        <v>450</v>
      </c>
      <c r="Q1108">
        <v>1107</v>
      </c>
      <c r="R1108">
        <v>3</v>
      </c>
      <c r="S1108" s="33" t="s">
        <v>499</v>
      </c>
      <c r="T1108">
        <v>735</v>
      </c>
      <c r="W1108" t="s">
        <v>674</v>
      </c>
      <c r="X1108">
        <v>68</v>
      </c>
      <c r="Y1108" s="24" t="s">
        <v>45</v>
      </c>
      <c r="Z1108">
        <v>3</v>
      </c>
      <c r="AA1108">
        <v>4</v>
      </c>
      <c r="AB1108">
        <v>4</v>
      </c>
      <c r="AC1108">
        <v>8</v>
      </c>
      <c r="AF1108">
        <v>11</v>
      </c>
      <c r="AG1108" t="s">
        <v>29</v>
      </c>
    </row>
    <row r="1109" spans="1:33" x14ac:dyDescent="0.25">
      <c r="A1109" s="21" t="s">
        <v>247</v>
      </c>
      <c r="B1109" s="24" t="s">
        <v>256</v>
      </c>
      <c r="C1109" s="24" t="s">
        <v>2313</v>
      </c>
      <c r="D1109">
        <v>2.6</v>
      </c>
      <c r="E1109" s="28">
        <v>1</v>
      </c>
      <c r="F1109" s="35" t="str">
        <f>VLOOKUP(Z1109, method!$A$1:$B$15, 2, 0)</f>
        <v>放頭</v>
      </c>
      <c r="G1109">
        <v>3</v>
      </c>
      <c r="H1109">
        <v>135</v>
      </c>
      <c r="I1109" s="43">
        <v>1650</v>
      </c>
      <c r="J1109" s="21" t="s">
        <v>53</v>
      </c>
      <c r="K1109">
        <v>1</v>
      </c>
      <c r="L1109">
        <v>39.47</v>
      </c>
      <c r="M1109">
        <v>28</v>
      </c>
      <c r="N1109">
        <v>5</v>
      </c>
      <c r="O1109">
        <v>25</v>
      </c>
      <c r="P1109" s="30" t="s">
        <v>445</v>
      </c>
      <c r="Q1109">
        <v>1108</v>
      </c>
      <c r="R1109">
        <v>4</v>
      </c>
      <c r="S1109" s="32" t="s">
        <v>446</v>
      </c>
      <c r="T1109">
        <v>712</v>
      </c>
      <c r="W1109" s="12" t="s">
        <v>456</v>
      </c>
      <c r="X1109">
        <v>60</v>
      </c>
      <c r="Y1109" s="24" t="s">
        <v>45</v>
      </c>
      <c r="Z1109">
        <v>1</v>
      </c>
      <c r="AA1109">
        <v>1</v>
      </c>
      <c r="AB1109">
        <v>1</v>
      </c>
      <c r="AC1109">
        <v>1</v>
      </c>
      <c r="AF1109">
        <v>11</v>
      </c>
      <c r="AG1109" t="s">
        <v>29</v>
      </c>
    </row>
    <row r="1110" spans="1:33" hidden="1" x14ac:dyDescent="0.25">
      <c r="A1110" s="21" t="s">
        <v>247</v>
      </c>
      <c r="B1110" s="24" t="s">
        <v>256</v>
      </c>
      <c r="C1110" s="24" t="s">
        <v>2313</v>
      </c>
      <c r="D1110">
        <v>4.5</v>
      </c>
      <c r="E1110" s="28">
        <v>3</v>
      </c>
      <c r="F1110" s="35" t="str">
        <f>VLOOKUP(Z1110, method!$A$1:$B$15, 2, 0)</f>
        <v>放頭</v>
      </c>
      <c r="G1110">
        <v>6</v>
      </c>
      <c r="H1110">
        <v>135</v>
      </c>
      <c r="I1110">
        <v>1800</v>
      </c>
      <c r="J1110" s="16" t="s">
        <v>29</v>
      </c>
      <c r="K1110">
        <v>1</v>
      </c>
      <c r="L1110">
        <v>48.96</v>
      </c>
      <c r="M1110">
        <v>30</v>
      </c>
      <c r="N1110">
        <v>4</v>
      </c>
      <c r="O1110">
        <v>25</v>
      </c>
      <c r="P1110" s="30" t="s">
        <v>445</v>
      </c>
      <c r="Q1110">
        <v>1102</v>
      </c>
      <c r="R1110">
        <v>4</v>
      </c>
      <c r="S1110" s="32" t="s">
        <v>446</v>
      </c>
      <c r="T1110">
        <v>634</v>
      </c>
      <c r="W1110" s="12" t="s">
        <v>464</v>
      </c>
      <c r="X1110">
        <v>60</v>
      </c>
      <c r="Y1110" s="24" t="s">
        <v>45</v>
      </c>
      <c r="Z1110">
        <v>2</v>
      </c>
      <c r="AA1110">
        <v>3</v>
      </c>
      <c r="AB1110">
        <v>4</v>
      </c>
      <c r="AC1110">
        <v>3</v>
      </c>
      <c r="AD1110">
        <v>3</v>
      </c>
      <c r="AF1110">
        <v>11</v>
      </c>
      <c r="AG1110" t="s">
        <v>29</v>
      </c>
    </row>
    <row r="1111" spans="1:33" x14ac:dyDescent="0.25">
      <c r="A1111" s="21" t="s">
        <v>247</v>
      </c>
      <c r="B1111" s="24" t="s">
        <v>256</v>
      </c>
      <c r="C1111" s="24" t="s">
        <v>2313</v>
      </c>
      <c r="D1111">
        <v>9.3000000000000007</v>
      </c>
      <c r="E1111" s="28">
        <v>3</v>
      </c>
      <c r="F1111" s="35" t="str">
        <f>VLOOKUP(Z1111, method!$A$1:$B$15, 2, 0)</f>
        <v>放頭</v>
      </c>
      <c r="G1111">
        <v>10</v>
      </c>
      <c r="H1111">
        <v>135</v>
      </c>
      <c r="I1111" s="43">
        <v>1650</v>
      </c>
      <c r="J1111" s="21" t="s">
        <v>44</v>
      </c>
      <c r="K1111">
        <v>1</v>
      </c>
      <c r="L1111">
        <v>38.54</v>
      </c>
      <c r="M1111">
        <v>2</v>
      </c>
      <c r="N1111">
        <v>4</v>
      </c>
      <c r="O1111">
        <v>25</v>
      </c>
      <c r="P1111" s="30" t="s">
        <v>445</v>
      </c>
      <c r="Q1111">
        <v>1109</v>
      </c>
      <c r="R1111">
        <v>4</v>
      </c>
      <c r="S1111" s="32" t="s">
        <v>446</v>
      </c>
      <c r="T1111">
        <v>553</v>
      </c>
      <c r="W1111" s="12" t="s">
        <v>480</v>
      </c>
      <c r="X1111">
        <v>60</v>
      </c>
      <c r="Y1111" s="24" t="s">
        <v>45</v>
      </c>
      <c r="Z1111">
        <v>2</v>
      </c>
      <c r="AA1111">
        <v>2</v>
      </c>
      <c r="AB1111">
        <v>2</v>
      </c>
      <c r="AC1111">
        <v>3</v>
      </c>
      <c r="AF1111">
        <v>11</v>
      </c>
      <c r="AG1111" t="s">
        <v>29</v>
      </c>
    </row>
    <row r="1112" spans="1:33" x14ac:dyDescent="0.25">
      <c r="A1112" s="21" t="s">
        <v>247</v>
      </c>
      <c r="B1112" s="24" t="s">
        <v>256</v>
      </c>
      <c r="C1112" s="24" t="s">
        <v>2313</v>
      </c>
      <c r="D1112">
        <v>8.1</v>
      </c>
      <c r="E1112" s="28">
        <v>3</v>
      </c>
      <c r="F1112" s="37" t="str">
        <f>VLOOKUP(Z1112, method!$A$1:$B$15, 2, 0)</f>
        <v>中前</v>
      </c>
      <c r="G1112">
        <v>6</v>
      </c>
      <c r="H1112">
        <v>135</v>
      </c>
      <c r="I1112" s="43">
        <v>1650</v>
      </c>
      <c r="J1112" s="21" t="s">
        <v>44</v>
      </c>
      <c r="K1112">
        <v>1</v>
      </c>
      <c r="L1112">
        <v>41.01</v>
      </c>
      <c r="M1112">
        <v>5</v>
      </c>
      <c r="N1112">
        <v>3</v>
      </c>
      <c r="O1112">
        <v>25</v>
      </c>
      <c r="P1112" s="30" t="s">
        <v>445</v>
      </c>
      <c r="Q1112">
        <v>1105</v>
      </c>
      <c r="R1112">
        <v>4</v>
      </c>
      <c r="S1112" s="32" t="s">
        <v>435</v>
      </c>
      <c r="T1112">
        <v>483</v>
      </c>
      <c r="W1112" s="12" t="s">
        <v>451</v>
      </c>
      <c r="X1112">
        <v>60</v>
      </c>
      <c r="Y1112" s="24" t="s">
        <v>45</v>
      </c>
      <c r="Z1112">
        <v>5</v>
      </c>
      <c r="AA1112">
        <v>5</v>
      </c>
      <c r="AB1112">
        <v>7</v>
      </c>
      <c r="AC1112">
        <v>3</v>
      </c>
      <c r="AF1112">
        <v>11</v>
      </c>
      <c r="AG1112" t="s">
        <v>29</v>
      </c>
    </row>
    <row r="1113" spans="1:33" hidden="1" x14ac:dyDescent="0.25">
      <c r="A1113" s="21" t="s">
        <v>247</v>
      </c>
      <c r="B1113" s="24" t="s">
        <v>256</v>
      </c>
      <c r="C1113" s="24" t="s">
        <v>2313</v>
      </c>
      <c r="D1113">
        <v>36</v>
      </c>
      <c r="E1113">
        <v>6</v>
      </c>
      <c r="F1113" s="37" t="str">
        <f>VLOOKUP(Z1113, method!$A$1:$B$15, 2, 0)</f>
        <v>中前</v>
      </c>
      <c r="G1113">
        <v>5</v>
      </c>
      <c r="H1113">
        <v>117</v>
      </c>
      <c r="I1113">
        <v>1800</v>
      </c>
      <c r="J1113" s="26" t="s">
        <v>389</v>
      </c>
      <c r="K1113">
        <v>1</v>
      </c>
      <c r="L1113">
        <v>47.78</v>
      </c>
      <c r="M1113">
        <v>9</v>
      </c>
      <c r="N1113">
        <v>2</v>
      </c>
      <c r="O1113">
        <v>25</v>
      </c>
      <c r="P1113" t="s">
        <v>429</v>
      </c>
      <c r="Q1113">
        <v>1111</v>
      </c>
      <c r="R1113">
        <v>3</v>
      </c>
      <c r="S1113" s="32" t="s">
        <v>435</v>
      </c>
      <c r="T1113">
        <v>415</v>
      </c>
      <c r="W1113">
        <v>6</v>
      </c>
      <c r="X1113">
        <v>62</v>
      </c>
      <c r="Y1113" s="24" t="s">
        <v>45</v>
      </c>
      <c r="Z1113">
        <v>4</v>
      </c>
      <c r="AA1113">
        <v>3</v>
      </c>
      <c r="AB1113">
        <v>3</v>
      </c>
      <c r="AC1113">
        <v>3</v>
      </c>
      <c r="AD1113">
        <v>6</v>
      </c>
      <c r="AF1113">
        <v>11</v>
      </c>
      <c r="AG1113" t="s">
        <v>29</v>
      </c>
    </row>
    <row r="1114" spans="1:33" hidden="1" x14ac:dyDescent="0.25">
      <c r="A1114" s="21" t="s">
        <v>247</v>
      </c>
      <c r="B1114" s="24" t="s">
        <v>256</v>
      </c>
      <c r="C1114" s="24" t="s">
        <v>2313</v>
      </c>
      <c r="D1114">
        <v>22</v>
      </c>
      <c r="E1114">
        <v>12</v>
      </c>
      <c r="F1114" s="36" t="str">
        <f>VLOOKUP(Z1114, method!$A$1:$B$15, 2, 0)</f>
        <v>中後</v>
      </c>
      <c r="G1114">
        <v>3</v>
      </c>
      <c r="H1114">
        <v>120</v>
      </c>
      <c r="I1114">
        <v>1600</v>
      </c>
      <c r="J1114" s="20" t="s">
        <v>58</v>
      </c>
      <c r="K1114">
        <v>1</v>
      </c>
      <c r="L1114">
        <v>36.1</v>
      </c>
      <c r="M1114">
        <v>31</v>
      </c>
      <c r="N1114">
        <v>1</v>
      </c>
      <c r="O1114">
        <v>25</v>
      </c>
      <c r="P1114" t="s">
        <v>506</v>
      </c>
      <c r="Q1114">
        <v>1123</v>
      </c>
      <c r="R1114">
        <v>3</v>
      </c>
      <c r="S1114" s="32" t="s">
        <v>435</v>
      </c>
      <c r="T1114">
        <v>395</v>
      </c>
      <c r="W1114">
        <v>4</v>
      </c>
      <c r="X1114">
        <v>64</v>
      </c>
      <c r="Y1114" s="24" t="s">
        <v>45</v>
      </c>
      <c r="Z1114">
        <v>10</v>
      </c>
      <c r="AA1114">
        <v>10</v>
      </c>
      <c r="AB1114">
        <v>11</v>
      </c>
      <c r="AC1114">
        <v>12</v>
      </c>
      <c r="AF1114">
        <v>11</v>
      </c>
      <c r="AG1114" t="s">
        <v>29</v>
      </c>
    </row>
    <row r="1115" spans="1:33" hidden="1" x14ac:dyDescent="0.25">
      <c r="A1115" s="21" t="s">
        <v>247</v>
      </c>
      <c r="B1115" s="24" t="s">
        <v>256</v>
      </c>
      <c r="C1115" s="24" t="s">
        <v>2313</v>
      </c>
      <c r="D1115">
        <v>125</v>
      </c>
      <c r="E1115">
        <v>8</v>
      </c>
      <c r="F1115" s="36" t="str">
        <f>VLOOKUP(Z1115, method!$A$1:$B$15, 2, 0)</f>
        <v>中後</v>
      </c>
      <c r="G1115">
        <v>9</v>
      </c>
      <c r="H1115">
        <v>115</v>
      </c>
      <c r="I1115">
        <v>1600</v>
      </c>
      <c r="J1115" s="20" t="s">
        <v>58</v>
      </c>
      <c r="K1115">
        <v>1</v>
      </c>
      <c r="L1115">
        <v>35.4</v>
      </c>
      <c r="M1115">
        <v>1</v>
      </c>
      <c r="N1115">
        <v>1</v>
      </c>
      <c r="O1115">
        <v>25</v>
      </c>
      <c r="P1115" t="s">
        <v>429</v>
      </c>
      <c r="Q1115">
        <v>1130</v>
      </c>
      <c r="R1115">
        <v>3</v>
      </c>
      <c r="S1115" s="32" t="s">
        <v>435</v>
      </c>
      <c r="T1115">
        <v>317</v>
      </c>
      <c r="W1115" t="s">
        <v>519</v>
      </c>
      <c r="X1115">
        <v>64</v>
      </c>
      <c r="Y1115" s="24" t="s">
        <v>45</v>
      </c>
      <c r="Z1115">
        <v>9</v>
      </c>
      <c r="AA1115">
        <v>6</v>
      </c>
      <c r="AB1115">
        <v>6</v>
      </c>
      <c r="AC1115">
        <v>8</v>
      </c>
      <c r="AF1115">
        <v>11</v>
      </c>
      <c r="AG1115" t="s">
        <v>29</v>
      </c>
    </row>
    <row r="1116" spans="1:33" x14ac:dyDescent="0.25">
      <c r="A1116" s="21" t="s">
        <v>247</v>
      </c>
      <c r="B1116" s="25" t="s">
        <v>259</v>
      </c>
      <c r="C1116" s="25" t="s">
        <v>2314</v>
      </c>
      <c r="D1116">
        <v>5</v>
      </c>
      <c r="E1116" s="28">
        <v>3</v>
      </c>
      <c r="F1116" s="35" t="str">
        <f>VLOOKUP(Z1116, method!$A$1:$B$15, 2, 0)</f>
        <v>放頭</v>
      </c>
      <c r="G1116">
        <v>7</v>
      </c>
      <c r="H1116">
        <v>125</v>
      </c>
      <c r="I1116" s="43">
        <v>1650</v>
      </c>
      <c r="J1116" s="25" t="s">
        <v>150</v>
      </c>
      <c r="K1116">
        <v>1</v>
      </c>
      <c r="L1116">
        <v>40.07</v>
      </c>
      <c r="M1116">
        <v>17</v>
      </c>
      <c r="N1116">
        <v>9</v>
      </c>
      <c r="O1116">
        <v>25</v>
      </c>
      <c r="P1116" s="31" t="s">
        <v>455</v>
      </c>
      <c r="Q1116">
        <v>1124</v>
      </c>
      <c r="R1116">
        <v>3</v>
      </c>
      <c r="S1116" s="32" t="s">
        <v>446</v>
      </c>
      <c r="T1116">
        <v>32</v>
      </c>
      <c r="W1116" s="12">
        <v>1</v>
      </c>
      <c r="X1116">
        <v>68</v>
      </c>
      <c r="Y1116" s="24" t="s">
        <v>145</v>
      </c>
      <c r="Z1116">
        <v>1</v>
      </c>
      <c r="AA1116">
        <v>1</v>
      </c>
      <c r="AB1116">
        <v>1</v>
      </c>
      <c r="AC1116">
        <v>3</v>
      </c>
      <c r="AF1116">
        <v>3</v>
      </c>
      <c r="AG1116" t="s">
        <v>524</v>
      </c>
    </row>
    <row r="1117" spans="1:33" x14ac:dyDescent="0.25">
      <c r="A1117" s="21" t="s">
        <v>247</v>
      </c>
      <c r="B1117" s="25" t="s">
        <v>259</v>
      </c>
      <c r="C1117" s="25" t="s">
        <v>2314</v>
      </c>
      <c r="D1117">
        <v>10</v>
      </c>
      <c r="E1117" s="28">
        <v>1</v>
      </c>
      <c r="F1117" s="35" t="str">
        <f>VLOOKUP(Z1117, method!$A$1:$B$15, 2, 0)</f>
        <v>放頭</v>
      </c>
      <c r="G1117">
        <v>5</v>
      </c>
      <c r="H1117">
        <v>120</v>
      </c>
      <c r="I1117" s="43">
        <v>1650</v>
      </c>
      <c r="J1117" s="25" t="s">
        <v>150</v>
      </c>
      <c r="K1117">
        <v>1</v>
      </c>
      <c r="L1117">
        <v>39.090000000000003</v>
      </c>
      <c r="M1117">
        <v>25</v>
      </c>
      <c r="N1117">
        <v>6</v>
      </c>
      <c r="O1117">
        <v>25</v>
      </c>
      <c r="P1117" s="31" t="s">
        <v>461</v>
      </c>
      <c r="Q1117">
        <v>1121</v>
      </c>
      <c r="R1117">
        <v>3</v>
      </c>
      <c r="S1117" s="32" t="s">
        <v>446</v>
      </c>
      <c r="T1117">
        <v>785</v>
      </c>
      <c r="W1117" s="12" t="s">
        <v>431</v>
      </c>
      <c r="X1117">
        <v>61</v>
      </c>
      <c r="Y1117" s="24" t="s">
        <v>145</v>
      </c>
      <c r="Z1117">
        <v>3</v>
      </c>
      <c r="AA1117">
        <v>2</v>
      </c>
      <c r="AB1117">
        <v>1</v>
      </c>
      <c r="AC1117">
        <v>1</v>
      </c>
      <c r="AF1117">
        <v>3</v>
      </c>
      <c r="AG1117" t="s">
        <v>524</v>
      </c>
    </row>
    <row r="1118" spans="1:33" hidden="1" x14ac:dyDescent="0.25">
      <c r="A1118" s="21" t="s">
        <v>247</v>
      </c>
      <c r="B1118" s="25" t="s">
        <v>259</v>
      </c>
      <c r="C1118" s="25" t="s">
        <v>2314</v>
      </c>
      <c r="D1118">
        <v>24</v>
      </c>
      <c r="E1118">
        <v>10</v>
      </c>
      <c r="F1118" s="37" t="str">
        <f>VLOOKUP(Z1118, method!$A$1:$B$15, 2, 0)</f>
        <v>中前</v>
      </c>
      <c r="G1118">
        <v>2</v>
      </c>
      <c r="H1118">
        <v>120</v>
      </c>
      <c r="I1118">
        <v>1200</v>
      </c>
      <c r="J1118" s="16" t="s">
        <v>316</v>
      </c>
      <c r="K1118">
        <v>1</v>
      </c>
      <c r="L1118">
        <v>9.64</v>
      </c>
      <c r="M1118">
        <v>8</v>
      </c>
      <c r="N1118">
        <v>6</v>
      </c>
      <c r="O1118">
        <v>25</v>
      </c>
      <c r="P1118" t="s">
        <v>429</v>
      </c>
      <c r="Q1118">
        <v>1120</v>
      </c>
      <c r="R1118">
        <v>3</v>
      </c>
      <c r="S1118" s="32" t="s">
        <v>446</v>
      </c>
      <c r="T1118">
        <v>746</v>
      </c>
      <c r="W1118">
        <v>4</v>
      </c>
      <c r="X1118">
        <v>63</v>
      </c>
      <c r="Y1118" s="24" t="s">
        <v>145</v>
      </c>
      <c r="Z1118">
        <v>7</v>
      </c>
      <c r="AA1118">
        <v>9</v>
      </c>
      <c r="AB1118">
        <v>10</v>
      </c>
      <c r="AF1118">
        <v>3</v>
      </c>
      <c r="AG1118" t="s">
        <v>524</v>
      </c>
    </row>
    <row r="1119" spans="1:33" hidden="1" x14ac:dyDescent="0.25">
      <c r="A1119" s="21" t="s">
        <v>247</v>
      </c>
      <c r="B1119" s="25" t="s">
        <v>259</v>
      </c>
      <c r="C1119" s="25" t="s">
        <v>2314</v>
      </c>
      <c r="D1119">
        <v>11</v>
      </c>
      <c r="E1119" s="34">
        <v>5</v>
      </c>
      <c r="F1119" s="37" t="str">
        <f>VLOOKUP(Z1119, method!$A$1:$B$15, 2, 0)</f>
        <v>中前</v>
      </c>
      <c r="G1119">
        <v>2</v>
      </c>
      <c r="H1119">
        <v>121</v>
      </c>
      <c r="I1119">
        <v>1200</v>
      </c>
      <c r="J1119" s="22" t="s">
        <v>471</v>
      </c>
      <c r="K1119">
        <v>1</v>
      </c>
      <c r="L1119">
        <v>9.99</v>
      </c>
      <c r="M1119">
        <v>21</v>
      </c>
      <c r="N1119">
        <v>5</v>
      </c>
      <c r="O1119">
        <v>25</v>
      </c>
      <c r="P1119" s="31" t="s">
        <v>461</v>
      </c>
      <c r="Q1119">
        <v>1126</v>
      </c>
      <c r="R1119">
        <v>3</v>
      </c>
      <c r="S1119" s="32" t="s">
        <v>446</v>
      </c>
      <c r="T1119">
        <v>694</v>
      </c>
      <c r="W1119" s="12" t="s">
        <v>456</v>
      </c>
      <c r="X1119">
        <v>64</v>
      </c>
      <c r="Y1119" s="24" t="s">
        <v>145</v>
      </c>
      <c r="Z1119">
        <v>4</v>
      </c>
      <c r="AA1119">
        <v>4</v>
      </c>
      <c r="AB1119">
        <v>5</v>
      </c>
      <c r="AF1119">
        <v>3</v>
      </c>
      <c r="AG1119" t="s">
        <v>524</v>
      </c>
    </row>
    <row r="1120" spans="1:33" hidden="1" x14ac:dyDescent="0.25">
      <c r="A1120" s="21" t="s">
        <v>247</v>
      </c>
      <c r="B1120" s="25" t="s">
        <v>259</v>
      </c>
      <c r="C1120" s="25" t="s">
        <v>2314</v>
      </c>
      <c r="D1120">
        <v>37</v>
      </c>
      <c r="E1120" s="34">
        <v>4</v>
      </c>
      <c r="F1120" s="35" t="str">
        <f>VLOOKUP(Z1120, method!$A$1:$B$15, 2, 0)</f>
        <v>放頭</v>
      </c>
      <c r="G1120">
        <v>9</v>
      </c>
      <c r="H1120">
        <v>121</v>
      </c>
      <c r="I1120">
        <v>1200</v>
      </c>
      <c r="J1120" s="22" t="s">
        <v>471</v>
      </c>
      <c r="K1120">
        <v>1</v>
      </c>
      <c r="L1120">
        <v>8.98</v>
      </c>
      <c r="M1120">
        <v>4</v>
      </c>
      <c r="N1120">
        <v>5</v>
      </c>
      <c r="O1120">
        <v>25</v>
      </c>
      <c r="P1120" t="s">
        <v>518</v>
      </c>
      <c r="Q1120">
        <v>1112</v>
      </c>
      <c r="R1120">
        <v>3</v>
      </c>
      <c r="S1120" s="32" t="s">
        <v>446</v>
      </c>
      <c r="T1120">
        <v>643</v>
      </c>
      <c r="W1120" s="12" t="s">
        <v>480</v>
      </c>
      <c r="X1120">
        <v>64</v>
      </c>
      <c r="Y1120" s="24" t="s">
        <v>145</v>
      </c>
      <c r="Z1120">
        <v>2</v>
      </c>
      <c r="AA1120">
        <v>2</v>
      </c>
      <c r="AB1120">
        <v>4</v>
      </c>
      <c r="AF1120">
        <v>3</v>
      </c>
      <c r="AG1120" t="s">
        <v>524</v>
      </c>
    </row>
    <row r="1121" spans="1:33" hidden="1" x14ac:dyDescent="0.25">
      <c r="A1121" s="21" t="s">
        <v>247</v>
      </c>
      <c r="B1121" s="25" t="s">
        <v>259</v>
      </c>
      <c r="C1121" s="25" t="s">
        <v>2314</v>
      </c>
      <c r="D1121">
        <v>25</v>
      </c>
      <c r="E1121">
        <v>10</v>
      </c>
      <c r="F1121" s="37" t="str">
        <f>VLOOKUP(Z1121, method!$A$1:$B$15, 2, 0)</f>
        <v>中前</v>
      </c>
      <c r="G1121">
        <v>4</v>
      </c>
      <c r="H1121">
        <v>123</v>
      </c>
      <c r="I1121">
        <v>1400</v>
      </c>
      <c r="J1121" s="25" t="s">
        <v>150</v>
      </c>
      <c r="K1121">
        <v>1</v>
      </c>
      <c r="L1121">
        <v>21.97</v>
      </c>
      <c r="M1121">
        <v>27</v>
      </c>
      <c r="N1121">
        <v>4</v>
      </c>
      <c r="O1121">
        <v>25</v>
      </c>
      <c r="P1121" t="s">
        <v>434</v>
      </c>
      <c r="Q1121">
        <v>1129</v>
      </c>
      <c r="R1121">
        <v>3</v>
      </c>
      <c r="S1121" s="32" t="s">
        <v>435</v>
      </c>
      <c r="T1121">
        <v>629</v>
      </c>
      <c r="W1121" t="s">
        <v>459</v>
      </c>
      <c r="X1121">
        <v>64</v>
      </c>
      <c r="Y1121" s="24" t="s">
        <v>145</v>
      </c>
      <c r="Z1121">
        <v>5</v>
      </c>
      <c r="AA1121">
        <v>5</v>
      </c>
      <c r="AB1121">
        <v>7</v>
      </c>
      <c r="AC1121">
        <v>10</v>
      </c>
      <c r="AF1121">
        <v>3</v>
      </c>
      <c r="AG1121" t="s">
        <v>524</v>
      </c>
    </row>
    <row r="1122" spans="1:33" hidden="1" x14ac:dyDescent="0.25">
      <c r="A1122" s="21" t="s">
        <v>247</v>
      </c>
      <c r="B1122" s="25" t="s">
        <v>259</v>
      </c>
      <c r="C1122" s="25" t="s">
        <v>2314</v>
      </c>
      <c r="D1122">
        <v>16</v>
      </c>
      <c r="E1122" s="28">
        <v>1</v>
      </c>
      <c r="F1122" s="36" t="str">
        <f>VLOOKUP(Z1122, method!$A$1:$B$15, 2, 0)</f>
        <v>中後</v>
      </c>
      <c r="G1122">
        <v>11</v>
      </c>
      <c r="H1122">
        <v>135</v>
      </c>
      <c r="I1122">
        <v>1400</v>
      </c>
      <c r="J1122" s="16" t="s">
        <v>29</v>
      </c>
      <c r="K1122">
        <v>1</v>
      </c>
      <c r="L1122">
        <v>21.71</v>
      </c>
      <c r="M1122">
        <v>13</v>
      </c>
      <c r="N1122">
        <v>4</v>
      </c>
      <c r="O1122">
        <v>25</v>
      </c>
      <c r="P1122" t="s">
        <v>429</v>
      </c>
      <c r="Q1122">
        <v>1135</v>
      </c>
      <c r="R1122">
        <v>4</v>
      </c>
      <c r="S1122" s="32" t="s">
        <v>435</v>
      </c>
      <c r="T1122">
        <v>587</v>
      </c>
      <c r="W1122" s="12" t="s">
        <v>591</v>
      </c>
      <c r="X1122">
        <v>59</v>
      </c>
      <c r="Y1122" s="24" t="s">
        <v>145</v>
      </c>
      <c r="Z1122">
        <v>9</v>
      </c>
      <c r="AA1122">
        <v>11</v>
      </c>
      <c r="AB1122">
        <v>9</v>
      </c>
      <c r="AC1122">
        <v>1</v>
      </c>
      <c r="AF1122">
        <v>3</v>
      </c>
      <c r="AG1122" t="s">
        <v>524</v>
      </c>
    </row>
    <row r="1123" spans="1:33" hidden="1" x14ac:dyDescent="0.25">
      <c r="A1123" s="21" t="s">
        <v>247</v>
      </c>
      <c r="B1123" s="25" t="s">
        <v>259</v>
      </c>
      <c r="C1123" s="25" t="s">
        <v>2314</v>
      </c>
      <c r="D1123">
        <v>33</v>
      </c>
      <c r="E1123" s="34">
        <v>5</v>
      </c>
      <c r="F1123" s="36" t="str">
        <f>VLOOKUP(Z1123, method!$A$1:$B$15, 2, 0)</f>
        <v>中後</v>
      </c>
      <c r="G1123">
        <v>13</v>
      </c>
      <c r="H1123">
        <v>135</v>
      </c>
      <c r="I1123">
        <v>1400</v>
      </c>
      <c r="J1123" s="16" t="s">
        <v>29</v>
      </c>
      <c r="K1123">
        <v>1</v>
      </c>
      <c r="L1123">
        <v>21.73</v>
      </c>
      <c r="M1123">
        <v>23</v>
      </c>
      <c r="N1123">
        <v>3</v>
      </c>
      <c r="O1123">
        <v>25</v>
      </c>
      <c r="P1123" t="s">
        <v>434</v>
      </c>
      <c r="Q1123">
        <v>1117</v>
      </c>
      <c r="R1123">
        <v>4</v>
      </c>
      <c r="S1123" s="32" t="s">
        <v>446</v>
      </c>
      <c r="T1123">
        <v>526</v>
      </c>
      <c r="W1123" s="12" t="s">
        <v>521</v>
      </c>
      <c r="X1123">
        <v>60</v>
      </c>
      <c r="Y1123" s="24" t="s">
        <v>145</v>
      </c>
      <c r="Z1123">
        <v>10</v>
      </c>
      <c r="AA1123">
        <v>11</v>
      </c>
      <c r="AB1123">
        <v>11</v>
      </c>
      <c r="AC1123">
        <v>5</v>
      </c>
      <c r="AF1123">
        <v>3</v>
      </c>
      <c r="AG1123" t="s">
        <v>524</v>
      </c>
    </row>
    <row r="1124" spans="1:33" hidden="1" x14ac:dyDescent="0.25">
      <c r="A1124" s="21" t="s">
        <v>247</v>
      </c>
      <c r="B1124" s="25" t="s">
        <v>259</v>
      </c>
      <c r="C1124" s="25" t="s">
        <v>2314</v>
      </c>
      <c r="D1124">
        <v>80</v>
      </c>
      <c r="E1124">
        <v>7</v>
      </c>
      <c r="F1124" s="37" t="str">
        <f>VLOOKUP(Z1124, method!$A$1:$B$15, 2, 0)</f>
        <v>中前</v>
      </c>
      <c r="G1124">
        <v>4</v>
      </c>
      <c r="H1124">
        <v>118</v>
      </c>
      <c r="I1124">
        <v>1400</v>
      </c>
      <c r="J1124" s="25" t="s">
        <v>49</v>
      </c>
      <c r="K1124">
        <v>1</v>
      </c>
      <c r="L1124">
        <v>21.45</v>
      </c>
      <c r="M1124">
        <v>23</v>
      </c>
      <c r="N1124">
        <v>2</v>
      </c>
      <c r="O1124">
        <v>25</v>
      </c>
      <c r="P1124" t="s">
        <v>434</v>
      </c>
      <c r="Q1124">
        <v>1101</v>
      </c>
      <c r="R1124">
        <v>3</v>
      </c>
      <c r="S1124" s="32" t="s">
        <v>435</v>
      </c>
      <c r="T1124">
        <v>454</v>
      </c>
      <c r="W1124" t="s">
        <v>600</v>
      </c>
      <c r="X1124">
        <v>62</v>
      </c>
      <c r="Y1124" s="24" t="s">
        <v>145</v>
      </c>
      <c r="Z1124">
        <v>4</v>
      </c>
      <c r="AA1124">
        <v>4</v>
      </c>
      <c r="AB1124">
        <v>4</v>
      </c>
      <c r="AC1124">
        <v>7</v>
      </c>
      <c r="AF1124">
        <v>3</v>
      </c>
      <c r="AG1124" t="s">
        <v>524</v>
      </c>
    </row>
    <row r="1125" spans="1:33" hidden="1" x14ac:dyDescent="0.25">
      <c r="A1125" s="21" t="s">
        <v>247</v>
      </c>
      <c r="B1125" s="25" t="s">
        <v>259</v>
      </c>
      <c r="C1125" s="25" t="s">
        <v>2314</v>
      </c>
      <c r="D1125">
        <v>150</v>
      </c>
      <c r="E1125">
        <v>8</v>
      </c>
      <c r="F1125" s="36" t="str">
        <f>VLOOKUP(Z1125, method!$A$1:$B$15, 2, 0)</f>
        <v>中後</v>
      </c>
      <c r="G1125">
        <v>8</v>
      </c>
      <c r="H1125">
        <v>119</v>
      </c>
      <c r="I1125">
        <v>1200</v>
      </c>
      <c r="J1125" s="24" t="s">
        <v>34</v>
      </c>
      <c r="K1125">
        <v>1</v>
      </c>
      <c r="L1125">
        <v>9.7200000000000006</v>
      </c>
      <c r="M1125">
        <v>31</v>
      </c>
      <c r="N1125">
        <v>1</v>
      </c>
      <c r="O1125">
        <v>25</v>
      </c>
      <c r="P1125" t="s">
        <v>506</v>
      </c>
      <c r="Q1125">
        <v>1133</v>
      </c>
      <c r="R1125">
        <v>3</v>
      </c>
      <c r="S1125" s="32" t="s">
        <v>435</v>
      </c>
      <c r="T1125">
        <v>396</v>
      </c>
      <c r="W1125">
        <v>3</v>
      </c>
      <c r="X1125">
        <v>64</v>
      </c>
      <c r="Y1125" s="24" t="s">
        <v>145</v>
      </c>
      <c r="Z1125">
        <v>8</v>
      </c>
      <c r="AA1125">
        <v>8</v>
      </c>
      <c r="AB1125">
        <v>8</v>
      </c>
      <c r="AF1125">
        <v>3</v>
      </c>
      <c r="AG1125" t="s">
        <v>524</v>
      </c>
    </row>
    <row r="1126" spans="1:33" hidden="1" x14ac:dyDescent="0.25">
      <c r="A1126" s="21" t="s">
        <v>247</v>
      </c>
      <c r="B1126" s="25" t="s">
        <v>259</v>
      </c>
      <c r="C1126" s="25" t="s">
        <v>2314</v>
      </c>
      <c r="D1126">
        <v>73</v>
      </c>
      <c r="E1126">
        <v>8</v>
      </c>
      <c r="F1126" s="35" t="str">
        <f>VLOOKUP(Z1126, method!$A$1:$B$15, 2, 0)</f>
        <v>放頭</v>
      </c>
      <c r="G1126">
        <v>7</v>
      </c>
      <c r="H1126">
        <v>122</v>
      </c>
      <c r="I1126">
        <v>1200</v>
      </c>
      <c r="J1126" s="24" t="s">
        <v>34</v>
      </c>
      <c r="K1126">
        <v>1</v>
      </c>
      <c r="L1126">
        <v>9.64</v>
      </c>
      <c r="M1126">
        <v>12</v>
      </c>
      <c r="N1126">
        <v>1</v>
      </c>
      <c r="O1126">
        <v>25</v>
      </c>
      <c r="P1126" t="s">
        <v>441</v>
      </c>
      <c r="Q1126">
        <v>1133</v>
      </c>
      <c r="R1126">
        <v>3</v>
      </c>
      <c r="S1126" s="32" t="s">
        <v>435</v>
      </c>
      <c r="T1126">
        <v>344</v>
      </c>
      <c r="W1126" t="s">
        <v>600</v>
      </c>
      <c r="X1126">
        <v>64</v>
      </c>
      <c r="Y1126" s="24" t="s">
        <v>145</v>
      </c>
      <c r="Z1126">
        <v>3</v>
      </c>
      <c r="AA1126">
        <v>2</v>
      </c>
      <c r="AB1126">
        <v>8</v>
      </c>
      <c r="AF1126">
        <v>3</v>
      </c>
      <c r="AG1126" t="s">
        <v>524</v>
      </c>
    </row>
    <row r="1127" spans="1:33" hidden="1" x14ac:dyDescent="0.25">
      <c r="A1127" s="21" t="s">
        <v>247</v>
      </c>
      <c r="B1127" s="26" t="s">
        <v>261</v>
      </c>
      <c r="C1127" s="26" t="s">
        <v>2315</v>
      </c>
      <c r="D1127">
        <v>25</v>
      </c>
      <c r="E1127" s="34">
        <v>4</v>
      </c>
      <c r="F1127" s="35" t="str">
        <f>VLOOKUP(Z1127, method!$A$1:$B$15, 2, 0)</f>
        <v>放頭</v>
      </c>
      <c r="G1127">
        <v>4</v>
      </c>
      <c r="H1127">
        <v>125</v>
      </c>
      <c r="I1127">
        <v>1400</v>
      </c>
      <c r="J1127" s="19" t="s">
        <v>63</v>
      </c>
      <c r="K1127">
        <v>1</v>
      </c>
      <c r="L1127">
        <v>22.09</v>
      </c>
      <c r="M1127">
        <v>14</v>
      </c>
      <c r="N1127">
        <v>9</v>
      </c>
      <c r="O1127">
        <v>25</v>
      </c>
      <c r="P1127" t="s">
        <v>518</v>
      </c>
      <c r="Q1127">
        <v>1143</v>
      </c>
      <c r="R1127">
        <v>3</v>
      </c>
      <c r="S1127" s="32" t="s">
        <v>446</v>
      </c>
      <c r="T1127">
        <v>28</v>
      </c>
      <c r="W1127" s="12" t="s">
        <v>451</v>
      </c>
      <c r="X1127">
        <v>68</v>
      </c>
      <c r="Y1127" s="16" t="s">
        <v>80</v>
      </c>
      <c r="Z1127">
        <v>1</v>
      </c>
      <c r="AA1127">
        <v>3</v>
      </c>
      <c r="AB1127">
        <v>3</v>
      </c>
      <c r="AC1127">
        <v>4</v>
      </c>
      <c r="AF1127">
        <v>7</v>
      </c>
      <c r="AG1127" t="s">
        <v>63</v>
      </c>
    </row>
    <row r="1128" spans="1:33" hidden="1" x14ac:dyDescent="0.25">
      <c r="A1128" s="21" t="s">
        <v>247</v>
      </c>
      <c r="B1128" s="26" t="s">
        <v>261</v>
      </c>
      <c r="C1128" s="26" t="s">
        <v>2315</v>
      </c>
      <c r="D1128">
        <v>41</v>
      </c>
      <c r="E1128">
        <v>8</v>
      </c>
      <c r="F1128" s="37" t="str">
        <f>VLOOKUP(Z1128, method!$A$1:$B$15, 2, 0)</f>
        <v>中前</v>
      </c>
      <c r="G1128">
        <v>1</v>
      </c>
      <c r="H1128">
        <v>126</v>
      </c>
      <c r="I1128">
        <v>1400</v>
      </c>
      <c r="J1128" s="19" t="s">
        <v>63</v>
      </c>
      <c r="K1128">
        <v>1</v>
      </c>
      <c r="L1128">
        <v>22.39</v>
      </c>
      <c r="M1128">
        <v>31</v>
      </c>
      <c r="N1128">
        <v>5</v>
      </c>
      <c r="O1128">
        <v>25</v>
      </c>
      <c r="P1128" t="s">
        <v>518</v>
      </c>
      <c r="Q1128">
        <v>1153</v>
      </c>
      <c r="R1128">
        <v>3</v>
      </c>
      <c r="S1128" s="32" t="s">
        <v>435</v>
      </c>
      <c r="T1128">
        <v>725</v>
      </c>
      <c r="W1128" t="s">
        <v>492</v>
      </c>
      <c r="X1128">
        <v>68</v>
      </c>
      <c r="Y1128" s="16" t="s">
        <v>80</v>
      </c>
      <c r="Z1128">
        <v>7</v>
      </c>
      <c r="AA1128">
        <v>6</v>
      </c>
      <c r="AB1128">
        <v>6</v>
      </c>
      <c r="AC1128">
        <v>8</v>
      </c>
      <c r="AF1128">
        <v>7</v>
      </c>
      <c r="AG1128" t="s">
        <v>63</v>
      </c>
    </row>
    <row r="1129" spans="1:33" x14ac:dyDescent="0.25">
      <c r="A1129" s="21" t="s">
        <v>247</v>
      </c>
      <c r="B1129" s="27" t="s">
        <v>263</v>
      </c>
      <c r="C1129" s="27" t="s">
        <v>2316</v>
      </c>
      <c r="D1129">
        <v>13</v>
      </c>
      <c r="E1129">
        <v>7</v>
      </c>
      <c r="F1129" s="37" t="str">
        <f>VLOOKUP(Z1129, method!$A$1:$B$15, 2, 0)</f>
        <v>中前</v>
      </c>
      <c r="G1129">
        <v>3</v>
      </c>
      <c r="H1129">
        <v>123</v>
      </c>
      <c r="I1129" s="43">
        <v>1650</v>
      </c>
      <c r="J1129" s="22" t="s">
        <v>471</v>
      </c>
      <c r="K1129">
        <v>1</v>
      </c>
      <c r="L1129">
        <v>40.369999999999997</v>
      </c>
      <c r="M1129">
        <v>17</v>
      </c>
      <c r="N1129">
        <v>9</v>
      </c>
      <c r="O1129">
        <v>25</v>
      </c>
      <c r="P1129" s="31" t="s">
        <v>455</v>
      </c>
      <c r="Q1129">
        <v>1027</v>
      </c>
      <c r="R1129">
        <v>3</v>
      </c>
      <c r="S1129" s="32" t="s">
        <v>446</v>
      </c>
      <c r="T1129">
        <v>32</v>
      </c>
      <c r="W1129" t="s">
        <v>519</v>
      </c>
      <c r="X1129">
        <v>68</v>
      </c>
      <c r="Y1129" s="16" t="s">
        <v>14</v>
      </c>
      <c r="Z1129">
        <v>5</v>
      </c>
      <c r="AA1129">
        <v>5</v>
      </c>
      <c r="AB1129">
        <v>5</v>
      </c>
      <c r="AC1129">
        <v>7</v>
      </c>
      <c r="AF1129">
        <v>6</v>
      </c>
      <c r="AG1129" t="s">
        <v>44</v>
      </c>
    </row>
    <row r="1130" spans="1:33" x14ac:dyDescent="0.25">
      <c r="A1130" s="21" t="s">
        <v>247</v>
      </c>
      <c r="B1130" s="27" t="s">
        <v>263</v>
      </c>
      <c r="C1130" s="27" t="s">
        <v>2316</v>
      </c>
      <c r="D1130">
        <v>14</v>
      </c>
      <c r="E1130">
        <v>9</v>
      </c>
      <c r="F1130" s="37" t="str">
        <f>VLOOKUP(Z1130, method!$A$1:$B$15, 2, 0)</f>
        <v>中前</v>
      </c>
      <c r="G1130">
        <v>5</v>
      </c>
      <c r="H1130">
        <v>123</v>
      </c>
      <c r="I1130" s="43">
        <v>1650</v>
      </c>
      <c r="J1130" s="17" t="s">
        <v>84</v>
      </c>
      <c r="K1130">
        <v>1</v>
      </c>
      <c r="L1130">
        <v>40.39</v>
      </c>
      <c r="M1130">
        <v>10</v>
      </c>
      <c r="N1130">
        <v>9</v>
      </c>
      <c r="O1130">
        <v>25</v>
      </c>
      <c r="P1130" s="31" t="s">
        <v>450</v>
      </c>
      <c r="Q1130">
        <v>1010</v>
      </c>
      <c r="R1130">
        <v>3</v>
      </c>
      <c r="S1130" s="32" t="s">
        <v>435</v>
      </c>
      <c r="T1130">
        <v>15</v>
      </c>
      <c r="W1130" t="s">
        <v>699</v>
      </c>
      <c r="X1130">
        <v>68</v>
      </c>
      <c r="Y1130" s="16" t="s">
        <v>14</v>
      </c>
      <c r="Z1130">
        <v>5</v>
      </c>
      <c r="AA1130">
        <v>6</v>
      </c>
      <c r="AB1130">
        <v>6</v>
      </c>
      <c r="AC1130">
        <v>9</v>
      </c>
      <c r="AF1130">
        <v>6</v>
      </c>
      <c r="AG1130" t="s">
        <v>44</v>
      </c>
    </row>
    <row r="1131" spans="1:33" x14ac:dyDescent="0.25">
      <c r="A1131" s="21" t="s">
        <v>247</v>
      </c>
      <c r="B1131" s="27" t="s">
        <v>263</v>
      </c>
      <c r="C1131" s="27" t="s">
        <v>2316</v>
      </c>
      <c r="D1131">
        <v>11</v>
      </c>
      <c r="E1131" s="28">
        <v>3</v>
      </c>
      <c r="F1131" s="37" t="str">
        <f>VLOOKUP(Z1131, method!$A$1:$B$15, 2, 0)</f>
        <v>中前</v>
      </c>
      <c r="G1131">
        <v>3</v>
      </c>
      <c r="H1131">
        <v>126</v>
      </c>
      <c r="I1131" s="43">
        <v>1650</v>
      </c>
      <c r="J1131" s="17" t="s">
        <v>84</v>
      </c>
      <c r="K1131">
        <v>1</v>
      </c>
      <c r="L1131">
        <v>39.229999999999997</v>
      </c>
      <c r="M1131">
        <v>25</v>
      </c>
      <c r="N1131">
        <v>6</v>
      </c>
      <c r="O1131">
        <v>25</v>
      </c>
      <c r="P1131" s="31" t="s">
        <v>461</v>
      </c>
      <c r="Q1131">
        <v>1013</v>
      </c>
      <c r="R1131">
        <v>3</v>
      </c>
      <c r="S1131" s="32" t="s">
        <v>446</v>
      </c>
      <c r="T1131">
        <v>785</v>
      </c>
      <c r="W1131" s="12" t="s">
        <v>480</v>
      </c>
      <c r="X1131">
        <v>67</v>
      </c>
      <c r="Y1131" s="16" t="s">
        <v>14</v>
      </c>
      <c r="Z1131">
        <v>6</v>
      </c>
      <c r="AA1131">
        <v>6</v>
      </c>
      <c r="AB1131">
        <v>5</v>
      </c>
      <c r="AC1131">
        <v>3</v>
      </c>
      <c r="AF1131">
        <v>6</v>
      </c>
      <c r="AG1131" t="s">
        <v>44</v>
      </c>
    </row>
    <row r="1132" spans="1:33" x14ac:dyDescent="0.25">
      <c r="A1132" s="21" t="s">
        <v>247</v>
      </c>
      <c r="B1132" s="27" t="s">
        <v>263</v>
      </c>
      <c r="C1132" s="27" t="s">
        <v>2316</v>
      </c>
      <c r="D1132">
        <v>17</v>
      </c>
      <c r="E1132">
        <v>9</v>
      </c>
      <c r="F1132" s="36" t="str">
        <f>VLOOKUP(Z1132, method!$A$1:$B$15, 2, 0)</f>
        <v>中後</v>
      </c>
      <c r="G1132">
        <v>3</v>
      </c>
      <c r="H1132">
        <v>125</v>
      </c>
      <c r="I1132" s="43">
        <v>1650</v>
      </c>
      <c r="J1132" s="17" t="s">
        <v>84</v>
      </c>
      <c r="K1132">
        <v>1</v>
      </c>
      <c r="L1132">
        <v>40.729999999999997</v>
      </c>
      <c r="M1132">
        <v>4</v>
      </c>
      <c r="N1132">
        <v>6</v>
      </c>
      <c r="O1132">
        <v>25</v>
      </c>
      <c r="P1132" s="31" t="s">
        <v>450</v>
      </c>
      <c r="Q1132">
        <v>1008</v>
      </c>
      <c r="R1132">
        <v>3</v>
      </c>
      <c r="S1132" s="33" t="s">
        <v>499</v>
      </c>
      <c r="T1132">
        <v>735</v>
      </c>
      <c r="W1132" t="s">
        <v>624</v>
      </c>
      <c r="X1132">
        <v>67</v>
      </c>
      <c r="Y1132" s="16" t="s">
        <v>14</v>
      </c>
      <c r="Z1132">
        <v>8</v>
      </c>
      <c r="AA1132">
        <v>6</v>
      </c>
      <c r="AB1132">
        <v>5</v>
      </c>
      <c r="AC1132">
        <v>9</v>
      </c>
      <c r="AF1132">
        <v>6</v>
      </c>
      <c r="AG1132" t="s">
        <v>44</v>
      </c>
    </row>
    <row r="1133" spans="1:33" hidden="1" x14ac:dyDescent="0.25">
      <c r="A1133" s="21" t="s">
        <v>247</v>
      </c>
      <c r="B1133" s="27" t="s">
        <v>263</v>
      </c>
      <c r="C1133" s="27" t="s">
        <v>2316</v>
      </c>
      <c r="D1133">
        <v>20</v>
      </c>
      <c r="E1133" s="28">
        <v>1</v>
      </c>
      <c r="F1133" s="38" t="str">
        <f>VLOOKUP(Z1133, method!$A$1:$B$15, 2, 0)</f>
        <v>留後</v>
      </c>
      <c r="G1133">
        <v>11</v>
      </c>
      <c r="H1133">
        <v>135</v>
      </c>
      <c r="I1133">
        <v>1800</v>
      </c>
      <c r="J1133" s="17" t="s">
        <v>84</v>
      </c>
      <c r="K1133">
        <v>1</v>
      </c>
      <c r="L1133">
        <v>48.72</v>
      </c>
      <c r="M1133">
        <v>30</v>
      </c>
      <c r="N1133">
        <v>4</v>
      </c>
      <c r="O1133">
        <v>25</v>
      </c>
      <c r="P1133" s="30" t="s">
        <v>445</v>
      </c>
      <c r="Q1133">
        <v>1027</v>
      </c>
      <c r="R1133">
        <v>4</v>
      </c>
      <c r="S1133" s="32" t="s">
        <v>446</v>
      </c>
      <c r="T1133">
        <v>634</v>
      </c>
      <c r="W1133" s="12" t="s">
        <v>480</v>
      </c>
      <c r="X1133">
        <v>60</v>
      </c>
      <c r="Y1133" s="16" t="s">
        <v>14</v>
      </c>
      <c r="Z1133">
        <v>12</v>
      </c>
      <c r="AA1133">
        <v>12</v>
      </c>
      <c r="AB1133">
        <v>12</v>
      </c>
      <c r="AC1133">
        <v>12</v>
      </c>
      <c r="AD1133">
        <v>1</v>
      </c>
      <c r="AF1133">
        <v>6</v>
      </c>
      <c r="AG1133" t="s">
        <v>44</v>
      </c>
    </row>
    <row r="1134" spans="1:33" hidden="1" x14ac:dyDescent="0.25">
      <c r="A1134" s="21" t="s">
        <v>247</v>
      </c>
      <c r="B1134" s="27" t="s">
        <v>263</v>
      </c>
      <c r="C1134" s="27" t="s">
        <v>2316</v>
      </c>
      <c r="D1134">
        <v>3.6</v>
      </c>
      <c r="E1134" s="28">
        <v>1</v>
      </c>
      <c r="F1134" s="38" t="str">
        <f>VLOOKUP(Z1134, method!$A$1:$B$15, 2, 0)</f>
        <v>留後</v>
      </c>
      <c r="G1134">
        <v>10</v>
      </c>
      <c r="H1134">
        <v>133</v>
      </c>
      <c r="I1134">
        <v>1800</v>
      </c>
      <c r="J1134" s="16" t="s">
        <v>13</v>
      </c>
      <c r="K1134">
        <v>1</v>
      </c>
      <c r="L1134">
        <v>49.36</v>
      </c>
      <c r="M1134">
        <v>9</v>
      </c>
      <c r="N1134">
        <v>4</v>
      </c>
      <c r="O1134">
        <v>25</v>
      </c>
      <c r="P1134" s="31" t="s">
        <v>450</v>
      </c>
      <c r="Q1134">
        <v>1034</v>
      </c>
      <c r="R1134">
        <v>4</v>
      </c>
      <c r="S1134" s="32" t="s">
        <v>446</v>
      </c>
      <c r="T1134">
        <v>574</v>
      </c>
      <c r="W1134" s="12" t="s">
        <v>591</v>
      </c>
      <c r="X1134">
        <v>55</v>
      </c>
      <c r="Y1134" s="16" t="s">
        <v>14</v>
      </c>
      <c r="Z1134">
        <v>11</v>
      </c>
      <c r="AA1134">
        <v>11</v>
      </c>
      <c r="AB1134">
        <v>11</v>
      </c>
      <c r="AC1134">
        <v>8</v>
      </c>
      <c r="AD1134">
        <v>1</v>
      </c>
      <c r="AF1134">
        <v>6</v>
      </c>
      <c r="AG1134" t="s">
        <v>44</v>
      </c>
    </row>
    <row r="1135" spans="1:33" x14ac:dyDescent="0.25">
      <c r="A1135" s="21" t="s">
        <v>247</v>
      </c>
      <c r="B1135" s="27" t="s">
        <v>263</v>
      </c>
      <c r="C1135" s="27" t="s">
        <v>2316</v>
      </c>
      <c r="D1135">
        <v>4.5</v>
      </c>
      <c r="E1135" s="28">
        <v>2</v>
      </c>
      <c r="F1135" s="36" t="str">
        <f>VLOOKUP(Z1135, method!$A$1:$B$15, 2, 0)</f>
        <v>中後</v>
      </c>
      <c r="G1135">
        <v>5</v>
      </c>
      <c r="H1135">
        <v>129</v>
      </c>
      <c r="I1135" s="43">
        <v>1650</v>
      </c>
      <c r="J1135" s="17" t="s">
        <v>84</v>
      </c>
      <c r="K1135">
        <v>1</v>
      </c>
      <c r="L1135">
        <v>38.5</v>
      </c>
      <c r="M1135">
        <v>2</v>
      </c>
      <c r="N1135">
        <v>4</v>
      </c>
      <c r="O1135">
        <v>25</v>
      </c>
      <c r="P1135" s="30" t="s">
        <v>445</v>
      </c>
      <c r="Q1135">
        <v>1041</v>
      </c>
      <c r="R1135">
        <v>4</v>
      </c>
      <c r="S1135" s="32" t="s">
        <v>446</v>
      </c>
      <c r="T1135">
        <v>553</v>
      </c>
      <c r="W1135" s="12" t="s">
        <v>431</v>
      </c>
      <c r="X1135">
        <v>54</v>
      </c>
      <c r="Y1135" s="16" t="s">
        <v>14</v>
      </c>
      <c r="Z1135">
        <v>8</v>
      </c>
      <c r="AA1135">
        <v>8</v>
      </c>
      <c r="AB1135">
        <v>6</v>
      </c>
      <c r="AC1135">
        <v>2</v>
      </c>
      <c r="AF1135">
        <v>6</v>
      </c>
      <c r="AG1135" t="s">
        <v>44</v>
      </c>
    </row>
    <row r="1136" spans="1:33" x14ac:dyDescent="0.25">
      <c r="A1136" s="21" t="s">
        <v>247</v>
      </c>
      <c r="B1136" s="27" t="s">
        <v>263</v>
      </c>
      <c r="C1136" s="27" t="s">
        <v>2316</v>
      </c>
      <c r="D1136">
        <v>20</v>
      </c>
      <c r="E1136" s="34">
        <v>5</v>
      </c>
      <c r="F1136" s="38" t="str">
        <f>VLOOKUP(Z1136, method!$A$1:$B$15, 2, 0)</f>
        <v>留後</v>
      </c>
      <c r="G1136">
        <v>12</v>
      </c>
      <c r="H1136">
        <v>131</v>
      </c>
      <c r="I1136" s="43">
        <v>1650</v>
      </c>
      <c r="J1136" s="20" t="s">
        <v>58</v>
      </c>
      <c r="K1136">
        <v>1</v>
      </c>
      <c r="L1136">
        <v>39.79</v>
      </c>
      <c r="M1136">
        <v>19</v>
      </c>
      <c r="N1136">
        <v>3</v>
      </c>
      <c r="O1136">
        <v>25</v>
      </c>
      <c r="P1136" s="31" t="s">
        <v>455</v>
      </c>
      <c r="Q1136">
        <v>1039</v>
      </c>
      <c r="R1136">
        <v>4</v>
      </c>
      <c r="S1136" s="32" t="s">
        <v>446</v>
      </c>
      <c r="T1136">
        <v>519</v>
      </c>
      <c r="W1136" s="12" t="s">
        <v>558</v>
      </c>
      <c r="X1136">
        <v>56</v>
      </c>
      <c r="Y1136" s="16" t="s">
        <v>14</v>
      </c>
      <c r="Z1136">
        <v>12</v>
      </c>
      <c r="AA1136">
        <v>12</v>
      </c>
      <c r="AB1136">
        <v>12</v>
      </c>
      <c r="AC1136">
        <v>5</v>
      </c>
      <c r="AF1136">
        <v>6</v>
      </c>
      <c r="AG1136" t="s">
        <v>44</v>
      </c>
    </row>
    <row r="1137" spans="1:33" x14ac:dyDescent="0.25">
      <c r="A1137" s="21" t="s">
        <v>247</v>
      </c>
      <c r="B1137" s="27" t="s">
        <v>263</v>
      </c>
      <c r="C1137" s="27" t="s">
        <v>2316</v>
      </c>
      <c r="D1137">
        <v>12</v>
      </c>
      <c r="E1137">
        <v>7</v>
      </c>
      <c r="F1137" s="36" t="str">
        <f>VLOOKUP(Z1137, method!$A$1:$B$15, 2, 0)</f>
        <v>中後</v>
      </c>
      <c r="G1137">
        <v>6</v>
      </c>
      <c r="H1137">
        <v>133</v>
      </c>
      <c r="I1137" s="43">
        <v>1650</v>
      </c>
      <c r="J1137" s="20" t="s">
        <v>402</v>
      </c>
      <c r="K1137">
        <v>1</v>
      </c>
      <c r="L1137">
        <v>40.76</v>
      </c>
      <c r="M1137">
        <v>26</v>
      </c>
      <c r="N1137">
        <v>2</v>
      </c>
      <c r="O1137">
        <v>25</v>
      </c>
      <c r="P1137" s="31" t="s">
        <v>461</v>
      </c>
      <c r="Q1137">
        <v>1043</v>
      </c>
      <c r="R1137">
        <v>4</v>
      </c>
      <c r="S1137" s="32" t="s">
        <v>435</v>
      </c>
      <c r="T1137">
        <v>463</v>
      </c>
      <c r="W1137" t="s">
        <v>474</v>
      </c>
      <c r="X1137">
        <v>58</v>
      </c>
      <c r="Y1137" s="16" t="s">
        <v>14</v>
      </c>
      <c r="Z1137">
        <v>8</v>
      </c>
      <c r="AA1137">
        <v>8</v>
      </c>
      <c r="AB1137">
        <v>8</v>
      </c>
      <c r="AC1137">
        <v>7</v>
      </c>
      <c r="AF1137">
        <v>6</v>
      </c>
      <c r="AG1137" t="s">
        <v>44</v>
      </c>
    </row>
    <row r="1138" spans="1:33" x14ac:dyDescent="0.25">
      <c r="A1138" s="21" t="s">
        <v>247</v>
      </c>
      <c r="B1138" s="27" t="s">
        <v>263</v>
      </c>
      <c r="C1138" s="27" t="s">
        <v>2316</v>
      </c>
      <c r="D1138">
        <v>4</v>
      </c>
      <c r="E1138">
        <v>6</v>
      </c>
      <c r="F1138" s="35" t="str">
        <f>VLOOKUP(Z1138, method!$A$1:$B$15, 2, 0)</f>
        <v>放頭</v>
      </c>
      <c r="G1138">
        <v>7</v>
      </c>
      <c r="H1138">
        <v>135</v>
      </c>
      <c r="I1138" s="43">
        <v>1650</v>
      </c>
      <c r="J1138" s="16" t="s">
        <v>13</v>
      </c>
      <c r="K1138">
        <v>1</v>
      </c>
      <c r="L1138">
        <v>41.43</v>
      </c>
      <c r="M1138">
        <v>8</v>
      </c>
      <c r="N1138">
        <v>1</v>
      </c>
      <c r="O1138">
        <v>25</v>
      </c>
      <c r="P1138" s="31" t="s">
        <v>450</v>
      </c>
      <c r="Q1138">
        <v>1033</v>
      </c>
      <c r="R1138">
        <v>4</v>
      </c>
      <c r="S1138" s="32" t="s">
        <v>435</v>
      </c>
      <c r="T1138">
        <v>333</v>
      </c>
      <c r="W1138" s="12" t="s">
        <v>558</v>
      </c>
      <c r="X1138">
        <v>59</v>
      </c>
      <c r="Y1138" s="16" t="s">
        <v>14</v>
      </c>
      <c r="Z1138">
        <v>3</v>
      </c>
      <c r="AA1138">
        <v>4</v>
      </c>
      <c r="AB1138">
        <v>4</v>
      </c>
      <c r="AC1138">
        <v>6</v>
      </c>
      <c r="AF1138">
        <v>6</v>
      </c>
      <c r="AG1138" t="s">
        <v>44</v>
      </c>
    </row>
    <row r="1139" spans="1:33" hidden="1" x14ac:dyDescent="0.25">
      <c r="A1139" s="21" t="s">
        <v>247</v>
      </c>
      <c r="B1139" s="27" t="s">
        <v>263</v>
      </c>
      <c r="C1139" s="27" t="s">
        <v>2316</v>
      </c>
      <c r="D1139">
        <v>48</v>
      </c>
      <c r="E1139" s="28">
        <v>3</v>
      </c>
      <c r="F1139" s="38" t="str">
        <f>VLOOKUP(Z1139, method!$A$1:$B$15, 2, 0)</f>
        <v>留後</v>
      </c>
      <c r="G1139">
        <v>12</v>
      </c>
      <c r="H1139">
        <v>135</v>
      </c>
      <c r="I1139" s="43">
        <v>1650</v>
      </c>
      <c r="J1139" s="20" t="s">
        <v>58</v>
      </c>
      <c r="K1139">
        <v>1</v>
      </c>
      <c r="L1139">
        <v>39.75</v>
      </c>
      <c r="M1139">
        <v>26</v>
      </c>
      <c r="N1139">
        <v>12</v>
      </c>
      <c r="O1139">
        <v>24</v>
      </c>
      <c r="P1139" s="30" t="s">
        <v>445</v>
      </c>
      <c r="Q1139">
        <v>1023</v>
      </c>
      <c r="R1139">
        <v>4</v>
      </c>
      <c r="S1139" s="32" t="s">
        <v>435</v>
      </c>
      <c r="T1139">
        <v>294</v>
      </c>
      <c r="W1139" s="12" t="s">
        <v>591</v>
      </c>
      <c r="X1139">
        <v>58</v>
      </c>
      <c r="Y1139" s="16" t="s">
        <v>14</v>
      </c>
      <c r="Z1139">
        <v>12</v>
      </c>
      <c r="AA1139">
        <v>12</v>
      </c>
      <c r="AB1139">
        <v>12</v>
      </c>
      <c r="AC1139">
        <v>3</v>
      </c>
      <c r="AF1139">
        <v>6</v>
      </c>
      <c r="AG1139" t="s">
        <v>44</v>
      </c>
    </row>
    <row r="1140" spans="1:33" hidden="1" x14ac:dyDescent="0.25">
      <c r="A1140" s="21" t="s">
        <v>247</v>
      </c>
      <c r="B1140" s="27" t="s">
        <v>263</v>
      </c>
      <c r="C1140" s="27" t="s">
        <v>2316</v>
      </c>
      <c r="D1140">
        <v>10</v>
      </c>
      <c r="E1140">
        <v>11</v>
      </c>
      <c r="F1140" s="35" t="str">
        <f>VLOOKUP(Z1140, method!$A$1:$B$15, 2, 0)</f>
        <v>放頭</v>
      </c>
      <c r="G1140">
        <v>7</v>
      </c>
      <c r="H1140">
        <v>135</v>
      </c>
      <c r="I1140" s="43">
        <v>1650</v>
      </c>
      <c r="J1140" s="17" t="s">
        <v>393</v>
      </c>
      <c r="K1140">
        <v>1</v>
      </c>
      <c r="L1140">
        <v>41.84</v>
      </c>
      <c r="M1140">
        <v>20</v>
      </c>
      <c r="N1140">
        <v>11</v>
      </c>
      <c r="O1140">
        <v>24</v>
      </c>
      <c r="P1140" s="31" t="s">
        <v>461</v>
      </c>
      <c r="Q1140">
        <v>1024</v>
      </c>
      <c r="R1140">
        <v>4</v>
      </c>
      <c r="S1140" s="33" t="s">
        <v>499</v>
      </c>
      <c r="T1140">
        <v>194</v>
      </c>
      <c r="W1140" t="s">
        <v>689</v>
      </c>
      <c r="X1140">
        <v>58</v>
      </c>
      <c r="Y1140" s="16" t="s">
        <v>14</v>
      </c>
      <c r="Z1140">
        <v>1</v>
      </c>
      <c r="AA1140">
        <v>2</v>
      </c>
      <c r="AB1140">
        <v>1</v>
      </c>
      <c r="AC1140">
        <v>11</v>
      </c>
      <c r="AF1140">
        <v>6</v>
      </c>
      <c r="AG1140" t="s">
        <v>44</v>
      </c>
    </row>
    <row r="1141" spans="1:33" hidden="1" x14ac:dyDescent="0.25">
      <c r="A1141" s="21" t="s">
        <v>247</v>
      </c>
      <c r="B1141" s="27" t="s">
        <v>263</v>
      </c>
      <c r="C1141" s="27" t="s">
        <v>2316</v>
      </c>
      <c r="D1141">
        <v>35</v>
      </c>
      <c r="E1141" s="28">
        <v>2</v>
      </c>
      <c r="F1141" s="35" t="str">
        <f>VLOOKUP(Z1141, method!$A$1:$B$15, 2, 0)</f>
        <v>放頭</v>
      </c>
      <c r="G1141">
        <v>3</v>
      </c>
      <c r="H1141">
        <v>131</v>
      </c>
      <c r="I1141" s="43">
        <v>1650</v>
      </c>
      <c r="J1141" s="20" t="s">
        <v>58</v>
      </c>
      <c r="K1141">
        <v>1</v>
      </c>
      <c r="L1141">
        <v>40.659999999999997</v>
      </c>
      <c r="M1141">
        <v>30</v>
      </c>
      <c r="N1141">
        <v>10</v>
      </c>
      <c r="O1141">
        <v>24</v>
      </c>
      <c r="P1141" s="30" t="s">
        <v>445</v>
      </c>
      <c r="Q1141">
        <v>1020</v>
      </c>
      <c r="R1141">
        <v>4</v>
      </c>
      <c r="S1141" s="32" t="s">
        <v>435</v>
      </c>
      <c r="T1141">
        <v>143</v>
      </c>
      <c r="W1141" s="12" t="s">
        <v>662</v>
      </c>
      <c r="X1141">
        <v>57</v>
      </c>
      <c r="Y1141" s="16" t="s">
        <v>14</v>
      </c>
      <c r="Z1141">
        <v>3</v>
      </c>
      <c r="AA1141">
        <v>4</v>
      </c>
      <c r="AB1141">
        <v>3</v>
      </c>
      <c r="AC1141">
        <v>2</v>
      </c>
      <c r="AF1141">
        <v>6</v>
      </c>
      <c r="AG1141" t="s">
        <v>44</v>
      </c>
    </row>
    <row r="1142" spans="1:33" hidden="1" x14ac:dyDescent="0.25">
      <c r="A1142" s="21" t="s">
        <v>247</v>
      </c>
      <c r="B1142" s="27" t="s">
        <v>263</v>
      </c>
      <c r="C1142" s="27" t="s">
        <v>2316</v>
      </c>
      <c r="D1142">
        <v>60</v>
      </c>
      <c r="E1142">
        <v>12</v>
      </c>
      <c r="F1142" s="36" t="str">
        <f>VLOOKUP(Z1142, method!$A$1:$B$15, 2, 0)</f>
        <v>中後</v>
      </c>
      <c r="G1142">
        <v>12</v>
      </c>
      <c r="H1142">
        <v>133</v>
      </c>
      <c r="I1142">
        <v>1400</v>
      </c>
      <c r="J1142" s="22" t="s">
        <v>471</v>
      </c>
      <c r="K1142">
        <v>1</v>
      </c>
      <c r="L1142">
        <v>23.23</v>
      </c>
      <c r="M1142">
        <v>6</v>
      </c>
      <c r="N1142">
        <v>10</v>
      </c>
      <c r="O1142">
        <v>24</v>
      </c>
      <c r="P1142" t="s">
        <v>434</v>
      </c>
      <c r="Q1142">
        <v>1012</v>
      </c>
      <c r="R1142">
        <v>4</v>
      </c>
      <c r="S1142" s="32" t="s">
        <v>446</v>
      </c>
      <c r="T1142">
        <v>80</v>
      </c>
      <c r="W1142" t="s">
        <v>613</v>
      </c>
      <c r="X1142">
        <v>59</v>
      </c>
      <c r="Y1142" s="16" t="s">
        <v>14</v>
      </c>
      <c r="Z1142">
        <v>9</v>
      </c>
      <c r="AA1142">
        <v>9</v>
      </c>
      <c r="AB1142">
        <v>8</v>
      </c>
      <c r="AC1142">
        <v>12</v>
      </c>
      <c r="AF1142">
        <v>6</v>
      </c>
      <c r="AG1142" t="s">
        <v>44</v>
      </c>
    </row>
    <row r="1143" spans="1:33" hidden="1" x14ac:dyDescent="0.25">
      <c r="A1143" s="21" t="s">
        <v>247</v>
      </c>
      <c r="B1143" s="27" t="s">
        <v>263</v>
      </c>
      <c r="C1143" s="27" t="s">
        <v>2316</v>
      </c>
      <c r="D1143">
        <v>51</v>
      </c>
      <c r="E1143">
        <v>6</v>
      </c>
      <c r="F1143" s="37" t="str">
        <f>VLOOKUP(Z1143, method!$A$1:$B$15, 2, 0)</f>
        <v>中前</v>
      </c>
      <c r="G1143">
        <v>3</v>
      </c>
      <c r="H1143">
        <v>125</v>
      </c>
      <c r="I1143">
        <v>1400</v>
      </c>
      <c r="J1143" s="22" t="s">
        <v>588</v>
      </c>
      <c r="K1143">
        <v>1</v>
      </c>
      <c r="L1143">
        <v>22.74</v>
      </c>
      <c r="M1143">
        <v>15</v>
      </c>
      <c r="N1143">
        <v>9</v>
      </c>
      <c r="O1143">
        <v>24</v>
      </c>
      <c r="P1143" t="s">
        <v>539</v>
      </c>
      <c r="Q1143">
        <v>1029</v>
      </c>
      <c r="R1143">
        <v>4</v>
      </c>
      <c r="S1143" s="32" t="s">
        <v>446</v>
      </c>
      <c r="T1143">
        <v>25</v>
      </c>
      <c r="W1143" t="s">
        <v>459</v>
      </c>
      <c r="X1143">
        <v>60</v>
      </c>
      <c r="Y1143" s="16" t="s">
        <v>14</v>
      </c>
      <c r="Z1143">
        <v>4</v>
      </c>
      <c r="AA1143">
        <v>5</v>
      </c>
      <c r="AB1143">
        <v>3</v>
      </c>
      <c r="AC1143">
        <v>6</v>
      </c>
      <c r="AF1143">
        <v>6</v>
      </c>
      <c r="AG1143" t="s">
        <v>44</v>
      </c>
    </row>
    <row r="1144" spans="1:33" hidden="1" x14ac:dyDescent="0.25">
      <c r="A1144" s="21" t="s">
        <v>247</v>
      </c>
      <c r="B1144" s="27" t="s">
        <v>263</v>
      </c>
      <c r="C1144" s="27" t="s">
        <v>2316</v>
      </c>
      <c r="D1144">
        <v>124</v>
      </c>
      <c r="E1144">
        <v>9</v>
      </c>
      <c r="F1144" s="38" t="str">
        <f>VLOOKUP(Z1144, method!$A$1:$B$15, 2, 0)</f>
        <v>留後</v>
      </c>
      <c r="G1144">
        <v>8</v>
      </c>
      <c r="H1144">
        <v>121</v>
      </c>
      <c r="I1144">
        <v>1400</v>
      </c>
      <c r="J1144" s="20" t="s">
        <v>58</v>
      </c>
      <c r="K1144">
        <v>1</v>
      </c>
      <c r="L1144">
        <v>22.18</v>
      </c>
      <c r="M1144">
        <v>6</v>
      </c>
      <c r="N1144">
        <v>7</v>
      </c>
      <c r="O1144">
        <v>24</v>
      </c>
      <c r="P1144" t="s">
        <v>429</v>
      </c>
      <c r="Q1144">
        <v>1055</v>
      </c>
      <c r="R1144">
        <v>3</v>
      </c>
      <c r="S1144" s="32" t="s">
        <v>446</v>
      </c>
      <c r="T1144">
        <v>810</v>
      </c>
      <c r="W1144" t="s">
        <v>650</v>
      </c>
      <c r="X1144">
        <v>64</v>
      </c>
      <c r="Y1144" s="16" t="s">
        <v>14</v>
      </c>
      <c r="Z1144">
        <v>11</v>
      </c>
      <c r="AA1144">
        <v>13</v>
      </c>
      <c r="AB1144">
        <v>13</v>
      </c>
      <c r="AC1144">
        <v>9</v>
      </c>
      <c r="AF1144">
        <v>6</v>
      </c>
      <c r="AG1144" t="s">
        <v>44</v>
      </c>
    </row>
    <row r="1145" spans="1:33" hidden="1" x14ac:dyDescent="0.25">
      <c r="A1145" s="21" t="s">
        <v>247</v>
      </c>
      <c r="B1145" s="27" t="s">
        <v>263</v>
      </c>
      <c r="C1145" s="27" t="s">
        <v>2316</v>
      </c>
      <c r="D1145">
        <v>57</v>
      </c>
      <c r="E1145">
        <v>11</v>
      </c>
      <c r="F1145" s="36" t="str">
        <f>VLOOKUP(Z1145, method!$A$1:$B$15, 2, 0)</f>
        <v>中後</v>
      </c>
      <c r="G1145">
        <v>13</v>
      </c>
      <c r="H1145">
        <v>121</v>
      </c>
      <c r="I1145">
        <v>1400</v>
      </c>
      <c r="J1145" s="22" t="s">
        <v>471</v>
      </c>
      <c r="K1145">
        <v>1</v>
      </c>
      <c r="L1145">
        <v>23.47</v>
      </c>
      <c r="M1145">
        <v>23</v>
      </c>
      <c r="N1145">
        <v>6</v>
      </c>
      <c r="O1145">
        <v>24</v>
      </c>
      <c r="P1145" t="s">
        <v>434</v>
      </c>
      <c r="Q1145">
        <v>1059</v>
      </c>
      <c r="R1145">
        <v>3</v>
      </c>
      <c r="S1145" s="32" t="s">
        <v>435</v>
      </c>
      <c r="T1145">
        <v>772</v>
      </c>
      <c r="W1145">
        <v>10</v>
      </c>
      <c r="X1145">
        <v>66</v>
      </c>
      <c r="Y1145" s="16" t="s">
        <v>14</v>
      </c>
      <c r="Z1145">
        <v>10</v>
      </c>
      <c r="AA1145">
        <v>12</v>
      </c>
      <c r="AB1145">
        <v>14</v>
      </c>
      <c r="AC1145">
        <v>11</v>
      </c>
      <c r="AF1145">
        <v>6</v>
      </c>
      <c r="AG1145" t="s">
        <v>44</v>
      </c>
    </row>
    <row r="1146" spans="1:33" hidden="1" x14ac:dyDescent="0.25">
      <c r="A1146" s="21" t="s">
        <v>247</v>
      </c>
      <c r="B1146" s="27" t="s">
        <v>263</v>
      </c>
      <c r="C1146" s="27" t="s">
        <v>2316</v>
      </c>
      <c r="D1146">
        <v>118</v>
      </c>
      <c r="E1146">
        <v>8</v>
      </c>
      <c r="F1146" s="36" t="str">
        <f>VLOOKUP(Z1146, method!$A$1:$B$15, 2, 0)</f>
        <v>中後</v>
      </c>
      <c r="G1146">
        <v>3</v>
      </c>
      <c r="H1146">
        <v>126</v>
      </c>
      <c r="I1146">
        <v>1400</v>
      </c>
      <c r="J1146" s="20" t="s">
        <v>58</v>
      </c>
      <c r="K1146">
        <v>1</v>
      </c>
      <c r="L1146">
        <v>22.56</v>
      </c>
      <c r="M1146">
        <v>2</v>
      </c>
      <c r="N1146">
        <v>6</v>
      </c>
      <c r="O1146">
        <v>24</v>
      </c>
      <c r="P1146" t="s">
        <v>518</v>
      </c>
      <c r="Q1146">
        <v>1063</v>
      </c>
      <c r="R1146">
        <v>3</v>
      </c>
      <c r="S1146" s="32" t="s">
        <v>446</v>
      </c>
      <c r="T1146">
        <v>722</v>
      </c>
      <c r="W1146" t="s">
        <v>699</v>
      </c>
      <c r="X1146">
        <v>68</v>
      </c>
      <c r="Y1146" s="16" t="s">
        <v>14</v>
      </c>
      <c r="Z1146">
        <v>9</v>
      </c>
      <c r="AA1146">
        <v>8</v>
      </c>
      <c r="AB1146">
        <v>11</v>
      </c>
      <c r="AC1146">
        <v>8</v>
      </c>
      <c r="AF1146">
        <v>6</v>
      </c>
      <c r="AG1146" t="s">
        <v>44</v>
      </c>
    </row>
    <row r="1147" spans="1:33" hidden="1" x14ac:dyDescent="0.25">
      <c r="A1147" s="21" t="s">
        <v>247</v>
      </c>
      <c r="B1147" s="27" t="s">
        <v>263</v>
      </c>
      <c r="C1147" s="27" t="s">
        <v>2316</v>
      </c>
      <c r="D1147">
        <v>40</v>
      </c>
      <c r="E1147">
        <v>13</v>
      </c>
      <c r="F1147" s="36" t="str">
        <f>VLOOKUP(Z1147, method!$A$1:$B$15, 2, 0)</f>
        <v>中後</v>
      </c>
      <c r="G1147">
        <v>7</v>
      </c>
      <c r="H1147">
        <v>124</v>
      </c>
      <c r="I1147">
        <v>1400</v>
      </c>
      <c r="J1147" s="17" t="s">
        <v>393</v>
      </c>
      <c r="K1147">
        <v>1</v>
      </c>
      <c r="L1147">
        <v>24.44</v>
      </c>
      <c r="M1147">
        <v>28</v>
      </c>
      <c r="N1147">
        <v>4</v>
      </c>
      <c r="O1147">
        <v>24</v>
      </c>
      <c r="P1147" t="s">
        <v>434</v>
      </c>
      <c r="Q1147">
        <v>1049</v>
      </c>
      <c r="R1147">
        <v>3</v>
      </c>
      <c r="S1147" s="33" t="s">
        <v>430</v>
      </c>
      <c r="T1147">
        <v>622</v>
      </c>
      <c r="W1147" t="s">
        <v>674</v>
      </c>
      <c r="X1147">
        <v>68</v>
      </c>
      <c r="Y1147" s="16" t="s">
        <v>14</v>
      </c>
      <c r="Z1147">
        <v>10</v>
      </c>
      <c r="AA1147">
        <v>9</v>
      </c>
      <c r="AB1147">
        <v>10</v>
      </c>
      <c r="AC1147">
        <v>13</v>
      </c>
      <c r="AF1147">
        <v>6</v>
      </c>
      <c r="AG1147" t="s">
        <v>44</v>
      </c>
    </row>
    <row r="1148" spans="1:33" x14ac:dyDescent="0.25">
      <c r="A1148" s="21" t="s">
        <v>247</v>
      </c>
      <c r="B1148" s="16" t="s">
        <v>266</v>
      </c>
      <c r="C1148" s="16" t="s">
        <v>2317</v>
      </c>
      <c r="D1148">
        <v>17</v>
      </c>
      <c r="E1148" s="34">
        <v>5</v>
      </c>
      <c r="F1148" s="36" t="str">
        <f>VLOOKUP(Z1148, method!$A$1:$B$15, 2, 0)</f>
        <v>中後</v>
      </c>
      <c r="G1148">
        <v>4</v>
      </c>
      <c r="H1148">
        <v>118</v>
      </c>
      <c r="I1148" s="43">
        <v>1650</v>
      </c>
      <c r="J1148" s="25" t="s">
        <v>150</v>
      </c>
      <c r="K1148">
        <v>1</v>
      </c>
      <c r="L1148">
        <v>39.840000000000003</v>
      </c>
      <c r="M1148">
        <v>10</v>
      </c>
      <c r="N1148">
        <v>9</v>
      </c>
      <c r="O1148">
        <v>25</v>
      </c>
      <c r="P1148" s="31" t="s">
        <v>450</v>
      </c>
      <c r="Q1148">
        <v>952</v>
      </c>
      <c r="R1148">
        <v>3</v>
      </c>
      <c r="S1148" s="32" t="s">
        <v>435</v>
      </c>
      <c r="T1148">
        <v>15</v>
      </c>
      <c r="W1148" s="12" t="s">
        <v>451</v>
      </c>
      <c r="X1148">
        <v>63</v>
      </c>
      <c r="Y1148" s="19" t="s">
        <v>94</v>
      </c>
      <c r="Z1148">
        <v>8</v>
      </c>
      <c r="AA1148">
        <v>9</v>
      </c>
      <c r="AB1148">
        <v>9</v>
      </c>
      <c r="AC1148">
        <v>5</v>
      </c>
      <c r="AF1148">
        <v>4</v>
      </c>
      <c r="AG1148" t="s">
        <v>101</v>
      </c>
    </row>
    <row r="1149" spans="1:33" hidden="1" x14ac:dyDescent="0.25">
      <c r="A1149" s="21" t="s">
        <v>247</v>
      </c>
      <c r="B1149" s="16" t="s">
        <v>266</v>
      </c>
      <c r="C1149" s="16" t="s">
        <v>2317</v>
      </c>
      <c r="D1149">
        <v>2.7</v>
      </c>
      <c r="E1149">
        <v>12</v>
      </c>
      <c r="F1149" s="37" t="str">
        <f>VLOOKUP(Z1149, method!$A$1:$B$15, 2, 0)</f>
        <v>中前</v>
      </c>
      <c r="G1149">
        <v>4</v>
      </c>
      <c r="H1149">
        <v>120</v>
      </c>
      <c r="I1149">
        <v>1800</v>
      </c>
      <c r="J1149" s="20" t="s">
        <v>19</v>
      </c>
      <c r="K1149">
        <v>1</v>
      </c>
      <c r="L1149">
        <v>54.63</v>
      </c>
      <c r="M1149">
        <v>4</v>
      </c>
      <c r="N1149">
        <v>6</v>
      </c>
      <c r="O1149">
        <v>25</v>
      </c>
      <c r="P1149" s="31" t="s">
        <v>450</v>
      </c>
      <c r="Q1149">
        <v>951</v>
      </c>
      <c r="R1149">
        <v>3</v>
      </c>
      <c r="S1149" s="33" t="s">
        <v>499</v>
      </c>
      <c r="T1149">
        <v>734</v>
      </c>
      <c r="W1149">
        <v>18</v>
      </c>
      <c r="X1149">
        <v>63</v>
      </c>
      <c r="Y1149" s="19" t="s">
        <v>94</v>
      </c>
      <c r="Z1149">
        <v>5</v>
      </c>
      <c r="AA1149">
        <v>5</v>
      </c>
      <c r="AB1149">
        <v>6</v>
      </c>
      <c r="AC1149">
        <v>6</v>
      </c>
      <c r="AD1149">
        <v>12</v>
      </c>
      <c r="AF1149">
        <v>4</v>
      </c>
      <c r="AG1149" t="s">
        <v>101</v>
      </c>
    </row>
    <row r="1150" spans="1:33" x14ac:dyDescent="0.25">
      <c r="A1150" s="21" t="s">
        <v>247</v>
      </c>
      <c r="B1150" s="16" t="s">
        <v>266</v>
      </c>
      <c r="C1150" s="16" t="s">
        <v>2317</v>
      </c>
      <c r="D1150">
        <v>7.6</v>
      </c>
      <c r="E1150" s="34">
        <v>5</v>
      </c>
      <c r="F1150" s="37" t="str">
        <f>VLOOKUP(Z1150, method!$A$1:$B$15, 2, 0)</f>
        <v>中前</v>
      </c>
      <c r="G1150">
        <v>1</v>
      </c>
      <c r="H1150">
        <v>118</v>
      </c>
      <c r="I1150" s="43">
        <v>1650</v>
      </c>
      <c r="J1150" s="24" t="s">
        <v>34</v>
      </c>
      <c r="K1150">
        <v>1</v>
      </c>
      <c r="L1150">
        <v>39.4</v>
      </c>
      <c r="M1150">
        <v>7</v>
      </c>
      <c r="N1150">
        <v>5</v>
      </c>
      <c r="O1150">
        <v>25</v>
      </c>
      <c r="P1150" s="31" t="s">
        <v>450</v>
      </c>
      <c r="Q1150">
        <v>945</v>
      </c>
      <c r="R1150">
        <v>3</v>
      </c>
      <c r="S1150" s="32" t="s">
        <v>435</v>
      </c>
      <c r="T1150">
        <v>657</v>
      </c>
      <c r="W1150" s="12" t="s">
        <v>456</v>
      </c>
      <c r="X1150">
        <v>63</v>
      </c>
      <c r="Y1150" s="19" t="s">
        <v>94</v>
      </c>
      <c r="Z1150">
        <v>7</v>
      </c>
      <c r="AA1150">
        <v>8</v>
      </c>
      <c r="AB1150">
        <v>7</v>
      </c>
      <c r="AC1150">
        <v>5</v>
      </c>
      <c r="AF1150">
        <v>4</v>
      </c>
      <c r="AG1150" t="s">
        <v>101</v>
      </c>
    </row>
    <row r="1151" spans="1:33" x14ac:dyDescent="0.25">
      <c r="A1151" s="21" t="s">
        <v>247</v>
      </c>
      <c r="B1151" s="16" t="s">
        <v>266</v>
      </c>
      <c r="C1151" s="16" t="s">
        <v>2317</v>
      </c>
      <c r="D1151">
        <v>6.2</v>
      </c>
      <c r="E1151" s="28">
        <v>1</v>
      </c>
      <c r="F1151" s="36" t="str">
        <f>VLOOKUP(Z1151, method!$A$1:$B$15, 2, 0)</f>
        <v>中後</v>
      </c>
      <c r="G1151">
        <v>8</v>
      </c>
      <c r="H1151">
        <v>132</v>
      </c>
      <c r="I1151" s="43">
        <v>1650</v>
      </c>
      <c r="J1151" s="16" t="s">
        <v>13</v>
      </c>
      <c r="K1151">
        <v>1</v>
      </c>
      <c r="L1151">
        <v>39.54</v>
      </c>
      <c r="M1151">
        <v>9</v>
      </c>
      <c r="N1151">
        <v>4</v>
      </c>
      <c r="O1151">
        <v>25</v>
      </c>
      <c r="P1151" s="31" t="s">
        <v>450</v>
      </c>
      <c r="Q1151">
        <v>938</v>
      </c>
      <c r="R1151">
        <v>4</v>
      </c>
      <c r="S1151" s="32" t="s">
        <v>446</v>
      </c>
      <c r="T1151">
        <v>578</v>
      </c>
      <c r="W1151" s="12" t="s">
        <v>883</v>
      </c>
      <c r="X1151">
        <v>57</v>
      </c>
      <c r="Y1151" s="19" t="s">
        <v>94</v>
      </c>
      <c r="Z1151">
        <v>10</v>
      </c>
      <c r="AA1151">
        <v>10</v>
      </c>
      <c r="AB1151">
        <v>7</v>
      </c>
      <c r="AC1151">
        <v>1</v>
      </c>
      <c r="AF1151">
        <v>4</v>
      </c>
      <c r="AG1151" t="s">
        <v>101</v>
      </c>
    </row>
    <row r="1152" spans="1:33" x14ac:dyDescent="0.25">
      <c r="A1152" s="21" t="s">
        <v>247</v>
      </c>
      <c r="B1152" s="16" t="s">
        <v>266</v>
      </c>
      <c r="C1152" s="16" t="s">
        <v>2317</v>
      </c>
      <c r="D1152">
        <v>6.1</v>
      </c>
      <c r="E1152">
        <v>6</v>
      </c>
      <c r="F1152" s="37" t="str">
        <f>VLOOKUP(Z1152, method!$A$1:$B$15, 2, 0)</f>
        <v>中前</v>
      </c>
      <c r="G1152">
        <v>5</v>
      </c>
      <c r="H1152">
        <v>134</v>
      </c>
      <c r="I1152" s="43">
        <v>1650</v>
      </c>
      <c r="J1152" s="24" t="s">
        <v>34</v>
      </c>
      <c r="K1152">
        <v>1</v>
      </c>
      <c r="L1152">
        <v>39.82</v>
      </c>
      <c r="M1152">
        <v>19</v>
      </c>
      <c r="N1152">
        <v>3</v>
      </c>
      <c r="O1152">
        <v>25</v>
      </c>
      <c r="P1152" s="31" t="s">
        <v>455</v>
      </c>
      <c r="Q1152">
        <v>942</v>
      </c>
      <c r="R1152">
        <v>4</v>
      </c>
      <c r="S1152" s="32" t="s">
        <v>446</v>
      </c>
      <c r="T1152">
        <v>519</v>
      </c>
      <c r="W1152" s="12" t="s">
        <v>558</v>
      </c>
      <c r="X1152">
        <v>59</v>
      </c>
      <c r="Y1152" s="19" t="s">
        <v>94</v>
      </c>
      <c r="Z1152">
        <v>5</v>
      </c>
      <c r="AA1152">
        <v>5</v>
      </c>
      <c r="AB1152">
        <v>5</v>
      </c>
      <c r="AC1152">
        <v>6</v>
      </c>
      <c r="AF1152">
        <v>4</v>
      </c>
      <c r="AG1152" t="s">
        <v>101</v>
      </c>
    </row>
    <row r="1153" spans="1:33" x14ac:dyDescent="0.25">
      <c r="A1153" s="21" t="s">
        <v>247</v>
      </c>
      <c r="B1153" s="16" t="s">
        <v>266</v>
      </c>
      <c r="C1153" s="16" t="s">
        <v>2317</v>
      </c>
      <c r="D1153">
        <v>39</v>
      </c>
      <c r="E1153" s="34">
        <v>5</v>
      </c>
      <c r="F1153" s="36" t="str">
        <f>VLOOKUP(Z1153, method!$A$1:$B$15, 2, 0)</f>
        <v>中後</v>
      </c>
      <c r="G1153">
        <v>11</v>
      </c>
      <c r="H1153">
        <v>134</v>
      </c>
      <c r="I1153" s="43">
        <v>1650</v>
      </c>
      <c r="J1153" s="24" t="s">
        <v>34</v>
      </c>
      <c r="K1153">
        <v>1</v>
      </c>
      <c r="L1153">
        <v>41.12</v>
      </c>
      <c r="M1153">
        <v>5</v>
      </c>
      <c r="N1153">
        <v>3</v>
      </c>
      <c r="O1153">
        <v>25</v>
      </c>
      <c r="P1153" s="42" t="s">
        <v>445</v>
      </c>
      <c r="Q1153">
        <v>937</v>
      </c>
      <c r="R1153">
        <v>4</v>
      </c>
      <c r="S1153" s="32" t="s">
        <v>435</v>
      </c>
      <c r="T1153">
        <v>483</v>
      </c>
      <c r="W1153" s="12">
        <v>2</v>
      </c>
      <c r="X1153">
        <v>59</v>
      </c>
      <c r="Y1153" s="19" t="s">
        <v>94</v>
      </c>
      <c r="Z1153">
        <v>10</v>
      </c>
      <c r="AA1153">
        <v>11</v>
      </c>
      <c r="AB1153">
        <v>11</v>
      </c>
      <c r="AC1153">
        <v>5</v>
      </c>
      <c r="AF1153">
        <v>4</v>
      </c>
      <c r="AG1153" t="s">
        <v>101</v>
      </c>
    </row>
    <row r="1154" spans="1:33" hidden="1" x14ac:dyDescent="0.25">
      <c r="A1154" s="21" t="s">
        <v>247</v>
      </c>
      <c r="B1154" s="16" t="s">
        <v>266</v>
      </c>
      <c r="C1154" s="16" t="s">
        <v>2317</v>
      </c>
      <c r="D1154">
        <v>27</v>
      </c>
      <c r="E1154">
        <v>10</v>
      </c>
      <c r="F1154" s="38" t="str">
        <f>VLOOKUP(Z1154, method!$A$1:$B$15, 2, 0)</f>
        <v>留後</v>
      </c>
      <c r="G1154">
        <v>9</v>
      </c>
      <c r="H1154">
        <v>120</v>
      </c>
      <c r="I1154">
        <v>1400</v>
      </c>
      <c r="J1154" s="20" t="s">
        <v>58</v>
      </c>
      <c r="K1154">
        <v>1</v>
      </c>
      <c r="L1154">
        <v>22.8</v>
      </c>
      <c r="M1154">
        <v>9</v>
      </c>
      <c r="N1154">
        <v>2</v>
      </c>
      <c r="O1154">
        <v>25</v>
      </c>
      <c r="P1154" t="s">
        <v>429</v>
      </c>
      <c r="Q1154">
        <v>945</v>
      </c>
      <c r="R1154">
        <v>3</v>
      </c>
      <c r="S1154" s="32" t="s">
        <v>435</v>
      </c>
      <c r="T1154">
        <v>417</v>
      </c>
      <c r="W1154">
        <v>8</v>
      </c>
      <c r="X1154">
        <v>61</v>
      </c>
      <c r="Y1154" s="19" t="s">
        <v>94</v>
      </c>
      <c r="Z1154">
        <v>11</v>
      </c>
      <c r="AA1154">
        <v>12</v>
      </c>
      <c r="AB1154">
        <v>13</v>
      </c>
      <c r="AC1154">
        <v>10</v>
      </c>
      <c r="AF1154">
        <v>4</v>
      </c>
      <c r="AG1154" t="s">
        <v>101</v>
      </c>
    </row>
    <row r="1155" spans="1:33" hidden="1" x14ac:dyDescent="0.25">
      <c r="A1155" s="21" t="s">
        <v>247</v>
      </c>
      <c r="B1155" s="16" t="s">
        <v>266</v>
      </c>
      <c r="C1155" s="16" t="s">
        <v>2317</v>
      </c>
      <c r="D1155">
        <v>43</v>
      </c>
      <c r="E1155">
        <v>8</v>
      </c>
      <c r="F1155" s="38" t="str">
        <f>VLOOKUP(Z1155, method!$A$1:$B$15, 2, 0)</f>
        <v>留後</v>
      </c>
      <c r="G1155">
        <v>7</v>
      </c>
      <c r="H1155">
        <v>118</v>
      </c>
      <c r="I1155">
        <v>1400</v>
      </c>
      <c r="J1155" s="24" t="s">
        <v>34</v>
      </c>
      <c r="K1155">
        <v>1</v>
      </c>
      <c r="L1155">
        <v>21.92</v>
      </c>
      <c r="M1155">
        <v>22</v>
      </c>
      <c r="N1155">
        <v>12</v>
      </c>
      <c r="O1155">
        <v>24</v>
      </c>
      <c r="P1155" t="s">
        <v>539</v>
      </c>
      <c r="Q1155">
        <v>950</v>
      </c>
      <c r="R1155">
        <v>3</v>
      </c>
      <c r="S1155" s="32" t="s">
        <v>435</v>
      </c>
      <c r="T1155">
        <v>285</v>
      </c>
      <c r="W1155" t="s">
        <v>519</v>
      </c>
      <c r="X1155">
        <v>63</v>
      </c>
      <c r="Y1155" s="19" t="s">
        <v>94</v>
      </c>
      <c r="Z1155">
        <v>11</v>
      </c>
      <c r="AA1155">
        <v>10</v>
      </c>
      <c r="AB1155">
        <v>9</v>
      </c>
      <c r="AC1155">
        <v>8</v>
      </c>
      <c r="AF1155">
        <v>4</v>
      </c>
      <c r="AG1155" t="s">
        <v>101</v>
      </c>
    </row>
    <row r="1156" spans="1:33" hidden="1" x14ac:dyDescent="0.25">
      <c r="A1156" s="21" t="s">
        <v>247</v>
      </c>
      <c r="B1156" s="16" t="s">
        <v>266</v>
      </c>
      <c r="C1156" s="16" t="s">
        <v>2317</v>
      </c>
      <c r="D1156">
        <v>76</v>
      </c>
      <c r="E1156">
        <v>6</v>
      </c>
      <c r="F1156" s="38" t="str">
        <f>VLOOKUP(Z1156, method!$A$1:$B$15, 2, 0)</f>
        <v>留後</v>
      </c>
      <c r="G1156">
        <v>9</v>
      </c>
      <c r="H1156">
        <v>118</v>
      </c>
      <c r="I1156">
        <v>1200</v>
      </c>
      <c r="J1156" s="18" t="s">
        <v>116</v>
      </c>
      <c r="K1156">
        <v>1</v>
      </c>
      <c r="L1156">
        <v>9.42</v>
      </c>
      <c r="M1156">
        <v>17</v>
      </c>
      <c r="N1156">
        <v>11</v>
      </c>
      <c r="O1156">
        <v>24</v>
      </c>
      <c r="P1156" t="s">
        <v>506</v>
      </c>
      <c r="Q1156">
        <v>956</v>
      </c>
      <c r="R1156">
        <v>3</v>
      </c>
      <c r="S1156" s="32" t="s">
        <v>435</v>
      </c>
      <c r="T1156">
        <v>192</v>
      </c>
      <c r="W1156" t="s">
        <v>541</v>
      </c>
      <c r="X1156">
        <v>63</v>
      </c>
      <c r="Y1156" s="19" t="s">
        <v>94</v>
      </c>
      <c r="Z1156">
        <v>12</v>
      </c>
      <c r="AA1156">
        <v>12</v>
      </c>
      <c r="AB1156">
        <v>6</v>
      </c>
      <c r="AF1156">
        <v>4</v>
      </c>
      <c r="AG1156" t="s">
        <v>101</v>
      </c>
    </row>
    <row r="1157" spans="1:33" hidden="1" x14ac:dyDescent="0.25">
      <c r="A1157" s="21" t="s">
        <v>247</v>
      </c>
      <c r="B1157" s="17" t="s">
        <v>268</v>
      </c>
      <c r="C1157" s="17" t="s">
        <v>2318</v>
      </c>
      <c r="D1157">
        <v>146</v>
      </c>
      <c r="E1157">
        <v>6</v>
      </c>
      <c r="F1157" s="35" t="str">
        <f>VLOOKUP(Z1157, method!$A$1:$B$15, 2, 0)</f>
        <v>放頭</v>
      </c>
      <c r="G1157">
        <v>13</v>
      </c>
      <c r="H1157">
        <v>119</v>
      </c>
      <c r="I1157">
        <v>1400</v>
      </c>
      <c r="J1157" s="25" t="s">
        <v>150</v>
      </c>
      <c r="K1157">
        <v>1</v>
      </c>
      <c r="L1157">
        <v>22.46</v>
      </c>
      <c r="M1157">
        <v>14</v>
      </c>
      <c r="N1157">
        <v>9</v>
      </c>
      <c r="O1157">
        <v>25</v>
      </c>
      <c r="P1157" t="s">
        <v>518</v>
      </c>
      <c r="Q1157">
        <v>1098</v>
      </c>
      <c r="R1157">
        <v>3</v>
      </c>
      <c r="S1157" s="32" t="s">
        <v>446</v>
      </c>
      <c r="T1157">
        <v>28</v>
      </c>
      <c r="W1157" t="s">
        <v>474</v>
      </c>
      <c r="X1157">
        <v>62</v>
      </c>
      <c r="Y1157" s="22" t="s">
        <v>171</v>
      </c>
      <c r="Z1157">
        <v>3</v>
      </c>
      <c r="AA1157">
        <v>2</v>
      </c>
      <c r="AB1157">
        <v>2</v>
      </c>
      <c r="AC1157">
        <v>6</v>
      </c>
      <c r="AF1157">
        <v>2</v>
      </c>
      <c r="AG1157" t="s">
        <v>58</v>
      </c>
    </row>
    <row r="1158" spans="1:33" x14ac:dyDescent="0.25">
      <c r="A1158" s="21" t="s">
        <v>247</v>
      </c>
      <c r="B1158" s="17" t="s">
        <v>268</v>
      </c>
      <c r="C1158" s="17" t="s">
        <v>2318</v>
      </c>
      <c r="D1158">
        <v>134</v>
      </c>
      <c r="E1158">
        <v>12</v>
      </c>
      <c r="F1158" s="38" t="str">
        <f>VLOOKUP(Z1158, method!$A$1:$B$15, 2, 0)</f>
        <v>留後</v>
      </c>
      <c r="G1158">
        <v>10</v>
      </c>
      <c r="H1158">
        <v>119</v>
      </c>
      <c r="I1158" s="43">
        <v>1650</v>
      </c>
      <c r="J1158" s="18" t="s">
        <v>524</v>
      </c>
      <c r="K1158">
        <v>1</v>
      </c>
      <c r="L1158">
        <v>41.03</v>
      </c>
      <c r="M1158">
        <v>16</v>
      </c>
      <c r="N1158">
        <v>7</v>
      </c>
      <c r="O1158">
        <v>25</v>
      </c>
      <c r="P1158" s="31" t="s">
        <v>455</v>
      </c>
      <c r="Q1158">
        <v>1129</v>
      </c>
      <c r="R1158">
        <v>3</v>
      </c>
      <c r="S1158" s="32" t="s">
        <v>446</v>
      </c>
      <c r="T1158">
        <v>845</v>
      </c>
      <c r="W1158" t="s">
        <v>1555</v>
      </c>
      <c r="X1158">
        <v>65</v>
      </c>
      <c r="Y1158" s="22" t="s">
        <v>171</v>
      </c>
      <c r="Z1158">
        <v>12</v>
      </c>
      <c r="AA1158">
        <v>12</v>
      </c>
      <c r="AB1158">
        <v>12</v>
      </c>
      <c r="AC1158">
        <v>12</v>
      </c>
      <c r="AF1158">
        <v>2</v>
      </c>
      <c r="AG1158" t="s">
        <v>58</v>
      </c>
    </row>
    <row r="1159" spans="1:33" hidden="1" x14ac:dyDescent="0.25">
      <c r="A1159" s="21" t="s">
        <v>247</v>
      </c>
      <c r="B1159" s="17" t="s">
        <v>268</v>
      </c>
      <c r="C1159" s="17" t="s">
        <v>2318</v>
      </c>
      <c r="D1159">
        <v>106</v>
      </c>
      <c r="E1159">
        <v>12</v>
      </c>
      <c r="F1159" s="38" t="str">
        <f>VLOOKUP(Z1159, method!$A$1:$B$15, 2, 0)</f>
        <v>留後</v>
      </c>
      <c r="G1159">
        <v>11</v>
      </c>
      <c r="H1159">
        <v>124</v>
      </c>
      <c r="I1159">
        <v>1200</v>
      </c>
      <c r="J1159" s="20" t="s">
        <v>58</v>
      </c>
      <c r="K1159">
        <v>1</v>
      </c>
      <c r="L1159">
        <v>12.16</v>
      </c>
      <c r="M1159">
        <v>4</v>
      </c>
      <c r="N1159">
        <v>6</v>
      </c>
      <c r="O1159">
        <v>25</v>
      </c>
      <c r="P1159" s="31" t="s">
        <v>450</v>
      </c>
      <c r="Q1159">
        <v>1139</v>
      </c>
      <c r="R1159">
        <v>3</v>
      </c>
      <c r="S1159" s="33" t="s">
        <v>499</v>
      </c>
      <c r="T1159">
        <v>733</v>
      </c>
      <c r="W1159" t="s">
        <v>689</v>
      </c>
      <c r="X1159">
        <v>65</v>
      </c>
      <c r="Y1159" s="22" t="s">
        <v>171</v>
      </c>
      <c r="Z1159">
        <v>12</v>
      </c>
      <c r="AA1159">
        <v>12</v>
      </c>
      <c r="AB1159">
        <v>12</v>
      </c>
      <c r="AF1159">
        <v>2</v>
      </c>
      <c r="AG1159" t="s">
        <v>58</v>
      </c>
    </row>
    <row r="1160" spans="1:33" x14ac:dyDescent="0.25">
      <c r="A1160" s="21" t="s">
        <v>247</v>
      </c>
      <c r="B1160" s="18" t="s">
        <v>271</v>
      </c>
      <c r="C1160" s="18" t="s">
        <v>2319</v>
      </c>
      <c r="D1160">
        <v>7.1</v>
      </c>
      <c r="E1160" s="28">
        <v>1</v>
      </c>
      <c r="F1160" s="37" t="str">
        <f>VLOOKUP(Z1160, method!$A$1:$B$15, 2, 0)</f>
        <v>中前</v>
      </c>
      <c r="G1160">
        <v>1</v>
      </c>
      <c r="H1160">
        <v>130</v>
      </c>
      <c r="I1160" s="43">
        <v>1650</v>
      </c>
      <c r="J1160" s="25" t="s">
        <v>150</v>
      </c>
      <c r="K1160">
        <v>1</v>
      </c>
      <c r="L1160">
        <v>40.9</v>
      </c>
      <c r="M1160">
        <v>10</v>
      </c>
      <c r="N1160">
        <v>9</v>
      </c>
      <c r="O1160">
        <v>25</v>
      </c>
      <c r="P1160" s="31" t="s">
        <v>450</v>
      </c>
      <c r="Q1160">
        <v>1090</v>
      </c>
      <c r="R1160">
        <v>4</v>
      </c>
      <c r="S1160" s="32" t="s">
        <v>435</v>
      </c>
      <c r="T1160">
        <v>16</v>
      </c>
      <c r="W1160" s="12" t="s">
        <v>451</v>
      </c>
      <c r="X1160">
        <v>55</v>
      </c>
      <c r="Y1160" s="19" t="s">
        <v>24</v>
      </c>
      <c r="Z1160">
        <v>4</v>
      </c>
      <c r="AA1160">
        <v>4</v>
      </c>
      <c r="AB1160">
        <v>3</v>
      </c>
      <c r="AC1160">
        <v>1</v>
      </c>
      <c r="AF1160">
        <v>9</v>
      </c>
      <c r="AG1160" t="s">
        <v>150</v>
      </c>
    </row>
    <row r="1161" spans="1:33" hidden="1" x14ac:dyDescent="0.25">
      <c r="A1161" s="21" t="s">
        <v>247</v>
      </c>
      <c r="B1161" s="18" t="s">
        <v>271</v>
      </c>
      <c r="C1161" s="18" t="s">
        <v>2319</v>
      </c>
      <c r="D1161">
        <v>21</v>
      </c>
      <c r="E1161">
        <v>12</v>
      </c>
      <c r="F1161" s="37" t="str">
        <f>VLOOKUP(Z1161, method!$A$1:$B$15, 2, 0)</f>
        <v>中前</v>
      </c>
      <c r="G1161">
        <v>13</v>
      </c>
      <c r="H1161">
        <v>135</v>
      </c>
      <c r="I1161">
        <v>1600</v>
      </c>
      <c r="J1161" s="25" t="s">
        <v>150</v>
      </c>
      <c r="K1161">
        <v>1</v>
      </c>
      <c r="L1161">
        <v>36.39</v>
      </c>
      <c r="M1161">
        <v>1</v>
      </c>
      <c r="N1161">
        <v>7</v>
      </c>
      <c r="O1161">
        <v>25</v>
      </c>
      <c r="P1161" t="s">
        <v>429</v>
      </c>
      <c r="Q1161">
        <v>1087</v>
      </c>
      <c r="R1161">
        <v>4</v>
      </c>
      <c r="S1161" s="32" t="s">
        <v>435</v>
      </c>
      <c r="T1161">
        <v>805</v>
      </c>
      <c r="W1161" t="s">
        <v>634</v>
      </c>
      <c r="X1161">
        <v>58</v>
      </c>
      <c r="Y1161" s="19" t="s">
        <v>24</v>
      </c>
      <c r="Z1161">
        <v>5</v>
      </c>
      <c r="AA1161">
        <v>5</v>
      </c>
      <c r="AB1161">
        <v>5</v>
      </c>
      <c r="AC1161">
        <v>12</v>
      </c>
      <c r="AF1161">
        <v>9</v>
      </c>
      <c r="AG1161" t="s">
        <v>150</v>
      </c>
    </row>
    <row r="1162" spans="1:33" x14ac:dyDescent="0.25">
      <c r="A1162" s="21" t="s">
        <v>247</v>
      </c>
      <c r="B1162" s="18" t="s">
        <v>271</v>
      </c>
      <c r="C1162" s="18" t="s">
        <v>2319</v>
      </c>
      <c r="D1162">
        <v>25</v>
      </c>
      <c r="E1162" s="28">
        <v>3</v>
      </c>
      <c r="F1162" s="37" t="str">
        <f>VLOOKUP(Z1162, method!$A$1:$B$15, 2, 0)</f>
        <v>中前</v>
      </c>
      <c r="G1162">
        <v>11</v>
      </c>
      <c r="H1162">
        <v>134</v>
      </c>
      <c r="I1162" s="43">
        <v>1650</v>
      </c>
      <c r="J1162" s="25" t="s">
        <v>150</v>
      </c>
      <c r="K1162">
        <v>1</v>
      </c>
      <c r="L1162">
        <v>40.25</v>
      </c>
      <c r="M1162">
        <v>28</v>
      </c>
      <c r="N1162">
        <v>5</v>
      </c>
      <c r="O1162">
        <v>25</v>
      </c>
      <c r="P1162" s="30" t="s">
        <v>445</v>
      </c>
      <c r="Q1162">
        <v>1093</v>
      </c>
      <c r="R1162">
        <v>4</v>
      </c>
      <c r="S1162" s="32" t="s">
        <v>446</v>
      </c>
      <c r="T1162">
        <v>715</v>
      </c>
      <c r="W1162" s="12" t="s">
        <v>558</v>
      </c>
      <c r="X1162">
        <v>59</v>
      </c>
      <c r="Y1162" s="19" t="s">
        <v>24</v>
      </c>
      <c r="Z1162">
        <v>6</v>
      </c>
      <c r="AA1162">
        <v>3</v>
      </c>
      <c r="AB1162">
        <v>4</v>
      </c>
      <c r="AC1162">
        <v>3</v>
      </c>
      <c r="AF1162">
        <v>9</v>
      </c>
      <c r="AG1162" t="s">
        <v>150</v>
      </c>
    </row>
    <row r="1163" spans="1:33" hidden="1" x14ac:dyDescent="0.25">
      <c r="A1163" s="21" t="s">
        <v>247</v>
      </c>
      <c r="B1163" s="18" t="s">
        <v>271</v>
      </c>
      <c r="C1163" s="18" t="s">
        <v>2319</v>
      </c>
      <c r="D1163">
        <v>12</v>
      </c>
      <c r="E1163">
        <v>11</v>
      </c>
      <c r="F1163" s="35" t="str">
        <f>VLOOKUP(Z1163, method!$A$1:$B$15, 2, 0)</f>
        <v>放頭</v>
      </c>
      <c r="G1163">
        <v>3</v>
      </c>
      <c r="H1163">
        <v>135</v>
      </c>
      <c r="I1163">
        <v>1800</v>
      </c>
      <c r="J1163" s="25" t="s">
        <v>150</v>
      </c>
      <c r="K1163">
        <v>1</v>
      </c>
      <c r="L1163">
        <v>49.69</v>
      </c>
      <c r="M1163">
        <v>30</v>
      </c>
      <c r="N1163">
        <v>4</v>
      </c>
      <c r="O1163">
        <v>25</v>
      </c>
      <c r="P1163" s="42" t="s">
        <v>445</v>
      </c>
      <c r="Q1163">
        <v>1079</v>
      </c>
      <c r="R1163">
        <v>4</v>
      </c>
      <c r="S1163" s="32" t="s">
        <v>446</v>
      </c>
      <c r="T1163">
        <v>634</v>
      </c>
      <c r="W1163">
        <v>6</v>
      </c>
      <c r="X1163">
        <v>60</v>
      </c>
      <c r="Y1163" s="19" t="s">
        <v>24</v>
      </c>
      <c r="Z1163">
        <v>3</v>
      </c>
      <c r="AA1163">
        <v>2</v>
      </c>
      <c r="AB1163">
        <v>3</v>
      </c>
      <c r="AC1163">
        <v>4</v>
      </c>
      <c r="AD1163">
        <v>11</v>
      </c>
      <c r="AF1163">
        <v>9</v>
      </c>
      <c r="AG1163" t="s">
        <v>150</v>
      </c>
    </row>
    <row r="1164" spans="1:33" x14ac:dyDescent="0.25">
      <c r="A1164" s="21" t="s">
        <v>247</v>
      </c>
      <c r="B1164" s="18" t="s">
        <v>271</v>
      </c>
      <c r="C1164" s="18" t="s">
        <v>2319</v>
      </c>
      <c r="D1164">
        <v>3.2</v>
      </c>
      <c r="E1164">
        <v>11</v>
      </c>
      <c r="F1164" s="35" t="str">
        <f>VLOOKUP(Z1164, method!$A$1:$B$15, 2, 0)</f>
        <v>放頭</v>
      </c>
      <c r="G1164">
        <v>10</v>
      </c>
      <c r="H1164">
        <v>135</v>
      </c>
      <c r="I1164" s="43">
        <v>1650</v>
      </c>
      <c r="J1164" s="20" t="s">
        <v>19</v>
      </c>
      <c r="K1164">
        <v>1</v>
      </c>
      <c r="L1164">
        <v>42.03</v>
      </c>
      <c r="M1164">
        <v>2</v>
      </c>
      <c r="N1164">
        <v>4</v>
      </c>
      <c r="O1164">
        <v>25</v>
      </c>
      <c r="P1164" s="42" t="s">
        <v>445</v>
      </c>
      <c r="Q1164">
        <v>1092</v>
      </c>
      <c r="R1164">
        <v>4</v>
      </c>
      <c r="S1164" s="32" t="s">
        <v>446</v>
      </c>
      <c r="T1164">
        <v>558</v>
      </c>
      <c r="W1164">
        <v>16</v>
      </c>
      <c r="X1164">
        <v>60</v>
      </c>
      <c r="Y1164" s="19" t="s">
        <v>24</v>
      </c>
      <c r="Z1164">
        <v>2</v>
      </c>
      <c r="AA1164">
        <v>2</v>
      </c>
      <c r="AB1164">
        <v>2</v>
      </c>
      <c r="AC1164">
        <v>11</v>
      </c>
      <c r="AF1164">
        <v>9</v>
      </c>
      <c r="AG1164" t="s">
        <v>150</v>
      </c>
    </row>
    <row r="1165" spans="1:33" x14ac:dyDescent="0.25">
      <c r="A1165" s="21" t="s">
        <v>247</v>
      </c>
      <c r="B1165" s="18" t="s">
        <v>271</v>
      </c>
      <c r="C1165" s="18" t="s">
        <v>2319</v>
      </c>
      <c r="D1165">
        <v>4.7</v>
      </c>
      <c r="E1165" s="28">
        <v>2</v>
      </c>
      <c r="F1165" s="35" t="str">
        <f>VLOOKUP(Z1165, method!$A$1:$B$15, 2, 0)</f>
        <v>放頭</v>
      </c>
      <c r="G1165">
        <v>3</v>
      </c>
      <c r="H1165">
        <v>135</v>
      </c>
      <c r="I1165" s="43">
        <v>1650</v>
      </c>
      <c r="J1165" s="25" t="s">
        <v>150</v>
      </c>
      <c r="K1165">
        <v>1</v>
      </c>
      <c r="L1165">
        <v>39.770000000000003</v>
      </c>
      <c r="M1165">
        <v>12</v>
      </c>
      <c r="N1165">
        <v>3</v>
      </c>
      <c r="O1165">
        <v>25</v>
      </c>
      <c r="P1165" s="31" t="s">
        <v>450</v>
      </c>
      <c r="Q1165">
        <v>1105</v>
      </c>
      <c r="R1165">
        <v>4</v>
      </c>
      <c r="S1165" s="32" t="s">
        <v>446</v>
      </c>
      <c r="T1165">
        <v>500</v>
      </c>
      <c r="W1165" s="12" t="s">
        <v>480</v>
      </c>
      <c r="X1165">
        <v>60</v>
      </c>
      <c r="Y1165" s="19" t="s">
        <v>24</v>
      </c>
      <c r="Z1165">
        <v>2</v>
      </c>
      <c r="AA1165">
        <v>2</v>
      </c>
      <c r="AB1165">
        <v>2</v>
      </c>
      <c r="AC1165">
        <v>2</v>
      </c>
      <c r="AF1165">
        <v>9</v>
      </c>
      <c r="AG1165" t="s">
        <v>150</v>
      </c>
    </row>
    <row r="1166" spans="1:33" x14ac:dyDescent="0.25">
      <c r="A1166" s="21" t="s">
        <v>247</v>
      </c>
      <c r="B1166" s="18" t="s">
        <v>271</v>
      </c>
      <c r="C1166" s="18" t="s">
        <v>2319</v>
      </c>
      <c r="D1166">
        <v>9.3000000000000007</v>
      </c>
      <c r="E1166" s="34">
        <v>5</v>
      </c>
      <c r="F1166" s="37" t="str">
        <f>VLOOKUP(Z1166, method!$A$1:$B$15, 2, 0)</f>
        <v>中前</v>
      </c>
      <c r="G1166">
        <v>11</v>
      </c>
      <c r="H1166">
        <v>117</v>
      </c>
      <c r="I1166" s="43">
        <v>1650</v>
      </c>
      <c r="J1166" s="25" t="s">
        <v>150</v>
      </c>
      <c r="K1166">
        <v>1</v>
      </c>
      <c r="L1166">
        <v>40.06</v>
      </c>
      <c r="M1166">
        <v>19</v>
      </c>
      <c r="N1166">
        <v>2</v>
      </c>
      <c r="O1166">
        <v>25</v>
      </c>
      <c r="P1166" s="31" t="s">
        <v>455</v>
      </c>
      <c r="Q1166">
        <v>1109</v>
      </c>
      <c r="R1166">
        <v>3</v>
      </c>
      <c r="S1166" s="32" t="s">
        <v>435</v>
      </c>
      <c r="T1166">
        <v>446</v>
      </c>
      <c r="W1166" s="12" t="s">
        <v>521</v>
      </c>
      <c r="X1166">
        <v>60</v>
      </c>
      <c r="Y1166" s="19" t="s">
        <v>24</v>
      </c>
      <c r="Z1166">
        <v>6</v>
      </c>
      <c r="AA1166">
        <v>6</v>
      </c>
      <c r="AB1166">
        <v>7</v>
      </c>
      <c r="AC1166">
        <v>5</v>
      </c>
      <c r="AF1166">
        <v>9</v>
      </c>
      <c r="AG1166" t="s">
        <v>150</v>
      </c>
    </row>
    <row r="1167" spans="1:33" x14ac:dyDescent="0.25">
      <c r="A1167" s="21" t="s">
        <v>247</v>
      </c>
      <c r="B1167" s="18" t="s">
        <v>271</v>
      </c>
      <c r="C1167" s="18" t="s">
        <v>2319</v>
      </c>
      <c r="D1167">
        <v>4.3</v>
      </c>
      <c r="E1167" s="28">
        <v>2</v>
      </c>
      <c r="F1167" s="37" t="str">
        <f>VLOOKUP(Z1167, method!$A$1:$B$15, 2, 0)</f>
        <v>中前</v>
      </c>
      <c r="G1167">
        <v>3</v>
      </c>
      <c r="H1167">
        <v>135</v>
      </c>
      <c r="I1167" s="43">
        <v>1650</v>
      </c>
      <c r="J1167" s="25" t="s">
        <v>150</v>
      </c>
      <c r="K1167">
        <v>1</v>
      </c>
      <c r="L1167">
        <v>40.020000000000003</v>
      </c>
      <c r="M1167">
        <v>22</v>
      </c>
      <c r="N1167">
        <v>1</v>
      </c>
      <c r="O1167">
        <v>25</v>
      </c>
      <c r="P1167" s="31" t="s">
        <v>461</v>
      </c>
      <c r="Q1167">
        <v>1095</v>
      </c>
      <c r="R1167">
        <v>4</v>
      </c>
      <c r="S1167" s="32" t="s">
        <v>435</v>
      </c>
      <c r="T1167">
        <v>372</v>
      </c>
      <c r="W1167" s="12" t="s">
        <v>662</v>
      </c>
      <c r="X1167">
        <v>58</v>
      </c>
      <c r="Y1167" s="19" t="s">
        <v>24</v>
      </c>
      <c r="Z1167">
        <v>4</v>
      </c>
      <c r="AA1167">
        <v>3</v>
      </c>
      <c r="AB1167">
        <v>3</v>
      </c>
      <c r="AC1167">
        <v>2</v>
      </c>
      <c r="AF1167">
        <v>9</v>
      </c>
      <c r="AG1167" t="s">
        <v>150</v>
      </c>
    </row>
    <row r="1168" spans="1:33" hidden="1" x14ac:dyDescent="0.25">
      <c r="A1168" s="21" t="s">
        <v>247</v>
      </c>
      <c r="B1168" s="18" t="s">
        <v>271</v>
      </c>
      <c r="C1168" s="18" t="s">
        <v>2319</v>
      </c>
      <c r="D1168">
        <v>4.3</v>
      </c>
      <c r="E1168" s="28">
        <v>3</v>
      </c>
      <c r="F1168" s="35" t="str">
        <f>VLOOKUP(Z1168, method!$A$1:$B$15, 2, 0)</f>
        <v>放頭</v>
      </c>
      <c r="G1168">
        <v>1</v>
      </c>
      <c r="H1168">
        <v>133</v>
      </c>
      <c r="I1168" s="43">
        <v>1650</v>
      </c>
      <c r="J1168" s="25" t="s">
        <v>150</v>
      </c>
      <c r="K1168">
        <v>1</v>
      </c>
      <c r="L1168">
        <v>39.75</v>
      </c>
      <c r="M1168">
        <v>26</v>
      </c>
      <c r="N1168">
        <v>12</v>
      </c>
      <c r="O1168">
        <v>24</v>
      </c>
      <c r="P1168" s="30" t="s">
        <v>445</v>
      </c>
      <c r="Q1168">
        <v>1099</v>
      </c>
      <c r="R1168">
        <v>4</v>
      </c>
      <c r="S1168" s="32" t="s">
        <v>435</v>
      </c>
      <c r="T1168">
        <v>291</v>
      </c>
      <c r="W1168" s="12" t="s">
        <v>521</v>
      </c>
      <c r="X1168">
        <v>58</v>
      </c>
      <c r="Y1168" s="19" t="s">
        <v>24</v>
      </c>
      <c r="Z1168">
        <v>1</v>
      </c>
      <c r="AA1168">
        <v>1</v>
      </c>
      <c r="AB1168">
        <v>1</v>
      </c>
      <c r="AC1168">
        <v>3</v>
      </c>
      <c r="AF1168">
        <v>9</v>
      </c>
      <c r="AG1168" t="s">
        <v>150</v>
      </c>
    </row>
    <row r="1169" spans="1:33" hidden="1" x14ac:dyDescent="0.25">
      <c r="A1169" s="21" t="s">
        <v>247</v>
      </c>
      <c r="B1169" s="18" t="s">
        <v>271</v>
      </c>
      <c r="C1169" s="18" t="s">
        <v>2319</v>
      </c>
      <c r="D1169">
        <v>10</v>
      </c>
      <c r="E1169" s="28">
        <v>1</v>
      </c>
      <c r="F1169" s="35" t="str">
        <f>VLOOKUP(Z1169, method!$A$1:$B$15, 2, 0)</f>
        <v>放頭</v>
      </c>
      <c r="G1169">
        <v>6</v>
      </c>
      <c r="H1169">
        <v>132</v>
      </c>
      <c r="I1169" s="43">
        <v>1650</v>
      </c>
      <c r="J1169" s="25" t="s">
        <v>150</v>
      </c>
      <c r="K1169">
        <v>1</v>
      </c>
      <c r="L1169">
        <v>40.409999999999997</v>
      </c>
      <c r="M1169">
        <v>20</v>
      </c>
      <c r="N1169">
        <v>11</v>
      </c>
      <c r="O1169">
        <v>24</v>
      </c>
      <c r="P1169" s="31" t="s">
        <v>461</v>
      </c>
      <c r="Q1169">
        <v>1093</v>
      </c>
      <c r="R1169">
        <v>4</v>
      </c>
      <c r="S1169" s="33" t="s">
        <v>499</v>
      </c>
      <c r="T1169">
        <v>196</v>
      </c>
      <c r="W1169" s="12" t="s">
        <v>662</v>
      </c>
      <c r="X1169">
        <v>52</v>
      </c>
      <c r="Y1169" s="19" t="s">
        <v>24</v>
      </c>
      <c r="Z1169">
        <v>1</v>
      </c>
      <c r="AA1169">
        <v>1</v>
      </c>
      <c r="AB1169">
        <v>1</v>
      </c>
      <c r="AC1169">
        <v>1</v>
      </c>
      <c r="AF1169">
        <v>9</v>
      </c>
      <c r="AG1169" t="s">
        <v>150</v>
      </c>
    </row>
    <row r="1170" spans="1:33" hidden="1" x14ac:dyDescent="0.25">
      <c r="A1170" s="21" t="s">
        <v>247</v>
      </c>
      <c r="B1170" s="18" t="s">
        <v>271</v>
      </c>
      <c r="C1170" s="18" t="s">
        <v>2319</v>
      </c>
      <c r="D1170">
        <v>23</v>
      </c>
      <c r="E1170" s="28">
        <v>2</v>
      </c>
      <c r="F1170" s="35" t="str">
        <f>VLOOKUP(Z1170, method!$A$1:$B$15, 2, 0)</f>
        <v>放頭</v>
      </c>
      <c r="G1170">
        <v>7</v>
      </c>
      <c r="H1170">
        <v>127</v>
      </c>
      <c r="I1170" s="43">
        <v>1650</v>
      </c>
      <c r="J1170" s="25" t="s">
        <v>150</v>
      </c>
      <c r="K1170">
        <v>1</v>
      </c>
      <c r="L1170">
        <v>40.58</v>
      </c>
      <c r="M1170">
        <v>27</v>
      </c>
      <c r="N1170">
        <v>10</v>
      </c>
      <c r="O1170">
        <v>24</v>
      </c>
      <c r="P1170" s="31" t="s">
        <v>461</v>
      </c>
      <c r="Q1170">
        <v>1095</v>
      </c>
      <c r="R1170">
        <v>4</v>
      </c>
      <c r="S1170" s="32" t="s">
        <v>435</v>
      </c>
      <c r="T1170">
        <v>131</v>
      </c>
      <c r="W1170" s="12" t="s">
        <v>451</v>
      </c>
      <c r="X1170">
        <v>52</v>
      </c>
      <c r="Y1170" s="19" t="s">
        <v>24</v>
      </c>
      <c r="Z1170">
        <v>2</v>
      </c>
      <c r="AA1170">
        <v>2</v>
      </c>
      <c r="AB1170">
        <v>2</v>
      </c>
      <c r="AC1170">
        <v>2</v>
      </c>
      <c r="AF1170">
        <v>9</v>
      </c>
      <c r="AG1170" t="s">
        <v>150</v>
      </c>
    </row>
    <row r="1171" spans="1:33" hidden="1" x14ac:dyDescent="0.25">
      <c r="A1171" s="21" t="s">
        <v>247</v>
      </c>
      <c r="B1171" s="18" t="s">
        <v>271</v>
      </c>
      <c r="C1171" s="18" t="s">
        <v>2319</v>
      </c>
      <c r="D1171">
        <v>23</v>
      </c>
      <c r="E1171">
        <v>7</v>
      </c>
      <c r="F1171" s="36" t="str">
        <f>VLOOKUP(Z1171, method!$A$1:$B$15, 2, 0)</f>
        <v>中後</v>
      </c>
      <c r="G1171">
        <v>8</v>
      </c>
      <c r="H1171">
        <v>130</v>
      </c>
      <c r="I1171" s="43">
        <v>1650</v>
      </c>
      <c r="J1171" s="25" t="s">
        <v>150</v>
      </c>
      <c r="K1171">
        <v>1</v>
      </c>
      <c r="L1171">
        <v>41.5</v>
      </c>
      <c r="M1171">
        <v>6</v>
      </c>
      <c r="N1171">
        <v>10</v>
      </c>
      <c r="O1171">
        <v>24</v>
      </c>
      <c r="P1171" t="s">
        <v>467</v>
      </c>
      <c r="Q1171">
        <v>1085</v>
      </c>
      <c r="R1171">
        <v>4</v>
      </c>
      <c r="S1171" s="32" t="s">
        <v>435</v>
      </c>
      <c r="T1171">
        <v>77</v>
      </c>
      <c r="W1171" t="s">
        <v>696</v>
      </c>
      <c r="X1171">
        <v>54</v>
      </c>
      <c r="Y1171" s="19" t="s">
        <v>24</v>
      </c>
      <c r="Z1171">
        <v>9</v>
      </c>
      <c r="AA1171">
        <v>9</v>
      </c>
      <c r="AB1171">
        <v>9</v>
      </c>
      <c r="AC1171">
        <v>7</v>
      </c>
      <c r="AF1171">
        <v>9</v>
      </c>
      <c r="AG1171" t="s">
        <v>150</v>
      </c>
    </row>
    <row r="1172" spans="1:33" hidden="1" x14ac:dyDescent="0.25">
      <c r="A1172" s="21" t="s">
        <v>247</v>
      </c>
      <c r="B1172" s="18" t="s">
        <v>271</v>
      </c>
      <c r="C1172" s="18" t="s">
        <v>2319</v>
      </c>
      <c r="D1172">
        <v>51</v>
      </c>
      <c r="E1172">
        <v>12</v>
      </c>
      <c r="F1172" s="36" t="str">
        <f>VLOOKUP(Z1172, method!$A$1:$B$15, 2, 0)</f>
        <v>中後</v>
      </c>
      <c r="G1172">
        <v>12</v>
      </c>
      <c r="H1172">
        <v>131</v>
      </c>
      <c r="I1172">
        <v>1400</v>
      </c>
      <c r="J1172" s="25" t="s">
        <v>150</v>
      </c>
      <c r="K1172">
        <v>1</v>
      </c>
      <c r="L1172">
        <v>23.16</v>
      </c>
      <c r="M1172">
        <v>28</v>
      </c>
      <c r="N1172">
        <v>9</v>
      </c>
      <c r="O1172">
        <v>24</v>
      </c>
      <c r="P1172" t="s">
        <v>429</v>
      </c>
      <c r="Q1172">
        <v>1080</v>
      </c>
      <c r="R1172">
        <v>4</v>
      </c>
      <c r="S1172" s="32" t="s">
        <v>435</v>
      </c>
      <c r="T1172">
        <v>59</v>
      </c>
      <c r="W1172" t="s">
        <v>837</v>
      </c>
      <c r="X1172">
        <v>56</v>
      </c>
      <c r="Y1172" s="19" t="s">
        <v>24</v>
      </c>
      <c r="Z1172">
        <v>8</v>
      </c>
      <c r="AA1172">
        <v>7</v>
      </c>
      <c r="AB1172">
        <v>5</v>
      </c>
      <c r="AC1172">
        <v>12</v>
      </c>
      <c r="AF1172">
        <v>9</v>
      </c>
      <c r="AG1172" t="s">
        <v>150</v>
      </c>
    </row>
    <row r="1173" spans="1:33" hidden="1" x14ac:dyDescent="0.25">
      <c r="A1173" s="21" t="s">
        <v>247</v>
      </c>
      <c r="B1173" s="18" t="s">
        <v>271</v>
      </c>
      <c r="C1173" s="18" t="s">
        <v>2319</v>
      </c>
      <c r="D1173">
        <v>39</v>
      </c>
      <c r="E1173">
        <v>9</v>
      </c>
      <c r="F1173" s="37" t="str">
        <f>VLOOKUP(Z1173, method!$A$1:$B$15, 2, 0)</f>
        <v>中前</v>
      </c>
      <c r="G1173">
        <v>7</v>
      </c>
      <c r="H1173">
        <v>135</v>
      </c>
      <c r="I1173">
        <v>1400</v>
      </c>
      <c r="J1173" s="17" t="s">
        <v>84</v>
      </c>
      <c r="K1173">
        <v>1</v>
      </c>
      <c r="L1173">
        <v>23.14</v>
      </c>
      <c r="M1173">
        <v>8</v>
      </c>
      <c r="N1173">
        <v>9</v>
      </c>
      <c r="O1173">
        <v>24</v>
      </c>
      <c r="P1173" t="s">
        <v>434</v>
      </c>
      <c r="Q1173">
        <v>1077</v>
      </c>
      <c r="R1173">
        <v>4</v>
      </c>
      <c r="S1173" s="32" t="s">
        <v>435</v>
      </c>
      <c r="T1173">
        <v>8</v>
      </c>
      <c r="W1173" t="s">
        <v>519</v>
      </c>
      <c r="X1173">
        <v>58</v>
      </c>
      <c r="Y1173" s="19" t="s">
        <v>24</v>
      </c>
      <c r="Z1173">
        <v>4</v>
      </c>
      <c r="AA1173">
        <v>4</v>
      </c>
      <c r="AB1173">
        <v>5</v>
      </c>
      <c r="AC1173">
        <v>9</v>
      </c>
      <c r="AF1173">
        <v>9</v>
      </c>
      <c r="AG1173" t="s">
        <v>150</v>
      </c>
    </row>
    <row r="1174" spans="1:33" hidden="1" x14ac:dyDescent="0.25">
      <c r="A1174" s="21" t="s">
        <v>247</v>
      </c>
      <c r="B1174" s="18" t="s">
        <v>271</v>
      </c>
      <c r="C1174" s="18" t="s">
        <v>2319</v>
      </c>
      <c r="D1174">
        <v>53</v>
      </c>
      <c r="E1174">
        <v>9</v>
      </c>
      <c r="F1174" s="36" t="str">
        <f>VLOOKUP(Z1174, method!$A$1:$B$15, 2, 0)</f>
        <v>中後</v>
      </c>
      <c r="G1174">
        <v>12</v>
      </c>
      <c r="H1174">
        <v>116</v>
      </c>
      <c r="I1174">
        <v>1200</v>
      </c>
      <c r="J1174" s="25" t="s">
        <v>150</v>
      </c>
      <c r="K1174">
        <v>1</v>
      </c>
      <c r="L1174">
        <v>9.7799999999999994</v>
      </c>
      <c r="M1174">
        <v>14</v>
      </c>
      <c r="N1174">
        <v>7</v>
      </c>
      <c r="O1174">
        <v>24</v>
      </c>
      <c r="P1174" t="s">
        <v>434</v>
      </c>
      <c r="Q1174">
        <v>1084</v>
      </c>
      <c r="R1174">
        <v>3</v>
      </c>
      <c r="S1174" s="32" t="s">
        <v>435</v>
      </c>
      <c r="T1174">
        <v>829</v>
      </c>
      <c r="W1174" t="s">
        <v>447</v>
      </c>
      <c r="X1174">
        <v>61</v>
      </c>
      <c r="Y1174" s="19" t="s">
        <v>24</v>
      </c>
      <c r="Z1174">
        <v>10</v>
      </c>
      <c r="AA1174">
        <v>11</v>
      </c>
      <c r="AB1174">
        <v>9</v>
      </c>
      <c r="AF1174">
        <v>9</v>
      </c>
      <c r="AG1174" t="s">
        <v>150</v>
      </c>
    </row>
    <row r="1175" spans="1:33" hidden="1" x14ac:dyDescent="0.25">
      <c r="A1175" s="21" t="s">
        <v>247</v>
      </c>
      <c r="B1175" s="18" t="s">
        <v>271</v>
      </c>
      <c r="C1175" s="18" t="s">
        <v>2319</v>
      </c>
      <c r="D1175">
        <v>49</v>
      </c>
      <c r="E1175">
        <v>6</v>
      </c>
      <c r="F1175" s="38" t="str">
        <f>VLOOKUP(Z1175, method!$A$1:$B$15, 2, 0)</f>
        <v>留後</v>
      </c>
      <c r="G1175">
        <v>3</v>
      </c>
      <c r="H1175">
        <v>123</v>
      </c>
      <c r="I1175">
        <v>1200</v>
      </c>
      <c r="J1175" s="24" t="s">
        <v>38</v>
      </c>
      <c r="K1175">
        <v>1</v>
      </c>
      <c r="L1175">
        <v>9.14</v>
      </c>
      <c r="M1175">
        <v>1</v>
      </c>
      <c r="N1175">
        <v>7</v>
      </c>
      <c r="O1175">
        <v>24</v>
      </c>
      <c r="P1175" t="s">
        <v>518</v>
      </c>
      <c r="Q1175">
        <v>1081</v>
      </c>
      <c r="R1175">
        <v>3</v>
      </c>
      <c r="S1175" s="32" t="s">
        <v>435</v>
      </c>
      <c r="T1175">
        <v>791</v>
      </c>
      <c r="W1175" t="s">
        <v>442</v>
      </c>
      <c r="X1175">
        <v>63</v>
      </c>
      <c r="Y1175" s="19" t="s">
        <v>24</v>
      </c>
      <c r="Z1175">
        <v>13</v>
      </c>
      <c r="AA1175">
        <v>12</v>
      </c>
      <c r="AB1175">
        <v>6</v>
      </c>
      <c r="AF1175">
        <v>9</v>
      </c>
      <c r="AG1175" t="s">
        <v>150</v>
      </c>
    </row>
    <row r="1176" spans="1:33" hidden="1" x14ac:dyDescent="0.25">
      <c r="A1176" s="21" t="s">
        <v>247</v>
      </c>
      <c r="B1176" s="18" t="s">
        <v>271</v>
      </c>
      <c r="C1176" s="18" t="s">
        <v>2319</v>
      </c>
      <c r="D1176">
        <v>35</v>
      </c>
      <c r="E1176">
        <v>9</v>
      </c>
      <c r="F1176" s="36" t="str">
        <f>VLOOKUP(Z1176, method!$A$1:$B$15, 2, 0)</f>
        <v>中後</v>
      </c>
      <c r="G1176">
        <v>2</v>
      </c>
      <c r="H1176">
        <v>120</v>
      </c>
      <c r="I1176">
        <v>1000</v>
      </c>
      <c r="J1176" s="24" t="s">
        <v>38</v>
      </c>
      <c r="K1176">
        <v>0</v>
      </c>
      <c r="L1176">
        <v>57.56</v>
      </c>
      <c r="M1176">
        <v>8</v>
      </c>
      <c r="N1176">
        <v>6</v>
      </c>
      <c r="O1176">
        <v>24</v>
      </c>
      <c r="P1176" t="s">
        <v>429</v>
      </c>
      <c r="Q1176">
        <v>1076</v>
      </c>
      <c r="R1176">
        <v>3</v>
      </c>
      <c r="S1176" s="32" t="s">
        <v>435</v>
      </c>
      <c r="T1176">
        <v>734</v>
      </c>
      <c r="W1176" t="s">
        <v>442</v>
      </c>
      <c r="X1176">
        <v>65</v>
      </c>
      <c r="Y1176" s="19" t="s">
        <v>24</v>
      </c>
      <c r="Z1176">
        <v>9</v>
      </c>
      <c r="AA1176">
        <v>10</v>
      </c>
      <c r="AB1176">
        <v>9</v>
      </c>
      <c r="AF1176">
        <v>9</v>
      </c>
      <c r="AG1176" t="s">
        <v>150</v>
      </c>
    </row>
    <row r="1177" spans="1:33" hidden="1" x14ac:dyDescent="0.25">
      <c r="A1177" s="21" t="s">
        <v>247</v>
      </c>
      <c r="B1177" s="18" t="s">
        <v>271</v>
      </c>
      <c r="C1177" s="18" t="s">
        <v>2319</v>
      </c>
      <c r="D1177">
        <v>54</v>
      </c>
      <c r="E1177">
        <v>13</v>
      </c>
      <c r="F1177" s="38" t="str">
        <f>VLOOKUP(Z1177, method!$A$1:$B$15, 2, 0)</f>
        <v>留後</v>
      </c>
      <c r="G1177">
        <v>7</v>
      </c>
      <c r="H1177">
        <v>122</v>
      </c>
      <c r="I1177">
        <v>1400</v>
      </c>
      <c r="J1177" s="17" t="s">
        <v>84</v>
      </c>
      <c r="K1177">
        <v>1</v>
      </c>
      <c r="L1177">
        <v>24.19</v>
      </c>
      <c r="M1177">
        <v>20</v>
      </c>
      <c r="N1177">
        <v>4</v>
      </c>
      <c r="O1177">
        <v>24</v>
      </c>
      <c r="P1177" t="s">
        <v>441</v>
      </c>
      <c r="Q1177">
        <v>1063</v>
      </c>
      <c r="R1177">
        <v>3</v>
      </c>
      <c r="S1177" s="32" t="s">
        <v>435</v>
      </c>
      <c r="T1177">
        <v>607</v>
      </c>
      <c r="W1177" t="s">
        <v>819</v>
      </c>
      <c r="X1177">
        <v>65</v>
      </c>
      <c r="Y1177" s="19" t="s">
        <v>24</v>
      </c>
      <c r="Z1177">
        <v>11</v>
      </c>
      <c r="AA1177">
        <v>10</v>
      </c>
      <c r="AB1177">
        <v>13</v>
      </c>
      <c r="AC1177">
        <v>13</v>
      </c>
      <c r="AF1177">
        <v>9</v>
      </c>
      <c r="AG1177" t="s">
        <v>150</v>
      </c>
    </row>
    <row r="1178" spans="1:33" hidden="1" x14ac:dyDescent="0.25">
      <c r="A1178" s="21" t="s">
        <v>247</v>
      </c>
      <c r="B1178" s="18" t="s">
        <v>271</v>
      </c>
      <c r="C1178" s="18" t="s">
        <v>2319</v>
      </c>
      <c r="D1178">
        <v>14</v>
      </c>
      <c r="E1178">
        <v>6</v>
      </c>
      <c r="F1178" s="37" t="str">
        <f>VLOOKUP(Z1178, method!$A$1:$B$15, 2, 0)</f>
        <v>中前</v>
      </c>
      <c r="G1178">
        <v>3</v>
      </c>
      <c r="H1178">
        <v>126</v>
      </c>
      <c r="I1178">
        <v>1400</v>
      </c>
      <c r="J1178" s="17" t="s">
        <v>84</v>
      </c>
      <c r="K1178">
        <v>1</v>
      </c>
      <c r="L1178">
        <v>23.77</v>
      </c>
      <c r="M1178">
        <v>31</v>
      </c>
      <c r="N1178">
        <v>3</v>
      </c>
      <c r="O1178">
        <v>24</v>
      </c>
      <c r="P1178" t="s">
        <v>539</v>
      </c>
      <c r="Q1178">
        <v>1076</v>
      </c>
      <c r="R1178">
        <v>3</v>
      </c>
      <c r="S1178" s="32" t="s">
        <v>435</v>
      </c>
      <c r="T1178">
        <v>547</v>
      </c>
      <c r="W1178" t="s">
        <v>442</v>
      </c>
      <c r="X1178">
        <v>67</v>
      </c>
      <c r="Y1178" s="19" t="s">
        <v>24</v>
      </c>
      <c r="Z1178">
        <v>6</v>
      </c>
      <c r="AA1178">
        <v>6</v>
      </c>
      <c r="AB1178">
        <v>5</v>
      </c>
      <c r="AC1178">
        <v>6</v>
      </c>
      <c r="AF1178">
        <v>9</v>
      </c>
      <c r="AG1178" t="s">
        <v>150</v>
      </c>
    </row>
    <row r="1179" spans="1:33" hidden="1" x14ac:dyDescent="0.25">
      <c r="A1179" s="21" t="s">
        <v>247</v>
      </c>
      <c r="B1179" s="18" t="s">
        <v>271</v>
      </c>
      <c r="C1179" s="18" t="s">
        <v>2319</v>
      </c>
      <c r="D1179">
        <v>30</v>
      </c>
      <c r="E1179" s="34">
        <v>5</v>
      </c>
      <c r="F1179" s="36" t="str">
        <f>VLOOKUP(Z1179, method!$A$1:$B$15, 2, 0)</f>
        <v>中後</v>
      </c>
      <c r="G1179">
        <v>8</v>
      </c>
      <c r="H1179">
        <v>125</v>
      </c>
      <c r="I1179">
        <v>1200</v>
      </c>
      <c r="J1179" s="17" t="s">
        <v>84</v>
      </c>
      <c r="K1179">
        <v>1</v>
      </c>
      <c r="L1179">
        <v>10.33</v>
      </c>
      <c r="M1179">
        <v>13</v>
      </c>
      <c r="N1179">
        <v>3</v>
      </c>
      <c r="O1179">
        <v>24</v>
      </c>
      <c r="P1179" s="31" t="s">
        <v>461</v>
      </c>
      <c r="Q1179">
        <v>1077</v>
      </c>
      <c r="R1179">
        <v>3</v>
      </c>
      <c r="S1179" s="32" t="s">
        <v>435</v>
      </c>
      <c r="T1179">
        <v>499</v>
      </c>
      <c r="W1179" t="s">
        <v>600</v>
      </c>
      <c r="X1179">
        <v>69</v>
      </c>
      <c r="Y1179" s="19" t="s">
        <v>24</v>
      </c>
      <c r="Z1179">
        <v>9</v>
      </c>
      <c r="AA1179">
        <v>9</v>
      </c>
      <c r="AB1179">
        <v>5</v>
      </c>
      <c r="AF1179">
        <v>9</v>
      </c>
      <c r="AG1179" t="s">
        <v>150</v>
      </c>
    </row>
    <row r="1180" spans="1:33" hidden="1" x14ac:dyDescent="0.25">
      <c r="A1180" s="21" t="s">
        <v>247</v>
      </c>
      <c r="B1180" s="18" t="s">
        <v>271</v>
      </c>
      <c r="C1180" s="18" t="s">
        <v>2319</v>
      </c>
      <c r="D1180">
        <v>14</v>
      </c>
      <c r="E1180" s="34">
        <v>5</v>
      </c>
      <c r="F1180" s="35" t="str">
        <f>VLOOKUP(Z1180, method!$A$1:$B$15, 2, 0)</f>
        <v>放頭</v>
      </c>
      <c r="G1180">
        <v>1</v>
      </c>
      <c r="H1180">
        <v>121</v>
      </c>
      <c r="I1180">
        <v>1200</v>
      </c>
      <c r="J1180" s="23" t="s">
        <v>487</v>
      </c>
      <c r="K1180">
        <v>1</v>
      </c>
      <c r="L1180">
        <v>11.08</v>
      </c>
      <c r="M1180">
        <v>28</v>
      </c>
      <c r="N1180">
        <v>2</v>
      </c>
      <c r="O1180">
        <v>24</v>
      </c>
      <c r="P1180" s="31" t="s">
        <v>450</v>
      </c>
      <c r="Q1180">
        <v>1084</v>
      </c>
      <c r="R1180">
        <v>3</v>
      </c>
      <c r="S1180" s="32" t="s">
        <v>435</v>
      </c>
      <c r="T1180">
        <v>463</v>
      </c>
      <c r="W1180" s="12" t="s">
        <v>558</v>
      </c>
      <c r="X1180">
        <v>70</v>
      </c>
      <c r="Y1180" s="19" t="s">
        <v>24</v>
      </c>
      <c r="Z1180">
        <v>3</v>
      </c>
      <c r="AA1180">
        <v>3</v>
      </c>
      <c r="AB1180">
        <v>5</v>
      </c>
      <c r="AF1180">
        <v>9</v>
      </c>
      <c r="AG1180" t="s">
        <v>150</v>
      </c>
    </row>
    <row r="1181" spans="1:33" hidden="1" x14ac:dyDescent="0.25">
      <c r="A1181" s="21" t="s">
        <v>247</v>
      </c>
      <c r="B1181" s="18" t="s">
        <v>271</v>
      </c>
      <c r="C1181" s="18" t="s">
        <v>2319</v>
      </c>
      <c r="D1181">
        <v>59</v>
      </c>
      <c r="E1181">
        <v>6</v>
      </c>
      <c r="F1181" s="37" t="str">
        <f>VLOOKUP(Z1181, method!$A$1:$B$15, 2, 0)</f>
        <v>中前</v>
      </c>
      <c r="G1181">
        <v>9</v>
      </c>
      <c r="H1181">
        <v>131</v>
      </c>
      <c r="I1181">
        <v>1200</v>
      </c>
      <c r="J1181" s="19" t="s">
        <v>63</v>
      </c>
      <c r="K1181">
        <v>1</v>
      </c>
      <c r="L1181">
        <v>9.9</v>
      </c>
      <c r="M1181">
        <v>13</v>
      </c>
      <c r="N1181">
        <v>1</v>
      </c>
      <c r="O1181">
        <v>24</v>
      </c>
      <c r="P1181" t="s">
        <v>441</v>
      </c>
      <c r="Q1181">
        <v>1080</v>
      </c>
      <c r="R1181">
        <v>3</v>
      </c>
      <c r="S1181" s="32" t="s">
        <v>435</v>
      </c>
      <c r="T1181">
        <v>340</v>
      </c>
      <c r="W1181" t="s">
        <v>488</v>
      </c>
      <c r="X1181">
        <v>72</v>
      </c>
      <c r="Y1181" s="19" t="s">
        <v>24</v>
      </c>
      <c r="Z1181">
        <v>7</v>
      </c>
      <c r="AA1181">
        <v>7</v>
      </c>
      <c r="AB1181">
        <v>6</v>
      </c>
      <c r="AF1181">
        <v>9</v>
      </c>
      <c r="AG1181" t="s">
        <v>150</v>
      </c>
    </row>
    <row r="1182" spans="1:33" hidden="1" x14ac:dyDescent="0.25">
      <c r="A1182" s="21" t="s">
        <v>247</v>
      </c>
      <c r="B1182" s="18" t="s">
        <v>271</v>
      </c>
      <c r="C1182" s="18" t="s">
        <v>2319</v>
      </c>
      <c r="D1182">
        <v>53</v>
      </c>
      <c r="E1182">
        <v>11</v>
      </c>
      <c r="F1182" s="35" t="str">
        <f>VLOOKUP(Z1182, method!$A$1:$B$15, 2, 0)</f>
        <v>放頭</v>
      </c>
      <c r="G1182">
        <v>4</v>
      </c>
      <c r="H1182">
        <v>129</v>
      </c>
      <c r="I1182">
        <v>1400</v>
      </c>
      <c r="J1182" s="19" t="s">
        <v>63</v>
      </c>
      <c r="K1182">
        <v>1</v>
      </c>
      <c r="L1182">
        <v>24.02</v>
      </c>
      <c r="M1182">
        <v>1</v>
      </c>
      <c r="N1182">
        <v>1</v>
      </c>
      <c r="O1182">
        <v>24</v>
      </c>
      <c r="P1182" t="s">
        <v>434</v>
      </c>
      <c r="Q1182">
        <v>1082</v>
      </c>
      <c r="R1182">
        <v>3</v>
      </c>
      <c r="S1182" s="32" t="s">
        <v>435</v>
      </c>
      <c r="T1182">
        <v>304</v>
      </c>
      <c r="W1182" t="s">
        <v>634</v>
      </c>
      <c r="X1182">
        <v>72</v>
      </c>
      <c r="Y1182" s="19" t="s">
        <v>24</v>
      </c>
      <c r="Z1182">
        <v>3</v>
      </c>
      <c r="AA1182">
        <v>3</v>
      </c>
      <c r="AB1182">
        <v>4</v>
      </c>
      <c r="AC1182">
        <v>11</v>
      </c>
      <c r="AF1182">
        <v>9</v>
      </c>
      <c r="AG1182" t="s">
        <v>150</v>
      </c>
    </row>
    <row r="1183" spans="1:33" hidden="1" x14ac:dyDescent="0.25">
      <c r="A1183" s="21" t="s">
        <v>247</v>
      </c>
      <c r="B1183" s="19" t="s">
        <v>273</v>
      </c>
      <c r="C1183" s="19" t="s">
        <v>2320</v>
      </c>
      <c r="D1183">
        <v>38</v>
      </c>
      <c r="E1183">
        <v>11</v>
      </c>
      <c r="F1183" s="35" t="str">
        <f>VLOOKUP(Z1183, method!$A$1:$B$15, 2, 0)</f>
        <v>放頭</v>
      </c>
      <c r="G1183">
        <v>4</v>
      </c>
      <c r="H1183">
        <v>121</v>
      </c>
      <c r="I1183" s="43">
        <v>1650</v>
      </c>
      <c r="J1183" s="16" t="s">
        <v>316</v>
      </c>
      <c r="K1183">
        <v>1</v>
      </c>
      <c r="L1183">
        <v>41.13</v>
      </c>
      <c r="M1183">
        <v>21</v>
      </c>
      <c r="N1183">
        <v>9</v>
      </c>
      <c r="O1183">
        <v>25</v>
      </c>
      <c r="P1183" t="s">
        <v>467</v>
      </c>
      <c r="Q1183">
        <v>1135</v>
      </c>
      <c r="R1183">
        <v>3</v>
      </c>
      <c r="S1183" s="33" t="s">
        <v>483</v>
      </c>
      <c r="T1183">
        <v>44</v>
      </c>
      <c r="W1183" t="s">
        <v>1566</v>
      </c>
      <c r="X1183">
        <v>63</v>
      </c>
      <c r="Y1183" s="27" t="s">
        <v>64</v>
      </c>
      <c r="Z1183">
        <v>3</v>
      </c>
      <c r="AA1183">
        <v>4</v>
      </c>
      <c r="AB1183">
        <v>3</v>
      </c>
      <c r="AC1183">
        <v>11</v>
      </c>
      <c r="AF1183">
        <v>10</v>
      </c>
      <c r="AG1183" t="s">
        <v>487</v>
      </c>
    </row>
    <row r="1184" spans="1:33" hidden="1" x14ac:dyDescent="0.25">
      <c r="A1184" s="21" t="s">
        <v>247</v>
      </c>
      <c r="B1184" s="19" t="s">
        <v>273</v>
      </c>
      <c r="C1184" s="19" t="s">
        <v>2320</v>
      </c>
      <c r="D1184">
        <v>63</v>
      </c>
      <c r="E1184">
        <v>14</v>
      </c>
      <c r="F1184" s="37" t="str">
        <f>VLOOKUP(Z1184, method!$A$1:$B$15, 2, 0)</f>
        <v>中前</v>
      </c>
      <c r="G1184">
        <v>12</v>
      </c>
      <c r="H1184">
        <v>123</v>
      </c>
      <c r="I1184" s="43">
        <v>1650</v>
      </c>
      <c r="J1184" s="23" t="s">
        <v>487</v>
      </c>
      <c r="K1184">
        <v>1</v>
      </c>
      <c r="L1184">
        <v>41.55</v>
      </c>
      <c r="M1184">
        <v>28</v>
      </c>
      <c r="N1184">
        <v>6</v>
      </c>
      <c r="O1184">
        <v>25</v>
      </c>
      <c r="P1184" t="s">
        <v>467</v>
      </c>
      <c r="Q1184">
        <v>1132</v>
      </c>
      <c r="R1184">
        <v>3</v>
      </c>
      <c r="S1184" s="33" t="s">
        <v>483</v>
      </c>
      <c r="T1184">
        <v>796</v>
      </c>
      <c r="W1184" t="s">
        <v>1567</v>
      </c>
      <c r="X1184">
        <v>66</v>
      </c>
      <c r="Y1184" s="27" t="s">
        <v>64</v>
      </c>
      <c r="Z1184">
        <v>4</v>
      </c>
      <c r="AA1184">
        <v>3</v>
      </c>
      <c r="AB1184">
        <v>6</v>
      </c>
      <c r="AC1184">
        <v>14</v>
      </c>
      <c r="AF1184">
        <v>10</v>
      </c>
      <c r="AG1184" t="s">
        <v>487</v>
      </c>
    </row>
    <row r="1185" spans="1:33" hidden="1" x14ac:dyDescent="0.25">
      <c r="A1185" s="21" t="s">
        <v>247</v>
      </c>
      <c r="B1185" s="19" t="s">
        <v>273</v>
      </c>
      <c r="C1185" s="19" t="s">
        <v>2320</v>
      </c>
      <c r="D1185">
        <v>29</v>
      </c>
      <c r="E1185">
        <v>10</v>
      </c>
      <c r="F1185" s="37" t="str">
        <f>VLOOKUP(Z1185, method!$A$1:$B$15, 2, 0)</f>
        <v>中前</v>
      </c>
      <c r="G1185">
        <v>2</v>
      </c>
      <c r="H1185">
        <v>118</v>
      </c>
      <c r="I1185">
        <v>1600</v>
      </c>
      <c r="J1185" s="18" t="s">
        <v>524</v>
      </c>
      <c r="K1185">
        <v>1</v>
      </c>
      <c r="L1185">
        <v>35.729999999999997</v>
      </c>
      <c r="M1185">
        <v>31</v>
      </c>
      <c r="N1185">
        <v>5</v>
      </c>
      <c r="O1185">
        <v>25</v>
      </c>
      <c r="P1185" t="s">
        <v>518</v>
      </c>
      <c r="Q1185">
        <v>1128</v>
      </c>
      <c r="R1185">
        <v>3</v>
      </c>
      <c r="S1185" s="32" t="s">
        <v>435</v>
      </c>
      <c r="T1185">
        <v>727</v>
      </c>
      <c r="W1185" t="s">
        <v>447</v>
      </c>
      <c r="X1185">
        <v>68</v>
      </c>
      <c r="Y1185" s="27" t="s">
        <v>64</v>
      </c>
      <c r="Z1185">
        <v>4</v>
      </c>
      <c r="AA1185">
        <v>7</v>
      </c>
      <c r="AB1185">
        <v>9</v>
      </c>
      <c r="AC1185">
        <v>10</v>
      </c>
      <c r="AF1185">
        <v>10</v>
      </c>
      <c r="AG1185" t="s">
        <v>487</v>
      </c>
    </row>
    <row r="1186" spans="1:33" hidden="1" x14ac:dyDescent="0.25">
      <c r="A1186" s="21" t="s">
        <v>247</v>
      </c>
      <c r="B1186" s="19" t="s">
        <v>273</v>
      </c>
      <c r="C1186" s="19" t="s">
        <v>2320</v>
      </c>
      <c r="D1186">
        <v>51</v>
      </c>
      <c r="E1186">
        <v>12</v>
      </c>
      <c r="F1186" s="35" t="str">
        <f>VLOOKUP(Z1186, method!$A$1:$B$15, 2, 0)</f>
        <v>放頭</v>
      </c>
      <c r="G1186">
        <v>2</v>
      </c>
      <c r="H1186">
        <v>126</v>
      </c>
      <c r="I1186">
        <v>1800</v>
      </c>
      <c r="J1186" s="22" t="s">
        <v>471</v>
      </c>
      <c r="K1186">
        <v>1</v>
      </c>
      <c r="L1186">
        <v>48.24</v>
      </c>
      <c r="M1186">
        <v>13</v>
      </c>
      <c r="N1186">
        <v>4</v>
      </c>
      <c r="O1186">
        <v>25</v>
      </c>
      <c r="P1186" t="s">
        <v>429</v>
      </c>
      <c r="Q1186">
        <v>1137</v>
      </c>
      <c r="R1186">
        <v>3</v>
      </c>
      <c r="S1186" s="32" t="s">
        <v>435</v>
      </c>
      <c r="T1186">
        <v>590</v>
      </c>
      <c r="W1186" t="s">
        <v>624</v>
      </c>
      <c r="X1186">
        <v>70</v>
      </c>
      <c r="Y1186" s="27" t="s">
        <v>64</v>
      </c>
      <c r="Z1186">
        <v>1</v>
      </c>
      <c r="AA1186">
        <v>1</v>
      </c>
      <c r="AB1186">
        <v>1</v>
      </c>
      <c r="AC1186">
        <v>1</v>
      </c>
      <c r="AD1186">
        <v>12</v>
      </c>
      <c r="AF1186">
        <v>10</v>
      </c>
      <c r="AG1186" t="s">
        <v>487</v>
      </c>
    </row>
    <row r="1187" spans="1:33" hidden="1" x14ac:dyDescent="0.25">
      <c r="A1187" s="21" t="s">
        <v>247</v>
      </c>
      <c r="B1187" s="19" t="s">
        <v>273</v>
      </c>
      <c r="C1187" s="19" t="s">
        <v>2320</v>
      </c>
      <c r="D1187">
        <v>54</v>
      </c>
      <c r="E1187">
        <v>10</v>
      </c>
      <c r="F1187" s="37" t="str">
        <f>VLOOKUP(Z1187, method!$A$1:$B$15, 2, 0)</f>
        <v>中前</v>
      </c>
      <c r="G1187">
        <v>14</v>
      </c>
      <c r="H1187">
        <v>121</v>
      </c>
      <c r="I1187" s="43">
        <v>1650</v>
      </c>
      <c r="J1187" s="22" t="s">
        <v>471</v>
      </c>
      <c r="K1187">
        <v>1</v>
      </c>
      <c r="L1187">
        <v>39.130000000000003</v>
      </c>
      <c r="M1187">
        <v>26</v>
      </c>
      <c r="N1187">
        <v>3</v>
      </c>
      <c r="O1187">
        <v>25</v>
      </c>
      <c r="P1187" t="s">
        <v>467</v>
      </c>
      <c r="Q1187">
        <v>1150</v>
      </c>
      <c r="R1187">
        <v>3</v>
      </c>
      <c r="S1187" s="32" t="s">
        <v>435</v>
      </c>
      <c r="T1187">
        <v>541</v>
      </c>
      <c r="W1187">
        <v>5</v>
      </c>
      <c r="X1187">
        <v>71</v>
      </c>
      <c r="Y1187" s="27" t="s">
        <v>64</v>
      </c>
      <c r="Z1187">
        <v>6</v>
      </c>
      <c r="AA1187">
        <v>4</v>
      </c>
      <c r="AB1187">
        <v>3</v>
      </c>
      <c r="AC1187">
        <v>10</v>
      </c>
      <c r="AF1187">
        <v>10</v>
      </c>
      <c r="AG1187" t="s">
        <v>487</v>
      </c>
    </row>
    <row r="1188" spans="1:33" hidden="1" x14ac:dyDescent="0.25">
      <c r="A1188" s="21" t="s">
        <v>247</v>
      </c>
      <c r="B1188" s="19" t="s">
        <v>273</v>
      </c>
      <c r="C1188" s="19" t="s">
        <v>2320</v>
      </c>
      <c r="D1188">
        <v>24</v>
      </c>
      <c r="E1188">
        <v>12</v>
      </c>
      <c r="F1188" s="37" t="str">
        <f>VLOOKUP(Z1188, method!$A$1:$B$15, 2, 0)</f>
        <v>中前</v>
      </c>
      <c r="G1188">
        <v>12</v>
      </c>
      <c r="H1188">
        <v>116</v>
      </c>
      <c r="I1188" s="43">
        <v>1650</v>
      </c>
      <c r="J1188" s="18" t="s">
        <v>524</v>
      </c>
      <c r="K1188">
        <v>1</v>
      </c>
      <c r="L1188">
        <v>44.8</v>
      </c>
      <c r="M1188">
        <v>12</v>
      </c>
      <c r="N1188">
        <v>2</v>
      </c>
      <c r="O1188">
        <v>25</v>
      </c>
      <c r="P1188" t="s">
        <v>467</v>
      </c>
      <c r="Q1188">
        <v>1153</v>
      </c>
      <c r="R1188">
        <v>3</v>
      </c>
      <c r="S1188" s="33" t="s">
        <v>483</v>
      </c>
      <c r="T1188">
        <v>426</v>
      </c>
      <c r="W1188" t="s">
        <v>1569</v>
      </c>
      <c r="X1188">
        <v>71</v>
      </c>
      <c r="Y1188" s="27" t="s">
        <v>64</v>
      </c>
      <c r="Z1188">
        <v>5</v>
      </c>
      <c r="AA1188">
        <v>6</v>
      </c>
      <c r="AB1188">
        <v>10</v>
      </c>
      <c r="AC1188">
        <v>12</v>
      </c>
      <c r="AF1188">
        <v>10</v>
      </c>
      <c r="AG1188" t="s">
        <v>487</v>
      </c>
    </row>
    <row r="1189" spans="1:33" hidden="1" x14ac:dyDescent="0.25">
      <c r="A1189" s="21" t="s">
        <v>247</v>
      </c>
      <c r="B1189" s="19" t="s">
        <v>273</v>
      </c>
      <c r="C1189" s="19" t="s">
        <v>2320</v>
      </c>
      <c r="D1189">
        <v>13</v>
      </c>
      <c r="E1189">
        <v>8</v>
      </c>
      <c r="F1189" s="35" t="str">
        <f>VLOOKUP(Z1189, method!$A$1:$B$15, 2, 0)</f>
        <v>放頭</v>
      </c>
      <c r="G1189">
        <v>2</v>
      </c>
      <c r="H1189">
        <v>125</v>
      </c>
      <c r="I1189" s="43">
        <v>1650</v>
      </c>
      <c r="J1189" s="23" t="s">
        <v>487</v>
      </c>
      <c r="K1189">
        <v>1</v>
      </c>
      <c r="L1189">
        <v>39.270000000000003</v>
      </c>
      <c r="M1189">
        <v>26</v>
      </c>
      <c r="N1189">
        <v>1</v>
      </c>
      <c r="O1189">
        <v>25</v>
      </c>
      <c r="P1189" t="s">
        <v>467</v>
      </c>
      <c r="Q1189">
        <v>1154</v>
      </c>
      <c r="R1189">
        <v>3</v>
      </c>
      <c r="S1189" s="32" t="s">
        <v>435</v>
      </c>
      <c r="T1189">
        <v>386</v>
      </c>
      <c r="W1189">
        <v>4</v>
      </c>
      <c r="X1189">
        <v>71</v>
      </c>
      <c r="Y1189" s="27" t="s">
        <v>64</v>
      </c>
      <c r="Z1189">
        <v>2</v>
      </c>
      <c r="AA1189">
        <v>3</v>
      </c>
      <c r="AB1189">
        <v>2</v>
      </c>
      <c r="AC1189">
        <v>8</v>
      </c>
      <c r="AF1189">
        <v>10</v>
      </c>
      <c r="AG1189" t="s">
        <v>487</v>
      </c>
    </row>
    <row r="1190" spans="1:33" hidden="1" x14ac:dyDescent="0.25">
      <c r="A1190" s="21" t="s">
        <v>247</v>
      </c>
      <c r="B1190" s="19" t="s">
        <v>273</v>
      </c>
      <c r="C1190" s="19" t="s">
        <v>2320</v>
      </c>
      <c r="D1190">
        <v>44</v>
      </c>
      <c r="E1190" s="28">
        <v>1</v>
      </c>
      <c r="F1190" s="35" t="str">
        <f>VLOOKUP(Z1190, method!$A$1:$B$15, 2, 0)</f>
        <v>放頭</v>
      </c>
      <c r="G1190">
        <v>9</v>
      </c>
      <c r="H1190">
        <v>112</v>
      </c>
      <c r="I1190" s="43">
        <v>1650</v>
      </c>
      <c r="J1190" s="23" t="s">
        <v>487</v>
      </c>
      <c r="K1190">
        <v>1</v>
      </c>
      <c r="L1190">
        <v>38.18</v>
      </c>
      <c r="M1190">
        <v>18</v>
      </c>
      <c r="N1190">
        <v>12</v>
      </c>
      <c r="O1190">
        <v>24</v>
      </c>
      <c r="P1190" t="s">
        <v>467</v>
      </c>
      <c r="Q1190">
        <v>1138</v>
      </c>
      <c r="R1190">
        <v>3</v>
      </c>
      <c r="S1190" s="32" t="s">
        <v>435</v>
      </c>
      <c r="T1190">
        <v>276</v>
      </c>
      <c r="W1190" s="12" t="s">
        <v>431</v>
      </c>
      <c r="X1190">
        <v>65</v>
      </c>
      <c r="Y1190" s="27" t="s">
        <v>64</v>
      </c>
      <c r="Z1190">
        <v>1</v>
      </c>
      <c r="AA1190">
        <v>1</v>
      </c>
      <c r="AB1190">
        <v>1</v>
      </c>
      <c r="AC1190">
        <v>1</v>
      </c>
      <c r="AF1190">
        <v>10</v>
      </c>
      <c r="AG1190" t="s">
        <v>487</v>
      </c>
    </row>
    <row r="1191" spans="1:33" hidden="1" x14ac:dyDescent="0.25">
      <c r="A1191" s="21" t="s">
        <v>247</v>
      </c>
      <c r="B1191" s="19" t="s">
        <v>273</v>
      </c>
      <c r="C1191" s="19" t="s">
        <v>2320</v>
      </c>
      <c r="D1191">
        <v>37</v>
      </c>
      <c r="E1191">
        <v>9</v>
      </c>
      <c r="F1191" s="37" t="str">
        <f>VLOOKUP(Z1191, method!$A$1:$B$15, 2, 0)</f>
        <v>中前</v>
      </c>
      <c r="G1191">
        <v>2</v>
      </c>
      <c r="H1191">
        <v>122</v>
      </c>
      <c r="I1191" s="43">
        <v>1650</v>
      </c>
      <c r="J1191" s="22" t="s">
        <v>471</v>
      </c>
      <c r="K1191">
        <v>1</v>
      </c>
      <c r="L1191">
        <v>39.369999999999997</v>
      </c>
      <c r="M1191">
        <v>1</v>
      </c>
      <c r="N1191">
        <v>12</v>
      </c>
      <c r="O1191">
        <v>24</v>
      </c>
      <c r="P1191" t="s">
        <v>467</v>
      </c>
      <c r="Q1191">
        <v>1141</v>
      </c>
      <c r="R1191">
        <v>3</v>
      </c>
      <c r="S1191" s="32" t="s">
        <v>435</v>
      </c>
      <c r="T1191">
        <v>228</v>
      </c>
      <c r="W1191">
        <v>7</v>
      </c>
      <c r="X1191">
        <v>65</v>
      </c>
      <c r="Y1191" s="27" t="s">
        <v>64</v>
      </c>
      <c r="Z1191">
        <v>5</v>
      </c>
      <c r="AA1191">
        <v>8</v>
      </c>
      <c r="AB1191">
        <v>11</v>
      </c>
      <c r="AC1191">
        <v>9</v>
      </c>
      <c r="AF1191">
        <v>10</v>
      </c>
      <c r="AG1191" t="s">
        <v>487</v>
      </c>
    </row>
    <row r="1192" spans="1:33" hidden="1" x14ac:dyDescent="0.25">
      <c r="A1192" s="21" t="s">
        <v>247</v>
      </c>
      <c r="B1192" s="19" t="s">
        <v>273</v>
      </c>
      <c r="C1192" s="19" t="s">
        <v>2320</v>
      </c>
      <c r="D1192">
        <v>20</v>
      </c>
      <c r="E1192">
        <v>7</v>
      </c>
      <c r="F1192" s="37" t="str">
        <f>VLOOKUP(Z1192, method!$A$1:$B$15, 2, 0)</f>
        <v>中前</v>
      </c>
      <c r="G1192">
        <v>5</v>
      </c>
      <c r="H1192">
        <v>122</v>
      </c>
      <c r="I1192" s="43">
        <v>1650</v>
      </c>
      <c r="J1192" s="22" t="s">
        <v>471</v>
      </c>
      <c r="K1192">
        <v>1</v>
      </c>
      <c r="L1192">
        <v>40.75</v>
      </c>
      <c r="M1192">
        <v>23</v>
      </c>
      <c r="N1192">
        <v>10</v>
      </c>
      <c r="O1192">
        <v>24</v>
      </c>
      <c r="P1192" t="s">
        <v>467</v>
      </c>
      <c r="Q1192">
        <v>1145</v>
      </c>
      <c r="R1192">
        <v>3</v>
      </c>
      <c r="S1192" s="32" t="s">
        <v>435</v>
      </c>
      <c r="T1192">
        <v>127</v>
      </c>
      <c r="W1192">
        <v>6</v>
      </c>
      <c r="X1192">
        <v>65</v>
      </c>
      <c r="Y1192" s="27" t="s">
        <v>64</v>
      </c>
      <c r="Z1192">
        <v>4</v>
      </c>
      <c r="AA1192">
        <v>4</v>
      </c>
      <c r="AB1192">
        <v>3</v>
      </c>
      <c r="AC1192">
        <v>7</v>
      </c>
      <c r="AF1192">
        <v>10</v>
      </c>
      <c r="AG1192" t="s">
        <v>487</v>
      </c>
    </row>
    <row r="1193" spans="1:33" hidden="1" x14ac:dyDescent="0.25">
      <c r="A1193" s="21" t="s">
        <v>247</v>
      </c>
      <c r="B1193" s="19" t="s">
        <v>273</v>
      </c>
      <c r="C1193" s="19" t="s">
        <v>2320</v>
      </c>
      <c r="D1193">
        <v>34</v>
      </c>
      <c r="E1193" s="28">
        <v>1</v>
      </c>
      <c r="F1193" s="37" t="str">
        <f>VLOOKUP(Z1193, method!$A$1:$B$15, 2, 0)</f>
        <v>中前</v>
      </c>
      <c r="G1193">
        <v>9</v>
      </c>
      <c r="H1193">
        <v>133</v>
      </c>
      <c r="I1193" s="43">
        <v>1650</v>
      </c>
      <c r="J1193" s="22" t="s">
        <v>471</v>
      </c>
      <c r="K1193">
        <v>1</v>
      </c>
      <c r="L1193">
        <v>38.729999999999997</v>
      </c>
      <c r="M1193">
        <v>23</v>
      </c>
      <c r="N1193">
        <v>6</v>
      </c>
      <c r="O1193">
        <v>24</v>
      </c>
      <c r="P1193" t="s">
        <v>467</v>
      </c>
      <c r="Q1193">
        <v>1141</v>
      </c>
      <c r="R1193">
        <v>4</v>
      </c>
      <c r="S1193" s="32" t="s">
        <v>435</v>
      </c>
      <c r="T1193">
        <v>764</v>
      </c>
      <c r="W1193" s="12" t="s">
        <v>591</v>
      </c>
      <c r="X1193">
        <v>60</v>
      </c>
      <c r="Y1193" s="27" t="s">
        <v>64</v>
      </c>
      <c r="Z1193">
        <v>6</v>
      </c>
      <c r="AA1193">
        <v>3</v>
      </c>
      <c r="AB1193">
        <v>2</v>
      </c>
      <c r="AC1193">
        <v>1</v>
      </c>
      <c r="AF1193">
        <v>10</v>
      </c>
      <c r="AG1193" t="s">
        <v>487</v>
      </c>
    </row>
    <row r="1194" spans="1:33" hidden="1" x14ac:dyDescent="0.25">
      <c r="A1194" s="21" t="s">
        <v>247</v>
      </c>
      <c r="B1194" s="19" t="s">
        <v>273</v>
      </c>
      <c r="C1194" s="19" t="s">
        <v>2320</v>
      </c>
      <c r="D1194" t="s">
        <v>546</v>
      </c>
      <c r="E1194" t="s">
        <v>778</v>
      </c>
      <c r="G1194" t="s">
        <v>546</v>
      </c>
      <c r="H1194">
        <v>128</v>
      </c>
      <c r="I1194">
        <v>1800</v>
      </c>
      <c r="J1194" s="18" t="s">
        <v>524</v>
      </c>
      <c r="K1194" t="s">
        <v>546</v>
      </c>
      <c r="M1194">
        <v>19</v>
      </c>
      <c r="N1194">
        <v>5</v>
      </c>
      <c r="O1194">
        <v>24</v>
      </c>
      <c r="P1194" t="s">
        <v>441</v>
      </c>
      <c r="Q1194" t="s">
        <v>546</v>
      </c>
      <c r="R1194">
        <v>4</v>
      </c>
      <c r="S1194" s="32" t="s">
        <v>435</v>
      </c>
      <c r="T1194">
        <v>679</v>
      </c>
      <c r="W1194" t="s">
        <v>546</v>
      </c>
      <c r="X1194">
        <v>60</v>
      </c>
      <c r="Y1194" s="27" t="s">
        <v>64</v>
      </c>
      <c r="Z1194" t="s">
        <v>546</v>
      </c>
      <c r="AF1194">
        <v>10</v>
      </c>
      <c r="AG1194" t="s">
        <v>487</v>
      </c>
    </row>
    <row r="1195" spans="1:33" hidden="1" x14ac:dyDescent="0.25">
      <c r="A1195" s="21" t="s">
        <v>247</v>
      </c>
      <c r="B1195" s="19" t="s">
        <v>273</v>
      </c>
      <c r="C1195" s="19" t="s">
        <v>2320</v>
      </c>
      <c r="D1195">
        <v>104</v>
      </c>
      <c r="E1195">
        <v>14</v>
      </c>
      <c r="F1195" s="37" t="str">
        <f>VLOOKUP(Z1195, method!$A$1:$B$15, 2, 0)</f>
        <v>中前</v>
      </c>
      <c r="G1195">
        <v>10</v>
      </c>
      <c r="H1195">
        <v>123</v>
      </c>
      <c r="I1195">
        <v>1400</v>
      </c>
      <c r="J1195" s="25" t="s">
        <v>150</v>
      </c>
      <c r="K1195">
        <v>1</v>
      </c>
      <c r="L1195">
        <v>23.43</v>
      </c>
      <c r="M1195">
        <v>14</v>
      </c>
      <c r="N1195">
        <v>4</v>
      </c>
      <c r="O1195">
        <v>24</v>
      </c>
      <c r="P1195" t="s">
        <v>429</v>
      </c>
      <c r="Q1195">
        <v>1143</v>
      </c>
      <c r="R1195">
        <v>3</v>
      </c>
      <c r="S1195" s="32" t="s">
        <v>446</v>
      </c>
      <c r="T1195">
        <v>587</v>
      </c>
      <c r="W1195" t="s">
        <v>1046</v>
      </c>
      <c r="X1195">
        <v>63</v>
      </c>
      <c r="Y1195" s="27" t="s">
        <v>64</v>
      </c>
      <c r="Z1195">
        <v>7</v>
      </c>
      <c r="AA1195">
        <v>5</v>
      </c>
      <c r="AB1195">
        <v>7</v>
      </c>
      <c r="AC1195">
        <v>14</v>
      </c>
      <c r="AF1195">
        <v>10</v>
      </c>
      <c r="AG1195" t="s">
        <v>487</v>
      </c>
    </row>
    <row r="1196" spans="1:33" hidden="1" x14ac:dyDescent="0.25">
      <c r="A1196" s="21" t="s">
        <v>247</v>
      </c>
      <c r="B1196" s="19" t="s">
        <v>273</v>
      </c>
      <c r="C1196" s="19" t="s">
        <v>2320</v>
      </c>
      <c r="D1196">
        <v>35</v>
      </c>
      <c r="E1196">
        <v>14</v>
      </c>
      <c r="F1196" s="37" t="str">
        <f>VLOOKUP(Z1196, method!$A$1:$B$15, 2, 0)</f>
        <v>中前</v>
      </c>
      <c r="G1196">
        <v>6</v>
      </c>
      <c r="H1196">
        <v>125</v>
      </c>
      <c r="I1196">
        <v>1600</v>
      </c>
      <c r="J1196" s="16" t="s">
        <v>316</v>
      </c>
      <c r="K1196">
        <v>1</v>
      </c>
      <c r="L1196">
        <v>40.04</v>
      </c>
      <c r="M1196">
        <v>10</v>
      </c>
      <c r="N1196">
        <v>3</v>
      </c>
      <c r="O1196">
        <v>24</v>
      </c>
      <c r="P1196" t="s">
        <v>429</v>
      </c>
      <c r="Q1196">
        <v>1151</v>
      </c>
      <c r="R1196">
        <v>3</v>
      </c>
      <c r="S1196" s="33" t="s">
        <v>499</v>
      </c>
      <c r="T1196">
        <v>493</v>
      </c>
      <c r="W1196" t="s">
        <v>1569</v>
      </c>
      <c r="X1196">
        <v>65</v>
      </c>
      <c r="Y1196" s="27" t="s">
        <v>64</v>
      </c>
      <c r="Z1196">
        <v>4</v>
      </c>
      <c r="AA1196">
        <v>5</v>
      </c>
      <c r="AB1196">
        <v>6</v>
      </c>
      <c r="AC1196">
        <v>14</v>
      </c>
      <c r="AF1196">
        <v>10</v>
      </c>
      <c r="AG1196" t="s">
        <v>487</v>
      </c>
    </row>
    <row r="1197" spans="1:33" hidden="1" x14ac:dyDescent="0.25">
      <c r="A1197" s="21" t="s">
        <v>247</v>
      </c>
      <c r="B1197" s="19" t="s">
        <v>273</v>
      </c>
      <c r="C1197" s="19" t="s">
        <v>2320</v>
      </c>
      <c r="D1197">
        <v>20</v>
      </c>
      <c r="E1197">
        <v>7</v>
      </c>
      <c r="F1197" s="37" t="str">
        <f>VLOOKUP(Z1197, method!$A$1:$B$15, 2, 0)</f>
        <v>中前</v>
      </c>
      <c r="G1197">
        <v>6</v>
      </c>
      <c r="H1197">
        <v>120</v>
      </c>
      <c r="I1197">
        <v>1800</v>
      </c>
      <c r="J1197" s="19" t="s">
        <v>101</v>
      </c>
      <c r="K1197">
        <v>1</v>
      </c>
      <c r="L1197">
        <v>49.1</v>
      </c>
      <c r="M1197">
        <v>8</v>
      </c>
      <c r="N1197">
        <v>11</v>
      </c>
      <c r="O1197">
        <v>23</v>
      </c>
      <c r="P1197" s="31" t="s">
        <v>450</v>
      </c>
      <c r="Q1197">
        <v>1140</v>
      </c>
      <c r="R1197">
        <v>3</v>
      </c>
      <c r="S1197" s="32" t="s">
        <v>435</v>
      </c>
      <c r="T1197">
        <v>154</v>
      </c>
      <c r="W1197" t="s">
        <v>699</v>
      </c>
      <c r="X1197">
        <v>65</v>
      </c>
      <c r="Y1197" s="27" t="s">
        <v>64</v>
      </c>
      <c r="Z1197">
        <v>5</v>
      </c>
      <c r="AA1197">
        <v>5</v>
      </c>
      <c r="AB1197">
        <v>5</v>
      </c>
      <c r="AC1197">
        <v>4</v>
      </c>
      <c r="AD1197">
        <v>7</v>
      </c>
      <c r="AF1197">
        <v>10</v>
      </c>
      <c r="AG1197" t="s">
        <v>487</v>
      </c>
    </row>
    <row r="1198" spans="1:33" hidden="1" x14ac:dyDescent="0.25">
      <c r="A1198" s="21" t="s">
        <v>247</v>
      </c>
      <c r="B1198" s="19" t="s">
        <v>273</v>
      </c>
      <c r="C1198" s="19" t="s">
        <v>2320</v>
      </c>
      <c r="D1198">
        <v>19</v>
      </c>
      <c r="E1198">
        <v>7</v>
      </c>
      <c r="F1198" s="35" t="str">
        <f>VLOOKUP(Z1198, method!$A$1:$B$15, 2, 0)</f>
        <v>放頭</v>
      </c>
      <c r="G1198">
        <v>7</v>
      </c>
      <c r="H1198">
        <v>122</v>
      </c>
      <c r="I1198">
        <v>2200</v>
      </c>
      <c r="J1198" s="17" t="s">
        <v>121</v>
      </c>
      <c r="K1198">
        <v>2</v>
      </c>
      <c r="L1198">
        <v>17.91</v>
      </c>
      <c r="M1198">
        <v>29</v>
      </c>
      <c r="N1198">
        <v>10</v>
      </c>
      <c r="O1198">
        <v>23</v>
      </c>
      <c r="P1198" s="31" t="s">
        <v>461</v>
      </c>
      <c r="Q1198">
        <v>1137</v>
      </c>
      <c r="R1198">
        <v>3</v>
      </c>
      <c r="S1198" s="32" t="s">
        <v>435</v>
      </c>
      <c r="T1198">
        <v>120</v>
      </c>
      <c r="W1198" t="s">
        <v>442</v>
      </c>
      <c r="X1198">
        <v>67</v>
      </c>
      <c r="Y1198" s="27" t="s">
        <v>64</v>
      </c>
      <c r="Z1198">
        <v>2</v>
      </c>
      <c r="AA1198">
        <v>1</v>
      </c>
      <c r="AB1198">
        <v>1</v>
      </c>
      <c r="AC1198">
        <v>1</v>
      </c>
      <c r="AD1198">
        <v>1</v>
      </c>
      <c r="AE1198">
        <v>7</v>
      </c>
      <c r="AF1198">
        <v>10</v>
      </c>
      <c r="AG1198" t="s">
        <v>487</v>
      </c>
    </row>
    <row r="1199" spans="1:33" hidden="1" x14ac:dyDescent="0.25">
      <c r="A1199" s="21" t="s">
        <v>247</v>
      </c>
      <c r="B1199" s="19" t="s">
        <v>273</v>
      </c>
      <c r="C1199" s="19" t="s">
        <v>2320</v>
      </c>
      <c r="D1199">
        <v>22</v>
      </c>
      <c r="E1199">
        <v>7</v>
      </c>
      <c r="F1199" s="35" t="str">
        <f>VLOOKUP(Z1199, method!$A$1:$B$15, 2, 0)</f>
        <v>放頭</v>
      </c>
      <c r="G1199">
        <v>13</v>
      </c>
      <c r="H1199">
        <v>127</v>
      </c>
      <c r="I1199">
        <v>1800</v>
      </c>
      <c r="J1199" s="17" t="s">
        <v>121</v>
      </c>
      <c r="K1199">
        <v>1</v>
      </c>
      <c r="L1199">
        <v>48.46</v>
      </c>
      <c r="M1199">
        <v>15</v>
      </c>
      <c r="N1199">
        <v>10</v>
      </c>
      <c r="O1199">
        <v>23</v>
      </c>
      <c r="P1199" t="s">
        <v>539</v>
      </c>
      <c r="Q1199">
        <v>1140</v>
      </c>
      <c r="R1199">
        <v>3</v>
      </c>
      <c r="S1199" s="32" t="s">
        <v>435</v>
      </c>
      <c r="T1199">
        <v>87</v>
      </c>
      <c r="W1199" t="s">
        <v>519</v>
      </c>
      <c r="X1199">
        <v>68</v>
      </c>
      <c r="Y1199" s="27" t="s">
        <v>64</v>
      </c>
      <c r="Z1199">
        <v>3</v>
      </c>
      <c r="AA1199">
        <v>2</v>
      </c>
      <c r="AB1199">
        <v>1</v>
      </c>
      <c r="AC1199">
        <v>1</v>
      </c>
      <c r="AD1199">
        <v>7</v>
      </c>
      <c r="AF1199">
        <v>10</v>
      </c>
      <c r="AG1199" t="s">
        <v>487</v>
      </c>
    </row>
    <row r="1200" spans="1:33" hidden="1" x14ac:dyDescent="0.25">
      <c r="A1200" s="21" t="s">
        <v>247</v>
      </c>
      <c r="B1200" s="19" t="s">
        <v>273</v>
      </c>
      <c r="C1200" s="19" t="s">
        <v>2320</v>
      </c>
      <c r="D1200">
        <v>6.8</v>
      </c>
      <c r="E1200">
        <v>7</v>
      </c>
      <c r="F1200" s="35" t="str">
        <f>VLOOKUP(Z1200, method!$A$1:$B$15, 2, 0)</f>
        <v>放頭</v>
      </c>
      <c r="G1200">
        <v>6</v>
      </c>
      <c r="H1200">
        <v>121</v>
      </c>
      <c r="I1200">
        <v>1600</v>
      </c>
      <c r="J1200" s="20" t="s">
        <v>58</v>
      </c>
      <c r="K1200">
        <v>1</v>
      </c>
      <c r="L1200">
        <v>35.65</v>
      </c>
      <c r="M1200">
        <v>24</v>
      </c>
      <c r="N1200">
        <v>9</v>
      </c>
      <c r="O1200">
        <v>23</v>
      </c>
      <c r="P1200" t="s">
        <v>429</v>
      </c>
      <c r="Q1200">
        <v>1130</v>
      </c>
      <c r="R1200">
        <v>3</v>
      </c>
      <c r="S1200" s="32" t="s">
        <v>435</v>
      </c>
      <c r="T1200">
        <v>45</v>
      </c>
      <c r="W1200" t="s">
        <v>600</v>
      </c>
      <c r="X1200">
        <v>68</v>
      </c>
      <c r="Y1200" s="27" t="s">
        <v>64</v>
      </c>
      <c r="Z1200">
        <v>2</v>
      </c>
      <c r="AA1200">
        <v>2</v>
      </c>
      <c r="AB1200">
        <v>2</v>
      </c>
      <c r="AC1200">
        <v>7</v>
      </c>
      <c r="AF1200">
        <v>10</v>
      </c>
      <c r="AG1200" t="s">
        <v>487</v>
      </c>
    </row>
    <row r="1201" spans="1:33" x14ac:dyDescent="0.25">
      <c r="A1201" s="22" t="s">
        <v>275</v>
      </c>
      <c r="B1201" s="20" t="s">
        <v>276</v>
      </c>
      <c r="C1201" s="20" t="s">
        <v>2321</v>
      </c>
      <c r="D1201" t="s">
        <v>546</v>
      </c>
      <c r="E1201" t="s">
        <v>778</v>
      </c>
      <c r="G1201" t="s">
        <v>546</v>
      </c>
      <c r="H1201">
        <v>135</v>
      </c>
      <c r="I1201" s="43">
        <v>1200</v>
      </c>
      <c r="J1201" s="24" t="s">
        <v>38</v>
      </c>
      <c r="K1201" t="s">
        <v>546</v>
      </c>
      <c r="M1201">
        <v>10</v>
      </c>
      <c r="N1201">
        <v>9</v>
      </c>
      <c r="O1201">
        <v>25</v>
      </c>
      <c r="P1201" s="31" t="s">
        <v>450</v>
      </c>
      <c r="Q1201" t="s">
        <v>546</v>
      </c>
      <c r="R1201">
        <v>4</v>
      </c>
      <c r="S1201" s="32" t="s">
        <v>435</v>
      </c>
      <c r="T1201">
        <v>17</v>
      </c>
      <c r="W1201" t="s">
        <v>546</v>
      </c>
      <c r="X1201">
        <v>60</v>
      </c>
      <c r="Y1201" s="24" t="s">
        <v>45</v>
      </c>
      <c r="Z1201" t="s">
        <v>546</v>
      </c>
      <c r="AF1201">
        <v>2</v>
      </c>
      <c r="AG1201" t="s">
        <v>29</v>
      </c>
    </row>
    <row r="1202" spans="1:33" x14ac:dyDescent="0.25">
      <c r="A1202" s="22" t="s">
        <v>275</v>
      </c>
      <c r="B1202" s="20" t="s">
        <v>276</v>
      </c>
      <c r="C1202" s="20" t="s">
        <v>2321</v>
      </c>
      <c r="D1202">
        <v>6.7</v>
      </c>
      <c r="E1202" s="28">
        <v>3</v>
      </c>
      <c r="F1202" s="37" t="str">
        <f>VLOOKUP(Z1202, method!$A$1:$B$15, 2, 0)</f>
        <v>中前</v>
      </c>
      <c r="G1202">
        <v>1</v>
      </c>
      <c r="H1202">
        <v>135</v>
      </c>
      <c r="I1202" s="43">
        <v>1200</v>
      </c>
      <c r="J1202" s="16" t="s">
        <v>29</v>
      </c>
      <c r="K1202">
        <v>1</v>
      </c>
      <c r="L1202">
        <v>9.7200000000000006</v>
      </c>
      <c r="M1202">
        <v>25</v>
      </c>
      <c r="N1202">
        <v>6</v>
      </c>
      <c r="O1202">
        <v>25</v>
      </c>
      <c r="P1202" s="31" t="s">
        <v>461</v>
      </c>
      <c r="Q1202">
        <v>1097</v>
      </c>
      <c r="R1202">
        <v>4</v>
      </c>
      <c r="S1202" s="32" t="s">
        <v>446</v>
      </c>
      <c r="T1202">
        <v>779</v>
      </c>
      <c r="W1202" s="12">
        <v>1</v>
      </c>
      <c r="X1202">
        <v>60</v>
      </c>
      <c r="Y1202" s="24" t="s">
        <v>45</v>
      </c>
      <c r="Z1202">
        <v>4</v>
      </c>
      <c r="AA1202">
        <v>4</v>
      </c>
      <c r="AB1202">
        <v>3</v>
      </c>
      <c r="AF1202">
        <v>2</v>
      </c>
      <c r="AG1202" t="s">
        <v>29</v>
      </c>
    </row>
    <row r="1203" spans="1:33" hidden="1" x14ac:dyDescent="0.25">
      <c r="A1203" s="22" t="s">
        <v>275</v>
      </c>
      <c r="B1203" s="20" t="s">
        <v>276</v>
      </c>
      <c r="C1203" s="20" t="s">
        <v>2321</v>
      </c>
      <c r="D1203">
        <v>69</v>
      </c>
      <c r="E1203">
        <v>11</v>
      </c>
      <c r="F1203" s="36" t="str">
        <f>VLOOKUP(Z1203, method!$A$1:$B$15, 2, 0)</f>
        <v>中後</v>
      </c>
      <c r="G1203">
        <v>10</v>
      </c>
      <c r="H1203">
        <v>117</v>
      </c>
      <c r="I1203" s="43">
        <v>1200</v>
      </c>
      <c r="J1203" s="16" t="s">
        <v>316</v>
      </c>
      <c r="K1203">
        <v>1</v>
      </c>
      <c r="L1203">
        <v>9.9700000000000006</v>
      </c>
      <c r="M1203">
        <v>31</v>
      </c>
      <c r="N1203">
        <v>5</v>
      </c>
      <c r="O1203">
        <v>25</v>
      </c>
      <c r="P1203" t="s">
        <v>518</v>
      </c>
      <c r="Q1203">
        <v>1081</v>
      </c>
      <c r="R1203">
        <v>3</v>
      </c>
      <c r="S1203" s="32" t="s">
        <v>435</v>
      </c>
      <c r="T1203">
        <v>723</v>
      </c>
      <c r="W1203">
        <v>5</v>
      </c>
      <c r="X1203">
        <v>62</v>
      </c>
      <c r="Y1203" s="24" t="s">
        <v>45</v>
      </c>
      <c r="Z1203">
        <v>8</v>
      </c>
      <c r="AA1203">
        <v>8</v>
      </c>
      <c r="AB1203">
        <v>11</v>
      </c>
      <c r="AF1203">
        <v>2</v>
      </c>
      <c r="AG1203" t="s">
        <v>29</v>
      </c>
    </row>
    <row r="1204" spans="1:33" x14ac:dyDescent="0.25">
      <c r="A1204" s="22" t="s">
        <v>275</v>
      </c>
      <c r="B1204" s="20" t="s">
        <v>276</v>
      </c>
      <c r="C1204" s="20" t="s">
        <v>2321</v>
      </c>
      <c r="D1204">
        <v>28</v>
      </c>
      <c r="E1204">
        <v>10</v>
      </c>
      <c r="F1204" s="36" t="str">
        <f>VLOOKUP(Z1204, method!$A$1:$B$15, 2, 0)</f>
        <v>中後</v>
      </c>
      <c r="G1204">
        <v>8</v>
      </c>
      <c r="H1204">
        <v>120</v>
      </c>
      <c r="I1204" s="43">
        <v>1200</v>
      </c>
      <c r="J1204" s="21" t="s">
        <v>53</v>
      </c>
      <c r="K1204">
        <v>1</v>
      </c>
      <c r="L1204">
        <v>9.85</v>
      </c>
      <c r="M1204">
        <v>30</v>
      </c>
      <c r="N1204">
        <v>4</v>
      </c>
      <c r="O1204">
        <v>25</v>
      </c>
      <c r="P1204" s="42" t="s">
        <v>445</v>
      </c>
      <c r="Q1204">
        <v>1070</v>
      </c>
      <c r="R1204">
        <v>3</v>
      </c>
      <c r="S1204" s="32" t="s">
        <v>446</v>
      </c>
      <c r="T1204">
        <v>636</v>
      </c>
      <c r="W1204" t="s">
        <v>459</v>
      </c>
      <c r="X1204">
        <v>63</v>
      </c>
      <c r="Y1204" s="24" t="s">
        <v>45</v>
      </c>
      <c r="Z1204">
        <v>10</v>
      </c>
      <c r="AA1204">
        <v>11</v>
      </c>
      <c r="AB1204">
        <v>10</v>
      </c>
      <c r="AF1204">
        <v>2</v>
      </c>
      <c r="AG1204" t="s">
        <v>29</v>
      </c>
    </row>
    <row r="1205" spans="1:33" hidden="1" x14ac:dyDescent="0.25">
      <c r="A1205" s="22" t="s">
        <v>275</v>
      </c>
      <c r="B1205" s="20" t="s">
        <v>276</v>
      </c>
      <c r="C1205" s="20" t="s">
        <v>2321</v>
      </c>
      <c r="D1205">
        <v>55</v>
      </c>
      <c r="E1205">
        <v>12</v>
      </c>
      <c r="F1205" s="37" t="str">
        <f>VLOOKUP(Z1205, method!$A$1:$B$15, 2, 0)</f>
        <v>中前</v>
      </c>
      <c r="G1205">
        <v>12</v>
      </c>
      <c r="H1205">
        <v>122</v>
      </c>
      <c r="I1205">
        <v>1400</v>
      </c>
      <c r="J1205" s="26" t="s">
        <v>693</v>
      </c>
      <c r="K1205">
        <v>1</v>
      </c>
      <c r="L1205">
        <v>22.76</v>
      </c>
      <c r="M1205">
        <v>27</v>
      </c>
      <c r="N1205">
        <v>4</v>
      </c>
      <c r="O1205">
        <v>25</v>
      </c>
      <c r="P1205" t="s">
        <v>434</v>
      </c>
      <c r="Q1205">
        <v>1084</v>
      </c>
      <c r="R1205">
        <v>3</v>
      </c>
      <c r="S1205" s="32" t="s">
        <v>435</v>
      </c>
      <c r="T1205">
        <v>629</v>
      </c>
      <c r="W1205" t="s">
        <v>634</v>
      </c>
      <c r="X1205">
        <v>63</v>
      </c>
      <c r="Y1205" s="24" t="s">
        <v>45</v>
      </c>
      <c r="Z1205">
        <v>4</v>
      </c>
      <c r="AA1205">
        <v>4</v>
      </c>
      <c r="AB1205">
        <v>5</v>
      </c>
      <c r="AC1205">
        <v>12</v>
      </c>
      <c r="AF1205">
        <v>2</v>
      </c>
      <c r="AG1205" t="s">
        <v>29</v>
      </c>
    </row>
    <row r="1206" spans="1:33" x14ac:dyDescent="0.25">
      <c r="A1206" s="22" t="s">
        <v>275</v>
      </c>
      <c r="B1206" s="20" t="s">
        <v>276</v>
      </c>
      <c r="C1206" s="20" t="s">
        <v>2321</v>
      </c>
      <c r="D1206">
        <v>8.8000000000000007</v>
      </c>
      <c r="E1206" s="34">
        <v>5</v>
      </c>
      <c r="F1206" s="35" t="str">
        <f>VLOOKUP(Z1206, method!$A$1:$B$15, 2, 0)</f>
        <v>放頭</v>
      </c>
      <c r="G1206">
        <v>6</v>
      </c>
      <c r="H1206">
        <v>119</v>
      </c>
      <c r="I1206" s="43">
        <v>1200</v>
      </c>
      <c r="J1206" s="26" t="s">
        <v>693</v>
      </c>
      <c r="K1206">
        <v>1</v>
      </c>
      <c r="L1206">
        <v>9.8000000000000007</v>
      </c>
      <c r="M1206">
        <v>9</v>
      </c>
      <c r="N1206">
        <v>4</v>
      </c>
      <c r="O1206">
        <v>25</v>
      </c>
      <c r="P1206" s="31" t="s">
        <v>450</v>
      </c>
      <c r="Q1206">
        <v>1086</v>
      </c>
      <c r="R1206">
        <v>3</v>
      </c>
      <c r="S1206" s="32" t="s">
        <v>446</v>
      </c>
      <c r="T1206">
        <v>580</v>
      </c>
      <c r="W1206" s="12" t="s">
        <v>456</v>
      </c>
      <c r="X1206">
        <v>63</v>
      </c>
      <c r="Y1206" s="24" t="s">
        <v>45</v>
      </c>
      <c r="Z1206">
        <v>3</v>
      </c>
      <c r="AA1206">
        <v>4</v>
      </c>
      <c r="AB1206">
        <v>5</v>
      </c>
      <c r="AF1206">
        <v>2</v>
      </c>
      <c r="AG1206" t="s">
        <v>29</v>
      </c>
    </row>
    <row r="1207" spans="1:33" x14ac:dyDescent="0.25">
      <c r="A1207" s="22" t="s">
        <v>275</v>
      </c>
      <c r="B1207" s="20" t="s">
        <v>276</v>
      </c>
      <c r="C1207" s="20" t="s">
        <v>2321</v>
      </c>
      <c r="D1207">
        <v>26</v>
      </c>
      <c r="E1207" s="28">
        <v>1</v>
      </c>
      <c r="F1207" s="36" t="str">
        <f>VLOOKUP(Z1207, method!$A$1:$B$15, 2, 0)</f>
        <v>中後</v>
      </c>
      <c r="G1207">
        <v>11</v>
      </c>
      <c r="H1207">
        <v>135</v>
      </c>
      <c r="I1207" s="43">
        <v>1200</v>
      </c>
      <c r="J1207" s="16" t="s">
        <v>29</v>
      </c>
      <c r="K1207">
        <v>1</v>
      </c>
      <c r="L1207">
        <v>9.92</v>
      </c>
      <c r="M1207">
        <v>26</v>
      </c>
      <c r="N1207">
        <v>2</v>
      </c>
      <c r="O1207">
        <v>25</v>
      </c>
      <c r="P1207" s="31" t="s">
        <v>461</v>
      </c>
      <c r="Q1207">
        <v>1091</v>
      </c>
      <c r="R1207">
        <v>4</v>
      </c>
      <c r="S1207" s="32" t="s">
        <v>435</v>
      </c>
      <c r="T1207">
        <v>462</v>
      </c>
      <c r="W1207" s="12" t="s">
        <v>480</v>
      </c>
      <c r="X1207">
        <v>56</v>
      </c>
      <c r="Y1207" s="24" t="s">
        <v>45</v>
      </c>
      <c r="Z1207">
        <v>8</v>
      </c>
      <c r="AA1207">
        <v>8</v>
      </c>
      <c r="AB1207">
        <v>1</v>
      </c>
      <c r="AF1207">
        <v>2</v>
      </c>
      <c r="AG1207" t="s">
        <v>29</v>
      </c>
    </row>
    <row r="1208" spans="1:33" hidden="1" x14ac:dyDescent="0.25">
      <c r="A1208" s="22" t="s">
        <v>275</v>
      </c>
      <c r="B1208" s="20" t="s">
        <v>276</v>
      </c>
      <c r="C1208" s="20" t="s">
        <v>2321</v>
      </c>
      <c r="D1208">
        <v>4.7</v>
      </c>
      <c r="E1208" s="34">
        <v>4</v>
      </c>
      <c r="F1208" s="35" t="str">
        <f>VLOOKUP(Z1208, method!$A$1:$B$15, 2, 0)</f>
        <v>放頭</v>
      </c>
      <c r="G1208">
        <v>1</v>
      </c>
      <c r="H1208">
        <v>134</v>
      </c>
      <c r="I1208">
        <v>1400</v>
      </c>
      <c r="J1208" s="16" t="s">
        <v>13</v>
      </c>
      <c r="K1208">
        <v>1</v>
      </c>
      <c r="L1208">
        <v>22.75</v>
      </c>
      <c r="M1208">
        <v>9</v>
      </c>
      <c r="N1208">
        <v>2</v>
      </c>
      <c r="O1208">
        <v>25</v>
      </c>
      <c r="P1208" t="s">
        <v>429</v>
      </c>
      <c r="Q1208">
        <v>1094</v>
      </c>
      <c r="R1208">
        <v>4</v>
      </c>
      <c r="S1208" s="32" t="s">
        <v>435</v>
      </c>
      <c r="T1208">
        <v>408</v>
      </c>
      <c r="W1208" s="12">
        <v>2</v>
      </c>
      <c r="X1208">
        <v>57</v>
      </c>
      <c r="Y1208" s="24" t="s">
        <v>45</v>
      </c>
      <c r="Z1208">
        <v>3</v>
      </c>
      <c r="AA1208">
        <v>4</v>
      </c>
      <c r="AB1208">
        <v>3</v>
      </c>
      <c r="AC1208">
        <v>4</v>
      </c>
      <c r="AF1208">
        <v>2</v>
      </c>
      <c r="AG1208" t="s">
        <v>29</v>
      </c>
    </row>
    <row r="1209" spans="1:33" hidden="1" x14ac:dyDescent="0.25">
      <c r="A1209" s="22" t="s">
        <v>275</v>
      </c>
      <c r="B1209" s="20" t="s">
        <v>276</v>
      </c>
      <c r="C1209" s="20" t="s">
        <v>2321</v>
      </c>
      <c r="D1209">
        <v>16</v>
      </c>
      <c r="E1209">
        <v>10</v>
      </c>
      <c r="F1209" s="37" t="str">
        <f>VLOOKUP(Z1209, method!$A$1:$B$15, 2, 0)</f>
        <v>中前</v>
      </c>
      <c r="G1209">
        <v>5</v>
      </c>
      <c r="H1209">
        <v>134</v>
      </c>
      <c r="I1209">
        <v>1400</v>
      </c>
      <c r="J1209" s="19" t="s">
        <v>63</v>
      </c>
      <c r="K1209">
        <v>1</v>
      </c>
      <c r="L1209">
        <v>22.97</v>
      </c>
      <c r="M1209">
        <v>31</v>
      </c>
      <c r="N1209">
        <v>1</v>
      </c>
      <c r="O1209">
        <v>25</v>
      </c>
      <c r="P1209" t="s">
        <v>506</v>
      </c>
      <c r="Q1209">
        <v>1099</v>
      </c>
      <c r="R1209">
        <v>4</v>
      </c>
      <c r="S1209" s="32" t="s">
        <v>435</v>
      </c>
      <c r="T1209">
        <v>391</v>
      </c>
      <c r="W1209" t="s">
        <v>541</v>
      </c>
      <c r="X1209">
        <v>59</v>
      </c>
      <c r="Y1209" s="24" t="s">
        <v>45</v>
      </c>
      <c r="Z1209">
        <v>5</v>
      </c>
      <c r="AA1209">
        <v>5</v>
      </c>
      <c r="AB1209">
        <v>6</v>
      </c>
      <c r="AC1209">
        <v>10</v>
      </c>
      <c r="AF1209">
        <v>2</v>
      </c>
      <c r="AG1209" t="s">
        <v>29</v>
      </c>
    </row>
    <row r="1210" spans="1:33" hidden="1" x14ac:dyDescent="0.25">
      <c r="A1210" s="22" t="s">
        <v>275</v>
      </c>
      <c r="B1210" s="20" t="s">
        <v>276</v>
      </c>
      <c r="C1210" s="20" t="s">
        <v>2321</v>
      </c>
      <c r="D1210">
        <v>134</v>
      </c>
      <c r="E1210">
        <v>7</v>
      </c>
      <c r="F1210" s="35" t="str">
        <f>VLOOKUP(Z1210, method!$A$1:$B$15, 2, 0)</f>
        <v>放頭</v>
      </c>
      <c r="G1210">
        <v>3</v>
      </c>
      <c r="H1210">
        <v>116</v>
      </c>
      <c r="I1210">
        <v>1400</v>
      </c>
      <c r="J1210" s="19" t="s">
        <v>63</v>
      </c>
      <c r="K1210">
        <v>1</v>
      </c>
      <c r="L1210">
        <v>22.86</v>
      </c>
      <c r="M1210">
        <v>5</v>
      </c>
      <c r="N1210">
        <v>1</v>
      </c>
      <c r="O1210">
        <v>25</v>
      </c>
      <c r="P1210" t="s">
        <v>441</v>
      </c>
      <c r="Q1210">
        <v>1111</v>
      </c>
      <c r="R1210">
        <v>3</v>
      </c>
      <c r="S1210" s="32" t="s">
        <v>435</v>
      </c>
      <c r="T1210">
        <v>327</v>
      </c>
      <c r="W1210" t="s">
        <v>600</v>
      </c>
      <c r="X1210">
        <v>61</v>
      </c>
      <c r="Y1210" s="24" t="s">
        <v>45</v>
      </c>
      <c r="Z1210">
        <v>3</v>
      </c>
      <c r="AA1210">
        <v>3</v>
      </c>
      <c r="AB1210">
        <v>4</v>
      </c>
      <c r="AC1210">
        <v>7</v>
      </c>
      <c r="AF1210">
        <v>2</v>
      </c>
      <c r="AG1210" t="s">
        <v>29</v>
      </c>
    </row>
    <row r="1211" spans="1:33" hidden="1" x14ac:dyDescent="0.25">
      <c r="A1211" s="22" t="s">
        <v>275</v>
      </c>
      <c r="B1211" s="20" t="s">
        <v>276</v>
      </c>
      <c r="C1211" s="20" t="s">
        <v>2321</v>
      </c>
      <c r="D1211">
        <v>133</v>
      </c>
      <c r="E1211">
        <v>8</v>
      </c>
      <c r="F1211" s="35" t="str">
        <f>VLOOKUP(Z1211, method!$A$1:$B$15, 2, 0)</f>
        <v>放頭</v>
      </c>
      <c r="G1211">
        <v>8</v>
      </c>
      <c r="H1211">
        <v>121</v>
      </c>
      <c r="I1211" s="43">
        <v>1200</v>
      </c>
      <c r="J1211" s="19" t="s">
        <v>63</v>
      </c>
      <c r="K1211">
        <v>1</v>
      </c>
      <c r="L1211">
        <v>10.29</v>
      </c>
      <c r="M1211">
        <v>15</v>
      </c>
      <c r="N1211">
        <v>12</v>
      </c>
      <c r="O1211">
        <v>24</v>
      </c>
      <c r="P1211" t="s">
        <v>441</v>
      </c>
      <c r="Q1211">
        <v>1116</v>
      </c>
      <c r="R1211">
        <v>3</v>
      </c>
      <c r="S1211" s="32" t="s">
        <v>435</v>
      </c>
      <c r="T1211">
        <v>267</v>
      </c>
      <c r="W1211" t="s">
        <v>459</v>
      </c>
      <c r="X1211">
        <v>63</v>
      </c>
      <c r="Y1211" s="24" t="s">
        <v>45</v>
      </c>
      <c r="Z1211">
        <v>3</v>
      </c>
      <c r="AA1211">
        <v>4</v>
      </c>
      <c r="AB1211">
        <v>8</v>
      </c>
      <c r="AF1211">
        <v>2</v>
      </c>
      <c r="AG1211" t="s">
        <v>29</v>
      </c>
    </row>
    <row r="1212" spans="1:33" hidden="1" x14ac:dyDescent="0.25">
      <c r="A1212" s="22" t="s">
        <v>275</v>
      </c>
      <c r="B1212" s="20" t="s">
        <v>276</v>
      </c>
      <c r="C1212" s="20" t="s">
        <v>2321</v>
      </c>
      <c r="D1212">
        <v>102</v>
      </c>
      <c r="E1212">
        <v>7</v>
      </c>
      <c r="F1212" s="36" t="str">
        <f>VLOOKUP(Z1212, method!$A$1:$B$15, 2, 0)</f>
        <v>中後</v>
      </c>
      <c r="G1212">
        <v>4</v>
      </c>
      <c r="H1212">
        <v>122</v>
      </c>
      <c r="I1212">
        <v>1000</v>
      </c>
      <c r="J1212" s="20" t="s">
        <v>58</v>
      </c>
      <c r="K1212">
        <v>0</v>
      </c>
      <c r="L1212">
        <v>57.69</v>
      </c>
      <c r="M1212">
        <v>27</v>
      </c>
      <c r="N1212">
        <v>11</v>
      </c>
      <c r="O1212">
        <v>24</v>
      </c>
      <c r="P1212" s="42" t="s">
        <v>445</v>
      </c>
      <c r="Q1212">
        <v>1119</v>
      </c>
      <c r="R1212">
        <v>3</v>
      </c>
      <c r="S1212" s="32" t="s">
        <v>435</v>
      </c>
      <c r="T1212">
        <v>219</v>
      </c>
      <c r="W1212" t="s">
        <v>436</v>
      </c>
      <c r="X1212">
        <v>65</v>
      </c>
      <c r="Y1212" s="24" t="s">
        <v>45</v>
      </c>
      <c r="Z1212">
        <v>8</v>
      </c>
      <c r="AA1212">
        <v>9</v>
      </c>
      <c r="AB1212">
        <v>7</v>
      </c>
      <c r="AF1212">
        <v>2</v>
      </c>
      <c r="AG1212" t="s">
        <v>29</v>
      </c>
    </row>
    <row r="1213" spans="1:33" hidden="1" x14ac:dyDescent="0.25">
      <c r="A1213" s="22" t="s">
        <v>275</v>
      </c>
      <c r="B1213" s="20" t="s">
        <v>276</v>
      </c>
      <c r="C1213" s="20" t="s">
        <v>2321</v>
      </c>
      <c r="D1213">
        <v>32</v>
      </c>
      <c r="E1213">
        <v>14</v>
      </c>
      <c r="F1213" s="37" t="str">
        <f>VLOOKUP(Z1213, method!$A$1:$B$15, 2, 0)</f>
        <v>中前</v>
      </c>
      <c r="G1213">
        <v>6</v>
      </c>
      <c r="H1213">
        <v>118</v>
      </c>
      <c r="I1213" s="43">
        <v>1200</v>
      </c>
      <c r="J1213" s="20" t="s">
        <v>58</v>
      </c>
      <c r="K1213">
        <v>1</v>
      </c>
      <c r="L1213">
        <v>10.31</v>
      </c>
      <c r="M1213">
        <v>9</v>
      </c>
      <c r="N1213">
        <v>11</v>
      </c>
      <c r="O1213">
        <v>24</v>
      </c>
      <c r="P1213" t="s">
        <v>539</v>
      </c>
      <c r="Q1213">
        <v>1107</v>
      </c>
      <c r="R1213">
        <v>3</v>
      </c>
      <c r="S1213" s="32" t="s">
        <v>446</v>
      </c>
      <c r="T1213">
        <v>174</v>
      </c>
      <c r="W1213">
        <v>11</v>
      </c>
      <c r="X1213">
        <v>65</v>
      </c>
      <c r="Y1213" s="24" t="s">
        <v>45</v>
      </c>
      <c r="Z1213">
        <v>4</v>
      </c>
      <c r="AA1213">
        <v>5</v>
      </c>
      <c r="AB1213">
        <v>14</v>
      </c>
      <c r="AF1213">
        <v>2</v>
      </c>
      <c r="AG1213" t="s">
        <v>29</v>
      </c>
    </row>
    <row r="1214" spans="1:33" x14ac:dyDescent="0.25">
      <c r="A1214" s="22" t="s">
        <v>275</v>
      </c>
      <c r="B1214" s="21" t="s">
        <v>279</v>
      </c>
      <c r="C1214" s="21" t="s">
        <v>2322</v>
      </c>
      <c r="D1214">
        <v>35</v>
      </c>
      <c r="E1214" s="34">
        <v>4</v>
      </c>
      <c r="F1214" s="36" t="str">
        <f>VLOOKUP(Z1214, method!$A$1:$B$15, 2, 0)</f>
        <v>中後</v>
      </c>
      <c r="G1214">
        <v>11</v>
      </c>
      <c r="H1214">
        <v>132</v>
      </c>
      <c r="I1214" s="43">
        <v>1200</v>
      </c>
      <c r="J1214" s="17" t="s">
        <v>84</v>
      </c>
      <c r="K1214">
        <v>1</v>
      </c>
      <c r="L1214">
        <v>10.37</v>
      </c>
      <c r="M1214">
        <v>10</v>
      </c>
      <c r="N1214">
        <v>9</v>
      </c>
      <c r="O1214">
        <v>25</v>
      </c>
      <c r="P1214" s="31" t="s">
        <v>450</v>
      </c>
      <c r="Q1214">
        <v>1132</v>
      </c>
      <c r="R1214">
        <v>4</v>
      </c>
      <c r="S1214" s="32" t="s">
        <v>435</v>
      </c>
      <c r="T1214">
        <v>17</v>
      </c>
      <c r="W1214" s="12" t="s">
        <v>456</v>
      </c>
      <c r="X1214">
        <v>57</v>
      </c>
      <c r="Y1214" s="16" t="s">
        <v>14</v>
      </c>
      <c r="Z1214">
        <v>8</v>
      </c>
      <c r="AA1214">
        <v>8</v>
      </c>
      <c r="AB1214">
        <v>4</v>
      </c>
      <c r="AF1214">
        <v>8</v>
      </c>
      <c r="AG1214" t="s">
        <v>84</v>
      </c>
    </row>
    <row r="1215" spans="1:33" x14ac:dyDescent="0.25">
      <c r="A1215" s="22" t="s">
        <v>275</v>
      </c>
      <c r="B1215" s="21" t="s">
        <v>279</v>
      </c>
      <c r="C1215" s="21" t="s">
        <v>2322</v>
      </c>
      <c r="D1215">
        <v>19</v>
      </c>
      <c r="E1215">
        <v>6</v>
      </c>
      <c r="F1215" s="36" t="str">
        <f>VLOOKUP(Z1215, method!$A$1:$B$15, 2, 0)</f>
        <v>中後</v>
      </c>
      <c r="G1215">
        <v>9</v>
      </c>
      <c r="H1215">
        <v>135</v>
      </c>
      <c r="I1215" s="43">
        <v>1200</v>
      </c>
      <c r="J1215" s="16" t="s">
        <v>29</v>
      </c>
      <c r="K1215">
        <v>1</v>
      </c>
      <c r="L1215">
        <v>10.15</v>
      </c>
      <c r="M1215">
        <v>9</v>
      </c>
      <c r="N1215">
        <v>7</v>
      </c>
      <c r="O1215">
        <v>25</v>
      </c>
      <c r="P1215" s="31" t="s">
        <v>450</v>
      </c>
      <c r="Q1215">
        <v>1160</v>
      </c>
      <c r="R1215">
        <v>4</v>
      </c>
      <c r="S1215" s="32" t="s">
        <v>446</v>
      </c>
      <c r="T1215">
        <v>825</v>
      </c>
      <c r="W1215" t="s">
        <v>459</v>
      </c>
      <c r="X1215">
        <v>60</v>
      </c>
      <c r="Y1215" s="16" t="s">
        <v>14</v>
      </c>
      <c r="Z1215">
        <v>10</v>
      </c>
      <c r="AA1215">
        <v>9</v>
      </c>
      <c r="AB1215">
        <v>6</v>
      </c>
      <c r="AF1215">
        <v>8</v>
      </c>
      <c r="AG1215" t="s">
        <v>84</v>
      </c>
    </row>
    <row r="1216" spans="1:33" x14ac:dyDescent="0.25">
      <c r="A1216" s="22" t="s">
        <v>275</v>
      </c>
      <c r="B1216" s="21" t="s">
        <v>279</v>
      </c>
      <c r="C1216" s="21" t="s">
        <v>2322</v>
      </c>
      <c r="D1216">
        <v>21</v>
      </c>
      <c r="E1216" s="28">
        <v>3</v>
      </c>
      <c r="F1216" s="37" t="str">
        <f>VLOOKUP(Z1216, method!$A$1:$B$15, 2, 0)</f>
        <v>中前</v>
      </c>
      <c r="G1216">
        <v>7</v>
      </c>
      <c r="H1216">
        <v>128</v>
      </c>
      <c r="I1216" s="43">
        <v>1200</v>
      </c>
      <c r="J1216" s="18" t="s">
        <v>524</v>
      </c>
      <c r="K1216">
        <v>1</v>
      </c>
      <c r="L1216">
        <v>11.55</v>
      </c>
      <c r="M1216">
        <v>4</v>
      </c>
      <c r="N1216">
        <v>6</v>
      </c>
      <c r="O1216">
        <v>25</v>
      </c>
      <c r="P1216" s="31" t="s">
        <v>450</v>
      </c>
      <c r="Q1216">
        <v>1160</v>
      </c>
      <c r="R1216">
        <v>4</v>
      </c>
      <c r="S1216" s="33" t="s">
        <v>499</v>
      </c>
      <c r="T1216">
        <v>732</v>
      </c>
      <c r="W1216" s="12" t="s">
        <v>521</v>
      </c>
      <c r="X1216">
        <v>60</v>
      </c>
      <c r="Y1216" s="16" t="s">
        <v>14</v>
      </c>
      <c r="Z1216">
        <v>4</v>
      </c>
      <c r="AA1216">
        <v>3</v>
      </c>
      <c r="AB1216">
        <v>3</v>
      </c>
      <c r="AF1216">
        <v>8</v>
      </c>
      <c r="AG1216" t="s">
        <v>84</v>
      </c>
    </row>
    <row r="1217" spans="1:33" x14ac:dyDescent="0.25">
      <c r="A1217" s="22" t="s">
        <v>275</v>
      </c>
      <c r="B1217" s="21" t="s">
        <v>279</v>
      </c>
      <c r="C1217" s="21" t="s">
        <v>2322</v>
      </c>
      <c r="D1217">
        <v>79</v>
      </c>
      <c r="E1217">
        <v>10</v>
      </c>
      <c r="F1217" s="38" t="str">
        <f>VLOOKUP(Z1217, method!$A$1:$B$15, 2, 0)</f>
        <v>留後</v>
      </c>
      <c r="G1217">
        <v>11</v>
      </c>
      <c r="H1217">
        <v>119</v>
      </c>
      <c r="I1217" s="43">
        <v>1200</v>
      </c>
      <c r="J1217" s="20" t="s">
        <v>58</v>
      </c>
      <c r="K1217">
        <v>1</v>
      </c>
      <c r="L1217">
        <v>10.36</v>
      </c>
      <c r="M1217">
        <v>21</v>
      </c>
      <c r="N1217">
        <v>5</v>
      </c>
      <c r="O1217">
        <v>25</v>
      </c>
      <c r="P1217" s="31" t="s">
        <v>461</v>
      </c>
      <c r="Q1217">
        <v>1167</v>
      </c>
      <c r="R1217">
        <v>3</v>
      </c>
      <c r="S1217" s="32" t="s">
        <v>446</v>
      </c>
      <c r="T1217">
        <v>694</v>
      </c>
      <c r="W1217" t="s">
        <v>699</v>
      </c>
      <c r="X1217">
        <v>62</v>
      </c>
      <c r="Y1217" s="16" t="s">
        <v>14</v>
      </c>
      <c r="Z1217">
        <v>11</v>
      </c>
      <c r="AA1217">
        <v>11</v>
      </c>
      <c r="AB1217">
        <v>10</v>
      </c>
      <c r="AF1217">
        <v>8</v>
      </c>
      <c r="AG1217" t="s">
        <v>84</v>
      </c>
    </row>
    <row r="1218" spans="1:33" x14ac:dyDescent="0.25">
      <c r="A1218" s="22" t="s">
        <v>275</v>
      </c>
      <c r="B1218" s="21" t="s">
        <v>279</v>
      </c>
      <c r="C1218" s="21" t="s">
        <v>2322</v>
      </c>
      <c r="D1218">
        <v>29</v>
      </c>
      <c r="E1218">
        <v>11</v>
      </c>
      <c r="F1218" s="38" t="str">
        <f>VLOOKUP(Z1218, method!$A$1:$B$15, 2, 0)</f>
        <v>留後</v>
      </c>
      <c r="G1218">
        <v>7</v>
      </c>
      <c r="H1218">
        <v>121</v>
      </c>
      <c r="I1218" s="43">
        <v>1200</v>
      </c>
      <c r="J1218" s="17" t="s">
        <v>121</v>
      </c>
      <c r="K1218">
        <v>1</v>
      </c>
      <c r="L1218">
        <v>9.94</v>
      </c>
      <c r="M1218">
        <v>30</v>
      </c>
      <c r="N1218">
        <v>4</v>
      </c>
      <c r="O1218">
        <v>25</v>
      </c>
      <c r="P1218" s="42" t="s">
        <v>445</v>
      </c>
      <c r="Q1218">
        <v>1166</v>
      </c>
      <c r="R1218">
        <v>3</v>
      </c>
      <c r="S1218" s="32" t="s">
        <v>446</v>
      </c>
      <c r="T1218">
        <v>636</v>
      </c>
      <c r="W1218">
        <v>5</v>
      </c>
      <c r="X1218">
        <v>64</v>
      </c>
      <c r="Y1218" s="16" t="s">
        <v>14</v>
      </c>
      <c r="Z1218">
        <v>11</v>
      </c>
      <c r="AA1218">
        <v>10</v>
      </c>
      <c r="AB1218">
        <v>11</v>
      </c>
      <c r="AF1218">
        <v>8</v>
      </c>
      <c r="AG1218" t="s">
        <v>84</v>
      </c>
    </row>
    <row r="1219" spans="1:33" x14ac:dyDescent="0.25">
      <c r="A1219" s="22" t="s">
        <v>275</v>
      </c>
      <c r="B1219" s="21" t="s">
        <v>279</v>
      </c>
      <c r="C1219" s="21" t="s">
        <v>2322</v>
      </c>
      <c r="D1219">
        <v>7.9</v>
      </c>
      <c r="E1219" s="34">
        <v>4</v>
      </c>
      <c r="F1219" s="35" t="str">
        <f>VLOOKUP(Z1219, method!$A$1:$B$15, 2, 0)</f>
        <v>放頭</v>
      </c>
      <c r="G1219">
        <v>1</v>
      </c>
      <c r="H1219">
        <v>121</v>
      </c>
      <c r="I1219" s="43">
        <v>1200</v>
      </c>
      <c r="J1219" s="20" t="s">
        <v>19</v>
      </c>
      <c r="K1219">
        <v>1</v>
      </c>
      <c r="L1219">
        <v>9.8699999999999992</v>
      </c>
      <c r="M1219">
        <v>16</v>
      </c>
      <c r="N1219">
        <v>4</v>
      </c>
      <c r="O1219">
        <v>25</v>
      </c>
      <c r="P1219" s="31" t="s">
        <v>455</v>
      </c>
      <c r="Q1219">
        <v>1176</v>
      </c>
      <c r="R1219">
        <v>3</v>
      </c>
      <c r="S1219" s="32" t="s">
        <v>446</v>
      </c>
      <c r="T1219">
        <v>595</v>
      </c>
      <c r="W1219" s="12">
        <v>2</v>
      </c>
      <c r="X1219">
        <v>65</v>
      </c>
      <c r="Y1219" s="16" t="s">
        <v>14</v>
      </c>
      <c r="Z1219">
        <v>3</v>
      </c>
      <c r="AA1219">
        <v>3</v>
      </c>
      <c r="AB1219">
        <v>4</v>
      </c>
      <c r="AF1219">
        <v>8</v>
      </c>
      <c r="AG1219" t="s">
        <v>84</v>
      </c>
    </row>
    <row r="1220" spans="1:33" x14ac:dyDescent="0.25">
      <c r="A1220" s="22" t="s">
        <v>275</v>
      </c>
      <c r="B1220" s="21" t="s">
        <v>279</v>
      </c>
      <c r="C1220" s="21" t="s">
        <v>2322</v>
      </c>
      <c r="D1220">
        <v>19</v>
      </c>
      <c r="E1220">
        <v>9</v>
      </c>
      <c r="F1220" s="37" t="str">
        <f>VLOOKUP(Z1220, method!$A$1:$B$15, 2, 0)</f>
        <v>中前</v>
      </c>
      <c r="G1220">
        <v>1</v>
      </c>
      <c r="H1220">
        <v>121</v>
      </c>
      <c r="I1220" s="43">
        <v>1200</v>
      </c>
      <c r="J1220" s="20" t="s">
        <v>58</v>
      </c>
      <c r="K1220">
        <v>1</v>
      </c>
      <c r="L1220">
        <v>10.64</v>
      </c>
      <c r="M1220">
        <v>15</v>
      </c>
      <c r="N1220">
        <v>1</v>
      </c>
      <c r="O1220">
        <v>25</v>
      </c>
      <c r="P1220" s="31" t="s">
        <v>455</v>
      </c>
      <c r="Q1220">
        <v>1147</v>
      </c>
      <c r="R1220">
        <v>3</v>
      </c>
      <c r="S1220" s="32" t="s">
        <v>435</v>
      </c>
      <c r="T1220">
        <v>355</v>
      </c>
      <c r="W1220" s="12" t="s">
        <v>558</v>
      </c>
      <c r="X1220">
        <v>66</v>
      </c>
      <c r="Y1220" s="16" t="s">
        <v>14</v>
      </c>
      <c r="Z1220">
        <v>6</v>
      </c>
      <c r="AA1220">
        <v>7</v>
      </c>
      <c r="AB1220">
        <v>9</v>
      </c>
      <c r="AF1220">
        <v>8</v>
      </c>
      <c r="AG1220" t="s">
        <v>84</v>
      </c>
    </row>
    <row r="1221" spans="1:33" hidden="1" x14ac:dyDescent="0.25">
      <c r="A1221" s="22" t="s">
        <v>275</v>
      </c>
      <c r="B1221" s="21" t="s">
        <v>279</v>
      </c>
      <c r="C1221" s="21" t="s">
        <v>2322</v>
      </c>
      <c r="D1221">
        <v>31</v>
      </c>
      <c r="E1221" s="34">
        <v>5</v>
      </c>
      <c r="F1221" s="36" t="str">
        <f>VLOOKUP(Z1221, method!$A$1:$B$15, 2, 0)</f>
        <v>中後</v>
      </c>
      <c r="G1221">
        <v>5</v>
      </c>
      <c r="H1221">
        <v>123</v>
      </c>
      <c r="I1221" s="43">
        <v>1200</v>
      </c>
      <c r="J1221" s="25" t="s">
        <v>405</v>
      </c>
      <c r="K1221">
        <v>1</v>
      </c>
      <c r="L1221">
        <v>10.17</v>
      </c>
      <c r="M1221">
        <v>4</v>
      </c>
      <c r="N1221">
        <v>12</v>
      </c>
      <c r="O1221">
        <v>24</v>
      </c>
      <c r="P1221" s="31" t="s">
        <v>450</v>
      </c>
      <c r="Q1221">
        <v>1142</v>
      </c>
      <c r="R1221">
        <v>3</v>
      </c>
      <c r="S1221" s="32" t="s">
        <v>435</v>
      </c>
      <c r="T1221">
        <v>238</v>
      </c>
      <c r="W1221" t="s">
        <v>459</v>
      </c>
      <c r="X1221">
        <v>66</v>
      </c>
      <c r="Y1221" s="16" t="s">
        <v>14</v>
      </c>
      <c r="Z1221">
        <v>9</v>
      </c>
      <c r="AA1221">
        <v>10</v>
      </c>
      <c r="AB1221">
        <v>5</v>
      </c>
      <c r="AF1221">
        <v>8</v>
      </c>
      <c r="AG1221" t="s">
        <v>84</v>
      </c>
    </row>
    <row r="1222" spans="1:33" hidden="1" x14ac:dyDescent="0.25">
      <c r="A1222" s="22" t="s">
        <v>275</v>
      </c>
      <c r="B1222" s="21" t="s">
        <v>279</v>
      </c>
      <c r="C1222" s="21" t="s">
        <v>2322</v>
      </c>
      <c r="D1222">
        <v>5.5</v>
      </c>
      <c r="E1222" s="28">
        <v>3</v>
      </c>
      <c r="F1222" s="36" t="str">
        <f>VLOOKUP(Z1222, method!$A$1:$B$15, 2, 0)</f>
        <v>中後</v>
      </c>
      <c r="G1222">
        <v>1</v>
      </c>
      <c r="H1222">
        <v>126</v>
      </c>
      <c r="I1222" s="43">
        <v>1200</v>
      </c>
      <c r="J1222" s="17" t="s">
        <v>393</v>
      </c>
      <c r="K1222">
        <v>1</v>
      </c>
      <c r="L1222">
        <v>10.34</v>
      </c>
      <c r="M1222">
        <v>20</v>
      </c>
      <c r="N1222">
        <v>11</v>
      </c>
      <c r="O1222">
        <v>24</v>
      </c>
      <c r="P1222" s="31" t="s">
        <v>461</v>
      </c>
      <c r="Q1222">
        <v>1137</v>
      </c>
      <c r="R1222">
        <v>3</v>
      </c>
      <c r="S1222" s="33" t="s">
        <v>499</v>
      </c>
      <c r="T1222">
        <v>201</v>
      </c>
      <c r="W1222" s="12">
        <v>1</v>
      </c>
      <c r="X1222">
        <v>66</v>
      </c>
      <c r="Y1222" s="16" t="s">
        <v>14</v>
      </c>
      <c r="Z1222">
        <v>8</v>
      </c>
      <c r="AA1222">
        <v>7</v>
      </c>
      <c r="AB1222">
        <v>3</v>
      </c>
      <c r="AF1222">
        <v>8</v>
      </c>
      <c r="AG1222" t="s">
        <v>84</v>
      </c>
    </row>
    <row r="1223" spans="1:33" hidden="1" x14ac:dyDescent="0.25">
      <c r="A1223" s="22" t="s">
        <v>275</v>
      </c>
      <c r="B1223" s="21" t="s">
        <v>279</v>
      </c>
      <c r="C1223" s="21" t="s">
        <v>2322</v>
      </c>
      <c r="D1223">
        <v>2.9</v>
      </c>
      <c r="E1223" s="28">
        <v>1</v>
      </c>
      <c r="F1223" s="37" t="str">
        <f>VLOOKUP(Z1223, method!$A$1:$B$15, 2, 0)</f>
        <v>中前</v>
      </c>
      <c r="G1223">
        <v>5</v>
      </c>
      <c r="H1223">
        <v>135</v>
      </c>
      <c r="I1223" s="43">
        <v>1200</v>
      </c>
      <c r="J1223" s="16" t="s">
        <v>13</v>
      </c>
      <c r="K1223">
        <v>1</v>
      </c>
      <c r="L1223">
        <v>10.119999999999999</v>
      </c>
      <c r="M1223">
        <v>27</v>
      </c>
      <c r="N1223">
        <v>10</v>
      </c>
      <c r="O1223">
        <v>24</v>
      </c>
      <c r="P1223" s="31" t="s">
        <v>461</v>
      </c>
      <c r="Q1223">
        <v>1145</v>
      </c>
      <c r="R1223">
        <v>4</v>
      </c>
      <c r="S1223" s="32" t="s">
        <v>435</v>
      </c>
      <c r="T1223">
        <v>132</v>
      </c>
      <c r="W1223" s="12" t="s">
        <v>451</v>
      </c>
      <c r="X1223">
        <v>59</v>
      </c>
      <c r="Y1223" s="16" t="s">
        <v>14</v>
      </c>
      <c r="Z1223">
        <v>7</v>
      </c>
      <c r="AA1223">
        <v>3</v>
      </c>
      <c r="AB1223">
        <v>1</v>
      </c>
      <c r="AF1223">
        <v>8</v>
      </c>
      <c r="AG1223" t="s">
        <v>84</v>
      </c>
    </row>
    <row r="1224" spans="1:33" hidden="1" x14ac:dyDescent="0.25">
      <c r="A1224" s="22" t="s">
        <v>275</v>
      </c>
      <c r="B1224" s="21" t="s">
        <v>279</v>
      </c>
      <c r="C1224" s="21" t="s">
        <v>2322</v>
      </c>
      <c r="D1224">
        <v>16</v>
      </c>
      <c r="E1224" s="28">
        <v>2</v>
      </c>
      <c r="F1224" s="38" t="str">
        <f>VLOOKUP(Z1224, method!$A$1:$B$15, 2, 0)</f>
        <v>留後</v>
      </c>
      <c r="G1224">
        <v>10</v>
      </c>
      <c r="H1224">
        <v>133</v>
      </c>
      <c r="I1224" s="43">
        <v>1200</v>
      </c>
      <c r="J1224" s="16" t="s">
        <v>13</v>
      </c>
      <c r="K1224">
        <v>1</v>
      </c>
      <c r="L1224">
        <v>10.41</v>
      </c>
      <c r="M1224">
        <v>25</v>
      </c>
      <c r="N1224">
        <v>9</v>
      </c>
      <c r="O1224">
        <v>24</v>
      </c>
      <c r="P1224" s="31" t="s">
        <v>461</v>
      </c>
      <c r="Q1224">
        <v>1153</v>
      </c>
      <c r="R1224">
        <v>4</v>
      </c>
      <c r="S1224" s="32" t="s">
        <v>435</v>
      </c>
      <c r="T1224">
        <v>49</v>
      </c>
      <c r="W1224" s="12" t="s">
        <v>464</v>
      </c>
      <c r="X1224">
        <v>58</v>
      </c>
      <c r="Y1224" s="16" t="s">
        <v>14</v>
      </c>
      <c r="Z1224">
        <v>12</v>
      </c>
      <c r="AA1224">
        <v>12</v>
      </c>
      <c r="AB1224">
        <v>2</v>
      </c>
      <c r="AF1224">
        <v>8</v>
      </c>
      <c r="AG1224" t="s">
        <v>84</v>
      </c>
    </row>
    <row r="1225" spans="1:33" hidden="1" x14ac:dyDescent="0.25">
      <c r="A1225" s="22" t="s">
        <v>275</v>
      </c>
      <c r="B1225" s="21" t="s">
        <v>279</v>
      </c>
      <c r="C1225" s="21" t="s">
        <v>2322</v>
      </c>
      <c r="D1225">
        <v>7.1</v>
      </c>
      <c r="E1225" s="34">
        <v>5</v>
      </c>
      <c r="F1225" s="36" t="str">
        <f>VLOOKUP(Z1225, method!$A$1:$B$15, 2, 0)</f>
        <v>中後</v>
      </c>
      <c r="G1225">
        <v>9</v>
      </c>
      <c r="H1225">
        <v>135</v>
      </c>
      <c r="I1225" s="43">
        <v>1200</v>
      </c>
      <c r="J1225" s="16" t="s">
        <v>13</v>
      </c>
      <c r="K1225">
        <v>1</v>
      </c>
      <c r="L1225">
        <v>10.39</v>
      </c>
      <c r="M1225">
        <v>26</v>
      </c>
      <c r="N1225">
        <v>6</v>
      </c>
      <c r="O1225">
        <v>24</v>
      </c>
      <c r="P1225" s="31" t="s">
        <v>461</v>
      </c>
      <c r="Q1225">
        <v>1146</v>
      </c>
      <c r="R1225">
        <v>4</v>
      </c>
      <c r="S1225" s="32" t="s">
        <v>435</v>
      </c>
      <c r="T1225">
        <v>776</v>
      </c>
      <c r="W1225" t="s">
        <v>474</v>
      </c>
      <c r="X1225">
        <v>58</v>
      </c>
      <c r="Y1225" s="16" t="s">
        <v>14</v>
      </c>
      <c r="Z1225">
        <v>10</v>
      </c>
      <c r="AA1225">
        <v>9</v>
      </c>
      <c r="AB1225">
        <v>5</v>
      </c>
      <c r="AF1225">
        <v>8</v>
      </c>
      <c r="AG1225" t="s">
        <v>84</v>
      </c>
    </row>
    <row r="1226" spans="1:33" hidden="1" x14ac:dyDescent="0.25">
      <c r="A1226" s="22" t="s">
        <v>275</v>
      </c>
      <c r="B1226" s="21" t="s">
        <v>279</v>
      </c>
      <c r="C1226" s="21" t="s">
        <v>2322</v>
      </c>
      <c r="D1226">
        <v>4.4000000000000004</v>
      </c>
      <c r="E1226" s="34">
        <v>5</v>
      </c>
      <c r="F1226" s="38" t="str">
        <f>VLOOKUP(Z1226, method!$A$1:$B$15, 2, 0)</f>
        <v>留後</v>
      </c>
      <c r="G1226">
        <v>6</v>
      </c>
      <c r="H1226">
        <v>132</v>
      </c>
      <c r="I1226" s="43">
        <v>1200</v>
      </c>
      <c r="J1226" s="23" t="s">
        <v>487</v>
      </c>
      <c r="K1226">
        <v>1</v>
      </c>
      <c r="L1226">
        <v>11.39</v>
      </c>
      <c r="M1226">
        <v>8</v>
      </c>
      <c r="N1226">
        <v>5</v>
      </c>
      <c r="O1226">
        <v>24</v>
      </c>
      <c r="P1226" s="31" t="s">
        <v>455</v>
      </c>
      <c r="Q1226">
        <v>1144</v>
      </c>
      <c r="R1226">
        <v>4</v>
      </c>
      <c r="S1226" s="32" t="s">
        <v>435</v>
      </c>
      <c r="T1226">
        <v>650</v>
      </c>
      <c r="W1226" s="12" t="s">
        <v>456</v>
      </c>
      <c r="X1226">
        <v>60</v>
      </c>
      <c r="Y1226" s="16" t="s">
        <v>14</v>
      </c>
      <c r="Z1226">
        <v>11</v>
      </c>
      <c r="AA1226">
        <v>11</v>
      </c>
      <c r="AB1226">
        <v>5</v>
      </c>
      <c r="AF1226">
        <v>8</v>
      </c>
      <c r="AG1226" t="s">
        <v>84</v>
      </c>
    </row>
    <row r="1227" spans="1:33" hidden="1" x14ac:dyDescent="0.25">
      <c r="A1227" s="22" t="s">
        <v>275</v>
      </c>
      <c r="B1227" s="21" t="s">
        <v>279</v>
      </c>
      <c r="C1227" s="21" t="s">
        <v>2322</v>
      </c>
      <c r="D1227">
        <v>20</v>
      </c>
      <c r="E1227">
        <v>7</v>
      </c>
      <c r="F1227" s="36" t="str">
        <f>VLOOKUP(Z1227, method!$A$1:$B$15, 2, 0)</f>
        <v>中後</v>
      </c>
      <c r="G1227">
        <v>7</v>
      </c>
      <c r="H1227">
        <v>118</v>
      </c>
      <c r="I1227" s="43">
        <v>1200</v>
      </c>
      <c r="J1227" s="16" t="s">
        <v>316</v>
      </c>
      <c r="K1227">
        <v>1</v>
      </c>
      <c r="L1227">
        <v>10.69</v>
      </c>
      <c r="M1227">
        <v>13</v>
      </c>
      <c r="N1227">
        <v>3</v>
      </c>
      <c r="O1227">
        <v>24</v>
      </c>
      <c r="P1227" s="31" t="s">
        <v>461</v>
      </c>
      <c r="Q1227">
        <v>1142</v>
      </c>
      <c r="R1227">
        <v>3</v>
      </c>
      <c r="S1227" s="32" t="s">
        <v>435</v>
      </c>
      <c r="T1227">
        <v>499</v>
      </c>
      <c r="W1227" t="s">
        <v>442</v>
      </c>
      <c r="X1227">
        <v>62</v>
      </c>
      <c r="Y1227" s="16" t="s">
        <v>14</v>
      </c>
      <c r="Z1227">
        <v>8</v>
      </c>
      <c r="AA1227">
        <v>8</v>
      </c>
      <c r="AB1227">
        <v>7</v>
      </c>
      <c r="AF1227">
        <v>8</v>
      </c>
      <c r="AG1227" t="s">
        <v>84</v>
      </c>
    </row>
    <row r="1228" spans="1:33" hidden="1" x14ac:dyDescent="0.25">
      <c r="A1228" s="22" t="s">
        <v>275</v>
      </c>
      <c r="B1228" s="21" t="s">
        <v>279</v>
      </c>
      <c r="C1228" s="21" t="s">
        <v>2322</v>
      </c>
      <c r="D1228">
        <v>4.5</v>
      </c>
      <c r="E1228" s="34">
        <v>4</v>
      </c>
      <c r="F1228" s="37" t="str">
        <f>VLOOKUP(Z1228, method!$A$1:$B$15, 2, 0)</f>
        <v>中前</v>
      </c>
      <c r="G1228">
        <v>5</v>
      </c>
      <c r="H1228">
        <v>120</v>
      </c>
      <c r="I1228" s="43">
        <v>1200</v>
      </c>
      <c r="J1228" s="20" t="s">
        <v>19</v>
      </c>
      <c r="K1228">
        <v>1</v>
      </c>
      <c r="L1228">
        <v>11.07</v>
      </c>
      <c r="M1228">
        <v>28</v>
      </c>
      <c r="N1228">
        <v>2</v>
      </c>
      <c r="O1228">
        <v>24</v>
      </c>
      <c r="P1228" s="31" t="s">
        <v>450</v>
      </c>
      <c r="Q1228">
        <v>1127</v>
      </c>
      <c r="R1228">
        <v>3</v>
      </c>
      <c r="S1228" s="32" t="s">
        <v>435</v>
      </c>
      <c r="T1228">
        <v>463</v>
      </c>
      <c r="W1228" s="12" t="s">
        <v>558</v>
      </c>
      <c r="X1228">
        <v>62</v>
      </c>
      <c r="Y1228" s="16" t="s">
        <v>14</v>
      </c>
      <c r="Z1228">
        <v>5</v>
      </c>
      <c r="AA1228">
        <v>5</v>
      </c>
      <c r="AB1228">
        <v>4</v>
      </c>
      <c r="AF1228">
        <v>8</v>
      </c>
      <c r="AG1228" t="s">
        <v>84</v>
      </c>
    </row>
    <row r="1229" spans="1:33" hidden="1" x14ac:dyDescent="0.25">
      <c r="A1229" s="22" t="s">
        <v>275</v>
      </c>
      <c r="B1229" s="21" t="s">
        <v>279</v>
      </c>
      <c r="C1229" s="21" t="s">
        <v>2322</v>
      </c>
      <c r="D1229">
        <v>8.4</v>
      </c>
      <c r="E1229" s="34">
        <v>4</v>
      </c>
      <c r="F1229" s="35" t="str">
        <f>VLOOKUP(Z1229, method!$A$1:$B$15, 2, 0)</f>
        <v>放頭</v>
      </c>
      <c r="G1229">
        <v>3</v>
      </c>
      <c r="H1229">
        <v>117</v>
      </c>
      <c r="I1229" s="43">
        <v>1200</v>
      </c>
      <c r="J1229" s="23" t="s">
        <v>487</v>
      </c>
      <c r="K1229">
        <v>1</v>
      </c>
      <c r="L1229">
        <v>10.62</v>
      </c>
      <c r="M1229">
        <v>15</v>
      </c>
      <c r="N1229">
        <v>2</v>
      </c>
      <c r="O1229">
        <v>24</v>
      </c>
      <c r="P1229" s="31" t="s">
        <v>461</v>
      </c>
      <c r="Q1229">
        <v>1132</v>
      </c>
      <c r="R1229">
        <v>3</v>
      </c>
      <c r="S1229" s="32" t="s">
        <v>435</v>
      </c>
      <c r="T1229">
        <v>422</v>
      </c>
      <c r="W1229" s="12" t="s">
        <v>480</v>
      </c>
      <c r="X1229">
        <v>62</v>
      </c>
      <c r="Y1229" s="16" t="s">
        <v>14</v>
      </c>
      <c r="Z1229">
        <v>3</v>
      </c>
      <c r="AA1229">
        <v>3</v>
      </c>
      <c r="AB1229">
        <v>4</v>
      </c>
      <c r="AF1229">
        <v>8</v>
      </c>
      <c r="AG1229" t="s">
        <v>84</v>
      </c>
    </row>
    <row r="1230" spans="1:33" hidden="1" x14ac:dyDescent="0.25">
      <c r="A1230" s="22" t="s">
        <v>275</v>
      </c>
      <c r="B1230" s="21" t="s">
        <v>279</v>
      </c>
      <c r="C1230" s="21" t="s">
        <v>2322</v>
      </c>
      <c r="D1230">
        <v>20</v>
      </c>
      <c r="E1230">
        <v>12</v>
      </c>
      <c r="F1230" s="35" t="str">
        <f>VLOOKUP(Z1230, method!$A$1:$B$15, 2, 0)</f>
        <v>放頭</v>
      </c>
      <c r="G1230">
        <v>10</v>
      </c>
      <c r="H1230">
        <v>123</v>
      </c>
      <c r="I1230" s="43">
        <v>1200</v>
      </c>
      <c r="J1230" s="27" t="s">
        <v>93</v>
      </c>
      <c r="K1230">
        <v>1</v>
      </c>
      <c r="L1230">
        <v>10.43</v>
      </c>
      <c r="M1230">
        <v>13</v>
      </c>
      <c r="N1230">
        <v>1</v>
      </c>
      <c r="O1230">
        <v>24</v>
      </c>
      <c r="P1230" t="s">
        <v>441</v>
      </c>
      <c r="Q1230">
        <v>1142</v>
      </c>
      <c r="R1230">
        <v>3</v>
      </c>
      <c r="S1230" s="32" t="s">
        <v>435</v>
      </c>
      <c r="T1230">
        <v>340</v>
      </c>
      <c r="W1230" t="s">
        <v>837</v>
      </c>
      <c r="X1230">
        <v>64</v>
      </c>
      <c r="Y1230" s="16" t="s">
        <v>14</v>
      </c>
      <c r="Z1230">
        <v>3</v>
      </c>
      <c r="AA1230">
        <v>4</v>
      </c>
      <c r="AB1230">
        <v>12</v>
      </c>
      <c r="AF1230">
        <v>8</v>
      </c>
      <c r="AG1230" t="s">
        <v>84</v>
      </c>
    </row>
    <row r="1231" spans="1:33" hidden="1" x14ac:dyDescent="0.25">
      <c r="A1231" s="22" t="s">
        <v>275</v>
      </c>
      <c r="B1231" s="21" t="s">
        <v>279</v>
      </c>
      <c r="C1231" s="21" t="s">
        <v>2322</v>
      </c>
      <c r="D1231">
        <v>7.8</v>
      </c>
      <c r="E1231">
        <v>8</v>
      </c>
      <c r="F1231" s="37" t="str">
        <f>VLOOKUP(Z1231, method!$A$1:$B$15, 2, 0)</f>
        <v>中前</v>
      </c>
      <c r="G1231">
        <v>4</v>
      </c>
      <c r="H1231">
        <v>122</v>
      </c>
      <c r="I1231" s="43">
        <v>1200</v>
      </c>
      <c r="J1231" s="17" t="s">
        <v>84</v>
      </c>
      <c r="K1231">
        <v>1</v>
      </c>
      <c r="L1231">
        <v>10.67</v>
      </c>
      <c r="M1231">
        <v>29</v>
      </c>
      <c r="N1231">
        <v>12</v>
      </c>
      <c r="O1231">
        <v>23</v>
      </c>
      <c r="P1231" s="42" t="s">
        <v>445</v>
      </c>
      <c r="Q1231">
        <v>1135</v>
      </c>
      <c r="R1231">
        <v>3</v>
      </c>
      <c r="S1231" s="32" t="s">
        <v>435</v>
      </c>
      <c r="T1231">
        <v>295</v>
      </c>
      <c r="W1231" t="s">
        <v>519</v>
      </c>
      <c r="X1231">
        <v>65</v>
      </c>
      <c r="Y1231" s="16" t="s">
        <v>14</v>
      </c>
      <c r="Z1231">
        <v>4</v>
      </c>
      <c r="AA1231">
        <v>4</v>
      </c>
      <c r="AB1231">
        <v>8</v>
      </c>
      <c r="AF1231">
        <v>8</v>
      </c>
      <c r="AG1231" t="s">
        <v>84</v>
      </c>
    </row>
    <row r="1232" spans="1:33" hidden="1" x14ac:dyDescent="0.25">
      <c r="A1232" s="22" t="s">
        <v>275</v>
      </c>
      <c r="B1232" s="21" t="s">
        <v>279</v>
      </c>
      <c r="C1232" s="21" t="s">
        <v>2322</v>
      </c>
      <c r="D1232">
        <v>3.6</v>
      </c>
      <c r="E1232">
        <v>7</v>
      </c>
      <c r="F1232" s="37" t="str">
        <f>VLOOKUP(Z1232, method!$A$1:$B$15, 2, 0)</f>
        <v>中前</v>
      </c>
      <c r="G1232">
        <v>2</v>
      </c>
      <c r="H1232">
        <v>121</v>
      </c>
      <c r="I1232" s="43">
        <v>1200</v>
      </c>
      <c r="J1232" s="24" t="s">
        <v>38</v>
      </c>
      <c r="K1232">
        <v>1</v>
      </c>
      <c r="L1232">
        <v>10.31</v>
      </c>
      <c r="M1232">
        <v>22</v>
      </c>
      <c r="N1232">
        <v>11</v>
      </c>
      <c r="O1232">
        <v>23</v>
      </c>
      <c r="P1232" s="31" t="s">
        <v>461</v>
      </c>
      <c r="Q1232">
        <v>1139</v>
      </c>
      <c r="R1232">
        <v>3</v>
      </c>
      <c r="S1232" s="32" t="s">
        <v>435</v>
      </c>
      <c r="T1232">
        <v>194</v>
      </c>
      <c r="W1232" s="12" t="s">
        <v>451</v>
      </c>
      <c r="X1232">
        <v>65</v>
      </c>
      <c r="Y1232" s="16" t="s">
        <v>14</v>
      </c>
      <c r="Z1232">
        <v>4</v>
      </c>
      <c r="AA1232">
        <v>4</v>
      </c>
      <c r="AB1232">
        <v>7</v>
      </c>
      <c r="AF1232">
        <v>8</v>
      </c>
      <c r="AG1232" t="s">
        <v>84</v>
      </c>
    </row>
    <row r="1233" spans="1:33" hidden="1" x14ac:dyDescent="0.25">
      <c r="A1233" s="22" t="s">
        <v>275</v>
      </c>
      <c r="B1233" s="21" t="s">
        <v>279</v>
      </c>
      <c r="C1233" s="21" t="s">
        <v>2322</v>
      </c>
      <c r="D1233">
        <v>4</v>
      </c>
      <c r="E1233">
        <v>8</v>
      </c>
      <c r="F1233" s="37" t="str">
        <f>VLOOKUP(Z1233, method!$A$1:$B$15, 2, 0)</f>
        <v>中前</v>
      </c>
      <c r="G1233">
        <v>8</v>
      </c>
      <c r="H1233">
        <v>124</v>
      </c>
      <c r="I1233" s="43">
        <v>1200</v>
      </c>
      <c r="J1233" s="19" t="s">
        <v>63</v>
      </c>
      <c r="K1233">
        <v>1</v>
      </c>
      <c r="L1233">
        <v>11.15</v>
      </c>
      <c r="M1233">
        <v>1</v>
      </c>
      <c r="N1233">
        <v>11</v>
      </c>
      <c r="O1233">
        <v>23</v>
      </c>
      <c r="P1233" s="42" t="s">
        <v>445</v>
      </c>
      <c r="Q1233">
        <v>1145</v>
      </c>
      <c r="R1233">
        <v>3</v>
      </c>
      <c r="S1233" s="32" t="s">
        <v>435</v>
      </c>
      <c r="T1233">
        <v>137</v>
      </c>
      <c r="W1233" s="12" t="s">
        <v>558</v>
      </c>
      <c r="X1233">
        <v>65</v>
      </c>
      <c r="Y1233" s="16" t="s">
        <v>14</v>
      </c>
      <c r="Z1233">
        <v>5</v>
      </c>
      <c r="AA1233">
        <v>3</v>
      </c>
      <c r="AB1233">
        <v>8</v>
      </c>
      <c r="AF1233">
        <v>8</v>
      </c>
      <c r="AG1233" t="s">
        <v>84</v>
      </c>
    </row>
    <row r="1234" spans="1:33" hidden="1" x14ac:dyDescent="0.25">
      <c r="A1234" s="22" t="s">
        <v>275</v>
      </c>
      <c r="B1234" s="21" t="s">
        <v>279</v>
      </c>
      <c r="C1234" s="21" t="s">
        <v>2322</v>
      </c>
      <c r="D1234">
        <v>1.6</v>
      </c>
      <c r="E1234" s="28">
        <v>1</v>
      </c>
      <c r="F1234" s="35" t="str">
        <f>VLOOKUP(Z1234, method!$A$1:$B$15, 2, 0)</f>
        <v>放頭</v>
      </c>
      <c r="G1234">
        <v>9</v>
      </c>
      <c r="H1234">
        <v>135</v>
      </c>
      <c r="I1234" s="43">
        <v>1200</v>
      </c>
      <c r="J1234" s="20" t="s">
        <v>19</v>
      </c>
      <c r="K1234">
        <v>1</v>
      </c>
      <c r="L1234">
        <v>9.69</v>
      </c>
      <c r="M1234">
        <v>4</v>
      </c>
      <c r="N1234">
        <v>10</v>
      </c>
      <c r="O1234">
        <v>23</v>
      </c>
      <c r="P1234" s="30" t="s">
        <v>445</v>
      </c>
      <c r="Q1234">
        <v>1134</v>
      </c>
      <c r="R1234">
        <v>4</v>
      </c>
      <c r="S1234" s="32" t="s">
        <v>446</v>
      </c>
      <c r="T1234">
        <v>71</v>
      </c>
      <c r="W1234" s="12" t="s">
        <v>662</v>
      </c>
      <c r="X1234">
        <v>60</v>
      </c>
      <c r="Y1234" s="16" t="s">
        <v>14</v>
      </c>
      <c r="Z1234">
        <v>1</v>
      </c>
      <c r="AA1234">
        <v>1</v>
      </c>
      <c r="AB1234">
        <v>1</v>
      </c>
      <c r="AF1234">
        <v>8</v>
      </c>
      <c r="AG1234" t="s">
        <v>84</v>
      </c>
    </row>
    <row r="1235" spans="1:33" hidden="1" x14ac:dyDescent="0.25">
      <c r="A1235" s="22" t="s">
        <v>275</v>
      </c>
      <c r="B1235" s="21" t="s">
        <v>279</v>
      </c>
      <c r="C1235" s="21" t="s">
        <v>2322</v>
      </c>
      <c r="D1235">
        <v>1.5</v>
      </c>
      <c r="E1235" s="28">
        <v>3</v>
      </c>
      <c r="F1235" s="37" t="str">
        <f>VLOOKUP(Z1235, method!$A$1:$B$15, 2, 0)</f>
        <v>中前</v>
      </c>
      <c r="G1235">
        <v>3</v>
      </c>
      <c r="H1235">
        <v>135</v>
      </c>
      <c r="I1235" s="43">
        <v>1200</v>
      </c>
      <c r="J1235" s="19" t="s">
        <v>63</v>
      </c>
      <c r="K1235">
        <v>1</v>
      </c>
      <c r="L1235">
        <v>10.37</v>
      </c>
      <c r="M1235">
        <v>13</v>
      </c>
      <c r="N1235">
        <v>9</v>
      </c>
      <c r="O1235">
        <v>23</v>
      </c>
      <c r="P1235" s="31" t="s">
        <v>450</v>
      </c>
      <c r="Q1235">
        <v>1142</v>
      </c>
      <c r="R1235">
        <v>4</v>
      </c>
      <c r="S1235" s="32" t="s">
        <v>435</v>
      </c>
      <c r="T1235">
        <v>13</v>
      </c>
      <c r="W1235" s="12">
        <v>1</v>
      </c>
      <c r="X1235">
        <v>60</v>
      </c>
      <c r="Y1235" s="16" t="s">
        <v>14</v>
      </c>
      <c r="Z1235">
        <v>6</v>
      </c>
      <c r="AA1235">
        <v>6</v>
      </c>
      <c r="AB1235">
        <v>3</v>
      </c>
      <c r="AF1235">
        <v>8</v>
      </c>
      <c r="AG1235" t="s">
        <v>84</v>
      </c>
    </row>
    <row r="1236" spans="1:33" hidden="1" x14ac:dyDescent="0.25">
      <c r="A1236" s="22" t="s">
        <v>275</v>
      </c>
      <c r="B1236" s="22" t="s">
        <v>282</v>
      </c>
      <c r="C1236" s="22" t="s">
        <v>2323</v>
      </c>
      <c r="D1236">
        <v>6.8</v>
      </c>
      <c r="E1236" s="34">
        <v>4</v>
      </c>
      <c r="F1236" s="36" t="str">
        <f>VLOOKUP(Z1236, method!$A$1:$B$15, 2, 0)</f>
        <v>中後</v>
      </c>
      <c r="G1236">
        <v>5</v>
      </c>
      <c r="H1236">
        <v>133</v>
      </c>
      <c r="I1236">
        <v>1000</v>
      </c>
      <c r="J1236" s="16" t="s">
        <v>13</v>
      </c>
      <c r="K1236">
        <v>0</v>
      </c>
      <c r="L1236">
        <v>57.74</v>
      </c>
      <c r="M1236">
        <v>10</v>
      </c>
      <c r="N1236">
        <v>9</v>
      </c>
      <c r="O1236">
        <v>25</v>
      </c>
      <c r="P1236" s="31" t="s">
        <v>450</v>
      </c>
      <c r="Q1236">
        <v>1060</v>
      </c>
      <c r="R1236">
        <v>4</v>
      </c>
      <c r="S1236" s="32" t="s">
        <v>435</v>
      </c>
      <c r="T1236">
        <v>13</v>
      </c>
      <c r="W1236" s="12">
        <v>1</v>
      </c>
      <c r="X1236">
        <v>56</v>
      </c>
      <c r="Y1236" s="17" t="s">
        <v>85</v>
      </c>
      <c r="Z1236">
        <v>8</v>
      </c>
      <c r="AA1236">
        <v>8</v>
      </c>
      <c r="AB1236">
        <v>4</v>
      </c>
      <c r="AF1236">
        <v>7</v>
      </c>
      <c r="AG1236" t="s">
        <v>13</v>
      </c>
    </row>
    <row r="1237" spans="1:33" x14ac:dyDescent="0.25">
      <c r="A1237" s="22" t="s">
        <v>275</v>
      </c>
      <c r="B1237" s="22" t="s">
        <v>282</v>
      </c>
      <c r="C1237" s="22" t="s">
        <v>2323</v>
      </c>
      <c r="D1237">
        <v>12</v>
      </c>
      <c r="E1237" s="28">
        <v>3</v>
      </c>
      <c r="F1237" s="35" t="str">
        <f>VLOOKUP(Z1237, method!$A$1:$B$15, 2, 0)</f>
        <v>放頭</v>
      </c>
      <c r="G1237">
        <v>3</v>
      </c>
      <c r="H1237">
        <v>131</v>
      </c>
      <c r="I1237" s="43">
        <v>1200</v>
      </c>
      <c r="J1237" s="25" t="s">
        <v>150</v>
      </c>
      <c r="K1237">
        <v>1</v>
      </c>
      <c r="L1237">
        <v>9.48</v>
      </c>
      <c r="M1237">
        <v>16</v>
      </c>
      <c r="N1237">
        <v>7</v>
      </c>
      <c r="O1237">
        <v>25</v>
      </c>
      <c r="P1237" s="31" t="s">
        <v>455</v>
      </c>
      <c r="Q1237">
        <v>1069</v>
      </c>
      <c r="R1237">
        <v>4</v>
      </c>
      <c r="S1237" s="32" t="s">
        <v>446</v>
      </c>
      <c r="T1237">
        <v>843</v>
      </c>
      <c r="W1237" s="12" t="s">
        <v>662</v>
      </c>
      <c r="X1237">
        <v>55</v>
      </c>
      <c r="Y1237" s="17" t="s">
        <v>85</v>
      </c>
      <c r="Z1237">
        <v>3</v>
      </c>
      <c r="AA1237">
        <v>3</v>
      </c>
      <c r="AB1237">
        <v>3</v>
      </c>
      <c r="AF1237">
        <v>7</v>
      </c>
      <c r="AG1237" t="s">
        <v>13</v>
      </c>
    </row>
    <row r="1238" spans="1:33" hidden="1" x14ac:dyDescent="0.25">
      <c r="A1238" s="22" t="s">
        <v>275</v>
      </c>
      <c r="B1238" s="22" t="s">
        <v>282</v>
      </c>
      <c r="C1238" s="22" t="s">
        <v>2323</v>
      </c>
      <c r="D1238">
        <v>35</v>
      </c>
      <c r="E1238">
        <v>6</v>
      </c>
      <c r="F1238" s="38" t="str">
        <f>VLOOKUP(Z1238, method!$A$1:$B$15, 2, 0)</f>
        <v>留後</v>
      </c>
      <c r="G1238">
        <v>4</v>
      </c>
      <c r="H1238">
        <v>134</v>
      </c>
      <c r="I1238">
        <v>1000</v>
      </c>
      <c r="J1238" s="16" t="s">
        <v>13</v>
      </c>
      <c r="K1238">
        <v>0</v>
      </c>
      <c r="L1238">
        <v>56.76</v>
      </c>
      <c r="M1238">
        <v>22</v>
      </c>
      <c r="N1238">
        <v>6</v>
      </c>
      <c r="O1238">
        <v>25</v>
      </c>
      <c r="P1238" t="s">
        <v>434</v>
      </c>
      <c r="Q1238">
        <v>1080</v>
      </c>
      <c r="R1238">
        <v>4</v>
      </c>
      <c r="S1238" s="32" t="s">
        <v>435</v>
      </c>
      <c r="T1238">
        <v>767</v>
      </c>
      <c r="W1238">
        <v>6</v>
      </c>
      <c r="X1238">
        <v>57</v>
      </c>
      <c r="Y1238" s="17" t="s">
        <v>85</v>
      </c>
      <c r="Z1238">
        <v>13</v>
      </c>
      <c r="AA1238">
        <v>9</v>
      </c>
      <c r="AB1238">
        <v>6</v>
      </c>
      <c r="AF1238">
        <v>7</v>
      </c>
      <c r="AG1238" t="s">
        <v>13</v>
      </c>
    </row>
    <row r="1239" spans="1:33" hidden="1" x14ac:dyDescent="0.25">
      <c r="A1239" s="22" t="s">
        <v>275</v>
      </c>
      <c r="B1239" s="22" t="s">
        <v>282</v>
      </c>
      <c r="C1239" s="22" t="s">
        <v>2323</v>
      </c>
      <c r="D1239">
        <v>10</v>
      </c>
      <c r="E1239">
        <v>6</v>
      </c>
      <c r="F1239" s="37" t="str">
        <f>VLOOKUP(Z1239, method!$A$1:$B$15, 2, 0)</f>
        <v>中前</v>
      </c>
      <c r="G1239">
        <v>3</v>
      </c>
      <c r="H1239">
        <v>135</v>
      </c>
      <c r="I1239">
        <v>1000</v>
      </c>
      <c r="J1239" s="17" t="s">
        <v>393</v>
      </c>
      <c r="K1239">
        <v>0</v>
      </c>
      <c r="L1239">
        <v>56.53</v>
      </c>
      <c r="M1239">
        <v>2</v>
      </c>
      <c r="N1239">
        <v>3</v>
      </c>
      <c r="O1239">
        <v>25</v>
      </c>
      <c r="P1239" t="s">
        <v>518</v>
      </c>
      <c r="Q1239">
        <v>1082</v>
      </c>
      <c r="R1239">
        <v>4</v>
      </c>
      <c r="S1239" s="32" t="s">
        <v>435</v>
      </c>
      <c r="T1239">
        <v>466</v>
      </c>
      <c r="W1239" t="s">
        <v>442</v>
      </c>
      <c r="X1239">
        <v>59</v>
      </c>
      <c r="Y1239" s="17" t="s">
        <v>85</v>
      </c>
      <c r="Z1239">
        <v>7</v>
      </c>
      <c r="AA1239">
        <v>7</v>
      </c>
      <c r="AB1239">
        <v>6</v>
      </c>
      <c r="AF1239">
        <v>7</v>
      </c>
      <c r="AG1239" t="s">
        <v>13</v>
      </c>
    </row>
    <row r="1240" spans="1:33" hidden="1" x14ac:dyDescent="0.25">
      <c r="A1240" s="22" t="s">
        <v>275</v>
      </c>
      <c r="B1240" s="22" t="s">
        <v>282</v>
      </c>
      <c r="C1240" s="22" t="s">
        <v>2323</v>
      </c>
      <c r="D1240">
        <v>14</v>
      </c>
      <c r="E1240" s="34">
        <v>4</v>
      </c>
      <c r="F1240" s="38" t="str">
        <f>VLOOKUP(Z1240, method!$A$1:$B$15, 2, 0)</f>
        <v>留後</v>
      </c>
      <c r="G1240">
        <v>12</v>
      </c>
      <c r="H1240">
        <v>135</v>
      </c>
      <c r="I1240">
        <v>1000</v>
      </c>
      <c r="J1240" s="17" t="s">
        <v>84</v>
      </c>
      <c r="K1240">
        <v>0</v>
      </c>
      <c r="L1240">
        <v>57.56</v>
      </c>
      <c r="M1240">
        <v>19</v>
      </c>
      <c r="N1240">
        <v>2</v>
      </c>
      <c r="O1240">
        <v>25</v>
      </c>
      <c r="P1240" s="31" t="s">
        <v>455</v>
      </c>
      <c r="Q1240">
        <v>1081</v>
      </c>
      <c r="R1240">
        <v>4</v>
      </c>
      <c r="S1240" s="32" t="s">
        <v>435</v>
      </c>
      <c r="T1240">
        <v>442</v>
      </c>
      <c r="W1240" t="s">
        <v>600</v>
      </c>
      <c r="X1240">
        <v>60</v>
      </c>
      <c r="Y1240" s="17" t="s">
        <v>85</v>
      </c>
      <c r="Z1240">
        <v>12</v>
      </c>
      <c r="AA1240">
        <v>11</v>
      </c>
      <c r="AB1240">
        <v>4</v>
      </c>
      <c r="AF1240">
        <v>7</v>
      </c>
      <c r="AG1240" t="s">
        <v>13</v>
      </c>
    </row>
    <row r="1241" spans="1:33" hidden="1" x14ac:dyDescent="0.25">
      <c r="A1241" s="22" t="s">
        <v>275</v>
      </c>
      <c r="B1241" s="22" t="s">
        <v>282</v>
      </c>
      <c r="C1241" s="22" t="s">
        <v>2323</v>
      </c>
      <c r="D1241">
        <v>50</v>
      </c>
      <c r="E1241">
        <v>6</v>
      </c>
      <c r="F1241" s="38" t="str">
        <f>VLOOKUP(Z1241, method!$A$1:$B$15, 2, 0)</f>
        <v>留後</v>
      </c>
      <c r="G1241">
        <v>10</v>
      </c>
      <c r="H1241">
        <v>119</v>
      </c>
      <c r="I1241">
        <v>1000</v>
      </c>
      <c r="J1241" s="17" t="s">
        <v>121</v>
      </c>
      <c r="K1241">
        <v>0</v>
      </c>
      <c r="L1241">
        <v>57.01</v>
      </c>
      <c r="M1241">
        <v>5</v>
      </c>
      <c r="N1241">
        <v>2</v>
      </c>
      <c r="O1241">
        <v>25</v>
      </c>
      <c r="P1241" s="31" t="s">
        <v>450</v>
      </c>
      <c r="Q1241">
        <v>1076</v>
      </c>
      <c r="R1241">
        <v>3</v>
      </c>
      <c r="S1241" s="32" t="s">
        <v>435</v>
      </c>
      <c r="T1241">
        <v>404</v>
      </c>
      <c r="W1241" s="12" t="s">
        <v>456</v>
      </c>
      <c r="X1241">
        <v>61</v>
      </c>
      <c r="Y1241" s="17" t="s">
        <v>85</v>
      </c>
      <c r="Z1241">
        <v>12</v>
      </c>
      <c r="AA1241">
        <v>9</v>
      </c>
      <c r="AB1241">
        <v>6</v>
      </c>
      <c r="AF1241">
        <v>7</v>
      </c>
      <c r="AG1241" t="s">
        <v>13</v>
      </c>
    </row>
    <row r="1242" spans="1:33" hidden="1" x14ac:dyDescent="0.25">
      <c r="A1242" s="22" t="s">
        <v>275</v>
      </c>
      <c r="B1242" s="22" t="s">
        <v>282</v>
      </c>
      <c r="C1242" s="22" t="s">
        <v>2323</v>
      </c>
      <c r="D1242">
        <v>9.8000000000000007</v>
      </c>
      <c r="E1242">
        <v>12</v>
      </c>
      <c r="F1242" s="37" t="str">
        <f>VLOOKUP(Z1242, method!$A$1:$B$15, 2, 0)</f>
        <v>中前</v>
      </c>
      <c r="G1242">
        <v>4</v>
      </c>
      <c r="H1242">
        <v>120</v>
      </c>
      <c r="I1242">
        <v>1000</v>
      </c>
      <c r="J1242" s="17" t="s">
        <v>121</v>
      </c>
      <c r="K1242">
        <v>0</v>
      </c>
      <c r="L1242">
        <v>59.11</v>
      </c>
      <c r="M1242">
        <v>26</v>
      </c>
      <c r="N1242">
        <v>1</v>
      </c>
      <c r="O1242">
        <v>25</v>
      </c>
      <c r="P1242" t="s">
        <v>539</v>
      </c>
      <c r="Q1242">
        <v>1084</v>
      </c>
      <c r="R1242">
        <v>3</v>
      </c>
      <c r="S1242" s="32" t="s">
        <v>435</v>
      </c>
      <c r="T1242">
        <v>384</v>
      </c>
      <c r="W1242" t="s">
        <v>507</v>
      </c>
      <c r="X1242">
        <v>62</v>
      </c>
      <c r="Y1242" s="17" t="s">
        <v>85</v>
      </c>
      <c r="Z1242">
        <v>6</v>
      </c>
      <c r="AA1242">
        <v>10</v>
      </c>
      <c r="AB1242">
        <v>12</v>
      </c>
      <c r="AF1242">
        <v>7</v>
      </c>
      <c r="AG1242" t="s">
        <v>13</v>
      </c>
    </row>
    <row r="1243" spans="1:33" hidden="1" x14ac:dyDescent="0.25">
      <c r="A1243" s="22" t="s">
        <v>275</v>
      </c>
      <c r="B1243" s="22" t="s">
        <v>282</v>
      </c>
      <c r="C1243" s="22" t="s">
        <v>2323</v>
      </c>
      <c r="D1243">
        <v>5.8</v>
      </c>
      <c r="E1243">
        <v>6</v>
      </c>
      <c r="F1243" s="36" t="str">
        <f>VLOOKUP(Z1243, method!$A$1:$B$15, 2, 0)</f>
        <v>中後</v>
      </c>
      <c r="G1243">
        <v>7</v>
      </c>
      <c r="H1243">
        <v>121</v>
      </c>
      <c r="I1243">
        <v>1000</v>
      </c>
      <c r="J1243" s="19" t="s">
        <v>63</v>
      </c>
      <c r="K1243">
        <v>0</v>
      </c>
      <c r="L1243">
        <v>56.97</v>
      </c>
      <c r="M1243">
        <v>5</v>
      </c>
      <c r="N1243">
        <v>1</v>
      </c>
      <c r="O1243">
        <v>25</v>
      </c>
      <c r="P1243" t="s">
        <v>441</v>
      </c>
      <c r="Q1243">
        <v>1086</v>
      </c>
      <c r="R1243">
        <v>3</v>
      </c>
      <c r="S1243" s="32" t="s">
        <v>435</v>
      </c>
      <c r="T1243">
        <v>323</v>
      </c>
      <c r="W1243">
        <v>4</v>
      </c>
      <c r="X1243">
        <v>62</v>
      </c>
      <c r="Y1243" s="17" t="s">
        <v>85</v>
      </c>
      <c r="Z1243">
        <v>10</v>
      </c>
      <c r="AA1243">
        <v>5</v>
      </c>
      <c r="AB1243">
        <v>6</v>
      </c>
      <c r="AF1243">
        <v>7</v>
      </c>
      <c r="AG1243" t="s">
        <v>13</v>
      </c>
    </row>
    <row r="1244" spans="1:33" hidden="1" x14ac:dyDescent="0.25">
      <c r="A1244" s="22" t="s">
        <v>275</v>
      </c>
      <c r="B1244" s="22" t="s">
        <v>282</v>
      </c>
      <c r="C1244" s="22" t="s">
        <v>2323</v>
      </c>
      <c r="D1244">
        <v>12</v>
      </c>
      <c r="E1244">
        <v>8</v>
      </c>
      <c r="F1244" s="38" t="str">
        <f>VLOOKUP(Z1244, method!$A$1:$B$15, 2, 0)</f>
        <v>留後</v>
      </c>
      <c r="G1244">
        <v>1</v>
      </c>
      <c r="H1244">
        <v>119</v>
      </c>
      <c r="I1244">
        <v>1000</v>
      </c>
      <c r="J1244" s="19" t="s">
        <v>63</v>
      </c>
      <c r="K1244">
        <v>0</v>
      </c>
      <c r="L1244">
        <v>57.23</v>
      </c>
      <c r="M1244">
        <v>29</v>
      </c>
      <c r="N1244">
        <v>12</v>
      </c>
      <c r="O1244">
        <v>24</v>
      </c>
      <c r="P1244" t="s">
        <v>506</v>
      </c>
      <c r="Q1244">
        <v>1081</v>
      </c>
      <c r="R1244">
        <v>3</v>
      </c>
      <c r="S1244" s="32" t="s">
        <v>435</v>
      </c>
      <c r="T1244">
        <v>304</v>
      </c>
      <c r="W1244">
        <v>4</v>
      </c>
      <c r="X1244">
        <v>62</v>
      </c>
      <c r="Y1244" s="17" t="s">
        <v>85</v>
      </c>
      <c r="Z1244">
        <v>11</v>
      </c>
      <c r="AA1244">
        <v>12</v>
      </c>
      <c r="AB1244">
        <v>8</v>
      </c>
      <c r="AF1244">
        <v>7</v>
      </c>
      <c r="AG1244" t="s">
        <v>13</v>
      </c>
    </row>
    <row r="1245" spans="1:33" hidden="1" x14ac:dyDescent="0.25">
      <c r="A1245" s="22" t="s">
        <v>275</v>
      </c>
      <c r="B1245" s="22" t="s">
        <v>282</v>
      </c>
      <c r="C1245" s="22" t="s">
        <v>2323</v>
      </c>
      <c r="D1245">
        <v>5.6</v>
      </c>
      <c r="E1245" s="28">
        <v>1</v>
      </c>
      <c r="F1245" s="37" t="str">
        <f>VLOOKUP(Z1245, method!$A$1:$B$15, 2, 0)</f>
        <v>中前</v>
      </c>
      <c r="G1245">
        <v>11</v>
      </c>
      <c r="H1245">
        <v>131</v>
      </c>
      <c r="I1245">
        <v>1000</v>
      </c>
      <c r="J1245" s="17" t="s">
        <v>393</v>
      </c>
      <c r="K1245">
        <v>0</v>
      </c>
      <c r="L1245">
        <v>56.4</v>
      </c>
      <c r="M1245">
        <v>15</v>
      </c>
      <c r="N1245">
        <v>12</v>
      </c>
      <c r="O1245">
        <v>24</v>
      </c>
      <c r="P1245" t="s">
        <v>441</v>
      </c>
      <c r="Q1245">
        <v>1086</v>
      </c>
      <c r="R1245">
        <v>4</v>
      </c>
      <c r="S1245" s="32" t="s">
        <v>435</v>
      </c>
      <c r="T1245">
        <v>262</v>
      </c>
      <c r="W1245" s="12" t="s">
        <v>662</v>
      </c>
      <c r="X1245">
        <v>56</v>
      </c>
      <c r="Y1245" s="17" t="s">
        <v>85</v>
      </c>
      <c r="Z1245">
        <v>4</v>
      </c>
      <c r="AA1245">
        <v>4</v>
      </c>
      <c r="AB1245">
        <v>1</v>
      </c>
      <c r="AF1245">
        <v>7</v>
      </c>
      <c r="AG1245" t="s">
        <v>13</v>
      </c>
    </row>
    <row r="1246" spans="1:33" hidden="1" x14ac:dyDescent="0.25">
      <c r="A1246" s="22" t="s">
        <v>275</v>
      </c>
      <c r="B1246" s="22" t="s">
        <v>282</v>
      </c>
      <c r="C1246" s="22" t="s">
        <v>2323</v>
      </c>
      <c r="D1246">
        <v>16</v>
      </c>
      <c r="E1246">
        <v>9</v>
      </c>
      <c r="F1246" s="38" t="str">
        <f>VLOOKUP(Z1246, method!$A$1:$B$15, 2, 0)</f>
        <v>留後</v>
      </c>
      <c r="G1246">
        <v>12</v>
      </c>
      <c r="H1246">
        <v>134</v>
      </c>
      <c r="I1246">
        <v>1000</v>
      </c>
      <c r="J1246" s="23" t="s">
        <v>394</v>
      </c>
      <c r="K1246">
        <v>0</v>
      </c>
      <c r="L1246">
        <v>57.83</v>
      </c>
      <c r="M1246">
        <v>4</v>
      </c>
      <c r="N1246">
        <v>12</v>
      </c>
      <c r="O1246">
        <v>24</v>
      </c>
      <c r="P1246" s="31" t="s">
        <v>450</v>
      </c>
      <c r="Q1246">
        <v>1079</v>
      </c>
      <c r="R1246">
        <v>4</v>
      </c>
      <c r="S1246" s="32" t="s">
        <v>435</v>
      </c>
      <c r="T1246">
        <v>234</v>
      </c>
      <c r="W1246" t="s">
        <v>474</v>
      </c>
      <c r="X1246">
        <v>57</v>
      </c>
      <c r="Y1246" s="17" t="s">
        <v>85</v>
      </c>
      <c r="Z1246">
        <v>11</v>
      </c>
      <c r="AA1246">
        <v>9</v>
      </c>
      <c r="AB1246">
        <v>9</v>
      </c>
      <c r="AF1246">
        <v>7</v>
      </c>
      <c r="AG1246" t="s">
        <v>13</v>
      </c>
    </row>
    <row r="1247" spans="1:33" hidden="1" x14ac:dyDescent="0.25">
      <c r="A1247" s="22" t="s">
        <v>275</v>
      </c>
      <c r="B1247" s="22" t="s">
        <v>282</v>
      </c>
      <c r="C1247" s="22" t="s">
        <v>2323</v>
      </c>
      <c r="D1247">
        <v>4.5</v>
      </c>
      <c r="E1247" s="34">
        <v>5</v>
      </c>
      <c r="F1247" s="38" t="str">
        <f>VLOOKUP(Z1247, method!$A$1:$B$15, 2, 0)</f>
        <v>留後</v>
      </c>
      <c r="G1247">
        <v>13</v>
      </c>
      <c r="H1247">
        <v>133</v>
      </c>
      <c r="I1247">
        <v>1000</v>
      </c>
      <c r="J1247" s="16" t="s">
        <v>13</v>
      </c>
      <c r="K1247">
        <v>0</v>
      </c>
      <c r="L1247">
        <v>57.07</v>
      </c>
      <c r="M1247">
        <v>24</v>
      </c>
      <c r="N1247">
        <v>11</v>
      </c>
      <c r="O1247">
        <v>24</v>
      </c>
      <c r="P1247" t="s">
        <v>429</v>
      </c>
      <c r="Q1247">
        <v>1086</v>
      </c>
      <c r="R1247">
        <v>4</v>
      </c>
      <c r="S1247" s="32" t="s">
        <v>435</v>
      </c>
      <c r="T1247">
        <v>203</v>
      </c>
      <c r="W1247" s="12" t="s">
        <v>464</v>
      </c>
      <c r="X1247">
        <v>57</v>
      </c>
      <c r="Y1247" s="17" t="s">
        <v>85</v>
      </c>
      <c r="Z1247">
        <v>11</v>
      </c>
      <c r="AA1247">
        <v>9</v>
      </c>
      <c r="AB1247">
        <v>5</v>
      </c>
      <c r="AF1247">
        <v>7</v>
      </c>
      <c r="AG1247" t="s">
        <v>13</v>
      </c>
    </row>
    <row r="1248" spans="1:33" hidden="1" x14ac:dyDescent="0.25">
      <c r="A1248" s="22" t="s">
        <v>275</v>
      </c>
      <c r="B1248" s="22" t="s">
        <v>282</v>
      </c>
      <c r="C1248" s="22" t="s">
        <v>2323</v>
      </c>
      <c r="D1248">
        <v>5.3</v>
      </c>
      <c r="E1248">
        <v>10</v>
      </c>
      <c r="F1248" s="37" t="str">
        <f>VLOOKUP(Z1248, method!$A$1:$B$15, 2, 0)</f>
        <v>中前</v>
      </c>
      <c r="G1248">
        <v>1</v>
      </c>
      <c r="H1248">
        <v>132</v>
      </c>
      <c r="I1248">
        <v>1000</v>
      </c>
      <c r="J1248" s="16" t="s">
        <v>13</v>
      </c>
      <c r="K1248">
        <v>0</v>
      </c>
      <c r="L1248">
        <v>57.88</v>
      </c>
      <c r="M1248">
        <v>27</v>
      </c>
      <c r="N1248">
        <v>10</v>
      </c>
      <c r="O1248">
        <v>24</v>
      </c>
      <c r="P1248" s="31" t="s">
        <v>461</v>
      </c>
      <c r="Q1248">
        <v>1072</v>
      </c>
      <c r="R1248">
        <v>4</v>
      </c>
      <c r="S1248" s="32" t="s">
        <v>435</v>
      </c>
      <c r="T1248">
        <v>135</v>
      </c>
      <c r="W1248" t="s">
        <v>519</v>
      </c>
      <c r="X1248">
        <v>57</v>
      </c>
      <c r="Y1248" s="17" t="s">
        <v>85</v>
      </c>
      <c r="Z1248">
        <v>7</v>
      </c>
      <c r="AA1248">
        <v>9</v>
      </c>
      <c r="AB1248">
        <v>10</v>
      </c>
      <c r="AF1248">
        <v>7</v>
      </c>
      <c r="AG1248" t="s">
        <v>13</v>
      </c>
    </row>
    <row r="1249" spans="1:33" hidden="1" x14ac:dyDescent="0.25">
      <c r="A1249" s="22" t="s">
        <v>275</v>
      </c>
      <c r="B1249" s="22" t="s">
        <v>282</v>
      </c>
      <c r="C1249" s="22" t="s">
        <v>2323</v>
      </c>
      <c r="D1249">
        <v>4.9000000000000004</v>
      </c>
      <c r="E1249" s="28">
        <v>1</v>
      </c>
      <c r="F1249" s="36" t="str">
        <f>VLOOKUP(Z1249, method!$A$1:$B$15, 2, 0)</f>
        <v>中後</v>
      </c>
      <c r="G1249">
        <v>6</v>
      </c>
      <c r="H1249">
        <v>127</v>
      </c>
      <c r="I1249">
        <v>1000</v>
      </c>
      <c r="J1249" s="16" t="s">
        <v>13</v>
      </c>
      <c r="K1249">
        <v>0</v>
      </c>
      <c r="L1249">
        <v>57.24</v>
      </c>
      <c r="M1249">
        <v>4</v>
      </c>
      <c r="N1249">
        <v>7</v>
      </c>
      <c r="O1249">
        <v>24</v>
      </c>
      <c r="P1249" s="31" t="s">
        <v>450</v>
      </c>
      <c r="Q1249">
        <v>1059</v>
      </c>
      <c r="R1249">
        <v>4</v>
      </c>
      <c r="S1249" s="32" t="s">
        <v>435</v>
      </c>
      <c r="T1249">
        <v>795</v>
      </c>
      <c r="W1249" s="12" t="s">
        <v>662</v>
      </c>
      <c r="X1249">
        <v>51</v>
      </c>
      <c r="Y1249" s="17" t="s">
        <v>85</v>
      </c>
      <c r="Z1249">
        <v>8</v>
      </c>
      <c r="AA1249">
        <v>5</v>
      </c>
      <c r="AB1249">
        <v>1</v>
      </c>
      <c r="AF1249">
        <v>7</v>
      </c>
      <c r="AG1249" t="s">
        <v>13</v>
      </c>
    </row>
    <row r="1250" spans="1:33" hidden="1" x14ac:dyDescent="0.25">
      <c r="A1250" s="22" t="s">
        <v>275</v>
      </c>
      <c r="B1250" s="22" t="s">
        <v>282</v>
      </c>
      <c r="C1250" s="22" t="s">
        <v>2323</v>
      </c>
      <c r="D1250">
        <v>14</v>
      </c>
      <c r="E1250" s="28">
        <v>2</v>
      </c>
      <c r="F1250" s="38" t="str">
        <f>VLOOKUP(Z1250, method!$A$1:$B$15, 2, 0)</f>
        <v>留後</v>
      </c>
      <c r="G1250">
        <v>4</v>
      </c>
      <c r="H1250">
        <v>125</v>
      </c>
      <c r="I1250">
        <v>1000</v>
      </c>
      <c r="J1250" s="16" t="s">
        <v>13</v>
      </c>
      <c r="K1250">
        <v>0</v>
      </c>
      <c r="L1250">
        <v>56.87</v>
      </c>
      <c r="M1250">
        <v>8</v>
      </c>
      <c r="N1250">
        <v>6</v>
      </c>
      <c r="O1250">
        <v>24</v>
      </c>
      <c r="P1250" t="s">
        <v>429</v>
      </c>
      <c r="Q1250">
        <v>1057</v>
      </c>
      <c r="R1250">
        <v>4</v>
      </c>
      <c r="S1250" s="32" t="s">
        <v>435</v>
      </c>
      <c r="T1250">
        <v>733</v>
      </c>
      <c r="W1250" s="12" t="s">
        <v>464</v>
      </c>
      <c r="X1250">
        <v>50</v>
      </c>
      <c r="Y1250" s="17" t="s">
        <v>85</v>
      </c>
      <c r="Z1250">
        <v>13</v>
      </c>
      <c r="AA1250">
        <v>13</v>
      </c>
      <c r="AB1250">
        <v>2</v>
      </c>
      <c r="AF1250">
        <v>7</v>
      </c>
      <c r="AG1250" t="s">
        <v>13</v>
      </c>
    </row>
    <row r="1251" spans="1:33" hidden="1" x14ac:dyDescent="0.25">
      <c r="A1251" s="22" t="s">
        <v>275</v>
      </c>
      <c r="B1251" s="22" t="s">
        <v>282</v>
      </c>
      <c r="C1251" s="22" t="s">
        <v>2323</v>
      </c>
      <c r="D1251">
        <v>11</v>
      </c>
      <c r="E1251">
        <v>6</v>
      </c>
      <c r="F1251" s="37" t="str">
        <f>VLOOKUP(Z1251, method!$A$1:$B$15, 2, 0)</f>
        <v>中前</v>
      </c>
      <c r="G1251">
        <v>7</v>
      </c>
      <c r="H1251">
        <v>129</v>
      </c>
      <c r="I1251" s="43">
        <v>1200</v>
      </c>
      <c r="J1251" s="16" t="s">
        <v>13</v>
      </c>
      <c r="K1251">
        <v>1</v>
      </c>
      <c r="L1251">
        <v>9.83</v>
      </c>
      <c r="M1251">
        <v>2</v>
      </c>
      <c r="N1251">
        <v>6</v>
      </c>
      <c r="O1251">
        <v>24</v>
      </c>
      <c r="P1251" t="s">
        <v>518</v>
      </c>
      <c r="Q1251">
        <v>1069</v>
      </c>
      <c r="R1251">
        <v>4</v>
      </c>
      <c r="S1251" s="32" t="s">
        <v>435</v>
      </c>
      <c r="T1251">
        <v>715</v>
      </c>
      <c r="W1251" t="s">
        <v>600</v>
      </c>
      <c r="X1251">
        <v>52</v>
      </c>
      <c r="Y1251" s="17" t="s">
        <v>85</v>
      </c>
      <c r="Z1251">
        <v>7</v>
      </c>
      <c r="AA1251">
        <v>7</v>
      </c>
      <c r="AB1251">
        <v>6</v>
      </c>
      <c r="AF1251">
        <v>7</v>
      </c>
      <c r="AG1251" t="s">
        <v>13</v>
      </c>
    </row>
    <row r="1252" spans="1:33" hidden="1" x14ac:dyDescent="0.25">
      <c r="A1252" s="22" t="s">
        <v>275</v>
      </c>
      <c r="B1252" s="22" t="s">
        <v>282</v>
      </c>
      <c r="C1252" s="22" t="s">
        <v>2323</v>
      </c>
      <c r="D1252">
        <v>9.5</v>
      </c>
      <c r="E1252">
        <v>10</v>
      </c>
      <c r="F1252" s="38" t="str">
        <f>VLOOKUP(Z1252, method!$A$1:$B$15, 2, 0)</f>
        <v>留後</v>
      </c>
      <c r="G1252">
        <v>7</v>
      </c>
      <c r="H1252">
        <v>127</v>
      </c>
      <c r="I1252">
        <v>1000</v>
      </c>
      <c r="J1252" s="16" t="s">
        <v>13</v>
      </c>
      <c r="K1252">
        <v>0</v>
      </c>
      <c r="L1252">
        <v>58.34</v>
      </c>
      <c r="M1252">
        <v>24</v>
      </c>
      <c r="N1252">
        <v>4</v>
      </c>
      <c r="O1252">
        <v>24</v>
      </c>
      <c r="P1252" s="42" t="s">
        <v>445</v>
      </c>
      <c r="Q1252">
        <v>1064</v>
      </c>
      <c r="R1252">
        <v>4</v>
      </c>
      <c r="S1252" s="32" t="s">
        <v>435</v>
      </c>
      <c r="T1252">
        <v>611</v>
      </c>
      <c r="W1252" t="s">
        <v>541</v>
      </c>
      <c r="X1252">
        <v>52</v>
      </c>
      <c r="Y1252" s="17" t="s">
        <v>85</v>
      </c>
      <c r="Z1252">
        <v>11</v>
      </c>
      <c r="AA1252">
        <v>12</v>
      </c>
      <c r="AB1252">
        <v>10</v>
      </c>
      <c r="AF1252">
        <v>7</v>
      </c>
      <c r="AG1252" t="s">
        <v>13</v>
      </c>
    </row>
    <row r="1253" spans="1:33" x14ac:dyDescent="0.25">
      <c r="A1253" s="22" t="s">
        <v>275</v>
      </c>
      <c r="B1253" s="23" t="s">
        <v>286</v>
      </c>
      <c r="C1253" s="23" t="s">
        <v>2324</v>
      </c>
      <c r="D1253">
        <v>16</v>
      </c>
      <c r="E1253" s="28">
        <v>3</v>
      </c>
      <c r="F1253" s="37" t="str">
        <f>VLOOKUP(Z1253, method!$A$1:$B$15, 2, 0)</f>
        <v>中前</v>
      </c>
      <c r="G1253">
        <v>2</v>
      </c>
      <c r="H1253">
        <v>130</v>
      </c>
      <c r="I1253" s="43">
        <v>1200</v>
      </c>
      <c r="J1253" s="25" t="s">
        <v>150</v>
      </c>
      <c r="K1253">
        <v>1</v>
      </c>
      <c r="L1253">
        <v>9.7799999999999994</v>
      </c>
      <c r="M1253">
        <v>9</v>
      </c>
      <c r="N1253">
        <v>7</v>
      </c>
      <c r="O1253">
        <v>25</v>
      </c>
      <c r="P1253" s="31" t="s">
        <v>450</v>
      </c>
      <c r="Q1253">
        <v>1144</v>
      </c>
      <c r="R1253">
        <v>4</v>
      </c>
      <c r="S1253" s="32" t="s">
        <v>446</v>
      </c>
      <c r="T1253">
        <v>825</v>
      </c>
      <c r="W1253" s="12">
        <v>2</v>
      </c>
      <c r="X1253">
        <v>55</v>
      </c>
      <c r="Y1253" s="20" t="s">
        <v>184</v>
      </c>
      <c r="Z1253">
        <v>4</v>
      </c>
      <c r="AA1253">
        <v>4</v>
      </c>
      <c r="AB1253">
        <v>3</v>
      </c>
      <c r="AF1253">
        <v>12</v>
      </c>
      <c r="AG1253" t="s">
        <v>63</v>
      </c>
    </row>
    <row r="1254" spans="1:33" x14ac:dyDescent="0.25">
      <c r="A1254" s="22" t="s">
        <v>275</v>
      </c>
      <c r="B1254" s="23" t="s">
        <v>286</v>
      </c>
      <c r="C1254" s="23" t="s">
        <v>2324</v>
      </c>
      <c r="D1254">
        <v>45</v>
      </c>
      <c r="E1254">
        <v>8</v>
      </c>
      <c r="F1254" s="38" t="str">
        <f>VLOOKUP(Z1254, method!$A$1:$B$15, 2, 0)</f>
        <v>留後</v>
      </c>
      <c r="G1254">
        <v>12</v>
      </c>
      <c r="H1254">
        <v>132</v>
      </c>
      <c r="I1254" s="43">
        <v>1200</v>
      </c>
      <c r="J1254" s="19" t="s">
        <v>63</v>
      </c>
      <c r="K1254">
        <v>1</v>
      </c>
      <c r="L1254">
        <v>10.01</v>
      </c>
      <c r="M1254">
        <v>25</v>
      </c>
      <c r="N1254">
        <v>6</v>
      </c>
      <c r="O1254">
        <v>25</v>
      </c>
      <c r="P1254" s="31" t="s">
        <v>461</v>
      </c>
      <c r="Q1254">
        <v>1128</v>
      </c>
      <c r="R1254">
        <v>4</v>
      </c>
      <c r="S1254" s="32" t="s">
        <v>446</v>
      </c>
      <c r="T1254">
        <v>780</v>
      </c>
      <c r="W1254" s="12" t="s">
        <v>558</v>
      </c>
      <c r="X1254">
        <v>57</v>
      </c>
      <c r="Y1254" s="20" t="s">
        <v>184</v>
      </c>
      <c r="Z1254">
        <v>11</v>
      </c>
      <c r="AA1254">
        <v>11</v>
      </c>
      <c r="AB1254">
        <v>8</v>
      </c>
      <c r="AF1254">
        <v>12</v>
      </c>
      <c r="AG1254" t="s">
        <v>63</v>
      </c>
    </row>
    <row r="1255" spans="1:33" hidden="1" x14ac:dyDescent="0.25">
      <c r="A1255" s="22" t="s">
        <v>275</v>
      </c>
      <c r="B1255" s="23" t="s">
        <v>286</v>
      </c>
      <c r="C1255" s="23" t="s">
        <v>2324</v>
      </c>
      <c r="D1255">
        <v>12</v>
      </c>
      <c r="E1255">
        <v>12</v>
      </c>
      <c r="F1255" s="35" t="str">
        <f>VLOOKUP(Z1255, method!$A$1:$B$15, 2, 0)</f>
        <v>放頭</v>
      </c>
      <c r="G1255">
        <v>7</v>
      </c>
      <c r="H1255">
        <v>133</v>
      </c>
      <c r="I1255">
        <v>1650</v>
      </c>
      <c r="J1255" s="20" t="s">
        <v>19</v>
      </c>
      <c r="K1255">
        <v>1</v>
      </c>
      <c r="L1255">
        <v>41.45</v>
      </c>
      <c r="M1255">
        <v>21</v>
      </c>
      <c r="N1255">
        <v>5</v>
      </c>
      <c r="O1255">
        <v>25</v>
      </c>
      <c r="P1255" s="31" t="s">
        <v>461</v>
      </c>
      <c r="Q1255">
        <v>1131</v>
      </c>
      <c r="R1255">
        <v>4</v>
      </c>
      <c r="S1255" s="32" t="s">
        <v>446</v>
      </c>
      <c r="T1255">
        <v>690</v>
      </c>
      <c r="W1255">
        <v>15</v>
      </c>
      <c r="X1255">
        <v>58</v>
      </c>
      <c r="Y1255" s="20" t="s">
        <v>184</v>
      </c>
      <c r="Z1255">
        <v>3</v>
      </c>
      <c r="AA1255">
        <v>3</v>
      </c>
      <c r="AB1255">
        <v>5</v>
      </c>
      <c r="AC1255">
        <v>12</v>
      </c>
      <c r="AF1255">
        <v>12</v>
      </c>
      <c r="AG1255" t="s">
        <v>63</v>
      </c>
    </row>
    <row r="1256" spans="1:33" x14ac:dyDescent="0.25">
      <c r="A1256" s="22" t="s">
        <v>275</v>
      </c>
      <c r="B1256" s="23" t="s">
        <v>286</v>
      </c>
      <c r="C1256" s="23" t="s">
        <v>2324</v>
      </c>
      <c r="D1256">
        <v>25</v>
      </c>
      <c r="E1256">
        <v>6</v>
      </c>
      <c r="F1256" s="37" t="str">
        <f>VLOOKUP(Z1256, method!$A$1:$B$15, 2, 0)</f>
        <v>中前</v>
      </c>
      <c r="G1256">
        <v>3</v>
      </c>
      <c r="H1256">
        <v>117</v>
      </c>
      <c r="I1256" s="43">
        <v>1200</v>
      </c>
      <c r="J1256" s="20" t="s">
        <v>58</v>
      </c>
      <c r="K1256">
        <v>1</v>
      </c>
      <c r="L1256">
        <v>9.52</v>
      </c>
      <c r="M1256">
        <v>30</v>
      </c>
      <c r="N1256">
        <v>4</v>
      </c>
      <c r="O1256">
        <v>25</v>
      </c>
      <c r="P1256" s="42" t="s">
        <v>445</v>
      </c>
      <c r="Q1256">
        <v>1138</v>
      </c>
      <c r="R1256">
        <v>3</v>
      </c>
      <c r="S1256" s="32" t="s">
        <v>446</v>
      </c>
      <c r="T1256">
        <v>636</v>
      </c>
      <c r="W1256" s="12" t="s">
        <v>456</v>
      </c>
      <c r="X1256">
        <v>60</v>
      </c>
      <c r="Y1256" s="20" t="s">
        <v>184</v>
      </c>
      <c r="Z1256">
        <v>6</v>
      </c>
      <c r="AA1256">
        <v>6</v>
      </c>
      <c r="AB1256">
        <v>6</v>
      </c>
      <c r="AF1256">
        <v>12</v>
      </c>
      <c r="AG1256" t="s">
        <v>63</v>
      </c>
    </row>
    <row r="1257" spans="1:33" x14ac:dyDescent="0.25">
      <c r="A1257" s="22" t="s">
        <v>275</v>
      </c>
      <c r="B1257" s="23" t="s">
        <v>286</v>
      </c>
      <c r="C1257" s="23" t="s">
        <v>2324</v>
      </c>
      <c r="D1257">
        <v>35</v>
      </c>
      <c r="E1257" s="34">
        <v>5</v>
      </c>
      <c r="F1257" s="36" t="str">
        <f>VLOOKUP(Z1257, method!$A$1:$B$15, 2, 0)</f>
        <v>中後</v>
      </c>
      <c r="G1257">
        <v>7</v>
      </c>
      <c r="H1257">
        <v>117</v>
      </c>
      <c r="I1257" s="43">
        <v>1200</v>
      </c>
      <c r="J1257" s="25" t="s">
        <v>150</v>
      </c>
      <c r="K1257">
        <v>1</v>
      </c>
      <c r="L1257">
        <v>9.91</v>
      </c>
      <c r="M1257">
        <v>16</v>
      </c>
      <c r="N1257">
        <v>4</v>
      </c>
      <c r="O1257">
        <v>25</v>
      </c>
      <c r="P1257" s="31" t="s">
        <v>455</v>
      </c>
      <c r="Q1257">
        <v>1135</v>
      </c>
      <c r="R1257">
        <v>3</v>
      </c>
      <c r="S1257" s="32" t="s">
        <v>446</v>
      </c>
      <c r="T1257">
        <v>595</v>
      </c>
      <c r="W1257" s="12" t="s">
        <v>456</v>
      </c>
      <c r="X1257">
        <v>61</v>
      </c>
      <c r="Y1257" s="20" t="s">
        <v>184</v>
      </c>
      <c r="Z1257">
        <v>8</v>
      </c>
      <c r="AA1257">
        <v>8</v>
      </c>
      <c r="AB1257">
        <v>5</v>
      </c>
      <c r="AF1257">
        <v>12</v>
      </c>
      <c r="AG1257" t="s">
        <v>63</v>
      </c>
    </row>
    <row r="1258" spans="1:33" x14ac:dyDescent="0.25">
      <c r="A1258" s="22" t="s">
        <v>275</v>
      </c>
      <c r="B1258" s="23" t="s">
        <v>286</v>
      </c>
      <c r="C1258" s="23" t="s">
        <v>2324</v>
      </c>
      <c r="D1258">
        <v>81</v>
      </c>
      <c r="E1258">
        <v>9</v>
      </c>
      <c r="F1258" s="38" t="str">
        <f>VLOOKUP(Z1258, method!$A$1:$B$15, 2, 0)</f>
        <v>留後</v>
      </c>
      <c r="G1258">
        <v>8</v>
      </c>
      <c r="H1258">
        <v>121</v>
      </c>
      <c r="I1258" s="43">
        <v>1200</v>
      </c>
      <c r="J1258" s="19" t="s">
        <v>63</v>
      </c>
      <c r="K1258">
        <v>1</v>
      </c>
      <c r="L1258">
        <v>9.93</v>
      </c>
      <c r="M1258">
        <v>2</v>
      </c>
      <c r="N1258">
        <v>4</v>
      </c>
      <c r="O1258">
        <v>25</v>
      </c>
      <c r="P1258" s="42" t="s">
        <v>445</v>
      </c>
      <c r="Q1258">
        <v>1143</v>
      </c>
      <c r="R1258">
        <v>3</v>
      </c>
      <c r="S1258" s="32" t="s">
        <v>446</v>
      </c>
      <c r="T1258">
        <v>561</v>
      </c>
      <c r="W1258">
        <v>4</v>
      </c>
      <c r="X1258">
        <v>61</v>
      </c>
      <c r="Y1258" s="20" t="s">
        <v>184</v>
      </c>
      <c r="Z1258">
        <v>11</v>
      </c>
      <c r="AA1258">
        <v>12</v>
      </c>
      <c r="AB1258">
        <v>9</v>
      </c>
      <c r="AF1258">
        <v>12</v>
      </c>
      <c r="AG1258" t="s">
        <v>63</v>
      </c>
    </row>
    <row r="1259" spans="1:33" x14ac:dyDescent="0.25">
      <c r="A1259" s="22" t="s">
        <v>275</v>
      </c>
      <c r="B1259" s="23" t="s">
        <v>286</v>
      </c>
      <c r="C1259" s="23" t="s">
        <v>2324</v>
      </c>
      <c r="D1259">
        <v>24</v>
      </c>
      <c r="E1259">
        <v>9</v>
      </c>
      <c r="F1259" s="36" t="str">
        <f>VLOOKUP(Z1259, method!$A$1:$B$15, 2, 0)</f>
        <v>中後</v>
      </c>
      <c r="G1259">
        <v>10</v>
      </c>
      <c r="H1259">
        <v>122</v>
      </c>
      <c r="I1259" s="43">
        <v>1200</v>
      </c>
      <c r="J1259" s="17" t="s">
        <v>121</v>
      </c>
      <c r="K1259">
        <v>1</v>
      </c>
      <c r="L1259">
        <v>10</v>
      </c>
      <c r="M1259">
        <v>12</v>
      </c>
      <c r="N1259">
        <v>3</v>
      </c>
      <c r="O1259">
        <v>25</v>
      </c>
      <c r="P1259" s="31" t="s">
        <v>450</v>
      </c>
      <c r="Q1259">
        <v>1148</v>
      </c>
      <c r="R1259">
        <v>3</v>
      </c>
      <c r="S1259" s="32" t="s">
        <v>446</v>
      </c>
      <c r="T1259">
        <v>503</v>
      </c>
      <c r="W1259" t="s">
        <v>442</v>
      </c>
      <c r="X1259">
        <v>61</v>
      </c>
      <c r="Y1259" s="20" t="s">
        <v>184</v>
      </c>
      <c r="Z1259">
        <v>10</v>
      </c>
      <c r="AA1259">
        <v>11</v>
      </c>
      <c r="AB1259">
        <v>9</v>
      </c>
      <c r="AF1259">
        <v>12</v>
      </c>
      <c r="AG1259" t="s">
        <v>63</v>
      </c>
    </row>
    <row r="1260" spans="1:33" x14ac:dyDescent="0.25">
      <c r="A1260" s="22" t="s">
        <v>275</v>
      </c>
      <c r="B1260" s="23" t="s">
        <v>286</v>
      </c>
      <c r="C1260" s="23" t="s">
        <v>2324</v>
      </c>
      <c r="D1260">
        <v>26</v>
      </c>
      <c r="E1260" s="28">
        <v>1</v>
      </c>
      <c r="F1260" s="37" t="str">
        <f>VLOOKUP(Z1260, method!$A$1:$B$15, 2, 0)</f>
        <v>中前</v>
      </c>
      <c r="G1260">
        <v>5</v>
      </c>
      <c r="H1260">
        <v>129</v>
      </c>
      <c r="I1260" s="43">
        <v>1200</v>
      </c>
      <c r="J1260" s="19" t="s">
        <v>63</v>
      </c>
      <c r="K1260">
        <v>1</v>
      </c>
      <c r="L1260">
        <v>9.82</v>
      </c>
      <c r="M1260">
        <v>19</v>
      </c>
      <c r="N1260">
        <v>2</v>
      </c>
      <c r="O1260">
        <v>25</v>
      </c>
      <c r="P1260" s="31" t="s">
        <v>455</v>
      </c>
      <c r="Q1260">
        <v>1144</v>
      </c>
      <c r="R1260">
        <v>4</v>
      </c>
      <c r="S1260" s="32" t="s">
        <v>435</v>
      </c>
      <c r="T1260">
        <v>440</v>
      </c>
      <c r="W1260" s="12" t="s">
        <v>451</v>
      </c>
      <c r="X1260">
        <v>54</v>
      </c>
      <c r="Y1260" s="20" t="s">
        <v>184</v>
      </c>
      <c r="Z1260">
        <v>7</v>
      </c>
      <c r="AA1260">
        <v>6</v>
      </c>
      <c r="AB1260">
        <v>1</v>
      </c>
      <c r="AF1260">
        <v>12</v>
      </c>
      <c r="AG1260" t="s">
        <v>63</v>
      </c>
    </row>
    <row r="1261" spans="1:33" hidden="1" x14ac:dyDescent="0.25">
      <c r="A1261" s="22" t="s">
        <v>275</v>
      </c>
      <c r="B1261" s="23" t="s">
        <v>286</v>
      </c>
      <c r="C1261" s="23" t="s">
        <v>2324</v>
      </c>
      <c r="D1261">
        <v>100</v>
      </c>
      <c r="E1261">
        <v>10</v>
      </c>
      <c r="F1261" s="36" t="str">
        <f>VLOOKUP(Z1261, method!$A$1:$B$15, 2, 0)</f>
        <v>中後</v>
      </c>
      <c r="G1261">
        <v>9</v>
      </c>
      <c r="H1261">
        <v>131</v>
      </c>
      <c r="I1261" s="43">
        <v>1200</v>
      </c>
      <c r="J1261" s="26" t="s">
        <v>693</v>
      </c>
      <c r="K1261">
        <v>1</v>
      </c>
      <c r="L1261">
        <v>9.99</v>
      </c>
      <c r="M1261">
        <v>13</v>
      </c>
      <c r="N1261">
        <v>10</v>
      </c>
      <c r="O1261">
        <v>24</v>
      </c>
      <c r="P1261" t="s">
        <v>539</v>
      </c>
      <c r="Q1261">
        <v>1133</v>
      </c>
      <c r="R1261">
        <v>4</v>
      </c>
      <c r="S1261" s="32" t="s">
        <v>446</v>
      </c>
      <c r="T1261">
        <v>97</v>
      </c>
      <c r="W1261">
        <v>7</v>
      </c>
      <c r="X1261">
        <v>56</v>
      </c>
      <c r="Y1261" s="20" t="s">
        <v>184</v>
      </c>
      <c r="Z1261">
        <v>8</v>
      </c>
      <c r="AA1261">
        <v>9</v>
      </c>
      <c r="AB1261">
        <v>10</v>
      </c>
      <c r="AF1261">
        <v>12</v>
      </c>
      <c r="AG1261" t="s">
        <v>63</v>
      </c>
    </row>
    <row r="1262" spans="1:33" hidden="1" x14ac:dyDescent="0.25">
      <c r="A1262" s="22" t="s">
        <v>275</v>
      </c>
      <c r="B1262" s="23" t="s">
        <v>286</v>
      </c>
      <c r="C1262" s="23" t="s">
        <v>2324</v>
      </c>
      <c r="D1262">
        <v>87</v>
      </c>
      <c r="E1262">
        <v>9</v>
      </c>
      <c r="F1262" s="36" t="str">
        <f>VLOOKUP(Z1262, method!$A$1:$B$15, 2, 0)</f>
        <v>中後</v>
      </c>
      <c r="G1262">
        <v>3</v>
      </c>
      <c r="H1262">
        <v>135</v>
      </c>
      <c r="I1262" s="43">
        <v>1200</v>
      </c>
      <c r="J1262" s="17" t="s">
        <v>84</v>
      </c>
      <c r="K1262">
        <v>1</v>
      </c>
      <c r="L1262">
        <v>10.55</v>
      </c>
      <c r="M1262">
        <v>15</v>
      </c>
      <c r="N1262">
        <v>9</v>
      </c>
      <c r="O1262">
        <v>24</v>
      </c>
      <c r="P1262" t="s">
        <v>467</v>
      </c>
      <c r="Q1262">
        <v>1137</v>
      </c>
      <c r="R1262">
        <v>4</v>
      </c>
      <c r="S1262" s="32" t="s">
        <v>435</v>
      </c>
      <c r="T1262">
        <v>24</v>
      </c>
      <c r="W1262">
        <v>10</v>
      </c>
      <c r="X1262">
        <v>58</v>
      </c>
      <c r="Y1262" s="20" t="s">
        <v>184</v>
      </c>
      <c r="Z1262">
        <v>8</v>
      </c>
      <c r="AA1262">
        <v>10</v>
      </c>
      <c r="AB1262">
        <v>9</v>
      </c>
      <c r="AF1262">
        <v>12</v>
      </c>
      <c r="AG1262" t="s">
        <v>63</v>
      </c>
    </row>
    <row r="1263" spans="1:33" hidden="1" x14ac:dyDescent="0.25">
      <c r="A1263" s="22" t="s">
        <v>275</v>
      </c>
      <c r="B1263" s="23" t="s">
        <v>286</v>
      </c>
      <c r="C1263" s="23" t="s">
        <v>2324</v>
      </c>
      <c r="D1263">
        <v>92</v>
      </c>
      <c r="E1263">
        <v>12</v>
      </c>
      <c r="F1263" s="37" t="str">
        <f>VLOOKUP(Z1263, method!$A$1:$B$15, 2, 0)</f>
        <v>中前</v>
      </c>
      <c r="G1263">
        <v>9</v>
      </c>
      <c r="H1263">
        <v>117</v>
      </c>
      <c r="I1263">
        <v>1650</v>
      </c>
      <c r="J1263" s="26" t="s">
        <v>389</v>
      </c>
      <c r="K1263">
        <v>1</v>
      </c>
      <c r="L1263">
        <v>42.46</v>
      </c>
      <c r="M1263">
        <v>4</v>
      </c>
      <c r="N1263">
        <v>7</v>
      </c>
      <c r="O1263">
        <v>24</v>
      </c>
      <c r="P1263" s="31" t="s">
        <v>450</v>
      </c>
      <c r="Q1263">
        <v>1111</v>
      </c>
      <c r="R1263">
        <v>3</v>
      </c>
      <c r="S1263" s="32" t="s">
        <v>435</v>
      </c>
      <c r="T1263">
        <v>800</v>
      </c>
      <c r="W1263" t="s">
        <v>1271</v>
      </c>
      <c r="X1263">
        <v>62</v>
      </c>
      <c r="Y1263" s="20" t="s">
        <v>184</v>
      </c>
      <c r="Z1263">
        <v>5</v>
      </c>
      <c r="AA1263">
        <v>5</v>
      </c>
      <c r="AB1263">
        <v>10</v>
      </c>
      <c r="AC1263">
        <v>12</v>
      </c>
      <c r="AF1263">
        <v>12</v>
      </c>
      <c r="AG1263" t="s">
        <v>63</v>
      </c>
    </row>
    <row r="1264" spans="1:33" hidden="1" x14ac:dyDescent="0.25">
      <c r="A1264" s="22" t="s">
        <v>275</v>
      </c>
      <c r="B1264" s="23" t="s">
        <v>286</v>
      </c>
      <c r="C1264" s="23" t="s">
        <v>2324</v>
      </c>
      <c r="D1264">
        <v>98</v>
      </c>
      <c r="E1264">
        <v>9</v>
      </c>
      <c r="F1264" s="35" t="str">
        <f>VLOOKUP(Z1264, method!$A$1:$B$15, 2, 0)</f>
        <v>放頭</v>
      </c>
      <c r="G1264">
        <v>5</v>
      </c>
      <c r="H1264">
        <v>123</v>
      </c>
      <c r="I1264">
        <v>1400</v>
      </c>
      <c r="J1264" s="17" t="s">
        <v>84</v>
      </c>
      <c r="K1264">
        <v>1</v>
      </c>
      <c r="L1264">
        <v>25.38</v>
      </c>
      <c r="M1264">
        <v>15</v>
      </c>
      <c r="N1264">
        <v>6</v>
      </c>
      <c r="O1264">
        <v>24</v>
      </c>
      <c r="P1264" t="s">
        <v>441</v>
      </c>
      <c r="Q1264">
        <v>1097</v>
      </c>
      <c r="R1264">
        <v>3</v>
      </c>
      <c r="S1264" s="33" t="s">
        <v>577</v>
      </c>
      <c r="T1264">
        <v>759</v>
      </c>
      <c r="W1264" t="s">
        <v>819</v>
      </c>
      <c r="X1264">
        <v>64</v>
      </c>
      <c r="Y1264" s="20" t="s">
        <v>184</v>
      </c>
      <c r="Z1264">
        <v>3</v>
      </c>
      <c r="AA1264">
        <v>4</v>
      </c>
      <c r="AB1264">
        <v>7</v>
      </c>
      <c r="AC1264">
        <v>9</v>
      </c>
      <c r="AF1264">
        <v>12</v>
      </c>
      <c r="AG1264" t="s">
        <v>63</v>
      </c>
    </row>
    <row r="1265" spans="1:33" hidden="1" x14ac:dyDescent="0.25">
      <c r="A1265" s="22" t="s">
        <v>275</v>
      </c>
      <c r="B1265" s="23" t="s">
        <v>286</v>
      </c>
      <c r="C1265" s="23" t="s">
        <v>2324</v>
      </c>
      <c r="D1265">
        <v>59</v>
      </c>
      <c r="E1265">
        <v>12</v>
      </c>
      <c r="F1265" s="36" t="str">
        <f>VLOOKUP(Z1265, method!$A$1:$B$15, 2, 0)</f>
        <v>中後</v>
      </c>
      <c r="G1265">
        <v>2</v>
      </c>
      <c r="H1265">
        <v>121</v>
      </c>
      <c r="I1265" s="43">
        <v>1200</v>
      </c>
      <c r="J1265" s="26" t="s">
        <v>389</v>
      </c>
      <c r="K1265">
        <v>1</v>
      </c>
      <c r="L1265">
        <v>10.79</v>
      </c>
      <c r="M1265">
        <v>19</v>
      </c>
      <c r="N1265">
        <v>5</v>
      </c>
      <c r="O1265">
        <v>24</v>
      </c>
      <c r="P1265" t="s">
        <v>441</v>
      </c>
      <c r="Q1265">
        <v>1130</v>
      </c>
      <c r="R1265">
        <v>3</v>
      </c>
      <c r="S1265" s="32" t="s">
        <v>435</v>
      </c>
      <c r="T1265">
        <v>683</v>
      </c>
      <c r="W1265" t="s">
        <v>650</v>
      </c>
      <c r="X1265">
        <v>64</v>
      </c>
      <c r="Y1265" s="20" t="s">
        <v>184</v>
      </c>
      <c r="Z1265">
        <v>8</v>
      </c>
      <c r="AA1265">
        <v>10</v>
      </c>
      <c r="AB1265">
        <v>12</v>
      </c>
      <c r="AF1265">
        <v>12</v>
      </c>
      <c r="AG1265" t="s">
        <v>63</v>
      </c>
    </row>
    <row r="1266" spans="1:33" x14ac:dyDescent="0.25">
      <c r="A1266" s="22" t="s">
        <v>275</v>
      </c>
      <c r="B1266" s="24" t="s">
        <v>289</v>
      </c>
      <c r="C1266" s="24" t="s">
        <v>2325</v>
      </c>
      <c r="D1266">
        <v>18</v>
      </c>
      <c r="E1266" s="34">
        <v>4</v>
      </c>
      <c r="F1266" s="38" t="str">
        <f>VLOOKUP(Z1266, method!$A$1:$B$15, 2, 0)</f>
        <v>留後</v>
      </c>
      <c r="G1266">
        <v>10</v>
      </c>
      <c r="H1266">
        <v>130</v>
      </c>
      <c r="I1266" s="43">
        <v>1200</v>
      </c>
      <c r="J1266" s="27" t="s">
        <v>93</v>
      </c>
      <c r="K1266">
        <v>1</v>
      </c>
      <c r="L1266">
        <v>10.119999999999999</v>
      </c>
      <c r="M1266">
        <v>17</v>
      </c>
      <c r="N1266">
        <v>9</v>
      </c>
      <c r="O1266">
        <v>25</v>
      </c>
      <c r="P1266" s="31" t="s">
        <v>455</v>
      </c>
      <c r="Q1266">
        <v>1091</v>
      </c>
      <c r="R1266">
        <v>4</v>
      </c>
      <c r="S1266" s="32" t="s">
        <v>446</v>
      </c>
      <c r="T1266">
        <v>34</v>
      </c>
      <c r="W1266" s="12">
        <v>2</v>
      </c>
      <c r="X1266">
        <v>53</v>
      </c>
      <c r="Y1266" s="25" t="s">
        <v>166</v>
      </c>
      <c r="Z1266">
        <v>11</v>
      </c>
      <c r="AA1266">
        <v>11</v>
      </c>
      <c r="AB1266">
        <v>4</v>
      </c>
      <c r="AF1266">
        <v>4</v>
      </c>
      <c r="AG1266" t="s">
        <v>93</v>
      </c>
    </row>
    <row r="1267" spans="1:33" x14ac:dyDescent="0.25">
      <c r="A1267" s="22" t="s">
        <v>275</v>
      </c>
      <c r="B1267" s="24" t="s">
        <v>289</v>
      </c>
      <c r="C1267" s="24" t="s">
        <v>2325</v>
      </c>
      <c r="D1267">
        <v>46</v>
      </c>
      <c r="E1267" s="28">
        <v>1</v>
      </c>
      <c r="F1267" s="38" t="str">
        <f>VLOOKUP(Z1267, method!$A$1:$B$15, 2, 0)</f>
        <v>留後</v>
      </c>
      <c r="G1267">
        <v>10</v>
      </c>
      <c r="H1267">
        <v>122</v>
      </c>
      <c r="I1267" s="43">
        <v>1200</v>
      </c>
      <c r="J1267" s="27" t="s">
        <v>93</v>
      </c>
      <c r="K1267">
        <v>1</v>
      </c>
      <c r="L1267">
        <v>9.49</v>
      </c>
      <c r="M1267">
        <v>9</v>
      </c>
      <c r="N1267">
        <v>7</v>
      </c>
      <c r="O1267">
        <v>25</v>
      </c>
      <c r="P1267" s="31" t="s">
        <v>450</v>
      </c>
      <c r="Q1267">
        <v>1104</v>
      </c>
      <c r="R1267">
        <v>4</v>
      </c>
      <c r="S1267" s="32" t="s">
        <v>446</v>
      </c>
      <c r="T1267">
        <v>825</v>
      </c>
      <c r="W1267" s="12" t="s">
        <v>480</v>
      </c>
      <c r="X1267">
        <v>45</v>
      </c>
      <c r="Y1267" s="25" t="s">
        <v>166</v>
      </c>
      <c r="Z1267">
        <v>11</v>
      </c>
      <c r="AA1267">
        <v>11</v>
      </c>
      <c r="AB1267">
        <v>1</v>
      </c>
      <c r="AF1267">
        <v>4</v>
      </c>
      <c r="AG1267" t="s">
        <v>93</v>
      </c>
    </row>
    <row r="1268" spans="1:33" hidden="1" x14ac:dyDescent="0.25">
      <c r="A1268" s="22" t="s">
        <v>275</v>
      </c>
      <c r="B1268" s="24" t="s">
        <v>289</v>
      </c>
      <c r="C1268" s="24" t="s">
        <v>2325</v>
      </c>
      <c r="D1268">
        <v>121</v>
      </c>
      <c r="E1268">
        <v>13</v>
      </c>
      <c r="F1268" s="38" t="str">
        <f>VLOOKUP(Z1268, method!$A$1:$B$15, 2, 0)</f>
        <v>留後</v>
      </c>
      <c r="G1268">
        <v>13</v>
      </c>
      <c r="H1268">
        <v>121</v>
      </c>
      <c r="I1268" s="43">
        <v>1200</v>
      </c>
      <c r="J1268" s="25" t="s">
        <v>150</v>
      </c>
      <c r="K1268">
        <v>1</v>
      </c>
      <c r="L1268">
        <v>10.62</v>
      </c>
      <c r="M1268">
        <v>31</v>
      </c>
      <c r="N1268">
        <v>5</v>
      </c>
      <c r="O1268">
        <v>25</v>
      </c>
      <c r="P1268" t="s">
        <v>518</v>
      </c>
      <c r="Q1268">
        <v>1109</v>
      </c>
      <c r="R1268">
        <v>4</v>
      </c>
      <c r="S1268" s="32" t="s">
        <v>435</v>
      </c>
      <c r="T1268">
        <v>719</v>
      </c>
      <c r="W1268" t="s">
        <v>624</v>
      </c>
      <c r="X1268">
        <v>46</v>
      </c>
      <c r="Y1268" s="25" t="s">
        <v>166</v>
      </c>
      <c r="Z1268">
        <v>13</v>
      </c>
      <c r="AA1268">
        <v>14</v>
      </c>
      <c r="AB1268">
        <v>13</v>
      </c>
      <c r="AF1268">
        <v>4</v>
      </c>
      <c r="AG1268" t="s">
        <v>93</v>
      </c>
    </row>
    <row r="1269" spans="1:33" x14ac:dyDescent="0.25">
      <c r="A1269" s="22" t="s">
        <v>275</v>
      </c>
      <c r="B1269" s="24" t="s">
        <v>289</v>
      </c>
      <c r="C1269" s="24" t="s">
        <v>2325</v>
      </c>
      <c r="D1269">
        <v>16</v>
      </c>
      <c r="E1269">
        <v>8</v>
      </c>
      <c r="F1269" s="36" t="str">
        <f>VLOOKUP(Z1269, method!$A$1:$B$15, 2, 0)</f>
        <v>中後</v>
      </c>
      <c r="G1269">
        <v>8</v>
      </c>
      <c r="H1269">
        <v>122</v>
      </c>
      <c r="I1269" s="43">
        <v>1200</v>
      </c>
      <c r="J1269" s="19" t="s">
        <v>63</v>
      </c>
      <c r="K1269">
        <v>1</v>
      </c>
      <c r="L1269">
        <v>11.11</v>
      </c>
      <c r="M1269">
        <v>7</v>
      </c>
      <c r="N1269">
        <v>5</v>
      </c>
      <c r="O1269">
        <v>25</v>
      </c>
      <c r="P1269" s="31" t="s">
        <v>450</v>
      </c>
      <c r="Q1269">
        <v>1108</v>
      </c>
      <c r="R1269">
        <v>4</v>
      </c>
      <c r="S1269" s="32" t="s">
        <v>435</v>
      </c>
      <c r="T1269">
        <v>655</v>
      </c>
      <c r="W1269" t="s">
        <v>629</v>
      </c>
      <c r="X1269">
        <v>46</v>
      </c>
      <c r="Y1269" s="25" t="s">
        <v>166</v>
      </c>
      <c r="Z1269">
        <v>9</v>
      </c>
      <c r="AA1269">
        <v>9</v>
      </c>
      <c r="AB1269">
        <v>8</v>
      </c>
      <c r="AF1269">
        <v>4</v>
      </c>
      <c r="AG1269" t="s">
        <v>93</v>
      </c>
    </row>
    <row r="1270" spans="1:33" x14ac:dyDescent="0.25">
      <c r="A1270" s="22" t="s">
        <v>275</v>
      </c>
      <c r="B1270" s="24" t="s">
        <v>289</v>
      </c>
      <c r="C1270" s="24" t="s">
        <v>2325</v>
      </c>
      <c r="D1270">
        <v>8</v>
      </c>
      <c r="E1270">
        <v>6</v>
      </c>
      <c r="F1270" s="37" t="str">
        <f>VLOOKUP(Z1270, method!$A$1:$B$15, 2, 0)</f>
        <v>中前</v>
      </c>
      <c r="G1270">
        <v>3</v>
      </c>
      <c r="H1270">
        <v>122</v>
      </c>
      <c r="I1270" s="43">
        <v>1200</v>
      </c>
      <c r="J1270" s="19" t="s">
        <v>63</v>
      </c>
      <c r="K1270">
        <v>1</v>
      </c>
      <c r="L1270">
        <v>10.26</v>
      </c>
      <c r="M1270">
        <v>9</v>
      </c>
      <c r="N1270">
        <v>4</v>
      </c>
      <c r="O1270">
        <v>25</v>
      </c>
      <c r="P1270" s="31" t="s">
        <v>450</v>
      </c>
      <c r="Q1270">
        <v>1112</v>
      </c>
      <c r="R1270">
        <v>4</v>
      </c>
      <c r="S1270" s="32" t="s">
        <v>446</v>
      </c>
      <c r="T1270">
        <v>577</v>
      </c>
      <c r="W1270" s="12" t="s">
        <v>558</v>
      </c>
      <c r="X1270">
        <v>46</v>
      </c>
      <c r="Y1270" s="25" t="s">
        <v>166</v>
      </c>
      <c r="Z1270">
        <v>6</v>
      </c>
      <c r="AA1270">
        <v>6</v>
      </c>
      <c r="AB1270">
        <v>6</v>
      </c>
      <c r="AF1270">
        <v>4</v>
      </c>
      <c r="AG1270" t="s">
        <v>93</v>
      </c>
    </row>
    <row r="1271" spans="1:33" x14ac:dyDescent="0.25">
      <c r="A1271" s="22" t="s">
        <v>275</v>
      </c>
      <c r="B1271" s="24" t="s">
        <v>289</v>
      </c>
      <c r="C1271" s="24" t="s">
        <v>2325</v>
      </c>
      <c r="D1271">
        <v>6.5</v>
      </c>
      <c r="E1271" s="28">
        <v>1</v>
      </c>
      <c r="F1271" s="36" t="str">
        <f>VLOOKUP(Z1271, method!$A$1:$B$15, 2, 0)</f>
        <v>中後</v>
      </c>
      <c r="G1271">
        <v>3</v>
      </c>
      <c r="H1271">
        <v>117</v>
      </c>
      <c r="I1271" s="43">
        <v>1200</v>
      </c>
      <c r="J1271" s="19" t="s">
        <v>63</v>
      </c>
      <c r="K1271">
        <v>1</v>
      </c>
      <c r="L1271">
        <v>9.69</v>
      </c>
      <c r="M1271">
        <v>19</v>
      </c>
      <c r="N1271">
        <v>3</v>
      </c>
      <c r="O1271">
        <v>25</v>
      </c>
      <c r="P1271" s="31" t="s">
        <v>455</v>
      </c>
      <c r="Q1271">
        <v>1118</v>
      </c>
      <c r="R1271">
        <v>4</v>
      </c>
      <c r="S1271" s="32" t="s">
        <v>446</v>
      </c>
      <c r="T1271">
        <v>518</v>
      </c>
      <c r="W1271" s="12" t="s">
        <v>591</v>
      </c>
      <c r="X1271">
        <v>41</v>
      </c>
      <c r="Y1271" s="25" t="s">
        <v>166</v>
      </c>
      <c r="Z1271">
        <v>8</v>
      </c>
      <c r="AA1271">
        <v>8</v>
      </c>
      <c r="AB1271">
        <v>1</v>
      </c>
      <c r="AF1271">
        <v>4</v>
      </c>
      <c r="AG1271" t="s">
        <v>93</v>
      </c>
    </row>
    <row r="1272" spans="1:33" x14ac:dyDescent="0.25">
      <c r="A1272" s="22" t="s">
        <v>275</v>
      </c>
      <c r="B1272" s="24" t="s">
        <v>289</v>
      </c>
      <c r="C1272" s="24" t="s">
        <v>2325</v>
      </c>
      <c r="D1272">
        <v>8.4</v>
      </c>
      <c r="E1272">
        <v>7</v>
      </c>
      <c r="F1272" s="36" t="str">
        <f>VLOOKUP(Z1272, method!$A$1:$B$15, 2, 0)</f>
        <v>中後</v>
      </c>
      <c r="G1272">
        <v>7</v>
      </c>
      <c r="H1272">
        <v>122</v>
      </c>
      <c r="I1272" s="43">
        <v>1200</v>
      </c>
      <c r="J1272" s="17" t="s">
        <v>121</v>
      </c>
      <c r="K1272">
        <v>1</v>
      </c>
      <c r="L1272">
        <v>10.53</v>
      </c>
      <c r="M1272">
        <v>26</v>
      </c>
      <c r="N1272">
        <v>2</v>
      </c>
      <c r="O1272">
        <v>25</v>
      </c>
      <c r="P1272" s="31" t="s">
        <v>461</v>
      </c>
      <c r="Q1272">
        <v>1113</v>
      </c>
      <c r="R1272">
        <v>4</v>
      </c>
      <c r="S1272" s="32" t="s">
        <v>435</v>
      </c>
      <c r="T1272">
        <v>462</v>
      </c>
      <c r="W1272" t="s">
        <v>541</v>
      </c>
      <c r="X1272">
        <v>43</v>
      </c>
      <c r="Y1272" s="25" t="s">
        <v>166</v>
      </c>
      <c r="Z1272">
        <v>10</v>
      </c>
      <c r="AA1272">
        <v>10</v>
      </c>
      <c r="AB1272">
        <v>7</v>
      </c>
      <c r="AF1272">
        <v>4</v>
      </c>
      <c r="AG1272" t="s">
        <v>93</v>
      </c>
    </row>
    <row r="1273" spans="1:33" x14ac:dyDescent="0.25">
      <c r="A1273" s="22" t="s">
        <v>275</v>
      </c>
      <c r="B1273" s="24" t="s">
        <v>289</v>
      </c>
      <c r="C1273" s="24" t="s">
        <v>2325</v>
      </c>
      <c r="D1273">
        <v>25</v>
      </c>
      <c r="E1273" s="34">
        <v>5</v>
      </c>
      <c r="F1273" s="38" t="str">
        <f>VLOOKUP(Z1273, method!$A$1:$B$15, 2, 0)</f>
        <v>留後</v>
      </c>
      <c r="G1273">
        <v>11</v>
      </c>
      <c r="H1273">
        <v>120</v>
      </c>
      <c r="I1273" s="43">
        <v>1200</v>
      </c>
      <c r="J1273" s="17" t="s">
        <v>121</v>
      </c>
      <c r="K1273">
        <v>1</v>
      </c>
      <c r="L1273">
        <v>10.4</v>
      </c>
      <c r="M1273">
        <v>5</v>
      </c>
      <c r="N1273">
        <v>2</v>
      </c>
      <c r="O1273">
        <v>25</v>
      </c>
      <c r="P1273" s="31" t="s">
        <v>450</v>
      </c>
      <c r="Q1273">
        <v>1105</v>
      </c>
      <c r="R1273">
        <v>4</v>
      </c>
      <c r="S1273" s="32" t="s">
        <v>435</v>
      </c>
      <c r="T1273">
        <v>402</v>
      </c>
      <c r="W1273" s="12" t="s">
        <v>464</v>
      </c>
      <c r="X1273">
        <v>44</v>
      </c>
      <c r="Y1273" s="25" t="s">
        <v>166</v>
      </c>
      <c r="Z1273">
        <v>11</v>
      </c>
      <c r="AA1273">
        <v>12</v>
      </c>
      <c r="AB1273">
        <v>5</v>
      </c>
      <c r="AF1273">
        <v>4</v>
      </c>
      <c r="AG1273" t="s">
        <v>93</v>
      </c>
    </row>
    <row r="1274" spans="1:33" x14ac:dyDescent="0.25">
      <c r="A1274" s="22" t="s">
        <v>275</v>
      </c>
      <c r="B1274" s="24" t="s">
        <v>289</v>
      </c>
      <c r="C1274" s="24" t="s">
        <v>2325</v>
      </c>
      <c r="D1274">
        <v>55</v>
      </c>
      <c r="E1274">
        <v>6</v>
      </c>
      <c r="F1274" s="38" t="str">
        <f>VLOOKUP(Z1274, method!$A$1:$B$15, 2, 0)</f>
        <v>留後</v>
      </c>
      <c r="G1274">
        <v>9</v>
      </c>
      <c r="H1274">
        <v>122</v>
      </c>
      <c r="I1274" s="43">
        <v>1200</v>
      </c>
      <c r="J1274" s="27" t="s">
        <v>398</v>
      </c>
      <c r="K1274">
        <v>1</v>
      </c>
      <c r="L1274">
        <v>10.49</v>
      </c>
      <c r="M1274">
        <v>15</v>
      </c>
      <c r="N1274">
        <v>1</v>
      </c>
      <c r="O1274">
        <v>25</v>
      </c>
      <c r="P1274" s="31" t="s">
        <v>455</v>
      </c>
      <c r="Q1274">
        <v>1107</v>
      </c>
      <c r="R1274">
        <v>4</v>
      </c>
      <c r="S1274" s="32" t="s">
        <v>435</v>
      </c>
      <c r="T1274">
        <v>353</v>
      </c>
      <c r="W1274" s="12" t="s">
        <v>456</v>
      </c>
      <c r="X1274">
        <v>46</v>
      </c>
      <c r="Y1274" s="25" t="s">
        <v>166</v>
      </c>
      <c r="Z1274">
        <v>12</v>
      </c>
      <c r="AA1274">
        <v>11</v>
      </c>
      <c r="AB1274">
        <v>6</v>
      </c>
      <c r="AF1274">
        <v>4</v>
      </c>
      <c r="AG1274" t="s">
        <v>93</v>
      </c>
    </row>
    <row r="1275" spans="1:33" hidden="1" x14ac:dyDescent="0.25">
      <c r="A1275" s="22" t="s">
        <v>275</v>
      </c>
      <c r="B1275" s="24" t="s">
        <v>289</v>
      </c>
      <c r="C1275" s="24" t="s">
        <v>2325</v>
      </c>
      <c r="D1275">
        <v>33</v>
      </c>
      <c r="E1275">
        <v>10</v>
      </c>
      <c r="F1275" s="38" t="str">
        <f>VLOOKUP(Z1275, method!$A$1:$B$15, 2, 0)</f>
        <v>留後</v>
      </c>
      <c r="G1275">
        <v>13</v>
      </c>
      <c r="H1275">
        <v>124</v>
      </c>
      <c r="I1275">
        <v>1650</v>
      </c>
      <c r="J1275" s="25" t="s">
        <v>150</v>
      </c>
      <c r="K1275">
        <v>1</v>
      </c>
      <c r="L1275">
        <v>40.15</v>
      </c>
      <c r="M1275">
        <v>18</v>
      </c>
      <c r="N1275">
        <v>12</v>
      </c>
      <c r="O1275">
        <v>24</v>
      </c>
      <c r="P1275" t="s">
        <v>467</v>
      </c>
      <c r="Q1275">
        <v>1100</v>
      </c>
      <c r="R1275">
        <v>4</v>
      </c>
      <c r="S1275" s="32" t="s">
        <v>435</v>
      </c>
      <c r="T1275">
        <v>274</v>
      </c>
      <c r="W1275" t="s">
        <v>624</v>
      </c>
      <c r="X1275">
        <v>48</v>
      </c>
      <c r="Y1275" s="25" t="s">
        <v>166</v>
      </c>
      <c r="Z1275">
        <v>13</v>
      </c>
      <c r="AA1275">
        <v>13</v>
      </c>
      <c r="AB1275">
        <v>13</v>
      </c>
      <c r="AC1275">
        <v>10</v>
      </c>
      <c r="AF1275">
        <v>4</v>
      </c>
      <c r="AG1275" t="s">
        <v>93</v>
      </c>
    </row>
    <row r="1276" spans="1:33" hidden="1" x14ac:dyDescent="0.25">
      <c r="A1276" s="22" t="s">
        <v>275</v>
      </c>
      <c r="B1276" s="24" t="s">
        <v>289</v>
      </c>
      <c r="C1276" s="24" t="s">
        <v>2325</v>
      </c>
      <c r="D1276">
        <v>19</v>
      </c>
      <c r="E1276">
        <v>8</v>
      </c>
      <c r="F1276" s="38" t="str">
        <f>VLOOKUP(Z1276, method!$A$1:$B$15, 2, 0)</f>
        <v>留後</v>
      </c>
      <c r="G1276">
        <v>6</v>
      </c>
      <c r="H1276">
        <v>125</v>
      </c>
      <c r="I1276" s="43">
        <v>1200</v>
      </c>
      <c r="J1276" s="24" t="s">
        <v>34</v>
      </c>
      <c r="K1276">
        <v>1</v>
      </c>
      <c r="L1276">
        <v>10.11</v>
      </c>
      <c r="M1276">
        <v>1</v>
      </c>
      <c r="N1276">
        <v>12</v>
      </c>
      <c r="O1276">
        <v>24</v>
      </c>
      <c r="P1276" t="s">
        <v>467</v>
      </c>
      <c r="Q1276">
        <v>1102</v>
      </c>
      <c r="R1276">
        <v>4</v>
      </c>
      <c r="S1276" s="32" t="s">
        <v>435</v>
      </c>
      <c r="T1276">
        <v>224</v>
      </c>
      <c r="W1276">
        <v>3</v>
      </c>
      <c r="X1276">
        <v>50</v>
      </c>
      <c r="Y1276" s="25" t="s">
        <v>166</v>
      </c>
      <c r="Z1276">
        <v>12</v>
      </c>
      <c r="AA1276">
        <v>12</v>
      </c>
      <c r="AB1276">
        <v>8</v>
      </c>
      <c r="AF1276">
        <v>4</v>
      </c>
      <c r="AG1276" t="s">
        <v>93</v>
      </c>
    </row>
    <row r="1277" spans="1:33" hidden="1" x14ac:dyDescent="0.25">
      <c r="A1277" s="22" t="s">
        <v>275</v>
      </c>
      <c r="B1277" s="24" t="s">
        <v>289</v>
      </c>
      <c r="C1277" s="24" t="s">
        <v>2325</v>
      </c>
      <c r="D1277">
        <v>28</v>
      </c>
      <c r="E1277">
        <v>7</v>
      </c>
      <c r="F1277" s="36" t="str">
        <f>VLOOKUP(Z1277, method!$A$1:$B$15, 2, 0)</f>
        <v>中後</v>
      </c>
      <c r="G1277">
        <v>7</v>
      </c>
      <c r="H1277">
        <v>127</v>
      </c>
      <c r="I1277" s="43">
        <v>1200</v>
      </c>
      <c r="J1277" s="27" t="s">
        <v>93</v>
      </c>
      <c r="K1277">
        <v>1</v>
      </c>
      <c r="L1277">
        <v>10.75</v>
      </c>
      <c r="M1277">
        <v>13</v>
      </c>
      <c r="N1277">
        <v>11</v>
      </c>
      <c r="O1277">
        <v>24</v>
      </c>
      <c r="P1277" s="31" t="s">
        <v>455</v>
      </c>
      <c r="Q1277">
        <v>1092</v>
      </c>
      <c r="R1277">
        <v>4</v>
      </c>
      <c r="S1277" s="32" t="s">
        <v>435</v>
      </c>
      <c r="T1277">
        <v>181</v>
      </c>
      <c r="W1277" t="s">
        <v>459</v>
      </c>
      <c r="X1277">
        <v>52</v>
      </c>
      <c r="Y1277" s="25" t="s">
        <v>166</v>
      </c>
      <c r="Z1277">
        <v>10</v>
      </c>
      <c r="AA1277">
        <v>8</v>
      </c>
      <c r="AB1277">
        <v>7</v>
      </c>
      <c r="AF1277">
        <v>4</v>
      </c>
      <c r="AG1277" t="s">
        <v>93</v>
      </c>
    </row>
    <row r="1278" spans="1:33" hidden="1" x14ac:dyDescent="0.25">
      <c r="A1278" s="22" t="s">
        <v>275</v>
      </c>
      <c r="B1278" s="24" t="s">
        <v>289</v>
      </c>
      <c r="C1278" s="24" t="s">
        <v>2325</v>
      </c>
      <c r="D1278">
        <v>54</v>
      </c>
      <c r="E1278">
        <v>11</v>
      </c>
      <c r="F1278" s="37" t="str">
        <f>VLOOKUP(Z1278, method!$A$1:$B$15, 2, 0)</f>
        <v>中前</v>
      </c>
      <c r="G1278">
        <v>2</v>
      </c>
      <c r="H1278">
        <v>129</v>
      </c>
      <c r="I1278">
        <v>1400</v>
      </c>
      <c r="J1278" s="17" t="s">
        <v>84</v>
      </c>
      <c r="K1278">
        <v>1</v>
      </c>
      <c r="L1278">
        <v>23.14</v>
      </c>
      <c r="M1278">
        <v>28</v>
      </c>
      <c r="N1278">
        <v>9</v>
      </c>
      <c r="O1278">
        <v>24</v>
      </c>
      <c r="P1278" t="s">
        <v>429</v>
      </c>
      <c r="Q1278">
        <v>1095</v>
      </c>
      <c r="R1278">
        <v>4</v>
      </c>
      <c r="S1278" s="32" t="s">
        <v>435</v>
      </c>
      <c r="T1278">
        <v>59</v>
      </c>
      <c r="W1278" t="s">
        <v>492</v>
      </c>
      <c r="X1278">
        <v>54</v>
      </c>
      <c r="Y1278" s="25" t="s">
        <v>166</v>
      </c>
      <c r="Z1278">
        <v>6</v>
      </c>
      <c r="AA1278">
        <v>5</v>
      </c>
      <c r="AB1278">
        <v>6</v>
      </c>
      <c r="AC1278">
        <v>11</v>
      </c>
      <c r="AF1278">
        <v>4</v>
      </c>
      <c r="AG1278" t="s">
        <v>93</v>
      </c>
    </row>
    <row r="1279" spans="1:33" hidden="1" x14ac:dyDescent="0.25">
      <c r="A1279" s="22" t="s">
        <v>275</v>
      </c>
      <c r="B1279" s="24" t="s">
        <v>289</v>
      </c>
      <c r="C1279" s="24" t="s">
        <v>2325</v>
      </c>
      <c r="D1279">
        <v>33</v>
      </c>
      <c r="E1279">
        <v>10</v>
      </c>
      <c r="F1279" s="36" t="str">
        <f>VLOOKUP(Z1279, method!$A$1:$B$15, 2, 0)</f>
        <v>中後</v>
      </c>
      <c r="G1279">
        <v>7</v>
      </c>
      <c r="H1279">
        <v>130</v>
      </c>
      <c r="I1279">
        <v>1000</v>
      </c>
      <c r="J1279" s="25" t="s">
        <v>150</v>
      </c>
      <c r="K1279">
        <v>0</v>
      </c>
      <c r="L1279">
        <v>58.46</v>
      </c>
      <c r="M1279">
        <v>11</v>
      </c>
      <c r="N1279">
        <v>9</v>
      </c>
      <c r="O1279">
        <v>24</v>
      </c>
      <c r="P1279" s="31" t="s">
        <v>450</v>
      </c>
      <c r="Q1279">
        <v>1090</v>
      </c>
      <c r="R1279">
        <v>4</v>
      </c>
      <c r="S1279" s="32" t="s">
        <v>435</v>
      </c>
      <c r="T1279">
        <v>15</v>
      </c>
      <c r="W1279" t="s">
        <v>541</v>
      </c>
      <c r="X1279">
        <v>55</v>
      </c>
      <c r="Y1279" s="25" t="s">
        <v>166</v>
      </c>
      <c r="Z1279">
        <v>10</v>
      </c>
      <c r="AA1279">
        <v>10</v>
      </c>
      <c r="AB1279">
        <v>10</v>
      </c>
      <c r="AF1279">
        <v>4</v>
      </c>
      <c r="AG1279" t="s">
        <v>93</v>
      </c>
    </row>
    <row r="1280" spans="1:33" hidden="1" x14ac:dyDescent="0.25">
      <c r="A1280" s="22" t="s">
        <v>275</v>
      </c>
      <c r="B1280" s="24" t="s">
        <v>289</v>
      </c>
      <c r="C1280" s="24" t="s">
        <v>2325</v>
      </c>
      <c r="D1280">
        <v>37</v>
      </c>
      <c r="E1280">
        <v>10</v>
      </c>
      <c r="F1280" s="37" t="str">
        <f>VLOOKUP(Z1280, method!$A$1:$B$15, 2, 0)</f>
        <v>中前</v>
      </c>
      <c r="G1280">
        <v>8</v>
      </c>
      <c r="H1280">
        <v>132</v>
      </c>
      <c r="I1280" s="43">
        <v>1200</v>
      </c>
      <c r="J1280" s="18" t="s">
        <v>116</v>
      </c>
      <c r="K1280">
        <v>1</v>
      </c>
      <c r="L1280">
        <v>9.9</v>
      </c>
      <c r="M1280">
        <v>1</v>
      </c>
      <c r="N1280">
        <v>7</v>
      </c>
      <c r="O1280">
        <v>24</v>
      </c>
      <c r="P1280" t="s">
        <v>518</v>
      </c>
      <c r="Q1280">
        <v>1119</v>
      </c>
      <c r="R1280">
        <v>4</v>
      </c>
      <c r="S1280" s="32" t="s">
        <v>435</v>
      </c>
      <c r="T1280">
        <v>788</v>
      </c>
      <c r="W1280" t="s">
        <v>459</v>
      </c>
      <c r="X1280">
        <v>55</v>
      </c>
      <c r="Y1280" s="25" t="s">
        <v>166</v>
      </c>
      <c r="Z1280">
        <v>6</v>
      </c>
      <c r="AA1280">
        <v>7</v>
      </c>
      <c r="AB1280">
        <v>10</v>
      </c>
      <c r="AF1280">
        <v>4</v>
      </c>
      <c r="AG1280" t="s">
        <v>93</v>
      </c>
    </row>
    <row r="1281" spans="1:33" hidden="1" x14ac:dyDescent="0.25">
      <c r="A1281" s="22" t="s">
        <v>275</v>
      </c>
      <c r="B1281" s="24" t="s">
        <v>289</v>
      </c>
      <c r="C1281" s="24" t="s">
        <v>2325</v>
      </c>
      <c r="D1281">
        <v>24</v>
      </c>
      <c r="E1281">
        <v>12</v>
      </c>
      <c r="F1281" s="36" t="str">
        <f>VLOOKUP(Z1281, method!$A$1:$B$15, 2, 0)</f>
        <v>中後</v>
      </c>
      <c r="G1281">
        <v>10</v>
      </c>
      <c r="H1281">
        <v>133</v>
      </c>
      <c r="I1281" s="43">
        <v>1200</v>
      </c>
      <c r="J1281" s="17" t="s">
        <v>121</v>
      </c>
      <c r="K1281">
        <v>1</v>
      </c>
      <c r="L1281">
        <v>12.51</v>
      </c>
      <c r="M1281">
        <v>5</v>
      </c>
      <c r="N1281">
        <v>6</v>
      </c>
      <c r="O1281">
        <v>24</v>
      </c>
      <c r="P1281" s="31" t="s">
        <v>450</v>
      </c>
      <c r="Q1281">
        <v>1109</v>
      </c>
      <c r="R1281">
        <v>4</v>
      </c>
      <c r="S1281" s="33" t="s">
        <v>499</v>
      </c>
      <c r="T1281">
        <v>725</v>
      </c>
      <c r="W1281" t="s">
        <v>563</v>
      </c>
      <c r="X1281">
        <v>55</v>
      </c>
      <c r="Y1281" s="25" t="s">
        <v>166</v>
      </c>
      <c r="Z1281">
        <v>10</v>
      </c>
      <c r="AA1281">
        <v>11</v>
      </c>
      <c r="AB1281">
        <v>12</v>
      </c>
      <c r="AF1281">
        <v>4</v>
      </c>
      <c r="AG1281" t="s">
        <v>93</v>
      </c>
    </row>
    <row r="1282" spans="1:33" hidden="1" x14ac:dyDescent="0.25">
      <c r="A1282" s="22" t="s">
        <v>275</v>
      </c>
      <c r="B1282" s="24" t="s">
        <v>289</v>
      </c>
      <c r="C1282" s="24" t="s">
        <v>2325</v>
      </c>
      <c r="D1282">
        <v>12</v>
      </c>
      <c r="E1282" s="28">
        <v>1</v>
      </c>
      <c r="F1282" s="37" t="str">
        <f>VLOOKUP(Z1282, method!$A$1:$B$15, 2, 0)</f>
        <v>中前</v>
      </c>
      <c r="G1282">
        <v>4</v>
      </c>
      <c r="H1282">
        <v>125</v>
      </c>
      <c r="I1282" s="43">
        <v>1200</v>
      </c>
      <c r="J1282" s="17" t="s">
        <v>121</v>
      </c>
      <c r="K1282">
        <v>1</v>
      </c>
      <c r="L1282">
        <v>11.02</v>
      </c>
      <c r="M1282">
        <v>8</v>
      </c>
      <c r="N1282">
        <v>5</v>
      </c>
      <c r="O1282">
        <v>24</v>
      </c>
      <c r="P1282" s="31" t="s">
        <v>455</v>
      </c>
      <c r="Q1282">
        <v>1110</v>
      </c>
      <c r="R1282">
        <v>4</v>
      </c>
      <c r="S1282" s="32" t="s">
        <v>435</v>
      </c>
      <c r="T1282">
        <v>650</v>
      </c>
      <c r="W1282" s="12" t="s">
        <v>591</v>
      </c>
      <c r="X1282">
        <v>50</v>
      </c>
      <c r="Y1282" s="25" t="s">
        <v>166</v>
      </c>
      <c r="Z1282">
        <v>7</v>
      </c>
      <c r="AA1282">
        <v>6</v>
      </c>
      <c r="AB1282">
        <v>1</v>
      </c>
      <c r="AF1282">
        <v>4</v>
      </c>
      <c r="AG1282" t="s">
        <v>93</v>
      </c>
    </row>
    <row r="1283" spans="1:33" hidden="1" x14ac:dyDescent="0.25">
      <c r="A1283" s="22" t="s">
        <v>275</v>
      </c>
      <c r="B1283" s="24" t="s">
        <v>289</v>
      </c>
      <c r="C1283" s="24" t="s">
        <v>2325</v>
      </c>
      <c r="D1283">
        <v>73</v>
      </c>
      <c r="E1283">
        <v>7</v>
      </c>
      <c r="F1283" s="35" t="str">
        <f>VLOOKUP(Z1283, method!$A$1:$B$15, 2, 0)</f>
        <v>放頭</v>
      </c>
      <c r="G1283">
        <v>7</v>
      </c>
      <c r="H1283">
        <v>123</v>
      </c>
      <c r="I1283" s="43">
        <v>1200</v>
      </c>
      <c r="J1283" s="27" t="s">
        <v>93</v>
      </c>
      <c r="K1283">
        <v>1</v>
      </c>
      <c r="L1283">
        <v>10.84</v>
      </c>
      <c r="M1283">
        <v>7</v>
      </c>
      <c r="N1283">
        <v>4</v>
      </c>
      <c r="O1283">
        <v>24</v>
      </c>
      <c r="P1283" t="s">
        <v>506</v>
      </c>
      <c r="Q1283">
        <v>1106</v>
      </c>
      <c r="R1283">
        <v>4</v>
      </c>
      <c r="S1283" s="32" t="s">
        <v>435</v>
      </c>
      <c r="T1283">
        <v>564</v>
      </c>
      <c r="W1283">
        <v>9</v>
      </c>
      <c r="X1283">
        <v>52</v>
      </c>
      <c r="Y1283" s="25" t="s">
        <v>166</v>
      </c>
      <c r="Z1283">
        <v>3</v>
      </c>
      <c r="AA1283">
        <v>2</v>
      </c>
      <c r="AB1283">
        <v>7</v>
      </c>
      <c r="AF1283">
        <v>4</v>
      </c>
      <c r="AG1283" t="s">
        <v>93</v>
      </c>
    </row>
    <row r="1284" spans="1:33" hidden="1" x14ac:dyDescent="0.25">
      <c r="A1284" s="22" t="s">
        <v>275</v>
      </c>
      <c r="B1284" s="24" t="s">
        <v>289</v>
      </c>
      <c r="C1284" s="24" t="s">
        <v>2325</v>
      </c>
      <c r="D1284">
        <v>12</v>
      </c>
      <c r="E1284">
        <v>9</v>
      </c>
      <c r="F1284" s="35" t="str">
        <f>VLOOKUP(Z1284, method!$A$1:$B$15, 2, 0)</f>
        <v>放頭</v>
      </c>
      <c r="G1284">
        <v>2</v>
      </c>
      <c r="H1284">
        <v>127</v>
      </c>
      <c r="I1284" s="43">
        <v>1200</v>
      </c>
      <c r="J1284" s="18" t="s">
        <v>116</v>
      </c>
      <c r="K1284">
        <v>1</v>
      </c>
      <c r="L1284">
        <v>11.24</v>
      </c>
      <c r="M1284">
        <v>6</v>
      </c>
      <c r="N1284">
        <v>3</v>
      </c>
      <c r="O1284">
        <v>24</v>
      </c>
      <c r="P1284" s="31" t="s">
        <v>455</v>
      </c>
      <c r="Q1284">
        <v>1100</v>
      </c>
      <c r="R1284">
        <v>4</v>
      </c>
      <c r="S1284" s="32" t="s">
        <v>435</v>
      </c>
      <c r="T1284">
        <v>480</v>
      </c>
      <c r="W1284" t="s">
        <v>699</v>
      </c>
      <c r="X1284">
        <v>52</v>
      </c>
      <c r="Y1284" s="25" t="s">
        <v>166</v>
      </c>
      <c r="Z1284">
        <v>3</v>
      </c>
      <c r="AA1284">
        <v>2</v>
      </c>
      <c r="AB1284">
        <v>9</v>
      </c>
      <c r="AF1284">
        <v>4</v>
      </c>
      <c r="AG1284" t="s">
        <v>93</v>
      </c>
    </row>
    <row r="1285" spans="1:33" hidden="1" x14ac:dyDescent="0.25">
      <c r="A1285" s="22" t="s">
        <v>275</v>
      </c>
      <c r="B1285" s="25" t="s">
        <v>292</v>
      </c>
      <c r="C1285" s="25" t="s">
        <v>2326</v>
      </c>
      <c r="D1285">
        <v>4.5999999999999996</v>
      </c>
      <c r="E1285" s="34">
        <v>4</v>
      </c>
      <c r="F1285" s="35" t="str">
        <f>VLOOKUP(Z1285, method!$A$1:$B$15, 2, 0)</f>
        <v>放頭</v>
      </c>
      <c r="G1285">
        <v>7</v>
      </c>
      <c r="H1285">
        <v>127</v>
      </c>
      <c r="I1285">
        <v>1400</v>
      </c>
      <c r="J1285" s="19" t="s">
        <v>101</v>
      </c>
      <c r="K1285">
        <v>1</v>
      </c>
      <c r="L1285">
        <v>22.08</v>
      </c>
      <c r="M1285">
        <v>13</v>
      </c>
      <c r="N1285">
        <v>7</v>
      </c>
      <c r="O1285">
        <v>25</v>
      </c>
      <c r="P1285" t="s">
        <v>434</v>
      </c>
      <c r="Q1285">
        <v>1087</v>
      </c>
      <c r="R1285">
        <v>4</v>
      </c>
      <c r="S1285" s="32" t="s">
        <v>446</v>
      </c>
      <c r="T1285">
        <v>833</v>
      </c>
      <c r="W1285" s="12">
        <v>2</v>
      </c>
      <c r="X1285">
        <v>51</v>
      </c>
      <c r="Y1285" s="18" t="s">
        <v>89</v>
      </c>
      <c r="Z1285">
        <v>1</v>
      </c>
      <c r="AA1285">
        <v>1</v>
      </c>
      <c r="AB1285">
        <v>1</v>
      </c>
      <c r="AC1285">
        <v>4</v>
      </c>
      <c r="AF1285">
        <v>9</v>
      </c>
      <c r="AG1285" t="s">
        <v>101</v>
      </c>
    </row>
    <row r="1286" spans="1:33" hidden="1" x14ac:dyDescent="0.25">
      <c r="A1286" s="22" t="s">
        <v>275</v>
      </c>
      <c r="B1286" s="25" t="s">
        <v>292</v>
      </c>
      <c r="C1286" s="25" t="s">
        <v>2326</v>
      </c>
      <c r="D1286">
        <v>11</v>
      </c>
      <c r="E1286" s="28">
        <v>2</v>
      </c>
      <c r="F1286" s="35" t="str">
        <f>VLOOKUP(Z1286, method!$A$1:$B$15, 2, 0)</f>
        <v>放頭</v>
      </c>
      <c r="G1286">
        <v>14</v>
      </c>
      <c r="H1286">
        <v>125</v>
      </c>
      <c r="I1286">
        <v>1400</v>
      </c>
      <c r="J1286" s="19" t="s">
        <v>101</v>
      </c>
      <c r="K1286">
        <v>1</v>
      </c>
      <c r="L1286">
        <v>21.97</v>
      </c>
      <c r="M1286">
        <v>14</v>
      </c>
      <c r="N1286">
        <v>6</v>
      </c>
      <c r="O1286">
        <v>25</v>
      </c>
      <c r="P1286" t="s">
        <v>441</v>
      </c>
      <c r="Q1286">
        <v>1075</v>
      </c>
      <c r="R1286">
        <v>4</v>
      </c>
      <c r="S1286" s="32" t="s">
        <v>435</v>
      </c>
      <c r="T1286">
        <v>762</v>
      </c>
      <c r="W1286" s="12" t="s">
        <v>464</v>
      </c>
      <c r="X1286">
        <v>50</v>
      </c>
      <c r="Y1286" s="18" t="s">
        <v>89</v>
      </c>
      <c r="Z1286">
        <v>3</v>
      </c>
      <c r="AA1286">
        <v>1</v>
      </c>
      <c r="AB1286">
        <v>1</v>
      </c>
      <c r="AC1286">
        <v>2</v>
      </c>
      <c r="AF1286">
        <v>9</v>
      </c>
      <c r="AG1286" t="s">
        <v>101</v>
      </c>
    </row>
    <row r="1287" spans="1:33" hidden="1" x14ac:dyDescent="0.25">
      <c r="A1287" s="22" t="s">
        <v>275</v>
      </c>
      <c r="B1287" s="25" t="s">
        <v>292</v>
      </c>
      <c r="C1287" s="25" t="s">
        <v>2326</v>
      </c>
      <c r="D1287">
        <v>7.2</v>
      </c>
      <c r="E1287" s="28">
        <v>1</v>
      </c>
      <c r="F1287" s="35" t="str">
        <f>VLOOKUP(Z1287, method!$A$1:$B$15, 2, 0)</f>
        <v>放頭</v>
      </c>
      <c r="G1287">
        <v>5</v>
      </c>
      <c r="H1287">
        <v>119</v>
      </c>
      <c r="I1287">
        <v>1400</v>
      </c>
      <c r="J1287" s="19" t="s">
        <v>101</v>
      </c>
      <c r="K1287">
        <v>1</v>
      </c>
      <c r="L1287">
        <v>22.07</v>
      </c>
      <c r="M1287">
        <v>18</v>
      </c>
      <c r="N1287">
        <v>5</v>
      </c>
      <c r="O1287">
        <v>25</v>
      </c>
      <c r="P1287" t="s">
        <v>441</v>
      </c>
      <c r="Q1287">
        <v>1083</v>
      </c>
      <c r="R1287">
        <v>4</v>
      </c>
      <c r="S1287" s="32" t="s">
        <v>446</v>
      </c>
      <c r="T1287">
        <v>685</v>
      </c>
      <c r="W1287" s="12" t="s">
        <v>480</v>
      </c>
      <c r="X1287">
        <v>43</v>
      </c>
      <c r="Y1287" s="18" t="s">
        <v>89</v>
      </c>
      <c r="Z1287">
        <v>1</v>
      </c>
      <c r="AA1287">
        <v>1</v>
      </c>
      <c r="AB1287">
        <v>1</v>
      </c>
      <c r="AC1287">
        <v>1</v>
      </c>
      <c r="AF1287">
        <v>9</v>
      </c>
      <c r="AG1287" t="s">
        <v>101</v>
      </c>
    </row>
    <row r="1288" spans="1:33" x14ac:dyDescent="0.25">
      <c r="A1288" s="22" t="s">
        <v>275</v>
      </c>
      <c r="B1288" s="25" t="s">
        <v>292</v>
      </c>
      <c r="C1288" s="25" t="s">
        <v>2326</v>
      </c>
      <c r="D1288">
        <v>13</v>
      </c>
      <c r="E1288">
        <v>7</v>
      </c>
      <c r="F1288" s="35" t="str">
        <f>VLOOKUP(Z1288, method!$A$1:$B$15, 2, 0)</f>
        <v>放頭</v>
      </c>
      <c r="G1288">
        <v>10</v>
      </c>
      <c r="H1288">
        <v>119</v>
      </c>
      <c r="I1288" s="43">
        <v>1200</v>
      </c>
      <c r="J1288" s="19" t="s">
        <v>101</v>
      </c>
      <c r="K1288">
        <v>1</v>
      </c>
      <c r="L1288">
        <v>10.49</v>
      </c>
      <c r="M1288">
        <v>16</v>
      </c>
      <c r="N1288">
        <v>4</v>
      </c>
      <c r="O1288">
        <v>25</v>
      </c>
      <c r="P1288" s="31" t="s">
        <v>455</v>
      </c>
      <c r="Q1288">
        <v>1086</v>
      </c>
      <c r="R1288">
        <v>4</v>
      </c>
      <c r="S1288" s="32" t="s">
        <v>446</v>
      </c>
      <c r="T1288">
        <v>599</v>
      </c>
      <c r="W1288" t="s">
        <v>488</v>
      </c>
      <c r="X1288">
        <v>43</v>
      </c>
      <c r="Y1288" s="18" t="s">
        <v>89</v>
      </c>
      <c r="Z1288">
        <v>3</v>
      </c>
      <c r="AA1288">
        <v>4</v>
      </c>
      <c r="AB1288">
        <v>7</v>
      </c>
      <c r="AF1288">
        <v>9</v>
      </c>
      <c r="AG1288" t="s">
        <v>101</v>
      </c>
    </row>
    <row r="1289" spans="1:33" hidden="1" x14ac:dyDescent="0.25">
      <c r="A1289" s="22" t="s">
        <v>275</v>
      </c>
      <c r="B1289" s="25" t="s">
        <v>292</v>
      </c>
      <c r="C1289" s="25" t="s">
        <v>2326</v>
      </c>
      <c r="D1289">
        <v>7.2</v>
      </c>
      <c r="E1289" s="28">
        <v>1</v>
      </c>
      <c r="F1289" s="35" t="str">
        <f>VLOOKUP(Z1289, method!$A$1:$B$15, 2, 0)</f>
        <v>放頭</v>
      </c>
      <c r="G1289">
        <v>7</v>
      </c>
      <c r="H1289">
        <v>132</v>
      </c>
      <c r="I1289" s="43">
        <v>1200</v>
      </c>
      <c r="J1289" s="27" t="s">
        <v>93</v>
      </c>
      <c r="K1289">
        <v>1</v>
      </c>
      <c r="L1289">
        <v>9.3000000000000007</v>
      </c>
      <c r="M1289">
        <v>15</v>
      </c>
      <c r="N1289">
        <v>3</v>
      </c>
      <c r="O1289">
        <v>25</v>
      </c>
      <c r="P1289" t="s">
        <v>441</v>
      </c>
      <c r="Q1289">
        <v>1096</v>
      </c>
      <c r="R1289">
        <v>5</v>
      </c>
      <c r="S1289" s="32" t="s">
        <v>446</v>
      </c>
      <c r="T1289">
        <v>505</v>
      </c>
      <c r="W1289" s="12" t="s">
        <v>431</v>
      </c>
      <c r="X1289">
        <v>37</v>
      </c>
      <c r="Y1289" s="18" t="s">
        <v>89</v>
      </c>
      <c r="Z1289">
        <v>1</v>
      </c>
      <c r="AA1289">
        <v>1</v>
      </c>
      <c r="AB1289">
        <v>1</v>
      </c>
      <c r="AF1289">
        <v>9</v>
      </c>
      <c r="AG1289" t="s">
        <v>101</v>
      </c>
    </row>
    <row r="1290" spans="1:33" x14ac:dyDescent="0.25">
      <c r="A1290" s="22" t="s">
        <v>275</v>
      </c>
      <c r="B1290" s="25" t="s">
        <v>292</v>
      </c>
      <c r="C1290" s="25" t="s">
        <v>2326</v>
      </c>
      <c r="D1290">
        <v>11</v>
      </c>
      <c r="E1290">
        <v>6</v>
      </c>
      <c r="F1290" s="36" t="str">
        <f>VLOOKUP(Z1290, method!$A$1:$B$15, 2, 0)</f>
        <v>中後</v>
      </c>
      <c r="G1290">
        <v>8</v>
      </c>
      <c r="H1290">
        <v>135</v>
      </c>
      <c r="I1290" s="43">
        <v>1200</v>
      </c>
      <c r="J1290" s="27" t="s">
        <v>93</v>
      </c>
      <c r="K1290">
        <v>1</v>
      </c>
      <c r="L1290">
        <v>10.24</v>
      </c>
      <c r="M1290">
        <v>19</v>
      </c>
      <c r="N1290">
        <v>2</v>
      </c>
      <c r="O1290">
        <v>25</v>
      </c>
      <c r="P1290" s="31" t="s">
        <v>455</v>
      </c>
      <c r="Q1290">
        <v>1100</v>
      </c>
      <c r="R1290">
        <v>5</v>
      </c>
      <c r="S1290" s="32" t="s">
        <v>435</v>
      </c>
      <c r="T1290">
        <v>438</v>
      </c>
      <c r="W1290" s="12" t="s">
        <v>521</v>
      </c>
      <c r="X1290">
        <v>39</v>
      </c>
      <c r="Y1290" s="18" t="s">
        <v>89</v>
      </c>
      <c r="Z1290">
        <v>8</v>
      </c>
      <c r="AA1290">
        <v>7</v>
      </c>
      <c r="AB1290">
        <v>6</v>
      </c>
      <c r="AF1290">
        <v>9</v>
      </c>
      <c r="AG1290" t="s">
        <v>101</v>
      </c>
    </row>
    <row r="1291" spans="1:33" x14ac:dyDescent="0.25">
      <c r="A1291" s="22" t="s">
        <v>275</v>
      </c>
      <c r="B1291" s="25" t="s">
        <v>292</v>
      </c>
      <c r="C1291" s="25" t="s">
        <v>2326</v>
      </c>
      <c r="D1291">
        <v>6.7</v>
      </c>
      <c r="E1291">
        <v>6</v>
      </c>
      <c r="F1291" s="37" t="str">
        <f>VLOOKUP(Z1291, method!$A$1:$B$15, 2, 0)</f>
        <v>中前</v>
      </c>
      <c r="G1291">
        <v>1</v>
      </c>
      <c r="H1291">
        <v>117</v>
      </c>
      <c r="I1291" s="43">
        <v>1200</v>
      </c>
      <c r="J1291" s="24" t="s">
        <v>34</v>
      </c>
      <c r="K1291">
        <v>1</v>
      </c>
      <c r="L1291">
        <v>10.5</v>
      </c>
      <c r="M1291">
        <v>5</v>
      </c>
      <c r="N1291">
        <v>2</v>
      </c>
      <c r="O1291">
        <v>25</v>
      </c>
      <c r="P1291" s="31" t="s">
        <v>450</v>
      </c>
      <c r="Q1291">
        <v>1102</v>
      </c>
      <c r="R1291">
        <v>4</v>
      </c>
      <c r="S1291" s="32" t="s">
        <v>435</v>
      </c>
      <c r="T1291">
        <v>402</v>
      </c>
      <c r="W1291" s="12" t="s">
        <v>456</v>
      </c>
      <c r="X1291">
        <v>41</v>
      </c>
      <c r="Y1291" s="18" t="s">
        <v>89</v>
      </c>
      <c r="Z1291">
        <v>6</v>
      </c>
      <c r="AA1291">
        <v>7</v>
      </c>
      <c r="AB1291">
        <v>6</v>
      </c>
      <c r="AF1291">
        <v>9</v>
      </c>
      <c r="AG1291" t="s">
        <v>101</v>
      </c>
    </row>
    <row r="1292" spans="1:33" hidden="1" x14ac:dyDescent="0.25">
      <c r="A1292" s="22" t="s">
        <v>275</v>
      </c>
      <c r="B1292" s="25" t="s">
        <v>292</v>
      </c>
      <c r="C1292" s="25" t="s">
        <v>2326</v>
      </c>
      <c r="D1292">
        <v>41</v>
      </c>
      <c r="E1292">
        <v>13</v>
      </c>
      <c r="F1292" s="35" t="str">
        <f>VLOOKUP(Z1292, method!$A$1:$B$15, 2, 0)</f>
        <v>放頭</v>
      </c>
      <c r="G1292">
        <v>10</v>
      </c>
      <c r="H1292">
        <v>119</v>
      </c>
      <c r="I1292">
        <v>1400</v>
      </c>
      <c r="J1292" s="27" t="s">
        <v>398</v>
      </c>
      <c r="K1292">
        <v>1</v>
      </c>
      <c r="L1292">
        <v>23.14</v>
      </c>
      <c r="M1292">
        <v>19</v>
      </c>
      <c r="N1292">
        <v>1</v>
      </c>
      <c r="O1292">
        <v>25</v>
      </c>
      <c r="P1292" t="s">
        <v>434</v>
      </c>
      <c r="Q1292">
        <v>1100</v>
      </c>
      <c r="R1292">
        <v>4</v>
      </c>
      <c r="S1292" s="32" t="s">
        <v>435</v>
      </c>
      <c r="T1292">
        <v>359</v>
      </c>
      <c r="W1292">
        <v>9</v>
      </c>
      <c r="X1292">
        <v>43</v>
      </c>
      <c r="Y1292" s="18" t="s">
        <v>89</v>
      </c>
      <c r="Z1292">
        <v>1</v>
      </c>
      <c r="AA1292">
        <v>1</v>
      </c>
      <c r="AB1292">
        <v>1</v>
      </c>
      <c r="AC1292">
        <v>13</v>
      </c>
      <c r="AF1292">
        <v>9</v>
      </c>
      <c r="AG1292" t="s">
        <v>101</v>
      </c>
    </row>
    <row r="1293" spans="1:33" hidden="1" x14ac:dyDescent="0.25">
      <c r="A1293" s="22" t="s">
        <v>275</v>
      </c>
      <c r="B1293" s="25" t="s">
        <v>292</v>
      </c>
      <c r="C1293" s="25" t="s">
        <v>2326</v>
      </c>
      <c r="D1293">
        <v>29</v>
      </c>
      <c r="E1293" s="34">
        <v>4</v>
      </c>
      <c r="F1293" s="35" t="str">
        <f>VLOOKUP(Z1293, method!$A$1:$B$15, 2, 0)</f>
        <v>放頭</v>
      </c>
      <c r="G1293">
        <v>7</v>
      </c>
      <c r="H1293">
        <v>121</v>
      </c>
      <c r="I1293">
        <v>1400</v>
      </c>
      <c r="J1293" s="27" t="s">
        <v>398</v>
      </c>
      <c r="K1293">
        <v>1</v>
      </c>
      <c r="L1293">
        <v>22.49</v>
      </c>
      <c r="M1293">
        <v>22</v>
      </c>
      <c r="N1293">
        <v>12</v>
      </c>
      <c r="O1293">
        <v>24</v>
      </c>
      <c r="P1293" t="s">
        <v>539</v>
      </c>
      <c r="Q1293">
        <v>1113</v>
      </c>
      <c r="R1293" t="s">
        <v>540</v>
      </c>
      <c r="S1293" s="32" t="s">
        <v>435</v>
      </c>
      <c r="T1293">
        <v>278</v>
      </c>
      <c r="W1293" s="12" t="s">
        <v>521</v>
      </c>
      <c r="X1293">
        <v>44</v>
      </c>
      <c r="Y1293" s="18" t="s">
        <v>89</v>
      </c>
      <c r="Z1293">
        <v>1</v>
      </c>
      <c r="AA1293">
        <v>3</v>
      </c>
      <c r="AB1293">
        <v>4</v>
      </c>
      <c r="AC1293">
        <v>4</v>
      </c>
      <c r="AF1293">
        <v>9</v>
      </c>
      <c r="AG1293" t="s">
        <v>101</v>
      </c>
    </row>
    <row r="1294" spans="1:33" hidden="1" x14ac:dyDescent="0.25">
      <c r="A1294" s="22" t="s">
        <v>275</v>
      </c>
      <c r="B1294" s="25" t="s">
        <v>292</v>
      </c>
      <c r="C1294" s="25" t="s">
        <v>2326</v>
      </c>
      <c r="D1294">
        <v>43</v>
      </c>
      <c r="E1294">
        <v>10</v>
      </c>
      <c r="F1294" s="38" t="str">
        <f>VLOOKUP(Z1294, method!$A$1:$B$15, 2, 0)</f>
        <v>留後</v>
      </c>
      <c r="G1294">
        <v>12</v>
      </c>
      <c r="H1294">
        <v>122</v>
      </c>
      <c r="I1294" s="43">
        <v>1200</v>
      </c>
      <c r="J1294" s="27" t="s">
        <v>400</v>
      </c>
      <c r="K1294">
        <v>1</v>
      </c>
      <c r="L1294">
        <v>11.05</v>
      </c>
      <c r="M1294">
        <v>4</v>
      </c>
      <c r="N1294">
        <v>12</v>
      </c>
      <c r="O1294">
        <v>24</v>
      </c>
      <c r="P1294" s="31" t="s">
        <v>450</v>
      </c>
      <c r="Q1294">
        <v>1102</v>
      </c>
      <c r="R1294">
        <v>4</v>
      </c>
      <c r="S1294" s="32" t="s">
        <v>435</v>
      </c>
      <c r="T1294">
        <v>236</v>
      </c>
      <c r="W1294" t="s">
        <v>699</v>
      </c>
      <c r="X1294">
        <v>46</v>
      </c>
      <c r="Y1294" s="18" t="s">
        <v>89</v>
      </c>
      <c r="Z1294">
        <v>12</v>
      </c>
      <c r="AA1294">
        <v>12</v>
      </c>
      <c r="AB1294">
        <v>10</v>
      </c>
      <c r="AF1294">
        <v>9</v>
      </c>
      <c r="AG1294" t="s">
        <v>101</v>
      </c>
    </row>
    <row r="1295" spans="1:33" hidden="1" x14ac:dyDescent="0.25">
      <c r="A1295" s="22" t="s">
        <v>275</v>
      </c>
      <c r="B1295" s="25" t="s">
        <v>292</v>
      </c>
      <c r="C1295" s="25" t="s">
        <v>2326</v>
      </c>
      <c r="D1295">
        <v>47</v>
      </c>
      <c r="E1295" s="34">
        <v>5</v>
      </c>
      <c r="F1295" s="37" t="str">
        <f>VLOOKUP(Z1295, method!$A$1:$B$15, 2, 0)</f>
        <v>中前</v>
      </c>
      <c r="G1295">
        <v>4</v>
      </c>
      <c r="H1295">
        <v>122</v>
      </c>
      <c r="I1295" s="43">
        <v>1200</v>
      </c>
      <c r="J1295" s="19" t="s">
        <v>101</v>
      </c>
      <c r="K1295">
        <v>1</v>
      </c>
      <c r="L1295">
        <v>10.34</v>
      </c>
      <c r="M1295">
        <v>30</v>
      </c>
      <c r="N1295">
        <v>10</v>
      </c>
      <c r="O1295">
        <v>24</v>
      </c>
      <c r="P1295" s="42" t="s">
        <v>445</v>
      </c>
      <c r="Q1295">
        <v>1105</v>
      </c>
      <c r="R1295">
        <v>4</v>
      </c>
      <c r="S1295" s="32" t="s">
        <v>435</v>
      </c>
      <c r="T1295">
        <v>141</v>
      </c>
      <c r="W1295" s="12" t="s">
        <v>464</v>
      </c>
      <c r="X1295">
        <v>47</v>
      </c>
      <c r="Y1295" s="18" t="s">
        <v>89</v>
      </c>
      <c r="Z1295">
        <v>6</v>
      </c>
      <c r="AA1295">
        <v>6</v>
      </c>
      <c r="AB1295">
        <v>5</v>
      </c>
      <c r="AF1295">
        <v>9</v>
      </c>
      <c r="AG1295" t="s">
        <v>101</v>
      </c>
    </row>
    <row r="1296" spans="1:33" hidden="1" x14ac:dyDescent="0.25">
      <c r="A1296" s="22" t="s">
        <v>275</v>
      </c>
      <c r="B1296" s="25" t="s">
        <v>292</v>
      </c>
      <c r="C1296" s="25" t="s">
        <v>2326</v>
      </c>
      <c r="D1296">
        <v>40</v>
      </c>
      <c r="E1296">
        <v>8</v>
      </c>
      <c r="F1296" s="37" t="str">
        <f>VLOOKUP(Z1296, method!$A$1:$B$15, 2, 0)</f>
        <v>中前</v>
      </c>
      <c r="G1296">
        <v>3</v>
      </c>
      <c r="H1296">
        <v>124</v>
      </c>
      <c r="I1296" s="43">
        <v>1200</v>
      </c>
      <c r="J1296" s="19" t="s">
        <v>63</v>
      </c>
      <c r="K1296">
        <v>1</v>
      </c>
      <c r="L1296">
        <v>10.82</v>
      </c>
      <c r="M1296">
        <v>9</v>
      </c>
      <c r="N1296">
        <v>10</v>
      </c>
      <c r="O1296">
        <v>24</v>
      </c>
      <c r="P1296" s="31" t="s">
        <v>450</v>
      </c>
      <c r="Q1296">
        <v>1107</v>
      </c>
      <c r="R1296">
        <v>4</v>
      </c>
      <c r="S1296" s="32" t="s">
        <v>435</v>
      </c>
      <c r="T1296">
        <v>88</v>
      </c>
      <c r="W1296" t="s">
        <v>488</v>
      </c>
      <c r="X1296">
        <v>49</v>
      </c>
      <c r="Y1296" s="18" t="s">
        <v>89</v>
      </c>
      <c r="Z1296">
        <v>7</v>
      </c>
      <c r="AA1296">
        <v>7</v>
      </c>
      <c r="AB1296">
        <v>8</v>
      </c>
      <c r="AF1296">
        <v>9</v>
      </c>
      <c r="AG1296" t="s">
        <v>101</v>
      </c>
    </row>
    <row r="1297" spans="1:33" hidden="1" x14ac:dyDescent="0.25">
      <c r="A1297" s="22" t="s">
        <v>275</v>
      </c>
      <c r="B1297" s="25" t="s">
        <v>292</v>
      </c>
      <c r="C1297" s="25" t="s">
        <v>2326</v>
      </c>
      <c r="D1297">
        <v>59</v>
      </c>
      <c r="E1297">
        <v>7</v>
      </c>
      <c r="F1297" s="37" t="str">
        <f>VLOOKUP(Z1297, method!$A$1:$B$15, 2, 0)</f>
        <v>中前</v>
      </c>
      <c r="G1297">
        <v>9</v>
      </c>
      <c r="H1297">
        <v>126</v>
      </c>
      <c r="I1297" s="43">
        <v>1200</v>
      </c>
      <c r="J1297" s="16" t="s">
        <v>316</v>
      </c>
      <c r="K1297">
        <v>1</v>
      </c>
      <c r="L1297">
        <v>10.78</v>
      </c>
      <c r="M1297">
        <v>22</v>
      </c>
      <c r="N1297">
        <v>9</v>
      </c>
      <c r="O1297">
        <v>24</v>
      </c>
      <c r="P1297" t="s">
        <v>506</v>
      </c>
      <c r="Q1297">
        <v>1106</v>
      </c>
      <c r="R1297" t="s">
        <v>540</v>
      </c>
      <c r="S1297" s="32" t="s">
        <v>435</v>
      </c>
      <c r="T1297">
        <v>40</v>
      </c>
      <c r="W1297" t="s">
        <v>541</v>
      </c>
      <c r="X1297">
        <v>50</v>
      </c>
      <c r="Y1297" s="18" t="s">
        <v>89</v>
      </c>
      <c r="Z1297">
        <v>5</v>
      </c>
      <c r="AA1297">
        <v>3</v>
      </c>
      <c r="AB1297">
        <v>7</v>
      </c>
      <c r="AF1297">
        <v>9</v>
      </c>
      <c r="AG1297" t="s">
        <v>101</v>
      </c>
    </row>
    <row r="1298" spans="1:33" hidden="1" x14ac:dyDescent="0.25">
      <c r="A1298" s="22" t="s">
        <v>275</v>
      </c>
      <c r="B1298" s="25" t="s">
        <v>292</v>
      </c>
      <c r="C1298" s="25" t="s">
        <v>2326</v>
      </c>
      <c r="D1298">
        <v>30</v>
      </c>
      <c r="E1298">
        <v>14</v>
      </c>
      <c r="F1298" s="38" t="str">
        <f>VLOOKUP(Z1298, method!$A$1:$B$15, 2, 0)</f>
        <v>留後</v>
      </c>
      <c r="G1298">
        <v>13</v>
      </c>
      <c r="H1298">
        <v>121</v>
      </c>
      <c r="I1298" s="43">
        <v>1200</v>
      </c>
      <c r="J1298" s="17" t="s">
        <v>121</v>
      </c>
      <c r="K1298">
        <v>1</v>
      </c>
      <c r="L1298">
        <v>11.28</v>
      </c>
      <c r="M1298">
        <v>26</v>
      </c>
      <c r="N1298">
        <v>5</v>
      </c>
      <c r="O1298">
        <v>24</v>
      </c>
      <c r="P1298" t="s">
        <v>434</v>
      </c>
      <c r="Q1298">
        <v>1142</v>
      </c>
      <c r="R1298" t="s">
        <v>1059</v>
      </c>
      <c r="S1298" s="32" t="s">
        <v>435</v>
      </c>
      <c r="T1298">
        <v>694</v>
      </c>
      <c r="W1298">
        <v>10</v>
      </c>
      <c r="X1298" t="s">
        <v>546</v>
      </c>
      <c r="Y1298" s="18" t="s">
        <v>89</v>
      </c>
      <c r="Z1298">
        <v>11</v>
      </c>
      <c r="AA1298">
        <v>12</v>
      </c>
      <c r="AB1298">
        <v>14</v>
      </c>
      <c r="AF1298">
        <v>9</v>
      </c>
      <c r="AG1298" t="s">
        <v>101</v>
      </c>
    </row>
    <row r="1299" spans="1:33" x14ac:dyDescent="0.25">
      <c r="A1299" s="22" t="s">
        <v>275</v>
      </c>
      <c r="B1299" s="26" t="s">
        <v>295</v>
      </c>
      <c r="C1299" s="26" t="s">
        <v>2327</v>
      </c>
      <c r="D1299">
        <v>3.7</v>
      </c>
      <c r="E1299" s="34">
        <v>4</v>
      </c>
      <c r="F1299" s="37" t="str">
        <f>VLOOKUP(Z1299, method!$A$1:$B$15, 2, 0)</f>
        <v>中前</v>
      </c>
      <c r="G1299">
        <v>1</v>
      </c>
      <c r="H1299">
        <v>132</v>
      </c>
      <c r="I1299" s="43">
        <v>1200</v>
      </c>
      <c r="J1299" s="16" t="s">
        <v>13</v>
      </c>
      <c r="K1299">
        <v>1</v>
      </c>
      <c r="L1299">
        <v>10.54</v>
      </c>
      <c r="M1299">
        <v>11</v>
      </c>
      <c r="N1299">
        <v>6</v>
      </c>
      <c r="O1299">
        <v>25</v>
      </c>
      <c r="P1299" s="31" t="s">
        <v>455</v>
      </c>
      <c r="Q1299">
        <v>1078</v>
      </c>
      <c r="R1299">
        <v>4</v>
      </c>
      <c r="S1299" s="32" t="s">
        <v>446</v>
      </c>
      <c r="T1299">
        <v>750</v>
      </c>
      <c r="W1299" s="12">
        <v>1</v>
      </c>
      <c r="X1299">
        <v>53</v>
      </c>
      <c r="Y1299" s="25" t="s">
        <v>166</v>
      </c>
      <c r="Z1299">
        <v>7</v>
      </c>
      <c r="AA1299">
        <v>6</v>
      </c>
      <c r="AB1299">
        <v>4</v>
      </c>
      <c r="AF1299">
        <v>3</v>
      </c>
      <c r="AG1299" t="s">
        <v>121</v>
      </c>
    </row>
    <row r="1300" spans="1:33" x14ac:dyDescent="0.25">
      <c r="A1300" s="22" t="s">
        <v>275</v>
      </c>
      <c r="B1300" s="26" t="s">
        <v>295</v>
      </c>
      <c r="C1300" s="26" t="s">
        <v>2327</v>
      </c>
      <c r="D1300">
        <v>12</v>
      </c>
      <c r="E1300" s="34">
        <v>5</v>
      </c>
      <c r="F1300" s="36" t="str">
        <f>VLOOKUP(Z1300, method!$A$1:$B$15, 2, 0)</f>
        <v>中後</v>
      </c>
      <c r="G1300">
        <v>8</v>
      </c>
      <c r="H1300">
        <v>132</v>
      </c>
      <c r="I1300" s="43">
        <v>1200</v>
      </c>
      <c r="J1300" s="24" t="s">
        <v>34</v>
      </c>
      <c r="K1300">
        <v>1</v>
      </c>
      <c r="L1300">
        <v>10.199999999999999</v>
      </c>
      <c r="M1300">
        <v>21</v>
      </c>
      <c r="N1300">
        <v>5</v>
      </c>
      <c r="O1300">
        <v>25</v>
      </c>
      <c r="P1300" s="31" t="s">
        <v>461</v>
      </c>
      <c r="Q1300">
        <v>1069</v>
      </c>
      <c r="R1300">
        <v>4</v>
      </c>
      <c r="S1300" s="32" t="s">
        <v>446</v>
      </c>
      <c r="T1300">
        <v>693</v>
      </c>
      <c r="W1300" s="12" t="s">
        <v>521</v>
      </c>
      <c r="X1300">
        <v>55</v>
      </c>
      <c r="Y1300" s="25" t="s">
        <v>166</v>
      </c>
      <c r="Z1300">
        <v>10</v>
      </c>
      <c r="AA1300">
        <v>8</v>
      </c>
      <c r="AB1300">
        <v>5</v>
      </c>
      <c r="AF1300">
        <v>3</v>
      </c>
      <c r="AG1300" t="s">
        <v>121</v>
      </c>
    </row>
    <row r="1301" spans="1:33" x14ac:dyDescent="0.25">
      <c r="A1301" s="22" t="s">
        <v>275</v>
      </c>
      <c r="B1301" s="26" t="s">
        <v>295</v>
      </c>
      <c r="C1301" s="26" t="s">
        <v>2327</v>
      </c>
      <c r="D1301">
        <v>4.2</v>
      </c>
      <c r="E1301" s="34">
        <v>4</v>
      </c>
      <c r="F1301" s="37" t="str">
        <f>VLOOKUP(Z1301, method!$A$1:$B$15, 2, 0)</f>
        <v>中前</v>
      </c>
      <c r="G1301">
        <v>4</v>
      </c>
      <c r="H1301">
        <v>131</v>
      </c>
      <c r="I1301" s="43">
        <v>1200</v>
      </c>
      <c r="J1301" s="16" t="s">
        <v>13</v>
      </c>
      <c r="K1301">
        <v>1</v>
      </c>
      <c r="L1301">
        <v>10.220000000000001</v>
      </c>
      <c r="M1301">
        <v>9</v>
      </c>
      <c r="N1301">
        <v>4</v>
      </c>
      <c r="O1301">
        <v>25</v>
      </c>
      <c r="P1301" s="31" t="s">
        <v>450</v>
      </c>
      <c r="Q1301">
        <v>1074</v>
      </c>
      <c r="R1301">
        <v>4</v>
      </c>
      <c r="S1301" s="32" t="s">
        <v>446</v>
      </c>
      <c r="T1301">
        <v>575</v>
      </c>
      <c r="W1301" s="12" t="s">
        <v>456</v>
      </c>
      <c r="X1301">
        <v>55</v>
      </c>
      <c r="Y1301" s="25" t="s">
        <v>166</v>
      </c>
      <c r="Z1301">
        <v>7</v>
      </c>
      <c r="AA1301">
        <v>6</v>
      </c>
      <c r="AB1301">
        <v>4</v>
      </c>
      <c r="AF1301">
        <v>3</v>
      </c>
      <c r="AG1301" t="s">
        <v>121</v>
      </c>
    </row>
    <row r="1302" spans="1:33" x14ac:dyDescent="0.25">
      <c r="A1302" s="22" t="s">
        <v>275</v>
      </c>
      <c r="B1302" s="26" t="s">
        <v>295</v>
      </c>
      <c r="C1302" s="26" t="s">
        <v>2327</v>
      </c>
      <c r="D1302">
        <v>22</v>
      </c>
      <c r="E1302" s="28">
        <v>2</v>
      </c>
      <c r="F1302" s="36" t="str">
        <f>VLOOKUP(Z1302, method!$A$1:$B$15, 2, 0)</f>
        <v>中後</v>
      </c>
      <c r="G1302">
        <v>12</v>
      </c>
      <c r="H1302">
        <v>129</v>
      </c>
      <c r="I1302" s="43">
        <v>1200</v>
      </c>
      <c r="J1302" s="16" t="s">
        <v>13</v>
      </c>
      <c r="K1302">
        <v>1</v>
      </c>
      <c r="L1302">
        <v>10.130000000000001</v>
      </c>
      <c r="M1302">
        <v>12</v>
      </c>
      <c r="N1302">
        <v>3</v>
      </c>
      <c r="O1302">
        <v>25</v>
      </c>
      <c r="P1302" s="31" t="s">
        <v>450</v>
      </c>
      <c r="Q1302">
        <v>1072</v>
      </c>
      <c r="R1302">
        <v>4</v>
      </c>
      <c r="S1302" s="32" t="s">
        <v>446</v>
      </c>
      <c r="T1302">
        <v>498</v>
      </c>
      <c r="W1302" s="12" t="s">
        <v>662</v>
      </c>
      <c r="X1302">
        <v>54</v>
      </c>
      <c r="Y1302" s="25" t="s">
        <v>166</v>
      </c>
      <c r="Z1302">
        <v>10</v>
      </c>
      <c r="AA1302">
        <v>11</v>
      </c>
      <c r="AB1302">
        <v>2</v>
      </c>
      <c r="AF1302">
        <v>3</v>
      </c>
      <c r="AG1302" t="s">
        <v>121</v>
      </c>
    </row>
    <row r="1303" spans="1:33" x14ac:dyDescent="0.25">
      <c r="A1303" s="22" t="s">
        <v>275</v>
      </c>
      <c r="B1303" s="26" t="s">
        <v>295</v>
      </c>
      <c r="C1303" s="26" t="s">
        <v>2327</v>
      </c>
      <c r="D1303">
        <v>24</v>
      </c>
      <c r="E1303">
        <v>7</v>
      </c>
      <c r="F1303" s="36" t="str">
        <f>VLOOKUP(Z1303, method!$A$1:$B$15, 2, 0)</f>
        <v>中後</v>
      </c>
      <c r="G1303">
        <v>9</v>
      </c>
      <c r="H1303">
        <v>131</v>
      </c>
      <c r="I1303" s="43">
        <v>1200</v>
      </c>
      <c r="J1303" s="16" t="s">
        <v>401</v>
      </c>
      <c r="K1303">
        <v>1</v>
      </c>
      <c r="L1303">
        <v>10.37</v>
      </c>
      <c r="M1303">
        <v>19</v>
      </c>
      <c r="N1303">
        <v>2</v>
      </c>
      <c r="O1303">
        <v>25</v>
      </c>
      <c r="P1303" s="31" t="s">
        <v>455</v>
      </c>
      <c r="Q1303">
        <v>1074</v>
      </c>
      <c r="R1303">
        <v>4</v>
      </c>
      <c r="S1303" s="32" t="s">
        <v>435</v>
      </c>
      <c r="T1303">
        <v>439</v>
      </c>
      <c r="W1303">
        <v>3</v>
      </c>
      <c r="X1303">
        <v>56</v>
      </c>
      <c r="Y1303" s="25" t="s">
        <v>166</v>
      </c>
      <c r="Z1303">
        <v>9</v>
      </c>
      <c r="AA1303">
        <v>9</v>
      </c>
      <c r="AB1303">
        <v>7</v>
      </c>
      <c r="AF1303">
        <v>3</v>
      </c>
      <c r="AG1303" t="s">
        <v>121</v>
      </c>
    </row>
    <row r="1304" spans="1:33" x14ac:dyDescent="0.25">
      <c r="A1304" s="22" t="s">
        <v>275</v>
      </c>
      <c r="B1304" s="26" t="s">
        <v>295</v>
      </c>
      <c r="C1304" s="26" t="s">
        <v>2327</v>
      </c>
      <c r="D1304">
        <v>35</v>
      </c>
      <c r="E1304">
        <v>7</v>
      </c>
      <c r="F1304" s="38" t="str">
        <f>VLOOKUP(Z1304, method!$A$1:$B$15, 2, 0)</f>
        <v>留後</v>
      </c>
      <c r="G1304">
        <v>11</v>
      </c>
      <c r="H1304">
        <v>133</v>
      </c>
      <c r="I1304" s="43">
        <v>1200</v>
      </c>
      <c r="J1304" s="16" t="s">
        <v>13</v>
      </c>
      <c r="K1304">
        <v>1</v>
      </c>
      <c r="L1304">
        <v>10.71</v>
      </c>
      <c r="M1304">
        <v>22</v>
      </c>
      <c r="N1304">
        <v>1</v>
      </c>
      <c r="O1304">
        <v>25</v>
      </c>
      <c r="P1304" s="31" t="s">
        <v>461</v>
      </c>
      <c r="Q1304">
        <v>1069</v>
      </c>
      <c r="R1304">
        <v>4</v>
      </c>
      <c r="S1304" s="32" t="s">
        <v>435</v>
      </c>
      <c r="T1304">
        <v>369</v>
      </c>
      <c r="W1304" t="s">
        <v>629</v>
      </c>
      <c r="X1304">
        <v>58</v>
      </c>
      <c r="Y1304" s="25" t="s">
        <v>166</v>
      </c>
      <c r="Z1304">
        <v>11</v>
      </c>
      <c r="AA1304">
        <v>11</v>
      </c>
      <c r="AB1304">
        <v>7</v>
      </c>
      <c r="AF1304">
        <v>3</v>
      </c>
      <c r="AG1304" t="s">
        <v>121</v>
      </c>
    </row>
    <row r="1305" spans="1:33" hidden="1" x14ac:dyDescent="0.25">
      <c r="A1305" s="22" t="s">
        <v>275</v>
      </c>
      <c r="B1305" s="26" t="s">
        <v>295</v>
      </c>
      <c r="C1305" s="26" t="s">
        <v>2327</v>
      </c>
      <c r="D1305">
        <v>30</v>
      </c>
      <c r="E1305">
        <v>10</v>
      </c>
      <c r="F1305" s="36" t="str">
        <f>VLOOKUP(Z1305, method!$A$1:$B$15, 2, 0)</f>
        <v>中後</v>
      </c>
      <c r="G1305">
        <v>4</v>
      </c>
      <c r="H1305">
        <v>119</v>
      </c>
      <c r="I1305" s="43">
        <v>1200</v>
      </c>
      <c r="J1305" s="17" t="s">
        <v>121</v>
      </c>
      <c r="K1305">
        <v>1</v>
      </c>
      <c r="L1305">
        <v>10.210000000000001</v>
      </c>
      <c r="M1305">
        <v>5</v>
      </c>
      <c r="N1305">
        <v>1</v>
      </c>
      <c r="O1305">
        <v>25</v>
      </c>
      <c r="P1305" t="s">
        <v>441</v>
      </c>
      <c r="Q1305">
        <v>1074</v>
      </c>
      <c r="R1305">
        <v>3</v>
      </c>
      <c r="S1305" s="32" t="s">
        <v>435</v>
      </c>
      <c r="T1305">
        <v>325</v>
      </c>
      <c r="W1305">
        <v>5</v>
      </c>
      <c r="X1305">
        <v>60</v>
      </c>
      <c r="Y1305" s="25" t="s">
        <v>166</v>
      </c>
      <c r="Z1305">
        <v>9</v>
      </c>
      <c r="AA1305">
        <v>11</v>
      </c>
      <c r="AB1305">
        <v>10</v>
      </c>
      <c r="AF1305">
        <v>3</v>
      </c>
      <c r="AG1305" t="s">
        <v>121</v>
      </c>
    </row>
    <row r="1306" spans="1:33" hidden="1" x14ac:dyDescent="0.25">
      <c r="A1306" s="22" t="s">
        <v>275</v>
      </c>
      <c r="B1306" s="26" t="s">
        <v>295</v>
      </c>
      <c r="C1306" s="26" t="s">
        <v>2327</v>
      </c>
      <c r="D1306">
        <v>36</v>
      </c>
      <c r="E1306">
        <v>9</v>
      </c>
      <c r="F1306" s="36" t="str">
        <f>VLOOKUP(Z1306, method!$A$1:$B$15, 2, 0)</f>
        <v>中後</v>
      </c>
      <c r="G1306">
        <v>12</v>
      </c>
      <c r="H1306">
        <v>118</v>
      </c>
      <c r="I1306" s="43">
        <v>1200</v>
      </c>
      <c r="J1306" s="18" t="s">
        <v>116</v>
      </c>
      <c r="K1306">
        <v>1</v>
      </c>
      <c r="L1306">
        <v>9.59</v>
      </c>
      <c r="M1306">
        <v>18</v>
      </c>
      <c r="N1306">
        <v>12</v>
      </c>
      <c r="O1306">
        <v>24</v>
      </c>
      <c r="P1306" t="s">
        <v>467</v>
      </c>
      <c r="Q1306">
        <v>1083</v>
      </c>
      <c r="R1306">
        <v>3</v>
      </c>
      <c r="S1306" s="32" t="s">
        <v>435</v>
      </c>
      <c r="T1306">
        <v>275</v>
      </c>
      <c r="W1306" t="s">
        <v>492</v>
      </c>
      <c r="X1306">
        <v>63</v>
      </c>
      <c r="Y1306" s="25" t="s">
        <v>166</v>
      </c>
      <c r="Z1306">
        <v>9</v>
      </c>
      <c r="AA1306">
        <v>8</v>
      </c>
      <c r="AB1306">
        <v>9</v>
      </c>
      <c r="AF1306">
        <v>3</v>
      </c>
      <c r="AG1306" t="s">
        <v>121</v>
      </c>
    </row>
    <row r="1307" spans="1:33" hidden="1" x14ac:dyDescent="0.25">
      <c r="A1307" s="22" t="s">
        <v>275</v>
      </c>
      <c r="B1307" s="26" t="s">
        <v>295</v>
      </c>
      <c r="C1307" s="26" t="s">
        <v>2327</v>
      </c>
      <c r="D1307">
        <v>94</v>
      </c>
      <c r="E1307">
        <v>9</v>
      </c>
      <c r="F1307" s="38" t="str">
        <f>VLOOKUP(Z1307, method!$A$1:$B$15, 2, 0)</f>
        <v>留後</v>
      </c>
      <c r="G1307">
        <v>8</v>
      </c>
      <c r="H1307">
        <v>120</v>
      </c>
      <c r="I1307" s="43">
        <v>1200</v>
      </c>
      <c r="J1307" s="18" t="s">
        <v>116</v>
      </c>
      <c r="K1307">
        <v>1</v>
      </c>
      <c r="L1307">
        <v>9.6199999999999992</v>
      </c>
      <c r="M1307">
        <v>24</v>
      </c>
      <c r="N1307">
        <v>11</v>
      </c>
      <c r="O1307">
        <v>24</v>
      </c>
      <c r="P1307" t="s">
        <v>429</v>
      </c>
      <c r="Q1307">
        <v>1081</v>
      </c>
      <c r="R1307">
        <v>3</v>
      </c>
      <c r="S1307" s="32" t="s">
        <v>446</v>
      </c>
      <c r="T1307">
        <v>210</v>
      </c>
      <c r="W1307" t="s">
        <v>674</v>
      </c>
      <c r="X1307">
        <v>65</v>
      </c>
      <c r="Y1307" s="25" t="s">
        <v>166</v>
      </c>
      <c r="Z1307">
        <v>11</v>
      </c>
      <c r="AA1307">
        <v>12</v>
      </c>
      <c r="AB1307">
        <v>9</v>
      </c>
      <c r="AF1307">
        <v>3</v>
      </c>
      <c r="AG1307" t="s">
        <v>121</v>
      </c>
    </row>
    <row r="1308" spans="1:33" hidden="1" x14ac:dyDescent="0.25">
      <c r="A1308" s="22" t="s">
        <v>275</v>
      </c>
      <c r="B1308" s="26" t="s">
        <v>295</v>
      </c>
      <c r="C1308" s="26" t="s">
        <v>2327</v>
      </c>
      <c r="D1308">
        <v>4.3</v>
      </c>
      <c r="E1308" s="34">
        <v>4</v>
      </c>
      <c r="F1308" s="37" t="str">
        <f>VLOOKUP(Z1308, method!$A$1:$B$15, 2, 0)</f>
        <v>中前</v>
      </c>
      <c r="G1308">
        <v>4</v>
      </c>
      <c r="H1308">
        <v>126</v>
      </c>
      <c r="I1308" s="43">
        <v>1200</v>
      </c>
      <c r="J1308" s="17" t="s">
        <v>393</v>
      </c>
      <c r="K1308">
        <v>1</v>
      </c>
      <c r="L1308">
        <v>10.56</v>
      </c>
      <c r="M1308">
        <v>6</v>
      </c>
      <c r="N1308">
        <v>12</v>
      </c>
      <c r="O1308">
        <v>23</v>
      </c>
      <c r="P1308" s="31" t="s">
        <v>450</v>
      </c>
      <c r="Q1308">
        <v>1041</v>
      </c>
      <c r="R1308">
        <v>3</v>
      </c>
      <c r="S1308" s="32" t="s">
        <v>435</v>
      </c>
      <c r="T1308">
        <v>230</v>
      </c>
      <c r="W1308" s="12" t="s">
        <v>456</v>
      </c>
      <c r="X1308">
        <v>67</v>
      </c>
      <c r="Y1308" s="25" t="s">
        <v>166</v>
      </c>
      <c r="Z1308">
        <v>5</v>
      </c>
      <c r="AA1308">
        <v>5</v>
      </c>
      <c r="AB1308">
        <v>4</v>
      </c>
      <c r="AF1308">
        <v>3</v>
      </c>
      <c r="AG1308" t="s">
        <v>121</v>
      </c>
    </row>
    <row r="1309" spans="1:33" hidden="1" x14ac:dyDescent="0.25">
      <c r="A1309" s="22" t="s">
        <v>275</v>
      </c>
      <c r="B1309" s="26" t="s">
        <v>295</v>
      </c>
      <c r="C1309" s="26" t="s">
        <v>2327</v>
      </c>
      <c r="D1309">
        <v>10</v>
      </c>
      <c r="E1309" s="34">
        <v>4</v>
      </c>
      <c r="F1309" s="38" t="str">
        <f>VLOOKUP(Z1309, method!$A$1:$B$15, 2, 0)</f>
        <v>留後</v>
      </c>
      <c r="G1309">
        <v>10</v>
      </c>
      <c r="H1309">
        <v>126</v>
      </c>
      <c r="I1309" s="43">
        <v>1200</v>
      </c>
      <c r="J1309" s="19" t="s">
        <v>63</v>
      </c>
      <c r="K1309">
        <v>1</v>
      </c>
      <c r="L1309">
        <v>9.9499999999999993</v>
      </c>
      <c r="M1309">
        <v>15</v>
      </c>
      <c r="N1309">
        <v>11</v>
      </c>
      <c r="O1309">
        <v>23</v>
      </c>
      <c r="P1309" s="31" t="s">
        <v>455</v>
      </c>
      <c r="Q1309">
        <v>1057</v>
      </c>
      <c r="R1309">
        <v>3</v>
      </c>
      <c r="S1309" s="32" t="s">
        <v>435</v>
      </c>
      <c r="T1309">
        <v>174</v>
      </c>
      <c r="W1309" s="12" t="s">
        <v>464</v>
      </c>
      <c r="X1309">
        <v>67</v>
      </c>
      <c r="Y1309" s="25" t="s">
        <v>166</v>
      </c>
      <c r="Z1309">
        <v>11</v>
      </c>
      <c r="AA1309">
        <v>11</v>
      </c>
      <c r="AB1309">
        <v>4</v>
      </c>
      <c r="AF1309">
        <v>3</v>
      </c>
      <c r="AG1309" t="s">
        <v>121</v>
      </c>
    </row>
    <row r="1310" spans="1:33" hidden="1" x14ac:dyDescent="0.25">
      <c r="A1310" s="22" t="s">
        <v>275</v>
      </c>
      <c r="B1310" s="26" t="s">
        <v>295</v>
      </c>
      <c r="C1310" s="26" t="s">
        <v>2327</v>
      </c>
      <c r="D1310">
        <v>16</v>
      </c>
      <c r="E1310">
        <v>6</v>
      </c>
      <c r="F1310" s="37" t="str">
        <f>VLOOKUP(Z1310, method!$A$1:$B$15, 2, 0)</f>
        <v>中前</v>
      </c>
      <c r="G1310">
        <v>5</v>
      </c>
      <c r="H1310">
        <v>126</v>
      </c>
      <c r="I1310" s="43">
        <v>1200</v>
      </c>
      <c r="J1310" s="16" t="s">
        <v>316</v>
      </c>
      <c r="K1310">
        <v>1</v>
      </c>
      <c r="L1310">
        <v>11.09</v>
      </c>
      <c r="M1310">
        <v>1</v>
      </c>
      <c r="N1310">
        <v>11</v>
      </c>
      <c r="O1310">
        <v>23</v>
      </c>
      <c r="P1310" s="42" t="s">
        <v>445</v>
      </c>
      <c r="Q1310">
        <v>1058</v>
      </c>
      <c r="R1310">
        <v>3</v>
      </c>
      <c r="S1310" s="32" t="s">
        <v>435</v>
      </c>
      <c r="T1310">
        <v>137</v>
      </c>
      <c r="W1310" s="12" t="s">
        <v>456</v>
      </c>
      <c r="X1310">
        <v>67</v>
      </c>
      <c r="Y1310" s="25" t="s">
        <v>166</v>
      </c>
      <c r="Z1310">
        <v>6</v>
      </c>
      <c r="AA1310">
        <v>10</v>
      </c>
      <c r="AB1310">
        <v>6</v>
      </c>
      <c r="AF1310">
        <v>3</v>
      </c>
      <c r="AG1310" t="s">
        <v>121</v>
      </c>
    </row>
    <row r="1311" spans="1:33" x14ac:dyDescent="0.25">
      <c r="A1311" s="22" t="s">
        <v>275</v>
      </c>
      <c r="B1311" s="27" t="s">
        <v>299</v>
      </c>
      <c r="C1311" s="27" t="s">
        <v>2328</v>
      </c>
      <c r="D1311">
        <v>3.5</v>
      </c>
      <c r="E1311" s="28">
        <v>2</v>
      </c>
      <c r="F1311" s="35" t="str">
        <f>VLOOKUP(Z1311, method!$A$1:$B$15, 2, 0)</f>
        <v>放頭</v>
      </c>
      <c r="G1311">
        <v>10</v>
      </c>
      <c r="H1311">
        <v>122</v>
      </c>
      <c r="I1311" s="43">
        <v>1200</v>
      </c>
      <c r="J1311" s="22" t="s">
        <v>471</v>
      </c>
      <c r="K1311">
        <v>1</v>
      </c>
      <c r="L1311">
        <v>10.28</v>
      </c>
      <c r="M1311">
        <v>10</v>
      </c>
      <c r="N1311">
        <v>9</v>
      </c>
      <c r="O1311">
        <v>25</v>
      </c>
      <c r="P1311" s="31" t="s">
        <v>450</v>
      </c>
      <c r="Q1311">
        <v>1131</v>
      </c>
      <c r="R1311">
        <v>4</v>
      </c>
      <c r="S1311" s="32" t="s">
        <v>435</v>
      </c>
      <c r="T1311">
        <v>17</v>
      </c>
      <c r="W1311" s="12" t="s">
        <v>521</v>
      </c>
      <c r="X1311">
        <v>49</v>
      </c>
      <c r="Y1311" s="19" t="s">
        <v>24</v>
      </c>
      <c r="Z1311">
        <v>3</v>
      </c>
      <c r="AA1311">
        <v>2</v>
      </c>
      <c r="AB1311">
        <v>2</v>
      </c>
      <c r="AF1311">
        <v>11</v>
      </c>
      <c r="AG1311" t="s">
        <v>471</v>
      </c>
    </row>
    <row r="1312" spans="1:33" x14ac:dyDescent="0.25">
      <c r="A1312" s="22" t="s">
        <v>275</v>
      </c>
      <c r="B1312" s="27" t="s">
        <v>299</v>
      </c>
      <c r="C1312" s="27" t="s">
        <v>2328</v>
      </c>
      <c r="D1312">
        <v>6.6</v>
      </c>
      <c r="E1312" s="28">
        <v>3</v>
      </c>
      <c r="F1312" s="37" t="str">
        <f>VLOOKUP(Z1312, method!$A$1:$B$15, 2, 0)</f>
        <v>中前</v>
      </c>
      <c r="G1312">
        <v>8</v>
      </c>
      <c r="H1312">
        <v>125</v>
      </c>
      <c r="I1312" s="43">
        <v>1200</v>
      </c>
      <c r="J1312" s="20" t="s">
        <v>58</v>
      </c>
      <c r="K1312">
        <v>1</v>
      </c>
      <c r="L1312">
        <v>9.31</v>
      </c>
      <c r="M1312">
        <v>16</v>
      </c>
      <c r="N1312">
        <v>7</v>
      </c>
      <c r="O1312">
        <v>25</v>
      </c>
      <c r="P1312" s="31" t="s">
        <v>455</v>
      </c>
      <c r="Q1312">
        <v>1139</v>
      </c>
      <c r="R1312">
        <v>4</v>
      </c>
      <c r="S1312" s="32" t="s">
        <v>446</v>
      </c>
      <c r="T1312">
        <v>840</v>
      </c>
      <c r="W1312" s="12" t="s">
        <v>591</v>
      </c>
      <c r="X1312">
        <v>50</v>
      </c>
      <c r="Y1312" s="19" t="s">
        <v>24</v>
      </c>
      <c r="Z1312">
        <v>4</v>
      </c>
      <c r="AA1312">
        <v>4</v>
      </c>
      <c r="AB1312">
        <v>3</v>
      </c>
      <c r="AF1312">
        <v>11</v>
      </c>
      <c r="AG1312" t="s">
        <v>471</v>
      </c>
    </row>
    <row r="1313" spans="1:33" x14ac:dyDescent="0.25">
      <c r="A1313" s="22" t="s">
        <v>275</v>
      </c>
      <c r="B1313" s="27" t="s">
        <v>299</v>
      </c>
      <c r="C1313" s="27" t="s">
        <v>2328</v>
      </c>
      <c r="D1313">
        <v>8.3000000000000007</v>
      </c>
      <c r="E1313" s="34">
        <v>4</v>
      </c>
      <c r="F1313" s="35" t="str">
        <f>VLOOKUP(Z1313, method!$A$1:$B$15, 2, 0)</f>
        <v>放頭</v>
      </c>
      <c r="G1313">
        <v>7</v>
      </c>
      <c r="H1313">
        <v>126</v>
      </c>
      <c r="I1313" s="43">
        <v>1200</v>
      </c>
      <c r="J1313" s="20" t="s">
        <v>58</v>
      </c>
      <c r="K1313">
        <v>1</v>
      </c>
      <c r="L1313">
        <v>9.77</v>
      </c>
      <c r="M1313">
        <v>25</v>
      </c>
      <c r="N1313">
        <v>6</v>
      </c>
      <c r="O1313">
        <v>25</v>
      </c>
      <c r="P1313" s="31" t="s">
        <v>461</v>
      </c>
      <c r="Q1313">
        <v>1114</v>
      </c>
      <c r="R1313">
        <v>4</v>
      </c>
      <c r="S1313" s="32" t="s">
        <v>446</v>
      </c>
      <c r="T1313">
        <v>779</v>
      </c>
      <c r="W1313" s="12" t="s">
        <v>451</v>
      </c>
      <c r="X1313">
        <v>51</v>
      </c>
      <c r="Y1313" s="19" t="s">
        <v>24</v>
      </c>
      <c r="Z1313">
        <v>3</v>
      </c>
      <c r="AA1313">
        <v>3</v>
      </c>
      <c r="AB1313">
        <v>4</v>
      </c>
      <c r="AF1313">
        <v>11</v>
      </c>
      <c r="AG1313" t="s">
        <v>471</v>
      </c>
    </row>
    <row r="1314" spans="1:33" hidden="1" x14ac:dyDescent="0.25">
      <c r="A1314" s="22" t="s">
        <v>275</v>
      </c>
      <c r="B1314" s="27" t="s">
        <v>299</v>
      </c>
      <c r="C1314" s="27" t="s">
        <v>2328</v>
      </c>
      <c r="D1314">
        <v>8</v>
      </c>
      <c r="E1314">
        <v>6</v>
      </c>
      <c r="F1314" s="35" t="str">
        <f>VLOOKUP(Z1314, method!$A$1:$B$15, 2, 0)</f>
        <v>放頭</v>
      </c>
      <c r="G1314">
        <v>5</v>
      </c>
      <c r="H1314">
        <v>129</v>
      </c>
      <c r="I1314">
        <v>1650</v>
      </c>
      <c r="J1314" s="22" t="s">
        <v>471</v>
      </c>
      <c r="K1314">
        <v>1</v>
      </c>
      <c r="L1314">
        <v>41.99</v>
      </c>
      <c r="M1314">
        <v>4</v>
      </c>
      <c r="N1314">
        <v>6</v>
      </c>
      <c r="O1314">
        <v>25</v>
      </c>
      <c r="P1314" s="31" t="s">
        <v>450</v>
      </c>
      <c r="Q1314">
        <v>1124</v>
      </c>
      <c r="R1314">
        <v>4</v>
      </c>
      <c r="S1314" s="33" t="s">
        <v>499</v>
      </c>
      <c r="T1314">
        <v>731</v>
      </c>
      <c r="W1314">
        <v>3</v>
      </c>
      <c r="X1314">
        <v>53</v>
      </c>
      <c r="Y1314" s="19" t="s">
        <v>24</v>
      </c>
      <c r="Z1314">
        <v>2</v>
      </c>
      <c r="AA1314">
        <v>2</v>
      </c>
      <c r="AB1314">
        <v>2</v>
      </c>
      <c r="AC1314">
        <v>6</v>
      </c>
      <c r="AF1314">
        <v>11</v>
      </c>
      <c r="AG1314" t="s">
        <v>471</v>
      </c>
    </row>
    <row r="1315" spans="1:33" hidden="1" x14ac:dyDescent="0.25">
      <c r="A1315" s="22" t="s">
        <v>275</v>
      </c>
      <c r="B1315" s="27" t="s">
        <v>299</v>
      </c>
      <c r="C1315" s="27" t="s">
        <v>2328</v>
      </c>
      <c r="D1315">
        <v>4.8</v>
      </c>
      <c r="E1315">
        <v>6</v>
      </c>
      <c r="F1315" s="37" t="str">
        <f>VLOOKUP(Z1315, method!$A$1:$B$15, 2, 0)</f>
        <v>中前</v>
      </c>
      <c r="G1315">
        <v>4</v>
      </c>
      <c r="H1315">
        <v>130</v>
      </c>
      <c r="I1315">
        <v>1650</v>
      </c>
      <c r="J1315" s="16" t="s">
        <v>13</v>
      </c>
      <c r="K1315">
        <v>1</v>
      </c>
      <c r="L1315">
        <v>40.29</v>
      </c>
      <c r="M1315">
        <v>21</v>
      </c>
      <c r="N1315">
        <v>5</v>
      </c>
      <c r="O1315">
        <v>25</v>
      </c>
      <c r="P1315" s="31" t="s">
        <v>461</v>
      </c>
      <c r="Q1315">
        <v>1117</v>
      </c>
      <c r="R1315">
        <v>4</v>
      </c>
      <c r="S1315" s="32" t="s">
        <v>446</v>
      </c>
      <c r="T1315">
        <v>690</v>
      </c>
      <c r="W1315" t="s">
        <v>572</v>
      </c>
      <c r="X1315">
        <v>55</v>
      </c>
      <c r="Y1315" s="19" t="s">
        <v>24</v>
      </c>
      <c r="Z1315">
        <v>7</v>
      </c>
      <c r="AA1315">
        <v>7</v>
      </c>
      <c r="AB1315">
        <v>7</v>
      </c>
      <c r="AC1315">
        <v>6</v>
      </c>
      <c r="AF1315">
        <v>11</v>
      </c>
      <c r="AG1315" t="s">
        <v>471</v>
      </c>
    </row>
    <row r="1316" spans="1:33" hidden="1" x14ac:dyDescent="0.25">
      <c r="A1316" s="22" t="s">
        <v>275</v>
      </c>
      <c r="B1316" s="27" t="s">
        <v>299</v>
      </c>
      <c r="C1316" s="27" t="s">
        <v>2328</v>
      </c>
      <c r="D1316">
        <v>8.1</v>
      </c>
      <c r="E1316" s="34">
        <v>4</v>
      </c>
      <c r="F1316" s="37" t="str">
        <f>VLOOKUP(Z1316, method!$A$1:$B$15, 2, 0)</f>
        <v>中前</v>
      </c>
      <c r="G1316">
        <v>3</v>
      </c>
      <c r="H1316">
        <v>127</v>
      </c>
      <c r="I1316">
        <v>1650</v>
      </c>
      <c r="J1316" s="23" t="s">
        <v>487</v>
      </c>
      <c r="K1316">
        <v>1</v>
      </c>
      <c r="L1316">
        <v>40.94</v>
      </c>
      <c r="M1316">
        <v>7</v>
      </c>
      <c r="N1316">
        <v>5</v>
      </c>
      <c r="O1316">
        <v>25</v>
      </c>
      <c r="P1316" s="31" t="s">
        <v>450</v>
      </c>
      <c r="Q1316">
        <v>1107</v>
      </c>
      <c r="R1316">
        <v>4</v>
      </c>
      <c r="S1316" s="32" t="s">
        <v>435</v>
      </c>
      <c r="T1316">
        <v>654</v>
      </c>
      <c r="W1316" s="12" t="s">
        <v>521</v>
      </c>
      <c r="X1316">
        <v>55</v>
      </c>
      <c r="Y1316" s="19" t="s">
        <v>24</v>
      </c>
      <c r="Z1316">
        <v>5</v>
      </c>
      <c r="AA1316">
        <v>6</v>
      </c>
      <c r="AB1316">
        <v>6</v>
      </c>
      <c r="AC1316">
        <v>4</v>
      </c>
      <c r="AF1316">
        <v>11</v>
      </c>
      <c r="AG1316" t="s">
        <v>471</v>
      </c>
    </row>
    <row r="1317" spans="1:33" x14ac:dyDescent="0.25">
      <c r="A1317" s="22" t="s">
        <v>275</v>
      </c>
      <c r="B1317" s="27" t="s">
        <v>299</v>
      </c>
      <c r="C1317" s="27" t="s">
        <v>2328</v>
      </c>
      <c r="D1317">
        <v>3.6</v>
      </c>
      <c r="E1317" s="34">
        <v>5</v>
      </c>
      <c r="F1317" s="37" t="str">
        <f>VLOOKUP(Z1317, method!$A$1:$B$15, 2, 0)</f>
        <v>中前</v>
      </c>
      <c r="G1317">
        <v>1</v>
      </c>
      <c r="H1317">
        <v>132</v>
      </c>
      <c r="I1317" s="43">
        <v>1200</v>
      </c>
      <c r="J1317" s="20" t="s">
        <v>58</v>
      </c>
      <c r="K1317">
        <v>1</v>
      </c>
      <c r="L1317">
        <v>9.84</v>
      </c>
      <c r="M1317">
        <v>23</v>
      </c>
      <c r="N1317">
        <v>4</v>
      </c>
      <c r="O1317">
        <v>25</v>
      </c>
      <c r="P1317" s="31" t="s">
        <v>461</v>
      </c>
      <c r="Q1317">
        <v>1109</v>
      </c>
      <c r="R1317">
        <v>4</v>
      </c>
      <c r="S1317" s="32" t="s">
        <v>435</v>
      </c>
      <c r="T1317">
        <v>615</v>
      </c>
      <c r="W1317" s="12" t="s">
        <v>464</v>
      </c>
      <c r="X1317">
        <v>56</v>
      </c>
      <c r="Y1317" s="19" t="s">
        <v>24</v>
      </c>
      <c r="Z1317">
        <v>4</v>
      </c>
      <c r="AA1317">
        <v>4</v>
      </c>
      <c r="AB1317">
        <v>5</v>
      </c>
      <c r="AF1317">
        <v>11</v>
      </c>
      <c r="AG1317" t="s">
        <v>471</v>
      </c>
    </row>
    <row r="1318" spans="1:33" x14ac:dyDescent="0.25">
      <c r="A1318" s="22" t="s">
        <v>275</v>
      </c>
      <c r="B1318" s="27" t="s">
        <v>299</v>
      </c>
      <c r="C1318" s="27" t="s">
        <v>2328</v>
      </c>
      <c r="D1318">
        <v>13</v>
      </c>
      <c r="E1318">
        <v>6</v>
      </c>
      <c r="F1318" s="37" t="str">
        <f>VLOOKUP(Z1318, method!$A$1:$B$15, 2, 0)</f>
        <v>中前</v>
      </c>
      <c r="G1318">
        <v>12</v>
      </c>
      <c r="H1318">
        <v>131</v>
      </c>
      <c r="I1318" s="43">
        <v>1200</v>
      </c>
      <c r="J1318" s="22" t="s">
        <v>471</v>
      </c>
      <c r="K1318">
        <v>1</v>
      </c>
      <c r="L1318">
        <v>10.09</v>
      </c>
      <c r="M1318">
        <v>2</v>
      </c>
      <c r="N1318">
        <v>4</v>
      </c>
      <c r="O1318">
        <v>25</v>
      </c>
      <c r="P1318" s="42" t="s">
        <v>445</v>
      </c>
      <c r="Q1318">
        <v>1102</v>
      </c>
      <c r="R1318">
        <v>4</v>
      </c>
      <c r="S1318" s="32" t="s">
        <v>446</v>
      </c>
      <c r="T1318">
        <v>556</v>
      </c>
      <c r="W1318" t="s">
        <v>519</v>
      </c>
      <c r="X1318">
        <v>56</v>
      </c>
      <c r="Y1318" s="19" t="s">
        <v>24</v>
      </c>
      <c r="Z1318">
        <v>5</v>
      </c>
      <c r="AA1318">
        <v>5</v>
      </c>
      <c r="AB1318">
        <v>6</v>
      </c>
      <c r="AF1318">
        <v>11</v>
      </c>
      <c r="AG1318" t="s">
        <v>471</v>
      </c>
    </row>
    <row r="1319" spans="1:33" x14ac:dyDescent="0.25">
      <c r="A1319" s="22" t="s">
        <v>275</v>
      </c>
      <c r="B1319" s="27" t="s">
        <v>299</v>
      </c>
      <c r="C1319" s="27" t="s">
        <v>2328</v>
      </c>
      <c r="D1319">
        <v>4.9000000000000004</v>
      </c>
      <c r="E1319" s="28">
        <v>2</v>
      </c>
      <c r="F1319" s="37" t="str">
        <f>VLOOKUP(Z1319, method!$A$1:$B$15, 2, 0)</f>
        <v>中前</v>
      </c>
      <c r="G1319">
        <v>1</v>
      </c>
      <c r="H1319">
        <v>128</v>
      </c>
      <c r="I1319" s="43">
        <v>1200</v>
      </c>
      <c r="J1319" s="22" t="s">
        <v>471</v>
      </c>
      <c r="K1319">
        <v>1</v>
      </c>
      <c r="L1319">
        <v>9.7100000000000009</v>
      </c>
      <c r="M1319">
        <v>19</v>
      </c>
      <c r="N1319">
        <v>3</v>
      </c>
      <c r="O1319">
        <v>25</v>
      </c>
      <c r="P1319" s="31" t="s">
        <v>455</v>
      </c>
      <c r="Q1319">
        <v>1096</v>
      </c>
      <c r="R1319">
        <v>4</v>
      </c>
      <c r="S1319" s="32" t="s">
        <v>446</v>
      </c>
      <c r="T1319">
        <v>518</v>
      </c>
      <c r="W1319" s="12" t="s">
        <v>591</v>
      </c>
      <c r="X1319">
        <v>54</v>
      </c>
      <c r="Y1319" s="19" t="s">
        <v>24</v>
      </c>
      <c r="Z1319">
        <v>5</v>
      </c>
      <c r="AA1319">
        <v>5</v>
      </c>
      <c r="AB1319">
        <v>2</v>
      </c>
      <c r="AF1319">
        <v>11</v>
      </c>
      <c r="AG1319" t="s">
        <v>471</v>
      </c>
    </row>
    <row r="1320" spans="1:33" hidden="1" x14ac:dyDescent="0.25">
      <c r="A1320" s="22" t="s">
        <v>275</v>
      </c>
      <c r="B1320" s="27" t="s">
        <v>299</v>
      </c>
      <c r="C1320" s="27" t="s">
        <v>2328</v>
      </c>
      <c r="D1320">
        <v>30</v>
      </c>
      <c r="E1320">
        <v>9</v>
      </c>
      <c r="F1320" s="35" t="str">
        <f>VLOOKUP(Z1320, method!$A$1:$B$15, 2, 0)</f>
        <v>放頭</v>
      </c>
      <c r="G1320">
        <v>9</v>
      </c>
      <c r="H1320">
        <v>129</v>
      </c>
      <c r="I1320">
        <v>1400</v>
      </c>
      <c r="J1320" s="23" t="s">
        <v>622</v>
      </c>
      <c r="K1320">
        <v>1</v>
      </c>
      <c r="L1320">
        <v>22.61</v>
      </c>
      <c r="M1320">
        <v>23</v>
      </c>
      <c r="N1320">
        <v>2</v>
      </c>
      <c r="O1320">
        <v>25</v>
      </c>
      <c r="P1320" t="s">
        <v>434</v>
      </c>
      <c r="Q1320">
        <v>1108</v>
      </c>
      <c r="R1320">
        <v>4</v>
      </c>
      <c r="S1320" s="32" t="s">
        <v>435</v>
      </c>
      <c r="T1320">
        <v>447</v>
      </c>
      <c r="W1320">
        <v>4</v>
      </c>
      <c r="X1320">
        <v>56</v>
      </c>
      <c r="Y1320" s="19" t="s">
        <v>24</v>
      </c>
      <c r="Z1320">
        <v>2</v>
      </c>
      <c r="AA1320">
        <v>1</v>
      </c>
      <c r="AB1320">
        <v>1</v>
      </c>
      <c r="AC1320">
        <v>9</v>
      </c>
      <c r="AF1320">
        <v>11</v>
      </c>
      <c r="AG1320" t="s">
        <v>471</v>
      </c>
    </row>
    <row r="1321" spans="1:33" hidden="1" x14ac:dyDescent="0.25">
      <c r="A1321" s="22" t="s">
        <v>275</v>
      </c>
      <c r="B1321" s="27" t="s">
        <v>299</v>
      </c>
      <c r="C1321" s="27" t="s">
        <v>2328</v>
      </c>
      <c r="D1321">
        <v>18</v>
      </c>
      <c r="E1321">
        <v>9</v>
      </c>
      <c r="F1321" s="37" t="str">
        <f>VLOOKUP(Z1321, method!$A$1:$B$15, 2, 0)</f>
        <v>中前</v>
      </c>
      <c r="G1321">
        <v>4</v>
      </c>
      <c r="H1321">
        <v>129</v>
      </c>
      <c r="I1321">
        <v>1400</v>
      </c>
      <c r="J1321" s="23" t="s">
        <v>487</v>
      </c>
      <c r="K1321">
        <v>1</v>
      </c>
      <c r="L1321">
        <v>22.59</v>
      </c>
      <c r="M1321">
        <v>9</v>
      </c>
      <c r="N1321">
        <v>2</v>
      </c>
      <c r="O1321">
        <v>25</v>
      </c>
      <c r="P1321" t="s">
        <v>429</v>
      </c>
      <c r="Q1321">
        <v>1104</v>
      </c>
      <c r="R1321">
        <v>4</v>
      </c>
      <c r="S1321" s="32" t="s">
        <v>435</v>
      </c>
      <c r="T1321">
        <v>410</v>
      </c>
      <c r="W1321" t="s">
        <v>541</v>
      </c>
      <c r="X1321">
        <v>57</v>
      </c>
      <c r="Y1321" s="19" t="s">
        <v>24</v>
      </c>
      <c r="Z1321">
        <v>7</v>
      </c>
      <c r="AA1321">
        <v>8</v>
      </c>
      <c r="AB1321">
        <v>8</v>
      </c>
      <c r="AC1321">
        <v>9</v>
      </c>
      <c r="AF1321">
        <v>11</v>
      </c>
      <c r="AG1321" t="s">
        <v>471</v>
      </c>
    </row>
    <row r="1322" spans="1:33" hidden="1" x14ac:dyDescent="0.25">
      <c r="A1322" s="22" t="s">
        <v>275</v>
      </c>
      <c r="B1322" s="27" t="s">
        <v>299</v>
      </c>
      <c r="C1322" s="27" t="s">
        <v>2328</v>
      </c>
      <c r="D1322" t="s">
        <v>546</v>
      </c>
      <c r="E1322" t="s">
        <v>720</v>
      </c>
      <c r="G1322" t="s">
        <v>546</v>
      </c>
      <c r="H1322">
        <v>131</v>
      </c>
      <c r="I1322">
        <v>1650</v>
      </c>
      <c r="J1322" s="23" t="s">
        <v>487</v>
      </c>
      <c r="K1322" t="s">
        <v>546</v>
      </c>
      <c r="M1322">
        <v>9</v>
      </c>
      <c r="N1322">
        <v>10</v>
      </c>
      <c r="O1322">
        <v>24</v>
      </c>
      <c r="P1322" s="31" t="s">
        <v>450</v>
      </c>
      <c r="Q1322" t="s">
        <v>546</v>
      </c>
      <c r="R1322">
        <v>4</v>
      </c>
      <c r="S1322" s="32" t="s">
        <v>435</v>
      </c>
      <c r="T1322">
        <v>87</v>
      </c>
      <c r="W1322" t="s">
        <v>546</v>
      </c>
      <c r="X1322">
        <v>57</v>
      </c>
      <c r="Y1322" s="19" t="s">
        <v>24</v>
      </c>
      <c r="Z1322" t="s">
        <v>546</v>
      </c>
      <c r="AF1322">
        <v>11</v>
      </c>
      <c r="AG1322" t="s">
        <v>471</v>
      </c>
    </row>
    <row r="1323" spans="1:33" hidden="1" x14ac:dyDescent="0.25">
      <c r="A1323" s="22" t="s">
        <v>275</v>
      </c>
      <c r="B1323" s="27" t="s">
        <v>299</v>
      </c>
      <c r="C1323" s="27" t="s">
        <v>2328</v>
      </c>
      <c r="D1323">
        <v>15</v>
      </c>
      <c r="E1323" s="34">
        <v>4</v>
      </c>
      <c r="F1323" s="37" t="str">
        <f>VLOOKUP(Z1323, method!$A$1:$B$15, 2, 0)</f>
        <v>中前</v>
      </c>
      <c r="G1323">
        <v>6</v>
      </c>
      <c r="H1323">
        <v>129</v>
      </c>
      <c r="I1323" s="43">
        <v>1200</v>
      </c>
      <c r="J1323" s="23" t="s">
        <v>487</v>
      </c>
      <c r="K1323">
        <v>1</v>
      </c>
      <c r="L1323">
        <v>11.16</v>
      </c>
      <c r="M1323">
        <v>11</v>
      </c>
      <c r="N1323">
        <v>9</v>
      </c>
      <c r="O1323">
        <v>24</v>
      </c>
      <c r="P1323" s="31" t="s">
        <v>450</v>
      </c>
      <c r="Q1323">
        <v>1082</v>
      </c>
      <c r="R1323">
        <v>4</v>
      </c>
      <c r="S1323" s="32" t="s">
        <v>435</v>
      </c>
      <c r="T1323">
        <v>13</v>
      </c>
      <c r="W1323" t="s">
        <v>699</v>
      </c>
      <c r="X1323">
        <v>57</v>
      </c>
      <c r="Y1323" s="19" t="s">
        <v>24</v>
      </c>
      <c r="Z1323">
        <v>5</v>
      </c>
      <c r="AA1323">
        <v>5</v>
      </c>
      <c r="AB1323">
        <v>4</v>
      </c>
      <c r="AF1323">
        <v>11</v>
      </c>
      <c r="AG1323" t="s">
        <v>471</v>
      </c>
    </row>
    <row r="1324" spans="1:33" hidden="1" x14ac:dyDescent="0.25">
      <c r="A1324" s="22" t="s">
        <v>275</v>
      </c>
      <c r="B1324" s="27" t="s">
        <v>299</v>
      </c>
      <c r="C1324" s="27" t="s">
        <v>2328</v>
      </c>
      <c r="D1324">
        <v>3.9</v>
      </c>
      <c r="E1324" s="34">
        <v>5</v>
      </c>
      <c r="F1324" s="36" t="str">
        <f>VLOOKUP(Z1324, method!$A$1:$B$15, 2, 0)</f>
        <v>中後</v>
      </c>
      <c r="G1324">
        <v>2</v>
      </c>
      <c r="H1324">
        <v>132</v>
      </c>
      <c r="I1324" s="43">
        <v>1200</v>
      </c>
      <c r="J1324" s="23" t="s">
        <v>487</v>
      </c>
      <c r="K1324">
        <v>1</v>
      </c>
      <c r="L1324">
        <v>10.72</v>
      </c>
      <c r="M1324">
        <v>4</v>
      </c>
      <c r="N1324">
        <v>7</v>
      </c>
      <c r="O1324">
        <v>24</v>
      </c>
      <c r="P1324" s="31" t="s">
        <v>450</v>
      </c>
      <c r="Q1324">
        <v>1095</v>
      </c>
      <c r="R1324">
        <v>4</v>
      </c>
      <c r="S1324" s="32" t="s">
        <v>435</v>
      </c>
      <c r="T1324">
        <v>799</v>
      </c>
      <c r="W1324">
        <v>3</v>
      </c>
      <c r="X1324">
        <v>57</v>
      </c>
      <c r="Y1324" s="19" t="s">
        <v>24</v>
      </c>
      <c r="Z1324">
        <v>8</v>
      </c>
      <c r="AA1324">
        <v>9</v>
      </c>
      <c r="AB1324">
        <v>5</v>
      </c>
      <c r="AF1324">
        <v>11</v>
      </c>
      <c r="AG1324" t="s">
        <v>471</v>
      </c>
    </row>
    <row r="1325" spans="1:33" hidden="1" x14ac:dyDescent="0.25">
      <c r="A1325" s="22" t="s">
        <v>275</v>
      </c>
      <c r="B1325" s="27" t="s">
        <v>299</v>
      </c>
      <c r="C1325" s="27" t="s">
        <v>2328</v>
      </c>
      <c r="D1325">
        <v>13</v>
      </c>
      <c r="E1325" s="28">
        <v>1</v>
      </c>
      <c r="F1325" s="35" t="str">
        <f>VLOOKUP(Z1325, method!$A$1:$B$15, 2, 0)</f>
        <v>放頭</v>
      </c>
      <c r="G1325">
        <v>8</v>
      </c>
      <c r="H1325">
        <v>125</v>
      </c>
      <c r="I1325" s="43">
        <v>1200</v>
      </c>
      <c r="J1325" s="23" t="s">
        <v>487</v>
      </c>
      <c r="K1325">
        <v>1</v>
      </c>
      <c r="L1325">
        <v>10.16</v>
      </c>
      <c r="M1325">
        <v>12</v>
      </c>
      <c r="N1325">
        <v>6</v>
      </c>
      <c r="O1325">
        <v>24</v>
      </c>
      <c r="P1325" s="31" t="s">
        <v>455</v>
      </c>
      <c r="Q1325">
        <v>1106</v>
      </c>
      <c r="R1325">
        <v>4</v>
      </c>
      <c r="S1325" s="32" t="s">
        <v>435</v>
      </c>
      <c r="T1325">
        <v>745</v>
      </c>
      <c r="W1325" s="12" t="s">
        <v>662</v>
      </c>
      <c r="X1325">
        <v>51</v>
      </c>
      <c r="Y1325" s="19" t="s">
        <v>24</v>
      </c>
      <c r="Z1325">
        <v>1</v>
      </c>
      <c r="AA1325">
        <v>1</v>
      </c>
      <c r="AB1325">
        <v>1</v>
      </c>
      <c r="AF1325">
        <v>11</v>
      </c>
      <c r="AG1325" t="s">
        <v>471</v>
      </c>
    </row>
    <row r="1326" spans="1:33" hidden="1" x14ac:dyDescent="0.25">
      <c r="A1326" s="22" t="s">
        <v>275</v>
      </c>
      <c r="B1326" s="27" t="s">
        <v>299</v>
      </c>
      <c r="C1326" s="27" t="s">
        <v>2328</v>
      </c>
      <c r="D1326">
        <v>9.4</v>
      </c>
      <c r="E1326" s="34">
        <v>4</v>
      </c>
      <c r="F1326" s="35" t="str">
        <f>VLOOKUP(Z1326, method!$A$1:$B$15, 2, 0)</f>
        <v>放頭</v>
      </c>
      <c r="G1326">
        <v>3</v>
      </c>
      <c r="H1326">
        <v>124</v>
      </c>
      <c r="I1326" s="43">
        <v>1200</v>
      </c>
      <c r="J1326" s="23" t="s">
        <v>487</v>
      </c>
      <c r="K1326">
        <v>1</v>
      </c>
      <c r="L1326">
        <v>10.55</v>
      </c>
      <c r="M1326">
        <v>22</v>
      </c>
      <c r="N1326">
        <v>5</v>
      </c>
      <c r="O1326">
        <v>24</v>
      </c>
      <c r="P1326" s="42" t="s">
        <v>445</v>
      </c>
      <c r="Q1326">
        <v>1108</v>
      </c>
      <c r="R1326">
        <v>4</v>
      </c>
      <c r="S1326" s="32" t="s">
        <v>435</v>
      </c>
      <c r="T1326">
        <v>688</v>
      </c>
      <c r="W1326" t="s">
        <v>519</v>
      </c>
      <c r="X1326">
        <v>52</v>
      </c>
      <c r="Y1326" s="19" t="s">
        <v>24</v>
      </c>
      <c r="Z1326">
        <v>2</v>
      </c>
      <c r="AA1326">
        <v>3</v>
      </c>
      <c r="AB1326">
        <v>4</v>
      </c>
      <c r="AF1326">
        <v>11</v>
      </c>
      <c r="AG1326" t="s">
        <v>471</v>
      </c>
    </row>
    <row r="1327" spans="1:33" hidden="1" x14ac:dyDescent="0.25">
      <c r="A1327" s="22" t="s">
        <v>275</v>
      </c>
      <c r="B1327" s="27" t="s">
        <v>299</v>
      </c>
      <c r="C1327" s="27" t="s">
        <v>2328</v>
      </c>
      <c r="D1327">
        <v>8.3000000000000007</v>
      </c>
      <c r="E1327" s="34">
        <v>5</v>
      </c>
      <c r="F1327" s="35" t="str">
        <f>VLOOKUP(Z1327, method!$A$1:$B$15, 2, 0)</f>
        <v>放頭</v>
      </c>
      <c r="G1327">
        <v>2</v>
      </c>
      <c r="H1327">
        <v>122</v>
      </c>
      <c r="I1327" s="43">
        <v>1200</v>
      </c>
      <c r="J1327" s="23" t="s">
        <v>487</v>
      </c>
      <c r="K1327">
        <v>1</v>
      </c>
      <c r="L1327">
        <v>11.3</v>
      </c>
      <c r="M1327">
        <v>1</v>
      </c>
      <c r="N1327">
        <v>5</v>
      </c>
      <c r="O1327">
        <v>24</v>
      </c>
      <c r="P1327" s="31" t="s">
        <v>450</v>
      </c>
      <c r="Q1327">
        <v>1113</v>
      </c>
      <c r="R1327">
        <v>4</v>
      </c>
      <c r="S1327" s="33" t="s">
        <v>499</v>
      </c>
      <c r="T1327">
        <v>630</v>
      </c>
      <c r="W1327" s="12">
        <v>2</v>
      </c>
      <c r="X1327">
        <v>52</v>
      </c>
      <c r="Y1327" s="19" t="s">
        <v>24</v>
      </c>
      <c r="Z1327">
        <v>3</v>
      </c>
      <c r="AA1327">
        <v>4</v>
      </c>
      <c r="AB1327">
        <v>5</v>
      </c>
      <c r="AF1327">
        <v>11</v>
      </c>
      <c r="AG1327" t="s">
        <v>471</v>
      </c>
    </row>
    <row r="1328" spans="1:33" x14ac:dyDescent="0.25">
      <c r="A1328" s="22" t="s">
        <v>275</v>
      </c>
      <c r="B1328" s="16" t="s">
        <v>302</v>
      </c>
      <c r="C1328" s="16" t="s">
        <v>2329</v>
      </c>
      <c r="D1328">
        <v>12</v>
      </c>
      <c r="E1328">
        <v>12</v>
      </c>
      <c r="F1328" s="35" t="str">
        <f>VLOOKUP(Z1328, method!$A$1:$B$15, 2, 0)</f>
        <v>放頭</v>
      </c>
      <c r="G1328">
        <v>7</v>
      </c>
      <c r="H1328">
        <v>126</v>
      </c>
      <c r="I1328" s="43">
        <v>1200</v>
      </c>
      <c r="J1328" s="17" t="s">
        <v>121</v>
      </c>
      <c r="K1328">
        <v>1</v>
      </c>
      <c r="L1328">
        <v>11.73</v>
      </c>
      <c r="M1328">
        <v>9</v>
      </c>
      <c r="N1328">
        <v>7</v>
      </c>
      <c r="O1328">
        <v>25</v>
      </c>
      <c r="P1328" s="31" t="s">
        <v>450</v>
      </c>
      <c r="Q1328">
        <v>1217</v>
      </c>
      <c r="R1328">
        <v>4</v>
      </c>
      <c r="S1328" s="32" t="s">
        <v>446</v>
      </c>
      <c r="T1328">
        <v>825</v>
      </c>
      <c r="W1328">
        <v>14</v>
      </c>
      <c r="X1328">
        <v>51</v>
      </c>
      <c r="Y1328" s="23" t="s">
        <v>138</v>
      </c>
      <c r="Z1328">
        <v>2</v>
      </c>
      <c r="AA1328">
        <v>2</v>
      </c>
      <c r="AB1328">
        <v>12</v>
      </c>
      <c r="AF1328">
        <v>5</v>
      </c>
      <c r="AG1328" t="s">
        <v>38</v>
      </c>
    </row>
    <row r="1329" spans="1:33" x14ac:dyDescent="0.25">
      <c r="A1329" s="22" t="s">
        <v>275</v>
      </c>
      <c r="B1329" s="16" t="s">
        <v>302</v>
      </c>
      <c r="C1329" s="16" t="s">
        <v>2329</v>
      </c>
      <c r="D1329" t="s">
        <v>546</v>
      </c>
      <c r="E1329" t="s">
        <v>720</v>
      </c>
      <c r="G1329" t="s">
        <v>546</v>
      </c>
      <c r="H1329">
        <v>130</v>
      </c>
      <c r="I1329" s="43">
        <v>1200</v>
      </c>
      <c r="J1329" s="20" t="s">
        <v>19</v>
      </c>
      <c r="K1329" t="s">
        <v>546</v>
      </c>
      <c r="M1329">
        <v>11</v>
      </c>
      <c r="N1329">
        <v>6</v>
      </c>
      <c r="O1329">
        <v>25</v>
      </c>
      <c r="P1329" s="31" t="s">
        <v>455</v>
      </c>
      <c r="Q1329" t="s">
        <v>546</v>
      </c>
      <c r="R1329">
        <v>4</v>
      </c>
      <c r="S1329" s="32" t="s">
        <v>446</v>
      </c>
      <c r="T1329">
        <v>750</v>
      </c>
      <c r="W1329" t="s">
        <v>546</v>
      </c>
      <c r="X1329">
        <v>51</v>
      </c>
      <c r="Y1329" s="23" t="s">
        <v>138</v>
      </c>
      <c r="Z1329" t="s">
        <v>546</v>
      </c>
      <c r="AF1329">
        <v>5</v>
      </c>
      <c r="AG1329" t="s">
        <v>38</v>
      </c>
    </row>
    <row r="1330" spans="1:33" hidden="1" x14ac:dyDescent="0.25">
      <c r="A1330" s="22" t="s">
        <v>275</v>
      </c>
      <c r="B1330" s="16" t="s">
        <v>302</v>
      </c>
      <c r="C1330" s="16" t="s">
        <v>2329</v>
      </c>
      <c r="D1330">
        <v>17</v>
      </c>
      <c r="E1330">
        <v>6</v>
      </c>
      <c r="F1330" s="35" t="str">
        <f>VLOOKUP(Z1330, method!$A$1:$B$15, 2, 0)</f>
        <v>放頭</v>
      </c>
      <c r="G1330">
        <v>3</v>
      </c>
      <c r="H1330">
        <v>124</v>
      </c>
      <c r="I1330" s="43">
        <v>1200</v>
      </c>
      <c r="J1330" s="23" t="s">
        <v>487</v>
      </c>
      <c r="K1330">
        <v>1</v>
      </c>
      <c r="L1330">
        <v>9.7899999999999991</v>
      </c>
      <c r="M1330">
        <v>31</v>
      </c>
      <c r="N1330">
        <v>5</v>
      </c>
      <c r="O1330">
        <v>25</v>
      </c>
      <c r="P1330" t="s">
        <v>518</v>
      </c>
      <c r="Q1330">
        <v>1212</v>
      </c>
      <c r="R1330">
        <v>4</v>
      </c>
      <c r="S1330" s="32" t="s">
        <v>435</v>
      </c>
      <c r="T1330">
        <v>719</v>
      </c>
      <c r="W1330" s="12" t="s">
        <v>558</v>
      </c>
      <c r="X1330">
        <v>52</v>
      </c>
      <c r="Y1330" s="23" t="s">
        <v>138</v>
      </c>
      <c r="Z1330">
        <v>1</v>
      </c>
      <c r="AA1330">
        <v>1</v>
      </c>
      <c r="AB1330">
        <v>6</v>
      </c>
      <c r="AF1330">
        <v>5</v>
      </c>
      <c r="AG1330" t="s">
        <v>38</v>
      </c>
    </row>
    <row r="1331" spans="1:33" hidden="1" x14ac:dyDescent="0.25">
      <c r="A1331" s="22" t="s">
        <v>275</v>
      </c>
      <c r="B1331" s="16" t="s">
        <v>302</v>
      </c>
      <c r="C1331" s="16" t="s">
        <v>2329</v>
      </c>
      <c r="D1331">
        <v>12</v>
      </c>
      <c r="E1331">
        <v>9</v>
      </c>
      <c r="F1331" s="36" t="str">
        <f>VLOOKUP(Z1331, method!$A$1:$B$15, 2, 0)</f>
        <v>中後</v>
      </c>
      <c r="G1331">
        <v>6</v>
      </c>
      <c r="H1331">
        <v>126</v>
      </c>
      <c r="I1331" s="43">
        <v>1200</v>
      </c>
      <c r="J1331" s="23" t="s">
        <v>487</v>
      </c>
      <c r="K1331">
        <v>1</v>
      </c>
      <c r="L1331">
        <v>10.55</v>
      </c>
      <c r="M1331">
        <v>10</v>
      </c>
      <c r="N1331">
        <v>5</v>
      </c>
      <c r="O1331">
        <v>25</v>
      </c>
      <c r="P1331" t="s">
        <v>429</v>
      </c>
      <c r="Q1331">
        <v>1212</v>
      </c>
      <c r="R1331">
        <v>4</v>
      </c>
      <c r="S1331" s="32" t="s">
        <v>435</v>
      </c>
      <c r="T1331">
        <v>664</v>
      </c>
      <c r="W1331" t="s">
        <v>837</v>
      </c>
      <c r="X1331">
        <v>54</v>
      </c>
      <c r="Y1331" s="23" t="s">
        <v>138</v>
      </c>
      <c r="Z1331">
        <v>9</v>
      </c>
      <c r="AA1331">
        <v>9</v>
      </c>
      <c r="AB1331">
        <v>9</v>
      </c>
      <c r="AF1331">
        <v>5</v>
      </c>
      <c r="AG1331" t="s">
        <v>38</v>
      </c>
    </row>
    <row r="1332" spans="1:33" x14ac:dyDescent="0.25">
      <c r="A1332" s="22" t="s">
        <v>275</v>
      </c>
      <c r="B1332" s="16" t="s">
        <v>302</v>
      </c>
      <c r="C1332" s="16" t="s">
        <v>2329</v>
      </c>
      <c r="D1332">
        <v>4.4000000000000004</v>
      </c>
      <c r="E1332">
        <v>10</v>
      </c>
      <c r="F1332" s="35" t="str">
        <f>VLOOKUP(Z1332, method!$A$1:$B$15, 2, 0)</f>
        <v>放頭</v>
      </c>
      <c r="G1332">
        <v>2</v>
      </c>
      <c r="H1332">
        <v>129</v>
      </c>
      <c r="I1332" s="43">
        <v>1200</v>
      </c>
      <c r="J1332" s="23" t="s">
        <v>487</v>
      </c>
      <c r="K1332">
        <v>1</v>
      </c>
      <c r="L1332">
        <v>10.16</v>
      </c>
      <c r="M1332">
        <v>2</v>
      </c>
      <c r="N1332">
        <v>4</v>
      </c>
      <c r="O1332">
        <v>25</v>
      </c>
      <c r="P1332" s="42" t="s">
        <v>445</v>
      </c>
      <c r="Q1332">
        <v>1217</v>
      </c>
      <c r="R1332">
        <v>4</v>
      </c>
      <c r="S1332" s="32" t="s">
        <v>446</v>
      </c>
      <c r="T1332">
        <v>559</v>
      </c>
      <c r="W1332" t="s">
        <v>600</v>
      </c>
      <c r="X1332">
        <v>56</v>
      </c>
      <c r="Y1332" s="23" t="s">
        <v>138</v>
      </c>
      <c r="Z1332">
        <v>3</v>
      </c>
      <c r="AA1332">
        <v>4</v>
      </c>
      <c r="AB1332">
        <v>10</v>
      </c>
      <c r="AF1332">
        <v>5</v>
      </c>
      <c r="AG1332" t="s">
        <v>38</v>
      </c>
    </row>
    <row r="1333" spans="1:33" hidden="1" x14ac:dyDescent="0.25">
      <c r="A1333" s="22" t="s">
        <v>275</v>
      </c>
      <c r="B1333" s="16" t="s">
        <v>302</v>
      </c>
      <c r="C1333" s="16" t="s">
        <v>2329</v>
      </c>
      <c r="D1333">
        <v>12</v>
      </c>
      <c r="E1333" s="34">
        <v>5</v>
      </c>
      <c r="F1333" s="37" t="str">
        <f>VLOOKUP(Z1333, method!$A$1:$B$15, 2, 0)</f>
        <v>中前</v>
      </c>
      <c r="G1333">
        <v>4</v>
      </c>
      <c r="H1333">
        <v>130</v>
      </c>
      <c r="I1333" s="43">
        <v>1200</v>
      </c>
      <c r="J1333" s="16" t="s">
        <v>29</v>
      </c>
      <c r="K1333">
        <v>1</v>
      </c>
      <c r="L1333">
        <v>9.43</v>
      </c>
      <c r="M1333">
        <v>15</v>
      </c>
      <c r="N1333">
        <v>3</v>
      </c>
      <c r="O1333">
        <v>25</v>
      </c>
      <c r="P1333" t="s">
        <v>441</v>
      </c>
      <c r="Q1333">
        <v>1211</v>
      </c>
      <c r="R1333">
        <v>4</v>
      </c>
      <c r="S1333" s="32" t="s">
        <v>446</v>
      </c>
      <c r="T1333">
        <v>508</v>
      </c>
      <c r="W1333" t="s">
        <v>600</v>
      </c>
      <c r="X1333">
        <v>57</v>
      </c>
      <c r="Y1333" s="23" t="s">
        <v>138</v>
      </c>
      <c r="Z1333">
        <v>5</v>
      </c>
      <c r="AA1333">
        <v>5</v>
      </c>
      <c r="AB1333">
        <v>5</v>
      </c>
      <c r="AF1333">
        <v>5</v>
      </c>
      <c r="AG1333" t="s">
        <v>38</v>
      </c>
    </row>
    <row r="1334" spans="1:33" hidden="1" x14ac:dyDescent="0.25">
      <c r="A1334" s="22" t="s">
        <v>275</v>
      </c>
      <c r="B1334" s="16" t="s">
        <v>302</v>
      </c>
      <c r="C1334" s="16" t="s">
        <v>2329</v>
      </c>
      <c r="D1334">
        <v>9.6</v>
      </c>
      <c r="E1334">
        <v>13</v>
      </c>
      <c r="F1334" s="35" t="str">
        <f>VLOOKUP(Z1334, method!$A$1:$B$15, 2, 0)</f>
        <v>放頭</v>
      </c>
      <c r="G1334">
        <v>11</v>
      </c>
      <c r="H1334">
        <v>134</v>
      </c>
      <c r="I1334">
        <v>1400</v>
      </c>
      <c r="J1334" s="17" t="s">
        <v>121</v>
      </c>
      <c r="K1334">
        <v>1</v>
      </c>
      <c r="L1334">
        <v>23.9</v>
      </c>
      <c r="M1334">
        <v>26</v>
      </c>
      <c r="N1334">
        <v>1</v>
      </c>
      <c r="O1334">
        <v>25</v>
      </c>
      <c r="P1334" t="s">
        <v>539</v>
      </c>
      <c r="Q1334">
        <v>1218</v>
      </c>
      <c r="R1334">
        <v>4</v>
      </c>
      <c r="S1334" s="32" t="s">
        <v>435</v>
      </c>
      <c r="T1334">
        <v>381</v>
      </c>
      <c r="W1334" t="s">
        <v>696</v>
      </c>
      <c r="X1334">
        <v>57</v>
      </c>
      <c r="Y1334" s="23" t="s">
        <v>138</v>
      </c>
      <c r="Z1334">
        <v>1</v>
      </c>
      <c r="AA1334">
        <v>1</v>
      </c>
      <c r="AB1334">
        <v>1</v>
      </c>
      <c r="AC1334">
        <v>13</v>
      </c>
      <c r="AF1334">
        <v>5</v>
      </c>
      <c r="AG1334" t="s">
        <v>38</v>
      </c>
    </row>
    <row r="1335" spans="1:33" x14ac:dyDescent="0.25">
      <c r="A1335" s="22" t="s">
        <v>275</v>
      </c>
      <c r="B1335" s="16" t="s">
        <v>302</v>
      </c>
      <c r="C1335" s="16" t="s">
        <v>2329</v>
      </c>
      <c r="D1335">
        <v>8.5</v>
      </c>
      <c r="E1335">
        <v>7</v>
      </c>
      <c r="F1335" s="37" t="str">
        <f>VLOOKUP(Z1335, method!$A$1:$B$15, 2, 0)</f>
        <v>中前</v>
      </c>
      <c r="G1335">
        <v>11</v>
      </c>
      <c r="H1335">
        <v>133</v>
      </c>
      <c r="I1335" s="43">
        <v>1200</v>
      </c>
      <c r="J1335" s="17" t="s">
        <v>121</v>
      </c>
      <c r="K1335">
        <v>1</v>
      </c>
      <c r="L1335">
        <v>10.77</v>
      </c>
      <c r="M1335">
        <v>8</v>
      </c>
      <c r="N1335">
        <v>1</v>
      </c>
      <c r="O1335">
        <v>25</v>
      </c>
      <c r="P1335" s="31" t="s">
        <v>450</v>
      </c>
      <c r="Q1335">
        <v>1213</v>
      </c>
      <c r="R1335">
        <v>4</v>
      </c>
      <c r="S1335" s="32" t="s">
        <v>435</v>
      </c>
      <c r="T1335">
        <v>332</v>
      </c>
      <c r="W1335" s="12" t="s">
        <v>558</v>
      </c>
      <c r="X1335">
        <v>57</v>
      </c>
      <c r="Y1335" s="23" t="s">
        <v>138</v>
      </c>
      <c r="Z1335">
        <v>6</v>
      </c>
      <c r="AA1335">
        <v>5</v>
      </c>
      <c r="AB1335">
        <v>7</v>
      </c>
      <c r="AF1335">
        <v>5</v>
      </c>
      <c r="AG1335" t="s">
        <v>38</v>
      </c>
    </row>
    <row r="1336" spans="1:33" hidden="1" x14ac:dyDescent="0.25">
      <c r="A1336" s="22" t="s">
        <v>275</v>
      </c>
      <c r="B1336" s="16" t="s">
        <v>302</v>
      </c>
      <c r="C1336" s="16" t="s">
        <v>2329</v>
      </c>
      <c r="D1336">
        <v>6.4</v>
      </c>
      <c r="E1336" s="34">
        <v>4</v>
      </c>
      <c r="F1336" s="35" t="str">
        <f>VLOOKUP(Z1336, method!$A$1:$B$15, 2, 0)</f>
        <v>放頭</v>
      </c>
      <c r="G1336">
        <v>5</v>
      </c>
      <c r="H1336">
        <v>133</v>
      </c>
      <c r="I1336" s="43">
        <v>1200</v>
      </c>
      <c r="J1336" s="17" t="s">
        <v>121</v>
      </c>
      <c r="K1336">
        <v>1</v>
      </c>
      <c r="L1336">
        <v>9.58</v>
      </c>
      <c r="M1336">
        <v>22</v>
      </c>
      <c r="N1336">
        <v>12</v>
      </c>
      <c r="O1336">
        <v>24</v>
      </c>
      <c r="P1336" t="s">
        <v>539</v>
      </c>
      <c r="Q1336">
        <v>1238</v>
      </c>
      <c r="R1336">
        <v>4</v>
      </c>
      <c r="S1336" s="32" t="s">
        <v>435</v>
      </c>
      <c r="T1336">
        <v>281</v>
      </c>
      <c r="W1336" s="12" t="s">
        <v>451</v>
      </c>
      <c r="X1336">
        <v>57</v>
      </c>
      <c r="Y1336" s="23" t="s">
        <v>138</v>
      </c>
      <c r="Z1336">
        <v>2</v>
      </c>
      <c r="AA1336">
        <v>2</v>
      </c>
      <c r="AB1336">
        <v>4</v>
      </c>
      <c r="AF1336">
        <v>5</v>
      </c>
      <c r="AG1336" t="s">
        <v>38</v>
      </c>
    </row>
    <row r="1337" spans="1:33" hidden="1" x14ac:dyDescent="0.25">
      <c r="A1337" s="22" t="s">
        <v>275</v>
      </c>
      <c r="B1337" s="16" t="s">
        <v>302</v>
      </c>
      <c r="C1337" s="16" t="s">
        <v>2329</v>
      </c>
      <c r="D1337">
        <v>7.6</v>
      </c>
      <c r="E1337" s="28">
        <v>1</v>
      </c>
      <c r="F1337" s="35" t="str">
        <f>VLOOKUP(Z1337, method!$A$1:$B$15, 2, 0)</f>
        <v>放頭</v>
      </c>
      <c r="G1337">
        <v>1</v>
      </c>
      <c r="H1337">
        <v>127</v>
      </c>
      <c r="I1337" s="43">
        <v>1200</v>
      </c>
      <c r="J1337" s="17" t="s">
        <v>121</v>
      </c>
      <c r="K1337">
        <v>1</v>
      </c>
      <c r="L1337">
        <v>9.2899999999999991</v>
      </c>
      <c r="M1337">
        <v>8</v>
      </c>
      <c r="N1337">
        <v>12</v>
      </c>
      <c r="O1337">
        <v>24</v>
      </c>
      <c r="P1337" t="s">
        <v>434</v>
      </c>
      <c r="Q1337">
        <v>1218</v>
      </c>
      <c r="R1337">
        <v>4</v>
      </c>
      <c r="S1337" s="32" t="s">
        <v>435</v>
      </c>
      <c r="T1337">
        <v>240</v>
      </c>
      <c r="W1337" s="12" t="s">
        <v>662</v>
      </c>
      <c r="X1337">
        <v>51</v>
      </c>
      <c r="Y1337" s="23" t="s">
        <v>138</v>
      </c>
      <c r="Z1337">
        <v>2</v>
      </c>
      <c r="AA1337">
        <v>2</v>
      </c>
      <c r="AB1337">
        <v>1</v>
      </c>
      <c r="AF1337">
        <v>5</v>
      </c>
      <c r="AG1337" t="s">
        <v>38</v>
      </c>
    </row>
    <row r="1338" spans="1:33" hidden="1" x14ac:dyDescent="0.25">
      <c r="A1338" s="22" t="s">
        <v>275</v>
      </c>
      <c r="B1338" s="16" t="s">
        <v>302</v>
      </c>
      <c r="C1338" s="16" t="s">
        <v>2329</v>
      </c>
      <c r="D1338">
        <v>12</v>
      </c>
      <c r="E1338" s="28">
        <v>2</v>
      </c>
      <c r="F1338" s="35" t="str">
        <f>VLOOKUP(Z1338, method!$A$1:$B$15, 2, 0)</f>
        <v>放頭</v>
      </c>
      <c r="G1338">
        <v>9</v>
      </c>
      <c r="H1338">
        <v>126</v>
      </c>
      <c r="I1338">
        <v>1400</v>
      </c>
      <c r="J1338" s="17" t="s">
        <v>121</v>
      </c>
      <c r="K1338">
        <v>1</v>
      </c>
      <c r="L1338">
        <v>21.94</v>
      </c>
      <c r="M1338">
        <v>17</v>
      </c>
      <c r="N1338">
        <v>11</v>
      </c>
      <c r="O1338">
        <v>24</v>
      </c>
      <c r="P1338" t="s">
        <v>506</v>
      </c>
      <c r="Q1338">
        <v>1227</v>
      </c>
      <c r="R1338">
        <v>4</v>
      </c>
      <c r="S1338" s="32" t="s">
        <v>435</v>
      </c>
      <c r="T1338">
        <v>185</v>
      </c>
      <c r="W1338" s="12">
        <v>2</v>
      </c>
      <c r="X1338">
        <v>50</v>
      </c>
      <c r="Y1338" s="23" t="s">
        <v>138</v>
      </c>
      <c r="Z1338">
        <v>1</v>
      </c>
      <c r="AA1338">
        <v>1</v>
      </c>
      <c r="AB1338">
        <v>1</v>
      </c>
      <c r="AC1338">
        <v>2</v>
      </c>
      <c r="AF1338">
        <v>5</v>
      </c>
      <c r="AG1338" t="s">
        <v>38</v>
      </c>
    </row>
    <row r="1339" spans="1:33" hidden="1" x14ac:dyDescent="0.25">
      <c r="A1339" s="22" t="s">
        <v>275</v>
      </c>
      <c r="B1339" s="16" t="s">
        <v>302</v>
      </c>
      <c r="C1339" s="16" t="s">
        <v>2329</v>
      </c>
      <c r="D1339">
        <v>8.6999999999999993</v>
      </c>
      <c r="E1339">
        <v>7</v>
      </c>
      <c r="F1339" s="36" t="str">
        <f>VLOOKUP(Z1339, method!$A$1:$B$15, 2, 0)</f>
        <v>中後</v>
      </c>
      <c r="G1339">
        <v>9</v>
      </c>
      <c r="H1339">
        <v>127</v>
      </c>
      <c r="I1339" s="43">
        <v>1200</v>
      </c>
      <c r="J1339" s="17" t="s">
        <v>121</v>
      </c>
      <c r="K1339">
        <v>1</v>
      </c>
      <c r="L1339">
        <v>9.52</v>
      </c>
      <c r="M1339">
        <v>20</v>
      </c>
      <c r="N1339">
        <v>10</v>
      </c>
      <c r="O1339">
        <v>24</v>
      </c>
      <c r="P1339" t="s">
        <v>506</v>
      </c>
      <c r="Q1339">
        <v>1220</v>
      </c>
      <c r="R1339">
        <v>4</v>
      </c>
      <c r="S1339" s="32" t="s">
        <v>446</v>
      </c>
      <c r="T1339">
        <v>114</v>
      </c>
      <c r="W1339" t="s">
        <v>519</v>
      </c>
      <c r="X1339">
        <v>51</v>
      </c>
      <c r="Y1339" s="23" t="s">
        <v>138</v>
      </c>
      <c r="Z1339">
        <v>8</v>
      </c>
      <c r="AA1339">
        <v>8</v>
      </c>
      <c r="AB1339">
        <v>7</v>
      </c>
      <c r="AF1339">
        <v>5</v>
      </c>
      <c r="AG1339" t="s">
        <v>38</v>
      </c>
    </row>
    <row r="1340" spans="1:33" hidden="1" x14ac:dyDescent="0.25">
      <c r="A1340" s="22" t="s">
        <v>275</v>
      </c>
      <c r="B1340" s="16" t="s">
        <v>302</v>
      </c>
      <c r="C1340" s="16" t="s">
        <v>2329</v>
      </c>
      <c r="D1340">
        <v>6.8</v>
      </c>
      <c r="E1340" s="28">
        <v>3</v>
      </c>
      <c r="F1340" s="35" t="str">
        <f>VLOOKUP(Z1340, method!$A$1:$B$15, 2, 0)</f>
        <v>放頭</v>
      </c>
      <c r="G1340">
        <v>3</v>
      </c>
      <c r="H1340">
        <v>125</v>
      </c>
      <c r="I1340" s="43">
        <v>1200</v>
      </c>
      <c r="J1340" s="17" t="s">
        <v>121</v>
      </c>
      <c r="K1340">
        <v>1</v>
      </c>
      <c r="L1340">
        <v>10.52</v>
      </c>
      <c r="M1340">
        <v>9</v>
      </c>
      <c r="N1340">
        <v>10</v>
      </c>
      <c r="O1340">
        <v>24</v>
      </c>
      <c r="P1340" s="31" t="s">
        <v>450</v>
      </c>
      <c r="Q1340">
        <v>1225</v>
      </c>
      <c r="R1340">
        <v>4</v>
      </c>
      <c r="S1340" s="32" t="s">
        <v>435</v>
      </c>
      <c r="T1340">
        <v>89</v>
      </c>
      <c r="W1340" s="12" t="s">
        <v>662</v>
      </c>
      <c r="X1340">
        <v>49</v>
      </c>
      <c r="Y1340" s="23" t="s">
        <v>138</v>
      </c>
      <c r="Z1340">
        <v>2</v>
      </c>
      <c r="AA1340">
        <v>2</v>
      </c>
      <c r="AB1340">
        <v>3</v>
      </c>
      <c r="AF1340">
        <v>5</v>
      </c>
      <c r="AG1340" t="s">
        <v>38</v>
      </c>
    </row>
    <row r="1341" spans="1:33" hidden="1" x14ac:dyDescent="0.25">
      <c r="A1341" s="22" t="s">
        <v>275</v>
      </c>
      <c r="B1341" s="16" t="s">
        <v>302</v>
      </c>
      <c r="C1341" s="16" t="s">
        <v>2329</v>
      </c>
      <c r="D1341">
        <v>9.8000000000000007</v>
      </c>
      <c r="E1341">
        <v>6</v>
      </c>
      <c r="F1341" s="35" t="str">
        <f>VLOOKUP(Z1341, method!$A$1:$B$15, 2, 0)</f>
        <v>放頭</v>
      </c>
      <c r="G1341">
        <v>2</v>
      </c>
      <c r="H1341">
        <v>131</v>
      </c>
      <c r="I1341" s="43">
        <v>1200</v>
      </c>
      <c r="J1341" s="24" t="s">
        <v>38</v>
      </c>
      <c r="K1341">
        <v>1</v>
      </c>
      <c r="L1341">
        <v>9.91</v>
      </c>
      <c r="M1341">
        <v>1</v>
      </c>
      <c r="N1341">
        <v>10</v>
      </c>
      <c r="O1341">
        <v>24</v>
      </c>
      <c r="P1341" t="s">
        <v>441</v>
      </c>
      <c r="Q1341">
        <v>1235</v>
      </c>
      <c r="R1341">
        <v>4</v>
      </c>
      <c r="S1341" s="32" t="s">
        <v>446</v>
      </c>
      <c r="T1341">
        <v>68</v>
      </c>
      <c r="W1341" t="s">
        <v>541</v>
      </c>
      <c r="X1341">
        <v>51</v>
      </c>
      <c r="Y1341" s="23" t="s">
        <v>138</v>
      </c>
      <c r="Z1341">
        <v>1</v>
      </c>
      <c r="AA1341">
        <v>2</v>
      </c>
      <c r="AB1341">
        <v>6</v>
      </c>
      <c r="AF1341">
        <v>5</v>
      </c>
      <c r="AG1341" t="s">
        <v>38</v>
      </c>
    </row>
    <row r="1342" spans="1:33" hidden="1" x14ac:dyDescent="0.25">
      <c r="A1342" s="22" t="s">
        <v>275</v>
      </c>
      <c r="B1342" s="16" t="s">
        <v>302</v>
      </c>
      <c r="C1342" s="16" t="s">
        <v>2329</v>
      </c>
      <c r="D1342">
        <v>55</v>
      </c>
      <c r="E1342">
        <v>8</v>
      </c>
      <c r="F1342" s="35" t="str">
        <f>VLOOKUP(Z1342, method!$A$1:$B$15, 2, 0)</f>
        <v>放頭</v>
      </c>
      <c r="G1342">
        <v>7</v>
      </c>
      <c r="H1342">
        <v>129</v>
      </c>
      <c r="I1342">
        <v>1400</v>
      </c>
      <c r="J1342" s="24" t="s">
        <v>34</v>
      </c>
      <c r="K1342">
        <v>1</v>
      </c>
      <c r="L1342">
        <v>22.76</v>
      </c>
      <c r="M1342">
        <v>14</v>
      </c>
      <c r="N1342">
        <v>7</v>
      </c>
      <c r="O1342">
        <v>24</v>
      </c>
      <c r="P1342" t="s">
        <v>434</v>
      </c>
      <c r="Q1342">
        <v>1242</v>
      </c>
      <c r="R1342">
        <v>4</v>
      </c>
      <c r="S1342" s="32" t="s">
        <v>435</v>
      </c>
      <c r="T1342">
        <v>826</v>
      </c>
      <c r="W1342" t="s">
        <v>541</v>
      </c>
      <c r="X1342">
        <v>52</v>
      </c>
      <c r="Y1342" s="23" t="s">
        <v>138</v>
      </c>
      <c r="Z1342">
        <v>1</v>
      </c>
      <c r="AA1342">
        <v>2</v>
      </c>
      <c r="AB1342">
        <v>2</v>
      </c>
      <c r="AC1342">
        <v>8</v>
      </c>
      <c r="AF1342">
        <v>5</v>
      </c>
      <c r="AG1342" t="s">
        <v>38</v>
      </c>
    </row>
    <row r="1343" spans="1:33" x14ac:dyDescent="0.25">
      <c r="A1343" s="22" t="s">
        <v>275</v>
      </c>
      <c r="B1343" s="17" t="s">
        <v>305</v>
      </c>
      <c r="C1343" s="17" t="s">
        <v>2330</v>
      </c>
      <c r="D1343">
        <v>144</v>
      </c>
      <c r="E1343">
        <v>7</v>
      </c>
      <c r="F1343" s="38" t="str">
        <f>VLOOKUP(Z1343, method!$A$1:$B$15, 2, 0)</f>
        <v>留後</v>
      </c>
      <c r="G1343">
        <v>12</v>
      </c>
      <c r="H1343">
        <v>123</v>
      </c>
      <c r="I1343" s="43">
        <v>1200</v>
      </c>
      <c r="J1343" s="21" t="s">
        <v>44</v>
      </c>
      <c r="K1343">
        <v>1</v>
      </c>
      <c r="L1343">
        <v>10.26</v>
      </c>
      <c r="M1343">
        <v>17</v>
      </c>
      <c r="N1343">
        <v>9</v>
      </c>
      <c r="O1343">
        <v>25</v>
      </c>
      <c r="P1343" s="31" t="s">
        <v>455</v>
      </c>
      <c r="Q1343">
        <v>1090</v>
      </c>
      <c r="R1343">
        <v>4</v>
      </c>
      <c r="S1343" s="32" t="s">
        <v>446</v>
      </c>
      <c r="T1343">
        <v>33</v>
      </c>
      <c r="W1343" t="s">
        <v>519</v>
      </c>
      <c r="X1343">
        <v>48</v>
      </c>
      <c r="Y1343" s="24" t="s">
        <v>145</v>
      </c>
      <c r="Z1343">
        <v>11</v>
      </c>
      <c r="AA1343">
        <v>11</v>
      </c>
      <c r="AB1343">
        <v>7</v>
      </c>
      <c r="AF1343">
        <v>6</v>
      </c>
      <c r="AG1343" t="s">
        <v>44</v>
      </c>
    </row>
    <row r="1344" spans="1:33" hidden="1" x14ac:dyDescent="0.25">
      <c r="A1344" s="22" t="s">
        <v>275</v>
      </c>
      <c r="B1344" s="17" t="s">
        <v>305</v>
      </c>
      <c r="C1344" s="17" t="s">
        <v>2330</v>
      </c>
      <c r="D1344">
        <v>37</v>
      </c>
      <c r="E1344">
        <v>10</v>
      </c>
      <c r="F1344" s="37" t="str">
        <f>VLOOKUP(Z1344, method!$A$1:$B$15, 2, 0)</f>
        <v>中前</v>
      </c>
      <c r="G1344">
        <v>6</v>
      </c>
      <c r="H1344">
        <v>127</v>
      </c>
      <c r="I1344">
        <v>1650</v>
      </c>
      <c r="J1344" s="26" t="s">
        <v>389</v>
      </c>
      <c r="K1344">
        <v>1</v>
      </c>
      <c r="L1344">
        <v>42.29</v>
      </c>
      <c r="M1344">
        <v>28</v>
      </c>
      <c r="N1344">
        <v>5</v>
      </c>
      <c r="O1344">
        <v>25</v>
      </c>
      <c r="P1344" s="42" t="s">
        <v>445</v>
      </c>
      <c r="Q1344">
        <v>1091</v>
      </c>
      <c r="R1344">
        <v>4</v>
      </c>
      <c r="S1344" s="32" t="s">
        <v>446</v>
      </c>
      <c r="T1344">
        <v>715</v>
      </c>
      <c r="W1344" t="s">
        <v>533</v>
      </c>
      <c r="X1344">
        <v>52</v>
      </c>
      <c r="Y1344" s="18" t="s">
        <v>89</v>
      </c>
      <c r="Z1344">
        <v>7</v>
      </c>
      <c r="AA1344">
        <v>7</v>
      </c>
      <c r="AB1344">
        <v>9</v>
      </c>
      <c r="AC1344">
        <v>10</v>
      </c>
      <c r="AF1344">
        <v>6</v>
      </c>
      <c r="AG1344" t="s">
        <v>44</v>
      </c>
    </row>
    <row r="1345" spans="1:33" hidden="1" x14ac:dyDescent="0.25">
      <c r="A1345" s="22" t="s">
        <v>275</v>
      </c>
      <c r="B1345" s="17" t="s">
        <v>305</v>
      </c>
      <c r="C1345" s="17" t="s">
        <v>2330</v>
      </c>
      <c r="D1345">
        <v>41</v>
      </c>
      <c r="E1345">
        <v>6</v>
      </c>
      <c r="F1345" s="35" t="str">
        <f>VLOOKUP(Z1345, method!$A$1:$B$15, 2, 0)</f>
        <v>放頭</v>
      </c>
      <c r="G1345">
        <v>4</v>
      </c>
      <c r="H1345">
        <v>119</v>
      </c>
      <c r="I1345">
        <v>1400</v>
      </c>
      <c r="J1345" s="22" t="s">
        <v>588</v>
      </c>
      <c r="K1345">
        <v>1</v>
      </c>
      <c r="L1345">
        <v>22.71</v>
      </c>
      <c r="M1345">
        <v>10</v>
      </c>
      <c r="N1345">
        <v>5</v>
      </c>
      <c r="O1345">
        <v>25</v>
      </c>
      <c r="P1345" t="s">
        <v>429</v>
      </c>
      <c r="Q1345">
        <v>1094</v>
      </c>
      <c r="R1345">
        <v>4</v>
      </c>
      <c r="S1345" s="32" t="s">
        <v>435</v>
      </c>
      <c r="T1345">
        <v>661</v>
      </c>
      <c r="W1345" t="s">
        <v>474</v>
      </c>
      <c r="X1345">
        <v>54</v>
      </c>
      <c r="Y1345" s="18" t="s">
        <v>89</v>
      </c>
      <c r="Z1345">
        <v>3</v>
      </c>
      <c r="AA1345">
        <v>3</v>
      </c>
      <c r="AB1345">
        <v>3</v>
      </c>
      <c r="AC1345">
        <v>6</v>
      </c>
      <c r="AF1345">
        <v>6</v>
      </c>
      <c r="AG1345" t="s">
        <v>44</v>
      </c>
    </row>
    <row r="1346" spans="1:33" hidden="1" x14ac:dyDescent="0.25">
      <c r="A1346" s="22" t="s">
        <v>275</v>
      </c>
      <c r="B1346" s="17" t="s">
        <v>305</v>
      </c>
      <c r="C1346" s="17" t="s">
        <v>2330</v>
      </c>
      <c r="D1346">
        <v>60</v>
      </c>
      <c r="E1346">
        <v>11</v>
      </c>
      <c r="F1346" s="38" t="str">
        <f>VLOOKUP(Z1346, method!$A$1:$B$15, 2, 0)</f>
        <v>留後</v>
      </c>
      <c r="G1346">
        <v>11</v>
      </c>
      <c r="H1346">
        <v>134</v>
      </c>
      <c r="I1346">
        <v>1400</v>
      </c>
      <c r="J1346" s="25" t="s">
        <v>49</v>
      </c>
      <c r="K1346">
        <v>1</v>
      </c>
      <c r="L1346">
        <v>22.23</v>
      </c>
      <c r="M1346">
        <v>20</v>
      </c>
      <c r="N1346">
        <v>4</v>
      </c>
      <c r="O1346">
        <v>25</v>
      </c>
      <c r="P1346" t="s">
        <v>441</v>
      </c>
      <c r="Q1346">
        <v>1083</v>
      </c>
      <c r="R1346">
        <v>4</v>
      </c>
      <c r="S1346" s="32" t="s">
        <v>446</v>
      </c>
      <c r="T1346">
        <v>602</v>
      </c>
      <c r="W1346" t="s">
        <v>634</v>
      </c>
      <c r="X1346">
        <v>57</v>
      </c>
      <c r="Y1346" s="18" t="s">
        <v>89</v>
      </c>
      <c r="Z1346">
        <v>11</v>
      </c>
      <c r="AA1346">
        <v>13</v>
      </c>
      <c r="AB1346">
        <v>14</v>
      </c>
      <c r="AC1346">
        <v>11</v>
      </c>
      <c r="AF1346">
        <v>6</v>
      </c>
      <c r="AG1346" t="s">
        <v>44</v>
      </c>
    </row>
    <row r="1347" spans="1:33" hidden="1" x14ac:dyDescent="0.25">
      <c r="A1347" s="22" t="s">
        <v>275</v>
      </c>
      <c r="B1347" s="17" t="s">
        <v>305</v>
      </c>
      <c r="C1347" s="17" t="s">
        <v>2330</v>
      </c>
      <c r="D1347">
        <v>85</v>
      </c>
      <c r="E1347">
        <v>13</v>
      </c>
      <c r="F1347" s="38" t="str">
        <f>VLOOKUP(Z1347, method!$A$1:$B$15, 2, 0)</f>
        <v>留後</v>
      </c>
      <c r="G1347">
        <v>11</v>
      </c>
      <c r="H1347">
        <v>134</v>
      </c>
      <c r="I1347">
        <v>1650</v>
      </c>
      <c r="J1347" s="16" t="s">
        <v>29</v>
      </c>
      <c r="K1347">
        <v>1</v>
      </c>
      <c r="L1347">
        <v>41.06</v>
      </c>
      <c r="M1347">
        <v>26</v>
      </c>
      <c r="N1347">
        <v>3</v>
      </c>
      <c r="O1347">
        <v>25</v>
      </c>
      <c r="P1347" t="s">
        <v>467</v>
      </c>
      <c r="Q1347">
        <v>1096</v>
      </c>
      <c r="R1347">
        <v>4</v>
      </c>
      <c r="S1347" s="32" t="s">
        <v>435</v>
      </c>
      <c r="T1347">
        <v>539</v>
      </c>
      <c r="W1347" t="s">
        <v>1092</v>
      </c>
      <c r="X1347">
        <v>59</v>
      </c>
      <c r="Y1347" s="18" t="s">
        <v>89</v>
      </c>
      <c r="Z1347">
        <v>12</v>
      </c>
      <c r="AA1347">
        <v>11</v>
      </c>
      <c r="AB1347">
        <v>12</v>
      </c>
      <c r="AC1347">
        <v>13</v>
      </c>
      <c r="AF1347">
        <v>6</v>
      </c>
      <c r="AG1347" t="s">
        <v>44</v>
      </c>
    </row>
    <row r="1348" spans="1:33" hidden="1" x14ac:dyDescent="0.25">
      <c r="A1348" s="22" t="s">
        <v>275</v>
      </c>
      <c r="B1348" s="17" t="s">
        <v>305</v>
      </c>
      <c r="C1348" s="17" t="s">
        <v>2330</v>
      </c>
      <c r="D1348">
        <v>31</v>
      </c>
      <c r="E1348">
        <v>8</v>
      </c>
      <c r="F1348" s="36" t="str">
        <f>VLOOKUP(Z1348, method!$A$1:$B$15, 2, 0)</f>
        <v>中後</v>
      </c>
      <c r="G1348">
        <v>1</v>
      </c>
      <c r="H1348">
        <v>110</v>
      </c>
      <c r="I1348">
        <v>1400</v>
      </c>
      <c r="J1348" s="22" t="s">
        <v>588</v>
      </c>
      <c r="K1348">
        <v>1</v>
      </c>
      <c r="L1348">
        <v>22.24</v>
      </c>
      <c r="M1348">
        <v>9</v>
      </c>
      <c r="N1348">
        <v>3</v>
      </c>
      <c r="O1348">
        <v>25</v>
      </c>
      <c r="P1348" t="s">
        <v>429</v>
      </c>
      <c r="Q1348">
        <v>1112</v>
      </c>
      <c r="R1348">
        <v>3</v>
      </c>
      <c r="S1348" s="32" t="s">
        <v>446</v>
      </c>
      <c r="T1348">
        <v>493</v>
      </c>
      <c r="W1348" t="s">
        <v>629</v>
      </c>
      <c r="X1348">
        <v>61</v>
      </c>
      <c r="Y1348" s="18" t="s">
        <v>89</v>
      </c>
      <c r="Z1348">
        <v>8</v>
      </c>
      <c r="AA1348">
        <v>8</v>
      </c>
      <c r="AB1348">
        <v>8</v>
      </c>
      <c r="AC1348">
        <v>8</v>
      </c>
      <c r="AF1348">
        <v>6</v>
      </c>
      <c r="AG1348" t="s">
        <v>44</v>
      </c>
    </row>
    <row r="1349" spans="1:33" hidden="1" x14ac:dyDescent="0.25">
      <c r="A1349" s="22" t="s">
        <v>275</v>
      </c>
      <c r="B1349" s="17" t="s">
        <v>305</v>
      </c>
      <c r="C1349" s="17" t="s">
        <v>2330</v>
      </c>
      <c r="D1349">
        <v>57</v>
      </c>
      <c r="E1349">
        <v>6</v>
      </c>
      <c r="F1349" s="37" t="str">
        <f>VLOOKUP(Z1349, method!$A$1:$B$15, 2, 0)</f>
        <v>中前</v>
      </c>
      <c r="G1349">
        <v>2</v>
      </c>
      <c r="H1349">
        <v>105</v>
      </c>
      <c r="I1349" s="43">
        <v>1200</v>
      </c>
      <c r="J1349" s="22" t="s">
        <v>588</v>
      </c>
      <c r="K1349">
        <v>1</v>
      </c>
      <c r="L1349">
        <v>9.34</v>
      </c>
      <c r="M1349">
        <v>2</v>
      </c>
      <c r="N1349">
        <v>3</v>
      </c>
      <c r="O1349">
        <v>25</v>
      </c>
      <c r="P1349" t="s">
        <v>518</v>
      </c>
      <c r="Q1349">
        <v>1119</v>
      </c>
      <c r="R1349">
        <v>3</v>
      </c>
      <c r="S1349" s="32" t="s">
        <v>446</v>
      </c>
      <c r="T1349">
        <v>475</v>
      </c>
      <c r="W1349">
        <v>6</v>
      </c>
      <c r="X1349">
        <v>63</v>
      </c>
      <c r="Y1349" s="18" t="s">
        <v>89</v>
      </c>
      <c r="Z1349">
        <v>7</v>
      </c>
      <c r="AA1349">
        <v>9</v>
      </c>
      <c r="AB1349">
        <v>6</v>
      </c>
      <c r="AF1349">
        <v>6</v>
      </c>
      <c r="AG1349" t="s">
        <v>44</v>
      </c>
    </row>
    <row r="1350" spans="1:33" hidden="1" x14ac:dyDescent="0.25">
      <c r="A1350" s="22" t="s">
        <v>275</v>
      </c>
      <c r="B1350" s="17" t="s">
        <v>305</v>
      </c>
      <c r="C1350" s="17" t="s">
        <v>2330</v>
      </c>
      <c r="D1350">
        <v>190</v>
      </c>
      <c r="E1350">
        <v>7</v>
      </c>
      <c r="F1350" s="38" t="str">
        <f>VLOOKUP(Z1350, method!$A$1:$B$15, 2, 0)</f>
        <v>留後</v>
      </c>
      <c r="G1350">
        <v>2</v>
      </c>
      <c r="H1350">
        <v>105</v>
      </c>
      <c r="I1350" s="43">
        <v>1200</v>
      </c>
      <c r="J1350" s="22" t="s">
        <v>588</v>
      </c>
      <c r="K1350">
        <v>1</v>
      </c>
      <c r="L1350">
        <v>9.36</v>
      </c>
      <c r="M1350">
        <v>16</v>
      </c>
      <c r="N1350">
        <v>2</v>
      </c>
      <c r="O1350">
        <v>25</v>
      </c>
      <c r="P1350" t="s">
        <v>441</v>
      </c>
      <c r="Q1350">
        <v>1122</v>
      </c>
      <c r="R1350">
        <v>3</v>
      </c>
      <c r="S1350" s="32" t="s">
        <v>446</v>
      </c>
      <c r="T1350">
        <v>436</v>
      </c>
      <c r="W1350" t="s">
        <v>436</v>
      </c>
      <c r="X1350">
        <v>65</v>
      </c>
      <c r="Y1350" s="18" t="s">
        <v>89</v>
      </c>
      <c r="Z1350">
        <v>11</v>
      </c>
      <c r="AA1350">
        <v>11</v>
      </c>
      <c r="AB1350">
        <v>7</v>
      </c>
      <c r="AF1350">
        <v>6</v>
      </c>
      <c r="AG1350" t="s">
        <v>44</v>
      </c>
    </row>
    <row r="1351" spans="1:33" hidden="1" x14ac:dyDescent="0.25">
      <c r="A1351" s="22" t="s">
        <v>275</v>
      </c>
      <c r="B1351" s="17" t="s">
        <v>305</v>
      </c>
      <c r="C1351" s="17" t="s">
        <v>2330</v>
      </c>
      <c r="D1351">
        <v>138</v>
      </c>
      <c r="E1351">
        <v>12</v>
      </c>
      <c r="F1351" s="36" t="str">
        <f>VLOOKUP(Z1351, method!$A$1:$B$15, 2, 0)</f>
        <v>中後</v>
      </c>
      <c r="G1351">
        <v>3</v>
      </c>
      <c r="H1351">
        <v>122</v>
      </c>
      <c r="I1351" s="43">
        <v>1200</v>
      </c>
      <c r="J1351" s="25" t="s">
        <v>49</v>
      </c>
      <c r="K1351">
        <v>1</v>
      </c>
      <c r="L1351">
        <v>10.199999999999999</v>
      </c>
      <c r="M1351">
        <v>31</v>
      </c>
      <c r="N1351">
        <v>1</v>
      </c>
      <c r="O1351">
        <v>25</v>
      </c>
      <c r="P1351" t="s">
        <v>506</v>
      </c>
      <c r="Q1351">
        <v>1127</v>
      </c>
      <c r="R1351">
        <v>3</v>
      </c>
      <c r="S1351" s="32" t="s">
        <v>435</v>
      </c>
      <c r="T1351">
        <v>396</v>
      </c>
      <c r="W1351">
        <v>6</v>
      </c>
      <c r="X1351">
        <v>67</v>
      </c>
      <c r="Y1351" s="18" t="s">
        <v>89</v>
      </c>
      <c r="Z1351">
        <v>9</v>
      </c>
      <c r="AA1351">
        <v>9</v>
      </c>
      <c r="AB1351">
        <v>12</v>
      </c>
      <c r="AF1351">
        <v>6</v>
      </c>
      <c r="AG1351" t="s">
        <v>44</v>
      </c>
    </row>
    <row r="1352" spans="1:33" hidden="1" x14ac:dyDescent="0.25">
      <c r="A1352" s="22" t="s">
        <v>275</v>
      </c>
      <c r="B1352" s="17" t="s">
        <v>305</v>
      </c>
      <c r="C1352" s="17" t="s">
        <v>2330</v>
      </c>
      <c r="D1352">
        <v>110</v>
      </c>
      <c r="E1352">
        <v>11</v>
      </c>
      <c r="F1352" s="38" t="str">
        <f>VLOOKUP(Z1352, method!$A$1:$B$15, 2, 0)</f>
        <v>留後</v>
      </c>
      <c r="G1352">
        <v>10</v>
      </c>
      <c r="H1352">
        <v>125</v>
      </c>
      <c r="I1352" s="43">
        <v>1200</v>
      </c>
      <c r="J1352" s="26" t="s">
        <v>389</v>
      </c>
      <c r="K1352">
        <v>1</v>
      </c>
      <c r="L1352">
        <v>9.9</v>
      </c>
      <c r="M1352">
        <v>12</v>
      </c>
      <c r="N1352">
        <v>1</v>
      </c>
      <c r="O1352">
        <v>25</v>
      </c>
      <c r="P1352" t="s">
        <v>441</v>
      </c>
      <c r="Q1352">
        <v>1105</v>
      </c>
      <c r="R1352">
        <v>3</v>
      </c>
      <c r="S1352" s="32" t="s">
        <v>435</v>
      </c>
      <c r="T1352">
        <v>344</v>
      </c>
      <c r="W1352">
        <v>5</v>
      </c>
      <c r="X1352">
        <v>67</v>
      </c>
      <c r="Y1352" s="18" t="s">
        <v>89</v>
      </c>
      <c r="Z1352">
        <v>12</v>
      </c>
      <c r="AA1352">
        <v>12</v>
      </c>
      <c r="AB1352">
        <v>11</v>
      </c>
      <c r="AF1352">
        <v>6</v>
      </c>
      <c r="AG1352" t="s">
        <v>44</v>
      </c>
    </row>
    <row r="1353" spans="1:33" x14ac:dyDescent="0.25">
      <c r="A1353" s="22" t="s">
        <v>275</v>
      </c>
      <c r="B1353" s="18" t="s">
        <v>308</v>
      </c>
      <c r="C1353" s="18" t="s">
        <v>2331</v>
      </c>
      <c r="D1353">
        <v>16</v>
      </c>
      <c r="E1353" s="34">
        <v>5</v>
      </c>
      <c r="F1353" s="36" t="str">
        <f>VLOOKUP(Z1353, method!$A$1:$B$15, 2, 0)</f>
        <v>中後</v>
      </c>
      <c r="G1353">
        <v>8</v>
      </c>
      <c r="H1353">
        <v>117</v>
      </c>
      <c r="I1353" s="43">
        <v>1200</v>
      </c>
      <c r="J1353" s="24" t="s">
        <v>34</v>
      </c>
      <c r="K1353">
        <v>1</v>
      </c>
      <c r="L1353">
        <v>10.119999999999999</v>
      </c>
      <c r="M1353">
        <v>17</v>
      </c>
      <c r="N1353">
        <v>9</v>
      </c>
      <c r="O1353">
        <v>25</v>
      </c>
      <c r="P1353" s="31" t="s">
        <v>455</v>
      </c>
      <c r="Q1353">
        <v>1017</v>
      </c>
      <c r="R1353">
        <v>4</v>
      </c>
      <c r="S1353" s="32" t="s">
        <v>446</v>
      </c>
      <c r="T1353">
        <v>33</v>
      </c>
      <c r="W1353" s="12">
        <v>2</v>
      </c>
      <c r="X1353">
        <v>42</v>
      </c>
      <c r="Y1353" s="19" t="s">
        <v>94</v>
      </c>
      <c r="Z1353">
        <v>9</v>
      </c>
      <c r="AA1353">
        <v>8</v>
      </c>
      <c r="AB1353">
        <v>5</v>
      </c>
      <c r="AF1353">
        <v>10</v>
      </c>
      <c r="AG1353" t="s">
        <v>34</v>
      </c>
    </row>
    <row r="1354" spans="1:33" x14ac:dyDescent="0.25">
      <c r="A1354" s="22" t="s">
        <v>275</v>
      </c>
      <c r="B1354" s="18" t="s">
        <v>308</v>
      </c>
      <c r="C1354" s="18" t="s">
        <v>2331</v>
      </c>
      <c r="D1354">
        <v>12</v>
      </c>
      <c r="E1354">
        <v>9</v>
      </c>
      <c r="F1354" s="36" t="str">
        <f>VLOOKUP(Z1354, method!$A$1:$B$15, 2, 0)</f>
        <v>中後</v>
      </c>
      <c r="G1354">
        <v>6</v>
      </c>
      <c r="H1354">
        <v>119</v>
      </c>
      <c r="I1354" s="43">
        <v>1200</v>
      </c>
      <c r="J1354" s="19" t="s">
        <v>101</v>
      </c>
      <c r="K1354">
        <v>1</v>
      </c>
      <c r="L1354">
        <v>10.26</v>
      </c>
      <c r="M1354">
        <v>9</v>
      </c>
      <c r="N1354">
        <v>7</v>
      </c>
      <c r="O1354">
        <v>25</v>
      </c>
      <c r="P1354" s="31" t="s">
        <v>450</v>
      </c>
      <c r="Q1354">
        <v>1017</v>
      </c>
      <c r="R1354">
        <v>4</v>
      </c>
      <c r="S1354" s="32" t="s">
        <v>446</v>
      </c>
      <c r="T1354">
        <v>825</v>
      </c>
      <c r="W1354" t="s">
        <v>699</v>
      </c>
      <c r="X1354">
        <v>44</v>
      </c>
      <c r="Y1354" s="19" t="s">
        <v>94</v>
      </c>
      <c r="Z1354">
        <v>8</v>
      </c>
      <c r="AA1354">
        <v>8</v>
      </c>
      <c r="AB1354">
        <v>9</v>
      </c>
      <c r="AF1354">
        <v>10</v>
      </c>
      <c r="AG1354" t="s">
        <v>34</v>
      </c>
    </row>
    <row r="1355" spans="1:33" x14ac:dyDescent="0.25">
      <c r="A1355" s="22" t="s">
        <v>275</v>
      </c>
      <c r="B1355" s="18" t="s">
        <v>308</v>
      </c>
      <c r="C1355" s="18" t="s">
        <v>2331</v>
      </c>
      <c r="D1355">
        <v>22</v>
      </c>
      <c r="E1355" s="28">
        <v>2</v>
      </c>
      <c r="F1355" s="38" t="str">
        <f>VLOOKUP(Z1355, method!$A$1:$B$15, 2, 0)</f>
        <v>留後</v>
      </c>
      <c r="G1355">
        <v>11</v>
      </c>
      <c r="H1355">
        <v>119</v>
      </c>
      <c r="I1355" s="43">
        <v>1200</v>
      </c>
      <c r="J1355" s="17" t="s">
        <v>121</v>
      </c>
      <c r="K1355">
        <v>1</v>
      </c>
      <c r="L1355">
        <v>10.39</v>
      </c>
      <c r="M1355">
        <v>25</v>
      </c>
      <c r="N1355">
        <v>6</v>
      </c>
      <c r="O1355">
        <v>25</v>
      </c>
      <c r="P1355" s="31" t="s">
        <v>461</v>
      </c>
      <c r="Q1355">
        <v>1023</v>
      </c>
      <c r="R1355">
        <v>4</v>
      </c>
      <c r="S1355" s="32" t="s">
        <v>446</v>
      </c>
      <c r="T1355">
        <v>783</v>
      </c>
      <c r="W1355">
        <v>3</v>
      </c>
      <c r="X1355">
        <v>44</v>
      </c>
      <c r="Y1355" s="19" t="s">
        <v>94</v>
      </c>
      <c r="Z1355">
        <v>12</v>
      </c>
      <c r="AA1355">
        <v>12</v>
      </c>
      <c r="AB1355">
        <v>2</v>
      </c>
      <c r="AF1355">
        <v>10</v>
      </c>
      <c r="AG1355" t="s">
        <v>34</v>
      </c>
    </row>
    <row r="1356" spans="1:33" x14ac:dyDescent="0.25">
      <c r="A1356" s="22" t="s">
        <v>275</v>
      </c>
      <c r="B1356" s="18" t="s">
        <v>308</v>
      </c>
      <c r="C1356" s="18" t="s">
        <v>2331</v>
      </c>
      <c r="D1356">
        <v>38</v>
      </c>
      <c r="E1356" s="34">
        <v>5</v>
      </c>
      <c r="F1356" s="36" t="str">
        <f>VLOOKUP(Z1356, method!$A$1:$B$15, 2, 0)</f>
        <v>中後</v>
      </c>
      <c r="G1356">
        <v>10</v>
      </c>
      <c r="H1356">
        <v>122</v>
      </c>
      <c r="I1356" s="43">
        <v>1200</v>
      </c>
      <c r="J1356" s="24" t="s">
        <v>34</v>
      </c>
      <c r="K1356">
        <v>1</v>
      </c>
      <c r="L1356">
        <v>9.75</v>
      </c>
      <c r="M1356">
        <v>21</v>
      </c>
      <c r="N1356">
        <v>5</v>
      </c>
      <c r="O1356">
        <v>25</v>
      </c>
      <c r="P1356" s="31" t="s">
        <v>461</v>
      </c>
      <c r="Q1356">
        <v>1013</v>
      </c>
      <c r="R1356">
        <v>4</v>
      </c>
      <c r="S1356" s="32" t="s">
        <v>446</v>
      </c>
      <c r="T1356">
        <v>688</v>
      </c>
      <c r="W1356" t="s">
        <v>600</v>
      </c>
      <c r="X1356">
        <v>46</v>
      </c>
      <c r="Y1356" s="19" t="s">
        <v>94</v>
      </c>
      <c r="Z1356">
        <v>10</v>
      </c>
      <c r="AA1356">
        <v>11</v>
      </c>
      <c r="AB1356">
        <v>5</v>
      </c>
      <c r="AF1356">
        <v>10</v>
      </c>
      <c r="AG1356" t="s">
        <v>34</v>
      </c>
    </row>
    <row r="1357" spans="1:33" x14ac:dyDescent="0.25">
      <c r="A1357" s="22" t="s">
        <v>275</v>
      </c>
      <c r="B1357" s="18" t="s">
        <v>308</v>
      </c>
      <c r="C1357" s="18" t="s">
        <v>2331</v>
      </c>
      <c r="D1357">
        <v>18</v>
      </c>
      <c r="E1357">
        <v>6</v>
      </c>
      <c r="F1357" s="37" t="str">
        <f>VLOOKUP(Z1357, method!$A$1:$B$15, 2, 0)</f>
        <v>中前</v>
      </c>
      <c r="G1357">
        <v>3</v>
      </c>
      <c r="H1357">
        <v>124</v>
      </c>
      <c r="I1357" s="43">
        <v>1200</v>
      </c>
      <c r="J1357" s="24" t="s">
        <v>34</v>
      </c>
      <c r="K1357">
        <v>1</v>
      </c>
      <c r="L1357">
        <v>10.38</v>
      </c>
      <c r="M1357">
        <v>9</v>
      </c>
      <c r="N1357">
        <v>4</v>
      </c>
      <c r="O1357">
        <v>25</v>
      </c>
      <c r="P1357" s="31" t="s">
        <v>450</v>
      </c>
      <c r="Q1357">
        <v>1017</v>
      </c>
      <c r="R1357">
        <v>4</v>
      </c>
      <c r="S1357" s="32" t="s">
        <v>446</v>
      </c>
      <c r="T1357">
        <v>575</v>
      </c>
      <c r="W1357" t="s">
        <v>600</v>
      </c>
      <c r="X1357">
        <v>48</v>
      </c>
      <c r="Y1357" s="19" t="s">
        <v>94</v>
      </c>
      <c r="Z1357">
        <v>6</v>
      </c>
      <c r="AA1357">
        <v>7</v>
      </c>
      <c r="AB1357">
        <v>6</v>
      </c>
      <c r="AF1357">
        <v>10</v>
      </c>
      <c r="AG1357" t="s">
        <v>34</v>
      </c>
    </row>
    <row r="1358" spans="1:33" x14ac:dyDescent="0.25">
      <c r="A1358" s="22" t="s">
        <v>275</v>
      </c>
      <c r="B1358" s="18" t="s">
        <v>308</v>
      </c>
      <c r="C1358" s="18" t="s">
        <v>2331</v>
      </c>
      <c r="D1358">
        <v>95</v>
      </c>
      <c r="E1358">
        <v>6</v>
      </c>
      <c r="F1358" s="38" t="str">
        <f>VLOOKUP(Z1358, method!$A$1:$B$15, 2, 0)</f>
        <v>留後</v>
      </c>
      <c r="G1358">
        <v>9</v>
      </c>
      <c r="H1358">
        <v>123</v>
      </c>
      <c r="I1358" s="43">
        <v>1200</v>
      </c>
      <c r="J1358" s="24" t="s">
        <v>34</v>
      </c>
      <c r="K1358">
        <v>1</v>
      </c>
      <c r="L1358">
        <v>10.36</v>
      </c>
      <c r="M1358">
        <v>12</v>
      </c>
      <c r="N1358">
        <v>3</v>
      </c>
      <c r="O1358">
        <v>25</v>
      </c>
      <c r="P1358" s="31" t="s">
        <v>450</v>
      </c>
      <c r="Q1358">
        <v>1009</v>
      </c>
      <c r="R1358">
        <v>4</v>
      </c>
      <c r="S1358" s="32" t="s">
        <v>446</v>
      </c>
      <c r="T1358">
        <v>498</v>
      </c>
      <c r="W1358" s="12" t="s">
        <v>521</v>
      </c>
      <c r="X1358">
        <v>48</v>
      </c>
      <c r="Y1358" s="19" t="s">
        <v>94</v>
      </c>
      <c r="Z1358">
        <v>11</v>
      </c>
      <c r="AA1358">
        <v>10</v>
      </c>
      <c r="AB1358">
        <v>6</v>
      </c>
      <c r="AF1358">
        <v>10</v>
      </c>
      <c r="AG1358" t="s">
        <v>34</v>
      </c>
    </row>
    <row r="1359" spans="1:33" hidden="1" x14ac:dyDescent="0.25">
      <c r="A1359" s="22" t="s">
        <v>275</v>
      </c>
      <c r="B1359" s="18" t="s">
        <v>308</v>
      </c>
      <c r="C1359" s="18" t="s">
        <v>2331</v>
      </c>
      <c r="D1359">
        <v>98</v>
      </c>
      <c r="E1359">
        <v>9</v>
      </c>
      <c r="F1359" s="37" t="str">
        <f>VLOOKUP(Z1359, method!$A$1:$B$15, 2, 0)</f>
        <v>中前</v>
      </c>
      <c r="G1359">
        <v>6</v>
      </c>
      <c r="H1359">
        <v>125</v>
      </c>
      <c r="I1359" s="43">
        <v>1200</v>
      </c>
      <c r="J1359" s="27" t="s">
        <v>93</v>
      </c>
      <c r="K1359">
        <v>1</v>
      </c>
      <c r="L1359">
        <v>9.56</v>
      </c>
      <c r="M1359">
        <v>16</v>
      </c>
      <c r="N1359">
        <v>2</v>
      </c>
      <c r="O1359">
        <v>25</v>
      </c>
      <c r="P1359" t="s">
        <v>441</v>
      </c>
      <c r="Q1359">
        <v>1018</v>
      </c>
      <c r="R1359">
        <v>4</v>
      </c>
      <c r="S1359" s="32" t="s">
        <v>446</v>
      </c>
      <c r="T1359">
        <v>428</v>
      </c>
      <c r="W1359">
        <v>5</v>
      </c>
      <c r="X1359">
        <v>50</v>
      </c>
      <c r="Y1359" s="19" t="s">
        <v>94</v>
      </c>
      <c r="Z1359">
        <v>7</v>
      </c>
      <c r="AA1359">
        <v>7</v>
      </c>
      <c r="AB1359">
        <v>9</v>
      </c>
      <c r="AF1359">
        <v>10</v>
      </c>
      <c r="AG1359" t="s">
        <v>34</v>
      </c>
    </row>
    <row r="1360" spans="1:33" hidden="1" x14ac:dyDescent="0.25">
      <c r="A1360" s="22" t="s">
        <v>275</v>
      </c>
      <c r="B1360" s="18" t="s">
        <v>308</v>
      </c>
      <c r="C1360" s="18" t="s">
        <v>2331</v>
      </c>
      <c r="D1360">
        <v>70</v>
      </c>
      <c r="E1360">
        <v>10</v>
      </c>
      <c r="F1360" s="36" t="str">
        <f>VLOOKUP(Z1360, method!$A$1:$B$15, 2, 0)</f>
        <v>中後</v>
      </c>
      <c r="G1360">
        <v>7</v>
      </c>
      <c r="H1360">
        <v>128</v>
      </c>
      <c r="I1360" s="43">
        <v>1200</v>
      </c>
      <c r="J1360" s="27" t="s">
        <v>93</v>
      </c>
      <c r="K1360">
        <v>1</v>
      </c>
      <c r="L1360">
        <v>10.01</v>
      </c>
      <c r="M1360">
        <v>22</v>
      </c>
      <c r="N1360">
        <v>12</v>
      </c>
      <c r="O1360">
        <v>24</v>
      </c>
      <c r="P1360" t="s">
        <v>539</v>
      </c>
      <c r="Q1360">
        <v>1048</v>
      </c>
      <c r="R1360">
        <v>4</v>
      </c>
      <c r="S1360" s="32" t="s">
        <v>435</v>
      </c>
      <c r="T1360">
        <v>279</v>
      </c>
      <c r="W1360">
        <v>6</v>
      </c>
      <c r="X1360">
        <v>52</v>
      </c>
      <c r="Y1360" s="19" t="s">
        <v>94</v>
      </c>
      <c r="Z1360">
        <v>10</v>
      </c>
      <c r="AA1360">
        <v>10</v>
      </c>
      <c r="AB1360">
        <v>10</v>
      </c>
      <c r="AF1360">
        <v>10</v>
      </c>
      <c r="AG1360" t="s">
        <v>34</v>
      </c>
    </row>
    <row r="1361" spans="1:33" hidden="1" x14ac:dyDescent="0.25">
      <c r="A1361" s="22" t="s">
        <v>275</v>
      </c>
      <c r="B1361" s="18" t="s">
        <v>308</v>
      </c>
      <c r="C1361" s="18" t="s">
        <v>2331</v>
      </c>
      <c r="D1361" t="s">
        <v>546</v>
      </c>
      <c r="E1361" t="s">
        <v>720</v>
      </c>
      <c r="G1361" t="s">
        <v>546</v>
      </c>
      <c r="H1361">
        <v>131</v>
      </c>
      <c r="I1361" s="43">
        <v>1200</v>
      </c>
      <c r="J1361" s="27" t="s">
        <v>93</v>
      </c>
      <c r="K1361" t="s">
        <v>546</v>
      </c>
      <c r="M1361">
        <v>17</v>
      </c>
      <c r="N1361">
        <v>11</v>
      </c>
      <c r="O1361">
        <v>24</v>
      </c>
      <c r="P1361" t="s">
        <v>506</v>
      </c>
      <c r="Q1361" t="s">
        <v>546</v>
      </c>
      <c r="R1361">
        <v>4</v>
      </c>
      <c r="S1361" s="32" t="s">
        <v>435</v>
      </c>
      <c r="T1361">
        <v>182</v>
      </c>
      <c r="W1361" t="s">
        <v>546</v>
      </c>
      <c r="X1361">
        <v>52</v>
      </c>
      <c r="Y1361" s="19" t="s">
        <v>94</v>
      </c>
      <c r="Z1361" t="s">
        <v>546</v>
      </c>
      <c r="AF1361">
        <v>10</v>
      </c>
      <c r="AG1361" t="s">
        <v>34</v>
      </c>
    </row>
    <row r="1362" spans="1:33" hidden="1" x14ac:dyDescent="0.25">
      <c r="A1362" s="22" t="s">
        <v>275</v>
      </c>
      <c r="B1362" s="18" t="s">
        <v>308</v>
      </c>
      <c r="C1362" s="18" t="s">
        <v>2331</v>
      </c>
      <c r="D1362">
        <v>33</v>
      </c>
      <c r="E1362">
        <v>12</v>
      </c>
      <c r="F1362" s="36" t="str">
        <f>VLOOKUP(Z1362, method!$A$1:$B$15, 2, 0)</f>
        <v>中後</v>
      </c>
      <c r="G1362">
        <v>11</v>
      </c>
      <c r="H1362">
        <v>128</v>
      </c>
      <c r="I1362" s="43">
        <v>1200</v>
      </c>
      <c r="J1362" s="27" t="s">
        <v>93</v>
      </c>
      <c r="K1362">
        <v>1</v>
      </c>
      <c r="L1362">
        <v>10.27</v>
      </c>
      <c r="M1362">
        <v>20</v>
      </c>
      <c r="N1362">
        <v>10</v>
      </c>
      <c r="O1362">
        <v>24</v>
      </c>
      <c r="P1362" t="s">
        <v>506</v>
      </c>
      <c r="Q1362">
        <v>1040</v>
      </c>
      <c r="R1362">
        <v>4</v>
      </c>
      <c r="S1362" s="32" t="s">
        <v>446</v>
      </c>
      <c r="T1362">
        <v>114</v>
      </c>
      <c r="W1362" t="s">
        <v>674</v>
      </c>
      <c r="X1362">
        <v>52</v>
      </c>
      <c r="Y1362" s="19" t="s">
        <v>94</v>
      </c>
      <c r="Z1362">
        <v>10</v>
      </c>
      <c r="AA1362">
        <v>9</v>
      </c>
      <c r="AB1362">
        <v>12</v>
      </c>
      <c r="AF1362">
        <v>10</v>
      </c>
      <c r="AG1362" t="s">
        <v>34</v>
      </c>
    </row>
    <row r="1363" spans="1:33" hidden="1" x14ac:dyDescent="0.25">
      <c r="A1363" s="22" t="s">
        <v>275</v>
      </c>
      <c r="B1363" s="19" t="s">
        <v>311</v>
      </c>
      <c r="C1363" s="19" t="s">
        <v>2332</v>
      </c>
      <c r="D1363">
        <v>22</v>
      </c>
      <c r="E1363">
        <v>10</v>
      </c>
      <c r="F1363" s="35" t="str">
        <f>VLOOKUP(Z1363, method!$A$1:$B$15, 2, 0)</f>
        <v>放頭</v>
      </c>
      <c r="G1363">
        <v>3</v>
      </c>
      <c r="H1363">
        <v>123</v>
      </c>
      <c r="I1363">
        <v>1400</v>
      </c>
      <c r="J1363" s="17" t="s">
        <v>121</v>
      </c>
      <c r="K1363">
        <v>1</v>
      </c>
      <c r="L1363">
        <v>23.04</v>
      </c>
      <c r="M1363">
        <v>10</v>
      </c>
      <c r="N1363">
        <v>5</v>
      </c>
      <c r="O1363">
        <v>25</v>
      </c>
      <c r="P1363" t="s">
        <v>429</v>
      </c>
      <c r="Q1363">
        <v>1071</v>
      </c>
      <c r="R1363">
        <v>4</v>
      </c>
      <c r="S1363" s="32" t="s">
        <v>435</v>
      </c>
      <c r="T1363">
        <v>663</v>
      </c>
      <c r="W1363" t="s">
        <v>447</v>
      </c>
      <c r="X1363">
        <v>46</v>
      </c>
      <c r="Y1363" s="21" t="s">
        <v>35</v>
      </c>
      <c r="Z1363">
        <v>3</v>
      </c>
      <c r="AA1363">
        <v>3</v>
      </c>
      <c r="AB1363">
        <v>2</v>
      </c>
      <c r="AC1363">
        <v>10</v>
      </c>
      <c r="AF1363">
        <v>1</v>
      </c>
      <c r="AG1363" t="s">
        <v>150</v>
      </c>
    </row>
    <row r="1364" spans="1:33" x14ac:dyDescent="0.25">
      <c r="A1364" s="22" t="s">
        <v>275</v>
      </c>
      <c r="B1364" s="19" t="s">
        <v>311</v>
      </c>
      <c r="C1364" s="19" t="s">
        <v>2332</v>
      </c>
      <c r="D1364">
        <v>14</v>
      </c>
      <c r="E1364" s="34">
        <v>4</v>
      </c>
      <c r="F1364" s="35" t="str">
        <f>VLOOKUP(Z1364, method!$A$1:$B$15, 2, 0)</f>
        <v>放頭</v>
      </c>
      <c r="G1364">
        <v>2</v>
      </c>
      <c r="H1364">
        <v>125</v>
      </c>
      <c r="I1364" s="43">
        <v>1200</v>
      </c>
      <c r="J1364" s="17" t="s">
        <v>121</v>
      </c>
      <c r="K1364">
        <v>1</v>
      </c>
      <c r="L1364">
        <v>10.02</v>
      </c>
      <c r="M1364">
        <v>2</v>
      </c>
      <c r="N1364">
        <v>4</v>
      </c>
      <c r="O1364">
        <v>25</v>
      </c>
      <c r="P1364" s="42" t="s">
        <v>445</v>
      </c>
      <c r="Q1364">
        <v>1060</v>
      </c>
      <c r="R1364">
        <v>4</v>
      </c>
      <c r="S1364" s="32" t="s">
        <v>446</v>
      </c>
      <c r="T1364">
        <v>556</v>
      </c>
      <c r="W1364" s="12" t="s">
        <v>456</v>
      </c>
      <c r="X1364">
        <v>48</v>
      </c>
      <c r="Y1364" s="21" t="s">
        <v>35</v>
      </c>
      <c r="Z1364">
        <v>3</v>
      </c>
      <c r="AA1364">
        <v>4</v>
      </c>
      <c r="AB1364">
        <v>4</v>
      </c>
      <c r="AF1364">
        <v>1</v>
      </c>
      <c r="AG1364" t="s">
        <v>150</v>
      </c>
    </row>
    <row r="1365" spans="1:33" x14ac:dyDescent="0.25">
      <c r="A1365" s="22" t="s">
        <v>275</v>
      </c>
      <c r="B1365" s="19" t="s">
        <v>311</v>
      </c>
      <c r="C1365" s="19" t="s">
        <v>2332</v>
      </c>
      <c r="D1365">
        <v>12</v>
      </c>
      <c r="E1365">
        <v>6</v>
      </c>
      <c r="F1365" s="37" t="str">
        <f>VLOOKUP(Z1365, method!$A$1:$B$15, 2, 0)</f>
        <v>中前</v>
      </c>
      <c r="G1365">
        <v>3</v>
      </c>
      <c r="H1365">
        <v>126</v>
      </c>
      <c r="I1365" s="43">
        <v>1200</v>
      </c>
      <c r="J1365" s="20" t="s">
        <v>402</v>
      </c>
      <c r="K1365">
        <v>1</v>
      </c>
      <c r="L1365">
        <v>10.15</v>
      </c>
      <c r="M1365">
        <v>5</v>
      </c>
      <c r="N1365">
        <v>3</v>
      </c>
      <c r="O1365">
        <v>25</v>
      </c>
      <c r="P1365" s="42" t="s">
        <v>445</v>
      </c>
      <c r="Q1365">
        <v>1070</v>
      </c>
      <c r="R1365">
        <v>4</v>
      </c>
      <c r="S1365" s="32" t="s">
        <v>435</v>
      </c>
      <c r="T1365">
        <v>477</v>
      </c>
      <c r="W1365" s="12" t="s">
        <v>456</v>
      </c>
      <c r="X1365">
        <v>50</v>
      </c>
      <c r="Y1365" s="21" t="s">
        <v>35</v>
      </c>
      <c r="Z1365">
        <v>4</v>
      </c>
      <c r="AA1365">
        <v>4</v>
      </c>
      <c r="AB1365">
        <v>6</v>
      </c>
      <c r="AF1365">
        <v>1</v>
      </c>
      <c r="AG1365" t="s">
        <v>150</v>
      </c>
    </row>
    <row r="1366" spans="1:33" x14ac:dyDescent="0.25">
      <c r="A1366" s="22" t="s">
        <v>275</v>
      </c>
      <c r="B1366" s="19" t="s">
        <v>311</v>
      </c>
      <c r="C1366" s="19" t="s">
        <v>2332</v>
      </c>
      <c r="D1366">
        <v>14</v>
      </c>
      <c r="E1366">
        <v>6</v>
      </c>
      <c r="F1366" s="37" t="str">
        <f>VLOOKUP(Z1366, method!$A$1:$B$15, 2, 0)</f>
        <v>中前</v>
      </c>
      <c r="G1366">
        <v>2</v>
      </c>
      <c r="H1366">
        <v>128</v>
      </c>
      <c r="I1366" s="43">
        <v>1200</v>
      </c>
      <c r="J1366" s="24" t="s">
        <v>38</v>
      </c>
      <c r="K1366">
        <v>1</v>
      </c>
      <c r="L1366">
        <v>10.35</v>
      </c>
      <c r="M1366">
        <v>5</v>
      </c>
      <c r="N1366">
        <v>2</v>
      </c>
      <c r="O1366">
        <v>25</v>
      </c>
      <c r="P1366" s="31" t="s">
        <v>450</v>
      </c>
      <c r="Q1366">
        <v>1064</v>
      </c>
      <c r="R1366">
        <v>4</v>
      </c>
      <c r="S1366" s="32" t="s">
        <v>435</v>
      </c>
      <c r="T1366">
        <v>399</v>
      </c>
      <c r="W1366" s="12" t="s">
        <v>558</v>
      </c>
      <c r="X1366">
        <v>52</v>
      </c>
      <c r="Y1366" s="21" t="s">
        <v>35</v>
      </c>
      <c r="Z1366">
        <v>6</v>
      </c>
      <c r="AA1366">
        <v>7</v>
      </c>
      <c r="AB1366">
        <v>6</v>
      </c>
      <c r="AF1366">
        <v>1</v>
      </c>
      <c r="AG1366" t="s">
        <v>150</v>
      </c>
    </row>
    <row r="1367" spans="1:33" hidden="1" x14ac:dyDescent="0.25">
      <c r="A1367" s="22" t="s">
        <v>275</v>
      </c>
      <c r="B1367" s="19" t="s">
        <v>311</v>
      </c>
      <c r="C1367" s="19" t="s">
        <v>2332</v>
      </c>
      <c r="D1367">
        <v>7.5</v>
      </c>
      <c r="E1367">
        <v>8</v>
      </c>
      <c r="F1367" s="35" t="str">
        <f>VLOOKUP(Z1367, method!$A$1:$B$15, 2, 0)</f>
        <v>放頭</v>
      </c>
      <c r="G1367">
        <v>11</v>
      </c>
      <c r="H1367">
        <v>128</v>
      </c>
      <c r="I1367" s="43">
        <v>1200</v>
      </c>
      <c r="J1367" s="20" t="s">
        <v>19</v>
      </c>
      <c r="K1367">
        <v>1</v>
      </c>
      <c r="L1367">
        <v>10.5</v>
      </c>
      <c r="M1367">
        <v>12</v>
      </c>
      <c r="N1367">
        <v>1</v>
      </c>
      <c r="O1367">
        <v>25</v>
      </c>
      <c r="P1367" t="s">
        <v>441</v>
      </c>
      <c r="Q1367">
        <v>1071</v>
      </c>
      <c r="R1367">
        <v>4</v>
      </c>
      <c r="S1367" s="32" t="s">
        <v>435</v>
      </c>
      <c r="T1367">
        <v>338</v>
      </c>
      <c r="W1367">
        <v>3</v>
      </c>
      <c r="X1367">
        <v>52</v>
      </c>
      <c r="Y1367" s="21" t="s">
        <v>35</v>
      </c>
      <c r="Z1367">
        <v>1</v>
      </c>
      <c r="AA1367">
        <v>2</v>
      </c>
      <c r="AB1367">
        <v>8</v>
      </c>
      <c r="AF1367">
        <v>1</v>
      </c>
      <c r="AG1367" t="s">
        <v>150</v>
      </c>
    </row>
    <row r="1368" spans="1:33" hidden="1" x14ac:dyDescent="0.25">
      <c r="A1368" s="22" t="s">
        <v>275</v>
      </c>
      <c r="B1368" s="20" t="s">
        <v>2333</v>
      </c>
      <c r="C1368" s="20" t="s">
        <v>2334</v>
      </c>
      <c r="D1368">
        <v>10</v>
      </c>
      <c r="E1368">
        <v>7</v>
      </c>
      <c r="F1368" s="35" t="str">
        <f>VLOOKUP(Z1368, method!$A$1:$B$15, 2, 0)</f>
        <v>放頭</v>
      </c>
      <c r="G1368">
        <v>10</v>
      </c>
      <c r="H1368">
        <v>131</v>
      </c>
      <c r="I1368" s="43">
        <v>1200</v>
      </c>
      <c r="J1368" s="16" t="s">
        <v>29</v>
      </c>
      <c r="K1368">
        <v>1</v>
      </c>
      <c r="L1368">
        <v>9.08</v>
      </c>
      <c r="M1368">
        <v>14</v>
      </c>
      <c r="N1368">
        <v>9</v>
      </c>
      <c r="O1368">
        <v>25</v>
      </c>
      <c r="P1368" t="s">
        <v>518</v>
      </c>
      <c r="Q1368">
        <v>1072</v>
      </c>
      <c r="R1368">
        <v>4</v>
      </c>
      <c r="S1368" s="32" t="s">
        <v>446</v>
      </c>
      <c r="T1368">
        <v>26</v>
      </c>
      <c r="W1368" t="s">
        <v>629</v>
      </c>
      <c r="X1368">
        <v>52</v>
      </c>
      <c r="Y1368" s="18" t="s">
        <v>20</v>
      </c>
      <c r="Z1368">
        <v>2</v>
      </c>
      <c r="AA1368">
        <v>3</v>
      </c>
      <c r="AB1368">
        <v>7</v>
      </c>
    </row>
    <row r="1369" spans="1:33" hidden="1" x14ac:dyDescent="0.25">
      <c r="A1369" s="22" t="s">
        <v>275</v>
      </c>
      <c r="B1369" s="20" t="s">
        <v>2333</v>
      </c>
      <c r="C1369" s="20" t="s">
        <v>2334</v>
      </c>
      <c r="D1369">
        <v>149</v>
      </c>
      <c r="E1369" s="34">
        <v>4</v>
      </c>
      <c r="F1369" s="37" t="str">
        <f>VLOOKUP(Z1369, method!$A$1:$B$15, 2, 0)</f>
        <v>中前</v>
      </c>
      <c r="G1369">
        <v>10</v>
      </c>
      <c r="H1369">
        <v>129</v>
      </c>
      <c r="I1369" s="43">
        <v>1200</v>
      </c>
      <c r="J1369" s="16" t="s">
        <v>29</v>
      </c>
      <c r="K1369">
        <v>1</v>
      </c>
      <c r="L1369">
        <v>9</v>
      </c>
      <c r="M1369">
        <v>7</v>
      </c>
      <c r="N1369">
        <v>9</v>
      </c>
      <c r="O1369">
        <v>25</v>
      </c>
      <c r="P1369" t="s">
        <v>434</v>
      </c>
      <c r="Q1369">
        <v>1082</v>
      </c>
      <c r="R1369">
        <v>4</v>
      </c>
      <c r="S1369" s="32" t="s">
        <v>435</v>
      </c>
      <c r="T1369">
        <v>6</v>
      </c>
      <c r="W1369" s="12">
        <v>2</v>
      </c>
      <c r="X1369">
        <v>52</v>
      </c>
      <c r="Y1369" s="18" t="s">
        <v>20</v>
      </c>
      <c r="Z1369">
        <v>5</v>
      </c>
      <c r="AA1369">
        <v>5</v>
      </c>
      <c r="AB1369">
        <v>4</v>
      </c>
    </row>
    <row r="1370" spans="1:33" hidden="1" x14ac:dyDescent="0.25">
      <c r="A1370" s="22" t="s">
        <v>275</v>
      </c>
      <c r="B1370" s="21" t="s">
        <v>2335</v>
      </c>
      <c r="C1370" s="21" t="s">
        <v>2336</v>
      </c>
      <c r="D1370">
        <v>36</v>
      </c>
      <c r="E1370">
        <v>10</v>
      </c>
      <c r="F1370" s="38" t="str">
        <f>VLOOKUP(Z1370, method!$A$1:$B$15, 2, 0)</f>
        <v>留後</v>
      </c>
      <c r="G1370">
        <v>6</v>
      </c>
      <c r="H1370">
        <v>128</v>
      </c>
      <c r="I1370">
        <v>1000</v>
      </c>
      <c r="J1370" s="17" t="s">
        <v>121</v>
      </c>
      <c r="K1370">
        <v>0</v>
      </c>
      <c r="L1370">
        <v>58.65</v>
      </c>
      <c r="M1370">
        <v>10</v>
      </c>
      <c r="N1370">
        <v>9</v>
      </c>
      <c r="O1370">
        <v>25</v>
      </c>
      <c r="P1370" s="31" t="s">
        <v>450</v>
      </c>
      <c r="Q1370">
        <v>1131</v>
      </c>
      <c r="R1370">
        <v>4</v>
      </c>
      <c r="S1370" s="32" t="s">
        <v>435</v>
      </c>
      <c r="T1370">
        <v>13</v>
      </c>
      <c r="W1370" t="s">
        <v>650</v>
      </c>
      <c r="X1370">
        <v>51</v>
      </c>
      <c r="Y1370" s="17" t="s">
        <v>111</v>
      </c>
      <c r="Z1370">
        <v>11</v>
      </c>
      <c r="AA1370">
        <v>11</v>
      </c>
      <c r="AB1370">
        <v>10</v>
      </c>
    </row>
    <row r="1371" spans="1:33" hidden="1" x14ac:dyDescent="0.25">
      <c r="A1371" s="22" t="s">
        <v>275</v>
      </c>
      <c r="B1371" s="21" t="s">
        <v>2335</v>
      </c>
      <c r="C1371" s="21" t="s">
        <v>2336</v>
      </c>
      <c r="D1371">
        <v>9.6999999999999993</v>
      </c>
      <c r="E1371">
        <v>7</v>
      </c>
      <c r="F1371" s="37" t="str">
        <f>VLOOKUP(Z1371, method!$A$1:$B$15, 2, 0)</f>
        <v>中前</v>
      </c>
      <c r="G1371">
        <v>6</v>
      </c>
      <c r="H1371">
        <v>128</v>
      </c>
      <c r="I1371">
        <v>1000</v>
      </c>
      <c r="J1371" s="17" t="s">
        <v>121</v>
      </c>
      <c r="K1371">
        <v>0</v>
      </c>
      <c r="L1371">
        <v>57.44</v>
      </c>
      <c r="M1371">
        <v>9</v>
      </c>
      <c r="N1371">
        <v>7</v>
      </c>
      <c r="O1371">
        <v>25</v>
      </c>
      <c r="P1371" s="31" t="s">
        <v>450</v>
      </c>
      <c r="Q1371">
        <v>1162</v>
      </c>
      <c r="R1371">
        <v>4</v>
      </c>
      <c r="S1371" s="32" t="s">
        <v>446</v>
      </c>
      <c r="T1371">
        <v>822</v>
      </c>
      <c r="W1371" t="s">
        <v>600</v>
      </c>
      <c r="X1371">
        <v>52</v>
      </c>
      <c r="Y1371" s="17" t="s">
        <v>111</v>
      </c>
      <c r="Z1371">
        <v>4</v>
      </c>
      <c r="AA1371">
        <v>5</v>
      </c>
      <c r="AB1371">
        <v>7</v>
      </c>
    </row>
    <row r="1372" spans="1:33" x14ac:dyDescent="0.25">
      <c r="A1372" s="22" t="s">
        <v>275</v>
      </c>
      <c r="B1372" s="21" t="s">
        <v>2335</v>
      </c>
      <c r="C1372" s="21" t="s">
        <v>2336</v>
      </c>
      <c r="D1372">
        <v>27</v>
      </c>
      <c r="E1372" s="34">
        <v>5</v>
      </c>
      <c r="F1372" s="35" t="str">
        <f>VLOOKUP(Z1372, method!$A$1:$B$15, 2, 0)</f>
        <v>放頭</v>
      </c>
      <c r="G1372">
        <v>5</v>
      </c>
      <c r="H1372">
        <v>128</v>
      </c>
      <c r="I1372" s="43">
        <v>1200</v>
      </c>
      <c r="J1372" s="17" t="s">
        <v>121</v>
      </c>
      <c r="K1372">
        <v>1</v>
      </c>
      <c r="L1372">
        <v>10.24</v>
      </c>
      <c r="M1372">
        <v>28</v>
      </c>
      <c r="N1372">
        <v>5</v>
      </c>
      <c r="O1372">
        <v>25</v>
      </c>
      <c r="P1372" s="42" t="s">
        <v>445</v>
      </c>
      <c r="Q1372">
        <v>1155</v>
      </c>
      <c r="R1372">
        <v>4</v>
      </c>
      <c r="S1372" s="32" t="s">
        <v>446</v>
      </c>
      <c r="T1372">
        <v>713</v>
      </c>
      <c r="W1372" t="s">
        <v>600</v>
      </c>
      <c r="X1372">
        <v>52</v>
      </c>
      <c r="Y1372" s="17" t="s">
        <v>111</v>
      </c>
      <c r="Z1372">
        <v>1</v>
      </c>
      <c r="AA1372">
        <v>2</v>
      </c>
      <c r="AB1372">
        <v>5</v>
      </c>
    </row>
    <row r="1373" spans="1:33" x14ac:dyDescent="0.25">
      <c r="A1373" s="22" t="s">
        <v>275</v>
      </c>
      <c r="B1373" s="21" t="s">
        <v>2335</v>
      </c>
      <c r="C1373" s="21" t="s">
        <v>2336</v>
      </c>
      <c r="D1373">
        <v>16</v>
      </c>
      <c r="E1373">
        <v>10</v>
      </c>
      <c r="F1373" s="37" t="str">
        <f>VLOOKUP(Z1373, method!$A$1:$B$15, 2, 0)</f>
        <v>中前</v>
      </c>
      <c r="G1373">
        <v>3</v>
      </c>
      <c r="H1373">
        <v>127</v>
      </c>
      <c r="I1373" s="43">
        <v>1200</v>
      </c>
      <c r="J1373" s="17" t="s">
        <v>121</v>
      </c>
      <c r="K1373">
        <v>1</v>
      </c>
      <c r="L1373">
        <v>10.16</v>
      </c>
      <c r="M1373">
        <v>30</v>
      </c>
      <c r="N1373">
        <v>4</v>
      </c>
      <c r="O1373">
        <v>25</v>
      </c>
      <c r="P1373" s="42" t="s">
        <v>445</v>
      </c>
      <c r="Q1373">
        <v>1149</v>
      </c>
      <c r="R1373">
        <v>4</v>
      </c>
      <c r="S1373" s="32" t="s">
        <v>446</v>
      </c>
      <c r="T1373">
        <v>635</v>
      </c>
      <c r="W1373">
        <v>5</v>
      </c>
      <c r="X1373">
        <v>52</v>
      </c>
      <c r="Y1373" s="17" t="s">
        <v>111</v>
      </c>
      <c r="Z1373">
        <v>5</v>
      </c>
      <c r="AA1373">
        <v>5</v>
      </c>
      <c r="AB1373">
        <v>10</v>
      </c>
    </row>
    <row r="1374" spans="1:33" hidden="1" x14ac:dyDescent="0.25">
      <c r="A1374" s="22" t="s">
        <v>275</v>
      </c>
      <c r="B1374" s="21" t="s">
        <v>2335</v>
      </c>
      <c r="C1374" s="21" t="s">
        <v>2336</v>
      </c>
      <c r="D1374">
        <v>8.6999999999999993</v>
      </c>
      <c r="E1374" s="28">
        <v>1</v>
      </c>
      <c r="F1374" s="35" t="str">
        <f>VLOOKUP(Z1374, method!$A$1:$B$15, 2, 0)</f>
        <v>放頭</v>
      </c>
      <c r="G1374">
        <v>2</v>
      </c>
      <c r="H1374">
        <v>121</v>
      </c>
      <c r="I1374">
        <v>1000</v>
      </c>
      <c r="J1374" s="17" t="s">
        <v>121</v>
      </c>
      <c r="K1374">
        <v>0</v>
      </c>
      <c r="L1374">
        <v>56.93</v>
      </c>
      <c r="M1374">
        <v>2</v>
      </c>
      <c r="N1374">
        <v>4</v>
      </c>
      <c r="O1374">
        <v>25</v>
      </c>
      <c r="P1374" s="30" t="s">
        <v>445</v>
      </c>
      <c r="Q1374">
        <v>1144</v>
      </c>
      <c r="R1374">
        <v>4</v>
      </c>
      <c r="S1374" s="32" t="s">
        <v>446</v>
      </c>
      <c r="T1374">
        <v>557</v>
      </c>
      <c r="W1374" s="12" t="s">
        <v>591</v>
      </c>
      <c r="X1374">
        <v>46</v>
      </c>
      <c r="Y1374" s="17" t="s">
        <v>111</v>
      </c>
      <c r="Z1374">
        <v>3</v>
      </c>
      <c r="AA1374">
        <v>4</v>
      </c>
      <c r="AB1374">
        <v>1</v>
      </c>
    </row>
    <row r="1375" spans="1:33" hidden="1" x14ac:dyDescent="0.25">
      <c r="A1375" s="22" t="s">
        <v>275</v>
      </c>
      <c r="B1375" s="21" t="s">
        <v>2335</v>
      </c>
      <c r="C1375" s="21" t="s">
        <v>2336</v>
      </c>
      <c r="D1375">
        <v>9</v>
      </c>
      <c r="E1375" s="28">
        <v>1</v>
      </c>
      <c r="F1375" s="37" t="str">
        <f>VLOOKUP(Z1375, method!$A$1:$B$15, 2, 0)</f>
        <v>中前</v>
      </c>
      <c r="G1375">
        <v>3</v>
      </c>
      <c r="H1375">
        <v>135</v>
      </c>
      <c r="I1375">
        <v>1000</v>
      </c>
      <c r="J1375" s="17" t="s">
        <v>121</v>
      </c>
      <c r="K1375">
        <v>0</v>
      </c>
      <c r="L1375">
        <v>56.97</v>
      </c>
      <c r="M1375">
        <v>12</v>
      </c>
      <c r="N1375">
        <v>3</v>
      </c>
      <c r="O1375">
        <v>25</v>
      </c>
      <c r="P1375" s="31" t="s">
        <v>450</v>
      </c>
      <c r="Q1375">
        <v>1147</v>
      </c>
      <c r="R1375">
        <v>5</v>
      </c>
      <c r="S1375" s="32" t="s">
        <v>446</v>
      </c>
      <c r="T1375">
        <v>496</v>
      </c>
      <c r="W1375" s="12" t="s">
        <v>914</v>
      </c>
      <c r="X1375">
        <v>40</v>
      </c>
      <c r="Y1375" s="17" t="s">
        <v>111</v>
      </c>
      <c r="Z1375">
        <v>4</v>
      </c>
      <c r="AA1375">
        <v>4</v>
      </c>
      <c r="AB1375">
        <v>1</v>
      </c>
    </row>
    <row r="1376" spans="1:33" x14ac:dyDescent="0.25">
      <c r="A1376" s="22" t="s">
        <v>275</v>
      </c>
      <c r="B1376" s="21" t="s">
        <v>2335</v>
      </c>
      <c r="C1376" s="21" t="s">
        <v>2336</v>
      </c>
      <c r="D1376">
        <v>29</v>
      </c>
      <c r="E1376">
        <v>9</v>
      </c>
      <c r="F1376" s="37" t="str">
        <f>VLOOKUP(Z1376, method!$A$1:$B$15, 2, 0)</f>
        <v>中前</v>
      </c>
      <c r="G1376">
        <v>10</v>
      </c>
      <c r="H1376">
        <v>117</v>
      </c>
      <c r="I1376" s="43">
        <v>1200</v>
      </c>
      <c r="J1376" s="17" t="s">
        <v>121</v>
      </c>
      <c r="K1376">
        <v>1</v>
      </c>
      <c r="L1376">
        <v>10.4</v>
      </c>
      <c r="M1376">
        <v>26</v>
      </c>
      <c r="N1376">
        <v>2</v>
      </c>
      <c r="O1376">
        <v>25</v>
      </c>
      <c r="P1376" s="31" t="s">
        <v>461</v>
      </c>
      <c r="Q1376">
        <v>1162</v>
      </c>
      <c r="R1376">
        <v>4</v>
      </c>
      <c r="S1376" s="32" t="s">
        <v>435</v>
      </c>
      <c r="T1376">
        <v>460</v>
      </c>
      <c r="W1376">
        <v>4</v>
      </c>
      <c r="X1376">
        <v>42</v>
      </c>
      <c r="Y1376" s="17" t="s">
        <v>111</v>
      </c>
      <c r="Z1376">
        <v>6</v>
      </c>
      <c r="AA1376">
        <v>5</v>
      </c>
      <c r="AB1376">
        <v>9</v>
      </c>
    </row>
    <row r="1377" spans="1:33" x14ac:dyDescent="0.25">
      <c r="A1377" s="22" t="s">
        <v>275</v>
      </c>
      <c r="B1377" s="21" t="s">
        <v>2335</v>
      </c>
      <c r="C1377" s="21" t="s">
        <v>2336</v>
      </c>
      <c r="D1377">
        <v>7.1</v>
      </c>
      <c r="E1377">
        <v>9</v>
      </c>
      <c r="F1377" s="37" t="str">
        <f>VLOOKUP(Z1377, method!$A$1:$B$15, 2, 0)</f>
        <v>中前</v>
      </c>
      <c r="G1377">
        <v>1</v>
      </c>
      <c r="H1377">
        <v>117</v>
      </c>
      <c r="I1377" s="43">
        <v>1200</v>
      </c>
      <c r="J1377" s="17" t="s">
        <v>121</v>
      </c>
      <c r="K1377">
        <v>1</v>
      </c>
      <c r="L1377">
        <v>10.83</v>
      </c>
      <c r="M1377">
        <v>22</v>
      </c>
      <c r="N1377">
        <v>1</v>
      </c>
      <c r="O1377">
        <v>25</v>
      </c>
      <c r="P1377" s="31" t="s">
        <v>461</v>
      </c>
      <c r="Q1377">
        <v>1167</v>
      </c>
      <c r="R1377">
        <v>4</v>
      </c>
      <c r="S1377" s="32" t="s">
        <v>435</v>
      </c>
      <c r="T1377">
        <v>369</v>
      </c>
      <c r="W1377" t="s">
        <v>488</v>
      </c>
      <c r="X1377">
        <v>42</v>
      </c>
      <c r="Y1377" s="17" t="s">
        <v>111</v>
      </c>
      <c r="Z1377">
        <v>5</v>
      </c>
      <c r="AA1377">
        <v>5</v>
      </c>
      <c r="AB1377">
        <v>9</v>
      </c>
    </row>
    <row r="1378" spans="1:33" hidden="1" x14ac:dyDescent="0.25">
      <c r="A1378" s="22" t="s">
        <v>275</v>
      </c>
      <c r="B1378" s="21" t="s">
        <v>2335</v>
      </c>
      <c r="C1378" s="21" t="s">
        <v>2336</v>
      </c>
      <c r="D1378">
        <v>28</v>
      </c>
      <c r="E1378" s="28">
        <v>2</v>
      </c>
      <c r="F1378" s="35" t="str">
        <f>VLOOKUP(Z1378, method!$A$1:$B$15, 2, 0)</f>
        <v>放頭</v>
      </c>
      <c r="G1378">
        <v>12</v>
      </c>
      <c r="H1378">
        <v>119</v>
      </c>
      <c r="I1378" s="43">
        <v>1200</v>
      </c>
      <c r="J1378" s="17" t="s">
        <v>121</v>
      </c>
      <c r="K1378">
        <v>1</v>
      </c>
      <c r="L1378">
        <v>10.029999999999999</v>
      </c>
      <c r="M1378">
        <v>26</v>
      </c>
      <c r="N1378">
        <v>12</v>
      </c>
      <c r="O1378">
        <v>24</v>
      </c>
      <c r="P1378" s="30" t="s">
        <v>445</v>
      </c>
      <c r="Q1378">
        <v>1155</v>
      </c>
      <c r="R1378">
        <v>4</v>
      </c>
      <c r="S1378" s="32" t="s">
        <v>435</v>
      </c>
      <c r="T1378">
        <v>290</v>
      </c>
      <c r="W1378" s="12" t="s">
        <v>521</v>
      </c>
      <c r="X1378">
        <v>42</v>
      </c>
      <c r="Y1378" s="17" t="s">
        <v>111</v>
      </c>
      <c r="Z1378">
        <v>2</v>
      </c>
      <c r="AA1378">
        <v>2</v>
      </c>
      <c r="AB1378">
        <v>2</v>
      </c>
    </row>
    <row r="1379" spans="1:33" hidden="1" x14ac:dyDescent="0.25">
      <c r="A1379" s="22" t="s">
        <v>275</v>
      </c>
      <c r="B1379" s="21" t="s">
        <v>2335</v>
      </c>
      <c r="C1379" s="21" t="s">
        <v>2336</v>
      </c>
      <c r="D1379">
        <v>10</v>
      </c>
      <c r="E1379" s="28">
        <v>3</v>
      </c>
      <c r="F1379" s="35" t="str">
        <f>VLOOKUP(Z1379, method!$A$1:$B$15, 2, 0)</f>
        <v>放頭</v>
      </c>
      <c r="G1379">
        <v>6</v>
      </c>
      <c r="H1379">
        <v>119</v>
      </c>
      <c r="I1379" s="43">
        <v>1200</v>
      </c>
      <c r="J1379" s="18" t="s">
        <v>396</v>
      </c>
      <c r="K1379">
        <v>1</v>
      </c>
      <c r="L1379">
        <v>10.73</v>
      </c>
      <c r="M1379">
        <v>4</v>
      </c>
      <c r="N1379">
        <v>12</v>
      </c>
      <c r="O1379">
        <v>24</v>
      </c>
      <c r="P1379" s="31" t="s">
        <v>450</v>
      </c>
      <c r="Q1379">
        <v>1157</v>
      </c>
      <c r="R1379">
        <v>4</v>
      </c>
      <c r="S1379" s="32" t="s">
        <v>435</v>
      </c>
      <c r="T1379">
        <v>236</v>
      </c>
      <c r="W1379" t="s">
        <v>519</v>
      </c>
      <c r="X1379">
        <v>42</v>
      </c>
      <c r="Y1379" s="17" t="s">
        <v>111</v>
      </c>
      <c r="Z1379">
        <v>3</v>
      </c>
      <c r="AA1379">
        <v>3</v>
      </c>
      <c r="AB1379">
        <v>3</v>
      </c>
    </row>
    <row r="1380" spans="1:33" hidden="1" x14ac:dyDescent="0.25">
      <c r="A1380" s="22" t="s">
        <v>275</v>
      </c>
      <c r="B1380" s="21" t="s">
        <v>2335</v>
      </c>
      <c r="C1380" s="21" t="s">
        <v>2336</v>
      </c>
      <c r="D1380">
        <v>71</v>
      </c>
      <c r="E1380" s="34">
        <v>4</v>
      </c>
      <c r="F1380" s="37" t="str">
        <f>VLOOKUP(Z1380, method!$A$1:$B$15, 2, 0)</f>
        <v>中前</v>
      </c>
      <c r="G1380">
        <v>12</v>
      </c>
      <c r="H1380">
        <v>118</v>
      </c>
      <c r="I1380" s="43">
        <v>1200</v>
      </c>
      <c r="J1380" s="25" t="s">
        <v>150</v>
      </c>
      <c r="K1380">
        <v>1</v>
      </c>
      <c r="L1380">
        <v>10.33</v>
      </c>
      <c r="M1380">
        <v>30</v>
      </c>
      <c r="N1380">
        <v>10</v>
      </c>
      <c r="O1380">
        <v>24</v>
      </c>
      <c r="P1380" s="42" t="s">
        <v>445</v>
      </c>
      <c r="Q1380">
        <v>1144</v>
      </c>
      <c r="R1380">
        <v>4</v>
      </c>
      <c r="S1380" s="32" t="s">
        <v>435</v>
      </c>
      <c r="T1380">
        <v>141</v>
      </c>
      <c r="W1380" s="12" t="s">
        <v>464</v>
      </c>
      <c r="X1380">
        <v>43</v>
      </c>
      <c r="Y1380" s="17" t="s">
        <v>111</v>
      </c>
      <c r="Z1380">
        <v>5</v>
      </c>
      <c r="AA1380">
        <v>5</v>
      </c>
      <c r="AB1380">
        <v>4</v>
      </c>
    </row>
    <row r="1381" spans="1:33" hidden="1" x14ac:dyDescent="0.25">
      <c r="A1381" s="22" t="s">
        <v>275</v>
      </c>
      <c r="B1381" s="21" t="s">
        <v>2335</v>
      </c>
      <c r="C1381" s="21" t="s">
        <v>2336</v>
      </c>
      <c r="D1381">
        <v>41</v>
      </c>
      <c r="E1381">
        <v>7</v>
      </c>
      <c r="F1381" s="37" t="str">
        <f>VLOOKUP(Z1381, method!$A$1:$B$15, 2, 0)</f>
        <v>中前</v>
      </c>
      <c r="G1381">
        <v>3</v>
      </c>
      <c r="H1381">
        <v>124</v>
      </c>
      <c r="I1381" s="43">
        <v>1200</v>
      </c>
      <c r="J1381" s="17" t="s">
        <v>121</v>
      </c>
      <c r="K1381">
        <v>1</v>
      </c>
      <c r="L1381">
        <v>10.53</v>
      </c>
      <c r="M1381">
        <v>19</v>
      </c>
      <c r="N1381">
        <v>5</v>
      </c>
      <c r="O1381">
        <v>24</v>
      </c>
      <c r="P1381" t="s">
        <v>441</v>
      </c>
      <c r="Q1381">
        <v>1131</v>
      </c>
      <c r="R1381">
        <v>4</v>
      </c>
      <c r="S1381" s="32" t="s">
        <v>435</v>
      </c>
      <c r="T1381">
        <v>676</v>
      </c>
      <c r="W1381" t="s">
        <v>572</v>
      </c>
      <c r="X1381">
        <v>45</v>
      </c>
      <c r="Y1381" s="17" t="s">
        <v>111</v>
      </c>
      <c r="Z1381">
        <v>6</v>
      </c>
      <c r="AA1381">
        <v>6</v>
      </c>
      <c r="AB1381">
        <v>7</v>
      </c>
    </row>
    <row r="1382" spans="1:33" hidden="1" x14ac:dyDescent="0.25">
      <c r="A1382" s="22" t="s">
        <v>275</v>
      </c>
      <c r="B1382" s="21" t="s">
        <v>2335</v>
      </c>
      <c r="C1382" s="21" t="s">
        <v>2336</v>
      </c>
      <c r="D1382">
        <v>50</v>
      </c>
      <c r="E1382">
        <v>12</v>
      </c>
      <c r="F1382" s="37" t="str">
        <f>VLOOKUP(Z1382, method!$A$1:$B$15, 2, 0)</f>
        <v>中前</v>
      </c>
      <c r="G1382">
        <v>10</v>
      </c>
      <c r="H1382">
        <v>122</v>
      </c>
      <c r="I1382" s="43">
        <v>1200</v>
      </c>
      <c r="J1382" s="17" t="s">
        <v>121</v>
      </c>
      <c r="K1382">
        <v>1</v>
      </c>
      <c r="L1382">
        <v>12.74</v>
      </c>
      <c r="M1382">
        <v>24</v>
      </c>
      <c r="N1382">
        <v>4</v>
      </c>
      <c r="O1382">
        <v>24</v>
      </c>
      <c r="P1382" s="42" t="s">
        <v>445</v>
      </c>
      <c r="Q1382">
        <v>1133</v>
      </c>
      <c r="R1382">
        <v>4</v>
      </c>
      <c r="S1382" s="32" t="s">
        <v>435</v>
      </c>
      <c r="T1382">
        <v>614</v>
      </c>
      <c r="W1382" t="s">
        <v>533</v>
      </c>
      <c r="X1382">
        <v>47</v>
      </c>
      <c r="Y1382" s="17" t="s">
        <v>111</v>
      </c>
      <c r="Z1382">
        <v>6</v>
      </c>
      <c r="AA1382">
        <v>6</v>
      </c>
      <c r="AB1382">
        <v>12</v>
      </c>
    </row>
    <row r="1383" spans="1:33" hidden="1" x14ac:dyDescent="0.25">
      <c r="A1383" s="22" t="s">
        <v>275</v>
      </c>
      <c r="B1383" s="21" t="s">
        <v>2335</v>
      </c>
      <c r="C1383" s="21" t="s">
        <v>2336</v>
      </c>
      <c r="D1383">
        <v>25</v>
      </c>
      <c r="E1383">
        <v>7</v>
      </c>
      <c r="F1383" s="36" t="str">
        <f>VLOOKUP(Z1383, method!$A$1:$B$15, 2, 0)</f>
        <v>中後</v>
      </c>
      <c r="G1383">
        <v>6</v>
      </c>
      <c r="H1383">
        <v>123</v>
      </c>
      <c r="I1383" s="43">
        <v>1200</v>
      </c>
      <c r="J1383" s="17" t="s">
        <v>121</v>
      </c>
      <c r="K1383">
        <v>1</v>
      </c>
      <c r="L1383">
        <v>11.18</v>
      </c>
      <c r="M1383">
        <v>10</v>
      </c>
      <c r="N1383">
        <v>4</v>
      </c>
      <c r="O1383">
        <v>24</v>
      </c>
      <c r="P1383" s="31" t="s">
        <v>455</v>
      </c>
      <c r="Q1383">
        <v>1130</v>
      </c>
      <c r="R1383">
        <v>4</v>
      </c>
      <c r="S1383" s="32" t="s">
        <v>435</v>
      </c>
      <c r="T1383">
        <v>574</v>
      </c>
      <c r="W1383" t="s">
        <v>600</v>
      </c>
      <c r="X1383">
        <v>48</v>
      </c>
      <c r="Y1383" s="17" t="s">
        <v>111</v>
      </c>
      <c r="Z1383">
        <v>9</v>
      </c>
      <c r="AA1383">
        <v>9</v>
      </c>
      <c r="AB1383">
        <v>7</v>
      </c>
    </row>
    <row r="1384" spans="1:33" hidden="1" x14ac:dyDescent="0.25">
      <c r="A1384" s="22" t="s">
        <v>275</v>
      </c>
      <c r="B1384" s="21" t="s">
        <v>2335</v>
      </c>
      <c r="C1384" s="21" t="s">
        <v>2336</v>
      </c>
      <c r="D1384">
        <v>4.8</v>
      </c>
      <c r="E1384">
        <v>11</v>
      </c>
      <c r="F1384" s="37" t="str">
        <f>VLOOKUP(Z1384, method!$A$1:$B$15, 2, 0)</f>
        <v>中前</v>
      </c>
      <c r="G1384">
        <v>1</v>
      </c>
      <c r="H1384">
        <v>124</v>
      </c>
      <c r="I1384" s="43">
        <v>1200</v>
      </c>
      <c r="J1384" s="17" t="s">
        <v>121</v>
      </c>
      <c r="K1384">
        <v>1</v>
      </c>
      <c r="L1384">
        <v>12.88</v>
      </c>
      <c r="M1384">
        <v>28</v>
      </c>
      <c r="N1384">
        <v>2</v>
      </c>
      <c r="O1384">
        <v>24</v>
      </c>
      <c r="P1384" s="31" t="s">
        <v>450</v>
      </c>
      <c r="Q1384">
        <v>1136</v>
      </c>
      <c r="R1384">
        <v>4</v>
      </c>
      <c r="S1384" s="32" t="s">
        <v>435</v>
      </c>
      <c r="T1384">
        <v>461</v>
      </c>
      <c r="W1384" t="s">
        <v>634</v>
      </c>
      <c r="X1384">
        <v>48</v>
      </c>
      <c r="Y1384" s="17" t="s">
        <v>111</v>
      </c>
      <c r="Z1384">
        <v>6</v>
      </c>
      <c r="AA1384">
        <v>6</v>
      </c>
      <c r="AB1384">
        <v>11</v>
      </c>
    </row>
    <row r="1385" spans="1:33" hidden="1" x14ac:dyDescent="0.25">
      <c r="A1385" s="22" t="s">
        <v>275</v>
      </c>
      <c r="B1385" s="21" t="s">
        <v>2335</v>
      </c>
      <c r="C1385" s="21" t="s">
        <v>2336</v>
      </c>
      <c r="D1385">
        <v>15</v>
      </c>
      <c r="E1385" s="34">
        <v>5</v>
      </c>
      <c r="F1385" s="36" t="str">
        <f>VLOOKUP(Z1385, method!$A$1:$B$15, 2, 0)</f>
        <v>中後</v>
      </c>
      <c r="G1385">
        <v>11</v>
      </c>
      <c r="H1385">
        <v>125</v>
      </c>
      <c r="I1385" s="43">
        <v>1200</v>
      </c>
      <c r="J1385" s="17" t="s">
        <v>121</v>
      </c>
      <c r="K1385">
        <v>1</v>
      </c>
      <c r="L1385">
        <v>11.08</v>
      </c>
      <c r="M1385">
        <v>15</v>
      </c>
      <c r="N1385">
        <v>2</v>
      </c>
      <c r="O1385">
        <v>24</v>
      </c>
      <c r="P1385" s="31" t="s">
        <v>461</v>
      </c>
      <c r="Q1385">
        <v>1132</v>
      </c>
      <c r="R1385">
        <v>4</v>
      </c>
      <c r="S1385" s="32" t="s">
        <v>435</v>
      </c>
      <c r="T1385">
        <v>424</v>
      </c>
      <c r="W1385" s="12" t="s">
        <v>521</v>
      </c>
      <c r="X1385">
        <v>48</v>
      </c>
      <c r="Y1385" s="17" t="s">
        <v>111</v>
      </c>
      <c r="Z1385">
        <v>8</v>
      </c>
      <c r="AA1385">
        <v>10</v>
      </c>
      <c r="AB1385">
        <v>5</v>
      </c>
    </row>
    <row r="1386" spans="1:33" hidden="1" x14ac:dyDescent="0.25">
      <c r="A1386" s="22" t="s">
        <v>275</v>
      </c>
      <c r="B1386" s="21" t="s">
        <v>2335</v>
      </c>
      <c r="C1386" s="21" t="s">
        <v>2336</v>
      </c>
      <c r="D1386">
        <v>6.3</v>
      </c>
      <c r="E1386" s="28">
        <v>1</v>
      </c>
      <c r="F1386" s="37" t="str">
        <f>VLOOKUP(Z1386, method!$A$1:$B$15, 2, 0)</f>
        <v>中前</v>
      </c>
      <c r="G1386">
        <v>6</v>
      </c>
      <c r="H1386">
        <v>118</v>
      </c>
      <c r="I1386" s="43">
        <v>1200</v>
      </c>
      <c r="J1386" s="17" t="s">
        <v>121</v>
      </c>
      <c r="K1386">
        <v>1</v>
      </c>
      <c r="L1386">
        <v>10.84</v>
      </c>
      <c r="M1386">
        <v>17</v>
      </c>
      <c r="N1386">
        <v>1</v>
      </c>
      <c r="O1386">
        <v>24</v>
      </c>
      <c r="P1386" s="31" t="s">
        <v>461</v>
      </c>
      <c r="Q1386">
        <v>1128</v>
      </c>
      <c r="R1386">
        <v>4</v>
      </c>
      <c r="S1386" s="32" t="s">
        <v>435</v>
      </c>
      <c r="T1386">
        <v>345</v>
      </c>
      <c r="W1386" s="12">
        <v>1</v>
      </c>
      <c r="X1386">
        <v>41</v>
      </c>
      <c r="Y1386" s="17" t="s">
        <v>111</v>
      </c>
      <c r="Z1386">
        <v>5</v>
      </c>
      <c r="AA1386">
        <v>4</v>
      </c>
      <c r="AB1386">
        <v>1</v>
      </c>
    </row>
    <row r="1387" spans="1:33" hidden="1" x14ac:dyDescent="0.25">
      <c r="A1387" s="22" t="s">
        <v>275</v>
      </c>
      <c r="B1387" s="21" t="s">
        <v>2335</v>
      </c>
      <c r="C1387" s="21" t="s">
        <v>2336</v>
      </c>
      <c r="D1387">
        <v>9.1</v>
      </c>
      <c r="E1387" s="28">
        <v>1</v>
      </c>
      <c r="F1387" s="37" t="str">
        <f>VLOOKUP(Z1387, method!$A$1:$B$15, 2, 0)</f>
        <v>中前</v>
      </c>
      <c r="G1387">
        <v>2</v>
      </c>
      <c r="H1387">
        <v>130</v>
      </c>
      <c r="I1387" s="43">
        <v>1200</v>
      </c>
      <c r="J1387" s="17" t="s">
        <v>121</v>
      </c>
      <c r="K1387">
        <v>1</v>
      </c>
      <c r="L1387">
        <v>10.7</v>
      </c>
      <c r="M1387">
        <v>20</v>
      </c>
      <c r="N1387">
        <v>12</v>
      </c>
      <c r="O1387">
        <v>23</v>
      </c>
      <c r="P1387" s="31" t="s">
        <v>461</v>
      </c>
      <c r="Q1387">
        <v>1133</v>
      </c>
      <c r="R1387">
        <v>5</v>
      </c>
      <c r="S1387" s="32" t="s">
        <v>435</v>
      </c>
      <c r="T1387">
        <v>262</v>
      </c>
      <c r="W1387" s="12" t="s">
        <v>451</v>
      </c>
      <c r="X1387">
        <v>35</v>
      </c>
      <c r="Y1387" s="17" t="s">
        <v>111</v>
      </c>
      <c r="Z1387">
        <v>7</v>
      </c>
      <c r="AA1387">
        <v>7</v>
      </c>
      <c r="AB1387">
        <v>1</v>
      </c>
    </row>
    <row r="1388" spans="1:33" hidden="1" x14ac:dyDescent="0.25">
      <c r="A1388" s="22" t="s">
        <v>275</v>
      </c>
      <c r="B1388" s="21" t="s">
        <v>2335</v>
      </c>
      <c r="C1388" s="21" t="s">
        <v>2336</v>
      </c>
      <c r="D1388">
        <v>8</v>
      </c>
      <c r="E1388" s="34">
        <v>5</v>
      </c>
      <c r="F1388" s="37" t="str">
        <f>VLOOKUP(Z1388, method!$A$1:$B$15, 2, 0)</f>
        <v>中前</v>
      </c>
      <c r="G1388">
        <v>2</v>
      </c>
      <c r="H1388">
        <v>131</v>
      </c>
      <c r="I1388" s="43">
        <v>1200</v>
      </c>
      <c r="J1388" s="17" t="s">
        <v>84</v>
      </c>
      <c r="K1388">
        <v>1</v>
      </c>
      <c r="L1388">
        <v>11.06</v>
      </c>
      <c r="M1388">
        <v>6</v>
      </c>
      <c r="N1388">
        <v>12</v>
      </c>
      <c r="O1388">
        <v>23</v>
      </c>
      <c r="P1388" s="31" t="s">
        <v>450</v>
      </c>
      <c r="Q1388">
        <v>1135</v>
      </c>
      <c r="R1388">
        <v>5</v>
      </c>
      <c r="S1388" s="32" t="s">
        <v>435</v>
      </c>
      <c r="T1388">
        <v>223</v>
      </c>
      <c r="W1388" s="12" t="s">
        <v>521</v>
      </c>
      <c r="X1388">
        <v>36</v>
      </c>
      <c r="Y1388" s="17" t="s">
        <v>111</v>
      </c>
      <c r="Z1388">
        <v>7</v>
      </c>
      <c r="AA1388">
        <v>5</v>
      </c>
      <c r="AB1388">
        <v>5</v>
      </c>
    </row>
    <row r="1389" spans="1:33" hidden="1" x14ac:dyDescent="0.25">
      <c r="A1389" s="22" t="s">
        <v>275</v>
      </c>
      <c r="B1389" s="21" t="s">
        <v>2335</v>
      </c>
      <c r="C1389" s="21" t="s">
        <v>2336</v>
      </c>
      <c r="D1389">
        <v>29</v>
      </c>
      <c r="E1389">
        <v>8</v>
      </c>
      <c r="F1389" s="37" t="str">
        <f>VLOOKUP(Z1389, method!$A$1:$B$15, 2, 0)</f>
        <v>中前</v>
      </c>
      <c r="G1389">
        <v>9</v>
      </c>
      <c r="H1389">
        <v>133</v>
      </c>
      <c r="I1389" s="43">
        <v>1200</v>
      </c>
      <c r="J1389" s="17" t="s">
        <v>84</v>
      </c>
      <c r="K1389">
        <v>1</v>
      </c>
      <c r="L1389">
        <v>11.17</v>
      </c>
      <c r="M1389">
        <v>15</v>
      </c>
      <c r="N1389">
        <v>11</v>
      </c>
      <c r="O1389">
        <v>23</v>
      </c>
      <c r="P1389" s="31" t="s">
        <v>455</v>
      </c>
      <c r="Q1389">
        <v>1140</v>
      </c>
      <c r="R1389">
        <v>5</v>
      </c>
      <c r="S1389" s="32" t="s">
        <v>435</v>
      </c>
      <c r="T1389">
        <v>167</v>
      </c>
      <c r="W1389" t="s">
        <v>629</v>
      </c>
      <c r="X1389">
        <v>38</v>
      </c>
      <c r="Y1389" s="17" t="s">
        <v>111</v>
      </c>
      <c r="Z1389">
        <v>7</v>
      </c>
      <c r="AA1389">
        <v>8</v>
      </c>
      <c r="AB1389">
        <v>8</v>
      </c>
    </row>
    <row r="1390" spans="1:33" hidden="1" x14ac:dyDescent="0.25">
      <c r="A1390" s="22" t="s">
        <v>275</v>
      </c>
      <c r="B1390" s="21" t="s">
        <v>2335</v>
      </c>
      <c r="C1390" s="21" t="s">
        <v>2336</v>
      </c>
      <c r="D1390">
        <v>9.6</v>
      </c>
      <c r="E1390">
        <v>8</v>
      </c>
      <c r="F1390" s="37" t="str">
        <f>VLOOKUP(Z1390, method!$A$1:$B$15, 2, 0)</f>
        <v>中前</v>
      </c>
      <c r="G1390">
        <v>2</v>
      </c>
      <c r="H1390">
        <v>109</v>
      </c>
      <c r="I1390" s="43">
        <v>1200</v>
      </c>
      <c r="J1390" s="23" t="s">
        <v>487</v>
      </c>
      <c r="K1390">
        <v>1</v>
      </c>
      <c r="L1390">
        <v>11.68</v>
      </c>
      <c r="M1390">
        <v>1</v>
      </c>
      <c r="N1390">
        <v>11</v>
      </c>
      <c r="O1390">
        <v>23</v>
      </c>
      <c r="P1390" s="42" t="s">
        <v>445</v>
      </c>
      <c r="Q1390">
        <v>1134</v>
      </c>
      <c r="R1390">
        <v>4</v>
      </c>
      <c r="S1390" s="32" t="s">
        <v>435</v>
      </c>
      <c r="T1390">
        <v>135</v>
      </c>
      <c r="W1390" s="12" t="s">
        <v>558</v>
      </c>
      <c r="X1390">
        <v>40</v>
      </c>
      <c r="Y1390" s="17" t="s">
        <v>111</v>
      </c>
      <c r="Z1390">
        <v>6</v>
      </c>
      <c r="AA1390">
        <v>7</v>
      </c>
      <c r="AB1390">
        <v>8</v>
      </c>
    </row>
    <row r="1391" spans="1:33" hidden="1" x14ac:dyDescent="0.25">
      <c r="A1391" s="22" t="s">
        <v>275</v>
      </c>
      <c r="B1391" s="21" t="s">
        <v>2335</v>
      </c>
      <c r="C1391" s="21" t="s">
        <v>2336</v>
      </c>
      <c r="D1391">
        <v>69</v>
      </c>
      <c r="E1391">
        <v>14</v>
      </c>
      <c r="F1391" s="35" t="str">
        <f>VLOOKUP(Z1391, method!$A$1:$B$15, 2, 0)</f>
        <v>放頭</v>
      </c>
      <c r="G1391">
        <v>14</v>
      </c>
      <c r="H1391">
        <v>118</v>
      </c>
      <c r="I1391">
        <v>1400</v>
      </c>
      <c r="J1391" s="25" t="s">
        <v>150</v>
      </c>
      <c r="K1391">
        <v>1</v>
      </c>
      <c r="L1391">
        <v>23.17</v>
      </c>
      <c r="M1391">
        <v>15</v>
      </c>
      <c r="N1391">
        <v>10</v>
      </c>
      <c r="O1391">
        <v>23</v>
      </c>
      <c r="P1391" t="s">
        <v>539</v>
      </c>
      <c r="Q1391">
        <v>1140</v>
      </c>
      <c r="R1391">
        <v>4</v>
      </c>
      <c r="S1391" s="32" t="s">
        <v>435</v>
      </c>
      <c r="T1391">
        <v>85</v>
      </c>
      <c r="W1391" t="s">
        <v>442</v>
      </c>
      <c r="X1391">
        <v>43</v>
      </c>
      <c r="Y1391" s="17" t="s">
        <v>111</v>
      </c>
      <c r="Z1391">
        <v>2</v>
      </c>
      <c r="AA1391">
        <v>2</v>
      </c>
      <c r="AB1391">
        <v>2</v>
      </c>
      <c r="AC1391">
        <v>14</v>
      </c>
    </row>
    <row r="1392" spans="1:33" hidden="1" x14ac:dyDescent="0.25">
      <c r="A1392" s="23" t="s">
        <v>314</v>
      </c>
      <c r="B1392" s="22" t="s">
        <v>315</v>
      </c>
      <c r="C1392" s="22" t="s">
        <v>2337</v>
      </c>
      <c r="D1392">
        <v>14</v>
      </c>
      <c r="E1392">
        <v>6</v>
      </c>
      <c r="F1392" s="36" t="str">
        <f>VLOOKUP(Z1392, method!$A$1:$B$15, 2, 0)</f>
        <v>中後</v>
      </c>
      <c r="G1392">
        <v>10</v>
      </c>
      <c r="H1392">
        <v>133</v>
      </c>
      <c r="I1392">
        <v>1000</v>
      </c>
      <c r="J1392" s="16" t="s">
        <v>316</v>
      </c>
      <c r="K1392">
        <v>0</v>
      </c>
      <c r="L1392">
        <v>56.93</v>
      </c>
      <c r="M1392">
        <v>17</v>
      </c>
      <c r="N1392">
        <v>9</v>
      </c>
      <c r="O1392">
        <v>25</v>
      </c>
      <c r="P1392" s="31" t="s">
        <v>455</v>
      </c>
      <c r="Q1392">
        <v>1180</v>
      </c>
      <c r="R1392">
        <v>3</v>
      </c>
      <c r="S1392" s="32" t="s">
        <v>446</v>
      </c>
      <c r="T1392">
        <v>35</v>
      </c>
      <c r="W1392" t="s">
        <v>600</v>
      </c>
      <c r="X1392">
        <v>77</v>
      </c>
      <c r="Y1392" s="25" t="s">
        <v>166</v>
      </c>
      <c r="Z1392">
        <v>10</v>
      </c>
      <c r="AA1392">
        <v>9</v>
      </c>
      <c r="AB1392">
        <v>6</v>
      </c>
      <c r="AF1392">
        <v>12</v>
      </c>
      <c r="AG1392" t="s">
        <v>316</v>
      </c>
    </row>
    <row r="1393" spans="1:33" x14ac:dyDescent="0.25">
      <c r="A1393" s="23" t="s">
        <v>314</v>
      </c>
      <c r="B1393" s="22" t="s">
        <v>315</v>
      </c>
      <c r="C1393" s="22" t="s">
        <v>2337</v>
      </c>
      <c r="D1393">
        <v>9.3000000000000007</v>
      </c>
      <c r="E1393" s="34">
        <v>4</v>
      </c>
      <c r="F1393" s="38" t="str">
        <f>VLOOKUP(Z1393, method!$A$1:$B$15, 2, 0)</f>
        <v>留後</v>
      </c>
      <c r="G1393">
        <v>11</v>
      </c>
      <c r="H1393">
        <v>135</v>
      </c>
      <c r="I1393" s="43">
        <v>1200</v>
      </c>
      <c r="J1393" s="16" t="s">
        <v>13</v>
      </c>
      <c r="K1393">
        <v>1</v>
      </c>
      <c r="L1393">
        <v>9.7200000000000006</v>
      </c>
      <c r="M1393">
        <v>9</v>
      </c>
      <c r="N1393">
        <v>7</v>
      </c>
      <c r="O1393">
        <v>25</v>
      </c>
      <c r="P1393" s="31" t="s">
        <v>450</v>
      </c>
      <c r="Q1393">
        <v>1173</v>
      </c>
      <c r="R1393">
        <v>3</v>
      </c>
      <c r="S1393" s="32" t="s">
        <v>446</v>
      </c>
      <c r="T1393">
        <v>827</v>
      </c>
      <c r="W1393" s="12">
        <v>2</v>
      </c>
      <c r="X1393">
        <v>78</v>
      </c>
      <c r="Y1393" s="25" t="s">
        <v>166</v>
      </c>
      <c r="Z1393">
        <v>12</v>
      </c>
      <c r="AA1393">
        <v>11</v>
      </c>
      <c r="AB1393">
        <v>4</v>
      </c>
      <c r="AF1393">
        <v>12</v>
      </c>
      <c r="AG1393" t="s">
        <v>316</v>
      </c>
    </row>
    <row r="1394" spans="1:33" x14ac:dyDescent="0.25">
      <c r="A1394" s="23" t="s">
        <v>314</v>
      </c>
      <c r="B1394" s="22" t="s">
        <v>315</v>
      </c>
      <c r="C1394" s="22" t="s">
        <v>2337</v>
      </c>
      <c r="D1394">
        <v>14</v>
      </c>
      <c r="E1394" s="34">
        <v>5</v>
      </c>
      <c r="F1394" s="38" t="str">
        <f>VLOOKUP(Z1394, method!$A$1:$B$15, 2, 0)</f>
        <v>留後</v>
      </c>
      <c r="G1394">
        <v>9</v>
      </c>
      <c r="H1394">
        <v>134</v>
      </c>
      <c r="I1394" s="43">
        <v>1200</v>
      </c>
      <c r="J1394" s="16" t="s">
        <v>13</v>
      </c>
      <c r="K1394">
        <v>1</v>
      </c>
      <c r="L1394">
        <v>9.67</v>
      </c>
      <c r="M1394">
        <v>11</v>
      </c>
      <c r="N1394">
        <v>6</v>
      </c>
      <c r="O1394">
        <v>25</v>
      </c>
      <c r="P1394" s="31" t="s">
        <v>455</v>
      </c>
      <c r="Q1394">
        <v>1171</v>
      </c>
      <c r="R1394">
        <v>3</v>
      </c>
      <c r="S1394" s="32" t="s">
        <v>446</v>
      </c>
      <c r="T1394">
        <v>755</v>
      </c>
      <c r="W1394" s="12" t="s">
        <v>521</v>
      </c>
      <c r="X1394">
        <v>79</v>
      </c>
      <c r="Y1394" s="25" t="s">
        <v>166</v>
      </c>
      <c r="Z1394">
        <v>11</v>
      </c>
      <c r="AA1394">
        <v>10</v>
      </c>
      <c r="AB1394">
        <v>5</v>
      </c>
      <c r="AF1394">
        <v>12</v>
      </c>
      <c r="AG1394" t="s">
        <v>316</v>
      </c>
    </row>
    <row r="1395" spans="1:33" x14ac:dyDescent="0.25">
      <c r="A1395" s="23" t="s">
        <v>314</v>
      </c>
      <c r="B1395" s="22" t="s">
        <v>315</v>
      </c>
      <c r="C1395" s="22" t="s">
        <v>2337</v>
      </c>
      <c r="D1395">
        <v>2.4</v>
      </c>
      <c r="E1395" s="28">
        <v>3</v>
      </c>
      <c r="F1395" s="35" t="str">
        <f>VLOOKUP(Z1395, method!$A$1:$B$15, 2, 0)</f>
        <v>放頭</v>
      </c>
      <c r="G1395">
        <v>2</v>
      </c>
      <c r="H1395">
        <v>135</v>
      </c>
      <c r="I1395" s="43">
        <v>1200</v>
      </c>
      <c r="J1395" s="16" t="s">
        <v>13</v>
      </c>
      <c r="K1395">
        <v>1</v>
      </c>
      <c r="L1395">
        <v>9.84</v>
      </c>
      <c r="M1395">
        <v>16</v>
      </c>
      <c r="N1395">
        <v>4</v>
      </c>
      <c r="O1395">
        <v>25</v>
      </c>
      <c r="P1395" s="31" t="s">
        <v>455</v>
      </c>
      <c r="Q1395">
        <v>1160</v>
      </c>
      <c r="R1395">
        <v>3</v>
      </c>
      <c r="S1395" s="32" t="s">
        <v>446</v>
      </c>
      <c r="T1395">
        <v>595</v>
      </c>
      <c r="W1395" s="12" t="s">
        <v>521</v>
      </c>
      <c r="X1395">
        <v>79</v>
      </c>
      <c r="Y1395" s="25" t="s">
        <v>166</v>
      </c>
      <c r="Z1395">
        <v>2</v>
      </c>
      <c r="AA1395">
        <v>2</v>
      </c>
      <c r="AB1395">
        <v>3</v>
      </c>
      <c r="AF1395">
        <v>12</v>
      </c>
      <c r="AG1395" t="s">
        <v>316</v>
      </c>
    </row>
    <row r="1396" spans="1:33" x14ac:dyDescent="0.25">
      <c r="A1396" s="23" t="s">
        <v>314</v>
      </c>
      <c r="B1396" s="22" t="s">
        <v>315</v>
      </c>
      <c r="C1396" s="22" t="s">
        <v>2337</v>
      </c>
      <c r="D1396">
        <v>33</v>
      </c>
      <c r="E1396">
        <v>6</v>
      </c>
      <c r="F1396" s="38" t="str">
        <f>VLOOKUP(Z1396, method!$A$1:$B$15, 2, 0)</f>
        <v>留後</v>
      </c>
      <c r="G1396">
        <v>12</v>
      </c>
      <c r="H1396">
        <v>119</v>
      </c>
      <c r="I1396" s="43">
        <v>1200</v>
      </c>
      <c r="J1396" s="18" t="s">
        <v>116</v>
      </c>
      <c r="K1396">
        <v>1</v>
      </c>
      <c r="L1396">
        <v>9.2799999999999994</v>
      </c>
      <c r="M1396">
        <v>19</v>
      </c>
      <c r="N1396">
        <v>3</v>
      </c>
      <c r="O1396">
        <v>25</v>
      </c>
      <c r="P1396" s="31" t="s">
        <v>455</v>
      </c>
      <c r="Q1396">
        <v>1190</v>
      </c>
      <c r="R1396">
        <v>2</v>
      </c>
      <c r="S1396" s="32" t="s">
        <v>446</v>
      </c>
      <c r="T1396">
        <v>523</v>
      </c>
      <c r="W1396" t="s">
        <v>519</v>
      </c>
      <c r="X1396">
        <v>80</v>
      </c>
      <c r="Y1396" s="25" t="s">
        <v>166</v>
      </c>
      <c r="Z1396">
        <v>11</v>
      </c>
      <c r="AA1396">
        <v>11</v>
      </c>
      <c r="AB1396">
        <v>6</v>
      </c>
      <c r="AF1396">
        <v>12</v>
      </c>
      <c r="AG1396" t="s">
        <v>316</v>
      </c>
    </row>
    <row r="1397" spans="1:33" x14ac:dyDescent="0.25">
      <c r="A1397" s="23" t="s">
        <v>314</v>
      </c>
      <c r="B1397" s="22" t="s">
        <v>315</v>
      </c>
      <c r="C1397" s="22" t="s">
        <v>2337</v>
      </c>
      <c r="D1397">
        <v>11</v>
      </c>
      <c r="E1397">
        <v>6</v>
      </c>
      <c r="F1397" s="37" t="str">
        <f>VLOOKUP(Z1397, method!$A$1:$B$15, 2, 0)</f>
        <v>中前</v>
      </c>
      <c r="G1397">
        <v>7</v>
      </c>
      <c r="H1397">
        <v>132</v>
      </c>
      <c r="I1397" s="43">
        <v>1200</v>
      </c>
      <c r="J1397" s="16" t="s">
        <v>13</v>
      </c>
      <c r="K1397">
        <v>1</v>
      </c>
      <c r="L1397">
        <v>9.51</v>
      </c>
      <c r="M1397">
        <v>26</v>
      </c>
      <c r="N1397">
        <v>2</v>
      </c>
      <c r="O1397">
        <v>25</v>
      </c>
      <c r="P1397" s="31" t="s">
        <v>461</v>
      </c>
      <c r="Q1397">
        <v>1158</v>
      </c>
      <c r="R1397">
        <v>3</v>
      </c>
      <c r="S1397" s="32" t="s">
        <v>435</v>
      </c>
      <c r="T1397">
        <v>464</v>
      </c>
      <c r="W1397" s="12" t="s">
        <v>464</v>
      </c>
      <c r="X1397">
        <v>80</v>
      </c>
      <c r="Y1397" s="25" t="s">
        <v>166</v>
      </c>
      <c r="Z1397">
        <v>5</v>
      </c>
      <c r="AA1397">
        <v>5</v>
      </c>
      <c r="AB1397">
        <v>6</v>
      </c>
      <c r="AF1397">
        <v>12</v>
      </c>
      <c r="AG1397" t="s">
        <v>316</v>
      </c>
    </row>
    <row r="1398" spans="1:33" x14ac:dyDescent="0.25">
      <c r="A1398" s="23" t="s">
        <v>314</v>
      </c>
      <c r="B1398" s="22" t="s">
        <v>315</v>
      </c>
      <c r="C1398" s="22" t="s">
        <v>2337</v>
      </c>
      <c r="D1398">
        <v>13</v>
      </c>
      <c r="E1398">
        <v>11</v>
      </c>
      <c r="F1398" s="37" t="str">
        <f>VLOOKUP(Z1398, method!$A$1:$B$15, 2, 0)</f>
        <v>中前</v>
      </c>
      <c r="G1398">
        <v>6</v>
      </c>
      <c r="H1398">
        <v>135</v>
      </c>
      <c r="I1398" s="43">
        <v>1200</v>
      </c>
      <c r="J1398" s="18" t="s">
        <v>116</v>
      </c>
      <c r="K1398">
        <v>1</v>
      </c>
      <c r="L1398">
        <v>10.64</v>
      </c>
      <c r="M1398">
        <v>5</v>
      </c>
      <c r="N1398">
        <v>2</v>
      </c>
      <c r="O1398">
        <v>25</v>
      </c>
      <c r="P1398" s="31" t="s">
        <v>450</v>
      </c>
      <c r="Q1398">
        <v>1186</v>
      </c>
      <c r="R1398">
        <v>3</v>
      </c>
      <c r="S1398" s="32" t="s">
        <v>435</v>
      </c>
      <c r="T1398">
        <v>406</v>
      </c>
      <c r="W1398" t="s">
        <v>629</v>
      </c>
      <c r="X1398">
        <v>80</v>
      </c>
      <c r="Y1398" s="25" t="s">
        <v>166</v>
      </c>
      <c r="Z1398">
        <v>7</v>
      </c>
      <c r="AA1398">
        <v>9</v>
      </c>
      <c r="AB1398">
        <v>11</v>
      </c>
      <c r="AF1398">
        <v>12</v>
      </c>
      <c r="AG1398" t="s">
        <v>316</v>
      </c>
    </row>
    <row r="1399" spans="1:33" x14ac:dyDescent="0.25">
      <c r="A1399" s="23" t="s">
        <v>314</v>
      </c>
      <c r="B1399" s="22" t="s">
        <v>315</v>
      </c>
      <c r="C1399" s="22" t="s">
        <v>2337</v>
      </c>
      <c r="D1399">
        <v>11</v>
      </c>
      <c r="E1399" s="28">
        <v>1</v>
      </c>
      <c r="F1399" s="36" t="str">
        <f>VLOOKUP(Z1399, method!$A$1:$B$15, 2, 0)</f>
        <v>中後</v>
      </c>
      <c r="G1399">
        <v>3</v>
      </c>
      <c r="H1399">
        <v>130</v>
      </c>
      <c r="I1399" s="43">
        <v>1200</v>
      </c>
      <c r="J1399" s="16" t="s">
        <v>13</v>
      </c>
      <c r="K1399">
        <v>1</v>
      </c>
      <c r="L1399">
        <v>10.23</v>
      </c>
      <c r="M1399">
        <v>15</v>
      </c>
      <c r="N1399">
        <v>1</v>
      </c>
      <c r="O1399">
        <v>25</v>
      </c>
      <c r="P1399" s="31" t="s">
        <v>455</v>
      </c>
      <c r="Q1399">
        <v>1182</v>
      </c>
      <c r="R1399">
        <v>3</v>
      </c>
      <c r="S1399" s="32" t="s">
        <v>435</v>
      </c>
      <c r="T1399">
        <v>355</v>
      </c>
      <c r="W1399" s="12" t="s">
        <v>591</v>
      </c>
      <c r="X1399">
        <v>75</v>
      </c>
      <c r="Y1399" s="25" t="s">
        <v>166</v>
      </c>
      <c r="Z1399">
        <v>8</v>
      </c>
      <c r="AA1399">
        <v>10</v>
      </c>
      <c r="AB1399">
        <v>1</v>
      </c>
      <c r="AF1399">
        <v>12</v>
      </c>
      <c r="AG1399" t="s">
        <v>316</v>
      </c>
    </row>
    <row r="1400" spans="1:33" hidden="1" x14ac:dyDescent="0.25">
      <c r="A1400" s="23" t="s">
        <v>314</v>
      </c>
      <c r="B1400" s="22" t="s">
        <v>315</v>
      </c>
      <c r="C1400" s="22" t="s">
        <v>2337</v>
      </c>
      <c r="D1400">
        <v>7.6</v>
      </c>
      <c r="E1400" s="28">
        <v>3</v>
      </c>
      <c r="F1400" s="36" t="str">
        <f>VLOOKUP(Z1400, method!$A$1:$B$15, 2, 0)</f>
        <v>中後</v>
      </c>
      <c r="G1400">
        <v>7</v>
      </c>
      <c r="H1400">
        <v>131</v>
      </c>
      <c r="I1400" s="43">
        <v>1200</v>
      </c>
      <c r="J1400" s="18" t="s">
        <v>116</v>
      </c>
      <c r="K1400">
        <v>1</v>
      </c>
      <c r="L1400">
        <v>10.3</v>
      </c>
      <c r="M1400">
        <v>9</v>
      </c>
      <c r="N1400">
        <v>10</v>
      </c>
      <c r="O1400">
        <v>24</v>
      </c>
      <c r="P1400" s="31" t="s">
        <v>450</v>
      </c>
      <c r="Q1400">
        <v>1161</v>
      </c>
      <c r="R1400">
        <v>3</v>
      </c>
      <c r="S1400" s="32" t="s">
        <v>435</v>
      </c>
      <c r="T1400">
        <v>92</v>
      </c>
      <c r="W1400" s="12" t="s">
        <v>456</v>
      </c>
      <c r="X1400">
        <v>75</v>
      </c>
      <c r="Y1400" s="25" t="s">
        <v>166</v>
      </c>
      <c r="Z1400">
        <v>9</v>
      </c>
      <c r="AA1400">
        <v>9</v>
      </c>
      <c r="AB1400">
        <v>3</v>
      </c>
      <c r="AF1400">
        <v>12</v>
      </c>
      <c r="AG1400" t="s">
        <v>316</v>
      </c>
    </row>
    <row r="1401" spans="1:33" hidden="1" x14ac:dyDescent="0.25">
      <c r="A1401" s="23" t="s">
        <v>314</v>
      </c>
      <c r="B1401" s="22" t="s">
        <v>315</v>
      </c>
      <c r="C1401" s="22" t="s">
        <v>2337</v>
      </c>
      <c r="D1401">
        <v>3.7</v>
      </c>
      <c r="E1401" s="34">
        <v>5</v>
      </c>
      <c r="F1401" s="37" t="str">
        <f>VLOOKUP(Z1401, method!$A$1:$B$15, 2, 0)</f>
        <v>中前</v>
      </c>
      <c r="G1401">
        <v>2</v>
      </c>
      <c r="H1401">
        <v>134</v>
      </c>
      <c r="I1401" s="43">
        <v>1200</v>
      </c>
      <c r="J1401" s="18" t="s">
        <v>116</v>
      </c>
      <c r="K1401">
        <v>1</v>
      </c>
      <c r="L1401">
        <v>10.97</v>
      </c>
      <c r="M1401">
        <v>5</v>
      </c>
      <c r="N1401">
        <v>6</v>
      </c>
      <c r="O1401">
        <v>24</v>
      </c>
      <c r="P1401" s="31" t="s">
        <v>450</v>
      </c>
      <c r="Q1401">
        <v>1166</v>
      </c>
      <c r="R1401">
        <v>3</v>
      </c>
      <c r="S1401" s="33" t="s">
        <v>499</v>
      </c>
      <c r="T1401">
        <v>731</v>
      </c>
      <c r="W1401" t="s">
        <v>519</v>
      </c>
      <c r="X1401">
        <v>75</v>
      </c>
      <c r="Y1401" s="25" t="s">
        <v>166</v>
      </c>
      <c r="Z1401">
        <v>5</v>
      </c>
      <c r="AA1401">
        <v>5</v>
      </c>
      <c r="AB1401">
        <v>5</v>
      </c>
      <c r="AF1401">
        <v>12</v>
      </c>
      <c r="AG1401" t="s">
        <v>316</v>
      </c>
    </row>
    <row r="1402" spans="1:33" hidden="1" x14ac:dyDescent="0.25">
      <c r="A1402" s="23" t="s">
        <v>314</v>
      </c>
      <c r="B1402" s="22" t="s">
        <v>315</v>
      </c>
      <c r="C1402" s="22" t="s">
        <v>2337</v>
      </c>
      <c r="D1402">
        <v>5</v>
      </c>
      <c r="E1402" s="28">
        <v>1</v>
      </c>
      <c r="F1402" s="37" t="str">
        <f>VLOOKUP(Z1402, method!$A$1:$B$15, 2, 0)</f>
        <v>中前</v>
      </c>
      <c r="G1402">
        <v>6</v>
      </c>
      <c r="H1402">
        <v>123</v>
      </c>
      <c r="I1402" s="43">
        <v>1200</v>
      </c>
      <c r="J1402" s="18" t="s">
        <v>116</v>
      </c>
      <c r="K1402">
        <v>1</v>
      </c>
      <c r="L1402">
        <v>10.1</v>
      </c>
      <c r="M1402">
        <v>8</v>
      </c>
      <c r="N1402">
        <v>5</v>
      </c>
      <c r="O1402">
        <v>24</v>
      </c>
      <c r="P1402" s="31" t="s">
        <v>455</v>
      </c>
      <c r="Q1402">
        <v>1161</v>
      </c>
      <c r="R1402">
        <v>3</v>
      </c>
      <c r="S1402" s="32" t="s">
        <v>435</v>
      </c>
      <c r="T1402">
        <v>655</v>
      </c>
      <c r="W1402" s="12" t="s">
        <v>464</v>
      </c>
      <c r="X1402">
        <v>68</v>
      </c>
      <c r="Y1402" s="25" t="s">
        <v>166</v>
      </c>
      <c r="Z1402">
        <v>5</v>
      </c>
      <c r="AA1402">
        <v>5</v>
      </c>
      <c r="AB1402">
        <v>1</v>
      </c>
      <c r="AF1402">
        <v>12</v>
      </c>
      <c r="AG1402" t="s">
        <v>316</v>
      </c>
    </row>
    <row r="1403" spans="1:33" hidden="1" x14ac:dyDescent="0.25">
      <c r="A1403" s="23" t="s">
        <v>314</v>
      </c>
      <c r="B1403" s="22" t="s">
        <v>315</v>
      </c>
      <c r="C1403" s="22" t="s">
        <v>2337</v>
      </c>
      <c r="D1403">
        <v>2.8</v>
      </c>
      <c r="E1403" s="28">
        <v>2</v>
      </c>
      <c r="F1403" s="37" t="str">
        <f>VLOOKUP(Z1403, method!$A$1:$B$15, 2, 0)</f>
        <v>中前</v>
      </c>
      <c r="G1403">
        <v>4</v>
      </c>
      <c r="H1403">
        <v>123</v>
      </c>
      <c r="I1403" s="43">
        <v>1200</v>
      </c>
      <c r="J1403" s="18" t="s">
        <v>116</v>
      </c>
      <c r="K1403">
        <v>1</v>
      </c>
      <c r="L1403">
        <v>10.45</v>
      </c>
      <c r="M1403">
        <v>17</v>
      </c>
      <c r="N1403">
        <v>4</v>
      </c>
      <c r="O1403">
        <v>24</v>
      </c>
      <c r="P1403" s="31" t="s">
        <v>461</v>
      </c>
      <c r="Q1403">
        <v>1153</v>
      </c>
      <c r="R1403">
        <v>3</v>
      </c>
      <c r="S1403" s="32" t="s">
        <v>435</v>
      </c>
      <c r="T1403">
        <v>593</v>
      </c>
      <c r="W1403" s="12" t="s">
        <v>521</v>
      </c>
      <c r="X1403">
        <v>68</v>
      </c>
      <c r="Y1403" s="25" t="s">
        <v>166</v>
      </c>
      <c r="Z1403">
        <v>6</v>
      </c>
      <c r="AA1403">
        <v>6</v>
      </c>
      <c r="AB1403">
        <v>2</v>
      </c>
      <c r="AF1403">
        <v>12</v>
      </c>
      <c r="AG1403" t="s">
        <v>316</v>
      </c>
    </row>
    <row r="1404" spans="1:33" hidden="1" x14ac:dyDescent="0.25">
      <c r="A1404" s="23" t="s">
        <v>314</v>
      </c>
      <c r="B1404" s="22" t="s">
        <v>315</v>
      </c>
      <c r="C1404" s="22" t="s">
        <v>2337</v>
      </c>
      <c r="D1404">
        <v>4.0999999999999996</v>
      </c>
      <c r="E1404" s="28">
        <v>2</v>
      </c>
      <c r="F1404" s="37" t="str">
        <f>VLOOKUP(Z1404, method!$A$1:$B$15, 2, 0)</f>
        <v>中前</v>
      </c>
      <c r="G1404">
        <v>3</v>
      </c>
      <c r="H1404">
        <v>124</v>
      </c>
      <c r="I1404" s="43">
        <v>1200</v>
      </c>
      <c r="J1404" s="18" t="s">
        <v>116</v>
      </c>
      <c r="K1404">
        <v>1</v>
      </c>
      <c r="L1404">
        <v>10</v>
      </c>
      <c r="M1404">
        <v>20</v>
      </c>
      <c r="N1404">
        <v>3</v>
      </c>
      <c r="O1404">
        <v>24</v>
      </c>
      <c r="P1404" s="30" t="s">
        <v>445</v>
      </c>
      <c r="Q1404">
        <v>1154</v>
      </c>
      <c r="R1404">
        <v>3</v>
      </c>
      <c r="S1404" s="32" t="s">
        <v>435</v>
      </c>
      <c r="T1404">
        <v>521</v>
      </c>
      <c r="W1404" s="12" t="s">
        <v>431</v>
      </c>
      <c r="X1404">
        <v>67</v>
      </c>
      <c r="Y1404" s="25" t="s">
        <v>166</v>
      </c>
      <c r="Z1404">
        <v>5</v>
      </c>
      <c r="AA1404">
        <v>5</v>
      </c>
      <c r="AB1404">
        <v>2</v>
      </c>
      <c r="AF1404">
        <v>12</v>
      </c>
      <c r="AG1404" t="s">
        <v>316</v>
      </c>
    </row>
    <row r="1405" spans="1:33" hidden="1" x14ac:dyDescent="0.25">
      <c r="A1405" s="23" t="s">
        <v>314</v>
      </c>
      <c r="B1405" s="22" t="s">
        <v>315</v>
      </c>
      <c r="C1405" s="22" t="s">
        <v>2337</v>
      </c>
      <c r="D1405">
        <v>11</v>
      </c>
      <c r="E1405" s="28">
        <v>3</v>
      </c>
      <c r="F1405" s="36" t="str">
        <f>VLOOKUP(Z1405, method!$A$1:$B$15, 2, 0)</f>
        <v>中後</v>
      </c>
      <c r="G1405">
        <v>9</v>
      </c>
      <c r="H1405">
        <v>124</v>
      </c>
      <c r="I1405" s="43">
        <v>1200</v>
      </c>
      <c r="J1405" s="18" t="s">
        <v>116</v>
      </c>
      <c r="K1405">
        <v>1</v>
      </c>
      <c r="L1405">
        <v>10.86</v>
      </c>
      <c r="M1405">
        <v>28</v>
      </c>
      <c r="N1405">
        <v>2</v>
      </c>
      <c r="O1405">
        <v>24</v>
      </c>
      <c r="P1405" s="31" t="s">
        <v>450</v>
      </c>
      <c r="Q1405">
        <v>1158</v>
      </c>
      <c r="R1405">
        <v>3</v>
      </c>
      <c r="S1405" s="32" t="s">
        <v>435</v>
      </c>
      <c r="T1405">
        <v>460</v>
      </c>
      <c r="W1405" t="s">
        <v>600</v>
      </c>
      <c r="X1405">
        <v>67</v>
      </c>
      <c r="Y1405" s="25" t="s">
        <v>166</v>
      </c>
      <c r="Z1405">
        <v>9</v>
      </c>
      <c r="AA1405">
        <v>9</v>
      </c>
      <c r="AB1405">
        <v>3</v>
      </c>
      <c r="AF1405">
        <v>12</v>
      </c>
      <c r="AG1405" t="s">
        <v>316</v>
      </c>
    </row>
    <row r="1406" spans="1:33" hidden="1" x14ac:dyDescent="0.25">
      <c r="A1406" s="23" t="s">
        <v>314</v>
      </c>
      <c r="B1406" s="22" t="s">
        <v>315</v>
      </c>
      <c r="C1406" s="22" t="s">
        <v>2337</v>
      </c>
      <c r="D1406">
        <v>8.5</v>
      </c>
      <c r="E1406" s="28">
        <v>2</v>
      </c>
      <c r="F1406" s="37" t="str">
        <f>VLOOKUP(Z1406, method!$A$1:$B$15, 2, 0)</f>
        <v>中前</v>
      </c>
      <c r="G1406">
        <v>5</v>
      </c>
      <c r="H1406">
        <v>123</v>
      </c>
      <c r="I1406" s="43">
        <v>1200</v>
      </c>
      <c r="J1406" s="18" t="s">
        <v>116</v>
      </c>
      <c r="K1406">
        <v>1</v>
      </c>
      <c r="L1406">
        <v>10.43</v>
      </c>
      <c r="M1406">
        <v>7</v>
      </c>
      <c r="N1406">
        <v>2</v>
      </c>
      <c r="O1406">
        <v>24</v>
      </c>
      <c r="P1406" s="31" t="s">
        <v>455</v>
      </c>
      <c r="Q1406">
        <v>1144</v>
      </c>
      <c r="R1406">
        <v>3</v>
      </c>
      <c r="S1406" s="32" t="s">
        <v>435</v>
      </c>
      <c r="T1406">
        <v>406</v>
      </c>
      <c r="W1406" s="12" t="s">
        <v>480</v>
      </c>
      <c r="X1406">
        <v>66</v>
      </c>
      <c r="Y1406" s="25" t="s">
        <v>166</v>
      </c>
      <c r="Z1406">
        <v>5</v>
      </c>
      <c r="AA1406">
        <v>5</v>
      </c>
      <c r="AB1406">
        <v>2</v>
      </c>
      <c r="AF1406">
        <v>12</v>
      </c>
      <c r="AG1406" t="s">
        <v>316</v>
      </c>
    </row>
    <row r="1407" spans="1:33" hidden="1" x14ac:dyDescent="0.25">
      <c r="A1407" s="23" t="s">
        <v>314</v>
      </c>
      <c r="B1407" s="22" t="s">
        <v>315</v>
      </c>
      <c r="C1407" s="22" t="s">
        <v>2337</v>
      </c>
      <c r="D1407">
        <v>14</v>
      </c>
      <c r="E1407">
        <v>10</v>
      </c>
      <c r="F1407" s="37" t="str">
        <f>VLOOKUP(Z1407, method!$A$1:$B$15, 2, 0)</f>
        <v>中前</v>
      </c>
      <c r="G1407">
        <v>8</v>
      </c>
      <c r="H1407">
        <v>125</v>
      </c>
      <c r="I1407" s="43">
        <v>1200</v>
      </c>
      <c r="J1407" s="17" t="s">
        <v>84</v>
      </c>
      <c r="K1407">
        <v>1</v>
      </c>
      <c r="L1407">
        <v>9.35</v>
      </c>
      <c r="M1407">
        <v>7</v>
      </c>
      <c r="N1407">
        <v>1</v>
      </c>
      <c r="O1407">
        <v>24</v>
      </c>
      <c r="P1407" t="s">
        <v>467</v>
      </c>
      <c r="Q1407">
        <v>1145</v>
      </c>
      <c r="R1407">
        <v>3</v>
      </c>
      <c r="S1407" s="32" t="s">
        <v>435</v>
      </c>
      <c r="T1407">
        <v>322</v>
      </c>
      <c r="W1407">
        <v>5</v>
      </c>
      <c r="X1407">
        <v>68</v>
      </c>
      <c r="Y1407" s="20" t="s">
        <v>184</v>
      </c>
      <c r="Z1407">
        <v>6</v>
      </c>
      <c r="AA1407">
        <v>8</v>
      </c>
      <c r="AB1407">
        <v>10</v>
      </c>
      <c r="AF1407">
        <v>12</v>
      </c>
      <c r="AG1407" t="s">
        <v>316</v>
      </c>
    </row>
    <row r="1408" spans="1:33" hidden="1" x14ac:dyDescent="0.25">
      <c r="A1408" s="23" t="s">
        <v>314</v>
      </c>
      <c r="B1408" s="22" t="s">
        <v>315</v>
      </c>
      <c r="C1408" s="22" t="s">
        <v>2337</v>
      </c>
      <c r="D1408">
        <v>21</v>
      </c>
      <c r="E1408">
        <v>8</v>
      </c>
      <c r="F1408" s="35" t="str">
        <f>VLOOKUP(Z1408, method!$A$1:$B$15, 2, 0)</f>
        <v>放頭</v>
      </c>
      <c r="G1408">
        <v>8</v>
      </c>
      <c r="H1408">
        <v>127</v>
      </c>
      <c r="I1408" s="43">
        <v>1200</v>
      </c>
      <c r="J1408" s="16" t="s">
        <v>316</v>
      </c>
      <c r="K1408">
        <v>1</v>
      </c>
      <c r="L1408">
        <v>10.64</v>
      </c>
      <c r="M1408">
        <v>23</v>
      </c>
      <c r="N1408">
        <v>12</v>
      </c>
      <c r="O1408">
        <v>23</v>
      </c>
      <c r="P1408" t="s">
        <v>429</v>
      </c>
      <c r="Q1408">
        <v>1153</v>
      </c>
      <c r="R1408">
        <v>3</v>
      </c>
      <c r="S1408" s="32" t="s">
        <v>435</v>
      </c>
      <c r="T1408">
        <v>276</v>
      </c>
      <c r="W1408">
        <v>4</v>
      </c>
      <c r="X1408">
        <v>70</v>
      </c>
      <c r="Y1408" s="20" t="s">
        <v>184</v>
      </c>
      <c r="Z1408">
        <v>2</v>
      </c>
      <c r="AA1408">
        <v>2</v>
      </c>
      <c r="AB1408">
        <v>8</v>
      </c>
      <c r="AF1408">
        <v>12</v>
      </c>
      <c r="AG1408" t="s">
        <v>316</v>
      </c>
    </row>
    <row r="1409" spans="1:33" hidden="1" x14ac:dyDescent="0.25">
      <c r="A1409" s="23" t="s">
        <v>314</v>
      </c>
      <c r="B1409" s="22" t="s">
        <v>315</v>
      </c>
      <c r="C1409" s="22" t="s">
        <v>2337</v>
      </c>
      <c r="D1409">
        <v>30</v>
      </c>
      <c r="E1409">
        <v>7</v>
      </c>
      <c r="F1409" s="36" t="str">
        <f>VLOOKUP(Z1409, method!$A$1:$B$15, 2, 0)</f>
        <v>中後</v>
      </c>
      <c r="G1409">
        <v>10</v>
      </c>
      <c r="H1409">
        <v>129</v>
      </c>
      <c r="I1409" s="43">
        <v>1200</v>
      </c>
      <c r="J1409" s="17" t="s">
        <v>84</v>
      </c>
      <c r="K1409">
        <v>1</v>
      </c>
      <c r="L1409">
        <v>9.4700000000000006</v>
      </c>
      <c r="M1409">
        <v>26</v>
      </c>
      <c r="N1409">
        <v>11</v>
      </c>
      <c r="O1409">
        <v>23</v>
      </c>
      <c r="P1409" t="s">
        <v>429</v>
      </c>
      <c r="Q1409">
        <v>1146</v>
      </c>
      <c r="R1409">
        <v>3</v>
      </c>
      <c r="S1409" s="32" t="s">
        <v>435</v>
      </c>
      <c r="T1409">
        <v>204</v>
      </c>
      <c r="W1409">
        <v>3</v>
      </c>
      <c r="X1409">
        <v>72</v>
      </c>
      <c r="Y1409" s="20" t="s">
        <v>184</v>
      </c>
      <c r="Z1409">
        <v>10</v>
      </c>
      <c r="AA1409">
        <v>8</v>
      </c>
      <c r="AB1409">
        <v>7</v>
      </c>
      <c r="AF1409">
        <v>12</v>
      </c>
      <c r="AG1409" t="s">
        <v>316</v>
      </c>
    </row>
    <row r="1410" spans="1:33" hidden="1" x14ac:dyDescent="0.25">
      <c r="A1410" s="23" t="s">
        <v>314</v>
      </c>
      <c r="B1410" s="23" t="s">
        <v>319</v>
      </c>
      <c r="C1410" s="23" t="s">
        <v>2338</v>
      </c>
      <c r="D1410">
        <v>19</v>
      </c>
      <c r="E1410">
        <v>10</v>
      </c>
      <c r="F1410" s="36" t="str">
        <f>VLOOKUP(Z1410, method!$A$1:$B$15, 2, 0)</f>
        <v>中後</v>
      </c>
      <c r="G1410">
        <v>9</v>
      </c>
      <c r="H1410">
        <v>131</v>
      </c>
      <c r="I1410">
        <v>1000</v>
      </c>
      <c r="J1410" s="16" t="s">
        <v>13</v>
      </c>
      <c r="K1410">
        <v>0</v>
      </c>
      <c r="L1410">
        <v>57.35</v>
      </c>
      <c r="M1410">
        <v>17</v>
      </c>
      <c r="N1410">
        <v>9</v>
      </c>
      <c r="O1410">
        <v>25</v>
      </c>
      <c r="P1410" s="31" t="s">
        <v>455</v>
      </c>
      <c r="Q1410">
        <v>1193</v>
      </c>
      <c r="R1410">
        <v>3</v>
      </c>
      <c r="S1410" s="32" t="s">
        <v>446</v>
      </c>
      <c r="T1410">
        <v>35</v>
      </c>
      <c r="W1410" t="s">
        <v>436</v>
      </c>
      <c r="X1410">
        <v>75</v>
      </c>
      <c r="Y1410" s="19" t="s">
        <v>94</v>
      </c>
      <c r="Z1410">
        <v>9</v>
      </c>
      <c r="AA1410">
        <v>11</v>
      </c>
      <c r="AB1410">
        <v>10</v>
      </c>
      <c r="AF1410">
        <v>8</v>
      </c>
      <c r="AG1410" t="s">
        <v>101</v>
      </c>
    </row>
    <row r="1411" spans="1:33" x14ac:dyDescent="0.25">
      <c r="A1411" s="23" t="s">
        <v>314</v>
      </c>
      <c r="B1411" s="23" t="s">
        <v>319</v>
      </c>
      <c r="C1411" s="23" t="s">
        <v>2338</v>
      </c>
      <c r="D1411">
        <v>4.9000000000000004</v>
      </c>
      <c r="E1411">
        <v>6</v>
      </c>
      <c r="F1411" s="37" t="str">
        <f>VLOOKUP(Z1411, method!$A$1:$B$15, 2, 0)</f>
        <v>中前</v>
      </c>
      <c r="G1411">
        <v>5</v>
      </c>
      <c r="H1411">
        <v>132</v>
      </c>
      <c r="I1411" s="43">
        <v>1200</v>
      </c>
      <c r="J1411" s="19" t="s">
        <v>101</v>
      </c>
      <c r="K1411">
        <v>1</v>
      </c>
      <c r="L1411">
        <v>10.18</v>
      </c>
      <c r="M1411">
        <v>28</v>
      </c>
      <c r="N1411">
        <v>5</v>
      </c>
      <c r="O1411">
        <v>25</v>
      </c>
      <c r="P1411" s="42" t="s">
        <v>445</v>
      </c>
      <c r="Q1411">
        <v>1176</v>
      </c>
      <c r="R1411">
        <v>3</v>
      </c>
      <c r="S1411" s="32" t="s">
        <v>446</v>
      </c>
      <c r="T1411">
        <v>716</v>
      </c>
      <c r="W1411">
        <v>3</v>
      </c>
      <c r="X1411">
        <v>75</v>
      </c>
      <c r="Y1411" s="19" t="s">
        <v>94</v>
      </c>
      <c r="Z1411">
        <v>5</v>
      </c>
      <c r="AA1411">
        <v>6</v>
      </c>
      <c r="AB1411">
        <v>6</v>
      </c>
      <c r="AF1411">
        <v>8</v>
      </c>
      <c r="AG1411" t="s">
        <v>101</v>
      </c>
    </row>
    <row r="1412" spans="1:33" x14ac:dyDescent="0.25">
      <c r="A1412" s="23" t="s">
        <v>314</v>
      </c>
      <c r="B1412" s="23" t="s">
        <v>319</v>
      </c>
      <c r="C1412" s="23" t="s">
        <v>2338</v>
      </c>
      <c r="D1412">
        <v>5.4</v>
      </c>
      <c r="E1412" s="28">
        <v>2</v>
      </c>
      <c r="F1412" s="35" t="str">
        <f>VLOOKUP(Z1412, method!$A$1:$B$15, 2, 0)</f>
        <v>放頭</v>
      </c>
      <c r="G1412">
        <v>1</v>
      </c>
      <c r="H1412">
        <v>131</v>
      </c>
      <c r="I1412" s="43">
        <v>1200</v>
      </c>
      <c r="J1412" s="19" t="s">
        <v>101</v>
      </c>
      <c r="K1412">
        <v>1</v>
      </c>
      <c r="L1412">
        <v>9.24</v>
      </c>
      <c r="M1412">
        <v>30</v>
      </c>
      <c r="N1412">
        <v>4</v>
      </c>
      <c r="O1412">
        <v>25</v>
      </c>
      <c r="P1412" s="30" t="s">
        <v>445</v>
      </c>
      <c r="Q1412">
        <v>1193</v>
      </c>
      <c r="R1412">
        <v>3</v>
      </c>
      <c r="S1412" s="32" t="s">
        <v>446</v>
      </c>
      <c r="T1412">
        <v>636</v>
      </c>
      <c r="W1412" s="12" t="s">
        <v>431</v>
      </c>
      <c r="X1412">
        <v>74</v>
      </c>
      <c r="Y1412" s="19" t="s">
        <v>94</v>
      </c>
      <c r="Z1412">
        <v>2</v>
      </c>
      <c r="AA1412">
        <v>4</v>
      </c>
      <c r="AB1412">
        <v>2</v>
      </c>
      <c r="AF1412">
        <v>8</v>
      </c>
      <c r="AG1412" t="s">
        <v>101</v>
      </c>
    </row>
    <row r="1413" spans="1:33" hidden="1" x14ac:dyDescent="0.25">
      <c r="A1413" s="23" t="s">
        <v>314</v>
      </c>
      <c r="B1413" s="23" t="s">
        <v>319</v>
      </c>
      <c r="C1413" s="23" t="s">
        <v>2338</v>
      </c>
      <c r="D1413">
        <v>35</v>
      </c>
      <c r="E1413">
        <v>6</v>
      </c>
      <c r="F1413" s="35" t="str">
        <f>VLOOKUP(Z1413, method!$A$1:$B$15, 2, 0)</f>
        <v>放頭</v>
      </c>
      <c r="G1413">
        <v>9</v>
      </c>
      <c r="H1413">
        <v>130</v>
      </c>
      <c r="I1413">
        <v>1400</v>
      </c>
      <c r="J1413" s="19" t="s">
        <v>101</v>
      </c>
      <c r="K1413">
        <v>1</v>
      </c>
      <c r="L1413">
        <v>22.55</v>
      </c>
      <c r="M1413">
        <v>30</v>
      </c>
      <c r="N1413">
        <v>3</v>
      </c>
      <c r="O1413">
        <v>25</v>
      </c>
      <c r="P1413" t="s">
        <v>539</v>
      </c>
      <c r="Q1413">
        <v>1206</v>
      </c>
      <c r="R1413">
        <v>3</v>
      </c>
      <c r="S1413" s="32" t="s">
        <v>435</v>
      </c>
      <c r="T1413">
        <v>552</v>
      </c>
      <c r="W1413" t="s">
        <v>436</v>
      </c>
      <c r="X1413">
        <v>74</v>
      </c>
      <c r="Y1413" s="19" t="s">
        <v>94</v>
      </c>
      <c r="Z1413">
        <v>3</v>
      </c>
      <c r="AA1413">
        <v>2</v>
      </c>
      <c r="AB1413">
        <v>2</v>
      </c>
      <c r="AC1413">
        <v>6</v>
      </c>
      <c r="AF1413">
        <v>8</v>
      </c>
      <c r="AG1413" t="s">
        <v>101</v>
      </c>
    </row>
    <row r="1414" spans="1:33" x14ac:dyDescent="0.25">
      <c r="A1414" s="23" t="s">
        <v>314</v>
      </c>
      <c r="B1414" s="23" t="s">
        <v>319</v>
      </c>
      <c r="C1414" s="23" t="s">
        <v>2338</v>
      </c>
      <c r="D1414">
        <v>3.7</v>
      </c>
      <c r="E1414" s="28">
        <v>1</v>
      </c>
      <c r="F1414" s="35" t="str">
        <f>VLOOKUP(Z1414, method!$A$1:$B$15, 2, 0)</f>
        <v>放頭</v>
      </c>
      <c r="G1414">
        <v>5</v>
      </c>
      <c r="H1414">
        <v>125</v>
      </c>
      <c r="I1414" s="43">
        <v>1200</v>
      </c>
      <c r="J1414" s="19" t="s">
        <v>101</v>
      </c>
      <c r="K1414">
        <v>1</v>
      </c>
      <c r="L1414">
        <v>9.76</v>
      </c>
      <c r="M1414">
        <v>5</v>
      </c>
      <c r="N1414">
        <v>3</v>
      </c>
      <c r="O1414">
        <v>25</v>
      </c>
      <c r="P1414" s="30" t="s">
        <v>445</v>
      </c>
      <c r="Q1414">
        <v>1216</v>
      </c>
      <c r="R1414">
        <v>3</v>
      </c>
      <c r="S1414" s="32" t="s">
        <v>435</v>
      </c>
      <c r="T1414">
        <v>484</v>
      </c>
      <c r="W1414" s="12" t="s">
        <v>662</v>
      </c>
      <c r="X1414">
        <v>68</v>
      </c>
      <c r="Y1414" s="19" t="s">
        <v>94</v>
      </c>
      <c r="Z1414">
        <v>2</v>
      </c>
      <c r="AA1414">
        <v>2</v>
      </c>
      <c r="AB1414">
        <v>1</v>
      </c>
      <c r="AF1414">
        <v>8</v>
      </c>
      <c r="AG1414" t="s">
        <v>101</v>
      </c>
    </row>
    <row r="1415" spans="1:33" x14ac:dyDescent="0.25">
      <c r="A1415" s="23" t="s">
        <v>314</v>
      </c>
      <c r="B1415" s="23" t="s">
        <v>319</v>
      </c>
      <c r="C1415" s="23" t="s">
        <v>2338</v>
      </c>
      <c r="D1415">
        <v>2.5</v>
      </c>
      <c r="E1415" s="28">
        <v>2</v>
      </c>
      <c r="F1415" s="37" t="str">
        <f>VLOOKUP(Z1415, method!$A$1:$B$15, 2, 0)</f>
        <v>中前</v>
      </c>
      <c r="G1415">
        <v>1</v>
      </c>
      <c r="H1415">
        <v>124</v>
      </c>
      <c r="I1415" s="43">
        <v>1200</v>
      </c>
      <c r="J1415" s="19" t="s">
        <v>101</v>
      </c>
      <c r="K1415">
        <v>1</v>
      </c>
      <c r="L1415">
        <v>10.01</v>
      </c>
      <c r="M1415">
        <v>19</v>
      </c>
      <c r="N1415">
        <v>2</v>
      </c>
      <c r="O1415">
        <v>25</v>
      </c>
      <c r="P1415" s="31" t="s">
        <v>455</v>
      </c>
      <c r="Q1415">
        <v>1214</v>
      </c>
      <c r="R1415">
        <v>3</v>
      </c>
      <c r="S1415" s="32" t="s">
        <v>435</v>
      </c>
      <c r="T1415">
        <v>445</v>
      </c>
      <c r="W1415" s="12" t="s">
        <v>431</v>
      </c>
      <c r="X1415">
        <v>66</v>
      </c>
      <c r="Y1415" s="19" t="s">
        <v>94</v>
      </c>
      <c r="Z1415">
        <v>5</v>
      </c>
      <c r="AA1415">
        <v>5</v>
      </c>
      <c r="AB1415">
        <v>2</v>
      </c>
      <c r="AF1415">
        <v>8</v>
      </c>
      <c r="AG1415" t="s">
        <v>101</v>
      </c>
    </row>
    <row r="1416" spans="1:33" x14ac:dyDescent="0.25">
      <c r="A1416" s="23" t="s">
        <v>314</v>
      </c>
      <c r="B1416" s="23" t="s">
        <v>319</v>
      </c>
      <c r="C1416" s="23" t="s">
        <v>2338</v>
      </c>
      <c r="D1416">
        <v>3.7</v>
      </c>
      <c r="E1416" s="34">
        <v>5</v>
      </c>
      <c r="F1416" s="37" t="str">
        <f>VLOOKUP(Z1416, method!$A$1:$B$15, 2, 0)</f>
        <v>中前</v>
      </c>
      <c r="G1416">
        <v>8</v>
      </c>
      <c r="H1416">
        <v>121</v>
      </c>
      <c r="I1416" s="43">
        <v>1200</v>
      </c>
      <c r="J1416" s="19" t="s">
        <v>101</v>
      </c>
      <c r="K1416">
        <v>1</v>
      </c>
      <c r="L1416">
        <v>10.41</v>
      </c>
      <c r="M1416">
        <v>15</v>
      </c>
      <c r="N1416">
        <v>1</v>
      </c>
      <c r="O1416">
        <v>25</v>
      </c>
      <c r="P1416" s="31" t="s">
        <v>455</v>
      </c>
      <c r="Q1416">
        <v>1216</v>
      </c>
      <c r="R1416">
        <v>3</v>
      </c>
      <c r="S1416" s="32" t="s">
        <v>435</v>
      </c>
      <c r="T1416">
        <v>355</v>
      </c>
      <c r="W1416" s="12">
        <v>1</v>
      </c>
      <c r="X1416">
        <v>66</v>
      </c>
      <c r="Y1416" s="19" t="s">
        <v>94</v>
      </c>
      <c r="Z1416">
        <v>5</v>
      </c>
      <c r="AA1416">
        <v>3</v>
      </c>
      <c r="AB1416">
        <v>5</v>
      </c>
      <c r="AF1416">
        <v>8</v>
      </c>
      <c r="AG1416" t="s">
        <v>101</v>
      </c>
    </row>
    <row r="1417" spans="1:33" x14ac:dyDescent="0.25">
      <c r="A1417" s="23" t="s">
        <v>314</v>
      </c>
      <c r="B1417" s="23" t="s">
        <v>319</v>
      </c>
      <c r="C1417" s="23" t="s">
        <v>2338</v>
      </c>
      <c r="D1417">
        <v>2.8</v>
      </c>
      <c r="E1417" s="28">
        <v>2</v>
      </c>
      <c r="F1417" s="37" t="str">
        <f>VLOOKUP(Z1417, method!$A$1:$B$15, 2, 0)</f>
        <v>中前</v>
      </c>
      <c r="G1417">
        <v>3</v>
      </c>
      <c r="H1417">
        <v>122</v>
      </c>
      <c r="I1417" s="43">
        <v>1200</v>
      </c>
      <c r="J1417" s="19" t="s">
        <v>101</v>
      </c>
      <c r="K1417">
        <v>1</v>
      </c>
      <c r="L1417">
        <v>9.58</v>
      </c>
      <c r="M1417">
        <v>8</v>
      </c>
      <c r="N1417">
        <v>1</v>
      </c>
      <c r="O1417">
        <v>25</v>
      </c>
      <c r="P1417" s="31" t="s">
        <v>450</v>
      </c>
      <c r="Q1417">
        <v>1224</v>
      </c>
      <c r="R1417">
        <v>3</v>
      </c>
      <c r="S1417" s="32" t="s">
        <v>435</v>
      </c>
      <c r="T1417">
        <v>335</v>
      </c>
      <c r="W1417" s="12" t="s">
        <v>591</v>
      </c>
      <c r="X1417">
        <v>64</v>
      </c>
      <c r="Y1417" s="19" t="s">
        <v>94</v>
      </c>
      <c r="Z1417">
        <v>6</v>
      </c>
      <c r="AA1417">
        <v>7</v>
      </c>
      <c r="AB1417">
        <v>2</v>
      </c>
      <c r="AF1417">
        <v>8</v>
      </c>
      <c r="AG1417" t="s">
        <v>101</v>
      </c>
    </row>
    <row r="1418" spans="1:33" hidden="1" x14ac:dyDescent="0.25">
      <c r="A1418" s="23" t="s">
        <v>314</v>
      </c>
      <c r="B1418" s="23" t="s">
        <v>319</v>
      </c>
      <c r="C1418" s="23" t="s">
        <v>2338</v>
      </c>
      <c r="D1418">
        <v>7.1</v>
      </c>
      <c r="E1418" s="34">
        <v>5</v>
      </c>
      <c r="F1418" s="36" t="str">
        <f>VLOOKUP(Z1418, method!$A$1:$B$15, 2, 0)</f>
        <v>中後</v>
      </c>
      <c r="G1418">
        <v>7</v>
      </c>
      <c r="H1418">
        <v>121</v>
      </c>
      <c r="I1418" s="43">
        <v>1200</v>
      </c>
      <c r="J1418" s="17" t="s">
        <v>406</v>
      </c>
      <c r="K1418">
        <v>1</v>
      </c>
      <c r="L1418">
        <v>10.17</v>
      </c>
      <c r="M1418">
        <v>4</v>
      </c>
      <c r="N1418">
        <v>12</v>
      </c>
      <c r="O1418">
        <v>24</v>
      </c>
      <c r="P1418" s="31" t="s">
        <v>450</v>
      </c>
      <c r="Q1418">
        <v>1216</v>
      </c>
      <c r="R1418">
        <v>3</v>
      </c>
      <c r="S1418" s="32" t="s">
        <v>435</v>
      </c>
      <c r="T1418">
        <v>238</v>
      </c>
      <c r="W1418" t="s">
        <v>459</v>
      </c>
      <c r="X1418">
        <v>64</v>
      </c>
      <c r="Y1418" s="19" t="s">
        <v>94</v>
      </c>
      <c r="Z1418">
        <v>8</v>
      </c>
      <c r="AA1418">
        <v>8</v>
      </c>
      <c r="AB1418">
        <v>5</v>
      </c>
      <c r="AF1418">
        <v>8</v>
      </c>
      <c r="AG1418" t="s">
        <v>101</v>
      </c>
    </row>
    <row r="1419" spans="1:33" hidden="1" x14ac:dyDescent="0.25">
      <c r="A1419" s="23" t="s">
        <v>314</v>
      </c>
      <c r="B1419" s="23" t="s">
        <v>319</v>
      </c>
      <c r="C1419" s="23" t="s">
        <v>2338</v>
      </c>
      <c r="D1419">
        <v>8.6999999999999993</v>
      </c>
      <c r="E1419" s="28">
        <v>1</v>
      </c>
      <c r="F1419" s="37" t="str">
        <f>VLOOKUP(Z1419, method!$A$1:$B$15, 2, 0)</f>
        <v>中前</v>
      </c>
      <c r="G1419">
        <v>7</v>
      </c>
      <c r="H1419">
        <v>131</v>
      </c>
      <c r="I1419" s="43">
        <v>1200</v>
      </c>
      <c r="J1419" s="19" t="s">
        <v>101</v>
      </c>
      <c r="K1419">
        <v>1</v>
      </c>
      <c r="L1419">
        <v>9.24</v>
      </c>
      <c r="M1419">
        <v>16</v>
      </c>
      <c r="N1419">
        <v>10</v>
      </c>
      <c r="O1419">
        <v>24</v>
      </c>
      <c r="P1419" s="31" t="s">
        <v>455</v>
      </c>
      <c r="Q1419">
        <v>1188</v>
      </c>
      <c r="R1419">
        <v>4</v>
      </c>
      <c r="S1419" s="32" t="s">
        <v>446</v>
      </c>
      <c r="T1419">
        <v>107</v>
      </c>
      <c r="W1419" s="12">
        <v>1</v>
      </c>
      <c r="X1419">
        <v>56</v>
      </c>
      <c r="Y1419" s="19" t="s">
        <v>94</v>
      </c>
      <c r="Z1419">
        <v>7</v>
      </c>
      <c r="AA1419">
        <v>7</v>
      </c>
      <c r="AB1419">
        <v>1</v>
      </c>
      <c r="AF1419">
        <v>8</v>
      </c>
      <c r="AG1419" t="s">
        <v>101</v>
      </c>
    </row>
    <row r="1420" spans="1:33" hidden="1" x14ac:dyDescent="0.25">
      <c r="A1420" s="23" t="s">
        <v>314</v>
      </c>
      <c r="B1420" s="23" t="s">
        <v>319</v>
      </c>
      <c r="C1420" s="23" t="s">
        <v>2338</v>
      </c>
      <c r="D1420">
        <v>4.3</v>
      </c>
      <c r="E1420" s="28">
        <v>1</v>
      </c>
      <c r="F1420" s="37" t="str">
        <f>VLOOKUP(Z1420, method!$A$1:$B$15, 2, 0)</f>
        <v>中前</v>
      </c>
      <c r="G1420">
        <v>3</v>
      </c>
      <c r="H1420">
        <v>125</v>
      </c>
      <c r="I1420" s="43">
        <v>1200</v>
      </c>
      <c r="J1420" s="19" t="s">
        <v>101</v>
      </c>
      <c r="K1420">
        <v>1</v>
      </c>
      <c r="L1420">
        <v>9.92</v>
      </c>
      <c r="M1420">
        <v>25</v>
      </c>
      <c r="N1420">
        <v>9</v>
      </c>
      <c r="O1420">
        <v>24</v>
      </c>
      <c r="P1420" s="31" t="s">
        <v>461</v>
      </c>
      <c r="Q1420">
        <v>1185</v>
      </c>
      <c r="R1420">
        <v>4</v>
      </c>
      <c r="S1420" s="32" t="s">
        <v>435</v>
      </c>
      <c r="T1420">
        <v>53</v>
      </c>
      <c r="W1420" s="12" t="s">
        <v>662</v>
      </c>
      <c r="X1420">
        <v>50</v>
      </c>
      <c r="Y1420" s="19" t="s">
        <v>94</v>
      </c>
      <c r="Z1420">
        <v>6</v>
      </c>
      <c r="AA1420">
        <v>7</v>
      </c>
      <c r="AB1420">
        <v>1</v>
      </c>
      <c r="AF1420">
        <v>8</v>
      </c>
      <c r="AG1420" t="s">
        <v>101</v>
      </c>
    </row>
    <row r="1421" spans="1:33" hidden="1" x14ac:dyDescent="0.25">
      <c r="A1421" s="23" t="s">
        <v>314</v>
      </c>
      <c r="B1421" s="23" t="s">
        <v>319</v>
      </c>
      <c r="C1421" s="23" t="s">
        <v>2338</v>
      </c>
      <c r="D1421">
        <v>10</v>
      </c>
      <c r="E1421" s="28">
        <v>1</v>
      </c>
      <c r="F1421" s="36" t="str">
        <f>VLOOKUP(Z1421, method!$A$1:$B$15, 2, 0)</f>
        <v>中後</v>
      </c>
      <c r="G1421">
        <v>9</v>
      </c>
      <c r="H1421">
        <v>121</v>
      </c>
      <c r="I1421" s="43">
        <v>1200</v>
      </c>
      <c r="J1421" s="19" t="s">
        <v>101</v>
      </c>
      <c r="K1421">
        <v>1</v>
      </c>
      <c r="L1421">
        <v>9.83</v>
      </c>
      <c r="M1421">
        <v>4</v>
      </c>
      <c r="N1421">
        <v>7</v>
      </c>
      <c r="O1421">
        <v>24</v>
      </c>
      <c r="P1421" s="31" t="s">
        <v>450</v>
      </c>
      <c r="Q1421">
        <v>1195</v>
      </c>
      <c r="R1421">
        <v>4</v>
      </c>
      <c r="S1421" s="32" t="s">
        <v>435</v>
      </c>
      <c r="T1421">
        <v>796</v>
      </c>
      <c r="W1421" s="12" t="s">
        <v>480</v>
      </c>
      <c r="X1421">
        <v>44</v>
      </c>
      <c r="Y1421" s="19" t="s">
        <v>94</v>
      </c>
      <c r="Z1421">
        <v>8</v>
      </c>
      <c r="AA1421">
        <v>5</v>
      </c>
      <c r="AB1421">
        <v>1</v>
      </c>
      <c r="AF1421">
        <v>8</v>
      </c>
      <c r="AG1421" t="s">
        <v>101</v>
      </c>
    </row>
    <row r="1422" spans="1:33" hidden="1" x14ac:dyDescent="0.25">
      <c r="A1422" s="23" t="s">
        <v>314</v>
      </c>
      <c r="B1422" s="23" t="s">
        <v>319</v>
      </c>
      <c r="C1422" s="23" t="s">
        <v>2338</v>
      </c>
      <c r="D1422">
        <v>6.3</v>
      </c>
      <c r="E1422" s="34">
        <v>5</v>
      </c>
      <c r="F1422" s="36" t="str">
        <f>VLOOKUP(Z1422, method!$A$1:$B$15, 2, 0)</f>
        <v>中後</v>
      </c>
      <c r="G1422">
        <v>7</v>
      </c>
      <c r="H1422">
        <v>121</v>
      </c>
      <c r="I1422" s="43">
        <v>1200</v>
      </c>
      <c r="J1422" s="19" t="s">
        <v>101</v>
      </c>
      <c r="K1422">
        <v>1</v>
      </c>
      <c r="L1422">
        <v>10.67</v>
      </c>
      <c r="M1422">
        <v>12</v>
      </c>
      <c r="N1422">
        <v>6</v>
      </c>
      <c r="O1422">
        <v>24</v>
      </c>
      <c r="P1422" s="31" t="s">
        <v>455</v>
      </c>
      <c r="Q1422">
        <v>1196</v>
      </c>
      <c r="R1422">
        <v>4</v>
      </c>
      <c r="S1422" s="32" t="s">
        <v>435</v>
      </c>
      <c r="T1422">
        <v>745</v>
      </c>
      <c r="W1422" t="s">
        <v>600</v>
      </c>
      <c r="X1422">
        <v>44</v>
      </c>
      <c r="Y1422" s="19" t="s">
        <v>94</v>
      </c>
      <c r="Z1422">
        <v>8</v>
      </c>
      <c r="AA1422">
        <v>8</v>
      </c>
      <c r="AB1422">
        <v>5</v>
      </c>
      <c r="AF1422">
        <v>8</v>
      </c>
      <c r="AG1422" t="s">
        <v>101</v>
      </c>
    </row>
    <row r="1423" spans="1:33" hidden="1" x14ac:dyDescent="0.25">
      <c r="A1423" s="23" t="s">
        <v>314</v>
      </c>
      <c r="B1423" s="23" t="s">
        <v>319</v>
      </c>
      <c r="C1423" s="23" t="s">
        <v>2338</v>
      </c>
      <c r="D1423">
        <v>6</v>
      </c>
      <c r="E1423" s="28">
        <v>2</v>
      </c>
      <c r="F1423" s="37" t="str">
        <f>VLOOKUP(Z1423, method!$A$1:$B$15, 2, 0)</f>
        <v>中前</v>
      </c>
      <c r="G1423">
        <v>9</v>
      </c>
      <c r="H1423">
        <v>120</v>
      </c>
      <c r="I1423" s="43">
        <v>1200</v>
      </c>
      <c r="J1423" s="19" t="s">
        <v>101</v>
      </c>
      <c r="K1423">
        <v>1</v>
      </c>
      <c r="L1423">
        <v>10.91</v>
      </c>
      <c r="M1423">
        <v>15</v>
      </c>
      <c r="N1423">
        <v>5</v>
      </c>
      <c r="O1423">
        <v>24</v>
      </c>
      <c r="P1423" s="31" t="s">
        <v>461</v>
      </c>
      <c r="Q1423">
        <v>1202</v>
      </c>
      <c r="R1423">
        <v>4</v>
      </c>
      <c r="S1423" s="32" t="s">
        <v>435</v>
      </c>
      <c r="T1423">
        <v>673</v>
      </c>
      <c r="W1423" s="12">
        <v>2</v>
      </c>
      <c r="X1423">
        <v>44</v>
      </c>
      <c r="Y1423" s="19" t="s">
        <v>94</v>
      </c>
      <c r="Z1423">
        <v>7</v>
      </c>
      <c r="AA1423">
        <v>6</v>
      </c>
      <c r="AB1423">
        <v>2</v>
      </c>
      <c r="AF1423">
        <v>8</v>
      </c>
      <c r="AG1423" t="s">
        <v>101</v>
      </c>
    </row>
    <row r="1424" spans="1:33" hidden="1" x14ac:dyDescent="0.25">
      <c r="A1424" s="23" t="s">
        <v>314</v>
      </c>
      <c r="B1424" s="23" t="s">
        <v>319</v>
      </c>
      <c r="C1424" s="23" t="s">
        <v>2338</v>
      </c>
      <c r="D1424">
        <v>14</v>
      </c>
      <c r="E1424">
        <v>7</v>
      </c>
      <c r="F1424" s="36" t="str">
        <f>VLOOKUP(Z1424, method!$A$1:$B$15, 2, 0)</f>
        <v>中後</v>
      </c>
      <c r="G1424">
        <v>1</v>
      </c>
      <c r="H1424">
        <v>121</v>
      </c>
      <c r="I1424" s="43">
        <v>1200</v>
      </c>
      <c r="J1424" s="27" t="s">
        <v>93</v>
      </c>
      <c r="K1424">
        <v>1</v>
      </c>
      <c r="L1424">
        <v>10.77</v>
      </c>
      <c r="M1424">
        <v>28</v>
      </c>
      <c r="N1424">
        <v>4</v>
      </c>
      <c r="O1424">
        <v>24</v>
      </c>
      <c r="P1424" t="s">
        <v>434</v>
      </c>
      <c r="Q1424">
        <v>1198</v>
      </c>
      <c r="R1424">
        <v>4</v>
      </c>
      <c r="S1424" s="33" t="s">
        <v>430</v>
      </c>
      <c r="T1424">
        <v>619</v>
      </c>
      <c r="W1424" t="s">
        <v>650</v>
      </c>
      <c r="X1424">
        <v>46</v>
      </c>
      <c r="Y1424" s="19" t="s">
        <v>94</v>
      </c>
      <c r="Z1424">
        <v>9</v>
      </c>
      <c r="AA1424">
        <v>8</v>
      </c>
      <c r="AB1424">
        <v>7</v>
      </c>
      <c r="AF1424">
        <v>8</v>
      </c>
      <c r="AG1424" t="s">
        <v>101</v>
      </c>
    </row>
    <row r="1425" spans="1:33" hidden="1" x14ac:dyDescent="0.25">
      <c r="A1425" s="23" t="s">
        <v>314</v>
      </c>
      <c r="B1425" s="23" t="s">
        <v>319</v>
      </c>
      <c r="C1425" s="23" t="s">
        <v>2338</v>
      </c>
      <c r="D1425">
        <v>15</v>
      </c>
      <c r="E1425">
        <v>8</v>
      </c>
      <c r="F1425" s="37" t="str">
        <f>VLOOKUP(Z1425, method!$A$1:$B$15, 2, 0)</f>
        <v>中前</v>
      </c>
      <c r="G1425">
        <v>11</v>
      </c>
      <c r="H1425">
        <v>125</v>
      </c>
      <c r="I1425">
        <v>1400</v>
      </c>
      <c r="J1425" s="27" t="s">
        <v>93</v>
      </c>
      <c r="K1425">
        <v>1</v>
      </c>
      <c r="L1425">
        <v>22.21</v>
      </c>
      <c r="M1425">
        <v>24</v>
      </c>
      <c r="N1425">
        <v>3</v>
      </c>
      <c r="O1425">
        <v>24</v>
      </c>
      <c r="P1425" t="s">
        <v>434</v>
      </c>
      <c r="Q1425">
        <v>1185</v>
      </c>
      <c r="R1425">
        <v>4</v>
      </c>
      <c r="S1425" s="32" t="s">
        <v>446</v>
      </c>
      <c r="T1425">
        <v>527</v>
      </c>
      <c r="W1425" t="s">
        <v>459</v>
      </c>
      <c r="X1425">
        <v>48</v>
      </c>
      <c r="Y1425" s="19" t="s">
        <v>94</v>
      </c>
      <c r="Z1425">
        <v>6</v>
      </c>
      <c r="AA1425">
        <v>9</v>
      </c>
      <c r="AB1425">
        <v>9</v>
      </c>
      <c r="AC1425">
        <v>8</v>
      </c>
      <c r="AF1425">
        <v>8</v>
      </c>
      <c r="AG1425" t="s">
        <v>101</v>
      </c>
    </row>
    <row r="1426" spans="1:33" hidden="1" x14ac:dyDescent="0.25">
      <c r="A1426" s="23" t="s">
        <v>314</v>
      </c>
      <c r="B1426" s="23" t="s">
        <v>319</v>
      </c>
      <c r="C1426" s="23" t="s">
        <v>2338</v>
      </c>
      <c r="D1426">
        <v>14</v>
      </c>
      <c r="E1426" s="34">
        <v>5</v>
      </c>
      <c r="F1426" s="37" t="str">
        <f>VLOOKUP(Z1426, method!$A$1:$B$15, 2, 0)</f>
        <v>中前</v>
      </c>
      <c r="G1426">
        <v>3</v>
      </c>
      <c r="H1426">
        <v>127</v>
      </c>
      <c r="I1426" s="43">
        <v>1200</v>
      </c>
      <c r="J1426" s="27" t="s">
        <v>93</v>
      </c>
      <c r="K1426">
        <v>1</v>
      </c>
      <c r="L1426">
        <v>10.11</v>
      </c>
      <c r="M1426">
        <v>25</v>
      </c>
      <c r="N1426">
        <v>2</v>
      </c>
      <c r="O1426">
        <v>24</v>
      </c>
      <c r="P1426" t="s">
        <v>539</v>
      </c>
      <c r="Q1426">
        <v>1198</v>
      </c>
      <c r="R1426">
        <v>4</v>
      </c>
      <c r="S1426" s="32" t="s">
        <v>435</v>
      </c>
      <c r="T1426">
        <v>450</v>
      </c>
      <c r="W1426" t="s">
        <v>600</v>
      </c>
      <c r="X1426">
        <v>50</v>
      </c>
      <c r="Y1426" s="19" t="s">
        <v>94</v>
      </c>
      <c r="Z1426">
        <v>4</v>
      </c>
      <c r="AA1426">
        <v>3</v>
      </c>
      <c r="AB1426">
        <v>5</v>
      </c>
      <c r="AF1426">
        <v>8</v>
      </c>
      <c r="AG1426" t="s">
        <v>101</v>
      </c>
    </row>
    <row r="1427" spans="1:33" hidden="1" x14ac:dyDescent="0.25">
      <c r="A1427" s="23" t="s">
        <v>314</v>
      </c>
      <c r="B1427" s="23" t="s">
        <v>319</v>
      </c>
      <c r="C1427" s="23" t="s">
        <v>2338</v>
      </c>
      <c r="D1427">
        <v>16</v>
      </c>
      <c r="E1427" s="28">
        <v>3</v>
      </c>
      <c r="F1427" s="35" t="str">
        <f>VLOOKUP(Z1427, method!$A$1:$B$15, 2, 0)</f>
        <v>放頭</v>
      </c>
      <c r="G1427">
        <v>2</v>
      </c>
      <c r="H1427">
        <v>126</v>
      </c>
      <c r="I1427" s="43">
        <v>1200</v>
      </c>
      <c r="J1427" s="27" t="s">
        <v>93</v>
      </c>
      <c r="K1427">
        <v>1</v>
      </c>
      <c r="L1427">
        <v>10.15</v>
      </c>
      <c r="M1427">
        <v>12</v>
      </c>
      <c r="N1427">
        <v>2</v>
      </c>
      <c r="O1427">
        <v>24</v>
      </c>
      <c r="P1427" t="s">
        <v>434</v>
      </c>
      <c r="Q1427">
        <v>1199</v>
      </c>
      <c r="R1427">
        <v>4</v>
      </c>
      <c r="S1427" s="32" t="s">
        <v>435</v>
      </c>
      <c r="T1427">
        <v>409</v>
      </c>
      <c r="W1427" s="12" t="s">
        <v>464</v>
      </c>
      <c r="X1427">
        <v>50</v>
      </c>
      <c r="Y1427" s="19" t="s">
        <v>94</v>
      </c>
      <c r="Z1427">
        <v>2</v>
      </c>
      <c r="AA1427">
        <v>2</v>
      </c>
      <c r="AB1427">
        <v>3</v>
      </c>
      <c r="AF1427">
        <v>8</v>
      </c>
      <c r="AG1427" t="s">
        <v>101</v>
      </c>
    </row>
    <row r="1428" spans="1:33" hidden="1" x14ac:dyDescent="0.25">
      <c r="A1428" s="23" t="s">
        <v>314</v>
      </c>
      <c r="B1428" s="23" t="s">
        <v>319</v>
      </c>
      <c r="C1428" s="23" t="s">
        <v>2338</v>
      </c>
      <c r="D1428">
        <v>10</v>
      </c>
      <c r="E1428">
        <v>12</v>
      </c>
      <c r="F1428" s="35" t="str">
        <f>VLOOKUP(Z1428, method!$A$1:$B$15, 2, 0)</f>
        <v>放頭</v>
      </c>
      <c r="G1428">
        <v>13</v>
      </c>
      <c r="H1428">
        <v>129</v>
      </c>
      <c r="I1428" s="43">
        <v>1200</v>
      </c>
      <c r="J1428" s="24" t="s">
        <v>34</v>
      </c>
      <c r="K1428">
        <v>1</v>
      </c>
      <c r="L1428">
        <v>11.72</v>
      </c>
      <c r="M1428">
        <v>1</v>
      </c>
      <c r="N1428">
        <v>1</v>
      </c>
      <c r="O1428">
        <v>24</v>
      </c>
      <c r="P1428" t="s">
        <v>434</v>
      </c>
      <c r="Q1428">
        <v>1200</v>
      </c>
      <c r="R1428">
        <v>4</v>
      </c>
      <c r="S1428" s="32" t="s">
        <v>435</v>
      </c>
      <c r="T1428">
        <v>297</v>
      </c>
      <c r="W1428">
        <v>12</v>
      </c>
      <c r="X1428">
        <v>52</v>
      </c>
      <c r="Y1428" s="19" t="s">
        <v>94</v>
      </c>
      <c r="Z1428">
        <v>3</v>
      </c>
      <c r="AA1428">
        <v>4</v>
      </c>
      <c r="AB1428">
        <v>12</v>
      </c>
      <c r="AF1428">
        <v>8</v>
      </c>
      <c r="AG1428" t="s">
        <v>101</v>
      </c>
    </row>
    <row r="1429" spans="1:33" hidden="1" x14ac:dyDescent="0.25">
      <c r="A1429" s="23" t="s">
        <v>314</v>
      </c>
      <c r="B1429" s="23" t="s">
        <v>319</v>
      </c>
      <c r="C1429" s="23" t="s">
        <v>2338</v>
      </c>
      <c r="D1429">
        <v>124</v>
      </c>
      <c r="E1429" s="34">
        <v>4</v>
      </c>
      <c r="F1429" s="38" t="str">
        <f>VLOOKUP(Z1429, method!$A$1:$B$15, 2, 0)</f>
        <v>留後</v>
      </c>
      <c r="G1429">
        <v>14</v>
      </c>
      <c r="H1429">
        <v>128</v>
      </c>
      <c r="I1429" s="43">
        <v>1200</v>
      </c>
      <c r="J1429" s="24" t="s">
        <v>34</v>
      </c>
      <c r="K1429">
        <v>1</v>
      </c>
      <c r="L1429">
        <v>10.54</v>
      </c>
      <c r="M1429">
        <v>10</v>
      </c>
      <c r="N1429">
        <v>12</v>
      </c>
      <c r="O1429">
        <v>23</v>
      </c>
      <c r="P1429" t="s">
        <v>434</v>
      </c>
      <c r="Q1429">
        <v>1205</v>
      </c>
      <c r="R1429">
        <v>4</v>
      </c>
      <c r="S1429" s="32" t="s">
        <v>435</v>
      </c>
      <c r="T1429">
        <v>232</v>
      </c>
      <c r="W1429" t="s">
        <v>817</v>
      </c>
      <c r="X1429">
        <v>52</v>
      </c>
      <c r="Y1429" s="19" t="s">
        <v>94</v>
      </c>
      <c r="Z1429">
        <v>11</v>
      </c>
      <c r="AA1429">
        <v>11</v>
      </c>
      <c r="AB1429">
        <v>4</v>
      </c>
      <c r="AF1429">
        <v>8</v>
      </c>
      <c r="AG1429" t="s">
        <v>101</v>
      </c>
    </row>
    <row r="1430" spans="1:33" x14ac:dyDescent="0.25">
      <c r="A1430" s="23" t="s">
        <v>314</v>
      </c>
      <c r="B1430" s="24" t="s">
        <v>323</v>
      </c>
      <c r="C1430" s="24" t="s">
        <v>2339</v>
      </c>
      <c r="D1430">
        <v>6.7</v>
      </c>
      <c r="E1430" s="34">
        <v>5</v>
      </c>
      <c r="F1430" s="37" t="str">
        <f>VLOOKUP(Z1430, method!$A$1:$B$15, 2, 0)</f>
        <v>中前</v>
      </c>
      <c r="G1430">
        <v>4</v>
      </c>
      <c r="H1430">
        <v>133</v>
      </c>
      <c r="I1430" s="43">
        <v>1200</v>
      </c>
      <c r="J1430" s="16" t="s">
        <v>13</v>
      </c>
      <c r="K1430">
        <v>1</v>
      </c>
      <c r="L1430">
        <v>9.98</v>
      </c>
      <c r="M1430">
        <v>5</v>
      </c>
      <c r="N1430">
        <v>3</v>
      </c>
      <c r="O1430">
        <v>25</v>
      </c>
      <c r="P1430" s="42" t="s">
        <v>445</v>
      </c>
      <c r="Q1430">
        <v>1062</v>
      </c>
      <c r="R1430">
        <v>3</v>
      </c>
      <c r="S1430" s="32" t="s">
        <v>435</v>
      </c>
      <c r="T1430">
        <v>482</v>
      </c>
      <c r="W1430" s="12" t="s">
        <v>558</v>
      </c>
      <c r="X1430">
        <v>74</v>
      </c>
      <c r="Y1430" s="16" t="s">
        <v>80</v>
      </c>
      <c r="Z1430">
        <v>5</v>
      </c>
      <c r="AA1430">
        <v>5</v>
      </c>
      <c r="AB1430">
        <v>5</v>
      </c>
      <c r="AF1430">
        <v>7</v>
      </c>
      <c r="AG1430" t="s">
        <v>93</v>
      </c>
    </row>
    <row r="1431" spans="1:33" hidden="1" x14ac:dyDescent="0.25">
      <c r="A1431" s="23" t="s">
        <v>314</v>
      </c>
      <c r="B1431" s="24" t="s">
        <v>323</v>
      </c>
      <c r="C1431" s="24" t="s">
        <v>2339</v>
      </c>
      <c r="D1431">
        <v>5.5</v>
      </c>
      <c r="E1431">
        <v>8</v>
      </c>
      <c r="F1431" s="37" t="str">
        <f>VLOOKUP(Z1431, method!$A$1:$B$15, 2, 0)</f>
        <v>中前</v>
      </c>
      <c r="G1431">
        <v>3</v>
      </c>
      <c r="H1431">
        <v>134</v>
      </c>
      <c r="I1431" s="43">
        <v>1200</v>
      </c>
      <c r="J1431" s="27" t="s">
        <v>93</v>
      </c>
      <c r="K1431">
        <v>1</v>
      </c>
      <c r="L1431">
        <v>10.7</v>
      </c>
      <c r="M1431">
        <v>20</v>
      </c>
      <c r="N1431">
        <v>11</v>
      </c>
      <c r="O1431">
        <v>24</v>
      </c>
      <c r="P1431" s="31" t="s">
        <v>461</v>
      </c>
      <c r="Q1431">
        <v>1075</v>
      </c>
      <c r="R1431">
        <v>3</v>
      </c>
      <c r="S1431" s="33" t="s">
        <v>499</v>
      </c>
      <c r="T1431">
        <v>201</v>
      </c>
      <c r="W1431" t="s">
        <v>600</v>
      </c>
      <c r="X1431">
        <v>74</v>
      </c>
      <c r="Y1431" s="16" t="s">
        <v>80</v>
      </c>
      <c r="Z1431">
        <v>5</v>
      </c>
      <c r="AA1431">
        <v>4</v>
      </c>
      <c r="AB1431">
        <v>8</v>
      </c>
      <c r="AF1431">
        <v>7</v>
      </c>
      <c r="AG1431" t="s">
        <v>93</v>
      </c>
    </row>
    <row r="1432" spans="1:33" hidden="1" x14ac:dyDescent="0.25">
      <c r="A1432" s="23" t="s">
        <v>314</v>
      </c>
      <c r="B1432" s="24" t="s">
        <v>323</v>
      </c>
      <c r="C1432" s="24" t="s">
        <v>2339</v>
      </c>
      <c r="D1432">
        <v>42</v>
      </c>
      <c r="E1432" s="28">
        <v>1</v>
      </c>
      <c r="F1432" s="36" t="str">
        <f>VLOOKUP(Z1432, method!$A$1:$B$15, 2, 0)</f>
        <v>中後</v>
      </c>
      <c r="G1432">
        <v>8</v>
      </c>
      <c r="H1432">
        <v>123</v>
      </c>
      <c r="I1432" s="43">
        <v>1200</v>
      </c>
      <c r="J1432" s="27" t="s">
        <v>93</v>
      </c>
      <c r="K1432">
        <v>1</v>
      </c>
      <c r="L1432">
        <v>9.7899999999999991</v>
      </c>
      <c r="M1432">
        <v>27</v>
      </c>
      <c r="N1432">
        <v>10</v>
      </c>
      <c r="O1432">
        <v>24</v>
      </c>
      <c r="P1432" s="31" t="s">
        <v>461</v>
      </c>
      <c r="Q1432">
        <v>1071</v>
      </c>
      <c r="R1432">
        <v>3</v>
      </c>
      <c r="S1432" s="32" t="s">
        <v>435</v>
      </c>
      <c r="T1432">
        <v>136</v>
      </c>
      <c r="W1432" s="12" t="s">
        <v>431</v>
      </c>
      <c r="X1432">
        <v>68</v>
      </c>
      <c r="Y1432" s="16" t="s">
        <v>80</v>
      </c>
      <c r="Z1432">
        <v>10</v>
      </c>
      <c r="AA1432">
        <v>8</v>
      </c>
      <c r="AB1432">
        <v>1</v>
      </c>
      <c r="AF1432">
        <v>7</v>
      </c>
      <c r="AG1432" t="s">
        <v>93</v>
      </c>
    </row>
    <row r="1433" spans="1:33" x14ac:dyDescent="0.25">
      <c r="A1433" s="23" t="s">
        <v>314</v>
      </c>
      <c r="B1433" s="25" t="s">
        <v>325</v>
      </c>
      <c r="C1433" s="25" t="s">
        <v>2340</v>
      </c>
      <c r="D1433">
        <v>6.5</v>
      </c>
      <c r="E1433" s="28">
        <v>2</v>
      </c>
      <c r="F1433" s="37" t="str">
        <f>VLOOKUP(Z1433, method!$A$1:$B$15, 2, 0)</f>
        <v>中前</v>
      </c>
      <c r="G1433">
        <v>2</v>
      </c>
      <c r="H1433">
        <v>128</v>
      </c>
      <c r="I1433" s="43">
        <v>1200</v>
      </c>
      <c r="J1433" s="16" t="s">
        <v>29</v>
      </c>
      <c r="K1433">
        <v>1</v>
      </c>
      <c r="L1433">
        <v>9.6199999999999992</v>
      </c>
      <c r="M1433">
        <v>9</v>
      </c>
      <c r="N1433">
        <v>7</v>
      </c>
      <c r="O1433">
        <v>25</v>
      </c>
      <c r="P1433" s="31" t="s">
        <v>450</v>
      </c>
      <c r="Q1433">
        <v>1143</v>
      </c>
      <c r="R1433">
        <v>3</v>
      </c>
      <c r="S1433" s="32" t="s">
        <v>446</v>
      </c>
      <c r="T1433">
        <v>827</v>
      </c>
      <c r="W1433" s="12" t="s">
        <v>451</v>
      </c>
      <c r="X1433">
        <v>71</v>
      </c>
      <c r="Y1433" s="24" t="s">
        <v>45</v>
      </c>
      <c r="Z1433">
        <v>7</v>
      </c>
      <c r="AA1433">
        <v>6</v>
      </c>
      <c r="AB1433">
        <v>2</v>
      </c>
      <c r="AF1433">
        <v>10</v>
      </c>
      <c r="AG1433" t="s">
        <v>29</v>
      </c>
    </row>
    <row r="1434" spans="1:33" x14ac:dyDescent="0.25">
      <c r="A1434" s="23" t="s">
        <v>314</v>
      </c>
      <c r="B1434" s="25" t="s">
        <v>325</v>
      </c>
      <c r="C1434" s="25" t="s">
        <v>2340</v>
      </c>
      <c r="D1434">
        <v>11</v>
      </c>
      <c r="E1434" s="28">
        <v>1</v>
      </c>
      <c r="F1434" s="37" t="str">
        <f>VLOOKUP(Z1434, method!$A$1:$B$15, 2, 0)</f>
        <v>中前</v>
      </c>
      <c r="G1434">
        <v>9</v>
      </c>
      <c r="H1434">
        <v>121</v>
      </c>
      <c r="I1434" s="43">
        <v>1200</v>
      </c>
      <c r="J1434" s="21" t="s">
        <v>53</v>
      </c>
      <c r="K1434">
        <v>1</v>
      </c>
      <c r="L1434">
        <v>9.7100000000000009</v>
      </c>
      <c r="M1434">
        <v>28</v>
      </c>
      <c r="N1434">
        <v>5</v>
      </c>
      <c r="O1434">
        <v>25</v>
      </c>
      <c r="P1434" s="30" t="s">
        <v>445</v>
      </c>
      <c r="Q1434">
        <v>1124</v>
      </c>
      <c r="R1434">
        <v>3</v>
      </c>
      <c r="S1434" s="32" t="s">
        <v>446</v>
      </c>
      <c r="T1434">
        <v>716</v>
      </c>
      <c r="W1434" s="12" t="s">
        <v>480</v>
      </c>
      <c r="X1434">
        <v>64</v>
      </c>
      <c r="Y1434" s="24" t="s">
        <v>45</v>
      </c>
      <c r="Z1434">
        <v>6</v>
      </c>
      <c r="AA1434">
        <v>7</v>
      </c>
      <c r="AB1434">
        <v>1</v>
      </c>
      <c r="AF1434">
        <v>10</v>
      </c>
      <c r="AG1434" t="s">
        <v>29</v>
      </c>
    </row>
    <row r="1435" spans="1:33" hidden="1" x14ac:dyDescent="0.25">
      <c r="A1435" s="23" t="s">
        <v>314</v>
      </c>
      <c r="B1435" s="25" t="s">
        <v>325</v>
      </c>
      <c r="C1435" s="25" t="s">
        <v>2340</v>
      </c>
      <c r="D1435">
        <v>8.9</v>
      </c>
      <c r="E1435">
        <v>11</v>
      </c>
      <c r="F1435" s="37" t="str">
        <f>VLOOKUP(Z1435, method!$A$1:$B$15, 2, 0)</f>
        <v>中前</v>
      </c>
      <c r="G1435">
        <v>4</v>
      </c>
      <c r="H1435">
        <v>123</v>
      </c>
      <c r="I1435" s="43">
        <v>1200</v>
      </c>
      <c r="J1435" s="16" t="s">
        <v>29</v>
      </c>
      <c r="K1435">
        <v>1</v>
      </c>
      <c r="L1435">
        <v>10</v>
      </c>
      <c r="M1435">
        <v>6</v>
      </c>
      <c r="N1435">
        <v>4</v>
      </c>
      <c r="O1435">
        <v>25</v>
      </c>
      <c r="P1435" t="s">
        <v>506</v>
      </c>
      <c r="Q1435">
        <v>1115</v>
      </c>
      <c r="R1435">
        <v>3</v>
      </c>
      <c r="S1435" s="32" t="s">
        <v>435</v>
      </c>
      <c r="T1435">
        <v>567</v>
      </c>
      <c r="W1435" t="s">
        <v>447</v>
      </c>
      <c r="X1435">
        <v>66</v>
      </c>
      <c r="Y1435" s="24" t="s">
        <v>45</v>
      </c>
      <c r="Z1435">
        <v>6</v>
      </c>
      <c r="AA1435">
        <v>7</v>
      </c>
      <c r="AB1435">
        <v>11</v>
      </c>
      <c r="AF1435">
        <v>10</v>
      </c>
      <c r="AG1435" t="s">
        <v>29</v>
      </c>
    </row>
    <row r="1436" spans="1:33" hidden="1" x14ac:dyDescent="0.25">
      <c r="A1436" s="23" t="s">
        <v>314</v>
      </c>
      <c r="B1436" s="25" t="s">
        <v>325</v>
      </c>
      <c r="C1436" s="25" t="s">
        <v>2340</v>
      </c>
      <c r="D1436">
        <v>8.1</v>
      </c>
      <c r="E1436">
        <v>7</v>
      </c>
      <c r="F1436" s="35" t="str">
        <f>VLOOKUP(Z1436, method!$A$1:$B$15, 2, 0)</f>
        <v>放頭</v>
      </c>
      <c r="G1436">
        <v>3</v>
      </c>
      <c r="H1436">
        <v>127</v>
      </c>
      <c r="I1436">
        <v>1400</v>
      </c>
      <c r="J1436" s="16" t="s">
        <v>29</v>
      </c>
      <c r="K1436">
        <v>1</v>
      </c>
      <c r="L1436">
        <v>22.18</v>
      </c>
      <c r="M1436">
        <v>9</v>
      </c>
      <c r="N1436">
        <v>3</v>
      </c>
      <c r="O1436">
        <v>25</v>
      </c>
      <c r="P1436" t="s">
        <v>429</v>
      </c>
      <c r="Q1436">
        <v>1117</v>
      </c>
      <c r="R1436">
        <v>3</v>
      </c>
      <c r="S1436" s="32" t="s">
        <v>446</v>
      </c>
      <c r="T1436">
        <v>493</v>
      </c>
      <c r="W1436">
        <v>4</v>
      </c>
      <c r="X1436">
        <v>68</v>
      </c>
      <c r="Y1436" s="24" t="s">
        <v>45</v>
      </c>
      <c r="Z1436">
        <v>2</v>
      </c>
      <c r="AA1436">
        <v>5</v>
      </c>
      <c r="AB1436">
        <v>3</v>
      </c>
      <c r="AC1436">
        <v>7</v>
      </c>
      <c r="AF1436">
        <v>10</v>
      </c>
      <c r="AG1436" t="s">
        <v>29</v>
      </c>
    </row>
    <row r="1437" spans="1:33" hidden="1" x14ac:dyDescent="0.25">
      <c r="A1437" s="23" t="s">
        <v>314</v>
      </c>
      <c r="B1437" s="25" t="s">
        <v>325</v>
      </c>
      <c r="C1437" s="25" t="s">
        <v>2340</v>
      </c>
      <c r="D1437">
        <v>6.4</v>
      </c>
      <c r="E1437">
        <v>10</v>
      </c>
      <c r="F1437" s="35" t="str">
        <f>VLOOKUP(Z1437, method!$A$1:$B$15, 2, 0)</f>
        <v>放頭</v>
      </c>
      <c r="G1437">
        <v>8</v>
      </c>
      <c r="H1437">
        <v>129</v>
      </c>
      <c r="I1437">
        <v>1400</v>
      </c>
      <c r="J1437" s="16" t="s">
        <v>13</v>
      </c>
      <c r="K1437">
        <v>1</v>
      </c>
      <c r="L1437">
        <v>22.24</v>
      </c>
      <c r="M1437">
        <v>9</v>
      </c>
      <c r="N1437">
        <v>2</v>
      </c>
      <c r="O1437">
        <v>25</v>
      </c>
      <c r="P1437" t="s">
        <v>429</v>
      </c>
      <c r="Q1437">
        <v>1119</v>
      </c>
      <c r="R1437">
        <v>3</v>
      </c>
      <c r="S1437" s="32" t="s">
        <v>435</v>
      </c>
      <c r="T1437">
        <v>413</v>
      </c>
      <c r="W1437" t="s">
        <v>436</v>
      </c>
      <c r="X1437">
        <v>70</v>
      </c>
      <c r="Y1437" s="24" t="s">
        <v>45</v>
      </c>
      <c r="Z1437">
        <v>1</v>
      </c>
      <c r="AA1437">
        <v>1</v>
      </c>
      <c r="AB1437">
        <v>1</v>
      </c>
      <c r="AC1437">
        <v>10</v>
      </c>
      <c r="AF1437">
        <v>10</v>
      </c>
      <c r="AG1437" t="s">
        <v>29</v>
      </c>
    </row>
    <row r="1438" spans="1:33" hidden="1" x14ac:dyDescent="0.25">
      <c r="A1438" s="23" t="s">
        <v>314</v>
      </c>
      <c r="B1438" s="25" t="s">
        <v>325</v>
      </c>
      <c r="C1438" s="25" t="s">
        <v>2340</v>
      </c>
      <c r="D1438">
        <v>8.6</v>
      </c>
      <c r="E1438" s="34">
        <v>5</v>
      </c>
      <c r="F1438" s="35" t="str">
        <f>VLOOKUP(Z1438, method!$A$1:$B$15, 2, 0)</f>
        <v>放頭</v>
      </c>
      <c r="G1438">
        <v>13</v>
      </c>
      <c r="H1438">
        <v>129</v>
      </c>
      <c r="I1438">
        <v>1400</v>
      </c>
      <c r="J1438" s="17" t="s">
        <v>393</v>
      </c>
      <c r="K1438">
        <v>1</v>
      </c>
      <c r="L1438">
        <v>21.88</v>
      </c>
      <c r="M1438">
        <v>19</v>
      </c>
      <c r="N1438">
        <v>1</v>
      </c>
      <c r="O1438">
        <v>25</v>
      </c>
      <c r="P1438" t="s">
        <v>434</v>
      </c>
      <c r="Q1438">
        <v>1134</v>
      </c>
      <c r="R1438">
        <v>3</v>
      </c>
      <c r="S1438" s="32" t="s">
        <v>446</v>
      </c>
      <c r="T1438">
        <v>362</v>
      </c>
      <c r="W1438" s="12" t="s">
        <v>558</v>
      </c>
      <c r="X1438">
        <v>72</v>
      </c>
      <c r="Y1438" s="24" t="s">
        <v>45</v>
      </c>
      <c r="Z1438">
        <v>2</v>
      </c>
      <c r="AA1438">
        <v>2</v>
      </c>
      <c r="AB1438">
        <v>2</v>
      </c>
      <c r="AC1438">
        <v>5</v>
      </c>
      <c r="AF1438">
        <v>10</v>
      </c>
      <c r="AG1438" t="s">
        <v>29</v>
      </c>
    </row>
    <row r="1439" spans="1:33" hidden="1" x14ac:dyDescent="0.25">
      <c r="A1439" s="23" t="s">
        <v>314</v>
      </c>
      <c r="B1439" s="25" t="s">
        <v>325</v>
      </c>
      <c r="C1439" s="25" t="s">
        <v>2340</v>
      </c>
      <c r="D1439">
        <v>4.7</v>
      </c>
      <c r="E1439">
        <v>7</v>
      </c>
      <c r="F1439" s="35" t="str">
        <f>VLOOKUP(Z1439, method!$A$1:$B$15, 2, 0)</f>
        <v>放頭</v>
      </c>
      <c r="G1439">
        <v>1</v>
      </c>
      <c r="H1439">
        <v>134</v>
      </c>
      <c r="I1439">
        <v>1650</v>
      </c>
      <c r="J1439" s="17" t="s">
        <v>84</v>
      </c>
      <c r="K1439">
        <v>1</v>
      </c>
      <c r="L1439">
        <v>40.01</v>
      </c>
      <c r="M1439">
        <v>26</v>
      </c>
      <c r="N1439">
        <v>12</v>
      </c>
      <c r="O1439">
        <v>24</v>
      </c>
      <c r="P1439" s="42" t="s">
        <v>445</v>
      </c>
      <c r="Q1439">
        <v>1131</v>
      </c>
      <c r="R1439">
        <v>3</v>
      </c>
      <c r="S1439" s="32" t="s">
        <v>435</v>
      </c>
      <c r="T1439">
        <v>296</v>
      </c>
      <c r="W1439" t="s">
        <v>541</v>
      </c>
      <c r="X1439">
        <v>74</v>
      </c>
      <c r="Y1439" s="24" t="s">
        <v>45</v>
      </c>
      <c r="Z1439">
        <v>3</v>
      </c>
      <c r="AA1439">
        <v>3</v>
      </c>
      <c r="AB1439">
        <v>3</v>
      </c>
      <c r="AC1439">
        <v>7</v>
      </c>
      <c r="AF1439">
        <v>10</v>
      </c>
      <c r="AG1439" t="s">
        <v>29</v>
      </c>
    </row>
    <row r="1440" spans="1:33" hidden="1" x14ac:dyDescent="0.25">
      <c r="A1440" s="23" t="s">
        <v>314</v>
      </c>
      <c r="B1440" s="25" t="s">
        <v>325</v>
      </c>
      <c r="C1440" s="25" t="s">
        <v>2340</v>
      </c>
      <c r="D1440">
        <v>12</v>
      </c>
      <c r="E1440" s="34">
        <v>4</v>
      </c>
      <c r="F1440" s="37" t="str">
        <f>VLOOKUP(Z1440, method!$A$1:$B$15, 2, 0)</f>
        <v>中前</v>
      </c>
      <c r="G1440">
        <v>9</v>
      </c>
      <c r="H1440">
        <v>135</v>
      </c>
      <c r="I1440">
        <v>1400</v>
      </c>
      <c r="J1440" s="16" t="s">
        <v>13</v>
      </c>
      <c r="K1440">
        <v>1</v>
      </c>
      <c r="L1440">
        <v>21.78</v>
      </c>
      <c r="M1440">
        <v>1</v>
      </c>
      <c r="N1440">
        <v>12</v>
      </c>
      <c r="O1440">
        <v>24</v>
      </c>
      <c r="P1440" t="s">
        <v>441</v>
      </c>
      <c r="Q1440">
        <v>1125</v>
      </c>
      <c r="R1440">
        <v>3</v>
      </c>
      <c r="S1440" s="32" t="s">
        <v>435</v>
      </c>
      <c r="T1440">
        <v>230</v>
      </c>
      <c r="W1440" t="s">
        <v>541</v>
      </c>
      <c r="X1440">
        <v>75</v>
      </c>
      <c r="Y1440" s="24" t="s">
        <v>45</v>
      </c>
      <c r="Z1440">
        <v>4</v>
      </c>
      <c r="AA1440">
        <v>4</v>
      </c>
      <c r="AB1440">
        <v>4</v>
      </c>
      <c r="AC1440">
        <v>4</v>
      </c>
      <c r="AF1440">
        <v>10</v>
      </c>
      <c r="AG1440" t="s">
        <v>29</v>
      </c>
    </row>
    <row r="1441" spans="1:33" hidden="1" x14ac:dyDescent="0.25">
      <c r="A1441" s="23" t="s">
        <v>314</v>
      </c>
      <c r="B1441" s="25" t="s">
        <v>325</v>
      </c>
      <c r="C1441" s="25" t="s">
        <v>2340</v>
      </c>
      <c r="D1441">
        <v>4.7</v>
      </c>
      <c r="E1441" s="34">
        <v>4</v>
      </c>
      <c r="F1441" s="35" t="str">
        <f>VLOOKUP(Z1441, method!$A$1:$B$15, 2, 0)</f>
        <v>放頭</v>
      </c>
      <c r="G1441">
        <v>7</v>
      </c>
      <c r="H1441">
        <v>133</v>
      </c>
      <c r="I1441">
        <v>1400</v>
      </c>
      <c r="J1441" s="16" t="s">
        <v>13</v>
      </c>
      <c r="K1441">
        <v>1</v>
      </c>
      <c r="L1441">
        <v>21.86</v>
      </c>
      <c r="M1441">
        <v>17</v>
      </c>
      <c r="N1441">
        <v>11</v>
      </c>
      <c r="O1441">
        <v>24</v>
      </c>
      <c r="P1441" t="s">
        <v>506</v>
      </c>
      <c r="Q1441">
        <v>1134</v>
      </c>
      <c r="R1441">
        <v>3</v>
      </c>
      <c r="S1441" s="32" t="s">
        <v>435</v>
      </c>
      <c r="T1441">
        <v>191</v>
      </c>
      <c r="W1441" s="12" t="s">
        <v>451</v>
      </c>
      <c r="X1441">
        <v>75</v>
      </c>
      <c r="Y1441" s="24" t="s">
        <v>45</v>
      </c>
      <c r="Z1441">
        <v>3</v>
      </c>
      <c r="AA1441">
        <v>4</v>
      </c>
      <c r="AB1441">
        <v>6</v>
      </c>
      <c r="AC1441">
        <v>4</v>
      </c>
      <c r="AF1441">
        <v>10</v>
      </c>
      <c r="AG1441" t="s">
        <v>29</v>
      </c>
    </row>
    <row r="1442" spans="1:33" hidden="1" x14ac:dyDescent="0.25">
      <c r="A1442" s="23" t="s">
        <v>314</v>
      </c>
      <c r="B1442" s="25" t="s">
        <v>325</v>
      </c>
      <c r="C1442" s="25" t="s">
        <v>2340</v>
      </c>
      <c r="D1442">
        <v>6.9</v>
      </c>
      <c r="E1442" s="28">
        <v>3</v>
      </c>
      <c r="F1442" s="36" t="str">
        <f>VLOOKUP(Z1442, method!$A$1:$B$15, 2, 0)</f>
        <v>中後</v>
      </c>
      <c r="G1442">
        <v>11</v>
      </c>
      <c r="H1442">
        <v>129</v>
      </c>
      <c r="I1442">
        <v>1400</v>
      </c>
      <c r="J1442" s="21" t="s">
        <v>53</v>
      </c>
      <c r="K1442">
        <v>1</v>
      </c>
      <c r="L1442">
        <v>21.82</v>
      </c>
      <c r="M1442">
        <v>13</v>
      </c>
      <c r="N1442">
        <v>10</v>
      </c>
      <c r="O1442">
        <v>24</v>
      </c>
      <c r="P1442" t="s">
        <v>539</v>
      </c>
      <c r="Q1442">
        <v>1127</v>
      </c>
      <c r="R1442">
        <v>3</v>
      </c>
      <c r="S1442" s="32" t="s">
        <v>446</v>
      </c>
      <c r="T1442">
        <v>101</v>
      </c>
      <c r="W1442" s="12" t="s">
        <v>480</v>
      </c>
      <c r="X1442">
        <v>74</v>
      </c>
      <c r="Y1442" s="24" t="s">
        <v>45</v>
      </c>
      <c r="Z1442">
        <v>8</v>
      </c>
      <c r="AA1442">
        <v>7</v>
      </c>
      <c r="AB1442">
        <v>7</v>
      </c>
      <c r="AC1442">
        <v>3</v>
      </c>
      <c r="AF1442">
        <v>10</v>
      </c>
      <c r="AG1442" t="s">
        <v>29</v>
      </c>
    </row>
    <row r="1443" spans="1:33" hidden="1" x14ac:dyDescent="0.25">
      <c r="A1443" s="23" t="s">
        <v>314</v>
      </c>
      <c r="B1443" s="25" t="s">
        <v>325</v>
      </c>
      <c r="C1443" s="25" t="s">
        <v>2340</v>
      </c>
      <c r="D1443">
        <v>6.2</v>
      </c>
      <c r="E1443" s="34">
        <v>4</v>
      </c>
      <c r="F1443" s="37" t="str">
        <f>VLOOKUP(Z1443, method!$A$1:$B$15, 2, 0)</f>
        <v>中前</v>
      </c>
      <c r="G1443">
        <v>2</v>
      </c>
      <c r="H1443">
        <v>131</v>
      </c>
      <c r="I1443" s="43">
        <v>1200</v>
      </c>
      <c r="J1443" s="17" t="s">
        <v>84</v>
      </c>
      <c r="K1443">
        <v>1</v>
      </c>
      <c r="L1443">
        <v>9.9</v>
      </c>
      <c r="M1443">
        <v>1</v>
      </c>
      <c r="N1443">
        <v>10</v>
      </c>
      <c r="O1443">
        <v>24</v>
      </c>
      <c r="P1443" t="s">
        <v>441</v>
      </c>
      <c r="Q1443">
        <v>1135</v>
      </c>
      <c r="R1443">
        <v>3</v>
      </c>
      <c r="S1443" s="32" t="s">
        <v>446</v>
      </c>
      <c r="T1443">
        <v>73</v>
      </c>
      <c r="W1443">
        <v>3</v>
      </c>
      <c r="X1443">
        <v>74</v>
      </c>
      <c r="Y1443" s="24" t="s">
        <v>45</v>
      </c>
      <c r="Z1443">
        <v>7</v>
      </c>
      <c r="AA1443">
        <v>8</v>
      </c>
      <c r="AB1443">
        <v>4</v>
      </c>
      <c r="AF1443">
        <v>10</v>
      </c>
      <c r="AG1443" t="s">
        <v>29</v>
      </c>
    </row>
    <row r="1444" spans="1:33" hidden="1" x14ac:dyDescent="0.25">
      <c r="A1444" s="23" t="s">
        <v>314</v>
      </c>
      <c r="B1444" s="25" t="s">
        <v>325</v>
      </c>
      <c r="C1444" s="25" t="s">
        <v>2340</v>
      </c>
      <c r="D1444">
        <v>15</v>
      </c>
      <c r="E1444" s="28">
        <v>3</v>
      </c>
      <c r="F1444" s="37" t="str">
        <f>VLOOKUP(Z1444, method!$A$1:$B$15, 2, 0)</f>
        <v>中前</v>
      </c>
      <c r="G1444">
        <v>3</v>
      </c>
      <c r="H1444">
        <v>131</v>
      </c>
      <c r="I1444">
        <v>1400</v>
      </c>
      <c r="J1444" s="17" t="s">
        <v>84</v>
      </c>
      <c r="K1444">
        <v>1</v>
      </c>
      <c r="L1444">
        <v>21.24</v>
      </c>
      <c r="M1444">
        <v>6</v>
      </c>
      <c r="N1444">
        <v>7</v>
      </c>
      <c r="O1444">
        <v>24</v>
      </c>
      <c r="P1444" t="s">
        <v>429</v>
      </c>
      <c r="Q1444">
        <v>1122</v>
      </c>
      <c r="R1444">
        <v>3</v>
      </c>
      <c r="S1444" s="32" t="s">
        <v>446</v>
      </c>
      <c r="T1444">
        <v>810</v>
      </c>
      <c r="W1444" s="12" t="s">
        <v>480</v>
      </c>
      <c r="X1444">
        <v>72</v>
      </c>
      <c r="Y1444" s="24" t="s">
        <v>45</v>
      </c>
      <c r="Z1444">
        <v>4</v>
      </c>
      <c r="AA1444">
        <v>3</v>
      </c>
      <c r="AB1444">
        <v>3</v>
      </c>
      <c r="AC1444">
        <v>3</v>
      </c>
      <c r="AF1444">
        <v>10</v>
      </c>
      <c r="AG1444" t="s">
        <v>29</v>
      </c>
    </row>
    <row r="1445" spans="1:33" hidden="1" x14ac:dyDescent="0.25">
      <c r="A1445" s="23" t="s">
        <v>314</v>
      </c>
      <c r="B1445" s="25" t="s">
        <v>325</v>
      </c>
      <c r="C1445" s="25" t="s">
        <v>2340</v>
      </c>
      <c r="D1445">
        <v>7.9</v>
      </c>
      <c r="E1445" s="28">
        <v>2</v>
      </c>
      <c r="F1445" s="35" t="str">
        <f>VLOOKUP(Z1445, method!$A$1:$B$15, 2, 0)</f>
        <v>放頭</v>
      </c>
      <c r="G1445">
        <v>9</v>
      </c>
      <c r="H1445">
        <v>129</v>
      </c>
      <c r="I1445" s="43">
        <v>1200</v>
      </c>
      <c r="J1445" s="17" t="s">
        <v>84</v>
      </c>
      <c r="K1445">
        <v>1</v>
      </c>
      <c r="L1445">
        <v>11.38</v>
      </c>
      <c r="M1445">
        <v>15</v>
      </c>
      <c r="N1445">
        <v>6</v>
      </c>
      <c r="O1445">
        <v>24</v>
      </c>
      <c r="P1445" t="s">
        <v>441</v>
      </c>
      <c r="Q1445">
        <v>1121</v>
      </c>
      <c r="R1445">
        <v>3</v>
      </c>
      <c r="S1445" s="33" t="s">
        <v>577</v>
      </c>
      <c r="T1445">
        <v>756</v>
      </c>
      <c r="W1445" t="s">
        <v>447</v>
      </c>
      <c r="X1445">
        <v>72</v>
      </c>
      <c r="Y1445" s="24" t="s">
        <v>45</v>
      </c>
      <c r="Z1445">
        <v>2</v>
      </c>
      <c r="AA1445">
        <v>2</v>
      </c>
      <c r="AB1445">
        <v>2</v>
      </c>
      <c r="AF1445">
        <v>10</v>
      </c>
      <c r="AG1445" t="s">
        <v>29</v>
      </c>
    </row>
    <row r="1446" spans="1:33" hidden="1" x14ac:dyDescent="0.25">
      <c r="A1446" s="23" t="s">
        <v>314</v>
      </c>
      <c r="B1446" s="25" t="s">
        <v>325</v>
      </c>
      <c r="C1446" s="25" t="s">
        <v>2340</v>
      </c>
      <c r="D1446">
        <v>8.3000000000000007</v>
      </c>
      <c r="E1446" s="28">
        <v>1</v>
      </c>
      <c r="F1446" s="35" t="str">
        <f>VLOOKUP(Z1446, method!$A$1:$B$15, 2, 0)</f>
        <v>放頭</v>
      </c>
      <c r="G1446">
        <v>11</v>
      </c>
      <c r="H1446">
        <v>126</v>
      </c>
      <c r="I1446" s="43">
        <v>1200</v>
      </c>
      <c r="J1446" s="17" t="s">
        <v>84</v>
      </c>
      <c r="K1446">
        <v>1</v>
      </c>
      <c r="L1446">
        <v>9.5500000000000007</v>
      </c>
      <c r="M1446">
        <v>11</v>
      </c>
      <c r="N1446">
        <v>5</v>
      </c>
      <c r="O1446">
        <v>24</v>
      </c>
      <c r="P1446" t="s">
        <v>429</v>
      </c>
      <c r="Q1446">
        <v>1124</v>
      </c>
      <c r="R1446">
        <v>3</v>
      </c>
      <c r="S1446" s="32" t="s">
        <v>446</v>
      </c>
      <c r="T1446">
        <v>665</v>
      </c>
      <c r="W1446" s="12" t="s">
        <v>662</v>
      </c>
      <c r="X1446">
        <v>67</v>
      </c>
      <c r="Y1446" s="24" t="s">
        <v>45</v>
      </c>
      <c r="Z1446">
        <v>2</v>
      </c>
      <c r="AA1446">
        <v>2</v>
      </c>
      <c r="AB1446">
        <v>1</v>
      </c>
      <c r="AF1446">
        <v>10</v>
      </c>
      <c r="AG1446" t="s">
        <v>29</v>
      </c>
    </row>
    <row r="1447" spans="1:33" hidden="1" x14ac:dyDescent="0.25">
      <c r="A1447" s="23" t="s">
        <v>314</v>
      </c>
      <c r="B1447" s="25" t="s">
        <v>325</v>
      </c>
      <c r="C1447" s="25" t="s">
        <v>2340</v>
      </c>
      <c r="D1447">
        <v>9.4</v>
      </c>
      <c r="E1447" s="34">
        <v>5</v>
      </c>
      <c r="F1447" s="37" t="str">
        <f>VLOOKUP(Z1447, method!$A$1:$B$15, 2, 0)</f>
        <v>中前</v>
      </c>
      <c r="G1447">
        <v>2</v>
      </c>
      <c r="H1447">
        <v>126</v>
      </c>
      <c r="I1447" s="43">
        <v>1200</v>
      </c>
      <c r="J1447" s="18" t="s">
        <v>116</v>
      </c>
      <c r="K1447">
        <v>1</v>
      </c>
      <c r="L1447">
        <v>10.39</v>
      </c>
      <c r="M1447">
        <v>28</v>
      </c>
      <c r="N1447">
        <v>4</v>
      </c>
      <c r="O1447">
        <v>24</v>
      </c>
      <c r="P1447" t="s">
        <v>434</v>
      </c>
      <c r="Q1447">
        <v>1135</v>
      </c>
      <c r="R1447">
        <v>3</v>
      </c>
      <c r="S1447" s="33" t="s">
        <v>430</v>
      </c>
      <c r="T1447">
        <v>626</v>
      </c>
      <c r="W1447" s="12">
        <v>2</v>
      </c>
      <c r="X1447">
        <v>67</v>
      </c>
      <c r="Y1447" s="24" t="s">
        <v>45</v>
      </c>
      <c r="Z1447">
        <v>4</v>
      </c>
      <c r="AA1447">
        <v>3</v>
      </c>
      <c r="AB1447">
        <v>5</v>
      </c>
      <c r="AF1447">
        <v>10</v>
      </c>
      <c r="AG1447" t="s">
        <v>29</v>
      </c>
    </row>
    <row r="1448" spans="1:33" hidden="1" x14ac:dyDescent="0.25">
      <c r="A1448" s="23" t="s">
        <v>314</v>
      </c>
      <c r="B1448" s="25" t="s">
        <v>325</v>
      </c>
      <c r="C1448" s="25" t="s">
        <v>2340</v>
      </c>
      <c r="D1448">
        <v>5.4</v>
      </c>
      <c r="E1448" s="28">
        <v>2</v>
      </c>
      <c r="F1448" s="35" t="str">
        <f>VLOOKUP(Z1448, method!$A$1:$B$15, 2, 0)</f>
        <v>放頭</v>
      </c>
      <c r="G1448">
        <v>1</v>
      </c>
      <c r="H1448">
        <v>125</v>
      </c>
      <c r="I1448" s="43">
        <v>1200</v>
      </c>
      <c r="J1448" s="18" t="s">
        <v>116</v>
      </c>
      <c r="K1448">
        <v>1</v>
      </c>
      <c r="L1448">
        <v>9.15</v>
      </c>
      <c r="M1448">
        <v>7</v>
      </c>
      <c r="N1448">
        <v>4</v>
      </c>
      <c r="O1448">
        <v>24</v>
      </c>
      <c r="P1448" t="s">
        <v>506</v>
      </c>
      <c r="Q1448">
        <v>1140</v>
      </c>
      <c r="R1448">
        <v>3</v>
      </c>
      <c r="S1448" s="32" t="s">
        <v>435</v>
      </c>
      <c r="T1448">
        <v>561</v>
      </c>
      <c r="W1448" s="12">
        <v>1</v>
      </c>
      <c r="X1448">
        <v>66</v>
      </c>
      <c r="Y1448" s="24" t="s">
        <v>45</v>
      </c>
      <c r="Z1448">
        <v>3</v>
      </c>
      <c r="AA1448">
        <v>3</v>
      </c>
      <c r="AB1448">
        <v>2</v>
      </c>
      <c r="AF1448">
        <v>10</v>
      </c>
      <c r="AG1448" t="s">
        <v>29</v>
      </c>
    </row>
    <row r="1449" spans="1:33" hidden="1" x14ac:dyDescent="0.25">
      <c r="A1449" s="23" t="s">
        <v>314</v>
      </c>
      <c r="B1449" s="25" t="s">
        <v>325</v>
      </c>
      <c r="C1449" s="25" t="s">
        <v>2340</v>
      </c>
      <c r="D1449">
        <v>12</v>
      </c>
      <c r="E1449" s="34">
        <v>4</v>
      </c>
      <c r="F1449" s="36" t="str">
        <f>VLOOKUP(Z1449, method!$A$1:$B$15, 2, 0)</f>
        <v>中後</v>
      </c>
      <c r="G1449">
        <v>13</v>
      </c>
      <c r="H1449">
        <v>122</v>
      </c>
      <c r="I1449">
        <v>1000</v>
      </c>
      <c r="J1449" s="18" t="s">
        <v>116</v>
      </c>
      <c r="K1449">
        <v>0</v>
      </c>
      <c r="L1449">
        <v>57.12</v>
      </c>
      <c r="M1449">
        <v>10</v>
      </c>
      <c r="N1449">
        <v>3</v>
      </c>
      <c r="O1449">
        <v>24</v>
      </c>
      <c r="P1449" t="s">
        <v>429</v>
      </c>
      <c r="Q1449">
        <v>1144</v>
      </c>
      <c r="R1449">
        <v>3</v>
      </c>
      <c r="S1449" s="32" t="s">
        <v>435</v>
      </c>
      <c r="T1449">
        <v>491</v>
      </c>
      <c r="W1449" t="s">
        <v>519</v>
      </c>
      <c r="X1449">
        <v>66</v>
      </c>
      <c r="Y1449" s="24" t="s">
        <v>45</v>
      </c>
      <c r="Z1449">
        <v>10</v>
      </c>
      <c r="AA1449">
        <v>4</v>
      </c>
      <c r="AB1449">
        <v>4</v>
      </c>
      <c r="AF1449">
        <v>10</v>
      </c>
      <c r="AG1449" t="s">
        <v>29</v>
      </c>
    </row>
    <row r="1450" spans="1:33" x14ac:dyDescent="0.25">
      <c r="A1450" s="23" t="s">
        <v>314</v>
      </c>
      <c r="B1450" s="26" t="s">
        <v>328</v>
      </c>
      <c r="C1450" s="26" t="s">
        <v>2341</v>
      </c>
      <c r="D1450">
        <v>4.9000000000000004</v>
      </c>
      <c r="E1450">
        <v>11</v>
      </c>
      <c r="F1450" s="35" t="str">
        <f>VLOOKUP(Z1450, method!$A$1:$B$15, 2, 0)</f>
        <v>放頭</v>
      </c>
      <c r="G1450">
        <v>1</v>
      </c>
      <c r="H1450">
        <v>127</v>
      </c>
      <c r="I1450" s="43">
        <v>1200</v>
      </c>
      <c r="J1450" s="19" t="s">
        <v>63</v>
      </c>
      <c r="K1450">
        <v>1</v>
      </c>
      <c r="L1450">
        <v>10.72</v>
      </c>
      <c r="M1450">
        <v>10</v>
      </c>
      <c r="N1450">
        <v>9</v>
      </c>
      <c r="O1450">
        <v>25</v>
      </c>
      <c r="P1450" s="31" t="s">
        <v>450</v>
      </c>
      <c r="Q1450">
        <v>1143</v>
      </c>
      <c r="R1450">
        <v>3</v>
      </c>
      <c r="S1450" s="32" t="s">
        <v>435</v>
      </c>
      <c r="T1450">
        <v>18</v>
      </c>
      <c r="W1450" t="s">
        <v>488</v>
      </c>
      <c r="X1450">
        <v>72</v>
      </c>
      <c r="Y1450" s="26" t="s">
        <v>59</v>
      </c>
      <c r="Z1450">
        <v>3</v>
      </c>
      <c r="AA1450">
        <v>4</v>
      </c>
      <c r="AB1450">
        <v>11</v>
      </c>
      <c r="AF1450">
        <v>5</v>
      </c>
      <c r="AG1450" t="s">
        <v>63</v>
      </c>
    </row>
    <row r="1451" spans="1:33" x14ac:dyDescent="0.25">
      <c r="A1451" s="23" t="s">
        <v>314</v>
      </c>
      <c r="B1451" s="26" t="s">
        <v>328</v>
      </c>
      <c r="C1451" s="26" t="s">
        <v>2341</v>
      </c>
      <c r="D1451">
        <v>8.8000000000000007</v>
      </c>
      <c r="E1451" s="28">
        <v>1</v>
      </c>
      <c r="F1451" s="36" t="str">
        <f>VLOOKUP(Z1451, method!$A$1:$B$15, 2, 0)</f>
        <v>中後</v>
      </c>
      <c r="G1451">
        <v>12</v>
      </c>
      <c r="H1451">
        <v>121</v>
      </c>
      <c r="I1451" s="43">
        <v>1200</v>
      </c>
      <c r="J1451" s="19" t="s">
        <v>63</v>
      </c>
      <c r="K1451">
        <v>1</v>
      </c>
      <c r="L1451">
        <v>9.42</v>
      </c>
      <c r="M1451">
        <v>9</v>
      </c>
      <c r="N1451">
        <v>7</v>
      </c>
      <c r="O1451">
        <v>25</v>
      </c>
      <c r="P1451" s="31" t="s">
        <v>450</v>
      </c>
      <c r="Q1451">
        <v>1164</v>
      </c>
      <c r="R1451">
        <v>3</v>
      </c>
      <c r="S1451" s="32" t="s">
        <v>446</v>
      </c>
      <c r="T1451">
        <v>827</v>
      </c>
      <c r="W1451" s="12" t="s">
        <v>451</v>
      </c>
      <c r="X1451">
        <v>64</v>
      </c>
      <c r="Y1451" s="26" t="s">
        <v>59</v>
      </c>
      <c r="Z1451">
        <v>10</v>
      </c>
      <c r="AA1451">
        <v>10</v>
      </c>
      <c r="AB1451">
        <v>1</v>
      </c>
      <c r="AF1451">
        <v>5</v>
      </c>
      <c r="AG1451" t="s">
        <v>63</v>
      </c>
    </row>
    <row r="1452" spans="1:33" x14ac:dyDescent="0.25">
      <c r="A1452" s="23" t="s">
        <v>314</v>
      </c>
      <c r="B1452" s="26" t="s">
        <v>328</v>
      </c>
      <c r="C1452" s="26" t="s">
        <v>2341</v>
      </c>
      <c r="D1452">
        <v>9.1</v>
      </c>
      <c r="E1452" s="28">
        <v>2</v>
      </c>
      <c r="F1452" s="36" t="str">
        <f>VLOOKUP(Z1452, method!$A$1:$B$15, 2, 0)</f>
        <v>中後</v>
      </c>
      <c r="G1452">
        <v>8</v>
      </c>
      <c r="H1452">
        <v>117</v>
      </c>
      <c r="I1452" s="43">
        <v>1200</v>
      </c>
      <c r="J1452" s="19" t="s">
        <v>63</v>
      </c>
      <c r="K1452">
        <v>1</v>
      </c>
      <c r="L1452">
        <v>9.5</v>
      </c>
      <c r="M1452">
        <v>11</v>
      </c>
      <c r="N1452">
        <v>6</v>
      </c>
      <c r="O1452">
        <v>25</v>
      </c>
      <c r="P1452" s="31" t="s">
        <v>455</v>
      </c>
      <c r="Q1452">
        <v>1162</v>
      </c>
      <c r="R1452">
        <v>3</v>
      </c>
      <c r="S1452" s="32" t="s">
        <v>446</v>
      </c>
      <c r="T1452">
        <v>755</v>
      </c>
      <c r="W1452" s="12" t="s">
        <v>431</v>
      </c>
      <c r="X1452">
        <v>62</v>
      </c>
      <c r="Y1452" s="26" t="s">
        <v>59</v>
      </c>
      <c r="Z1452">
        <v>8</v>
      </c>
      <c r="AA1452">
        <v>7</v>
      </c>
      <c r="AB1452">
        <v>2</v>
      </c>
      <c r="AF1452">
        <v>5</v>
      </c>
      <c r="AG1452" t="s">
        <v>63</v>
      </c>
    </row>
    <row r="1453" spans="1:33" x14ac:dyDescent="0.25">
      <c r="A1453" s="23" t="s">
        <v>314</v>
      </c>
      <c r="B1453" s="26" t="s">
        <v>328</v>
      </c>
      <c r="C1453" s="26" t="s">
        <v>2341</v>
      </c>
      <c r="D1453">
        <v>7.6</v>
      </c>
      <c r="E1453" s="28">
        <v>3</v>
      </c>
      <c r="F1453" s="37" t="str">
        <f>VLOOKUP(Z1453, method!$A$1:$B$15, 2, 0)</f>
        <v>中前</v>
      </c>
      <c r="G1453">
        <v>6</v>
      </c>
      <c r="H1453">
        <v>118</v>
      </c>
      <c r="I1453" s="43">
        <v>1200</v>
      </c>
      <c r="J1453" s="19" t="s">
        <v>63</v>
      </c>
      <c r="K1453">
        <v>1</v>
      </c>
      <c r="L1453">
        <v>9.19</v>
      </c>
      <c r="M1453">
        <v>21</v>
      </c>
      <c r="N1453">
        <v>5</v>
      </c>
      <c r="O1453">
        <v>25</v>
      </c>
      <c r="P1453" s="31" t="s">
        <v>461</v>
      </c>
      <c r="Q1453">
        <v>1164</v>
      </c>
      <c r="R1453">
        <v>3</v>
      </c>
      <c r="S1453" s="32" t="s">
        <v>446</v>
      </c>
      <c r="T1453">
        <v>696</v>
      </c>
      <c r="W1453" s="12" t="s">
        <v>662</v>
      </c>
      <c r="X1453">
        <v>61</v>
      </c>
      <c r="Y1453" s="26" t="s">
        <v>59</v>
      </c>
      <c r="Z1453">
        <v>7</v>
      </c>
      <c r="AA1453">
        <v>6</v>
      </c>
      <c r="AB1453">
        <v>3</v>
      </c>
      <c r="AF1453">
        <v>5</v>
      </c>
      <c r="AG1453" t="s">
        <v>63</v>
      </c>
    </row>
    <row r="1454" spans="1:33" x14ac:dyDescent="0.25">
      <c r="A1454" s="23" t="s">
        <v>314</v>
      </c>
      <c r="B1454" s="26" t="s">
        <v>328</v>
      </c>
      <c r="C1454" s="26" t="s">
        <v>2341</v>
      </c>
      <c r="D1454">
        <v>16</v>
      </c>
      <c r="E1454" s="28">
        <v>3</v>
      </c>
      <c r="F1454" s="37" t="str">
        <f>VLOOKUP(Z1454, method!$A$1:$B$15, 2, 0)</f>
        <v>中前</v>
      </c>
      <c r="G1454">
        <v>9</v>
      </c>
      <c r="H1454">
        <v>116</v>
      </c>
      <c r="I1454" s="43">
        <v>1200</v>
      </c>
      <c r="J1454" s="19" t="s">
        <v>63</v>
      </c>
      <c r="K1454">
        <v>1</v>
      </c>
      <c r="L1454">
        <v>9.48</v>
      </c>
      <c r="M1454">
        <v>30</v>
      </c>
      <c r="N1454">
        <v>4</v>
      </c>
      <c r="O1454">
        <v>25</v>
      </c>
      <c r="P1454" s="30" t="s">
        <v>445</v>
      </c>
      <c r="Q1454">
        <v>1154</v>
      </c>
      <c r="R1454">
        <v>3</v>
      </c>
      <c r="S1454" s="32" t="s">
        <v>446</v>
      </c>
      <c r="T1454">
        <v>638</v>
      </c>
      <c r="W1454" s="12" t="s">
        <v>914</v>
      </c>
      <c r="X1454">
        <v>60</v>
      </c>
      <c r="Y1454" s="26" t="s">
        <v>59</v>
      </c>
      <c r="Z1454">
        <v>5</v>
      </c>
      <c r="AA1454">
        <v>6</v>
      </c>
      <c r="AB1454">
        <v>3</v>
      </c>
      <c r="AF1454">
        <v>5</v>
      </c>
      <c r="AG1454" t="s">
        <v>63</v>
      </c>
    </row>
    <row r="1455" spans="1:33" x14ac:dyDescent="0.25">
      <c r="A1455" s="23" t="s">
        <v>314</v>
      </c>
      <c r="B1455" s="26" t="s">
        <v>328</v>
      </c>
      <c r="C1455" s="26" t="s">
        <v>2341</v>
      </c>
      <c r="D1455">
        <v>4.5</v>
      </c>
      <c r="E1455" s="28">
        <v>1</v>
      </c>
      <c r="F1455" s="35" t="str">
        <f>VLOOKUP(Z1455, method!$A$1:$B$15, 2, 0)</f>
        <v>放頭</v>
      </c>
      <c r="G1455">
        <v>2</v>
      </c>
      <c r="H1455">
        <v>129</v>
      </c>
      <c r="I1455" s="43">
        <v>1200</v>
      </c>
      <c r="J1455" s="19" t="s">
        <v>63</v>
      </c>
      <c r="K1455">
        <v>1</v>
      </c>
      <c r="L1455">
        <v>9.86</v>
      </c>
      <c r="M1455">
        <v>9</v>
      </c>
      <c r="N1455">
        <v>4</v>
      </c>
      <c r="O1455">
        <v>25</v>
      </c>
      <c r="P1455" s="31" t="s">
        <v>450</v>
      </c>
      <c r="Q1455">
        <v>1149</v>
      </c>
      <c r="R1455">
        <v>4</v>
      </c>
      <c r="S1455" s="32" t="s">
        <v>446</v>
      </c>
      <c r="T1455">
        <v>575</v>
      </c>
      <c r="W1455" s="12" t="s">
        <v>521</v>
      </c>
      <c r="X1455">
        <v>53</v>
      </c>
      <c r="Y1455" s="26" t="s">
        <v>59</v>
      </c>
      <c r="Z1455">
        <v>1</v>
      </c>
      <c r="AA1455">
        <v>1</v>
      </c>
      <c r="AB1455">
        <v>1</v>
      </c>
      <c r="AF1455">
        <v>5</v>
      </c>
      <c r="AG1455" t="s">
        <v>63</v>
      </c>
    </row>
    <row r="1456" spans="1:33" x14ac:dyDescent="0.25">
      <c r="A1456" s="23" t="s">
        <v>314</v>
      </c>
      <c r="B1456" s="26" t="s">
        <v>328</v>
      </c>
      <c r="C1456" s="26" t="s">
        <v>2341</v>
      </c>
      <c r="D1456">
        <v>13</v>
      </c>
      <c r="E1456" s="34">
        <v>4</v>
      </c>
      <c r="F1456" s="35" t="str">
        <f>VLOOKUP(Z1456, method!$A$1:$B$15, 2, 0)</f>
        <v>放頭</v>
      </c>
      <c r="G1456">
        <v>6</v>
      </c>
      <c r="H1456">
        <v>129</v>
      </c>
      <c r="I1456" s="43">
        <v>1200</v>
      </c>
      <c r="J1456" s="26" t="s">
        <v>389</v>
      </c>
      <c r="K1456">
        <v>1</v>
      </c>
      <c r="L1456">
        <v>9.93</v>
      </c>
      <c r="M1456">
        <v>19</v>
      </c>
      <c r="N1456">
        <v>3</v>
      </c>
      <c r="O1456">
        <v>25</v>
      </c>
      <c r="P1456" s="31" t="s">
        <v>455</v>
      </c>
      <c r="Q1456">
        <v>1143</v>
      </c>
      <c r="R1456">
        <v>4</v>
      </c>
      <c r="S1456" s="32" t="s">
        <v>446</v>
      </c>
      <c r="T1456">
        <v>518</v>
      </c>
      <c r="W1456" s="12" t="s">
        <v>464</v>
      </c>
      <c r="X1456">
        <v>53</v>
      </c>
      <c r="Y1456" s="26" t="s">
        <v>59</v>
      </c>
      <c r="Z1456">
        <v>2</v>
      </c>
      <c r="AA1456">
        <v>2</v>
      </c>
      <c r="AB1456">
        <v>4</v>
      </c>
      <c r="AF1456">
        <v>5</v>
      </c>
      <c r="AG1456" t="s">
        <v>63</v>
      </c>
    </row>
    <row r="1457" spans="1:33" hidden="1" x14ac:dyDescent="0.25">
      <c r="A1457" s="23" t="s">
        <v>314</v>
      </c>
      <c r="B1457" s="26" t="s">
        <v>328</v>
      </c>
      <c r="C1457" s="26" t="s">
        <v>2341</v>
      </c>
      <c r="D1457">
        <v>70</v>
      </c>
      <c r="E1457">
        <v>7</v>
      </c>
      <c r="F1457" s="36" t="str">
        <f>VLOOKUP(Z1457, method!$A$1:$B$15, 2, 0)</f>
        <v>中後</v>
      </c>
      <c r="G1457">
        <v>5</v>
      </c>
      <c r="H1457">
        <v>130</v>
      </c>
      <c r="I1457">
        <v>1650</v>
      </c>
      <c r="J1457" s="26" t="s">
        <v>389</v>
      </c>
      <c r="K1457">
        <v>1</v>
      </c>
      <c r="L1457">
        <v>42.27</v>
      </c>
      <c r="M1457">
        <v>12</v>
      </c>
      <c r="N1457">
        <v>2</v>
      </c>
      <c r="O1457">
        <v>25</v>
      </c>
      <c r="P1457" t="s">
        <v>467</v>
      </c>
      <c r="Q1457">
        <v>1154</v>
      </c>
      <c r="R1457">
        <v>4</v>
      </c>
      <c r="S1457" s="33" t="s">
        <v>483</v>
      </c>
      <c r="T1457">
        <v>423</v>
      </c>
      <c r="W1457" t="s">
        <v>511</v>
      </c>
      <c r="X1457">
        <v>55</v>
      </c>
      <c r="Y1457" s="26" t="s">
        <v>59</v>
      </c>
      <c r="Z1457">
        <v>9</v>
      </c>
      <c r="AA1457">
        <v>9</v>
      </c>
      <c r="AB1457">
        <v>7</v>
      </c>
      <c r="AC1457">
        <v>7</v>
      </c>
      <c r="AF1457">
        <v>5</v>
      </c>
      <c r="AG1457" t="s">
        <v>63</v>
      </c>
    </row>
    <row r="1458" spans="1:33" x14ac:dyDescent="0.25">
      <c r="A1458" s="23" t="s">
        <v>314</v>
      </c>
      <c r="B1458" s="26" t="s">
        <v>328</v>
      </c>
      <c r="C1458" s="26" t="s">
        <v>2341</v>
      </c>
      <c r="D1458">
        <v>63</v>
      </c>
      <c r="E1458">
        <v>11</v>
      </c>
      <c r="F1458" s="38" t="str">
        <f>VLOOKUP(Z1458, method!$A$1:$B$15, 2, 0)</f>
        <v>留後</v>
      </c>
      <c r="G1458">
        <v>9</v>
      </c>
      <c r="H1458">
        <v>132</v>
      </c>
      <c r="I1458" s="43">
        <v>1200</v>
      </c>
      <c r="J1458" s="21" t="s">
        <v>53</v>
      </c>
      <c r="K1458">
        <v>1</v>
      </c>
      <c r="L1458">
        <v>10.95</v>
      </c>
      <c r="M1458">
        <v>22</v>
      </c>
      <c r="N1458">
        <v>1</v>
      </c>
      <c r="O1458">
        <v>25</v>
      </c>
      <c r="P1458" s="31" t="s">
        <v>461</v>
      </c>
      <c r="Q1458">
        <v>1153</v>
      </c>
      <c r="R1458">
        <v>4</v>
      </c>
      <c r="S1458" s="32" t="s">
        <v>435</v>
      </c>
      <c r="T1458">
        <v>369</v>
      </c>
      <c r="W1458">
        <v>6</v>
      </c>
      <c r="X1458">
        <v>57</v>
      </c>
      <c r="Y1458" s="26" t="s">
        <v>59</v>
      </c>
      <c r="Z1458">
        <v>12</v>
      </c>
      <c r="AA1458">
        <v>12</v>
      </c>
      <c r="AB1458">
        <v>11</v>
      </c>
      <c r="AF1458">
        <v>5</v>
      </c>
      <c r="AG1458" t="s">
        <v>63</v>
      </c>
    </row>
    <row r="1459" spans="1:33" hidden="1" x14ac:dyDescent="0.25">
      <c r="A1459" s="23" t="s">
        <v>314</v>
      </c>
      <c r="B1459" s="26" t="s">
        <v>328</v>
      </c>
      <c r="C1459" s="26" t="s">
        <v>2341</v>
      </c>
      <c r="D1459">
        <v>27</v>
      </c>
      <c r="E1459">
        <v>11</v>
      </c>
      <c r="F1459" s="37" t="str">
        <f>VLOOKUP(Z1459, method!$A$1:$B$15, 2, 0)</f>
        <v>中前</v>
      </c>
      <c r="G1459">
        <v>11</v>
      </c>
      <c r="H1459">
        <v>133</v>
      </c>
      <c r="I1459" s="43">
        <v>1200</v>
      </c>
      <c r="J1459" s="22" t="s">
        <v>471</v>
      </c>
      <c r="K1459">
        <v>1</v>
      </c>
      <c r="L1459">
        <v>10.88</v>
      </c>
      <c r="M1459">
        <v>29</v>
      </c>
      <c r="N1459">
        <v>12</v>
      </c>
      <c r="O1459">
        <v>24</v>
      </c>
      <c r="P1459" t="s">
        <v>467</v>
      </c>
      <c r="Q1459">
        <v>1146</v>
      </c>
      <c r="R1459">
        <v>4</v>
      </c>
      <c r="S1459" s="32" t="s">
        <v>435</v>
      </c>
      <c r="T1459">
        <v>302</v>
      </c>
      <c r="W1459" t="s">
        <v>563</v>
      </c>
      <c r="X1459">
        <v>59</v>
      </c>
      <c r="Y1459" s="26" t="s">
        <v>59</v>
      </c>
      <c r="Z1459">
        <v>6</v>
      </c>
      <c r="AA1459">
        <v>6</v>
      </c>
      <c r="AB1459">
        <v>11</v>
      </c>
      <c r="AF1459">
        <v>5</v>
      </c>
      <c r="AG1459" t="s">
        <v>63</v>
      </c>
    </row>
    <row r="1460" spans="1:33" hidden="1" x14ac:dyDescent="0.25">
      <c r="A1460" s="23" t="s">
        <v>314</v>
      </c>
      <c r="B1460" s="26" t="s">
        <v>328</v>
      </c>
      <c r="C1460" s="26" t="s">
        <v>2341</v>
      </c>
      <c r="D1460">
        <v>51</v>
      </c>
      <c r="E1460">
        <v>10</v>
      </c>
      <c r="F1460" s="37" t="str">
        <f>VLOOKUP(Z1460, method!$A$1:$B$15, 2, 0)</f>
        <v>中前</v>
      </c>
      <c r="G1460">
        <v>8</v>
      </c>
      <c r="H1460">
        <v>116</v>
      </c>
      <c r="I1460">
        <v>1400</v>
      </c>
      <c r="J1460" s="26" t="s">
        <v>389</v>
      </c>
      <c r="K1460">
        <v>1</v>
      </c>
      <c r="L1460">
        <v>22.53</v>
      </c>
      <c r="M1460">
        <v>15</v>
      </c>
      <c r="N1460">
        <v>12</v>
      </c>
      <c r="O1460">
        <v>24</v>
      </c>
      <c r="P1460" t="s">
        <v>441</v>
      </c>
      <c r="Q1460">
        <v>1148</v>
      </c>
      <c r="R1460">
        <v>3</v>
      </c>
      <c r="S1460" s="32" t="s">
        <v>435</v>
      </c>
      <c r="T1460">
        <v>266</v>
      </c>
      <c r="W1460">
        <v>7</v>
      </c>
      <c r="X1460">
        <v>61</v>
      </c>
      <c r="Y1460" s="26" t="s">
        <v>59</v>
      </c>
      <c r="Z1460">
        <v>7</v>
      </c>
      <c r="AA1460">
        <v>7</v>
      </c>
      <c r="AB1460">
        <v>7</v>
      </c>
      <c r="AC1460">
        <v>10</v>
      </c>
      <c r="AF1460">
        <v>5</v>
      </c>
      <c r="AG1460" t="s">
        <v>63</v>
      </c>
    </row>
    <row r="1461" spans="1:33" hidden="1" x14ac:dyDescent="0.25">
      <c r="A1461" s="23" t="s">
        <v>314</v>
      </c>
      <c r="B1461" s="26" t="s">
        <v>328</v>
      </c>
      <c r="C1461" s="26" t="s">
        <v>2341</v>
      </c>
      <c r="D1461">
        <v>63</v>
      </c>
      <c r="E1461">
        <v>7</v>
      </c>
      <c r="F1461" s="36" t="str">
        <f>VLOOKUP(Z1461, method!$A$1:$B$15, 2, 0)</f>
        <v>中後</v>
      </c>
      <c r="G1461">
        <v>5</v>
      </c>
      <c r="H1461">
        <v>123</v>
      </c>
      <c r="I1461" s="43">
        <v>1200</v>
      </c>
      <c r="J1461" s="26" t="s">
        <v>389</v>
      </c>
      <c r="K1461">
        <v>1</v>
      </c>
      <c r="L1461">
        <v>10.61</v>
      </c>
      <c r="M1461">
        <v>20</v>
      </c>
      <c r="N1461">
        <v>11</v>
      </c>
      <c r="O1461">
        <v>24</v>
      </c>
      <c r="P1461" s="31" t="s">
        <v>461</v>
      </c>
      <c r="Q1461">
        <v>1147</v>
      </c>
      <c r="R1461">
        <v>3</v>
      </c>
      <c r="S1461" s="33" t="s">
        <v>499</v>
      </c>
      <c r="T1461">
        <v>201</v>
      </c>
      <c r="W1461" t="s">
        <v>519</v>
      </c>
      <c r="X1461">
        <v>63</v>
      </c>
      <c r="Y1461" s="26" t="s">
        <v>59</v>
      </c>
      <c r="Z1461">
        <v>10</v>
      </c>
      <c r="AA1461">
        <v>10</v>
      </c>
      <c r="AB1461">
        <v>7</v>
      </c>
      <c r="AF1461">
        <v>5</v>
      </c>
      <c r="AG1461" t="s">
        <v>63</v>
      </c>
    </row>
    <row r="1462" spans="1:33" hidden="1" x14ac:dyDescent="0.25">
      <c r="A1462" s="23" t="s">
        <v>314</v>
      </c>
      <c r="B1462" s="26" t="s">
        <v>328</v>
      </c>
      <c r="C1462" s="26" t="s">
        <v>2341</v>
      </c>
      <c r="D1462">
        <v>57</v>
      </c>
      <c r="E1462">
        <v>12</v>
      </c>
      <c r="F1462" s="35" t="str">
        <f>VLOOKUP(Z1462, method!$A$1:$B$15, 2, 0)</f>
        <v>放頭</v>
      </c>
      <c r="G1462">
        <v>5</v>
      </c>
      <c r="H1462">
        <v>122</v>
      </c>
      <c r="I1462">
        <v>1400</v>
      </c>
      <c r="J1462" s="16" t="s">
        <v>316</v>
      </c>
      <c r="K1462">
        <v>1</v>
      </c>
      <c r="L1462">
        <v>23.05</v>
      </c>
      <c r="M1462">
        <v>3</v>
      </c>
      <c r="N1462">
        <v>11</v>
      </c>
      <c r="O1462">
        <v>24</v>
      </c>
      <c r="P1462" t="s">
        <v>441</v>
      </c>
      <c r="Q1462">
        <v>1151</v>
      </c>
      <c r="R1462">
        <v>3</v>
      </c>
      <c r="S1462" s="32" t="s">
        <v>446</v>
      </c>
      <c r="T1462">
        <v>156</v>
      </c>
      <c r="W1462">
        <v>8</v>
      </c>
      <c r="X1462">
        <v>65</v>
      </c>
      <c r="Y1462" s="26" t="s">
        <v>59</v>
      </c>
      <c r="Z1462">
        <v>3</v>
      </c>
      <c r="AA1462">
        <v>1</v>
      </c>
      <c r="AB1462">
        <v>2</v>
      </c>
      <c r="AC1462">
        <v>12</v>
      </c>
      <c r="AF1462">
        <v>5</v>
      </c>
      <c r="AG1462" t="s">
        <v>63</v>
      </c>
    </row>
    <row r="1463" spans="1:33" hidden="1" x14ac:dyDescent="0.25">
      <c r="A1463" s="23" t="s">
        <v>314</v>
      </c>
      <c r="B1463" s="26" t="s">
        <v>328</v>
      </c>
      <c r="C1463" s="26" t="s">
        <v>2341</v>
      </c>
      <c r="D1463">
        <v>18</v>
      </c>
      <c r="E1463">
        <v>9</v>
      </c>
      <c r="F1463" s="37" t="str">
        <f>VLOOKUP(Z1463, method!$A$1:$B$15, 2, 0)</f>
        <v>中前</v>
      </c>
      <c r="G1463">
        <v>6</v>
      </c>
      <c r="H1463">
        <v>123</v>
      </c>
      <c r="I1463" s="43">
        <v>1200</v>
      </c>
      <c r="J1463" s="16" t="s">
        <v>316</v>
      </c>
      <c r="K1463">
        <v>1</v>
      </c>
      <c r="L1463">
        <v>10.98</v>
      </c>
      <c r="M1463">
        <v>9</v>
      </c>
      <c r="N1463">
        <v>10</v>
      </c>
      <c r="O1463">
        <v>24</v>
      </c>
      <c r="P1463" s="31" t="s">
        <v>450</v>
      </c>
      <c r="Q1463">
        <v>1148</v>
      </c>
      <c r="R1463">
        <v>3</v>
      </c>
      <c r="S1463" s="32" t="s">
        <v>435</v>
      </c>
      <c r="T1463">
        <v>92</v>
      </c>
      <c r="W1463" t="s">
        <v>447</v>
      </c>
      <c r="X1463">
        <v>67</v>
      </c>
      <c r="Y1463" s="26" t="s">
        <v>59</v>
      </c>
      <c r="Z1463">
        <v>7</v>
      </c>
      <c r="AA1463">
        <v>6</v>
      </c>
      <c r="AB1463">
        <v>9</v>
      </c>
      <c r="AF1463">
        <v>5</v>
      </c>
      <c r="AG1463" t="s">
        <v>63</v>
      </c>
    </row>
    <row r="1464" spans="1:33" hidden="1" x14ac:dyDescent="0.25">
      <c r="A1464" s="23" t="s">
        <v>314</v>
      </c>
      <c r="B1464" s="26" t="s">
        <v>328</v>
      </c>
      <c r="C1464" s="26" t="s">
        <v>2341</v>
      </c>
      <c r="D1464">
        <v>48</v>
      </c>
      <c r="E1464" s="34">
        <v>4</v>
      </c>
      <c r="F1464" s="35" t="str">
        <f>VLOOKUP(Z1464, method!$A$1:$B$15, 2, 0)</f>
        <v>放頭</v>
      </c>
      <c r="G1464">
        <v>7</v>
      </c>
      <c r="H1464">
        <v>126</v>
      </c>
      <c r="I1464" s="43">
        <v>1200</v>
      </c>
      <c r="J1464" s="16" t="s">
        <v>316</v>
      </c>
      <c r="K1464">
        <v>1</v>
      </c>
      <c r="L1464">
        <v>10.199999999999999</v>
      </c>
      <c r="M1464">
        <v>18</v>
      </c>
      <c r="N1464">
        <v>9</v>
      </c>
      <c r="O1464">
        <v>24</v>
      </c>
      <c r="P1464" s="31" t="s">
        <v>455</v>
      </c>
      <c r="Q1464">
        <v>1146</v>
      </c>
      <c r="R1464">
        <v>3</v>
      </c>
      <c r="S1464" s="32" t="s">
        <v>435</v>
      </c>
      <c r="T1464">
        <v>35</v>
      </c>
      <c r="W1464" s="12" t="s">
        <v>521</v>
      </c>
      <c r="X1464">
        <v>67</v>
      </c>
      <c r="Y1464" s="26" t="s">
        <v>59</v>
      </c>
      <c r="Z1464">
        <v>2</v>
      </c>
      <c r="AA1464">
        <v>1</v>
      </c>
      <c r="AB1464">
        <v>4</v>
      </c>
      <c r="AF1464">
        <v>5</v>
      </c>
      <c r="AG1464" t="s">
        <v>63</v>
      </c>
    </row>
    <row r="1465" spans="1:33" hidden="1" x14ac:dyDescent="0.25">
      <c r="A1465" s="23" t="s">
        <v>314</v>
      </c>
      <c r="B1465" s="26" t="s">
        <v>328</v>
      </c>
      <c r="C1465" s="26" t="s">
        <v>2341</v>
      </c>
      <c r="D1465">
        <v>64</v>
      </c>
      <c r="E1465">
        <v>10</v>
      </c>
      <c r="F1465" s="37" t="str">
        <f>VLOOKUP(Z1465, method!$A$1:$B$15, 2, 0)</f>
        <v>中前</v>
      </c>
      <c r="G1465">
        <v>2</v>
      </c>
      <c r="H1465">
        <v>125</v>
      </c>
      <c r="I1465" s="43">
        <v>1200</v>
      </c>
      <c r="J1465" s="16" t="s">
        <v>316</v>
      </c>
      <c r="K1465">
        <v>1</v>
      </c>
      <c r="L1465">
        <v>9.8800000000000008</v>
      </c>
      <c r="M1465">
        <v>14</v>
      </c>
      <c r="N1465">
        <v>7</v>
      </c>
      <c r="O1465">
        <v>24</v>
      </c>
      <c r="P1465" t="s">
        <v>434</v>
      </c>
      <c r="Q1465">
        <v>1154</v>
      </c>
      <c r="R1465">
        <v>3</v>
      </c>
      <c r="S1465" s="32" t="s">
        <v>435</v>
      </c>
      <c r="T1465">
        <v>829</v>
      </c>
      <c r="W1465">
        <v>7</v>
      </c>
      <c r="X1465">
        <v>70</v>
      </c>
      <c r="Y1465" s="26" t="s">
        <v>59</v>
      </c>
      <c r="Z1465">
        <v>4</v>
      </c>
      <c r="AA1465">
        <v>5</v>
      </c>
      <c r="AB1465">
        <v>10</v>
      </c>
      <c r="AF1465">
        <v>5</v>
      </c>
      <c r="AG1465" t="s">
        <v>63</v>
      </c>
    </row>
    <row r="1466" spans="1:33" hidden="1" x14ac:dyDescent="0.25">
      <c r="A1466" s="23" t="s">
        <v>314</v>
      </c>
      <c r="B1466" s="26" t="s">
        <v>328</v>
      </c>
      <c r="C1466" s="26" t="s">
        <v>2341</v>
      </c>
      <c r="D1466">
        <v>55</v>
      </c>
      <c r="E1466">
        <v>7</v>
      </c>
      <c r="F1466" s="38" t="str">
        <f>VLOOKUP(Z1466, method!$A$1:$B$15, 2, 0)</f>
        <v>留後</v>
      </c>
      <c r="G1466">
        <v>4</v>
      </c>
      <c r="H1466">
        <v>126</v>
      </c>
      <c r="I1466">
        <v>1000</v>
      </c>
      <c r="J1466" s="16" t="s">
        <v>316</v>
      </c>
      <c r="K1466">
        <v>0</v>
      </c>
      <c r="L1466">
        <v>56.79</v>
      </c>
      <c r="M1466">
        <v>1</v>
      </c>
      <c r="N1466">
        <v>7</v>
      </c>
      <c r="O1466">
        <v>24</v>
      </c>
      <c r="P1466" t="s">
        <v>518</v>
      </c>
      <c r="Q1466">
        <v>1156</v>
      </c>
      <c r="R1466">
        <v>3</v>
      </c>
      <c r="S1466" s="32" t="s">
        <v>435</v>
      </c>
      <c r="T1466">
        <v>785</v>
      </c>
      <c r="W1466" t="s">
        <v>699</v>
      </c>
      <c r="X1466">
        <v>70</v>
      </c>
      <c r="Y1466" s="26" t="s">
        <v>59</v>
      </c>
      <c r="Z1466">
        <v>11</v>
      </c>
      <c r="AA1466">
        <v>10</v>
      </c>
      <c r="AB1466">
        <v>7</v>
      </c>
      <c r="AF1466">
        <v>5</v>
      </c>
      <c r="AG1466" t="s">
        <v>63</v>
      </c>
    </row>
    <row r="1467" spans="1:33" hidden="1" x14ac:dyDescent="0.25">
      <c r="A1467" s="23" t="s">
        <v>314</v>
      </c>
      <c r="B1467" s="27" t="s">
        <v>331</v>
      </c>
      <c r="C1467" s="27" t="s">
        <v>2342</v>
      </c>
      <c r="D1467">
        <v>8</v>
      </c>
      <c r="E1467" s="34">
        <v>4</v>
      </c>
      <c r="F1467" s="37" t="str">
        <f>VLOOKUP(Z1467, method!$A$1:$B$15, 2, 0)</f>
        <v>中前</v>
      </c>
      <c r="G1467">
        <v>2</v>
      </c>
      <c r="H1467">
        <v>128</v>
      </c>
      <c r="I1467" s="43">
        <v>1200</v>
      </c>
      <c r="J1467" s="16" t="s">
        <v>13</v>
      </c>
      <c r="K1467">
        <v>1</v>
      </c>
      <c r="L1467">
        <v>9.2799999999999994</v>
      </c>
      <c r="M1467">
        <v>28</v>
      </c>
      <c r="N1467">
        <v>9</v>
      </c>
      <c r="O1467">
        <v>25</v>
      </c>
      <c r="P1467" t="s">
        <v>441</v>
      </c>
      <c r="Q1467">
        <v>1190</v>
      </c>
      <c r="R1467">
        <v>3</v>
      </c>
      <c r="S1467" s="32" t="s">
        <v>446</v>
      </c>
      <c r="T1467">
        <v>51</v>
      </c>
      <c r="W1467" t="s">
        <v>474</v>
      </c>
      <c r="X1467">
        <v>73</v>
      </c>
      <c r="Y1467" s="17" t="s">
        <v>85</v>
      </c>
      <c r="Z1467">
        <v>7</v>
      </c>
      <c r="AA1467">
        <v>7</v>
      </c>
      <c r="AB1467">
        <v>4</v>
      </c>
      <c r="AF1467">
        <v>4</v>
      </c>
      <c r="AG1467" t="s">
        <v>84</v>
      </c>
    </row>
    <row r="1468" spans="1:33" hidden="1" x14ac:dyDescent="0.25">
      <c r="A1468" s="23" t="s">
        <v>314</v>
      </c>
      <c r="B1468" s="27" t="s">
        <v>331</v>
      </c>
      <c r="C1468" s="27" t="s">
        <v>2342</v>
      </c>
      <c r="D1468">
        <v>25</v>
      </c>
      <c r="E1468" s="34">
        <v>4</v>
      </c>
      <c r="F1468" s="36" t="str">
        <f>VLOOKUP(Z1468, method!$A$1:$B$15, 2, 0)</f>
        <v>中後</v>
      </c>
      <c r="G1468">
        <v>11</v>
      </c>
      <c r="H1468">
        <v>129</v>
      </c>
      <c r="I1468" s="43">
        <v>1200</v>
      </c>
      <c r="J1468" s="16" t="s">
        <v>13</v>
      </c>
      <c r="K1468">
        <v>1</v>
      </c>
      <c r="L1468">
        <v>9.0500000000000007</v>
      </c>
      <c r="M1468">
        <v>14</v>
      </c>
      <c r="N1468">
        <v>9</v>
      </c>
      <c r="O1468">
        <v>25</v>
      </c>
      <c r="P1468" t="s">
        <v>467</v>
      </c>
      <c r="Q1468">
        <v>1188</v>
      </c>
      <c r="R1468">
        <v>3</v>
      </c>
      <c r="S1468" s="32" t="s">
        <v>435</v>
      </c>
      <c r="T1468">
        <v>27</v>
      </c>
      <c r="W1468" t="s">
        <v>541</v>
      </c>
      <c r="X1468">
        <v>74</v>
      </c>
      <c r="Y1468" s="17" t="s">
        <v>85</v>
      </c>
      <c r="Z1468">
        <v>8</v>
      </c>
      <c r="AA1468">
        <v>8</v>
      </c>
      <c r="AB1468">
        <v>4</v>
      </c>
      <c r="AF1468">
        <v>4</v>
      </c>
      <c r="AG1468" t="s">
        <v>84</v>
      </c>
    </row>
    <row r="1469" spans="1:33" hidden="1" x14ac:dyDescent="0.25">
      <c r="A1469" s="23" t="s">
        <v>314</v>
      </c>
      <c r="B1469" s="27" t="s">
        <v>331</v>
      </c>
      <c r="C1469" s="27" t="s">
        <v>2342</v>
      </c>
      <c r="D1469">
        <v>10</v>
      </c>
      <c r="E1469" s="28">
        <v>3</v>
      </c>
      <c r="F1469" s="37" t="str">
        <f>VLOOKUP(Z1469, method!$A$1:$B$15, 2, 0)</f>
        <v>中前</v>
      </c>
      <c r="G1469">
        <v>6</v>
      </c>
      <c r="H1469">
        <v>131</v>
      </c>
      <c r="I1469" s="43">
        <v>1200</v>
      </c>
      <c r="J1469" s="19" t="s">
        <v>101</v>
      </c>
      <c r="K1469">
        <v>1</v>
      </c>
      <c r="L1469">
        <v>8.73</v>
      </c>
      <c r="M1469">
        <v>13</v>
      </c>
      <c r="N1469">
        <v>7</v>
      </c>
      <c r="O1469">
        <v>25</v>
      </c>
      <c r="P1469" t="s">
        <v>434</v>
      </c>
      <c r="Q1469">
        <v>1204</v>
      </c>
      <c r="R1469">
        <v>3</v>
      </c>
      <c r="S1469" s="32" t="s">
        <v>446</v>
      </c>
      <c r="T1469">
        <v>837</v>
      </c>
      <c r="W1469" s="12" t="s">
        <v>591</v>
      </c>
      <c r="X1469">
        <v>74</v>
      </c>
      <c r="Y1469" s="17" t="s">
        <v>85</v>
      </c>
      <c r="Z1469">
        <v>4</v>
      </c>
      <c r="AA1469">
        <v>2</v>
      </c>
      <c r="AB1469">
        <v>3</v>
      </c>
      <c r="AF1469">
        <v>4</v>
      </c>
      <c r="AG1469" t="s">
        <v>84</v>
      </c>
    </row>
    <row r="1470" spans="1:33" hidden="1" x14ac:dyDescent="0.25">
      <c r="A1470" s="23" t="s">
        <v>314</v>
      </c>
      <c r="B1470" s="27" t="s">
        <v>331</v>
      </c>
      <c r="C1470" s="27" t="s">
        <v>2342</v>
      </c>
      <c r="D1470">
        <v>7.7</v>
      </c>
      <c r="E1470" s="28">
        <v>2</v>
      </c>
      <c r="F1470" s="37" t="str">
        <f>VLOOKUP(Z1470, method!$A$1:$B$15, 2, 0)</f>
        <v>中前</v>
      </c>
      <c r="G1470">
        <v>9</v>
      </c>
      <c r="H1470">
        <v>131</v>
      </c>
      <c r="I1470" s="43">
        <v>1200</v>
      </c>
      <c r="J1470" s="17" t="s">
        <v>84</v>
      </c>
      <c r="K1470">
        <v>1</v>
      </c>
      <c r="L1470">
        <v>9.43</v>
      </c>
      <c r="M1470">
        <v>1</v>
      </c>
      <c r="N1470">
        <v>7</v>
      </c>
      <c r="O1470">
        <v>25</v>
      </c>
      <c r="P1470" t="s">
        <v>429</v>
      </c>
      <c r="Q1470">
        <v>1204</v>
      </c>
      <c r="R1470">
        <v>3</v>
      </c>
      <c r="S1470" s="32" t="s">
        <v>435</v>
      </c>
      <c r="T1470">
        <v>806</v>
      </c>
      <c r="W1470" s="12" t="s">
        <v>914</v>
      </c>
      <c r="X1470">
        <v>73</v>
      </c>
      <c r="Y1470" s="17" t="s">
        <v>85</v>
      </c>
      <c r="Z1470">
        <v>6</v>
      </c>
      <c r="AA1470">
        <v>6</v>
      </c>
      <c r="AB1470">
        <v>2</v>
      </c>
      <c r="AF1470">
        <v>4</v>
      </c>
      <c r="AG1470" t="s">
        <v>84</v>
      </c>
    </row>
    <row r="1471" spans="1:33" hidden="1" x14ac:dyDescent="0.25">
      <c r="A1471" s="23" t="s">
        <v>314</v>
      </c>
      <c r="B1471" s="27" t="s">
        <v>331</v>
      </c>
      <c r="C1471" s="27" t="s">
        <v>2342</v>
      </c>
      <c r="D1471">
        <v>15</v>
      </c>
      <c r="E1471" s="28">
        <v>2</v>
      </c>
      <c r="F1471" s="37" t="str">
        <f>VLOOKUP(Z1471, method!$A$1:$B$15, 2, 0)</f>
        <v>中前</v>
      </c>
      <c r="G1471">
        <v>9</v>
      </c>
      <c r="H1471">
        <v>132</v>
      </c>
      <c r="I1471" s="43">
        <v>1200</v>
      </c>
      <c r="J1471" s="26" t="s">
        <v>693</v>
      </c>
      <c r="K1471">
        <v>1</v>
      </c>
      <c r="L1471">
        <v>8.68</v>
      </c>
      <c r="M1471">
        <v>22</v>
      </c>
      <c r="N1471">
        <v>6</v>
      </c>
      <c r="O1471">
        <v>25</v>
      </c>
      <c r="P1471" t="s">
        <v>434</v>
      </c>
      <c r="Q1471">
        <v>1204</v>
      </c>
      <c r="R1471">
        <v>3</v>
      </c>
      <c r="S1471" s="32" t="s">
        <v>435</v>
      </c>
      <c r="T1471">
        <v>775</v>
      </c>
      <c r="W1471" s="12">
        <v>1</v>
      </c>
      <c r="X1471">
        <v>72</v>
      </c>
      <c r="Y1471" s="17" t="s">
        <v>85</v>
      </c>
      <c r="Z1471">
        <v>4</v>
      </c>
      <c r="AA1471">
        <v>4</v>
      </c>
      <c r="AB1471">
        <v>2</v>
      </c>
      <c r="AF1471">
        <v>4</v>
      </c>
      <c r="AG1471" t="s">
        <v>84</v>
      </c>
    </row>
    <row r="1472" spans="1:33" hidden="1" x14ac:dyDescent="0.25">
      <c r="A1472" s="23" t="s">
        <v>314</v>
      </c>
      <c r="B1472" s="27" t="s">
        <v>331</v>
      </c>
      <c r="C1472" s="27" t="s">
        <v>2342</v>
      </c>
      <c r="D1472">
        <v>13</v>
      </c>
      <c r="E1472" s="34">
        <v>5</v>
      </c>
      <c r="F1472" s="36" t="str">
        <f>VLOOKUP(Z1472, method!$A$1:$B$15, 2, 0)</f>
        <v>中後</v>
      </c>
      <c r="G1472">
        <v>12</v>
      </c>
      <c r="H1472">
        <v>129</v>
      </c>
      <c r="I1472" s="43">
        <v>1200</v>
      </c>
      <c r="J1472" s="16" t="s">
        <v>13</v>
      </c>
      <c r="K1472">
        <v>1</v>
      </c>
      <c r="L1472">
        <v>8.61</v>
      </c>
      <c r="M1472">
        <v>14</v>
      </c>
      <c r="N1472">
        <v>6</v>
      </c>
      <c r="O1472">
        <v>25</v>
      </c>
      <c r="P1472" t="s">
        <v>467</v>
      </c>
      <c r="Q1472">
        <v>1205</v>
      </c>
      <c r="R1472">
        <v>3</v>
      </c>
      <c r="S1472" s="33" t="s">
        <v>1270</v>
      </c>
      <c r="T1472">
        <v>765</v>
      </c>
      <c r="W1472" s="12" t="s">
        <v>456</v>
      </c>
      <c r="X1472">
        <v>74</v>
      </c>
      <c r="Y1472" s="17" t="s">
        <v>85</v>
      </c>
      <c r="Z1472">
        <v>10</v>
      </c>
      <c r="AA1472">
        <v>7</v>
      </c>
      <c r="AB1472">
        <v>5</v>
      </c>
      <c r="AF1472">
        <v>4</v>
      </c>
      <c r="AG1472" t="s">
        <v>84</v>
      </c>
    </row>
    <row r="1473" spans="1:33" x14ac:dyDescent="0.25">
      <c r="A1473" s="23" t="s">
        <v>314</v>
      </c>
      <c r="B1473" s="27" t="s">
        <v>331</v>
      </c>
      <c r="C1473" s="27" t="s">
        <v>2342</v>
      </c>
      <c r="D1473">
        <v>10</v>
      </c>
      <c r="E1473">
        <v>7</v>
      </c>
      <c r="F1473" s="37" t="str">
        <f>VLOOKUP(Z1473, method!$A$1:$B$15, 2, 0)</f>
        <v>中前</v>
      </c>
      <c r="G1473">
        <v>7</v>
      </c>
      <c r="H1473">
        <v>133</v>
      </c>
      <c r="I1473" s="43">
        <v>1200</v>
      </c>
      <c r="J1473" s="17" t="s">
        <v>84</v>
      </c>
      <c r="K1473">
        <v>1</v>
      </c>
      <c r="L1473">
        <v>10.199999999999999</v>
      </c>
      <c r="M1473">
        <v>28</v>
      </c>
      <c r="N1473">
        <v>5</v>
      </c>
      <c r="O1473">
        <v>25</v>
      </c>
      <c r="P1473" s="42" t="s">
        <v>445</v>
      </c>
      <c r="Q1473">
        <v>1205</v>
      </c>
      <c r="R1473">
        <v>3</v>
      </c>
      <c r="S1473" s="32" t="s">
        <v>446</v>
      </c>
      <c r="T1473">
        <v>716</v>
      </c>
      <c r="W1473">
        <v>3</v>
      </c>
      <c r="X1473">
        <v>76</v>
      </c>
      <c r="Y1473" s="17" t="s">
        <v>85</v>
      </c>
      <c r="Z1473">
        <v>4</v>
      </c>
      <c r="AA1473">
        <v>4</v>
      </c>
      <c r="AB1473">
        <v>7</v>
      </c>
      <c r="AF1473">
        <v>4</v>
      </c>
      <c r="AG1473" t="s">
        <v>84</v>
      </c>
    </row>
    <row r="1474" spans="1:33" hidden="1" x14ac:dyDescent="0.25">
      <c r="A1474" s="23" t="s">
        <v>314</v>
      </c>
      <c r="B1474" s="27" t="s">
        <v>331</v>
      </c>
      <c r="C1474" s="27" t="s">
        <v>2342</v>
      </c>
      <c r="D1474">
        <v>20</v>
      </c>
      <c r="E1474" s="34">
        <v>4</v>
      </c>
      <c r="F1474" s="37" t="str">
        <f>VLOOKUP(Z1474, method!$A$1:$B$15, 2, 0)</f>
        <v>中前</v>
      </c>
      <c r="G1474">
        <v>5</v>
      </c>
      <c r="H1474">
        <v>131</v>
      </c>
      <c r="I1474" s="43">
        <v>1200</v>
      </c>
      <c r="J1474" s="16" t="s">
        <v>13</v>
      </c>
      <c r="K1474">
        <v>1</v>
      </c>
      <c r="L1474">
        <v>8.33</v>
      </c>
      <c r="M1474">
        <v>18</v>
      </c>
      <c r="N1474">
        <v>5</v>
      </c>
      <c r="O1474">
        <v>25</v>
      </c>
      <c r="P1474" t="s">
        <v>467</v>
      </c>
      <c r="Q1474">
        <v>1207</v>
      </c>
      <c r="R1474">
        <v>3</v>
      </c>
      <c r="S1474" s="32" t="s">
        <v>435</v>
      </c>
      <c r="T1474">
        <v>684</v>
      </c>
      <c r="W1474" s="12" t="s">
        <v>451</v>
      </c>
      <c r="X1474">
        <v>76</v>
      </c>
      <c r="Y1474" s="17" t="s">
        <v>85</v>
      </c>
      <c r="Z1474">
        <v>5</v>
      </c>
      <c r="AA1474">
        <v>5</v>
      </c>
      <c r="AB1474">
        <v>4</v>
      </c>
      <c r="AF1474">
        <v>4</v>
      </c>
      <c r="AG1474" t="s">
        <v>84</v>
      </c>
    </row>
    <row r="1475" spans="1:33" hidden="1" x14ac:dyDescent="0.25">
      <c r="A1475" s="23" t="s">
        <v>314</v>
      </c>
      <c r="B1475" s="27" t="s">
        <v>331</v>
      </c>
      <c r="C1475" s="27" t="s">
        <v>2342</v>
      </c>
      <c r="D1475">
        <v>28</v>
      </c>
      <c r="E1475">
        <v>7</v>
      </c>
      <c r="F1475" s="35" t="str">
        <f>VLOOKUP(Z1475, method!$A$1:$B$15, 2, 0)</f>
        <v>放頭</v>
      </c>
      <c r="G1475">
        <v>4</v>
      </c>
      <c r="H1475">
        <v>134</v>
      </c>
      <c r="I1475">
        <v>1650</v>
      </c>
      <c r="J1475" s="26" t="s">
        <v>693</v>
      </c>
      <c r="K1475">
        <v>1</v>
      </c>
      <c r="L1475">
        <v>39.28</v>
      </c>
      <c r="M1475">
        <v>10</v>
      </c>
      <c r="N1475">
        <v>5</v>
      </c>
      <c r="O1475">
        <v>25</v>
      </c>
      <c r="P1475" t="s">
        <v>467</v>
      </c>
      <c r="Q1475">
        <v>1210</v>
      </c>
      <c r="R1475">
        <v>3</v>
      </c>
      <c r="S1475" s="32" t="s">
        <v>435</v>
      </c>
      <c r="T1475">
        <v>665</v>
      </c>
      <c r="W1475">
        <v>4</v>
      </c>
      <c r="X1475">
        <v>78</v>
      </c>
      <c r="Y1475" s="17" t="s">
        <v>85</v>
      </c>
      <c r="Z1475">
        <v>3</v>
      </c>
      <c r="AA1475">
        <v>4</v>
      </c>
      <c r="AB1475">
        <v>3</v>
      </c>
      <c r="AC1475">
        <v>7</v>
      </c>
      <c r="AF1475">
        <v>4</v>
      </c>
      <c r="AG1475" t="s">
        <v>84</v>
      </c>
    </row>
    <row r="1476" spans="1:33" hidden="1" x14ac:dyDescent="0.25">
      <c r="A1476" s="23" t="s">
        <v>314</v>
      </c>
      <c r="B1476" s="27" t="s">
        <v>331</v>
      </c>
      <c r="C1476" s="27" t="s">
        <v>2342</v>
      </c>
      <c r="D1476">
        <v>7.9</v>
      </c>
      <c r="E1476">
        <v>6</v>
      </c>
      <c r="F1476" s="36" t="str">
        <f>VLOOKUP(Z1476, method!$A$1:$B$15, 2, 0)</f>
        <v>中後</v>
      </c>
      <c r="G1476">
        <v>9</v>
      </c>
      <c r="H1476">
        <v>115</v>
      </c>
      <c r="I1476" s="43">
        <v>1200</v>
      </c>
      <c r="J1476" s="19" t="s">
        <v>63</v>
      </c>
      <c r="K1476">
        <v>1</v>
      </c>
      <c r="L1476">
        <v>8.83</v>
      </c>
      <c r="M1476">
        <v>20</v>
      </c>
      <c r="N1476">
        <v>4</v>
      </c>
      <c r="O1476">
        <v>25</v>
      </c>
      <c r="P1476" t="s">
        <v>467</v>
      </c>
      <c r="Q1476">
        <v>1200</v>
      </c>
      <c r="R1476">
        <v>2</v>
      </c>
      <c r="S1476" s="32" t="s">
        <v>435</v>
      </c>
      <c r="T1476">
        <v>607</v>
      </c>
      <c r="W1476" t="s">
        <v>629</v>
      </c>
      <c r="X1476">
        <v>80</v>
      </c>
      <c r="Y1476" s="17" t="s">
        <v>85</v>
      </c>
      <c r="Z1476">
        <v>9</v>
      </c>
      <c r="AA1476">
        <v>6</v>
      </c>
      <c r="AB1476">
        <v>6</v>
      </c>
      <c r="AF1476">
        <v>4</v>
      </c>
      <c r="AG1476" t="s">
        <v>84</v>
      </c>
    </row>
    <row r="1477" spans="1:33" x14ac:dyDescent="0.25">
      <c r="A1477" s="23" t="s">
        <v>314</v>
      </c>
      <c r="B1477" s="27" t="s">
        <v>331</v>
      </c>
      <c r="C1477" s="27" t="s">
        <v>2342</v>
      </c>
      <c r="D1477">
        <v>7</v>
      </c>
      <c r="E1477">
        <v>6</v>
      </c>
      <c r="F1477" s="37" t="str">
        <f>VLOOKUP(Z1477, method!$A$1:$B$15, 2, 0)</f>
        <v>中前</v>
      </c>
      <c r="G1477">
        <v>2</v>
      </c>
      <c r="H1477">
        <v>135</v>
      </c>
      <c r="I1477" s="43">
        <v>1200</v>
      </c>
      <c r="J1477" s="19" t="s">
        <v>101</v>
      </c>
      <c r="K1477">
        <v>1</v>
      </c>
      <c r="L1477">
        <v>9.5399999999999991</v>
      </c>
      <c r="M1477">
        <v>16</v>
      </c>
      <c r="N1477">
        <v>4</v>
      </c>
      <c r="O1477">
        <v>25</v>
      </c>
      <c r="P1477" s="31" t="s">
        <v>455</v>
      </c>
      <c r="Q1477">
        <v>1205</v>
      </c>
      <c r="R1477">
        <v>3</v>
      </c>
      <c r="S1477" s="32" t="s">
        <v>446</v>
      </c>
      <c r="T1477">
        <v>597</v>
      </c>
      <c r="W1477" t="s">
        <v>600</v>
      </c>
      <c r="X1477">
        <v>80</v>
      </c>
      <c r="Y1477" s="17" t="s">
        <v>85</v>
      </c>
      <c r="Z1477">
        <v>4</v>
      </c>
      <c r="AA1477">
        <v>3</v>
      </c>
      <c r="AB1477">
        <v>6</v>
      </c>
      <c r="AF1477">
        <v>4</v>
      </c>
      <c r="AG1477" t="s">
        <v>84</v>
      </c>
    </row>
    <row r="1478" spans="1:33" hidden="1" x14ac:dyDescent="0.25">
      <c r="A1478" s="23" t="s">
        <v>314</v>
      </c>
      <c r="B1478" s="27" t="s">
        <v>331</v>
      </c>
      <c r="C1478" s="27" t="s">
        <v>2342</v>
      </c>
      <c r="D1478">
        <v>22</v>
      </c>
      <c r="E1478">
        <v>8</v>
      </c>
      <c r="F1478" s="38" t="str">
        <f>VLOOKUP(Z1478, method!$A$1:$B$15, 2, 0)</f>
        <v>留後</v>
      </c>
      <c r="G1478">
        <v>13</v>
      </c>
      <c r="H1478">
        <v>131</v>
      </c>
      <c r="I1478">
        <v>1650</v>
      </c>
      <c r="J1478" s="16" t="s">
        <v>13</v>
      </c>
      <c r="K1478">
        <v>1</v>
      </c>
      <c r="L1478">
        <v>38.85</v>
      </c>
      <c r="M1478">
        <v>26</v>
      </c>
      <c r="N1478">
        <v>3</v>
      </c>
      <c r="O1478">
        <v>25</v>
      </c>
      <c r="P1478" t="s">
        <v>467</v>
      </c>
      <c r="Q1478">
        <v>1203</v>
      </c>
      <c r="R1478">
        <v>3</v>
      </c>
      <c r="S1478" s="32" t="s">
        <v>435</v>
      </c>
      <c r="T1478">
        <v>541</v>
      </c>
      <c r="W1478" t="s">
        <v>600</v>
      </c>
      <c r="X1478">
        <v>81</v>
      </c>
      <c r="Y1478" s="17" t="s">
        <v>85</v>
      </c>
      <c r="Z1478">
        <v>13</v>
      </c>
      <c r="AA1478">
        <v>9</v>
      </c>
      <c r="AB1478">
        <v>6</v>
      </c>
      <c r="AC1478">
        <v>8</v>
      </c>
      <c r="AF1478">
        <v>4</v>
      </c>
      <c r="AG1478" t="s">
        <v>84</v>
      </c>
    </row>
    <row r="1479" spans="1:33" x14ac:dyDescent="0.25">
      <c r="A1479" s="23" t="s">
        <v>314</v>
      </c>
      <c r="B1479" s="27" t="s">
        <v>331</v>
      </c>
      <c r="C1479" s="27" t="s">
        <v>2342</v>
      </c>
      <c r="D1479">
        <v>8.6</v>
      </c>
      <c r="E1479" s="28">
        <v>3</v>
      </c>
      <c r="F1479" s="37" t="str">
        <f>VLOOKUP(Z1479, method!$A$1:$B$15, 2, 0)</f>
        <v>中前</v>
      </c>
      <c r="G1479">
        <v>2</v>
      </c>
      <c r="H1479">
        <v>120</v>
      </c>
      <c r="I1479" s="43">
        <v>1200</v>
      </c>
      <c r="J1479" s="19" t="s">
        <v>63</v>
      </c>
      <c r="K1479">
        <v>1</v>
      </c>
      <c r="L1479">
        <v>9.07</v>
      </c>
      <c r="M1479">
        <v>19</v>
      </c>
      <c r="N1479">
        <v>3</v>
      </c>
      <c r="O1479">
        <v>25</v>
      </c>
      <c r="P1479" s="31" t="s">
        <v>455</v>
      </c>
      <c r="Q1479">
        <v>1208</v>
      </c>
      <c r="R1479">
        <v>2</v>
      </c>
      <c r="S1479" s="32" t="s">
        <v>446</v>
      </c>
      <c r="T1479">
        <v>523</v>
      </c>
      <c r="W1479" s="12" t="s">
        <v>464</v>
      </c>
      <c r="X1479">
        <v>81</v>
      </c>
      <c r="Y1479" s="17" t="s">
        <v>85</v>
      </c>
      <c r="Z1479">
        <v>4</v>
      </c>
      <c r="AA1479">
        <v>3</v>
      </c>
      <c r="AB1479">
        <v>3</v>
      </c>
      <c r="AF1479">
        <v>4</v>
      </c>
      <c r="AG1479" t="s">
        <v>84</v>
      </c>
    </row>
    <row r="1480" spans="1:33" x14ac:dyDescent="0.25">
      <c r="A1480" s="23" t="s">
        <v>314</v>
      </c>
      <c r="B1480" s="27" t="s">
        <v>331</v>
      </c>
      <c r="C1480" s="27" t="s">
        <v>2342</v>
      </c>
      <c r="D1480">
        <v>15</v>
      </c>
      <c r="E1480">
        <v>10</v>
      </c>
      <c r="F1480" s="36" t="str">
        <f>VLOOKUP(Z1480, method!$A$1:$B$15, 2, 0)</f>
        <v>中後</v>
      </c>
      <c r="G1480">
        <v>8</v>
      </c>
      <c r="H1480">
        <v>135</v>
      </c>
      <c r="I1480" s="43">
        <v>1200</v>
      </c>
      <c r="J1480" s="23" t="s">
        <v>394</v>
      </c>
      <c r="K1480">
        <v>1</v>
      </c>
      <c r="L1480">
        <v>9.85</v>
      </c>
      <c r="M1480">
        <v>26</v>
      </c>
      <c r="N1480">
        <v>2</v>
      </c>
      <c r="O1480">
        <v>25</v>
      </c>
      <c r="P1480" s="31" t="s">
        <v>461</v>
      </c>
      <c r="Q1480">
        <v>1210</v>
      </c>
      <c r="R1480">
        <v>3</v>
      </c>
      <c r="S1480" s="32" t="s">
        <v>435</v>
      </c>
      <c r="T1480">
        <v>464</v>
      </c>
      <c r="W1480" t="s">
        <v>541</v>
      </c>
      <c r="X1480">
        <v>83</v>
      </c>
      <c r="Y1480" s="17" t="s">
        <v>85</v>
      </c>
      <c r="Z1480">
        <v>8</v>
      </c>
      <c r="AA1480">
        <v>8</v>
      </c>
      <c r="AB1480">
        <v>10</v>
      </c>
      <c r="AF1480">
        <v>4</v>
      </c>
      <c r="AG1480" t="s">
        <v>84</v>
      </c>
    </row>
    <row r="1481" spans="1:33" hidden="1" x14ac:dyDescent="0.25">
      <c r="A1481" s="23" t="s">
        <v>314</v>
      </c>
      <c r="B1481" s="27" t="s">
        <v>331</v>
      </c>
      <c r="C1481" s="27" t="s">
        <v>2342</v>
      </c>
      <c r="D1481">
        <v>7.8</v>
      </c>
      <c r="E1481" s="34">
        <v>4</v>
      </c>
      <c r="F1481" s="37" t="str">
        <f>VLOOKUP(Z1481, method!$A$1:$B$15, 2, 0)</f>
        <v>中前</v>
      </c>
      <c r="G1481">
        <v>4</v>
      </c>
      <c r="H1481">
        <v>120</v>
      </c>
      <c r="I1481" s="43">
        <v>1200</v>
      </c>
      <c r="J1481" s="26" t="s">
        <v>389</v>
      </c>
      <c r="K1481">
        <v>1</v>
      </c>
      <c r="L1481">
        <v>10.4</v>
      </c>
      <c r="M1481">
        <v>12</v>
      </c>
      <c r="N1481">
        <v>2</v>
      </c>
      <c r="O1481">
        <v>25</v>
      </c>
      <c r="P1481" t="s">
        <v>467</v>
      </c>
      <c r="Q1481">
        <v>1223</v>
      </c>
      <c r="R1481">
        <v>2</v>
      </c>
      <c r="S1481" s="33" t="s">
        <v>483</v>
      </c>
      <c r="T1481">
        <v>424</v>
      </c>
      <c r="W1481" t="s">
        <v>519</v>
      </c>
      <c r="X1481">
        <v>85</v>
      </c>
      <c r="Y1481" s="17" t="s">
        <v>85</v>
      </c>
      <c r="Z1481">
        <v>5</v>
      </c>
      <c r="AA1481">
        <v>8</v>
      </c>
      <c r="AB1481">
        <v>4</v>
      </c>
      <c r="AF1481">
        <v>4</v>
      </c>
      <c r="AG1481" t="s">
        <v>84</v>
      </c>
    </row>
    <row r="1482" spans="1:33" hidden="1" x14ac:dyDescent="0.25">
      <c r="A1482" s="23" t="s">
        <v>314</v>
      </c>
      <c r="B1482" s="27" t="s">
        <v>331</v>
      </c>
      <c r="C1482" s="27" t="s">
        <v>2342</v>
      </c>
      <c r="D1482">
        <v>16</v>
      </c>
      <c r="E1482" s="34">
        <v>5</v>
      </c>
      <c r="F1482" s="37" t="str">
        <f>VLOOKUP(Z1482, method!$A$1:$B$15, 2, 0)</f>
        <v>中前</v>
      </c>
      <c r="G1482">
        <v>9</v>
      </c>
      <c r="H1482">
        <v>125</v>
      </c>
      <c r="I1482" s="43">
        <v>1200</v>
      </c>
      <c r="J1482" s="19" t="s">
        <v>101</v>
      </c>
      <c r="K1482">
        <v>1</v>
      </c>
      <c r="L1482">
        <v>9.6</v>
      </c>
      <c r="M1482">
        <v>26</v>
      </c>
      <c r="N1482">
        <v>1</v>
      </c>
      <c r="O1482">
        <v>25</v>
      </c>
      <c r="P1482" t="s">
        <v>539</v>
      </c>
      <c r="Q1482">
        <v>1219</v>
      </c>
      <c r="R1482">
        <v>2</v>
      </c>
      <c r="S1482" s="32" t="s">
        <v>435</v>
      </c>
      <c r="T1482">
        <v>383</v>
      </c>
      <c r="W1482" s="12" t="s">
        <v>521</v>
      </c>
      <c r="X1482">
        <v>86</v>
      </c>
      <c r="Y1482" s="17" t="s">
        <v>85</v>
      </c>
      <c r="Z1482">
        <v>5</v>
      </c>
      <c r="AA1482">
        <v>5</v>
      </c>
      <c r="AB1482">
        <v>5</v>
      </c>
      <c r="AF1482">
        <v>4</v>
      </c>
      <c r="AG1482" t="s">
        <v>84</v>
      </c>
    </row>
    <row r="1483" spans="1:33" hidden="1" x14ac:dyDescent="0.25">
      <c r="A1483" s="23" t="s">
        <v>314</v>
      </c>
      <c r="B1483" s="27" t="s">
        <v>331</v>
      </c>
      <c r="C1483" s="27" t="s">
        <v>2342</v>
      </c>
      <c r="D1483">
        <v>12</v>
      </c>
      <c r="E1483" s="28">
        <v>3</v>
      </c>
      <c r="F1483" s="37" t="str">
        <f>VLOOKUP(Z1483, method!$A$1:$B$15, 2, 0)</f>
        <v>中前</v>
      </c>
      <c r="G1483">
        <v>4</v>
      </c>
      <c r="H1483">
        <v>116</v>
      </c>
      <c r="I1483">
        <v>1650</v>
      </c>
      <c r="J1483" s="26" t="s">
        <v>389</v>
      </c>
      <c r="K1483">
        <v>1</v>
      </c>
      <c r="L1483">
        <v>38.69</v>
      </c>
      <c r="M1483">
        <v>5</v>
      </c>
      <c r="N1483">
        <v>1</v>
      </c>
      <c r="O1483">
        <v>25</v>
      </c>
      <c r="P1483" t="s">
        <v>467</v>
      </c>
      <c r="Q1483">
        <v>1205</v>
      </c>
      <c r="R1483">
        <v>2</v>
      </c>
      <c r="S1483" s="32" t="s">
        <v>435</v>
      </c>
      <c r="T1483">
        <v>320</v>
      </c>
      <c r="W1483" s="12" t="s">
        <v>451</v>
      </c>
      <c r="X1483">
        <v>86</v>
      </c>
      <c r="Y1483" s="17" t="s">
        <v>85</v>
      </c>
      <c r="Z1483">
        <v>4</v>
      </c>
      <c r="AA1483">
        <v>5</v>
      </c>
      <c r="AB1483">
        <v>5</v>
      </c>
      <c r="AC1483">
        <v>3</v>
      </c>
      <c r="AF1483">
        <v>4</v>
      </c>
      <c r="AG1483" t="s">
        <v>84</v>
      </c>
    </row>
    <row r="1484" spans="1:33" hidden="1" x14ac:dyDescent="0.25">
      <c r="A1484" s="23" t="s">
        <v>314</v>
      </c>
      <c r="B1484" s="27" t="s">
        <v>331</v>
      </c>
      <c r="C1484" s="27" t="s">
        <v>2342</v>
      </c>
      <c r="D1484">
        <v>42</v>
      </c>
      <c r="E1484">
        <v>6</v>
      </c>
      <c r="F1484" s="36" t="str">
        <f>VLOOKUP(Z1484, method!$A$1:$B$15, 2, 0)</f>
        <v>中後</v>
      </c>
      <c r="G1484">
        <v>3</v>
      </c>
      <c r="H1484">
        <v>135</v>
      </c>
      <c r="I1484">
        <v>1000</v>
      </c>
      <c r="J1484" s="19" t="s">
        <v>101</v>
      </c>
      <c r="K1484">
        <v>0</v>
      </c>
      <c r="L1484">
        <v>56.58</v>
      </c>
      <c r="M1484">
        <v>15</v>
      </c>
      <c r="N1484">
        <v>12</v>
      </c>
      <c r="O1484">
        <v>24</v>
      </c>
      <c r="P1484" t="s">
        <v>441</v>
      </c>
      <c r="Q1484">
        <v>1207</v>
      </c>
      <c r="R1484">
        <v>2</v>
      </c>
      <c r="S1484" s="32" t="s">
        <v>435</v>
      </c>
      <c r="T1484">
        <v>265</v>
      </c>
      <c r="W1484" t="s">
        <v>459</v>
      </c>
      <c r="X1484">
        <v>88</v>
      </c>
      <c r="Y1484" s="17" t="s">
        <v>85</v>
      </c>
      <c r="Z1484">
        <v>8</v>
      </c>
      <c r="AA1484">
        <v>5</v>
      </c>
      <c r="AB1484">
        <v>6</v>
      </c>
      <c r="AF1484">
        <v>4</v>
      </c>
      <c r="AG1484" t="s">
        <v>84</v>
      </c>
    </row>
    <row r="1485" spans="1:33" hidden="1" x14ac:dyDescent="0.25">
      <c r="A1485" s="23" t="s">
        <v>314</v>
      </c>
      <c r="B1485" s="27" t="s">
        <v>331</v>
      </c>
      <c r="C1485" s="27" t="s">
        <v>2342</v>
      </c>
      <c r="D1485">
        <v>9.6</v>
      </c>
      <c r="E1485">
        <v>7</v>
      </c>
      <c r="F1485" s="36" t="str">
        <f>VLOOKUP(Z1485, method!$A$1:$B$15, 2, 0)</f>
        <v>中後</v>
      </c>
      <c r="G1485">
        <v>8</v>
      </c>
      <c r="H1485">
        <v>125</v>
      </c>
      <c r="I1485" s="43">
        <v>1200</v>
      </c>
      <c r="J1485" s="19" t="s">
        <v>101</v>
      </c>
      <c r="K1485">
        <v>1</v>
      </c>
      <c r="L1485">
        <v>8.98</v>
      </c>
      <c r="M1485">
        <v>1</v>
      </c>
      <c r="N1485">
        <v>12</v>
      </c>
      <c r="O1485">
        <v>24</v>
      </c>
      <c r="P1485" t="s">
        <v>467</v>
      </c>
      <c r="Q1485">
        <v>1204</v>
      </c>
      <c r="R1485">
        <v>2</v>
      </c>
      <c r="S1485" s="32" t="s">
        <v>435</v>
      </c>
      <c r="T1485">
        <v>227</v>
      </c>
      <c r="W1485" t="s">
        <v>541</v>
      </c>
      <c r="X1485">
        <v>90</v>
      </c>
      <c r="Y1485" s="17" t="s">
        <v>85</v>
      </c>
      <c r="Z1485">
        <v>8</v>
      </c>
      <c r="AA1485">
        <v>9</v>
      </c>
      <c r="AB1485">
        <v>7</v>
      </c>
      <c r="AF1485">
        <v>4</v>
      </c>
      <c r="AG1485" t="s">
        <v>84</v>
      </c>
    </row>
    <row r="1486" spans="1:33" hidden="1" x14ac:dyDescent="0.25">
      <c r="A1486" s="23" t="s">
        <v>314</v>
      </c>
      <c r="B1486" s="27" t="s">
        <v>331</v>
      </c>
      <c r="C1486" s="27" t="s">
        <v>2342</v>
      </c>
      <c r="D1486">
        <v>28</v>
      </c>
      <c r="E1486">
        <v>9</v>
      </c>
      <c r="F1486" s="36" t="str">
        <f>VLOOKUP(Z1486, method!$A$1:$B$15, 2, 0)</f>
        <v>中後</v>
      </c>
      <c r="G1486">
        <v>5</v>
      </c>
      <c r="H1486">
        <v>128</v>
      </c>
      <c r="I1486" s="43">
        <v>1200</v>
      </c>
      <c r="J1486" s="19" t="s">
        <v>101</v>
      </c>
      <c r="K1486">
        <v>1</v>
      </c>
      <c r="L1486">
        <v>10.16</v>
      </c>
      <c r="M1486">
        <v>20</v>
      </c>
      <c r="N1486">
        <v>11</v>
      </c>
      <c r="O1486">
        <v>24</v>
      </c>
      <c r="P1486" s="31" t="s">
        <v>461</v>
      </c>
      <c r="Q1486">
        <v>1197</v>
      </c>
      <c r="R1486">
        <v>2</v>
      </c>
      <c r="S1486" s="33" t="s">
        <v>499</v>
      </c>
      <c r="T1486">
        <v>200</v>
      </c>
      <c r="W1486" t="s">
        <v>629</v>
      </c>
      <c r="X1486">
        <v>92</v>
      </c>
      <c r="Y1486" s="17" t="s">
        <v>85</v>
      </c>
      <c r="Z1486">
        <v>9</v>
      </c>
      <c r="AA1486">
        <v>11</v>
      </c>
      <c r="AB1486">
        <v>9</v>
      </c>
      <c r="AF1486">
        <v>4</v>
      </c>
      <c r="AG1486" t="s">
        <v>84</v>
      </c>
    </row>
    <row r="1487" spans="1:33" hidden="1" x14ac:dyDescent="0.25">
      <c r="A1487" s="23" t="s">
        <v>314</v>
      </c>
      <c r="B1487" s="27" t="s">
        <v>331</v>
      </c>
      <c r="C1487" s="27" t="s">
        <v>2342</v>
      </c>
      <c r="D1487">
        <v>44</v>
      </c>
      <c r="E1487" s="34">
        <v>4</v>
      </c>
      <c r="F1487" s="36" t="str">
        <f>VLOOKUP(Z1487, method!$A$1:$B$15, 2, 0)</f>
        <v>中後</v>
      </c>
      <c r="G1487">
        <v>7</v>
      </c>
      <c r="H1487">
        <v>131</v>
      </c>
      <c r="I1487">
        <v>1000</v>
      </c>
      <c r="J1487" s="19" t="s">
        <v>101</v>
      </c>
      <c r="K1487">
        <v>0</v>
      </c>
      <c r="L1487">
        <v>56.91</v>
      </c>
      <c r="M1487">
        <v>9</v>
      </c>
      <c r="N1487">
        <v>11</v>
      </c>
      <c r="O1487">
        <v>24</v>
      </c>
      <c r="P1487" t="s">
        <v>539</v>
      </c>
      <c r="Q1487">
        <v>1191</v>
      </c>
      <c r="R1487">
        <v>2</v>
      </c>
      <c r="S1487" s="32" t="s">
        <v>435</v>
      </c>
      <c r="T1487">
        <v>171</v>
      </c>
      <c r="W1487" t="s">
        <v>474</v>
      </c>
      <c r="X1487">
        <v>94</v>
      </c>
      <c r="Y1487" s="17" t="s">
        <v>85</v>
      </c>
      <c r="Z1487">
        <v>8</v>
      </c>
      <c r="AA1487">
        <v>5</v>
      </c>
      <c r="AB1487">
        <v>4</v>
      </c>
      <c r="AF1487">
        <v>4</v>
      </c>
      <c r="AG1487" t="s">
        <v>84</v>
      </c>
    </row>
    <row r="1488" spans="1:33" hidden="1" x14ac:dyDescent="0.25">
      <c r="A1488" s="23" t="s">
        <v>314</v>
      </c>
      <c r="B1488" s="27" t="s">
        <v>331</v>
      </c>
      <c r="C1488" s="27" t="s">
        <v>2342</v>
      </c>
      <c r="D1488">
        <v>47</v>
      </c>
      <c r="E1488" s="34">
        <v>5</v>
      </c>
      <c r="F1488" s="37" t="str">
        <f>VLOOKUP(Z1488, method!$A$1:$B$15, 2, 0)</f>
        <v>中前</v>
      </c>
      <c r="G1488">
        <v>3</v>
      </c>
      <c r="H1488">
        <v>132</v>
      </c>
      <c r="I1488" s="43">
        <v>1200</v>
      </c>
      <c r="J1488" s="19" t="s">
        <v>101</v>
      </c>
      <c r="K1488">
        <v>1</v>
      </c>
      <c r="L1488">
        <v>8.93</v>
      </c>
      <c r="M1488">
        <v>13</v>
      </c>
      <c r="N1488">
        <v>10</v>
      </c>
      <c r="O1488">
        <v>24</v>
      </c>
      <c r="P1488" t="s">
        <v>539</v>
      </c>
      <c r="Q1488">
        <v>1183</v>
      </c>
      <c r="R1488">
        <v>2</v>
      </c>
      <c r="S1488" s="32" t="s">
        <v>446</v>
      </c>
      <c r="T1488">
        <v>102</v>
      </c>
      <c r="W1488">
        <v>4</v>
      </c>
      <c r="X1488">
        <v>96</v>
      </c>
      <c r="Y1488" s="17" t="s">
        <v>85</v>
      </c>
      <c r="Z1488">
        <v>4</v>
      </c>
      <c r="AA1488">
        <v>3</v>
      </c>
      <c r="AB1488">
        <v>5</v>
      </c>
      <c r="AF1488">
        <v>4</v>
      </c>
      <c r="AG1488" t="s">
        <v>84</v>
      </c>
    </row>
    <row r="1489" spans="1:33" hidden="1" x14ac:dyDescent="0.25">
      <c r="A1489" s="23" t="s">
        <v>314</v>
      </c>
      <c r="B1489" s="27" t="s">
        <v>331</v>
      </c>
      <c r="C1489" s="27" t="s">
        <v>2342</v>
      </c>
      <c r="D1489">
        <v>41</v>
      </c>
      <c r="E1489" s="34">
        <v>4</v>
      </c>
      <c r="F1489" s="36" t="str">
        <f>VLOOKUP(Z1489, method!$A$1:$B$15, 2, 0)</f>
        <v>中後</v>
      </c>
      <c r="G1489">
        <v>9</v>
      </c>
      <c r="H1489">
        <v>132</v>
      </c>
      <c r="I1489" s="43">
        <v>1200</v>
      </c>
      <c r="J1489" s="19" t="s">
        <v>101</v>
      </c>
      <c r="K1489">
        <v>1</v>
      </c>
      <c r="L1489">
        <v>9.8000000000000007</v>
      </c>
      <c r="M1489">
        <v>22</v>
      </c>
      <c r="N1489">
        <v>9</v>
      </c>
      <c r="O1489">
        <v>24</v>
      </c>
      <c r="P1489" t="s">
        <v>506</v>
      </c>
      <c r="Q1489">
        <v>1183</v>
      </c>
      <c r="R1489">
        <v>2</v>
      </c>
      <c r="S1489" s="33" t="s">
        <v>430</v>
      </c>
      <c r="T1489">
        <v>46</v>
      </c>
      <c r="W1489" t="s">
        <v>519</v>
      </c>
      <c r="X1489">
        <v>96</v>
      </c>
      <c r="Y1489" s="17" t="s">
        <v>85</v>
      </c>
      <c r="Z1489">
        <v>10</v>
      </c>
      <c r="AA1489">
        <v>10</v>
      </c>
      <c r="AB1489">
        <v>4</v>
      </c>
      <c r="AF1489">
        <v>4</v>
      </c>
      <c r="AG1489" t="s">
        <v>84</v>
      </c>
    </row>
    <row r="1490" spans="1:33" hidden="1" x14ac:dyDescent="0.25">
      <c r="A1490" s="23" t="s">
        <v>314</v>
      </c>
      <c r="B1490" s="27" t="s">
        <v>331</v>
      </c>
      <c r="C1490" s="27" t="s">
        <v>2342</v>
      </c>
      <c r="D1490">
        <v>7.3</v>
      </c>
      <c r="E1490" s="34">
        <v>4</v>
      </c>
      <c r="F1490" s="35" t="str">
        <f>VLOOKUP(Z1490, method!$A$1:$B$15, 2, 0)</f>
        <v>放頭</v>
      </c>
      <c r="G1490">
        <v>3</v>
      </c>
      <c r="H1490">
        <v>133</v>
      </c>
      <c r="I1490">
        <v>1650</v>
      </c>
      <c r="J1490" s="19" t="s">
        <v>101</v>
      </c>
      <c r="K1490">
        <v>1</v>
      </c>
      <c r="L1490">
        <v>40.590000000000003</v>
      </c>
      <c r="M1490">
        <v>29</v>
      </c>
      <c r="N1490">
        <v>5</v>
      </c>
      <c r="O1490">
        <v>24</v>
      </c>
      <c r="P1490" t="s">
        <v>467</v>
      </c>
      <c r="Q1490">
        <v>1182</v>
      </c>
      <c r="R1490">
        <v>2</v>
      </c>
      <c r="S1490" s="32" t="s">
        <v>435</v>
      </c>
      <c r="T1490">
        <v>704</v>
      </c>
      <c r="W1490" t="s">
        <v>519</v>
      </c>
      <c r="X1490">
        <v>97</v>
      </c>
      <c r="Y1490" s="17" t="s">
        <v>85</v>
      </c>
      <c r="Z1490">
        <v>3</v>
      </c>
      <c r="AA1490">
        <v>3</v>
      </c>
      <c r="AB1490">
        <v>3</v>
      </c>
      <c r="AC1490">
        <v>4</v>
      </c>
      <c r="AF1490">
        <v>4</v>
      </c>
      <c r="AG1490" t="s">
        <v>84</v>
      </c>
    </row>
    <row r="1491" spans="1:33" hidden="1" x14ac:dyDescent="0.25">
      <c r="A1491" s="23" t="s">
        <v>314</v>
      </c>
      <c r="B1491" s="27" t="s">
        <v>331</v>
      </c>
      <c r="C1491" s="27" t="s">
        <v>2342</v>
      </c>
      <c r="D1491">
        <v>65</v>
      </c>
      <c r="E1491">
        <v>8</v>
      </c>
      <c r="F1491" s="38" t="str">
        <f>VLOOKUP(Z1491, method!$A$1:$B$15, 2, 0)</f>
        <v>留後</v>
      </c>
      <c r="G1491">
        <v>11</v>
      </c>
      <c r="H1491">
        <v>135</v>
      </c>
      <c r="I1491" s="43">
        <v>1200</v>
      </c>
      <c r="J1491" s="19" t="s">
        <v>101</v>
      </c>
      <c r="K1491">
        <v>1</v>
      </c>
      <c r="L1491">
        <v>10.75</v>
      </c>
      <c r="M1491">
        <v>22</v>
      </c>
      <c r="N1491">
        <v>5</v>
      </c>
      <c r="O1491">
        <v>24</v>
      </c>
      <c r="P1491" s="42" t="s">
        <v>445</v>
      </c>
      <c r="Q1491">
        <v>1185</v>
      </c>
      <c r="R1491">
        <v>2</v>
      </c>
      <c r="S1491" s="32" t="s">
        <v>435</v>
      </c>
      <c r="T1491">
        <v>693</v>
      </c>
      <c r="W1491">
        <v>6</v>
      </c>
      <c r="X1491">
        <v>98</v>
      </c>
      <c r="Y1491" s="17" t="s">
        <v>85</v>
      </c>
      <c r="Z1491">
        <v>12</v>
      </c>
      <c r="AA1491">
        <v>11</v>
      </c>
      <c r="AB1491">
        <v>8</v>
      </c>
      <c r="AF1491">
        <v>4</v>
      </c>
      <c r="AG1491" t="s">
        <v>84</v>
      </c>
    </row>
    <row r="1492" spans="1:33" hidden="1" x14ac:dyDescent="0.25">
      <c r="A1492" s="23" t="s">
        <v>314</v>
      </c>
      <c r="B1492" s="27" t="s">
        <v>331</v>
      </c>
      <c r="C1492" s="27" t="s">
        <v>2342</v>
      </c>
      <c r="D1492">
        <v>50</v>
      </c>
      <c r="E1492">
        <v>8</v>
      </c>
      <c r="F1492" s="36" t="str">
        <f>VLOOKUP(Z1492, method!$A$1:$B$15, 2, 0)</f>
        <v>中後</v>
      </c>
      <c r="G1492">
        <v>11</v>
      </c>
      <c r="H1492">
        <v>133</v>
      </c>
      <c r="I1492" s="43">
        <v>1200</v>
      </c>
      <c r="J1492" s="17" t="s">
        <v>121</v>
      </c>
      <c r="K1492">
        <v>1</v>
      </c>
      <c r="L1492">
        <v>9.69</v>
      </c>
      <c r="M1492">
        <v>5</v>
      </c>
      <c r="N1492">
        <v>5</v>
      </c>
      <c r="O1492">
        <v>24</v>
      </c>
      <c r="P1492" t="s">
        <v>518</v>
      </c>
      <c r="Q1492">
        <v>1176</v>
      </c>
      <c r="R1492">
        <v>2</v>
      </c>
      <c r="S1492" s="32" t="s">
        <v>435</v>
      </c>
      <c r="T1492">
        <v>645</v>
      </c>
      <c r="W1492" t="s">
        <v>442</v>
      </c>
      <c r="X1492">
        <v>98</v>
      </c>
      <c r="Y1492" s="17" t="s">
        <v>85</v>
      </c>
      <c r="Z1492">
        <v>9</v>
      </c>
      <c r="AA1492">
        <v>9</v>
      </c>
      <c r="AB1492">
        <v>8</v>
      </c>
      <c r="AF1492">
        <v>4</v>
      </c>
      <c r="AG1492" t="s">
        <v>84</v>
      </c>
    </row>
    <row r="1493" spans="1:33" hidden="1" x14ac:dyDescent="0.25">
      <c r="A1493" s="23" t="s">
        <v>314</v>
      </c>
      <c r="B1493" s="27" t="s">
        <v>331</v>
      </c>
      <c r="C1493" s="27" t="s">
        <v>2342</v>
      </c>
      <c r="D1493">
        <v>15</v>
      </c>
      <c r="E1493">
        <v>7</v>
      </c>
      <c r="F1493" s="37" t="str">
        <f>VLOOKUP(Z1493, method!$A$1:$B$15, 2, 0)</f>
        <v>中前</v>
      </c>
      <c r="G1493">
        <v>5</v>
      </c>
      <c r="H1493">
        <v>135</v>
      </c>
      <c r="I1493" s="43">
        <v>1200</v>
      </c>
      <c r="J1493" s="17" t="s">
        <v>84</v>
      </c>
      <c r="K1493">
        <v>1</v>
      </c>
      <c r="L1493">
        <v>9.35</v>
      </c>
      <c r="M1493">
        <v>14</v>
      </c>
      <c r="N1493">
        <v>4</v>
      </c>
      <c r="O1493">
        <v>24</v>
      </c>
      <c r="P1493" t="s">
        <v>429</v>
      </c>
      <c r="Q1493">
        <v>1178</v>
      </c>
      <c r="R1493">
        <v>2</v>
      </c>
      <c r="S1493" s="32" t="s">
        <v>446</v>
      </c>
      <c r="T1493">
        <v>585</v>
      </c>
      <c r="W1493">
        <v>5</v>
      </c>
      <c r="X1493">
        <v>98</v>
      </c>
      <c r="Y1493" s="17" t="s">
        <v>85</v>
      </c>
      <c r="Z1493">
        <v>6</v>
      </c>
      <c r="AA1493">
        <v>5</v>
      </c>
      <c r="AB1493">
        <v>7</v>
      </c>
      <c r="AF1493">
        <v>4</v>
      </c>
      <c r="AG1493" t="s">
        <v>84</v>
      </c>
    </row>
    <row r="1494" spans="1:33" hidden="1" x14ac:dyDescent="0.25">
      <c r="A1494" s="23" t="s">
        <v>314</v>
      </c>
      <c r="B1494" s="27" t="s">
        <v>331</v>
      </c>
      <c r="C1494" s="27" t="s">
        <v>2342</v>
      </c>
      <c r="D1494">
        <v>6.4</v>
      </c>
      <c r="E1494" s="28">
        <v>1</v>
      </c>
      <c r="F1494" s="37" t="str">
        <f>VLOOKUP(Z1494, method!$A$1:$B$15, 2, 0)</f>
        <v>中前</v>
      </c>
      <c r="G1494">
        <v>3</v>
      </c>
      <c r="H1494">
        <v>131</v>
      </c>
      <c r="I1494" s="43">
        <v>1200</v>
      </c>
      <c r="J1494" s="19" t="s">
        <v>101</v>
      </c>
      <c r="K1494">
        <v>1</v>
      </c>
      <c r="L1494">
        <v>8.36</v>
      </c>
      <c r="M1494">
        <v>3</v>
      </c>
      <c r="N1494">
        <v>4</v>
      </c>
      <c r="O1494">
        <v>24</v>
      </c>
      <c r="P1494" t="s">
        <v>467</v>
      </c>
      <c r="Q1494">
        <v>1178</v>
      </c>
      <c r="R1494">
        <v>2</v>
      </c>
      <c r="S1494" s="32" t="s">
        <v>435</v>
      </c>
      <c r="T1494">
        <v>555</v>
      </c>
      <c r="W1494" s="12" t="s">
        <v>451</v>
      </c>
      <c r="X1494">
        <v>92</v>
      </c>
      <c r="Y1494" s="17" t="s">
        <v>85</v>
      </c>
      <c r="Z1494">
        <v>6</v>
      </c>
      <c r="AA1494">
        <v>4</v>
      </c>
      <c r="AB1494">
        <v>1</v>
      </c>
      <c r="AF1494">
        <v>4</v>
      </c>
      <c r="AG1494" t="s">
        <v>84</v>
      </c>
    </row>
    <row r="1495" spans="1:33" hidden="1" x14ac:dyDescent="0.25">
      <c r="A1495" s="23" t="s">
        <v>314</v>
      </c>
      <c r="B1495" s="27" t="s">
        <v>331</v>
      </c>
      <c r="C1495" s="27" t="s">
        <v>2342</v>
      </c>
      <c r="D1495">
        <v>9.8000000000000007</v>
      </c>
      <c r="E1495">
        <v>8</v>
      </c>
      <c r="F1495" s="36" t="str">
        <f>VLOOKUP(Z1495, method!$A$1:$B$15, 2, 0)</f>
        <v>中後</v>
      </c>
      <c r="G1495">
        <v>8</v>
      </c>
      <c r="H1495">
        <v>129</v>
      </c>
      <c r="I1495" s="43">
        <v>1200</v>
      </c>
      <c r="J1495" s="26" t="s">
        <v>693</v>
      </c>
      <c r="K1495">
        <v>1</v>
      </c>
      <c r="L1495">
        <v>10.56</v>
      </c>
      <c r="M1495">
        <v>13</v>
      </c>
      <c r="N1495">
        <v>3</v>
      </c>
      <c r="O1495">
        <v>24</v>
      </c>
      <c r="P1495" s="31" t="s">
        <v>461</v>
      </c>
      <c r="Q1495">
        <v>1186</v>
      </c>
      <c r="R1495">
        <v>2</v>
      </c>
      <c r="S1495" s="32" t="s">
        <v>435</v>
      </c>
      <c r="T1495">
        <v>502</v>
      </c>
      <c r="W1495" t="s">
        <v>519</v>
      </c>
      <c r="X1495">
        <v>92</v>
      </c>
      <c r="Y1495" s="17" t="s">
        <v>85</v>
      </c>
      <c r="Z1495">
        <v>10</v>
      </c>
      <c r="AA1495">
        <v>9</v>
      </c>
      <c r="AB1495">
        <v>8</v>
      </c>
      <c r="AF1495">
        <v>4</v>
      </c>
      <c r="AG1495" t="s">
        <v>84</v>
      </c>
    </row>
    <row r="1496" spans="1:33" hidden="1" x14ac:dyDescent="0.25">
      <c r="A1496" s="23" t="s">
        <v>314</v>
      </c>
      <c r="B1496" s="27" t="s">
        <v>331</v>
      </c>
      <c r="C1496" s="27" t="s">
        <v>2342</v>
      </c>
      <c r="D1496">
        <v>5.6</v>
      </c>
      <c r="E1496" s="28">
        <v>2</v>
      </c>
      <c r="F1496" s="37" t="str">
        <f>VLOOKUP(Z1496, method!$A$1:$B$15, 2, 0)</f>
        <v>中前</v>
      </c>
      <c r="G1496">
        <v>5</v>
      </c>
      <c r="H1496">
        <v>119</v>
      </c>
      <c r="I1496" s="43">
        <v>1200</v>
      </c>
      <c r="J1496" s="19" t="s">
        <v>101</v>
      </c>
      <c r="K1496">
        <v>1</v>
      </c>
      <c r="L1496">
        <v>9.44</v>
      </c>
      <c r="M1496">
        <v>21</v>
      </c>
      <c r="N1496">
        <v>2</v>
      </c>
      <c r="O1496">
        <v>24</v>
      </c>
      <c r="P1496" s="30" t="s">
        <v>445</v>
      </c>
      <c r="Q1496">
        <v>1177</v>
      </c>
      <c r="R1496">
        <v>1</v>
      </c>
      <c r="S1496" s="32" t="s">
        <v>435</v>
      </c>
      <c r="T1496">
        <v>440</v>
      </c>
      <c r="W1496" s="12" t="s">
        <v>883</v>
      </c>
      <c r="X1496">
        <v>90</v>
      </c>
      <c r="Y1496" s="17" t="s">
        <v>85</v>
      </c>
      <c r="Z1496">
        <v>5</v>
      </c>
      <c r="AA1496">
        <v>5</v>
      </c>
      <c r="AB1496">
        <v>2</v>
      </c>
      <c r="AF1496">
        <v>4</v>
      </c>
      <c r="AG1496" t="s">
        <v>84</v>
      </c>
    </row>
    <row r="1497" spans="1:33" hidden="1" x14ac:dyDescent="0.25">
      <c r="A1497" s="23" t="s">
        <v>314</v>
      </c>
      <c r="B1497" s="27" t="s">
        <v>331</v>
      </c>
      <c r="C1497" s="27" t="s">
        <v>2342</v>
      </c>
      <c r="D1497">
        <v>25</v>
      </c>
      <c r="E1497" s="28">
        <v>3</v>
      </c>
      <c r="F1497" s="35" t="str">
        <f>VLOOKUP(Z1497, method!$A$1:$B$15, 2, 0)</f>
        <v>放頭</v>
      </c>
      <c r="G1497">
        <v>11</v>
      </c>
      <c r="H1497">
        <v>125</v>
      </c>
      <c r="I1497" s="43">
        <v>1200</v>
      </c>
      <c r="J1497" s="26" t="s">
        <v>693</v>
      </c>
      <c r="K1497">
        <v>1</v>
      </c>
      <c r="L1497">
        <v>9.1999999999999993</v>
      </c>
      <c r="M1497">
        <v>12</v>
      </c>
      <c r="N1497">
        <v>2</v>
      </c>
      <c r="O1497">
        <v>24</v>
      </c>
      <c r="P1497" t="s">
        <v>434</v>
      </c>
      <c r="Q1497">
        <v>1187</v>
      </c>
      <c r="R1497">
        <v>2</v>
      </c>
      <c r="S1497" s="32" t="s">
        <v>435</v>
      </c>
      <c r="T1497">
        <v>416</v>
      </c>
      <c r="W1497" s="12" t="s">
        <v>464</v>
      </c>
      <c r="X1497">
        <v>90</v>
      </c>
      <c r="Y1497" s="17" t="s">
        <v>85</v>
      </c>
      <c r="Z1497">
        <v>3</v>
      </c>
      <c r="AA1497">
        <v>3</v>
      </c>
      <c r="AB1497">
        <v>3</v>
      </c>
      <c r="AF1497">
        <v>4</v>
      </c>
      <c r="AG1497" t="s">
        <v>84</v>
      </c>
    </row>
    <row r="1498" spans="1:33" hidden="1" x14ac:dyDescent="0.25">
      <c r="A1498" s="23" t="s">
        <v>314</v>
      </c>
      <c r="B1498" s="27" t="s">
        <v>331</v>
      </c>
      <c r="C1498" s="27" t="s">
        <v>2342</v>
      </c>
      <c r="D1498">
        <v>18</v>
      </c>
      <c r="E1498" s="28">
        <v>1</v>
      </c>
      <c r="F1498" s="36" t="str">
        <f>VLOOKUP(Z1498, method!$A$1:$B$15, 2, 0)</f>
        <v>中後</v>
      </c>
      <c r="G1498">
        <v>9</v>
      </c>
      <c r="H1498">
        <v>117</v>
      </c>
      <c r="I1498" s="43">
        <v>1200</v>
      </c>
      <c r="J1498" s="19" t="s">
        <v>101</v>
      </c>
      <c r="K1498">
        <v>1</v>
      </c>
      <c r="L1498">
        <v>8.0299999999999994</v>
      </c>
      <c r="M1498">
        <v>4</v>
      </c>
      <c r="N1498">
        <v>2</v>
      </c>
      <c r="O1498">
        <v>24</v>
      </c>
      <c r="P1498" t="s">
        <v>467</v>
      </c>
      <c r="Q1498">
        <v>1183</v>
      </c>
      <c r="R1498">
        <v>2</v>
      </c>
      <c r="S1498" s="32" t="s">
        <v>435</v>
      </c>
      <c r="T1498">
        <v>397</v>
      </c>
      <c r="W1498" s="12" t="s">
        <v>914</v>
      </c>
      <c r="X1498">
        <v>84</v>
      </c>
      <c r="Y1498" s="17" t="s">
        <v>85</v>
      </c>
      <c r="Z1498">
        <v>9</v>
      </c>
      <c r="AA1498">
        <v>9</v>
      </c>
      <c r="AB1498">
        <v>1</v>
      </c>
      <c r="AF1498">
        <v>4</v>
      </c>
      <c r="AG1498" t="s">
        <v>84</v>
      </c>
    </row>
    <row r="1499" spans="1:33" hidden="1" x14ac:dyDescent="0.25">
      <c r="A1499" s="23" t="s">
        <v>314</v>
      </c>
      <c r="B1499" s="27" t="s">
        <v>331</v>
      </c>
      <c r="C1499" s="27" t="s">
        <v>2342</v>
      </c>
      <c r="D1499">
        <v>9</v>
      </c>
      <c r="E1499" s="34">
        <v>4</v>
      </c>
      <c r="F1499" s="35" t="str">
        <f>VLOOKUP(Z1499, method!$A$1:$B$15, 2, 0)</f>
        <v>放頭</v>
      </c>
      <c r="G1499">
        <v>2</v>
      </c>
      <c r="H1499">
        <v>123</v>
      </c>
      <c r="I1499" s="43">
        <v>1200</v>
      </c>
      <c r="J1499" s="17" t="s">
        <v>84</v>
      </c>
      <c r="K1499">
        <v>1</v>
      </c>
      <c r="L1499">
        <v>9.42</v>
      </c>
      <c r="M1499">
        <v>13</v>
      </c>
      <c r="N1499">
        <v>1</v>
      </c>
      <c r="O1499">
        <v>24</v>
      </c>
      <c r="P1499" t="s">
        <v>441</v>
      </c>
      <c r="Q1499">
        <v>1178</v>
      </c>
      <c r="R1499">
        <v>2</v>
      </c>
      <c r="S1499" s="32" t="s">
        <v>435</v>
      </c>
      <c r="T1499">
        <v>339</v>
      </c>
      <c r="W1499" t="s">
        <v>699</v>
      </c>
      <c r="X1499">
        <v>86</v>
      </c>
      <c r="Y1499" s="17" t="s">
        <v>85</v>
      </c>
      <c r="Z1499">
        <v>2</v>
      </c>
      <c r="AA1499">
        <v>2</v>
      </c>
      <c r="AB1499">
        <v>4</v>
      </c>
      <c r="AF1499">
        <v>4</v>
      </c>
      <c r="AG1499" t="s">
        <v>84</v>
      </c>
    </row>
    <row r="1500" spans="1:33" hidden="1" x14ac:dyDescent="0.25">
      <c r="A1500" s="23" t="s">
        <v>314</v>
      </c>
      <c r="B1500" s="27" t="s">
        <v>331</v>
      </c>
      <c r="C1500" s="27" t="s">
        <v>2342</v>
      </c>
      <c r="D1500">
        <v>12</v>
      </c>
      <c r="E1500" s="34">
        <v>4</v>
      </c>
      <c r="F1500" s="37" t="str">
        <f>VLOOKUP(Z1500, method!$A$1:$B$15, 2, 0)</f>
        <v>中前</v>
      </c>
      <c r="G1500">
        <v>5</v>
      </c>
      <c r="H1500">
        <v>125</v>
      </c>
      <c r="I1500" s="43">
        <v>1200</v>
      </c>
      <c r="J1500" s="18" t="s">
        <v>1683</v>
      </c>
      <c r="K1500">
        <v>1</v>
      </c>
      <c r="L1500">
        <v>9.6300000000000008</v>
      </c>
      <c r="M1500">
        <v>29</v>
      </c>
      <c r="N1500">
        <v>11</v>
      </c>
      <c r="O1500">
        <v>23</v>
      </c>
      <c r="P1500" s="42" t="s">
        <v>445</v>
      </c>
      <c r="Q1500">
        <v>1175</v>
      </c>
      <c r="R1500">
        <v>2</v>
      </c>
      <c r="S1500" s="32" t="s">
        <v>435</v>
      </c>
      <c r="T1500">
        <v>212</v>
      </c>
      <c r="W1500" s="12" t="s">
        <v>558</v>
      </c>
      <c r="X1500">
        <v>87</v>
      </c>
      <c r="Y1500" s="17" t="s">
        <v>85</v>
      </c>
      <c r="Z1500">
        <v>4</v>
      </c>
      <c r="AA1500">
        <v>4</v>
      </c>
      <c r="AB1500">
        <v>4</v>
      </c>
      <c r="AF1500">
        <v>4</v>
      </c>
      <c r="AG1500" t="s">
        <v>84</v>
      </c>
    </row>
    <row r="1501" spans="1:33" hidden="1" x14ac:dyDescent="0.25">
      <c r="A1501" s="23" t="s">
        <v>314</v>
      </c>
      <c r="B1501" s="27" t="s">
        <v>331</v>
      </c>
      <c r="C1501" s="27" t="s">
        <v>2342</v>
      </c>
      <c r="D1501">
        <v>16</v>
      </c>
      <c r="E1501">
        <v>7</v>
      </c>
      <c r="F1501" s="37" t="str">
        <f>VLOOKUP(Z1501, method!$A$1:$B$15, 2, 0)</f>
        <v>中前</v>
      </c>
      <c r="G1501">
        <v>6</v>
      </c>
      <c r="H1501">
        <v>124</v>
      </c>
      <c r="I1501" s="43">
        <v>1200</v>
      </c>
      <c r="J1501" s="19" t="s">
        <v>101</v>
      </c>
      <c r="K1501">
        <v>1</v>
      </c>
      <c r="L1501">
        <v>9.27</v>
      </c>
      <c r="M1501">
        <v>19</v>
      </c>
      <c r="N1501">
        <v>11</v>
      </c>
      <c r="O1501">
        <v>23</v>
      </c>
      <c r="P1501" t="s">
        <v>506</v>
      </c>
      <c r="Q1501">
        <v>1167</v>
      </c>
      <c r="R1501">
        <v>2</v>
      </c>
      <c r="S1501" s="32" t="s">
        <v>446</v>
      </c>
      <c r="T1501">
        <v>179</v>
      </c>
      <c r="W1501" t="s">
        <v>699</v>
      </c>
      <c r="X1501">
        <v>87</v>
      </c>
      <c r="Y1501" s="17" t="s">
        <v>85</v>
      </c>
      <c r="Z1501">
        <v>7</v>
      </c>
      <c r="AA1501">
        <v>8</v>
      </c>
      <c r="AB1501">
        <v>7</v>
      </c>
      <c r="AF1501">
        <v>4</v>
      </c>
      <c r="AG1501" t="s">
        <v>84</v>
      </c>
    </row>
    <row r="1502" spans="1:33" hidden="1" x14ac:dyDescent="0.25">
      <c r="A1502" s="23" t="s">
        <v>314</v>
      </c>
      <c r="B1502" s="27" t="s">
        <v>331</v>
      </c>
      <c r="C1502" s="27" t="s">
        <v>2342</v>
      </c>
      <c r="D1502">
        <v>17</v>
      </c>
      <c r="E1502" s="28">
        <v>2</v>
      </c>
      <c r="F1502" s="35" t="str">
        <f>VLOOKUP(Z1502, method!$A$1:$B$15, 2, 0)</f>
        <v>放頭</v>
      </c>
      <c r="G1502">
        <v>12</v>
      </c>
      <c r="H1502">
        <v>122</v>
      </c>
      <c r="I1502" s="43">
        <v>1200</v>
      </c>
      <c r="J1502" s="19" t="s">
        <v>63</v>
      </c>
      <c r="K1502">
        <v>1</v>
      </c>
      <c r="L1502">
        <v>9.23</v>
      </c>
      <c r="M1502">
        <v>8</v>
      </c>
      <c r="N1502">
        <v>11</v>
      </c>
      <c r="O1502">
        <v>23</v>
      </c>
      <c r="P1502" s="31" t="s">
        <v>450</v>
      </c>
      <c r="Q1502">
        <v>1165</v>
      </c>
      <c r="R1502">
        <v>2</v>
      </c>
      <c r="S1502" s="32" t="s">
        <v>435</v>
      </c>
      <c r="T1502">
        <v>156</v>
      </c>
      <c r="W1502" s="12" t="s">
        <v>914</v>
      </c>
      <c r="X1502">
        <v>85</v>
      </c>
      <c r="Y1502" s="17" t="s">
        <v>85</v>
      </c>
      <c r="Z1502">
        <v>3</v>
      </c>
      <c r="AA1502">
        <v>3</v>
      </c>
      <c r="AB1502">
        <v>2</v>
      </c>
      <c r="AF1502">
        <v>4</v>
      </c>
      <c r="AG1502" t="s">
        <v>84</v>
      </c>
    </row>
    <row r="1503" spans="1:33" hidden="1" x14ac:dyDescent="0.25">
      <c r="A1503" s="23" t="s">
        <v>314</v>
      </c>
      <c r="B1503" s="27" t="s">
        <v>331</v>
      </c>
      <c r="C1503" s="27" t="s">
        <v>2342</v>
      </c>
      <c r="D1503">
        <v>12</v>
      </c>
      <c r="E1503" s="28">
        <v>3</v>
      </c>
      <c r="F1503" s="37" t="str">
        <f>VLOOKUP(Z1503, method!$A$1:$B$15, 2, 0)</f>
        <v>中前</v>
      </c>
      <c r="G1503">
        <v>1</v>
      </c>
      <c r="H1503">
        <v>121</v>
      </c>
      <c r="I1503" s="43">
        <v>1200</v>
      </c>
      <c r="J1503" s="19" t="s">
        <v>63</v>
      </c>
      <c r="K1503">
        <v>1</v>
      </c>
      <c r="L1503">
        <v>9.23</v>
      </c>
      <c r="M1503">
        <v>15</v>
      </c>
      <c r="N1503">
        <v>10</v>
      </c>
      <c r="O1503">
        <v>23</v>
      </c>
      <c r="P1503" t="s">
        <v>539</v>
      </c>
      <c r="Q1503">
        <v>1157</v>
      </c>
      <c r="R1503">
        <v>2</v>
      </c>
      <c r="S1503" s="32" t="s">
        <v>435</v>
      </c>
      <c r="T1503">
        <v>91</v>
      </c>
      <c r="W1503" s="12" t="s">
        <v>662</v>
      </c>
      <c r="X1503">
        <v>84</v>
      </c>
      <c r="Y1503" s="17" t="s">
        <v>85</v>
      </c>
      <c r="Z1503">
        <v>4</v>
      </c>
      <c r="AA1503">
        <v>4</v>
      </c>
      <c r="AB1503">
        <v>3</v>
      </c>
      <c r="AF1503">
        <v>4</v>
      </c>
      <c r="AG1503" t="s">
        <v>84</v>
      </c>
    </row>
    <row r="1504" spans="1:33" hidden="1" x14ac:dyDescent="0.25">
      <c r="A1504" s="23" t="s">
        <v>314</v>
      </c>
      <c r="B1504" s="27" t="s">
        <v>331</v>
      </c>
      <c r="C1504" s="27" t="s">
        <v>2342</v>
      </c>
      <c r="D1504">
        <v>20</v>
      </c>
      <c r="E1504">
        <v>7</v>
      </c>
      <c r="F1504" s="37" t="str">
        <f>VLOOKUP(Z1504, method!$A$1:$B$15, 2, 0)</f>
        <v>中前</v>
      </c>
      <c r="G1504">
        <v>10</v>
      </c>
      <c r="H1504">
        <v>119</v>
      </c>
      <c r="I1504" s="43">
        <v>1200</v>
      </c>
      <c r="J1504" s="19" t="s">
        <v>63</v>
      </c>
      <c r="K1504">
        <v>1</v>
      </c>
      <c r="L1504">
        <v>9.9499999999999993</v>
      </c>
      <c r="M1504">
        <v>24</v>
      </c>
      <c r="N1504">
        <v>9</v>
      </c>
      <c r="O1504">
        <v>23</v>
      </c>
      <c r="P1504" t="s">
        <v>429</v>
      </c>
      <c r="Q1504">
        <v>1150</v>
      </c>
      <c r="R1504">
        <v>2</v>
      </c>
      <c r="S1504" s="32" t="s">
        <v>435</v>
      </c>
      <c r="T1504">
        <v>46</v>
      </c>
      <c r="W1504" s="12" t="s">
        <v>558</v>
      </c>
      <c r="X1504">
        <v>84</v>
      </c>
      <c r="Y1504" s="17" t="s">
        <v>85</v>
      </c>
      <c r="Z1504">
        <v>4</v>
      </c>
      <c r="AA1504">
        <v>5</v>
      </c>
      <c r="AB1504">
        <v>7</v>
      </c>
      <c r="AF1504">
        <v>4</v>
      </c>
      <c r="AG1504" t="s">
        <v>84</v>
      </c>
    </row>
    <row r="1505" spans="1:33" x14ac:dyDescent="0.25">
      <c r="A1505" s="23" t="s">
        <v>314</v>
      </c>
      <c r="B1505" s="16" t="s">
        <v>334</v>
      </c>
      <c r="C1505" s="16" t="s">
        <v>2343</v>
      </c>
      <c r="D1505">
        <v>12</v>
      </c>
      <c r="E1505" s="28">
        <v>2</v>
      </c>
      <c r="F1505" s="36" t="str">
        <f>VLOOKUP(Z1505, method!$A$1:$B$15, 2, 0)</f>
        <v>中後</v>
      </c>
      <c r="G1505">
        <v>9</v>
      </c>
      <c r="H1505">
        <v>125</v>
      </c>
      <c r="I1505" s="43">
        <v>1200</v>
      </c>
      <c r="J1505" s="21" t="s">
        <v>53</v>
      </c>
      <c r="K1505">
        <v>1</v>
      </c>
      <c r="L1505">
        <v>10.25</v>
      </c>
      <c r="M1505">
        <v>10</v>
      </c>
      <c r="N1505">
        <v>9</v>
      </c>
      <c r="O1505">
        <v>25</v>
      </c>
      <c r="P1505" s="31" t="s">
        <v>450</v>
      </c>
      <c r="Q1505">
        <v>1085</v>
      </c>
      <c r="R1505">
        <v>3</v>
      </c>
      <c r="S1505" s="32" t="s">
        <v>435</v>
      </c>
      <c r="T1505">
        <v>18</v>
      </c>
      <c r="W1505" s="12" t="s">
        <v>456</v>
      </c>
      <c r="X1505">
        <v>70</v>
      </c>
      <c r="Y1505" s="22" t="s">
        <v>171</v>
      </c>
      <c r="Z1505">
        <v>9</v>
      </c>
      <c r="AA1505">
        <v>8</v>
      </c>
      <c r="AB1505">
        <v>2</v>
      </c>
      <c r="AF1505">
        <v>3</v>
      </c>
      <c r="AG1505" t="s">
        <v>53</v>
      </c>
    </row>
    <row r="1506" spans="1:33" x14ac:dyDescent="0.25">
      <c r="A1506" s="23" t="s">
        <v>314</v>
      </c>
      <c r="B1506" s="16" t="s">
        <v>334</v>
      </c>
      <c r="C1506" s="16" t="s">
        <v>2343</v>
      </c>
      <c r="D1506">
        <v>23</v>
      </c>
      <c r="E1506" s="28">
        <v>1</v>
      </c>
      <c r="F1506" s="36" t="str">
        <f>VLOOKUP(Z1506, method!$A$1:$B$15, 2, 0)</f>
        <v>中後</v>
      </c>
      <c r="G1506">
        <v>4</v>
      </c>
      <c r="H1506">
        <v>119</v>
      </c>
      <c r="I1506" s="43">
        <v>1200</v>
      </c>
      <c r="J1506" s="21" t="s">
        <v>53</v>
      </c>
      <c r="K1506">
        <v>1</v>
      </c>
      <c r="L1506">
        <v>9.1300000000000008</v>
      </c>
      <c r="M1506">
        <v>16</v>
      </c>
      <c r="N1506">
        <v>7</v>
      </c>
      <c r="O1506">
        <v>25</v>
      </c>
      <c r="P1506" s="31" t="s">
        <v>455</v>
      </c>
      <c r="Q1506">
        <v>1101</v>
      </c>
      <c r="R1506">
        <v>3</v>
      </c>
      <c r="S1506" s="32" t="s">
        <v>446</v>
      </c>
      <c r="T1506">
        <v>847</v>
      </c>
      <c r="W1506" s="12" t="s">
        <v>591</v>
      </c>
      <c r="X1506">
        <v>62</v>
      </c>
      <c r="Y1506" s="22" t="s">
        <v>171</v>
      </c>
      <c r="Z1506">
        <v>10</v>
      </c>
      <c r="AA1506">
        <v>9</v>
      </c>
      <c r="AB1506">
        <v>1</v>
      </c>
      <c r="AF1506">
        <v>3</v>
      </c>
      <c r="AG1506" t="s">
        <v>53</v>
      </c>
    </row>
    <row r="1507" spans="1:33" hidden="1" x14ac:dyDescent="0.25">
      <c r="A1507" s="23" t="s">
        <v>314</v>
      </c>
      <c r="B1507" s="16" t="s">
        <v>334</v>
      </c>
      <c r="C1507" s="16" t="s">
        <v>2343</v>
      </c>
      <c r="D1507">
        <v>13</v>
      </c>
      <c r="E1507">
        <v>10</v>
      </c>
      <c r="F1507" s="37" t="str">
        <f>VLOOKUP(Z1507, method!$A$1:$B$15, 2, 0)</f>
        <v>中前</v>
      </c>
      <c r="G1507">
        <v>4</v>
      </c>
      <c r="H1507">
        <v>119</v>
      </c>
      <c r="I1507" s="43">
        <v>1200</v>
      </c>
      <c r="J1507" s="24" t="s">
        <v>34</v>
      </c>
      <c r="K1507">
        <v>1</v>
      </c>
      <c r="L1507">
        <v>9.93</v>
      </c>
      <c r="M1507">
        <v>31</v>
      </c>
      <c r="N1507">
        <v>5</v>
      </c>
      <c r="O1507">
        <v>25</v>
      </c>
      <c r="P1507" t="s">
        <v>518</v>
      </c>
      <c r="Q1507">
        <v>1116</v>
      </c>
      <c r="R1507">
        <v>3</v>
      </c>
      <c r="S1507" s="32" t="s">
        <v>435</v>
      </c>
      <c r="T1507">
        <v>723</v>
      </c>
      <c r="W1507" t="s">
        <v>699</v>
      </c>
      <c r="X1507">
        <v>64</v>
      </c>
      <c r="Y1507" s="22" t="s">
        <v>171</v>
      </c>
      <c r="Z1507">
        <v>6</v>
      </c>
      <c r="AA1507">
        <v>7</v>
      </c>
      <c r="AB1507">
        <v>10</v>
      </c>
      <c r="AF1507">
        <v>3</v>
      </c>
      <c r="AG1507" t="s">
        <v>53</v>
      </c>
    </row>
    <row r="1508" spans="1:33" hidden="1" x14ac:dyDescent="0.25">
      <c r="A1508" s="23" t="s">
        <v>314</v>
      </c>
      <c r="B1508" s="16" t="s">
        <v>334</v>
      </c>
      <c r="C1508" s="16" t="s">
        <v>2343</v>
      </c>
      <c r="D1508">
        <v>9.6</v>
      </c>
      <c r="E1508">
        <v>11</v>
      </c>
      <c r="F1508" s="35" t="str">
        <f>VLOOKUP(Z1508, method!$A$1:$B$15, 2, 0)</f>
        <v>放頭</v>
      </c>
      <c r="G1508">
        <v>8</v>
      </c>
      <c r="H1508">
        <v>122</v>
      </c>
      <c r="I1508" s="43">
        <v>1200</v>
      </c>
      <c r="J1508" s="24" t="s">
        <v>34</v>
      </c>
      <c r="K1508">
        <v>1</v>
      </c>
      <c r="L1508">
        <v>10.4</v>
      </c>
      <c r="M1508">
        <v>10</v>
      </c>
      <c r="N1508">
        <v>5</v>
      </c>
      <c r="O1508">
        <v>25</v>
      </c>
      <c r="P1508" t="s">
        <v>429</v>
      </c>
      <c r="Q1508">
        <v>1105</v>
      </c>
      <c r="R1508">
        <v>3</v>
      </c>
      <c r="S1508" s="32" t="s">
        <v>435</v>
      </c>
      <c r="T1508">
        <v>667</v>
      </c>
      <c r="W1508" t="s">
        <v>650</v>
      </c>
      <c r="X1508">
        <v>66</v>
      </c>
      <c r="Y1508" s="22" t="s">
        <v>171</v>
      </c>
      <c r="Z1508">
        <v>2</v>
      </c>
      <c r="AA1508">
        <v>2</v>
      </c>
      <c r="AB1508">
        <v>11</v>
      </c>
      <c r="AF1508">
        <v>3</v>
      </c>
      <c r="AG1508" t="s">
        <v>53</v>
      </c>
    </row>
    <row r="1509" spans="1:33" hidden="1" x14ac:dyDescent="0.25">
      <c r="A1509" s="23" t="s">
        <v>314</v>
      </c>
      <c r="B1509" s="16" t="s">
        <v>334</v>
      </c>
      <c r="C1509" s="16" t="s">
        <v>2343</v>
      </c>
      <c r="D1509">
        <v>27</v>
      </c>
      <c r="E1509">
        <v>6</v>
      </c>
      <c r="F1509" s="37" t="str">
        <f>VLOOKUP(Z1509, method!$A$1:$B$15, 2, 0)</f>
        <v>中前</v>
      </c>
      <c r="G1509">
        <v>8</v>
      </c>
      <c r="H1509">
        <v>125</v>
      </c>
      <c r="I1509">
        <v>1400</v>
      </c>
      <c r="J1509" s="21" t="s">
        <v>53</v>
      </c>
      <c r="K1509">
        <v>1</v>
      </c>
      <c r="L1509">
        <v>21.67</v>
      </c>
      <c r="M1509">
        <v>13</v>
      </c>
      <c r="N1509">
        <v>4</v>
      </c>
      <c r="O1509">
        <v>25</v>
      </c>
      <c r="P1509" t="s">
        <v>429</v>
      </c>
      <c r="Q1509">
        <v>1096</v>
      </c>
      <c r="R1509">
        <v>3</v>
      </c>
      <c r="S1509" s="32" t="s">
        <v>435</v>
      </c>
      <c r="T1509">
        <v>591</v>
      </c>
      <c r="W1509">
        <v>3</v>
      </c>
      <c r="X1509">
        <v>68</v>
      </c>
      <c r="Y1509" s="22" t="s">
        <v>171</v>
      </c>
      <c r="Z1509">
        <v>7</v>
      </c>
      <c r="AA1509">
        <v>5</v>
      </c>
      <c r="AB1509">
        <v>5</v>
      </c>
      <c r="AC1509">
        <v>6</v>
      </c>
      <c r="AF1509">
        <v>3</v>
      </c>
      <c r="AG1509" t="s">
        <v>53</v>
      </c>
    </row>
    <row r="1510" spans="1:33" x14ac:dyDescent="0.25">
      <c r="A1510" s="23" t="s">
        <v>314</v>
      </c>
      <c r="B1510" s="16" t="s">
        <v>334</v>
      </c>
      <c r="C1510" s="16" t="s">
        <v>2343</v>
      </c>
      <c r="D1510">
        <v>11</v>
      </c>
      <c r="E1510">
        <v>7</v>
      </c>
      <c r="F1510" s="37" t="str">
        <f>VLOOKUP(Z1510, method!$A$1:$B$15, 2, 0)</f>
        <v>中前</v>
      </c>
      <c r="G1510">
        <v>7</v>
      </c>
      <c r="H1510">
        <v>123</v>
      </c>
      <c r="I1510" s="43">
        <v>1200</v>
      </c>
      <c r="J1510" s="21" t="s">
        <v>53</v>
      </c>
      <c r="K1510">
        <v>1</v>
      </c>
      <c r="L1510">
        <v>10.029999999999999</v>
      </c>
      <c r="M1510">
        <v>19</v>
      </c>
      <c r="N1510">
        <v>3</v>
      </c>
      <c r="O1510">
        <v>25</v>
      </c>
      <c r="P1510" s="31" t="s">
        <v>455</v>
      </c>
      <c r="Q1510">
        <v>1086</v>
      </c>
      <c r="R1510">
        <v>3</v>
      </c>
      <c r="S1510" s="32" t="s">
        <v>446</v>
      </c>
      <c r="T1510">
        <v>522</v>
      </c>
      <c r="W1510" s="12" t="s">
        <v>456</v>
      </c>
      <c r="X1510">
        <v>68</v>
      </c>
      <c r="Y1510" s="22" t="s">
        <v>171</v>
      </c>
      <c r="Z1510">
        <v>5</v>
      </c>
      <c r="AA1510">
        <v>5</v>
      </c>
      <c r="AB1510">
        <v>7</v>
      </c>
      <c r="AF1510">
        <v>3</v>
      </c>
      <c r="AG1510" t="s">
        <v>53</v>
      </c>
    </row>
    <row r="1511" spans="1:33" x14ac:dyDescent="0.25">
      <c r="A1511" s="23" t="s">
        <v>314</v>
      </c>
      <c r="B1511" s="17" t="s">
        <v>337</v>
      </c>
      <c r="C1511" s="17" t="s">
        <v>2344</v>
      </c>
      <c r="D1511">
        <v>3.9</v>
      </c>
      <c r="E1511" s="28">
        <v>1</v>
      </c>
      <c r="F1511" s="37" t="str">
        <f>VLOOKUP(Z1511, method!$A$1:$B$15, 2, 0)</f>
        <v>中前</v>
      </c>
      <c r="G1511">
        <v>1</v>
      </c>
      <c r="H1511">
        <v>135</v>
      </c>
      <c r="I1511" s="43">
        <v>1200</v>
      </c>
      <c r="J1511" s="19" t="s">
        <v>63</v>
      </c>
      <c r="K1511">
        <v>1</v>
      </c>
      <c r="L1511">
        <v>9.8000000000000007</v>
      </c>
      <c r="M1511">
        <v>17</v>
      </c>
      <c r="N1511">
        <v>9</v>
      </c>
      <c r="O1511">
        <v>25</v>
      </c>
      <c r="P1511" s="31" t="s">
        <v>455</v>
      </c>
      <c r="Q1511">
        <v>1216</v>
      </c>
      <c r="R1511">
        <v>4</v>
      </c>
      <c r="S1511" s="32" t="s">
        <v>446</v>
      </c>
      <c r="T1511">
        <v>33</v>
      </c>
      <c r="W1511" s="12" t="s">
        <v>451</v>
      </c>
      <c r="X1511">
        <v>60</v>
      </c>
      <c r="Y1511" s="16" t="s">
        <v>14</v>
      </c>
      <c r="Z1511">
        <v>4</v>
      </c>
      <c r="AA1511">
        <v>3</v>
      </c>
      <c r="AB1511">
        <v>1</v>
      </c>
      <c r="AF1511">
        <v>6</v>
      </c>
      <c r="AG1511" t="s">
        <v>58</v>
      </c>
    </row>
    <row r="1512" spans="1:33" hidden="1" x14ac:dyDescent="0.25">
      <c r="A1512" s="23" t="s">
        <v>314</v>
      </c>
      <c r="B1512" s="17" t="s">
        <v>337</v>
      </c>
      <c r="C1512" s="17" t="s">
        <v>2344</v>
      </c>
      <c r="D1512">
        <v>3.4</v>
      </c>
      <c r="E1512" s="28">
        <v>2</v>
      </c>
      <c r="F1512" s="35" t="str">
        <f>VLOOKUP(Z1512, method!$A$1:$B$15, 2, 0)</f>
        <v>放頭</v>
      </c>
      <c r="G1512">
        <v>1</v>
      </c>
      <c r="H1512">
        <v>135</v>
      </c>
      <c r="I1512">
        <v>1000</v>
      </c>
      <c r="J1512" s="19" t="s">
        <v>63</v>
      </c>
      <c r="K1512">
        <v>0</v>
      </c>
      <c r="L1512">
        <v>57.61</v>
      </c>
      <c r="M1512">
        <v>10</v>
      </c>
      <c r="N1512">
        <v>9</v>
      </c>
      <c r="O1512">
        <v>25</v>
      </c>
      <c r="P1512" s="31" t="s">
        <v>450</v>
      </c>
      <c r="Q1512">
        <v>1210</v>
      </c>
      <c r="R1512">
        <v>4</v>
      </c>
      <c r="S1512" s="32" t="s">
        <v>435</v>
      </c>
      <c r="T1512">
        <v>13</v>
      </c>
      <c r="W1512" s="12" t="s">
        <v>662</v>
      </c>
      <c r="X1512">
        <v>58</v>
      </c>
      <c r="Y1512" s="16" t="s">
        <v>14</v>
      </c>
      <c r="Z1512">
        <v>3</v>
      </c>
      <c r="AA1512">
        <v>4</v>
      </c>
      <c r="AB1512">
        <v>2</v>
      </c>
      <c r="AF1512">
        <v>6</v>
      </c>
      <c r="AG1512" t="s">
        <v>58</v>
      </c>
    </row>
    <row r="1513" spans="1:33" hidden="1" x14ac:dyDescent="0.25">
      <c r="A1513" s="23" t="s">
        <v>314</v>
      </c>
      <c r="B1513" s="17" t="s">
        <v>337</v>
      </c>
      <c r="C1513" s="17" t="s">
        <v>2344</v>
      </c>
      <c r="D1513">
        <v>111</v>
      </c>
      <c r="E1513">
        <v>14</v>
      </c>
      <c r="F1513" s="35" t="str">
        <f>VLOOKUP(Z1513, method!$A$1:$B$15, 2, 0)</f>
        <v>放頭</v>
      </c>
      <c r="G1513">
        <v>6</v>
      </c>
      <c r="H1513">
        <v>117</v>
      </c>
      <c r="I1513">
        <v>1400</v>
      </c>
      <c r="J1513" s="23" t="s">
        <v>622</v>
      </c>
      <c r="K1513">
        <v>1</v>
      </c>
      <c r="L1513">
        <v>24.44</v>
      </c>
      <c r="M1513">
        <v>13</v>
      </c>
      <c r="N1513">
        <v>7</v>
      </c>
      <c r="O1513">
        <v>25</v>
      </c>
      <c r="P1513" t="s">
        <v>434</v>
      </c>
      <c r="Q1513">
        <v>1218</v>
      </c>
      <c r="R1513">
        <v>3</v>
      </c>
      <c r="S1513" s="32" t="s">
        <v>446</v>
      </c>
      <c r="T1513">
        <v>838</v>
      </c>
      <c r="W1513" t="s">
        <v>1689</v>
      </c>
      <c r="X1513">
        <v>62</v>
      </c>
      <c r="Y1513" s="16" t="s">
        <v>14</v>
      </c>
      <c r="Z1513">
        <v>2</v>
      </c>
      <c r="AA1513">
        <v>5</v>
      </c>
      <c r="AB1513">
        <v>6</v>
      </c>
      <c r="AC1513">
        <v>14</v>
      </c>
      <c r="AF1513">
        <v>6</v>
      </c>
      <c r="AG1513" t="s">
        <v>58</v>
      </c>
    </row>
    <row r="1514" spans="1:33" hidden="1" x14ac:dyDescent="0.25">
      <c r="A1514" s="23" t="s">
        <v>314</v>
      </c>
      <c r="B1514" s="17" t="s">
        <v>337</v>
      </c>
      <c r="C1514" s="17" t="s">
        <v>2344</v>
      </c>
      <c r="D1514">
        <v>39</v>
      </c>
      <c r="E1514">
        <v>11</v>
      </c>
      <c r="F1514" s="35" t="str">
        <f>VLOOKUP(Z1514, method!$A$1:$B$15, 2, 0)</f>
        <v>放頭</v>
      </c>
      <c r="G1514">
        <v>4</v>
      </c>
      <c r="H1514">
        <v>122</v>
      </c>
      <c r="I1514" s="43">
        <v>1200</v>
      </c>
      <c r="J1514" s="23" t="s">
        <v>622</v>
      </c>
      <c r="K1514">
        <v>1</v>
      </c>
      <c r="L1514">
        <v>9.52</v>
      </c>
      <c r="M1514">
        <v>22</v>
      </c>
      <c r="N1514">
        <v>6</v>
      </c>
      <c r="O1514">
        <v>25</v>
      </c>
      <c r="P1514" t="s">
        <v>434</v>
      </c>
      <c r="Q1514">
        <v>1224</v>
      </c>
      <c r="R1514">
        <v>3</v>
      </c>
      <c r="S1514" s="32" t="s">
        <v>435</v>
      </c>
      <c r="T1514">
        <v>775</v>
      </c>
      <c r="W1514" t="s">
        <v>817</v>
      </c>
      <c r="X1514">
        <v>64</v>
      </c>
      <c r="Y1514" s="16" t="s">
        <v>14</v>
      </c>
      <c r="Z1514">
        <v>3</v>
      </c>
      <c r="AA1514">
        <v>3</v>
      </c>
      <c r="AB1514">
        <v>11</v>
      </c>
      <c r="AF1514">
        <v>6</v>
      </c>
      <c r="AG1514" t="s">
        <v>58</v>
      </c>
    </row>
    <row r="1515" spans="1:33" hidden="1" x14ac:dyDescent="0.25">
      <c r="A1515" s="23" t="s">
        <v>314</v>
      </c>
      <c r="B1515" s="17" t="s">
        <v>337</v>
      </c>
      <c r="C1515" s="17" t="s">
        <v>2344</v>
      </c>
      <c r="D1515">
        <v>192</v>
      </c>
      <c r="E1515">
        <v>12</v>
      </c>
      <c r="F1515" s="35" t="str">
        <f>VLOOKUP(Z1515, method!$A$1:$B$15, 2, 0)</f>
        <v>放頭</v>
      </c>
      <c r="G1515">
        <v>14</v>
      </c>
      <c r="H1515">
        <v>121</v>
      </c>
      <c r="I1515">
        <v>1400</v>
      </c>
      <c r="J1515" s="23" t="s">
        <v>622</v>
      </c>
      <c r="K1515">
        <v>1</v>
      </c>
      <c r="L1515">
        <v>23.4</v>
      </c>
      <c r="M1515">
        <v>25</v>
      </c>
      <c r="N1515">
        <v>5</v>
      </c>
      <c r="O1515">
        <v>25</v>
      </c>
      <c r="P1515" t="s">
        <v>434</v>
      </c>
      <c r="Q1515">
        <v>1228</v>
      </c>
      <c r="R1515">
        <v>3</v>
      </c>
      <c r="S1515" s="32" t="s">
        <v>435</v>
      </c>
      <c r="T1515">
        <v>707</v>
      </c>
      <c r="W1515">
        <v>16</v>
      </c>
      <c r="X1515">
        <v>66</v>
      </c>
      <c r="Y1515" s="16" t="s">
        <v>14</v>
      </c>
      <c r="Z1515">
        <v>1</v>
      </c>
      <c r="AA1515">
        <v>1</v>
      </c>
      <c r="AB1515">
        <v>1</v>
      </c>
      <c r="AC1515">
        <v>12</v>
      </c>
      <c r="AF1515">
        <v>6</v>
      </c>
      <c r="AG1515" t="s">
        <v>58</v>
      </c>
    </row>
    <row r="1516" spans="1:33" hidden="1" x14ac:dyDescent="0.25">
      <c r="A1516" s="23" t="s">
        <v>314</v>
      </c>
      <c r="B1516" s="17" t="s">
        <v>337</v>
      </c>
      <c r="C1516" s="17" t="s">
        <v>2344</v>
      </c>
      <c r="D1516">
        <v>20</v>
      </c>
      <c r="E1516">
        <v>7</v>
      </c>
      <c r="F1516" s="37" t="str">
        <f>VLOOKUP(Z1516, method!$A$1:$B$15, 2, 0)</f>
        <v>中前</v>
      </c>
      <c r="G1516">
        <v>3</v>
      </c>
      <c r="H1516">
        <v>121</v>
      </c>
      <c r="I1516" s="43">
        <v>1200</v>
      </c>
      <c r="J1516" s="23" t="s">
        <v>622</v>
      </c>
      <c r="K1516">
        <v>1</v>
      </c>
      <c r="L1516">
        <v>9.59</v>
      </c>
      <c r="M1516">
        <v>18</v>
      </c>
      <c r="N1516">
        <v>5</v>
      </c>
      <c r="O1516">
        <v>25</v>
      </c>
      <c r="P1516" t="s">
        <v>467</v>
      </c>
      <c r="Q1516">
        <v>1230</v>
      </c>
      <c r="R1516">
        <v>3</v>
      </c>
      <c r="S1516" s="32" t="s">
        <v>435</v>
      </c>
      <c r="T1516">
        <v>684</v>
      </c>
      <c r="W1516" t="s">
        <v>634</v>
      </c>
      <c r="X1516">
        <v>68</v>
      </c>
      <c r="Y1516" s="16" t="s">
        <v>14</v>
      </c>
      <c r="Z1516">
        <v>4</v>
      </c>
      <c r="AA1516">
        <v>4</v>
      </c>
      <c r="AB1516">
        <v>7</v>
      </c>
      <c r="AF1516">
        <v>6</v>
      </c>
      <c r="AG1516" t="s">
        <v>58</v>
      </c>
    </row>
    <row r="1517" spans="1:33" hidden="1" x14ac:dyDescent="0.25">
      <c r="A1517" s="23" t="s">
        <v>314</v>
      </c>
      <c r="B1517" s="17" t="s">
        <v>337</v>
      </c>
      <c r="C1517" s="17" t="s">
        <v>2344</v>
      </c>
      <c r="D1517">
        <v>23</v>
      </c>
      <c r="E1517">
        <v>8</v>
      </c>
      <c r="F1517" s="35" t="str">
        <f>VLOOKUP(Z1517, method!$A$1:$B$15, 2, 0)</f>
        <v>放頭</v>
      </c>
      <c r="G1517">
        <v>7</v>
      </c>
      <c r="H1517">
        <v>122</v>
      </c>
      <c r="I1517" s="43">
        <v>1200</v>
      </c>
      <c r="J1517" s="23" t="s">
        <v>622</v>
      </c>
      <c r="K1517">
        <v>1</v>
      </c>
      <c r="L1517">
        <v>9.24</v>
      </c>
      <c r="M1517">
        <v>20</v>
      </c>
      <c r="N1517">
        <v>4</v>
      </c>
      <c r="O1517">
        <v>25</v>
      </c>
      <c r="P1517" t="s">
        <v>467</v>
      </c>
      <c r="Q1517">
        <v>1231</v>
      </c>
      <c r="R1517">
        <v>3</v>
      </c>
      <c r="S1517" s="32" t="s">
        <v>435</v>
      </c>
      <c r="T1517">
        <v>608</v>
      </c>
      <c r="W1517" t="s">
        <v>629</v>
      </c>
      <c r="X1517">
        <v>68</v>
      </c>
      <c r="Y1517" s="16" t="s">
        <v>14</v>
      </c>
      <c r="Z1517">
        <v>3</v>
      </c>
      <c r="AA1517">
        <v>4</v>
      </c>
      <c r="AB1517">
        <v>8</v>
      </c>
      <c r="AF1517">
        <v>6</v>
      </c>
      <c r="AG1517" t="s">
        <v>58</v>
      </c>
    </row>
    <row r="1518" spans="1:33" hidden="1" x14ac:dyDescent="0.25">
      <c r="A1518" s="23" t="s">
        <v>314</v>
      </c>
      <c r="B1518" s="17" t="s">
        <v>337</v>
      </c>
      <c r="C1518" s="17" t="s">
        <v>2344</v>
      </c>
      <c r="D1518" t="s">
        <v>546</v>
      </c>
      <c r="E1518" t="s">
        <v>720</v>
      </c>
      <c r="G1518" t="s">
        <v>546</v>
      </c>
      <c r="H1518">
        <v>126</v>
      </c>
      <c r="I1518" s="43">
        <v>1200</v>
      </c>
      <c r="J1518" s="23" t="s">
        <v>622</v>
      </c>
      <c r="K1518" t="s">
        <v>546</v>
      </c>
      <c r="M1518">
        <v>15</v>
      </c>
      <c r="N1518">
        <v>3</v>
      </c>
      <c r="O1518">
        <v>25</v>
      </c>
      <c r="P1518" t="s">
        <v>441</v>
      </c>
      <c r="Q1518" t="s">
        <v>546</v>
      </c>
      <c r="R1518">
        <v>3</v>
      </c>
      <c r="S1518" s="33" t="s">
        <v>499</v>
      </c>
      <c r="T1518">
        <v>512</v>
      </c>
      <c r="W1518" t="s">
        <v>546</v>
      </c>
      <c r="X1518">
        <v>68</v>
      </c>
      <c r="Y1518" s="16" t="s">
        <v>14</v>
      </c>
      <c r="Z1518" t="s">
        <v>546</v>
      </c>
      <c r="AF1518">
        <v>6</v>
      </c>
      <c r="AG1518" t="s">
        <v>58</v>
      </c>
    </row>
    <row r="1519" spans="1:33" hidden="1" x14ac:dyDescent="0.25">
      <c r="A1519" s="23" t="s">
        <v>314</v>
      </c>
      <c r="B1519" s="18" t="s">
        <v>339</v>
      </c>
      <c r="C1519" s="18" t="s">
        <v>2345</v>
      </c>
      <c r="D1519">
        <v>18</v>
      </c>
      <c r="E1519">
        <v>8</v>
      </c>
      <c r="F1519" s="37" t="str">
        <f>VLOOKUP(Z1519, method!$A$1:$B$15, 2, 0)</f>
        <v>中前</v>
      </c>
      <c r="G1519">
        <v>5</v>
      </c>
      <c r="H1519">
        <v>124</v>
      </c>
      <c r="I1519">
        <v>1000</v>
      </c>
      <c r="J1519" s="18" t="s">
        <v>116</v>
      </c>
      <c r="K1519">
        <v>0</v>
      </c>
      <c r="L1519">
        <v>57.13</v>
      </c>
      <c r="M1519">
        <v>17</v>
      </c>
      <c r="N1519">
        <v>9</v>
      </c>
      <c r="O1519">
        <v>25</v>
      </c>
      <c r="P1519" s="31" t="s">
        <v>455</v>
      </c>
      <c r="Q1519">
        <v>1190</v>
      </c>
      <c r="R1519">
        <v>3</v>
      </c>
      <c r="S1519" s="32" t="s">
        <v>446</v>
      </c>
      <c r="T1519">
        <v>35</v>
      </c>
      <c r="W1519" t="s">
        <v>629</v>
      </c>
      <c r="X1519">
        <v>68</v>
      </c>
      <c r="Y1519" s="18" t="s">
        <v>89</v>
      </c>
      <c r="Z1519">
        <v>7</v>
      </c>
      <c r="AA1519">
        <v>6</v>
      </c>
      <c r="AB1519">
        <v>8</v>
      </c>
      <c r="AF1519">
        <v>11</v>
      </c>
      <c r="AG1519" t="s">
        <v>116</v>
      </c>
    </row>
    <row r="1520" spans="1:33" x14ac:dyDescent="0.25">
      <c r="A1520" s="23" t="s">
        <v>314</v>
      </c>
      <c r="B1520" s="18" t="s">
        <v>339</v>
      </c>
      <c r="C1520" s="18" t="s">
        <v>2345</v>
      </c>
      <c r="D1520">
        <v>15</v>
      </c>
      <c r="E1520">
        <v>9</v>
      </c>
      <c r="F1520" s="35" t="str">
        <f>VLOOKUP(Z1520, method!$A$1:$B$15, 2, 0)</f>
        <v>放頭</v>
      </c>
      <c r="G1520">
        <v>5</v>
      </c>
      <c r="H1520">
        <v>125</v>
      </c>
      <c r="I1520" s="43">
        <v>1200</v>
      </c>
      <c r="J1520" s="27" t="s">
        <v>93</v>
      </c>
      <c r="K1520">
        <v>1</v>
      </c>
      <c r="L1520">
        <v>9.8800000000000008</v>
      </c>
      <c r="M1520">
        <v>16</v>
      </c>
      <c r="N1520">
        <v>7</v>
      </c>
      <c r="O1520">
        <v>25</v>
      </c>
      <c r="P1520" s="31" t="s">
        <v>455</v>
      </c>
      <c r="Q1520">
        <v>1176</v>
      </c>
      <c r="R1520">
        <v>3</v>
      </c>
      <c r="S1520" s="32" t="s">
        <v>446</v>
      </c>
      <c r="T1520">
        <v>847</v>
      </c>
      <c r="W1520" t="s">
        <v>699</v>
      </c>
      <c r="X1520">
        <v>70</v>
      </c>
      <c r="Y1520" s="18" t="s">
        <v>89</v>
      </c>
      <c r="Z1520">
        <v>3</v>
      </c>
      <c r="AA1520">
        <v>3</v>
      </c>
      <c r="AB1520">
        <v>9</v>
      </c>
      <c r="AF1520">
        <v>11</v>
      </c>
      <c r="AG1520" t="s">
        <v>116</v>
      </c>
    </row>
    <row r="1521" spans="1:33" hidden="1" x14ac:dyDescent="0.25">
      <c r="A1521" s="23" t="s">
        <v>314</v>
      </c>
      <c r="B1521" s="18" t="s">
        <v>339</v>
      </c>
      <c r="C1521" s="18" t="s">
        <v>2345</v>
      </c>
      <c r="D1521">
        <v>16</v>
      </c>
      <c r="E1521">
        <v>12</v>
      </c>
      <c r="F1521" s="35" t="str">
        <f>VLOOKUP(Z1521, method!$A$1:$B$15, 2, 0)</f>
        <v>放頭</v>
      </c>
      <c r="G1521">
        <v>11</v>
      </c>
      <c r="H1521">
        <v>128</v>
      </c>
      <c r="I1521" s="43">
        <v>1200</v>
      </c>
      <c r="J1521" s="20" t="s">
        <v>19</v>
      </c>
      <c r="K1521">
        <v>1</v>
      </c>
      <c r="L1521">
        <v>10.28</v>
      </c>
      <c r="M1521">
        <v>8</v>
      </c>
      <c r="N1521">
        <v>6</v>
      </c>
      <c r="O1521">
        <v>25</v>
      </c>
      <c r="P1521" t="s">
        <v>429</v>
      </c>
      <c r="Q1521">
        <v>1176</v>
      </c>
      <c r="R1521">
        <v>3</v>
      </c>
      <c r="S1521" s="32" t="s">
        <v>446</v>
      </c>
      <c r="T1521">
        <v>746</v>
      </c>
      <c r="W1521" t="s">
        <v>492</v>
      </c>
      <c r="X1521">
        <v>71</v>
      </c>
      <c r="Y1521" s="18" t="s">
        <v>89</v>
      </c>
      <c r="Z1521">
        <v>3</v>
      </c>
      <c r="AA1521">
        <v>2</v>
      </c>
      <c r="AB1521">
        <v>12</v>
      </c>
      <c r="AF1521">
        <v>11</v>
      </c>
      <c r="AG1521" t="s">
        <v>116</v>
      </c>
    </row>
    <row r="1522" spans="1:33" x14ac:dyDescent="0.25">
      <c r="A1522" s="23" t="s">
        <v>314</v>
      </c>
      <c r="B1522" s="18" t="s">
        <v>339</v>
      </c>
      <c r="C1522" s="18" t="s">
        <v>2345</v>
      </c>
      <c r="D1522">
        <v>8.4</v>
      </c>
      <c r="E1522" s="34">
        <v>4</v>
      </c>
      <c r="F1522" s="37" t="str">
        <f>VLOOKUP(Z1522, method!$A$1:$B$15, 2, 0)</f>
        <v>中前</v>
      </c>
      <c r="G1522">
        <v>3</v>
      </c>
      <c r="H1522">
        <v>128</v>
      </c>
      <c r="I1522" s="43">
        <v>1200</v>
      </c>
      <c r="J1522" s="27" t="s">
        <v>93</v>
      </c>
      <c r="K1522">
        <v>1</v>
      </c>
      <c r="L1522">
        <v>9.31</v>
      </c>
      <c r="M1522">
        <v>21</v>
      </c>
      <c r="N1522">
        <v>5</v>
      </c>
      <c r="O1522">
        <v>25</v>
      </c>
      <c r="P1522" s="31" t="s">
        <v>461</v>
      </c>
      <c r="Q1522">
        <v>1153</v>
      </c>
      <c r="R1522">
        <v>3</v>
      </c>
      <c r="S1522" s="32" t="s">
        <v>446</v>
      </c>
      <c r="T1522">
        <v>696</v>
      </c>
      <c r="W1522" s="12">
        <v>1</v>
      </c>
      <c r="X1522">
        <v>71</v>
      </c>
      <c r="Y1522" s="18" t="s">
        <v>89</v>
      </c>
      <c r="Z1522">
        <v>5</v>
      </c>
      <c r="AA1522">
        <v>5</v>
      </c>
      <c r="AB1522">
        <v>4</v>
      </c>
      <c r="AF1522">
        <v>11</v>
      </c>
      <c r="AG1522" t="s">
        <v>116</v>
      </c>
    </row>
    <row r="1523" spans="1:33" x14ac:dyDescent="0.25">
      <c r="A1523" s="23" t="s">
        <v>314</v>
      </c>
      <c r="B1523" s="18" t="s">
        <v>339</v>
      </c>
      <c r="C1523" s="18" t="s">
        <v>2345</v>
      </c>
      <c r="D1523">
        <v>13</v>
      </c>
      <c r="E1523">
        <v>6</v>
      </c>
      <c r="F1523" s="37" t="str">
        <f>VLOOKUP(Z1523, method!$A$1:$B$15, 2, 0)</f>
        <v>中前</v>
      </c>
      <c r="G1523">
        <v>5</v>
      </c>
      <c r="H1523">
        <v>127</v>
      </c>
      <c r="I1523" s="43">
        <v>1200</v>
      </c>
      <c r="J1523" s="18" t="s">
        <v>116</v>
      </c>
      <c r="K1523">
        <v>1</v>
      </c>
      <c r="L1523">
        <v>10.25</v>
      </c>
      <c r="M1523">
        <v>16</v>
      </c>
      <c r="N1523">
        <v>4</v>
      </c>
      <c r="O1523">
        <v>25</v>
      </c>
      <c r="P1523" s="31" t="s">
        <v>455</v>
      </c>
      <c r="Q1523">
        <v>1158</v>
      </c>
      <c r="R1523">
        <v>3</v>
      </c>
      <c r="S1523" s="32" t="s">
        <v>446</v>
      </c>
      <c r="T1523">
        <v>595</v>
      </c>
      <c r="W1523" t="s">
        <v>629</v>
      </c>
      <c r="X1523">
        <v>71</v>
      </c>
      <c r="Y1523" s="18" t="s">
        <v>89</v>
      </c>
      <c r="Z1523">
        <v>4</v>
      </c>
      <c r="AA1523">
        <v>4</v>
      </c>
      <c r="AB1523">
        <v>6</v>
      </c>
      <c r="AF1523">
        <v>11</v>
      </c>
      <c r="AG1523" t="s">
        <v>116</v>
      </c>
    </row>
    <row r="1524" spans="1:33" x14ac:dyDescent="0.25">
      <c r="A1524" s="23" t="s">
        <v>314</v>
      </c>
      <c r="B1524" s="18" t="s">
        <v>339</v>
      </c>
      <c r="C1524" s="18" t="s">
        <v>2345</v>
      </c>
      <c r="D1524">
        <v>35</v>
      </c>
      <c r="E1524">
        <v>11</v>
      </c>
      <c r="F1524" s="36" t="str">
        <f>VLOOKUP(Z1524, method!$A$1:$B$15, 2, 0)</f>
        <v>中後</v>
      </c>
      <c r="G1524">
        <v>10</v>
      </c>
      <c r="H1524">
        <v>131</v>
      </c>
      <c r="I1524" s="43">
        <v>1200</v>
      </c>
      <c r="J1524" s="18" t="s">
        <v>116</v>
      </c>
      <c r="K1524">
        <v>1</v>
      </c>
      <c r="L1524">
        <v>10.08</v>
      </c>
      <c r="M1524">
        <v>2</v>
      </c>
      <c r="N1524">
        <v>4</v>
      </c>
      <c r="O1524">
        <v>25</v>
      </c>
      <c r="P1524" s="42" t="s">
        <v>445</v>
      </c>
      <c r="Q1524">
        <v>1145</v>
      </c>
      <c r="R1524">
        <v>3</v>
      </c>
      <c r="S1524" s="32" t="s">
        <v>446</v>
      </c>
      <c r="T1524">
        <v>561</v>
      </c>
      <c r="W1524" t="s">
        <v>699</v>
      </c>
      <c r="X1524">
        <v>71</v>
      </c>
      <c r="Y1524" s="18" t="s">
        <v>89</v>
      </c>
      <c r="Z1524">
        <v>10</v>
      </c>
      <c r="AA1524">
        <v>10</v>
      </c>
      <c r="AB1524">
        <v>11</v>
      </c>
      <c r="AF1524">
        <v>11</v>
      </c>
      <c r="AG1524" t="s">
        <v>116</v>
      </c>
    </row>
    <row r="1525" spans="1:33" x14ac:dyDescent="0.25">
      <c r="A1525" s="23" t="s">
        <v>314</v>
      </c>
      <c r="B1525" s="18" t="s">
        <v>339</v>
      </c>
      <c r="C1525" s="18" t="s">
        <v>2345</v>
      </c>
      <c r="D1525">
        <v>6.4</v>
      </c>
      <c r="E1525" s="28">
        <v>1</v>
      </c>
      <c r="F1525" s="35" t="str">
        <f>VLOOKUP(Z1525, method!$A$1:$B$15, 2, 0)</f>
        <v>放頭</v>
      </c>
      <c r="G1525">
        <v>5</v>
      </c>
      <c r="H1525">
        <v>125</v>
      </c>
      <c r="I1525" s="43">
        <v>1200</v>
      </c>
      <c r="J1525" s="18" t="s">
        <v>116</v>
      </c>
      <c r="K1525">
        <v>1</v>
      </c>
      <c r="L1525">
        <v>9.59</v>
      </c>
      <c r="M1525">
        <v>5</v>
      </c>
      <c r="N1525">
        <v>3</v>
      </c>
      <c r="O1525">
        <v>25</v>
      </c>
      <c r="P1525" s="30" t="s">
        <v>445</v>
      </c>
      <c r="Q1525">
        <v>1156</v>
      </c>
      <c r="R1525">
        <v>3</v>
      </c>
      <c r="S1525" s="32" t="s">
        <v>435</v>
      </c>
      <c r="T1525">
        <v>482</v>
      </c>
      <c r="W1525" s="12" t="s">
        <v>883</v>
      </c>
      <c r="X1525">
        <v>66</v>
      </c>
      <c r="Y1525" s="18" t="s">
        <v>89</v>
      </c>
      <c r="Z1525">
        <v>3</v>
      </c>
      <c r="AA1525">
        <v>3</v>
      </c>
      <c r="AB1525">
        <v>1</v>
      </c>
      <c r="AF1525">
        <v>11</v>
      </c>
      <c r="AG1525" t="s">
        <v>116</v>
      </c>
    </row>
    <row r="1526" spans="1:33" hidden="1" x14ac:dyDescent="0.25">
      <c r="A1526" s="23" t="s">
        <v>314</v>
      </c>
      <c r="B1526" s="18" t="s">
        <v>339</v>
      </c>
      <c r="C1526" s="18" t="s">
        <v>2345</v>
      </c>
      <c r="D1526">
        <v>6.4</v>
      </c>
      <c r="E1526">
        <v>6</v>
      </c>
      <c r="F1526" s="37" t="str">
        <f>VLOOKUP(Z1526, method!$A$1:$B$15, 2, 0)</f>
        <v>中前</v>
      </c>
      <c r="G1526">
        <v>7</v>
      </c>
      <c r="H1526">
        <v>121</v>
      </c>
      <c r="I1526">
        <v>1400</v>
      </c>
      <c r="J1526" s="20" t="s">
        <v>19</v>
      </c>
      <c r="K1526">
        <v>1</v>
      </c>
      <c r="L1526">
        <v>22.28</v>
      </c>
      <c r="M1526">
        <v>19</v>
      </c>
      <c r="N1526">
        <v>1</v>
      </c>
      <c r="O1526">
        <v>25</v>
      </c>
      <c r="P1526" t="s">
        <v>434</v>
      </c>
      <c r="Q1526">
        <v>1185</v>
      </c>
      <c r="R1526">
        <v>3</v>
      </c>
      <c r="S1526" s="32" t="s">
        <v>446</v>
      </c>
      <c r="T1526">
        <v>364</v>
      </c>
      <c r="W1526" t="s">
        <v>459</v>
      </c>
      <c r="X1526">
        <v>66</v>
      </c>
      <c r="Y1526" s="18" t="s">
        <v>89</v>
      </c>
      <c r="Z1526">
        <v>7</v>
      </c>
      <c r="AA1526">
        <v>7</v>
      </c>
      <c r="AB1526">
        <v>7</v>
      </c>
      <c r="AC1526">
        <v>6</v>
      </c>
      <c r="AF1526">
        <v>11</v>
      </c>
      <c r="AG1526" t="s">
        <v>116</v>
      </c>
    </row>
    <row r="1527" spans="1:33" hidden="1" x14ac:dyDescent="0.25">
      <c r="A1527" s="23" t="s">
        <v>314</v>
      </c>
      <c r="B1527" s="18" t="s">
        <v>339</v>
      </c>
      <c r="C1527" s="18" t="s">
        <v>2345</v>
      </c>
      <c r="D1527">
        <v>6.9</v>
      </c>
      <c r="E1527" s="28">
        <v>2</v>
      </c>
      <c r="F1527" s="37" t="str">
        <f>VLOOKUP(Z1527, method!$A$1:$B$15, 2, 0)</f>
        <v>中前</v>
      </c>
      <c r="G1527">
        <v>10</v>
      </c>
      <c r="H1527">
        <v>123</v>
      </c>
      <c r="I1527" s="43">
        <v>1200</v>
      </c>
      <c r="J1527" s="20" t="s">
        <v>19</v>
      </c>
      <c r="K1527">
        <v>1</v>
      </c>
      <c r="L1527">
        <v>9.5</v>
      </c>
      <c r="M1527">
        <v>1</v>
      </c>
      <c r="N1527">
        <v>1</v>
      </c>
      <c r="O1527">
        <v>25</v>
      </c>
      <c r="P1527" t="s">
        <v>429</v>
      </c>
      <c r="Q1527">
        <v>1180</v>
      </c>
      <c r="R1527">
        <v>3</v>
      </c>
      <c r="S1527" s="32" t="s">
        <v>435</v>
      </c>
      <c r="T1527">
        <v>316</v>
      </c>
      <c r="W1527" s="12" t="s">
        <v>456</v>
      </c>
      <c r="X1527">
        <v>66</v>
      </c>
      <c r="Y1527" s="18" t="s">
        <v>89</v>
      </c>
      <c r="Z1527">
        <v>6</v>
      </c>
      <c r="AA1527">
        <v>6</v>
      </c>
      <c r="AB1527">
        <v>2</v>
      </c>
      <c r="AF1527">
        <v>11</v>
      </c>
      <c r="AG1527" t="s">
        <v>116</v>
      </c>
    </row>
    <row r="1528" spans="1:33" hidden="1" x14ac:dyDescent="0.25">
      <c r="A1528" s="23" t="s">
        <v>314</v>
      </c>
      <c r="B1528" s="18" t="s">
        <v>339</v>
      </c>
      <c r="C1528" s="18" t="s">
        <v>2345</v>
      </c>
      <c r="D1528">
        <v>8.6999999999999993</v>
      </c>
      <c r="E1528" s="34">
        <v>4</v>
      </c>
      <c r="F1528" s="37" t="str">
        <f>VLOOKUP(Z1528, method!$A$1:$B$15, 2, 0)</f>
        <v>中前</v>
      </c>
      <c r="G1528">
        <v>5</v>
      </c>
      <c r="H1528">
        <v>121</v>
      </c>
      <c r="I1528" s="43">
        <v>1200</v>
      </c>
      <c r="J1528" s="20" t="s">
        <v>19</v>
      </c>
      <c r="K1528">
        <v>1</v>
      </c>
      <c r="L1528">
        <v>9.49</v>
      </c>
      <c r="M1528">
        <v>22</v>
      </c>
      <c r="N1528">
        <v>12</v>
      </c>
      <c r="O1528">
        <v>24</v>
      </c>
      <c r="P1528" t="s">
        <v>539</v>
      </c>
      <c r="Q1528">
        <v>1168</v>
      </c>
      <c r="R1528">
        <v>3</v>
      </c>
      <c r="S1528" s="32" t="s">
        <v>435</v>
      </c>
      <c r="T1528">
        <v>284</v>
      </c>
      <c r="W1528" s="12" t="s">
        <v>451</v>
      </c>
      <c r="X1528">
        <v>66</v>
      </c>
      <c r="Y1528" s="18" t="s">
        <v>89</v>
      </c>
      <c r="Z1528">
        <v>4</v>
      </c>
      <c r="AA1528">
        <v>5</v>
      </c>
      <c r="AB1528">
        <v>4</v>
      </c>
      <c r="AF1528">
        <v>11</v>
      </c>
      <c r="AG1528" t="s">
        <v>116</v>
      </c>
    </row>
    <row r="1529" spans="1:33" hidden="1" x14ac:dyDescent="0.25">
      <c r="A1529" s="23" t="s">
        <v>314</v>
      </c>
      <c r="B1529" s="18" t="s">
        <v>339</v>
      </c>
      <c r="C1529" s="18" t="s">
        <v>2345</v>
      </c>
      <c r="D1529">
        <v>7.7</v>
      </c>
      <c r="E1529">
        <v>12</v>
      </c>
      <c r="F1529" s="35" t="str">
        <f>VLOOKUP(Z1529, method!$A$1:$B$15, 2, 0)</f>
        <v>放頭</v>
      </c>
      <c r="G1529">
        <v>9</v>
      </c>
      <c r="H1529">
        <v>126</v>
      </c>
      <c r="I1529" s="43">
        <v>1200</v>
      </c>
      <c r="J1529" s="20" t="s">
        <v>19</v>
      </c>
      <c r="K1529">
        <v>1</v>
      </c>
      <c r="L1529">
        <v>11.33</v>
      </c>
      <c r="M1529">
        <v>20</v>
      </c>
      <c r="N1529">
        <v>11</v>
      </c>
      <c r="O1529">
        <v>24</v>
      </c>
      <c r="P1529" s="31" t="s">
        <v>461</v>
      </c>
      <c r="Q1529">
        <v>1185</v>
      </c>
      <c r="R1529">
        <v>3</v>
      </c>
      <c r="S1529" s="33" t="s">
        <v>499</v>
      </c>
      <c r="T1529">
        <v>201</v>
      </c>
      <c r="W1529" t="s">
        <v>674</v>
      </c>
      <c r="X1529">
        <v>66</v>
      </c>
      <c r="Y1529" s="18" t="s">
        <v>89</v>
      </c>
      <c r="Z1529">
        <v>3</v>
      </c>
      <c r="AA1529">
        <v>3</v>
      </c>
      <c r="AB1529">
        <v>12</v>
      </c>
      <c r="AF1529">
        <v>11</v>
      </c>
      <c r="AG1529" t="s">
        <v>116</v>
      </c>
    </row>
    <row r="1530" spans="1:33" hidden="1" x14ac:dyDescent="0.25">
      <c r="A1530" s="23" t="s">
        <v>314</v>
      </c>
      <c r="B1530" s="18" t="s">
        <v>339</v>
      </c>
      <c r="C1530" s="18" t="s">
        <v>2345</v>
      </c>
      <c r="D1530">
        <v>2.5</v>
      </c>
      <c r="E1530" s="28">
        <v>2</v>
      </c>
      <c r="F1530" s="37" t="str">
        <f>VLOOKUP(Z1530, method!$A$1:$B$15, 2, 0)</f>
        <v>中前</v>
      </c>
      <c r="G1530">
        <v>1</v>
      </c>
      <c r="H1530">
        <v>120</v>
      </c>
      <c r="I1530" s="43">
        <v>1200</v>
      </c>
      <c r="J1530" s="20" t="s">
        <v>19</v>
      </c>
      <c r="K1530">
        <v>1</v>
      </c>
      <c r="L1530">
        <v>9.8800000000000008</v>
      </c>
      <c r="M1530">
        <v>27</v>
      </c>
      <c r="N1530">
        <v>10</v>
      </c>
      <c r="O1530">
        <v>24</v>
      </c>
      <c r="P1530" s="31" t="s">
        <v>461</v>
      </c>
      <c r="Q1530">
        <v>1175</v>
      </c>
      <c r="R1530">
        <v>3</v>
      </c>
      <c r="S1530" s="32" t="s">
        <v>435</v>
      </c>
      <c r="T1530">
        <v>136</v>
      </c>
      <c r="W1530" s="12" t="s">
        <v>431</v>
      </c>
      <c r="X1530">
        <v>65</v>
      </c>
      <c r="Y1530" s="18" t="s">
        <v>89</v>
      </c>
      <c r="Z1530">
        <v>4</v>
      </c>
      <c r="AA1530">
        <v>4</v>
      </c>
      <c r="AB1530">
        <v>2</v>
      </c>
      <c r="AF1530">
        <v>11</v>
      </c>
      <c r="AG1530" t="s">
        <v>116</v>
      </c>
    </row>
    <row r="1531" spans="1:33" x14ac:dyDescent="0.25">
      <c r="A1531" s="23" t="s">
        <v>314</v>
      </c>
      <c r="B1531" s="19" t="s">
        <v>341</v>
      </c>
      <c r="C1531" s="19" t="s">
        <v>2346</v>
      </c>
      <c r="D1531">
        <v>20</v>
      </c>
      <c r="E1531">
        <v>9</v>
      </c>
      <c r="F1531" s="38" t="str">
        <f>VLOOKUP(Z1531, method!$A$1:$B$15, 2, 0)</f>
        <v>留後</v>
      </c>
      <c r="G1531">
        <v>6</v>
      </c>
      <c r="H1531">
        <v>120</v>
      </c>
      <c r="I1531" s="43">
        <v>1200</v>
      </c>
      <c r="J1531" s="20" t="s">
        <v>58</v>
      </c>
      <c r="K1531">
        <v>1</v>
      </c>
      <c r="L1531">
        <v>9.94</v>
      </c>
      <c r="M1531">
        <v>9</v>
      </c>
      <c r="N1531">
        <v>7</v>
      </c>
      <c r="O1531">
        <v>25</v>
      </c>
      <c r="P1531" s="31" t="s">
        <v>450</v>
      </c>
      <c r="Q1531">
        <v>1122</v>
      </c>
      <c r="R1531">
        <v>3</v>
      </c>
      <c r="S1531" s="32" t="s">
        <v>446</v>
      </c>
      <c r="T1531">
        <v>827</v>
      </c>
      <c r="W1531" t="s">
        <v>600</v>
      </c>
      <c r="X1531">
        <v>63</v>
      </c>
      <c r="Y1531" s="20" t="s">
        <v>30</v>
      </c>
      <c r="Z1531">
        <v>11</v>
      </c>
      <c r="AA1531">
        <v>12</v>
      </c>
      <c r="AB1531">
        <v>9</v>
      </c>
      <c r="AF1531">
        <v>2</v>
      </c>
      <c r="AG1531" t="s">
        <v>19</v>
      </c>
    </row>
    <row r="1532" spans="1:33" x14ac:dyDescent="0.25">
      <c r="A1532" s="23" t="s">
        <v>314</v>
      </c>
      <c r="B1532" s="19" t="s">
        <v>341</v>
      </c>
      <c r="C1532" s="19" t="s">
        <v>2346</v>
      </c>
      <c r="D1532">
        <v>3.3</v>
      </c>
      <c r="E1532" s="28">
        <v>1</v>
      </c>
      <c r="F1532" s="36" t="str">
        <f>VLOOKUP(Z1532, method!$A$1:$B$15, 2, 0)</f>
        <v>中後</v>
      </c>
      <c r="G1532">
        <v>1</v>
      </c>
      <c r="H1532">
        <v>129</v>
      </c>
      <c r="I1532" s="43">
        <v>1200</v>
      </c>
      <c r="J1532" s="17" t="s">
        <v>84</v>
      </c>
      <c r="K1532">
        <v>1</v>
      </c>
      <c r="L1532">
        <v>9.93</v>
      </c>
      <c r="M1532">
        <v>25</v>
      </c>
      <c r="N1532">
        <v>6</v>
      </c>
      <c r="O1532">
        <v>25</v>
      </c>
      <c r="P1532" s="31" t="s">
        <v>461</v>
      </c>
      <c r="Q1532">
        <v>1127</v>
      </c>
      <c r="R1532">
        <v>4</v>
      </c>
      <c r="S1532" s="32" t="s">
        <v>446</v>
      </c>
      <c r="T1532">
        <v>783</v>
      </c>
      <c r="W1532">
        <v>3</v>
      </c>
      <c r="X1532">
        <v>54</v>
      </c>
      <c r="Y1532" s="20" t="s">
        <v>30</v>
      </c>
      <c r="Z1532">
        <v>8</v>
      </c>
      <c r="AA1532">
        <v>7</v>
      </c>
      <c r="AB1532">
        <v>1</v>
      </c>
      <c r="AF1532">
        <v>2</v>
      </c>
      <c r="AG1532" t="s">
        <v>19</v>
      </c>
    </row>
    <row r="1533" spans="1:33" x14ac:dyDescent="0.25">
      <c r="A1533" s="23" t="s">
        <v>314</v>
      </c>
      <c r="B1533" s="19" t="s">
        <v>341</v>
      </c>
      <c r="C1533" s="19" t="s">
        <v>2346</v>
      </c>
      <c r="D1533">
        <v>15</v>
      </c>
      <c r="E1533">
        <v>7</v>
      </c>
      <c r="F1533" s="38" t="str">
        <f>VLOOKUP(Z1533, method!$A$1:$B$15, 2, 0)</f>
        <v>留後</v>
      </c>
      <c r="G1533">
        <v>12</v>
      </c>
      <c r="H1533">
        <v>135</v>
      </c>
      <c r="I1533" s="43">
        <v>1200</v>
      </c>
      <c r="J1533" s="20" t="s">
        <v>19</v>
      </c>
      <c r="K1533">
        <v>1</v>
      </c>
      <c r="L1533">
        <v>10.83</v>
      </c>
      <c r="M1533">
        <v>11</v>
      </c>
      <c r="N1533">
        <v>6</v>
      </c>
      <c r="O1533">
        <v>25</v>
      </c>
      <c r="P1533" s="31" t="s">
        <v>455</v>
      </c>
      <c r="Q1533">
        <v>1123</v>
      </c>
      <c r="R1533">
        <v>4</v>
      </c>
      <c r="S1533" s="32" t="s">
        <v>446</v>
      </c>
      <c r="T1533">
        <v>750</v>
      </c>
      <c r="W1533">
        <v>3</v>
      </c>
      <c r="X1533">
        <v>56</v>
      </c>
      <c r="Y1533" s="20" t="s">
        <v>30</v>
      </c>
      <c r="Z1533">
        <v>12</v>
      </c>
      <c r="AA1533">
        <v>11</v>
      </c>
      <c r="AB1533">
        <v>7</v>
      </c>
      <c r="AF1533">
        <v>2</v>
      </c>
      <c r="AG1533" t="s">
        <v>19</v>
      </c>
    </row>
    <row r="1534" spans="1:33" hidden="1" x14ac:dyDescent="0.25">
      <c r="A1534" s="23" t="s">
        <v>314</v>
      </c>
      <c r="B1534" s="19" t="s">
        <v>341</v>
      </c>
      <c r="C1534" s="19" t="s">
        <v>2346</v>
      </c>
      <c r="D1534">
        <v>18</v>
      </c>
      <c r="E1534">
        <v>11</v>
      </c>
      <c r="F1534" s="37" t="str">
        <f>VLOOKUP(Z1534, method!$A$1:$B$15, 2, 0)</f>
        <v>中前</v>
      </c>
      <c r="G1534">
        <v>2</v>
      </c>
      <c r="H1534">
        <v>133</v>
      </c>
      <c r="I1534">
        <v>1400</v>
      </c>
      <c r="J1534" s="17" t="s">
        <v>84</v>
      </c>
      <c r="K1534">
        <v>1</v>
      </c>
      <c r="L1534">
        <v>23.07</v>
      </c>
      <c r="M1534">
        <v>10</v>
      </c>
      <c r="N1534">
        <v>5</v>
      </c>
      <c r="O1534">
        <v>25</v>
      </c>
      <c r="P1534" t="s">
        <v>429</v>
      </c>
      <c r="Q1534">
        <v>1131</v>
      </c>
      <c r="R1534">
        <v>4</v>
      </c>
      <c r="S1534" s="32" t="s">
        <v>435</v>
      </c>
      <c r="T1534">
        <v>663</v>
      </c>
      <c r="W1534" t="s">
        <v>650</v>
      </c>
      <c r="X1534">
        <v>56</v>
      </c>
      <c r="Y1534" s="20" t="s">
        <v>30</v>
      </c>
      <c r="Z1534">
        <v>4</v>
      </c>
      <c r="AA1534">
        <v>6</v>
      </c>
      <c r="AB1534">
        <v>5</v>
      </c>
      <c r="AC1534">
        <v>11</v>
      </c>
      <c r="AF1534">
        <v>2</v>
      </c>
      <c r="AG1534" t="s">
        <v>19</v>
      </c>
    </row>
    <row r="1535" spans="1:33" x14ac:dyDescent="0.25">
      <c r="A1535" s="23" t="s">
        <v>314</v>
      </c>
      <c r="B1535" s="19" t="s">
        <v>341</v>
      </c>
      <c r="C1535" s="19" t="s">
        <v>2346</v>
      </c>
      <c r="D1535">
        <v>8.4</v>
      </c>
      <c r="E1535" s="28">
        <v>2</v>
      </c>
      <c r="F1535" s="37" t="str">
        <f>VLOOKUP(Z1535, method!$A$1:$B$15, 2, 0)</f>
        <v>中前</v>
      </c>
      <c r="G1535">
        <v>2</v>
      </c>
      <c r="H1535">
        <v>130</v>
      </c>
      <c r="I1535" s="43">
        <v>1200</v>
      </c>
      <c r="J1535" s="20" t="s">
        <v>58</v>
      </c>
      <c r="K1535">
        <v>1</v>
      </c>
      <c r="L1535">
        <v>9.44</v>
      </c>
      <c r="M1535">
        <v>30</v>
      </c>
      <c r="N1535">
        <v>4</v>
      </c>
      <c r="O1535">
        <v>25</v>
      </c>
      <c r="P1535" s="30" t="s">
        <v>445</v>
      </c>
      <c r="Q1535">
        <v>1129</v>
      </c>
      <c r="R1535">
        <v>4</v>
      </c>
      <c r="S1535" s="32" t="s">
        <v>446</v>
      </c>
      <c r="T1535">
        <v>635</v>
      </c>
      <c r="W1535" s="12" t="s">
        <v>431</v>
      </c>
      <c r="X1535">
        <v>55</v>
      </c>
      <c r="Y1535" s="20" t="s">
        <v>30</v>
      </c>
      <c r="Z1535">
        <v>6</v>
      </c>
      <c r="AA1535">
        <v>6</v>
      </c>
      <c r="AB1535">
        <v>2</v>
      </c>
      <c r="AF1535">
        <v>2</v>
      </c>
      <c r="AG1535" t="s">
        <v>19</v>
      </c>
    </row>
    <row r="1536" spans="1:33" x14ac:dyDescent="0.25">
      <c r="A1536" s="23" t="s">
        <v>314</v>
      </c>
      <c r="B1536" s="19" t="s">
        <v>341</v>
      </c>
      <c r="C1536" s="19" t="s">
        <v>2346</v>
      </c>
      <c r="D1536">
        <v>8.4</v>
      </c>
      <c r="E1536">
        <v>10</v>
      </c>
      <c r="F1536" s="38" t="str">
        <f>VLOOKUP(Z1536, method!$A$1:$B$15, 2, 0)</f>
        <v>留後</v>
      </c>
      <c r="G1536">
        <v>11</v>
      </c>
      <c r="H1536">
        <v>133</v>
      </c>
      <c r="I1536" s="43">
        <v>1200</v>
      </c>
      <c r="J1536" s="20" t="s">
        <v>19</v>
      </c>
      <c r="K1536">
        <v>1</v>
      </c>
      <c r="L1536">
        <v>10.5</v>
      </c>
      <c r="M1536">
        <v>16</v>
      </c>
      <c r="N1536">
        <v>4</v>
      </c>
      <c r="O1536">
        <v>25</v>
      </c>
      <c r="P1536" s="31" t="s">
        <v>455</v>
      </c>
      <c r="Q1536">
        <v>1125</v>
      </c>
      <c r="R1536">
        <v>4</v>
      </c>
      <c r="S1536" s="32" t="s">
        <v>446</v>
      </c>
      <c r="T1536">
        <v>599</v>
      </c>
      <c r="W1536" t="s">
        <v>488</v>
      </c>
      <c r="X1536">
        <v>57</v>
      </c>
      <c r="Y1536" s="20" t="s">
        <v>30</v>
      </c>
      <c r="Z1536">
        <v>11</v>
      </c>
      <c r="AA1536">
        <v>11</v>
      </c>
      <c r="AB1536">
        <v>10</v>
      </c>
      <c r="AF1536">
        <v>2</v>
      </c>
      <c r="AG1536" t="s">
        <v>19</v>
      </c>
    </row>
    <row r="1537" spans="1:33" x14ac:dyDescent="0.25">
      <c r="A1537" s="23" t="s">
        <v>314</v>
      </c>
      <c r="B1537" s="19" t="s">
        <v>341</v>
      </c>
      <c r="C1537" s="19" t="s">
        <v>2346</v>
      </c>
      <c r="D1537">
        <v>10</v>
      </c>
      <c r="E1537" s="34">
        <v>5</v>
      </c>
      <c r="F1537" s="38" t="str">
        <f>VLOOKUP(Z1537, method!$A$1:$B$15, 2, 0)</f>
        <v>留後</v>
      </c>
      <c r="G1537">
        <v>8</v>
      </c>
      <c r="H1537">
        <v>134</v>
      </c>
      <c r="I1537" s="43">
        <v>1200</v>
      </c>
      <c r="J1537" s="17" t="s">
        <v>84</v>
      </c>
      <c r="K1537">
        <v>1</v>
      </c>
      <c r="L1537">
        <v>10.07</v>
      </c>
      <c r="M1537">
        <v>19</v>
      </c>
      <c r="N1537">
        <v>3</v>
      </c>
      <c r="O1537">
        <v>25</v>
      </c>
      <c r="P1537" s="31" t="s">
        <v>455</v>
      </c>
      <c r="Q1537">
        <v>1125</v>
      </c>
      <c r="R1537">
        <v>4</v>
      </c>
      <c r="S1537" s="32" t="s">
        <v>446</v>
      </c>
      <c r="T1537">
        <v>517</v>
      </c>
      <c r="W1537">
        <v>4</v>
      </c>
      <c r="X1537">
        <v>58</v>
      </c>
      <c r="Y1537" s="20" t="s">
        <v>30</v>
      </c>
      <c r="Z1537">
        <v>11</v>
      </c>
      <c r="AA1537">
        <v>9</v>
      </c>
      <c r="AB1537">
        <v>5</v>
      </c>
      <c r="AF1537">
        <v>2</v>
      </c>
      <c r="AG1537" t="s">
        <v>19</v>
      </c>
    </row>
    <row r="1538" spans="1:33" hidden="1" x14ac:dyDescent="0.25">
      <c r="A1538" s="23" t="s">
        <v>314</v>
      </c>
      <c r="B1538" s="19" t="s">
        <v>341</v>
      </c>
      <c r="C1538" s="19" t="s">
        <v>2346</v>
      </c>
      <c r="D1538">
        <v>22</v>
      </c>
      <c r="E1538">
        <v>6</v>
      </c>
      <c r="F1538" s="37" t="str">
        <f>VLOOKUP(Z1538, method!$A$1:$B$15, 2, 0)</f>
        <v>中前</v>
      </c>
      <c r="G1538">
        <v>4</v>
      </c>
      <c r="H1538">
        <v>125</v>
      </c>
      <c r="I1538">
        <v>1400</v>
      </c>
      <c r="J1538" s="22" t="s">
        <v>588</v>
      </c>
      <c r="K1538">
        <v>1</v>
      </c>
      <c r="L1538">
        <v>22.72</v>
      </c>
      <c r="M1538">
        <v>23</v>
      </c>
      <c r="N1538">
        <v>2</v>
      </c>
      <c r="O1538">
        <v>25</v>
      </c>
      <c r="P1538" t="s">
        <v>434</v>
      </c>
      <c r="Q1538">
        <v>1122</v>
      </c>
      <c r="R1538">
        <v>4</v>
      </c>
      <c r="S1538" s="32" t="s">
        <v>435</v>
      </c>
      <c r="T1538">
        <v>449</v>
      </c>
      <c r="W1538" t="s">
        <v>600</v>
      </c>
      <c r="X1538">
        <v>60</v>
      </c>
      <c r="Y1538" s="20" t="s">
        <v>30</v>
      </c>
      <c r="Z1538">
        <v>7</v>
      </c>
      <c r="AA1538">
        <v>7</v>
      </c>
      <c r="AB1538">
        <v>7</v>
      </c>
      <c r="AC1538">
        <v>6</v>
      </c>
      <c r="AF1538">
        <v>2</v>
      </c>
      <c r="AG1538" t="s">
        <v>19</v>
      </c>
    </row>
    <row r="1539" spans="1:33" hidden="1" x14ac:dyDescent="0.25">
      <c r="A1539" s="23" t="s">
        <v>314</v>
      </c>
      <c r="B1539" s="19" t="s">
        <v>341</v>
      </c>
      <c r="C1539" s="19" t="s">
        <v>2346</v>
      </c>
      <c r="D1539">
        <v>33</v>
      </c>
      <c r="E1539">
        <v>13</v>
      </c>
      <c r="F1539" s="38" t="str">
        <f>VLOOKUP(Z1539, method!$A$1:$B$15, 2, 0)</f>
        <v>留後</v>
      </c>
      <c r="G1539">
        <v>14</v>
      </c>
      <c r="H1539">
        <v>121</v>
      </c>
      <c r="I1539">
        <v>1400</v>
      </c>
      <c r="J1539" s="20" t="s">
        <v>58</v>
      </c>
      <c r="K1539">
        <v>1</v>
      </c>
      <c r="L1539">
        <v>22.56</v>
      </c>
      <c r="M1539">
        <v>9</v>
      </c>
      <c r="N1539">
        <v>2</v>
      </c>
      <c r="O1539">
        <v>25</v>
      </c>
      <c r="P1539" t="s">
        <v>429</v>
      </c>
      <c r="Q1539">
        <v>1122</v>
      </c>
      <c r="R1539">
        <v>3</v>
      </c>
      <c r="S1539" s="32" t="s">
        <v>435</v>
      </c>
      <c r="T1539">
        <v>413</v>
      </c>
      <c r="W1539" t="s">
        <v>572</v>
      </c>
      <c r="X1539">
        <v>62</v>
      </c>
      <c r="Y1539" s="20" t="s">
        <v>30</v>
      </c>
      <c r="Z1539">
        <v>13</v>
      </c>
      <c r="AA1539">
        <v>13</v>
      </c>
      <c r="AB1539">
        <v>12</v>
      </c>
      <c r="AC1539">
        <v>13</v>
      </c>
      <c r="AF1539">
        <v>2</v>
      </c>
      <c r="AG1539" t="s">
        <v>19</v>
      </c>
    </row>
    <row r="1540" spans="1:33" hidden="1" x14ac:dyDescent="0.25">
      <c r="A1540" s="23" t="s">
        <v>314</v>
      </c>
      <c r="B1540" s="19" t="s">
        <v>341</v>
      </c>
      <c r="C1540" s="19" t="s">
        <v>2346</v>
      </c>
      <c r="D1540">
        <v>48</v>
      </c>
      <c r="E1540" s="34">
        <v>4</v>
      </c>
      <c r="F1540" s="37" t="str">
        <f>VLOOKUP(Z1540, method!$A$1:$B$15, 2, 0)</f>
        <v>中前</v>
      </c>
      <c r="G1540">
        <v>1</v>
      </c>
      <c r="H1540">
        <v>115</v>
      </c>
      <c r="I1540">
        <v>1650</v>
      </c>
      <c r="J1540" s="26" t="s">
        <v>389</v>
      </c>
      <c r="K1540">
        <v>1</v>
      </c>
      <c r="L1540">
        <v>38.49</v>
      </c>
      <c r="M1540">
        <v>18</v>
      </c>
      <c r="N1540">
        <v>12</v>
      </c>
      <c r="O1540">
        <v>24</v>
      </c>
      <c r="P1540" t="s">
        <v>467</v>
      </c>
      <c r="Q1540">
        <v>1117</v>
      </c>
      <c r="R1540">
        <v>3</v>
      </c>
      <c r="S1540" s="32" t="s">
        <v>435</v>
      </c>
      <c r="T1540">
        <v>276</v>
      </c>
      <c r="W1540" s="12">
        <v>2</v>
      </c>
      <c r="X1540">
        <v>63</v>
      </c>
      <c r="Y1540" s="20" t="s">
        <v>30</v>
      </c>
      <c r="Z1540">
        <v>7</v>
      </c>
      <c r="AA1540">
        <v>7</v>
      </c>
      <c r="AB1540">
        <v>5</v>
      </c>
      <c r="AC1540">
        <v>4</v>
      </c>
      <c r="AF1540">
        <v>2</v>
      </c>
      <c r="AG1540" t="s">
        <v>19</v>
      </c>
    </row>
    <row r="1541" spans="1:33" hidden="1" x14ac:dyDescent="0.25">
      <c r="A1541" s="23" t="s">
        <v>314</v>
      </c>
      <c r="B1541" s="19" t="s">
        <v>341</v>
      </c>
      <c r="C1541" s="19" t="s">
        <v>2346</v>
      </c>
      <c r="D1541">
        <v>42</v>
      </c>
      <c r="E1541">
        <v>10</v>
      </c>
      <c r="F1541" s="36" t="str">
        <f>VLOOKUP(Z1541, method!$A$1:$B$15, 2, 0)</f>
        <v>中後</v>
      </c>
      <c r="G1541">
        <v>5</v>
      </c>
      <c r="H1541">
        <v>121</v>
      </c>
      <c r="I1541">
        <v>1650</v>
      </c>
      <c r="J1541" s="17" t="s">
        <v>406</v>
      </c>
      <c r="K1541">
        <v>1</v>
      </c>
      <c r="L1541">
        <v>41.35</v>
      </c>
      <c r="M1541">
        <v>4</v>
      </c>
      <c r="N1541">
        <v>12</v>
      </c>
      <c r="O1541">
        <v>24</v>
      </c>
      <c r="P1541" s="31" t="s">
        <v>450</v>
      </c>
      <c r="Q1541">
        <v>1108</v>
      </c>
      <c r="R1541">
        <v>3</v>
      </c>
      <c r="S1541" s="32" t="s">
        <v>435</v>
      </c>
      <c r="T1541">
        <v>237</v>
      </c>
      <c r="W1541" t="s">
        <v>488</v>
      </c>
      <c r="X1541">
        <v>65</v>
      </c>
      <c r="Y1541" s="20" t="s">
        <v>30</v>
      </c>
      <c r="Z1541">
        <v>8</v>
      </c>
      <c r="AA1541">
        <v>7</v>
      </c>
      <c r="AB1541">
        <v>8</v>
      </c>
      <c r="AC1541">
        <v>10</v>
      </c>
      <c r="AF1541">
        <v>2</v>
      </c>
      <c r="AG1541" t="s">
        <v>19</v>
      </c>
    </row>
    <row r="1542" spans="1:33" hidden="1" x14ac:dyDescent="0.25">
      <c r="A1542" s="23" t="s">
        <v>314</v>
      </c>
      <c r="B1542" s="19" t="s">
        <v>341</v>
      </c>
      <c r="C1542" s="19" t="s">
        <v>2346</v>
      </c>
      <c r="D1542">
        <v>38</v>
      </c>
      <c r="E1542">
        <v>6</v>
      </c>
      <c r="F1542" s="37" t="str">
        <f>VLOOKUP(Z1542, method!$A$1:$B$15, 2, 0)</f>
        <v>中前</v>
      </c>
      <c r="G1542">
        <v>3</v>
      </c>
      <c r="H1542">
        <v>114</v>
      </c>
      <c r="I1542">
        <v>1400</v>
      </c>
      <c r="J1542" s="22" t="s">
        <v>588</v>
      </c>
      <c r="K1542">
        <v>1</v>
      </c>
      <c r="L1542">
        <v>22.02</v>
      </c>
      <c r="M1542">
        <v>17</v>
      </c>
      <c r="N1542">
        <v>11</v>
      </c>
      <c r="O1542">
        <v>24</v>
      </c>
      <c r="P1542" t="s">
        <v>506</v>
      </c>
      <c r="Q1542">
        <v>1114</v>
      </c>
      <c r="R1542">
        <v>3</v>
      </c>
      <c r="S1542" s="32" t="s">
        <v>435</v>
      </c>
      <c r="T1542">
        <v>191</v>
      </c>
      <c r="W1542" s="12" t="s">
        <v>456</v>
      </c>
      <c r="X1542">
        <v>66</v>
      </c>
      <c r="Y1542" s="20" t="s">
        <v>30</v>
      </c>
      <c r="Z1542">
        <v>7</v>
      </c>
      <c r="AA1542">
        <v>7</v>
      </c>
      <c r="AB1542">
        <v>9</v>
      </c>
      <c r="AC1542">
        <v>6</v>
      </c>
      <c r="AF1542">
        <v>2</v>
      </c>
      <c r="AG1542" t="s">
        <v>19</v>
      </c>
    </row>
    <row r="1543" spans="1:33" hidden="1" x14ac:dyDescent="0.25">
      <c r="A1543" s="23" t="s">
        <v>314</v>
      </c>
      <c r="B1543" s="19" t="s">
        <v>341</v>
      </c>
      <c r="C1543" s="19" t="s">
        <v>2346</v>
      </c>
      <c r="D1543">
        <v>30</v>
      </c>
      <c r="E1543">
        <v>7</v>
      </c>
      <c r="F1543" s="38" t="str">
        <f>VLOOKUP(Z1543, method!$A$1:$B$15, 2, 0)</f>
        <v>留後</v>
      </c>
      <c r="G1543">
        <v>10</v>
      </c>
      <c r="H1543">
        <v>116</v>
      </c>
      <c r="I1543">
        <v>1400</v>
      </c>
      <c r="J1543" s="22" t="s">
        <v>588</v>
      </c>
      <c r="K1543">
        <v>1</v>
      </c>
      <c r="L1543">
        <v>22.14</v>
      </c>
      <c r="M1543">
        <v>20</v>
      </c>
      <c r="N1543">
        <v>10</v>
      </c>
      <c r="O1543">
        <v>24</v>
      </c>
      <c r="P1543" t="s">
        <v>506</v>
      </c>
      <c r="Q1543">
        <v>1122</v>
      </c>
      <c r="R1543">
        <v>3</v>
      </c>
      <c r="S1543" s="32" t="s">
        <v>446</v>
      </c>
      <c r="T1543">
        <v>120</v>
      </c>
      <c r="W1543" t="s">
        <v>459</v>
      </c>
      <c r="X1543">
        <v>68</v>
      </c>
      <c r="Y1543" s="20" t="s">
        <v>30</v>
      </c>
      <c r="Z1543">
        <v>13</v>
      </c>
      <c r="AA1543">
        <v>13</v>
      </c>
      <c r="AB1543">
        <v>13</v>
      </c>
      <c r="AC1543">
        <v>7</v>
      </c>
      <c r="AF1543">
        <v>2</v>
      </c>
      <c r="AG1543" t="s">
        <v>19</v>
      </c>
    </row>
    <row r="1544" spans="1:33" hidden="1" x14ac:dyDescent="0.25">
      <c r="A1544" s="23" t="s">
        <v>314</v>
      </c>
      <c r="B1544" s="19" t="s">
        <v>341</v>
      </c>
      <c r="C1544" s="19" t="s">
        <v>2346</v>
      </c>
      <c r="D1544">
        <v>37</v>
      </c>
      <c r="E1544" s="34">
        <v>5</v>
      </c>
      <c r="F1544" s="38" t="str">
        <f>VLOOKUP(Z1544, method!$A$1:$B$15, 2, 0)</f>
        <v>留後</v>
      </c>
      <c r="G1544">
        <v>12</v>
      </c>
      <c r="H1544">
        <v>115</v>
      </c>
      <c r="I1544">
        <v>1400</v>
      </c>
      <c r="J1544" s="22" t="s">
        <v>588</v>
      </c>
      <c r="K1544">
        <v>1</v>
      </c>
      <c r="L1544">
        <v>22.23</v>
      </c>
      <c r="M1544">
        <v>1</v>
      </c>
      <c r="N1544">
        <v>10</v>
      </c>
      <c r="O1544">
        <v>24</v>
      </c>
      <c r="P1544" t="s">
        <v>441</v>
      </c>
      <c r="Q1544">
        <v>1111</v>
      </c>
      <c r="R1544">
        <v>3</v>
      </c>
      <c r="S1544" s="32" t="s">
        <v>446</v>
      </c>
      <c r="T1544">
        <v>74</v>
      </c>
      <c r="W1544" s="12" t="s">
        <v>521</v>
      </c>
      <c r="X1544">
        <v>69</v>
      </c>
      <c r="Y1544" s="20" t="s">
        <v>30</v>
      </c>
      <c r="Z1544">
        <v>13</v>
      </c>
      <c r="AA1544">
        <v>13</v>
      </c>
      <c r="AB1544">
        <v>12</v>
      </c>
      <c r="AC1544">
        <v>5</v>
      </c>
      <c r="AF1544">
        <v>2</v>
      </c>
      <c r="AG1544" t="s">
        <v>19</v>
      </c>
    </row>
    <row r="1545" spans="1:33" hidden="1" x14ac:dyDescent="0.25">
      <c r="A1545" s="23" t="s">
        <v>314</v>
      </c>
      <c r="B1545" s="19" t="s">
        <v>341</v>
      </c>
      <c r="C1545" s="19" t="s">
        <v>2346</v>
      </c>
      <c r="D1545">
        <v>13</v>
      </c>
      <c r="E1545">
        <v>7</v>
      </c>
      <c r="F1545" s="37" t="str">
        <f>VLOOKUP(Z1545, method!$A$1:$B$15, 2, 0)</f>
        <v>中前</v>
      </c>
      <c r="G1545">
        <v>1</v>
      </c>
      <c r="H1545">
        <v>128</v>
      </c>
      <c r="I1545" s="43">
        <v>1200</v>
      </c>
      <c r="J1545" s="16" t="s">
        <v>316</v>
      </c>
      <c r="K1545">
        <v>1</v>
      </c>
      <c r="L1545">
        <v>11.4</v>
      </c>
      <c r="M1545">
        <v>11</v>
      </c>
      <c r="N1545">
        <v>9</v>
      </c>
      <c r="O1545">
        <v>24</v>
      </c>
      <c r="P1545" s="31" t="s">
        <v>450</v>
      </c>
      <c r="Q1545">
        <v>1119</v>
      </c>
      <c r="R1545">
        <v>3</v>
      </c>
      <c r="S1545" s="32" t="s">
        <v>435</v>
      </c>
      <c r="T1545">
        <v>18</v>
      </c>
      <c r="W1545" t="s">
        <v>474</v>
      </c>
      <c r="X1545">
        <v>70</v>
      </c>
      <c r="Y1545" s="20" t="s">
        <v>30</v>
      </c>
      <c r="Z1545">
        <v>7</v>
      </c>
      <c r="AA1545">
        <v>6</v>
      </c>
      <c r="AB1545">
        <v>7</v>
      </c>
      <c r="AF1545">
        <v>2</v>
      </c>
      <c r="AG1545" t="s">
        <v>19</v>
      </c>
    </row>
    <row r="1546" spans="1:33" hidden="1" x14ac:dyDescent="0.25">
      <c r="A1546" s="23" t="s">
        <v>314</v>
      </c>
      <c r="B1546" s="19" t="s">
        <v>341</v>
      </c>
      <c r="C1546" s="19" t="s">
        <v>2346</v>
      </c>
      <c r="D1546">
        <v>17</v>
      </c>
      <c r="E1546">
        <v>8</v>
      </c>
      <c r="F1546" s="36" t="str">
        <f>VLOOKUP(Z1546, method!$A$1:$B$15, 2, 0)</f>
        <v>中後</v>
      </c>
      <c r="G1546">
        <v>5</v>
      </c>
      <c r="H1546">
        <v>130</v>
      </c>
      <c r="I1546">
        <v>1650</v>
      </c>
      <c r="J1546" s="17" t="s">
        <v>84</v>
      </c>
      <c r="K1546">
        <v>1</v>
      </c>
      <c r="L1546">
        <v>40.9</v>
      </c>
      <c r="M1546">
        <v>12</v>
      </c>
      <c r="N1546">
        <v>6</v>
      </c>
      <c r="O1546">
        <v>24</v>
      </c>
      <c r="P1546" s="31" t="s">
        <v>455</v>
      </c>
      <c r="Q1546">
        <v>1109</v>
      </c>
      <c r="R1546">
        <v>3</v>
      </c>
      <c r="S1546" s="32" t="s">
        <v>435</v>
      </c>
      <c r="T1546">
        <v>750</v>
      </c>
      <c r="W1546" t="s">
        <v>519</v>
      </c>
      <c r="X1546">
        <v>70</v>
      </c>
      <c r="Y1546" s="20" t="s">
        <v>30</v>
      </c>
      <c r="Z1546">
        <v>10</v>
      </c>
      <c r="AA1546">
        <v>10</v>
      </c>
      <c r="AB1546">
        <v>10</v>
      </c>
      <c r="AC1546">
        <v>8</v>
      </c>
      <c r="AF1546">
        <v>2</v>
      </c>
      <c r="AG1546" t="s">
        <v>19</v>
      </c>
    </row>
    <row r="1547" spans="1:33" hidden="1" x14ac:dyDescent="0.25">
      <c r="A1547" s="23" t="s">
        <v>314</v>
      </c>
      <c r="B1547" s="19" t="s">
        <v>341</v>
      </c>
      <c r="C1547" s="19" t="s">
        <v>2346</v>
      </c>
      <c r="D1547">
        <v>28</v>
      </c>
      <c r="E1547" s="28">
        <v>2</v>
      </c>
      <c r="F1547" s="38" t="str">
        <f>VLOOKUP(Z1547, method!$A$1:$B$15, 2, 0)</f>
        <v>留後</v>
      </c>
      <c r="G1547">
        <v>10</v>
      </c>
      <c r="H1547">
        <v>119</v>
      </c>
      <c r="I1547">
        <v>1400</v>
      </c>
      <c r="J1547" s="16" t="s">
        <v>316</v>
      </c>
      <c r="K1547">
        <v>1</v>
      </c>
      <c r="L1547">
        <v>21.65</v>
      </c>
      <c r="M1547">
        <v>26</v>
      </c>
      <c r="N1547">
        <v>5</v>
      </c>
      <c r="O1547">
        <v>24</v>
      </c>
      <c r="P1547" t="s">
        <v>434</v>
      </c>
      <c r="Q1547">
        <v>1109</v>
      </c>
      <c r="R1547">
        <v>3</v>
      </c>
      <c r="S1547" s="32" t="s">
        <v>435</v>
      </c>
      <c r="T1547">
        <v>703</v>
      </c>
      <c r="W1547" s="12" t="s">
        <v>480</v>
      </c>
      <c r="X1547">
        <v>69</v>
      </c>
      <c r="Y1547" s="20" t="s">
        <v>30</v>
      </c>
      <c r="Z1547">
        <v>13</v>
      </c>
      <c r="AA1547">
        <v>11</v>
      </c>
      <c r="AB1547">
        <v>9</v>
      </c>
      <c r="AC1547">
        <v>2</v>
      </c>
      <c r="AF1547">
        <v>2</v>
      </c>
      <c r="AG1547" t="s">
        <v>19</v>
      </c>
    </row>
    <row r="1548" spans="1:33" hidden="1" x14ac:dyDescent="0.25">
      <c r="A1548" s="23" t="s">
        <v>314</v>
      </c>
      <c r="B1548" s="19" t="s">
        <v>341</v>
      </c>
      <c r="C1548" s="19" t="s">
        <v>2346</v>
      </c>
      <c r="D1548">
        <v>8.9</v>
      </c>
      <c r="E1548">
        <v>9</v>
      </c>
      <c r="F1548" s="36" t="str">
        <f>VLOOKUP(Z1548, method!$A$1:$B$15, 2, 0)</f>
        <v>中後</v>
      </c>
      <c r="G1548">
        <v>8</v>
      </c>
      <c r="H1548">
        <v>125</v>
      </c>
      <c r="I1548" s="43">
        <v>1200</v>
      </c>
      <c r="J1548" s="16" t="s">
        <v>316</v>
      </c>
      <c r="K1548">
        <v>1</v>
      </c>
      <c r="L1548">
        <v>10.86</v>
      </c>
      <c r="M1548">
        <v>15</v>
      </c>
      <c r="N1548">
        <v>5</v>
      </c>
      <c r="O1548">
        <v>24</v>
      </c>
      <c r="P1548" s="31" t="s">
        <v>461</v>
      </c>
      <c r="Q1548">
        <v>1107</v>
      </c>
      <c r="R1548">
        <v>3</v>
      </c>
      <c r="S1548" s="32" t="s">
        <v>435</v>
      </c>
      <c r="T1548">
        <v>674</v>
      </c>
      <c r="W1548" t="s">
        <v>817</v>
      </c>
      <c r="X1548">
        <v>69</v>
      </c>
      <c r="Y1548" s="20" t="s">
        <v>30</v>
      </c>
      <c r="Z1548">
        <v>10</v>
      </c>
      <c r="AA1548">
        <v>10</v>
      </c>
      <c r="AB1548">
        <v>9</v>
      </c>
      <c r="AF1548">
        <v>2</v>
      </c>
      <c r="AG1548" t="s">
        <v>19</v>
      </c>
    </row>
    <row r="1549" spans="1:33" hidden="1" x14ac:dyDescent="0.25">
      <c r="A1549" s="23" t="s">
        <v>314</v>
      </c>
      <c r="B1549" s="19" t="s">
        <v>341</v>
      </c>
      <c r="C1549" s="19" t="s">
        <v>2346</v>
      </c>
      <c r="D1549">
        <v>18</v>
      </c>
      <c r="E1549" s="28">
        <v>2</v>
      </c>
      <c r="F1549" s="36" t="str">
        <f>VLOOKUP(Z1549, method!$A$1:$B$15, 2, 0)</f>
        <v>中後</v>
      </c>
      <c r="G1549">
        <v>5</v>
      </c>
      <c r="H1549">
        <v>123</v>
      </c>
      <c r="I1549" s="43">
        <v>1200</v>
      </c>
      <c r="J1549" s="16" t="s">
        <v>316</v>
      </c>
      <c r="K1549">
        <v>1</v>
      </c>
      <c r="L1549">
        <v>10.63</v>
      </c>
      <c r="M1549">
        <v>1</v>
      </c>
      <c r="N1549">
        <v>5</v>
      </c>
      <c r="O1549">
        <v>24</v>
      </c>
      <c r="P1549" s="31" t="s">
        <v>450</v>
      </c>
      <c r="Q1549">
        <v>1118</v>
      </c>
      <c r="R1549">
        <v>3</v>
      </c>
      <c r="S1549" s="33" t="s">
        <v>499</v>
      </c>
      <c r="T1549">
        <v>633</v>
      </c>
      <c r="W1549" s="12" t="s">
        <v>464</v>
      </c>
      <c r="X1549">
        <v>68</v>
      </c>
      <c r="Y1549" s="20" t="s">
        <v>30</v>
      </c>
      <c r="Z1549">
        <v>9</v>
      </c>
      <c r="AA1549">
        <v>8</v>
      </c>
      <c r="AB1549">
        <v>2</v>
      </c>
      <c r="AF1549">
        <v>2</v>
      </c>
      <c r="AG1549" t="s">
        <v>19</v>
      </c>
    </row>
    <row r="1550" spans="1:33" hidden="1" x14ac:dyDescent="0.25">
      <c r="A1550" s="23" t="s">
        <v>314</v>
      </c>
      <c r="B1550" s="19" t="s">
        <v>341</v>
      </c>
      <c r="C1550" s="19" t="s">
        <v>2346</v>
      </c>
      <c r="D1550" t="s">
        <v>546</v>
      </c>
      <c r="E1550" t="s">
        <v>720</v>
      </c>
      <c r="G1550" t="s">
        <v>546</v>
      </c>
      <c r="H1550">
        <v>124</v>
      </c>
      <c r="I1550">
        <v>1650</v>
      </c>
      <c r="J1550" s="16" t="s">
        <v>316</v>
      </c>
      <c r="K1550" t="s">
        <v>546</v>
      </c>
      <c r="M1550">
        <v>27</v>
      </c>
      <c r="N1550">
        <v>3</v>
      </c>
      <c r="O1550">
        <v>24</v>
      </c>
      <c r="P1550" s="31" t="s">
        <v>450</v>
      </c>
      <c r="Q1550" t="s">
        <v>546</v>
      </c>
      <c r="R1550">
        <v>3</v>
      </c>
      <c r="S1550" s="32" t="s">
        <v>435</v>
      </c>
      <c r="T1550">
        <v>539</v>
      </c>
      <c r="W1550" t="s">
        <v>546</v>
      </c>
      <c r="X1550">
        <v>68</v>
      </c>
      <c r="Y1550" s="20" t="s">
        <v>30</v>
      </c>
      <c r="Z1550" t="s">
        <v>546</v>
      </c>
      <c r="AF1550">
        <v>2</v>
      </c>
      <c r="AG1550" t="s">
        <v>19</v>
      </c>
    </row>
    <row r="1551" spans="1:33" hidden="1" x14ac:dyDescent="0.25">
      <c r="A1551" s="23" t="s">
        <v>314</v>
      </c>
      <c r="B1551" s="19" t="s">
        <v>341</v>
      </c>
      <c r="C1551" s="19" t="s">
        <v>2346</v>
      </c>
      <c r="D1551">
        <v>27</v>
      </c>
      <c r="E1551">
        <v>6</v>
      </c>
      <c r="F1551" s="37" t="str">
        <f>VLOOKUP(Z1551, method!$A$1:$B$15, 2, 0)</f>
        <v>中前</v>
      </c>
      <c r="G1551">
        <v>2</v>
      </c>
      <c r="H1551">
        <v>128</v>
      </c>
      <c r="I1551">
        <v>1400</v>
      </c>
      <c r="J1551" s="16" t="s">
        <v>316</v>
      </c>
      <c r="K1551">
        <v>1</v>
      </c>
      <c r="L1551">
        <v>22.26</v>
      </c>
      <c r="M1551">
        <v>16</v>
      </c>
      <c r="N1551">
        <v>3</v>
      </c>
      <c r="O1551">
        <v>24</v>
      </c>
      <c r="P1551" t="s">
        <v>441</v>
      </c>
      <c r="Q1551">
        <v>1113</v>
      </c>
      <c r="R1551">
        <v>3</v>
      </c>
      <c r="S1551" s="32" t="s">
        <v>435</v>
      </c>
      <c r="T1551">
        <v>512</v>
      </c>
      <c r="W1551" t="s">
        <v>519</v>
      </c>
      <c r="X1551">
        <v>70</v>
      </c>
      <c r="Y1551" s="20" t="s">
        <v>30</v>
      </c>
      <c r="Z1551">
        <v>6</v>
      </c>
      <c r="AA1551">
        <v>7</v>
      </c>
      <c r="AB1551">
        <v>5</v>
      </c>
      <c r="AC1551">
        <v>6</v>
      </c>
      <c r="AF1551">
        <v>2</v>
      </c>
      <c r="AG1551" t="s">
        <v>19</v>
      </c>
    </row>
    <row r="1552" spans="1:33" hidden="1" x14ac:dyDescent="0.25">
      <c r="A1552" s="23" t="s">
        <v>314</v>
      </c>
      <c r="B1552" s="19" t="s">
        <v>341</v>
      </c>
      <c r="C1552" s="19" t="s">
        <v>2346</v>
      </c>
      <c r="D1552">
        <v>24</v>
      </c>
      <c r="E1552">
        <v>8</v>
      </c>
      <c r="F1552" s="38" t="str">
        <f>VLOOKUP(Z1552, method!$A$1:$B$15, 2, 0)</f>
        <v>留後</v>
      </c>
      <c r="G1552">
        <v>12</v>
      </c>
      <c r="H1552">
        <v>122</v>
      </c>
      <c r="I1552" s="43">
        <v>1200</v>
      </c>
      <c r="J1552" s="16" t="s">
        <v>316</v>
      </c>
      <c r="K1552">
        <v>1</v>
      </c>
      <c r="L1552">
        <v>10.18</v>
      </c>
      <c r="M1552">
        <v>21</v>
      </c>
      <c r="N1552">
        <v>2</v>
      </c>
      <c r="O1552">
        <v>24</v>
      </c>
      <c r="P1552" s="42" t="s">
        <v>445</v>
      </c>
      <c r="Q1552">
        <v>1111</v>
      </c>
      <c r="R1552">
        <v>3</v>
      </c>
      <c r="S1552" s="32" t="s">
        <v>435</v>
      </c>
      <c r="T1552">
        <v>444</v>
      </c>
      <c r="W1552" t="s">
        <v>629</v>
      </c>
      <c r="X1552">
        <v>72</v>
      </c>
      <c r="Y1552" s="20" t="s">
        <v>30</v>
      </c>
      <c r="Z1552">
        <v>11</v>
      </c>
      <c r="AA1552">
        <v>11</v>
      </c>
      <c r="AB1552">
        <v>8</v>
      </c>
      <c r="AF1552">
        <v>2</v>
      </c>
      <c r="AG1552" t="s">
        <v>19</v>
      </c>
    </row>
    <row r="1553" spans="1:33" hidden="1" x14ac:dyDescent="0.25">
      <c r="A1553" s="23" t="s">
        <v>314</v>
      </c>
      <c r="B1553" s="19" t="s">
        <v>341</v>
      </c>
      <c r="C1553" s="19" t="s">
        <v>2346</v>
      </c>
      <c r="D1553">
        <v>7.7</v>
      </c>
      <c r="E1553">
        <v>7</v>
      </c>
      <c r="F1553" s="36" t="str">
        <f>VLOOKUP(Z1553, method!$A$1:$B$15, 2, 0)</f>
        <v>中後</v>
      </c>
      <c r="G1553">
        <v>3</v>
      </c>
      <c r="H1553">
        <v>130</v>
      </c>
      <c r="I1553" s="43">
        <v>1200</v>
      </c>
      <c r="J1553" s="16" t="s">
        <v>316</v>
      </c>
      <c r="K1553">
        <v>1</v>
      </c>
      <c r="L1553">
        <v>10.86</v>
      </c>
      <c r="M1553">
        <v>31</v>
      </c>
      <c r="N1553">
        <v>1</v>
      </c>
      <c r="O1553">
        <v>24</v>
      </c>
      <c r="P1553" s="31" t="s">
        <v>450</v>
      </c>
      <c r="Q1553">
        <v>1118</v>
      </c>
      <c r="R1553">
        <v>3</v>
      </c>
      <c r="S1553" s="32" t="s">
        <v>435</v>
      </c>
      <c r="T1553">
        <v>385</v>
      </c>
      <c r="W1553" t="s">
        <v>541</v>
      </c>
      <c r="X1553">
        <v>73</v>
      </c>
      <c r="Y1553" s="20" t="s">
        <v>30</v>
      </c>
      <c r="Z1553">
        <v>9</v>
      </c>
      <c r="AA1553">
        <v>10</v>
      </c>
      <c r="AB1553">
        <v>7</v>
      </c>
      <c r="AF1553">
        <v>2</v>
      </c>
      <c r="AG1553" t="s">
        <v>19</v>
      </c>
    </row>
    <row r="1554" spans="1:33" hidden="1" x14ac:dyDescent="0.25">
      <c r="A1554" s="23" t="s">
        <v>314</v>
      </c>
      <c r="B1554" s="19" t="s">
        <v>341</v>
      </c>
      <c r="C1554" s="19" t="s">
        <v>2346</v>
      </c>
      <c r="D1554">
        <v>22</v>
      </c>
      <c r="E1554" s="34">
        <v>4</v>
      </c>
      <c r="F1554" s="37" t="str">
        <f>VLOOKUP(Z1554, method!$A$1:$B$15, 2, 0)</f>
        <v>中前</v>
      </c>
      <c r="G1554">
        <v>6</v>
      </c>
      <c r="H1554">
        <v>131</v>
      </c>
      <c r="I1554" s="43">
        <v>1200</v>
      </c>
      <c r="J1554" s="16" t="s">
        <v>316</v>
      </c>
      <c r="K1554">
        <v>1</v>
      </c>
      <c r="L1554">
        <v>10.38</v>
      </c>
      <c r="M1554">
        <v>10</v>
      </c>
      <c r="N1554">
        <v>1</v>
      </c>
      <c r="O1554">
        <v>24</v>
      </c>
      <c r="P1554" s="31" t="s">
        <v>455</v>
      </c>
      <c r="Q1554">
        <v>1115</v>
      </c>
      <c r="R1554">
        <v>3</v>
      </c>
      <c r="S1554" s="32" t="s">
        <v>435</v>
      </c>
      <c r="T1554">
        <v>332</v>
      </c>
      <c r="W1554">
        <v>3</v>
      </c>
      <c r="X1554">
        <v>73</v>
      </c>
      <c r="Y1554" s="20" t="s">
        <v>30</v>
      </c>
      <c r="Z1554">
        <v>7</v>
      </c>
      <c r="AA1554">
        <v>7</v>
      </c>
      <c r="AB1554">
        <v>4</v>
      </c>
      <c r="AF1554">
        <v>2</v>
      </c>
      <c r="AG1554" t="s">
        <v>19</v>
      </c>
    </row>
    <row r="1555" spans="1:33" hidden="1" x14ac:dyDescent="0.25">
      <c r="A1555" s="23" t="s">
        <v>314</v>
      </c>
      <c r="B1555" s="19" t="s">
        <v>341</v>
      </c>
      <c r="C1555" s="19" t="s">
        <v>2346</v>
      </c>
      <c r="D1555">
        <v>16</v>
      </c>
      <c r="E1555">
        <v>10</v>
      </c>
      <c r="F1555" s="38" t="str">
        <f>VLOOKUP(Z1555, method!$A$1:$B$15, 2, 0)</f>
        <v>留後</v>
      </c>
      <c r="G1555">
        <v>13</v>
      </c>
      <c r="H1555">
        <v>131</v>
      </c>
      <c r="I1555">
        <v>1400</v>
      </c>
      <c r="J1555" s="16" t="s">
        <v>316</v>
      </c>
      <c r="K1555">
        <v>1</v>
      </c>
      <c r="L1555">
        <v>22.94</v>
      </c>
      <c r="M1555">
        <v>3</v>
      </c>
      <c r="N1555">
        <v>12</v>
      </c>
      <c r="O1555">
        <v>23</v>
      </c>
      <c r="P1555" t="s">
        <v>441</v>
      </c>
      <c r="Q1555">
        <v>1103</v>
      </c>
      <c r="R1555">
        <v>3</v>
      </c>
      <c r="S1555" s="32" t="s">
        <v>435</v>
      </c>
      <c r="T1555">
        <v>222</v>
      </c>
      <c r="W1555" t="s">
        <v>541</v>
      </c>
      <c r="X1555">
        <v>73</v>
      </c>
      <c r="Y1555" s="20" t="s">
        <v>30</v>
      </c>
      <c r="Z1555">
        <v>11</v>
      </c>
      <c r="AA1555">
        <v>12</v>
      </c>
      <c r="AB1555">
        <v>10</v>
      </c>
      <c r="AC1555">
        <v>10</v>
      </c>
      <c r="AF1555">
        <v>2</v>
      </c>
      <c r="AG1555" t="s">
        <v>19</v>
      </c>
    </row>
    <row r="1556" spans="1:33" hidden="1" x14ac:dyDescent="0.25">
      <c r="A1556" s="23" t="s">
        <v>314</v>
      </c>
      <c r="B1556" s="19" t="s">
        <v>341</v>
      </c>
      <c r="C1556" s="19" t="s">
        <v>2346</v>
      </c>
      <c r="D1556">
        <v>15</v>
      </c>
      <c r="E1556" s="28">
        <v>1</v>
      </c>
      <c r="F1556" s="38" t="str">
        <f>VLOOKUP(Z1556, method!$A$1:$B$15, 2, 0)</f>
        <v>留後</v>
      </c>
      <c r="G1556">
        <v>9</v>
      </c>
      <c r="H1556">
        <v>124</v>
      </c>
      <c r="I1556" s="43">
        <v>1200</v>
      </c>
      <c r="J1556" s="16" t="s">
        <v>316</v>
      </c>
      <c r="K1556">
        <v>1</v>
      </c>
      <c r="L1556">
        <v>10.1</v>
      </c>
      <c r="M1556">
        <v>22</v>
      </c>
      <c r="N1556">
        <v>11</v>
      </c>
      <c r="O1556">
        <v>23</v>
      </c>
      <c r="P1556" s="31" t="s">
        <v>461</v>
      </c>
      <c r="Q1556">
        <v>1100</v>
      </c>
      <c r="R1556">
        <v>3</v>
      </c>
      <c r="S1556" s="32" t="s">
        <v>435</v>
      </c>
      <c r="T1556">
        <v>194</v>
      </c>
      <c r="W1556" s="12" t="s">
        <v>662</v>
      </c>
      <c r="X1556">
        <v>68</v>
      </c>
      <c r="Y1556" s="20" t="s">
        <v>30</v>
      </c>
      <c r="Z1556">
        <v>11</v>
      </c>
      <c r="AA1556">
        <v>9</v>
      </c>
      <c r="AB1556">
        <v>1</v>
      </c>
      <c r="AF1556">
        <v>2</v>
      </c>
      <c r="AG1556" t="s">
        <v>19</v>
      </c>
    </row>
    <row r="1557" spans="1:33" hidden="1" x14ac:dyDescent="0.25">
      <c r="A1557" s="23" t="s">
        <v>314</v>
      </c>
      <c r="B1557" s="19" t="s">
        <v>341</v>
      </c>
      <c r="C1557" s="19" t="s">
        <v>2346</v>
      </c>
      <c r="D1557">
        <v>7.3</v>
      </c>
      <c r="E1557" s="28">
        <v>1</v>
      </c>
      <c r="F1557" s="37" t="str">
        <f>VLOOKUP(Z1557, method!$A$1:$B$15, 2, 0)</f>
        <v>中前</v>
      </c>
      <c r="G1557">
        <v>2</v>
      </c>
      <c r="H1557">
        <v>119</v>
      </c>
      <c r="I1557" s="43">
        <v>1200</v>
      </c>
      <c r="J1557" s="16" t="s">
        <v>316</v>
      </c>
      <c r="K1557">
        <v>1</v>
      </c>
      <c r="L1557">
        <v>10.06</v>
      </c>
      <c r="M1557">
        <v>18</v>
      </c>
      <c r="N1557">
        <v>10</v>
      </c>
      <c r="O1557">
        <v>23</v>
      </c>
      <c r="P1557" s="31" t="s">
        <v>455</v>
      </c>
      <c r="Q1557">
        <v>1110</v>
      </c>
      <c r="R1557">
        <v>3</v>
      </c>
      <c r="S1557" s="33" t="s">
        <v>430</v>
      </c>
      <c r="T1557">
        <v>99</v>
      </c>
      <c r="W1557" s="12">
        <v>1</v>
      </c>
      <c r="X1557">
        <v>62</v>
      </c>
      <c r="Y1557" s="20" t="s">
        <v>30</v>
      </c>
      <c r="Z1557">
        <v>7</v>
      </c>
      <c r="AA1557">
        <v>7</v>
      </c>
      <c r="AB1557">
        <v>1</v>
      </c>
      <c r="AF1557">
        <v>2</v>
      </c>
      <c r="AG1557" t="s">
        <v>19</v>
      </c>
    </row>
    <row r="1558" spans="1:33" x14ac:dyDescent="0.25">
      <c r="A1558" s="23" t="s">
        <v>314</v>
      </c>
      <c r="B1558" s="20" t="s">
        <v>344</v>
      </c>
      <c r="C1558" s="20" t="s">
        <v>2347</v>
      </c>
      <c r="D1558">
        <v>10</v>
      </c>
      <c r="E1558" s="34">
        <v>4</v>
      </c>
      <c r="F1558" s="37" t="str">
        <f>VLOOKUP(Z1558, method!$A$1:$B$15, 2, 0)</f>
        <v>中前</v>
      </c>
      <c r="G1558">
        <v>7</v>
      </c>
      <c r="H1558">
        <v>118</v>
      </c>
      <c r="I1558" s="43">
        <v>1200</v>
      </c>
      <c r="J1558" s="25" t="s">
        <v>150</v>
      </c>
      <c r="K1558">
        <v>1</v>
      </c>
      <c r="L1558">
        <v>10.3</v>
      </c>
      <c r="M1558">
        <v>10</v>
      </c>
      <c r="N1558">
        <v>9</v>
      </c>
      <c r="O1558">
        <v>25</v>
      </c>
      <c r="P1558" s="31" t="s">
        <v>450</v>
      </c>
      <c r="Q1558">
        <v>1078</v>
      </c>
      <c r="R1558">
        <v>3</v>
      </c>
      <c r="S1558" s="32" t="s">
        <v>435</v>
      </c>
      <c r="T1558">
        <v>18</v>
      </c>
      <c r="W1558" s="12" t="s">
        <v>558</v>
      </c>
      <c r="X1558">
        <v>63</v>
      </c>
      <c r="Y1558" s="27" t="s">
        <v>64</v>
      </c>
      <c r="Z1558">
        <v>5</v>
      </c>
      <c r="AA1558">
        <v>7</v>
      </c>
      <c r="AB1558">
        <v>4</v>
      </c>
      <c r="AF1558">
        <v>9</v>
      </c>
      <c r="AG1558" t="s">
        <v>150</v>
      </c>
    </row>
    <row r="1559" spans="1:33" x14ac:dyDescent="0.25">
      <c r="A1559" s="23" t="s">
        <v>314</v>
      </c>
      <c r="B1559" s="20" t="s">
        <v>344</v>
      </c>
      <c r="C1559" s="20" t="s">
        <v>2347</v>
      </c>
      <c r="D1559">
        <v>26</v>
      </c>
      <c r="E1559" s="34">
        <v>4</v>
      </c>
      <c r="F1559" s="37" t="str">
        <f>VLOOKUP(Z1559, method!$A$1:$B$15, 2, 0)</f>
        <v>中前</v>
      </c>
      <c r="G1559">
        <v>10</v>
      </c>
      <c r="H1559">
        <v>118</v>
      </c>
      <c r="I1559" s="43">
        <v>1200</v>
      </c>
      <c r="J1559" s="25" t="s">
        <v>150</v>
      </c>
      <c r="K1559">
        <v>1</v>
      </c>
      <c r="L1559">
        <v>9.26</v>
      </c>
      <c r="M1559">
        <v>16</v>
      </c>
      <c r="N1559">
        <v>7</v>
      </c>
      <c r="O1559">
        <v>25</v>
      </c>
      <c r="P1559" s="31" t="s">
        <v>455</v>
      </c>
      <c r="Q1559">
        <v>1084</v>
      </c>
      <c r="R1559">
        <v>3</v>
      </c>
      <c r="S1559" s="32" t="s">
        <v>446</v>
      </c>
      <c r="T1559">
        <v>847</v>
      </c>
      <c r="W1559" s="12" t="s">
        <v>480</v>
      </c>
      <c r="X1559">
        <v>63</v>
      </c>
      <c r="Y1559" s="27" t="s">
        <v>64</v>
      </c>
      <c r="Z1559">
        <v>7</v>
      </c>
      <c r="AA1559">
        <v>5</v>
      </c>
      <c r="AB1559">
        <v>4</v>
      </c>
      <c r="AF1559">
        <v>9</v>
      </c>
      <c r="AG1559" t="s">
        <v>150</v>
      </c>
    </row>
    <row r="1560" spans="1:33" x14ac:dyDescent="0.25">
      <c r="A1560" s="23" t="s">
        <v>314</v>
      </c>
      <c r="B1560" s="20" t="s">
        <v>344</v>
      </c>
      <c r="C1560" s="20" t="s">
        <v>2347</v>
      </c>
      <c r="D1560">
        <v>4.2</v>
      </c>
      <c r="E1560" s="28">
        <v>1</v>
      </c>
      <c r="F1560" s="35" t="str">
        <f>VLOOKUP(Z1560, method!$A$1:$B$15, 2, 0)</f>
        <v>放頭</v>
      </c>
      <c r="G1560">
        <v>3</v>
      </c>
      <c r="H1560">
        <v>135</v>
      </c>
      <c r="I1560" s="43">
        <v>1200</v>
      </c>
      <c r="J1560" s="25" t="s">
        <v>150</v>
      </c>
      <c r="K1560">
        <v>1</v>
      </c>
      <c r="L1560">
        <v>9.93</v>
      </c>
      <c r="M1560">
        <v>21</v>
      </c>
      <c r="N1560">
        <v>5</v>
      </c>
      <c r="O1560">
        <v>25</v>
      </c>
      <c r="P1560" s="31" t="s">
        <v>461</v>
      </c>
      <c r="Q1560">
        <v>1087</v>
      </c>
      <c r="R1560">
        <v>4</v>
      </c>
      <c r="S1560" s="32" t="s">
        <v>446</v>
      </c>
      <c r="T1560">
        <v>693</v>
      </c>
      <c r="W1560" s="12" t="s">
        <v>591</v>
      </c>
      <c r="X1560">
        <v>58</v>
      </c>
      <c r="Y1560" s="27" t="s">
        <v>64</v>
      </c>
      <c r="Z1560">
        <v>3</v>
      </c>
      <c r="AA1560">
        <v>3</v>
      </c>
      <c r="AB1560">
        <v>1</v>
      </c>
      <c r="AF1560">
        <v>9</v>
      </c>
      <c r="AG1560" t="s">
        <v>150</v>
      </c>
    </row>
    <row r="1561" spans="1:33" hidden="1" x14ac:dyDescent="0.25">
      <c r="A1561" s="23" t="s">
        <v>314</v>
      </c>
      <c r="B1561" s="20" t="s">
        <v>344</v>
      </c>
      <c r="C1561" s="20" t="s">
        <v>2347</v>
      </c>
      <c r="D1561">
        <v>2.9</v>
      </c>
      <c r="E1561">
        <v>6</v>
      </c>
      <c r="F1561" s="37" t="str">
        <f>VLOOKUP(Z1561, method!$A$1:$B$15, 2, 0)</f>
        <v>中前</v>
      </c>
      <c r="G1561">
        <v>9</v>
      </c>
      <c r="H1561">
        <v>133</v>
      </c>
      <c r="I1561">
        <v>1000</v>
      </c>
      <c r="J1561" s="20" t="s">
        <v>19</v>
      </c>
      <c r="K1561">
        <v>0</v>
      </c>
      <c r="L1561">
        <v>56.92</v>
      </c>
      <c r="M1561">
        <v>13</v>
      </c>
      <c r="N1561">
        <v>4</v>
      </c>
      <c r="O1561">
        <v>25</v>
      </c>
      <c r="P1561" t="s">
        <v>429</v>
      </c>
      <c r="Q1561">
        <v>1095</v>
      </c>
      <c r="R1561">
        <v>4</v>
      </c>
      <c r="S1561" s="32" t="s">
        <v>435</v>
      </c>
      <c r="T1561">
        <v>582</v>
      </c>
      <c r="W1561" s="12" t="s">
        <v>431</v>
      </c>
      <c r="X1561">
        <v>58</v>
      </c>
      <c r="Y1561" s="27" t="s">
        <v>64</v>
      </c>
      <c r="Z1561">
        <v>7</v>
      </c>
      <c r="AA1561">
        <v>5</v>
      </c>
      <c r="AB1561">
        <v>6</v>
      </c>
      <c r="AF1561">
        <v>9</v>
      </c>
      <c r="AG1561" t="s">
        <v>150</v>
      </c>
    </row>
    <row r="1562" spans="1:33" hidden="1" x14ac:dyDescent="0.25">
      <c r="A1562" s="23" t="s">
        <v>314</v>
      </c>
      <c r="B1562" s="20" t="s">
        <v>344</v>
      </c>
      <c r="C1562" s="20" t="s">
        <v>2347</v>
      </c>
      <c r="D1562">
        <v>6.2</v>
      </c>
      <c r="E1562">
        <v>12</v>
      </c>
      <c r="F1562" s="37" t="str">
        <f>VLOOKUP(Z1562, method!$A$1:$B$15, 2, 0)</f>
        <v>中前</v>
      </c>
      <c r="G1562">
        <v>4</v>
      </c>
      <c r="H1562">
        <v>131</v>
      </c>
      <c r="I1562" s="43">
        <v>1200</v>
      </c>
      <c r="J1562" s="27" t="s">
        <v>398</v>
      </c>
      <c r="K1562">
        <v>1</v>
      </c>
      <c r="L1562">
        <v>11.73</v>
      </c>
      <c r="M1562">
        <v>1</v>
      </c>
      <c r="N1562">
        <v>1</v>
      </c>
      <c r="O1562">
        <v>25</v>
      </c>
      <c r="P1562" t="s">
        <v>429</v>
      </c>
      <c r="Q1562">
        <v>1118</v>
      </c>
      <c r="R1562">
        <v>4</v>
      </c>
      <c r="S1562" s="32" t="s">
        <v>435</v>
      </c>
      <c r="T1562">
        <v>309</v>
      </c>
      <c r="W1562" t="s">
        <v>1271</v>
      </c>
      <c r="X1562">
        <v>58</v>
      </c>
      <c r="Y1562" s="25" t="s">
        <v>166</v>
      </c>
      <c r="Z1562">
        <v>5</v>
      </c>
      <c r="AA1562">
        <v>3</v>
      </c>
      <c r="AB1562">
        <v>12</v>
      </c>
      <c r="AF1562">
        <v>9</v>
      </c>
      <c r="AG1562" t="s">
        <v>150</v>
      </c>
    </row>
    <row r="1563" spans="1:33" hidden="1" x14ac:dyDescent="0.25">
      <c r="A1563" s="23" t="s">
        <v>314</v>
      </c>
      <c r="B1563" s="20" t="s">
        <v>344</v>
      </c>
      <c r="C1563" s="20" t="s">
        <v>2347</v>
      </c>
      <c r="D1563">
        <v>12</v>
      </c>
      <c r="E1563" s="28">
        <v>3</v>
      </c>
      <c r="F1563" s="37" t="str">
        <f>VLOOKUP(Z1563, method!$A$1:$B$15, 2, 0)</f>
        <v>中前</v>
      </c>
      <c r="G1563">
        <v>11</v>
      </c>
      <c r="H1563">
        <v>132</v>
      </c>
      <c r="I1563" s="43">
        <v>1200</v>
      </c>
      <c r="J1563" s="27" t="s">
        <v>398</v>
      </c>
      <c r="K1563">
        <v>1</v>
      </c>
      <c r="L1563">
        <v>10.24</v>
      </c>
      <c r="M1563">
        <v>11</v>
      </c>
      <c r="N1563">
        <v>12</v>
      </c>
      <c r="O1563">
        <v>24</v>
      </c>
      <c r="P1563" s="31" t="s">
        <v>455</v>
      </c>
      <c r="Q1563">
        <v>1110</v>
      </c>
      <c r="R1563">
        <v>4</v>
      </c>
      <c r="S1563" s="32" t="s">
        <v>435</v>
      </c>
      <c r="T1563">
        <v>252</v>
      </c>
      <c r="W1563" s="12">
        <v>1</v>
      </c>
      <c r="X1563">
        <v>57</v>
      </c>
      <c r="Y1563" s="25" t="s">
        <v>166</v>
      </c>
      <c r="Z1563">
        <v>6</v>
      </c>
      <c r="AA1563">
        <v>3</v>
      </c>
      <c r="AB1563">
        <v>3</v>
      </c>
      <c r="AF1563">
        <v>9</v>
      </c>
      <c r="AG1563" t="s">
        <v>150</v>
      </c>
    </row>
    <row r="1564" spans="1:33" hidden="1" x14ac:dyDescent="0.25">
      <c r="A1564" s="23" t="s">
        <v>314</v>
      </c>
      <c r="B1564" s="20" t="s">
        <v>344</v>
      </c>
      <c r="C1564" s="20" t="s">
        <v>2347</v>
      </c>
      <c r="D1564">
        <v>18</v>
      </c>
      <c r="E1564">
        <v>11</v>
      </c>
      <c r="F1564" s="37" t="str">
        <f>VLOOKUP(Z1564, method!$A$1:$B$15, 2, 0)</f>
        <v>中前</v>
      </c>
      <c r="G1564">
        <v>4</v>
      </c>
      <c r="H1564">
        <v>135</v>
      </c>
      <c r="I1564">
        <v>1400</v>
      </c>
      <c r="J1564" s="19" t="s">
        <v>101</v>
      </c>
      <c r="K1564">
        <v>1</v>
      </c>
      <c r="L1564">
        <v>22.58</v>
      </c>
      <c r="M1564">
        <v>3</v>
      </c>
      <c r="N1564">
        <v>11</v>
      </c>
      <c r="O1564">
        <v>24</v>
      </c>
      <c r="P1564" t="s">
        <v>441</v>
      </c>
      <c r="Q1564">
        <v>1121</v>
      </c>
      <c r="R1564">
        <v>4</v>
      </c>
      <c r="S1564" s="32" t="s">
        <v>446</v>
      </c>
      <c r="T1564">
        <v>151</v>
      </c>
      <c r="W1564" t="s">
        <v>488</v>
      </c>
      <c r="X1564">
        <v>59</v>
      </c>
      <c r="Y1564" s="25" t="s">
        <v>166</v>
      </c>
      <c r="Z1564">
        <v>6</v>
      </c>
      <c r="AA1564">
        <v>3</v>
      </c>
      <c r="AB1564">
        <v>4</v>
      </c>
      <c r="AC1564">
        <v>11</v>
      </c>
      <c r="AF1564">
        <v>9</v>
      </c>
      <c r="AG1564" t="s">
        <v>150</v>
      </c>
    </row>
    <row r="1565" spans="1:33" hidden="1" x14ac:dyDescent="0.25">
      <c r="A1565" s="23" t="s">
        <v>314</v>
      </c>
      <c r="B1565" s="20" t="s">
        <v>344</v>
      </c>
      <c r="C1565" s="20" t="s">
        <v>2347</v>
      </c>
      <c r="D1565">
        <v>3.3</v>
      </c>
      <c r="E1565" s="28">
        <v>3</v>
      </c>
      <c r="F1565" s="37" t="str">
        <f>VLOOKUP(Z1565, method!$A$1:$B$15, 2, 0)</f>
        <v>中前</v>
      </c>
      <c r="G1565">
        <v>7</v>
      </c>
      <c r="H1565">
        <v>135</v>
      </c>
      <c r="I1565" s="43">
        <v>1200</v>
      </c>
      <c r="J1565" s="20" t="s">
        <v>19</v>
      </c>
      <c r="K1565">
        <v>1</v>
      </c>
      <c r="L1565">
        <v>9.42</v>
      </c>
      <c r="M1565">
        <v>13</v>
      </c>
      <c r="N1565">
        <v>10</v>
      </c>
      <c r="O1565">
        <v>24</v>
      </c>
      <c r="P1565" t="s">
        <v>539</v>
      </c>
      <c r="Q1565">
        <v>1107</v>
      </c>
      <c r="R1565">
        <v>4</v>
      </c>
      <c r="S1565" s="32" t="s">
        <v>446</v>
      </c>
      <c r="T1565">
        <v>97</v>
      </c>
      <c r="W1565" t="s">
        <v>474</v>
      </c>
      <c r="X1565">
        <v>60</v>
      </c>
      <c r="Y1565" s="25" t="s">
        <v>166</v>
      </c>
      <c r="Z1565">
        <v>5</v>
      </c>
      <c r="AA1565">
        <v>3</v>
      </c>
      <c r="AB1565">
        <v>3</v>
      </c>
      <c r="AF1565">
        <v>9</v>
      </c>
      <c r="AG1565" t="s">
        <v>150</v>
      </c>
    </row>
    <row r="1566" spans="1:33" hidden="1" x14ac:dyDescent="0.25">
      <c r="A1566" s="23" t="s">
        <v>314</v>
      </c>
      <c r="B1566" s="20" t="s">
        <v>344</v>
      </c>
      <c r="C1566" s="20" t="s">
        <v>2347</v>
      </c>
      <c r="D1566">
        <v>8.5</v>
      </c>
      <c r="E1566">
        <v>6</v>
      </c>
      <c r="F1566" s="35" t="str">
        <f>VLOOKUP(Z1566, method!$A$1:$B$15, 2, 0)</f>
        <v>放頭</v>
      </c>
      <c r="G1566">
        <v>8</v>
      </c>
      <c r="H1566">
        <v>119</v>
      </c>
      <c r="I1566">
        <v>1400</v>
      </c>
      <c r="J1566" s="19" t="s">
        <v>101</v>
      </c>
      <c r="K1566">
        <v>1</v>
      </c>
      <c r="L1566">
        <v>22.16</v>
      </c>
      <c r="M1566">
        <v>28</v>
      </c>
      <c r="N1566">
        <v>9</v>
      </c>
      <c r="O1566">
        <v>24</v>
      </c>
      <c r="P1566" t="s">
        <v>429</v>
      </c>
      <c r="Q1566">
        <v>1103</v>
      </c>
      <c r="R1566">
        <v>3</v>
      </c>
      <c r="S1566" s="32" t="s">
        <v>435</v>
      </c>
      <c r="T1566">
        <v>64</v>
      </c>
      <c r="W1566" s="12" t="s">
        <v>480</v>
      </c>
      <c r="X1566">
        <v>60</v>
      </c>
      <c r="Y1566" s="25" t="s">
        <v>166</v>
      </c>
      <c r="Z1566">
        <v>1</v>
      </c>
      <c r="AA1566">
        <v>4</v>
      </c>
      <c r="AB1566">
        <v>3</v>
      </c>
      <c r="AC1566">
        <v>6</v>
      </c>
      <c r="AF1566">
        <v>9</v>
      </c>
      <c r="AG1566" t="s">
        <v>150</v>
      </c>
    </row>
    <row r="1567" spans="1:33" hidden="1" x14ac:dyDescent="0.25">
      <c r="A1567" s="23" t="s">
        <v>314</v>
      </c>
      <c r="B1567" s="20" t="s">
        <v>344</v>
      </c>
      <c r="C1567" s="20" t="s">
        <v>2347</v>
      </c>
      <c r="D1567">
        <v>31</v>
      </c>
      <c r="E1567" s="34">
        <v>5</v>
      </c>
      <c r="F1567" s="38" t="str">
        <f>VLOOKUP(Z1567, method!$A$1:$B$15, 2, 0)</f>
        <v>留後</v>
      </c>
      <c r="G1567">
        <v>11</v>
      </c>
      <c r="H1567">
        <v>119</v>
      </c>
      <c r="I1567">
        <v>1400</v>
      </c>
      <c r="J1567" s="19" t="s">
        <v>101</v>
      </c>
      <c r="K1567">
        <v>1</v>
      </c>
      <c r="L1567">
        <v>22.07</v>
      </c>
      <c r="M1567">
        <v>14</v>
      </c>
      <c r="N1567">
        <v>7</v>
      </c>
      <c r="O1567">
        <v>24</v>
      </c>
      <c r="P1567" t="s">
        <v>434</v>
      </c>
      <c r="Q1567">
        <v>1088</v>
      </c>
      <c r="R1567">
        <v>3</v>
      </c>
      <c r="S1567" s="32" t="s">
        <v>435</v>
      </c>
      <c r="T1567">
        <v>831</v>
      </c>
      <c r="W1567" t="s">
        <v>541</v>
      </c>
      <c r="X1567">
        <v>62</v>
      </c>
      <c r="Y1567" s="25" t="s">
        <v>166</v>
      </c>
      <c r="Z1567">
        <v>13</v>
      </c>
      <c r="AA1567">
        <v>13</v>
      </c>
      <c r="AB1567">
        <v>11</v>
      </c>
      <c r="AC1567">
        <v>5</v>
      </c>
      <c r="AF1567">
        <v>9</v>
      </c>
      <c r="AG1567" t="s">
        <v>150</v>
      </c>
    </row>
    <row r="1568" spans="1:33" hidden="1" x14ac:dyDescent="0.25">
      <c r="A1568" s="23" t="s">
        <v>314</v>
      </c>
      <c r="B1568" s="20" t="s">
        <v>344</v>
      </c>
      <c r="C1568" s="20" t="s">
        <v>2347</v>
      </c>
      <c r="D1568">
        <v>10</v>
      </c>
      <c r="E1568">
        <v>10</v>
      </c>
      <c r="F1568" s="35" t="str">
        <f>VLOOKUP(Z1568, method!$A$1:$B$15, 2, 0)</f>
        <v>放頭</v>
      </c>
      <c r="G1568">
        <v>5</v>
      </c>
      <c r="H1568">
        <v>119</v>
      </c>
      <c r="I1568">
        <v>1400</v>
      </c>
      <c r="J1568" s="24" t="s">
        <v>34</v>
      </c>
      <c r="K1568">
        <v>1</v>
      </c>
      <c r="L1568">
        <v>23.45</v>
      </c>
      <c r="M1568">
        <v>23</v>
      </c>
      <c r="N1568">
        <v>6</v>
      </c>
      <c r="O1568">
        <v>24</v>
      </c>
      <c r="P1568" t="s">
        <v>434</v>
      </c>
      <c r="Q1568">
        <v>1086</v>
      </c>
      <c r="R1568">
        <v>3</v>
      </c>
      <c r="S1568" s="32" t="s">
        <v>435</v>
      </c>
      <c r="T1568">
        <v>772</v>
      </c>
      <c r="W1568">
        <v>10</v>
      </c>
      <c r="X1568">
        <v>63</v>
      </c>
      <c r="Y1568" s="25" t="s">
        <v>166</v>
      </c>
      <c r="Z1568">
        <v>2</v>
      </c>
      <c r="AA1568">
        <v>3</v>
      </c>
      <c r="AB1568">
        <v>3</v>
      </c>
      <c r="AC1568">
        <v>10</v>
      </c>
      <c r="AF1568">
        <v>9</v>
      </c>
      <c r="AG1568" t="s">
        <v>150</v>
      </c>
    </row>
    <row r="1569" spans="1:33" hidden="1" x14ac:dyDescent="0.25">
      <c r="A1569" s="23" t="s">
        <v>314</v>
      </c>
      <c r="B1569" s="20" t="s">
        <v>344</v>
      </c>
      <c r="C1569" s="20" t="s">
        <v>2347</v>
      </c>
      <c r="D1569">
        <v>11</v>
      </c>
      <c r="E1569" s="34">
        <v>5</v>
      </c>
      <c r="F1569" s="37" t="str">
        <f>VLOOKUP(Z1569, method!$A$1:$B$15, 2, 0)</f>
        <v>中前</v>
      </c>
      <c r="G1569">
        <v>2</v>
      </c>
      <c r="H1569">
        <v>122</v>
      </c>
      <c r="I1569" s="43">
        <v>1200</v>
      </c>
      <c r="J1569" s="24" t="s">
        <v>34</v>
      </c>
      <c r="K1569">
        <v>1</v>
      </c>
      <c r="L1569">
        <v>8.99</v>
      </c>
      <c r="M1569">
        <v>2</v>
      </c>
      <c r="N1569">
        <v>6</v>
      </c>
      <c r="O1569">
        <v>24</v>
      </c>
      <c r="P1569" t="s">
        <v>518</v>
      </c>
      <c r="Q1569">
        <v>1049</v>
      </c>
      <c r="R1569">
        <v>3</v>
      </c>
      <c r="S1569" s="32" t="s">
        <v>435</v>
      </c>
      <c r="T1569">
        <v>717</v>
      </c>
      <c r="W1569" t="s">
        <v>519</v>
      </c>
      <c r="X1569">
        <v>63</v>
      </c>
      <c r="Y1569" s="25" t="s">
        <v>166</v>
      </c>
      <c r="Z1569">
        <v>6</v>
      </c>
      <c r="AA1569">
        <v>7</v>
      </c>
      <c r="AB1569">
        <v>5</v>
      </c>
      <c r="AF1569">
        <v>9</v>
      </c>
      <c r="AG1569" t="s">
        <v>150</v>
      </c>
    </row>
    <row r="1570" spans="1:33" x14ac:dyDescent="0.25">
      <c r="A1570" s="23" t="s">
        <v>314</v>
      </c>
      <c r="B1570" s="21" t="s">
        <v>347</v>
      </c>
      <c r="C1570" s="21" t="s">
        <v>2348</v>
      </c>
      <c r="D1570">
        <v>4.9000000000000004</v>
      </c>
      <c r="E1570">
        <v>9</v>
      </c>
      <c r="F1570" s="37" t="str">
        <f>VLOOKUP(Z1570, method!$A$1:$B$15, 2, 0)</f>
        <v>中前</v>
      </c>
      <c r="G1570">
        <v>2</v>
      </c>
      <c r="H1570">
        <v>119</v>
      </c>
      <c r="I1570" s="43">
        <v>1200</v>
      </c>
      <c r="J1570" s="17" t="s">
        <v>121</v>
      </c>
      <c r="K1570">
        <v>1</v>
      </c>
      <c r="L1570">
        <v>10.56</v>
      </c>
      <c r="M1570">
        <v>10</v>
      </c>
      <c r="N1570">
        <v>9</v>
      </c>
      <c r="O1570">
        <v>25</v>
      </c>
      <c r="P1570" s="31" t="s">
        <v>450</v>
      </c>
      <c r="Q1570">
        <v>1095</v>
      </c>
      <c r="R1570">
        <v>3</v>
      </c>
      <c r="S1570" s="32" t="s">
        <v>435</v>
      </c>
      <c r="T1570">
        <v>18</v>
      </c>
      <c r="W1570" t="s">
        <v>459</v>
      </c>
      <c r="X1570">
        <v>62</v>
      </c>
      <c r="Y1570" s="21" t="s">
        <v>106</v>
      </c>
      <c r="Z1570">
        <v>4</v>
      </c>
      <c r="AA1570">
        <v>5</v>
      </c>
      <c r="AB1570">
        <v>9</v>
      </c>
      <c r="AF1570">
        <v>1</v>
      </c>
      <c r="AG1570" t="s">
        <v>34</v>
      </c>
    </row>
    <row r="1571" spans="1:33" x14ac:dyDescent="0.25">
      <c r="A1571" s="23" t="s">
        <v>314</v>
      </c>
      <c r="B1571" s="21" t="s">
        <v>347</v>
      </c>
      <c r="C1571" s="21" t="s">
        <v>2348</v>
      </c>
      <c r="D1571">
        <v>3.6</v>
      </c>
      <c r="E1571" s="28">
        <v>1</v>
      </c>
      <c r="F1571" s="35" t="str">
        <f>VLOOKUP(Z1571, method!$A$1:$B$15, 2, 0)</f>
        <v>放頭</v>
      </c>
      <c r="G1571">
        <v>6</v>
      </c>
      <c r="H1571">
        <v>131</v>
      </c>
      <c r="I1571" s="43">
        <v>1200</v>
      </c>
      <c r="J1571" s="16" t="s">
        <v>29</v>
      </c>
      <c r="K1571">
        <v>1</v>
      </c>
      <c r="L1571">
        <v>9.2799999999999994</v>
      </c>
      <c r="M1571">
        <v>16</v>
      </c>
      <c r="N1571">
        <v>7</v>
      </c>
      <c r="O1571">
        <v>25</v>
      </c>
      <c r="P1571" s="31" t="s">
        <v>455</v>
      </c>
      <c r="Q1571">
        <v>1102</v>
      </c>
      <c r="R1571">
        <v>4</v>
      </c>
      <c r="S1571" s="32" t="s">
        <v>446</v>
      </c>
      <c r="T1571">
        <v>840</v>
      </c>
      <c r="W1571" s="12" t="s">
        <v>591</v>
      </c>
      <c r="X1571">
        <v>56</v>
      </c>
      <c r="Y1571" s="21" t="s">
        <v>106</v>
      </c>
      <c r="Z1571">
        <v>3</v>
      </c>
      <c r="AA1571">
        <v>3</v>
      </c>
      <c r="AB1571">
        <v>1</v>
      </c>
      <c r="AF1571">
        <v>1</v>
      </c>
      <c r="AG1571" t="s">
        <v>34</v>
      </c>
    </row>
    <row r="1572" spans="1:33" x14ac:dyDescent="0.25">
      <c r="A1572" s="23" t="s">
        <v>314</v>
      </c>
      <c r="B1572" s="21" t="s">
        <v>347</v>
      </c>
      <c r="C1572" s="21" t="s">
        <v>2348</v>
      </c>
      <c r="D1572">
        <v>7.6</v>
      </c>
      <c r="E1572" s="34">
        <v>5</v>
      </c>
      <c r="F1572" s="38" t="str">
        <f>VLOOKUP(Z1572, method!$A$1:$B$15, 2, 0)</f>
        <v>留後</v>
      </c>
      <c r="G1572">
        <v>12</v>
      </c>
      <c r="H1572">
        <v>131</v>
      </c>
      <c r="I1572" s="43">
        <v>1200</v>
      </c>
      <c r="J1572" s="16" t="s">
        <v>13</v>
      </c>
      <c r="K1572">
        <v>1</v>
      </c>
      <c r="L1572">
        <v>9.8800000000000008</v>
      </c>
      <c r="M1572">
        <v>25</v>
      </c>
      <c r="N1572">
        <v>6</v>
      </c>
      <c r="O1572">
        <v>25</v>
      </c>
      <c r="P1572" s="31" t="s">
        <v>461</v>
      </c>
      <c r="Q1572">
        <v>1083</v>
      </c>
      <c r="R1572">
        <v>4</v>
      </c>
      <c r="S1572" s="32" t="s">
        <v>446</v>
      </c>
      <c r="T1572">
        <v>779</v>
      </c>
      <c r="W1572" s="12">
        <v>2</v>
      </c>
      <c r="X1572">
        <v>56</v>
      </c>
      <c r="Y1572" s="21" t="s">
        <v>106</v>
      </c>
      <c r="Z1572">
        <v>12</v>
      </c>
      <c r="AA1572">
        <v>11</v>
      </c>
      <c r="AB1572">
        <v>5</v>
      </c>
      <c r="AF1572">
        <v>1</v>
      </c>
      <c r="AG1572" t="s">
        <v>34</v>
      </c>
    </row>
    <row r="1573" spans="1:33" hidden="1" x14ac:dyDescent="0.25">
      <c r="A1573" s="23" t="s">
        <v>314</v>
      </c>
      <c r="B1573" s="21" t="s">
        <v>347</v>
      </c>
      <c r="C1573" s="21" t="s">
        <v>2348</v>
      </c>
      <c r="D1573">
        <v>4.5999999999999996</v>
      </c>
      <c r="E1573" s="34">
        <v>5</v>
      </c>
      <c r="F1573" s="36" t="str">
        <f>VLOOKUP(Z1573, method!$A$1:$B$15, 2, 0)</f>
        <v>中後</v>
      </c>
      <c r="G1573">
        <v>4</v>
      </c>
      <c r="H1573">
        <v>124</v>
      </c>
      <c r="I1573">
        <v>1400</v>
      </c>
      <c r="J1573" s="18" t="s">
        <v>524</v>
      </c>
      <c r="K1573">
        <v>1</v>
      </c>
      <c r="L1573">
        <v>22.15</v>
      </c>
      <c r="M1573">
        <v>25</v>
      </c>
      <c r="N1573">
        <v>5</v>
      </c>
      <c r="O1573">
        <v>25</v>
      </c>
      <c r="P1573" t="s">
        <v>434</v>
      </c>
      <c r="Q1573">
        <v>1072</v>
      </c>
      <c r="R1573">
        <v>4</v>
      </c>
      <c r="S1573" s="32" t="s">
        <v>435</v>
      </c>
      <c r="T1573">
        <v>701</v>
      </c>
      <c r="W1573" t="s">
        <v>817</v>
      </c>
      <c r="X1573">
        <v>56</v>
      </c>
      <c r="Y1573" s="21" t="s">
        <v>106</v>
      </c>
      <c r="Z1573">
        <v>9</v>
      </c>
      <c r="AA1573">
        <v>8</v>
      </c>
      <c r="AB1573">
        <v>7</v>
      </c>
      <c r="AC1573">
        <v>5</v>
      </c>
      <c r="AF1573">
        <v>1</v>
      </c>
      <c r="AG1573" t="s">
        <v>34</v>
      </c>
    </row>
    <row r="1574" spans="1:33" hidden="1" x14ac:dyDescent="0.25">
      <c r="A1574" s="23" t="s">
        <v>314</v>
      </c>
      <c r="B1574" s="21" t="s">
        <v>347</v>
      </c>
      <c r="C1574" s="21" t="s">
        <v>2348</v>
      </c>
      <c r="D1574">
        <v>12</v>
      </c>
      <c r="E1574" s="28">
        <v>3</v>
      </c>
      <c r="F1574" s="38" t="str">
        <f>VLOOKUP(Z1574, method!$A$1:$B$15, 2, 0)</f>
        <v>留後</v>
      </c>
      <c r="G1574">
        <v>9</v>
      </c>
      <c r="H1574">
        <v>131</v>
      </c>
      <c r="I1574">
        <v>1400</v>
      </c>
      <c r="J1574" s="19" t="s">
        <v>395</v>
      </c>
      <c r="K1574">
        <v>1</v>
      </c>
      <c r="L1574">
        <v>21.77</v>
      </c>
      <c r="M1574">
        <v>27</v>
      </c>
      <c r="N1574">
        <v>4</v>
      </c>
      <c r="O1574">
        <v>25</v>
      </c>
      <c r="P1574" t="s">
        <v>434</v>
      </c>
      <c r="Q1574">
        <v>1077</v>
      </c>
      <c r="R1574">
        <v>4</v>
      </c>
      <c r="S1574" s="32" t="s">
        <v>435</v>
      </c>
      <c r="T1574">
        <v>622</v>
      </c>
      <c r="W1574" s="12">
        <v>2</v>
      </c>
      <c r="X1574">
        <v>56</v>
      </c>
      <c r="Y1574" s="21" t="s">
        <v>106</v>
      </c>
      <c r="Z1574">
        <v>13</v>
      </c>
      <c r="AA1574">
        <v>13</v>
      </c>
      <c r="AB1574">
        <v>11</v>
      </c>
      <c r="AC1574">
        <v>3</v>
      </c>
      <c r="AF1574">
        <v>1</v>
      </c>
      <c r="AG1574" t="s">
        <v>34</v>
      </c>
    </row>
    <row r="1575" spans="1:33" hidden="1" x14ac:dyDescent="0.25">
      <c r="A1575" s="23" t="s">
        <v>314</v>
      </c>
      <c r="B1575" s="21" t="s">
        <v>347</v>
      </c>
      <c r="C1575" s="21" t="s">
        <v>2348</v>
      </c>
      <c r="D1575">
        <v>4.3</v>
      </c>
      <c r="E1575" s="28">
        <v>1</v>
      </c>
      <c r="F1575" s="36" t="str">
        <f>VLOOKUP(Z1575, method!$A$1:$B$15, 2, 0)</f>
        <v>中後</v>
      </c>
      <c r="G1575">
        <v>11</v>
      </c>
      <c r="H1575">
        <v>126</v>
      </c>
      <c r="I1575">
        <v>1400</v>
      </c>
      <c r="J1575" s="16" t="s">
        <v>13</v>
      </c>
      <c r="K1575">
        <v>1</v>
      </c>
      <c r="L1575">
        <v>24.33</v>
      </c>
      <c r="M1575">
        <v>15</v>
      </c>
      <c r="N1575">
        <v>3</v>
      </c>
      <c r="O1575">
        <v>25</v>
      </c>
      <c r="P1575" t="s">
        <v>441</v>
      </c>
      <c r="Q1575">
        <v>1085</v>
      </c>
      <c r="R1575">
        <v>4</v>
      </c>
      <c r="S1575" s="33" t="s">
        <v>499</v>
      </c>
      <c r="T1575">
        <v>510</v>
      </c>
      <c r="W1575" s="12" t="s">
        <v>451</v>
      </c>
      <c r="X1575">
        <v>49</v>
      </c>
      <c r="Y1575" s="21" t="s">
        <v>106</v>
      </c>
      <c r="Z1575">
        <v>10</v>
      </c>
      <c r="AA1575">
        <v>8</v>
      </c>
      <c r="AB1575">
        <v>6</v>
      </c>
      <c r="AC1575">
        <v>1</v>
      </c>
      <c r="AF1575">
        <v>1</v>
      </c>
      <c r="AG1575" t="s">
        <v>34</v>
      </c>
    </row>
    <row r="1576" spans="1:33" hidden="1" x14ac:dyDescent="0.25">
      <c r="A1576" s="23" t="s">
        <v>314</v>
      </c>
      <c r="B1576" s="21" t="s">
        <v>347</v>
      </c>
      <c r="C1576" s="21" t="s">
        <v>2348</v>
      </c>
      <c r="D1576">
        <v>4.5</v>
      </c>
      <c r="E1576" s="28">
        <v>3</v>
      </c>
      <c r="F1576" s="36" t="str">
        <f>VLOOKUP(Z1576, method!$A$1:$B$15, 2, 0)</f>
        <v>中後</v>
      </c>
      <c r="G1576">
        <v>2</v>
      </c>
      <c r="H1576">
        <v>126</v>
      </c>
      <c r="I1576">
        <v>1400</v>
      </c>
      <c r="J1576" s="16" t="s">
        <v>13</v>
      </c>
      <c r="K1576">
        <v>1</v>
      </c>
      <c r="L1576">
        <v>22.57</v>
      </c>
      <c r="M1576">
        <v>26</v>
      </c>
      <c r="N1576">
        <v>1</v>
      </c>
      <c r="O1576">
        <v>25</v>
      </c>
      <c r="P1576" t="s">
        <v>539</v>
      </c>
      <c r="Q1576">
        <v>1086</v>
      </c>
      <c r="R1576">
        <v>4</v>
      </c>
      <c r="S1576" s="32" t="s">
        <v>435</v>
      </c>
      <c r="T1576">
        <v>381</v>
      </c>
      <c r="W1576">
        <v>3</v>
      </c>
      <c r="X1576">
        <v>49</v>
      </c>
      <c r="Y1576" s="21" t="s">
        <v>106</v>
      </c>
      <c r="Z1576">
        <v>10</v>
      </c>
      <c r="AA1576">
        <v>9</v>
      </c>
      <c r="AB1576">
        <v>7</v>
      </c>
      <c r="AC1576">
        <v>3</v>
      </c>
      <c r="AF1576">
        <v>1</v>
      </c>
      <c r="AG1576" t="s">
        <v>34</v>
      </c>
    </row>
    <row r="1577" spans="1:33" hidden="1" x14ac:dyDescent="0.25">
      <c r="A1577" s="23" t="s">
        <v>314</v>
      </c>
      <c r="B1577" s="21" t="s">
        <v>347</v>
      </c>
      <c r="C1577" s="21" t="s">
        <v>2348</v>
      </c>
      <c r="D1577">
        <v>29</v>
      </c>
      <c r="E1577" s="34">
        <v>5</v>
      </c>
      <c r="F1577" s="38" t="str">
        <f>VLOOKUP(Z1577, method!$A$1:$B$15, 2, 0)</f>
        <v>留後</v>
      </c>
      <c r="G1577">
        <v>2</v>
      </c>
      <c r="H1577">
        <v>126</v>
      </c>
      <c r="I1577" s="43">
        <v>1200</v>
      </c>
      <c r="J1577" s="22" t="s">
        <v>399</v>
      </c>
      <c r="K1577">
        <v>1</v>
      </c>
      <c r="L1577">
        <v>9.58</v>
      </c>
      <c r="M1577">
        <v>8</v>
      </c>
      <c r="N1577">
        <v>12</v>
      </c>
      <c r="O1577">
        <v>24</v>
      </c>
      <c r="P1577" t="s">
        <v>434</v>
      </c>
      <c r="Q1577">
        <v>1087</v>
      </c>
      <c r="R1577">
        <v>4</v>
      </c>
      <c r="S1577" s="32" t="s">
        <v>435</v>
      </c>
      <c r="T1577">
        <v>240</v>
      </c>
      <c r="W1577" s="12" t="s">
        <v>521</v>
      </c>
      <c r="X1577">
        <v>50</v>
      </c>
      <c r="Y1577" s="21" t="s">
        <v>106</v>
      </c>
      <c r="Z1577">
        <v>12</v>
      </c>
      <c r="AA1577">
        <v>13</v>
      </c>
      <c r="AB1577">
        <v>5</v>
      </c>
      <c r="AF1577">
        <v>1</v>
      </c>
      <c r="AG1577" t="s">
        <v>34</v>
      </c>
    </row>
    <row r="1578" spans="1:33" hidden="1" x14ac:dyDescent="0.25">
      <c r="A1578" s="23" t="s">
        <v>314</v>
      </c>
      <c r="B1578" s="21" t="s">
        <v>347</v>
      </c>
      <c r="C1578" s="21" t="s">
        <v>2348</v>
      </c>
      <c r="D1578">
        <v>7.1</v>
      </c>
      <c r="E1578">
        <v>14</v>
      </c>
      <c r="F1578" s="37" t="str">
        <f>VLOOKUP(Z1578, method!$A$1:$B$15, 2, 0)</f>
        <v>中前</v>
      </c>
      <c r="G1578">
        <v>12</v>
      </c>
      <c r="H1578">
        <v>128</v>
      </c>
      <c r="I1578" s="43">
        <v>1200</v>
      </c>
      <c r="J1578" s="16" t="s">
        <v>13</v>
      </c>
      <c r="K1578">
        <v>1</v>
      </c>
      <c r="L1578">
        <v>10.47</v>
      </c>
      <c r="M1578">
        <v>9</v>
      </c>
      <c r="N1578">
        <v>11</v>
      </c>
      <c r="O1578">
        <v>24</v>
      </c>
      <c r="P1578" t="s">
        <v>539</v>
      </c>
      <c r="Q1578">
        <v>1097</v>
      </c>
      <c r="R1578">
        <v>4</v>
      </c>
      <c r="S1578" s="32" t="s">
        <v>435</v>
      </c>
      <c r="T1578">
        <v>168</v>
      </c>
      <c r="W1578" t="s">
        <v>436</v>
      </c>
      <c r="X1578">
        <v>52</v>
      </c>
      <c r="Y1578" s="21" t="s">
        <v>106</v>
      </c>
      <c r="Z1578">
        <v>4</v>
      </c>
      <c r="AA1578">
        <v>6</v>
      </c>
      <c r="AB1578">
        <v>14</v>
      </c>
      <c r="AF1578">
        <v>1</v>
      </c>
      <c r="AG1578" t="s">
        <v>34</v>
      </c>
    </row>
    <row r="1579" spans="1:33" hidden="1" x14ac:dyDescent="0.25">
      <c r="A1579" s="23" t="s">
        <v>314</v>
      </c>
      <c r="B1579" s="21" t="s">
        <v>347</v>
      </c>
      <c r="C1579" s="21" t="s">
        <v>2348</v>
      </c>
      <c r="D1579">
        <v>17</v>
      </c>
      <c r="E1579">
        <v>7</v>
      </c>
      <c r="F1579" s="36" t="str">
        <f>VLOOKUP(Z1579, method!$A$1:$B$15, 2, 0)</f>
        <v>中後</v>
      </c>
      <c r="G1579">
        <v>9</v>
      </c>
      <c r="H1579">
        <v>127</v>
      </c>
      <c r="I1579" s="43">
        <v>1200</v>
      </c>
      <c r="J1579" s="16" t="s">
        <v>13</v>
      </c>
      <c r="K1579">
        <v>1</v>
      </c>
      <c r="L1579">
        <v>9.59</v>
      </c>
      <c r="M1579">
        <v>20</v>
      </c>
      <c r="N1579">
        <v>10</v>
      </c>
      <c r="O1579">
        <v>24</v>
      </c>
      <c r="P1579" t="s">
        <v>506</v>
      </c>
      <c r="Q1579">
        <v>1088</v>
      </c>
      <c r="R1579">
        <v>4</v>
      </c>
      <c r="S1579" s="32" t="s">
        <v>446</v>
      </c>
      <c r="T1579">
        <v>116</v>
      </c>
      <c r="W1579" s="12" t="s">
        <v>558</v>
      </c>
      <c r="X1579">
        <v>52</v>
      </c>
      <c r="Y1579" s="21" t="s">
        <v>106</v>
      </c>
      <c r="Z1579">
        <v>9</v>
      </c>
      <c r="AA1579">
        <v>9</v>
      </c>
      <c r="AB1579">
        <v>7</v>
      </c>
      <c r="AF1579">
        <v>1</v>
      </c>
      <c r="AG1579" t="s">
        <v>34</v>
      </c>
    </row>
    <row r="1580" spans="1:33" hidden="1" x14ac:dyDescent="0.25">
      <c r="A1580" s="23" t="s">
        <v>314</v>
      </c>
      <c r="B1580" s="22" t="s">
        <v>2349</v>
      </c>
      <c r="C1580" s="22" t="s">
        <v>2350</v>
      </c>
      <c r="D1580">
        <v>9.4</v>
      </c>
      <c r="E1580" s="28">
        <v>3</v>
      </c>
      <c r="F1580" s="35" t="str">
        <f>VLOOKUP(Z1580, method!$A$1:$B$15, 2, 0)</f>
        <v>放頭</v>
      </c>
      <c r="G1580">
        <v>6</v>
      </c>
      <c r="H1580">
        <v>122</v>
      </c>
      <c r="I1580">
        <v>1000</v>
      </c>
      <c r="J1580" s="19" t="s">
        <v>101</v>
      </c>
      <c r="K1580">
        <v>0</v>
      </c>
      <c r="L1580">
        <v>55.89</v>
      </c>
      <c r="M1580">
        <v>14</v>
      </c>
      <c r="N1580">
        <v>9</v>
      </c>
      <c r="O1580">
        <v>25</v>
      </c>
      <c r="P1580" t="s">
        <v>518</v>
      </c>
      <c r="Q1580">
        <v>1182</v>
      </c>
      <c r="R1580">
        <v>3</v>
      </c>
      <c r="S1580" s="32" t="s">
        <v>446</v>
      </c>
      <c r="T1580">
        <v>25</v>
      </c>
      <c r="W1580" t="s">
        <v>474</v>
      </c>
      <c r="X1580">
        <v>63</v>
      </c>
      <c r="Y1580" s="19" t="s">
        <v>94</v>
      </c>
      <c r="Z1580">
        <v>2</v>
      </c>
      <c r="AA1580">
        <v>3</v>
      </c>
      <c r="AB1580">
        <v>3</v>
      </c>
    </row>
    <row r="1581" spans="1:33" hidden="1" x14ac:dyDescent="0.25">
      <c r="A1581" s="23" t="s">
        <v>314</v>
      </c>
      <c r="B1581" s="22" t="s">
        <v>2349</v>
      </c>
      <c r="C1581" s="22" t="s">
        <v>2350</v>
      </c>
      <c r="D1581">
        <v>16</v>
      </c>
      <c r="E1581" s="28">
        <v>2</v>
      </c>
      <c r="F1581" s="37" t="str">
        <f>VLOOKUP(Z1581, method!$A$1:$B$15, 2, 0)</f>
        <v>中前</v>
      </c>
      <c r="G1581">
        <v>6</v>
      </c>
      <c r="H1581">
        <v>117</v>
      </c>
      <c r="I1581">
        <v>1000</v>
      </c>
      <c r="J1581" s="19" t="s">
        <v>101</v>
      </c>
      <c r="K1581">
        <v>0</v>
      </c>
      <c r="L1581">
        <v>56.08</v>
      </c>
      <c r="M1581">
        <v>1</v>
      </c>
      <c r="N1581">
        <v>7</v>
      </c>
      <c r="O1581">
        <v>25</v>
      </c>
      <c r="P1581" t="s">
        <v>429</v>
      </c>
      <c r="Q1581">
        <v>1186</v>
      </c>
      <c r="R1581">
        <v>3</v>
      </c>
      <c r="S1581" s="32" t="s">
        <v>435</v>
      </c>
      <c r="T1581">
        <v>804</v>
      </c>
      <c r="W1581" s="12" t="s">
        <v>591</v>
      </c>
      <c r="X1581">
        <v>62</v>
      </c>
      <c r="Y1581" s="19" t="s">
        <v>94</v>
      </c>
      <c r="Z1581">
        <v>5</v>
      </c>
      <c r="AA1581">
        <v>4</v>
      </c>
      <c r="AB1581">
        <v>2</v>
      </c>
    </row>
    <row r="1582" spans="1:33" hidden="1" x14ac:dyDescent="0.25">
      <c r="A1582" s="23" t="s">
        <v>314</v>
      </c>
      <c r="B1582" s="22" t="s">
        <v>2349</v>
      </c>
      <c r="C1582" s="22" t="s">
        <v>2350</v>
      </c>
      <c r="D1582">
        <v>10</v>
      </c>
      <c r="E1582">
        <v>7</v>
      </c>
      <c r="F1582" s="37" t="str">
        <f>VLOOKUP(Z1582, method!$A$1:$B$15, 2, 0)</f>
        <v>中前</v>
      </c>
      <c r="G1582">
        <v>6</v>
      </c>
      <c r="H1582">
        <v>118</v>
      </c>
      <c r="I1582">
        <v>1000</v>
      </c>
      <c r="J1582" s="19" t="s">
        <v>101</v>
      </c>
      <c r="K1582">
        <v>0</v>
      </c>
      <c r="L1582">
        <v>57.95</v>
      </c>
      <c r="M1582">
        <v>25</v>
      </c>
      <c r="N1582">
        <v>5</v>
      </c>
      <c r="O1582">
        <v>25</v>
      </c>
      <c r="P1582" t="s">
        <v>434</v>
      </c>
      <c r="Q1582">
        <v>1174</v>
      </c>
      <c r="R1582">
        <v>3</v>
      </c>
      <c r="S1582" s="32" t="s">
        <v>435</v>
      </c>
      <c r="T1582">
        <v>705</v>
      </c>
      <c r="W1582" t="s">
        <v>474</v>
      </c>
      <c r="X1582">
        <v>62</v>
      </c>
      <c r="Y1582" s="19" t="s">
        <v>94</v>
      </c>
      <c r="Z1582">
        <v>5</v>
      </c>
      <c r="AA1582">
        <v>3</v>
      </c>
      <c r="AB1582">
        <v>7</v>
      </c>
    </row>
    <row r="1583" spans="1:33" hidden="1" x14ac:dyDescent="0.25">
      <c r="A1583" s="23" t="s">
        <v>314</v>
      </c>
      <c r="B1583" s="22" t="s">
        <v>2349</v>
      </c>
      <c r="C1583" s="22" t="s">
        <v>2350</v>
      </c>
      <c r="D1583">
        <v>4</v>
      </c>
      <c r="E1583" s="28">
        <v>2</v>
      </c>
      <c r="F1583" s="38" t="str">
        <f>VLOOKUP(Z1583, method!$A$1:$B$15, 2, 0)</f>
        <v>留後</v>
      </c>
      <c r="G1583">
        <v>13</v>
      </c>
      <c r="H1583">
        <v>135</v>
      </c>
      <c r="I1583">
        <v>1000</v>
      </c>
      <c r="J1583" s="20" t="s">
        <v>19</v>
      </c>
      <c r="K1583">
        <v>0</v>
      </c>
      <c r="L1583">
        <v>56.86</v>
      </c>
      <c r="M1583">
        <v>10</v>
      </c>
      <c r="N1583">
        <v>5</v>
      </c>
      <c r="O1583">
        <v>25</v>
      </c>
      <c r="P1583" t="s">
        <v>429</v>
      </c>
      <c r="Q1583">
        <v>1186</v>
      </c>
      <c r="R1583">
        <v>4</v>
      </c>
      <c r="S1583" s="32" t="s">
        <v>435</v>
      </c>
      <c r="T1583">
        <v>660</v>
      </c>
      <c r="W1583" s="12" t="s">
        <v>662</v>
      </c>
      <c r="X1583">
        <v>60</v>
      </c>
      <c r="Y1583" s="19" t="s">
        <v>94</v>
      </c>
      <c r="Z1583">
        <v>13</v>
      </c>
      <c r="AA1583">
        <v>6</v>
      </c>
      <c r="AB1583">
        <v>2</v>
      </c>
    </row>
    <row r="1584" spans="1:33" hidden="1" x14ac:dyDescent="0.25">
      <c r="A1584" s="23" t="s">
        <v>314</v>
      </c>
      <c r="B1584" s="22" t="s">
        <v>2349</v>
      </c>
      <c r="C1584" s="22" t="s">
        <v>2350</v>
      </c>
      <c r="D1584">
        <v>7.9</v>
      </c>
      <c r="E1584" s="28">
        <v>2</v>
      </c>
      <c r="F1584" s="37" t="str">
        <f>VLOOKUP(Z1584, method!$A$1:$B$15, 2, 0)</f>
        <v>中前</v>
      </c>
      <c r="G1584">
        <v>14</v>
      </c>
      <c r="H1584">
        <v>134</v>
      </c>
      <c r="I1584">
        <v>1000</v>
      </c>
      <c r="J1584" s="19" t="s">
        <v>101</v>
      </c>
      <c r="K1584">
        <v>0</v>
      </c>
      <c r="L1584">
        <v>56.84</v>
      </c>
      <c r="M1584">
        <v>13</v>
      </c>
      <c r="N1584">
        <v>4</v>
      </c>
      <c r="O1584">
        <v>25</v>
      </c>
      <c r="P1584" t="s">
        <v>429</v>
      </c>
      <c r="Q1584">
        <v>1172</v>
      </c>
      <c r="R1584">
        <v>4</v>
      </c>
      <c r="S1584" s="32" t="s">
        <v>435</v>
      </c>
      <c r="T1584">
        <v>582</v>
      </c>
      <c r="W1584" s="12" t="s">
        <v>591</v>
      </c>
      <c r="X1584">
        <v>59</v>
      </c>
      <c r="Y1584" s="19" t="s">
        <v>94</v>
      </c>
      <c r="Z1584">
        <v>5</v>
      </c>
      <c r="AA1584">
        <v>4</v>
      </c>
      <c r="AB1584">
        <v>2</v>
      </c>
    </row>
    <row r="1585" spans="1:33" hidden="1" x14ac:dyDescent="0.25">
      <c r="A1585" s="23" t="s">
        <v>314</v>
      </c>
      <c r="B1585" s="22" t="s">
        <v>2349</v>
      </c>
      <c r="C1585" s="22" t="s">
        <v>2350</v>
      </c>
      <c r="D1585">
        <v>27</v>
      </c>
      <c r="E1585" s="34">
        <v>5</v>
      </c>
      <c r="F1585" s="37" t="str">
        <f>VLOOKUP(Z1585, method!$A$1:$B$15, 2, 0)</f>
        <v>中前</v>
      </c>
      <c r="G1585">
        <v>5</v>
      </c>
      <c r="H1585">
        <v>120</v>
      </c>
      <c r="I1585" s="43">
        <v>1200</v>
      </c>
      <c r="J1585" s="19" t="s">
        <v>101</v>
      </c>
      <c r="K1585">
        <v>1</v>
      </c>
      <c r="L1585">
        <v>10.56</v>
      </c>
      <c r="M1585">
        <v>15</v>
      </c>
      <c r="N1585">
        <v>3</v>
      </c>
      <c r="O1585">
        <v>25</v>
      </c>
      <c r="P1585" t="s">
        <v>441</v>
      </c>
      <c r="Q1585">
        <v>1166</v>
      </c>
      <c r="R1585">
        <v>3</v>
      </c>
      <c r="S1585" s="33" t="s">
        <v>499</v>
      </c>
      <c r="T1585">
        <v>512</v>
      </c>
      <c r="W1585">
        <v>3</v>
      </c>
      <c r="X1585">
        <v>60</v>
      </c>
      <c r="Y1585" s="19" t="s">
        <v>94</v>
      </c>
      <c r="Z1585">
        <v>6</v>
      </c>
      <c r="AA1585">
        <v>6</v>
      </c>
      <c r="AB1585">
        <v>5</v>
      </c>
    </row>
    <row r="1586" spans="1:33" hidden="1" x14ac:dyDescent="0.25">
      <c r="A1586" s="23" t="s">
        <v>314</v>
      </c>
      <c r="B1586" s="22" t="s">
        <v>2349</v>
      </c>
      <c r="C1586" s="22" t="s">
        <v>2350</v>
      </c>
      <c r="D1586">
        <v>18</v>
      </c>
      <c r="E1586">
        <v>6</v>
      </c>
      <c r="F1586" s="36" t="str">
        <f>VLOOKUP(Z1586, method!$A$1:$B$15, 2, 0)</f>
        <v>中後</v>
      </c>
      <c r="G1586">
        <v>6</v>
      </c>
      <c r="H1586">
        <v>115</v>
      </c>
      <c r="I1586" s="43">
        <v>1200</v>
      </c>
      <c r="J1586" s="19" t="s">
        <v>101</v>
      </c>
      <c r="K1586">
        <v>1</v>
      </c>
      <c r="L1586">
        <v>9.25</v>
      </c>
      <c r="M1586">
        <v>16</v>
      </c>
      <c r="N1586">
        <v>2</v>
      </c>
      <c r="O1586">
        <v>25</v>
      </c>
      <c r="P1586" t="s">
        <v>441</v>
      </c>
      <c r="Q1586">
        <v>1162</v>
      </c>
      <c r="R1586">
        <v>3</v>
      </c>
      <c r="S1586" s="32" t="s">
        <v>446</v>
      </c>
      <c r="T1586">
        <v>436</v>
      </c>
      <c r="W1586">
        <v>5</v>
      </c>
      <c r="X1586">
        <v>62</v>
      </c>
      <c r="Y1586" s="19" t="s">
        <v>94</v>
      </c>
      <c r="Z1586">
        <v>9</v>
      </c>
      <c r="AA1586">
        <v>9</v>
      </c>
      <c r="AB1586">
        <v>6</v>
      </c>
    </row>
    <row r="1587" spans="1:33" hidden="1" x14ac:dyDescent="0.25">
      <c r="A1587" s="23" t="s">
        <v>314</v>
      </c>
      <c r="B1587" s="22" t="s">
        <v>2349</v>
      </c>
      <c r="C1587" s="22" t="s">
        <v>2350</v>
      </c>
      <c r="D1587">
        <v>38</v>
      </c>
      <c r="E1587">
        <v>9</v>
      </c>
      <c r="F1587" s="37" t="str">
        <f>VLOOKUP(Z1587, method!$A$1:$B$15, 2, 0)</f>
        <v>中前</v>
      </c>
      <c r="G1587">
        <v>11</v>
      </c>
      <c r="H1587">
        <v>122</v>
      </c>
      <c r="I1587" s="43">
        <v>1200</v>
      </c>
      <c r="J1587" s="20" t="s">
        <v>58</v>
      </c>
      <c r="K1587">
        <v>1</v>
      </c>
      <c r="L1587">
        <v>9.76</v>
      </c>
      <c r="M1587">
        <v>9</v>
      </c>
      <c r="N1587">
        <v>2</v>
      </c>
      <c r="O1587">
        <v>25</v>
      </c>
      <c r="P1587" t="s">
        <v>429</v>
      </c>
      <c r="Q1587">
        <v>1169</v>
      </c>
      <c r="R1587">
        <v>3</v>
      </c>
      <c r="S1587" s="32" t="s">
        <v>435</v>
      </c>
      <c r="T1587">
        <v>416</v>
      </c>
      <c r="W1587" t="s">
        <v>519</v>
      </c>
      <c r="X1587">
        <v>64</v>
      </c>
      <c r="Y1587" s="19" t="s">
        <v>94</v>
      </c>
      <c r="Z1587">
        <v>6</v>
      </c>
      <c r="AA1587">
        <v>10</v>
      </c>
      <c r="AB1587">
        <v>9</v>
      </c>
    </row>
    <row r="1588" spans="1:33" hidden="1" x14ac:dyDescent="0.25">
      <c r="A1588" s="23" t="s">
        <v>314</v>
      </c>
      <c r="B1588" s="22" t="s">
        <v>2349</v>
      </c>
      <c r="C1588" s="22" t="s">
        <v>2350</v>
      </c>
      <c r="D1588">
        <v>11</v>
      </c>
      <c r="E1588">
        <v>13</v>
      </c>
      <c r="F1588" s="36" t="str">
        <f>VLOOKUP(Z1588, method!$A$1:$B$15, 2, 0)</f>
        <v>中後</v>
      </c>
      <c r="G1588">
        <v>6</v>
      </c>
      <c r="H1588">
        <v>121</v>
      </c>
      <c r="I1588" s="43">
        <v>1200</v>
      </c>
      <c r="J1588" s="27" t="s">
        <v>93</v>
      </c>
      <c r="K1588">
        <v>1</v>
      </c>
      <c r="L1588">
        <v>10</v>
      </c>
      <c r="M1588">
        <v>22</v>
      </c>
      <c r="N1588">
        <v>12</v>
      </c>
      <c r="O1588">
        <v>24</v>
      </c>
      <c r="P1588" t="s">
        <v>539</v>
      </c>
      <c r="Q1588">
        <v>1180</v>
      </c>
      <c r="R1588">
        <v>3</v>
      </c>
      <c r="S1588" s="32" t="s">
        <v>435</v>
      </c>
      <c r="T1588">
        <v>283</v>
      </c>
      <c r="W1588" t="s">
        <v>572</v>
      </c>
      <c r="X1588">
        <v>65</v>
      </c>
      <c r="Y1588" s="19" t="s">
        <v>94</v>
      </c>
      <c r="Z1588">
        <v>8</v>
      </c>
      <c r="AA1588">
        <v>12</v>
      </c>
      <c r="AB1588">
        <v>13</v>
      </c>
    </row>
    <row r="1589" spans="1:33" hidden="1" x14ac:dyDescent="0.25">
      <c r="A1589" s="23" t="s">
        <v>314</v>
      </c>
      <c r="B1589" s="22" t="s">
        <v>2349</v>
      </c>
      <c r="C1589" s="22" t="s">
        <v>2350</v>
      </c>
      <c r="D1589">
        <v>6</v>
      </c>
      <c r="E1589">
        <v>10</v>
      </c>
      <c r="F1589" s="37" t="str">
        <f>VLOOKUP(Z1589, method!$A$1:$B$15, 2, 0)</f>
        <v>中前</v>
      </c>
      <c r="G1589">
        <v>14</v>
      </c>
      <c r="H1589">
        <v>122</v>
      </c>
      <c r="I1589">
        <v>1400</v>
      </c>
      <c r="J1589" s="17" t="s">
        <v>393</v>
      </c>
      <c r="K1589">
        <v>1</v>
      </c>
      <c r="L1589">
        <v>22.21</v>
      </c>
      <c r="M1589">
        <v>24</v>
      </c>
      <c r="N1589">
        <v>11</v>
      </c>
      <c r="O1589">
        <v>24</v>
      </c>
      <c r="P1589" t="s">
        <v>429</v>
      </c>
      <c r="Q1589">
        <v>1175</v>
      </c>
      <c r="R1589">
        <v>3</v>
      </c>
      <c r="S1589" s="32" t="s">
        <v>446</v>
      </c>
      <c r="T1589">
        <v>209</v>
      </c>
      <c r="W1589" t="s">
        <v>488</v>
      </c>
      <c r="X1589">
        <v>66</v>
      </c>
      <c r="Y1589" s="19" t="s">
        <v>94</v>
      </c>
      <c r="Z1589">
        <v>7</v>
      </c>
      <c r="AA1589">
        <v>7</v>
      </c>
      <c r="AB1589">
        <v>7</v>
      </c>
      <c r="AC1589">
        <v>10</v>
      </c>
    </row>
    <row r="1590" spans="1:33" hidden="1" x14ac:dyDescent="0.25">
      <c r="A1590" s="23" t="s">
        <v>314</v>
      </c>
      <c r="B1590" s="22" t="s">
        <v>2349</v>
      </c>
      <c r="C1590" s="22" t="s">
        <v>2350</v>
      </c>
      <c r="D1590">
        <v>5.5</v>
      </c>
      <c r="E1590" s="28">
        <v>3</v>
      </c>
      <c r="F1590" s="35" t="str">
        <f>VLOOKUP(Z1590, method!$A$1:$B$15, 2, 0)</f>
        <v>放頭</v>
      </c>
      <c r="G1590">
        <v>1</v>
      </c>
      <c r="H1590">
        <v>124</v>
      </c>
      <c r="I1590" s="43">
        <v>1200</v>
      </c>
      <c r="J1590" s="18" t="s">
        <v>116</v>
      </c>
      <c r="K1590">
        <v>1</v>
      </c>
      <c r="L1590">
        <v>9.27</v>
      </c>
      <c r="M1590">
        <v>3</v>
      </c>
      <c r="N1590">
        <v>11</v>
      </c>
      <c r="O1590">
        <v>24</v>
      </c>
      <c r="P1590" t="s">
        <v>441</v>
      </c>
      <c r="Q1590">
        <v>1181</v>
      </c>
      <c r="R1590">
        <v>3</v>
      </c>
      <c r="S1590" s="32" t="s">
        <v>446</v>
      </c>
      <c r="T1590">
        <v>154</v>
      </c>
      <c r="W1590" t="s">
        <v>519</v>
      </c>
      <c r="X1590">
        <v>66</v>
      </c>
      <c r="Y1590" s="19" t="s">
        <v>94</v>
      </c>
      <c r="Z1590">
        <v>3</v>
      </c>
      <c r="AA1590">
        <v>3</v>
      </c>
      <c r="AB1590">
        <v>3</v>
      </c>
    </row>
    <row r="1591" spans="1:33" x14ac:dyDescent="0.25">
      <c r="A1591" s="24" t="s">
        <v>349</v>
      </c>
      <c r="B1591" s="23" t="s">
        <v>350</v>
      </c>
      <c r="C1591" s="23" t="s">
        <v>2351</v>
      </c>
      <c r="D1591">
        <v>10</v>
      </c>
      <c r="E1591" s="34">
        <v>5</v>
      </c>
      <c r="F1591" s="35" t="str">
        <f>VLOOKUP(Z1591, method!$A$1:$B$15, 2, 0)</f>
        <v>放頭</v>
      </c>
      <c r="G1591">
        <v>12</v>
      </c>
      <c r="H1591">
        <v>135</v>
      </c>
      <c r="I1591" s="43">
        <v>1200</v>
      </c>
      <c r="J1591" s="20" t="s">
        <v>19</v>
      </c>
      <c r="K1591">
        <v>1</v>
      </c>
      <c r="L1591">
        <v>10.37</v>
      </c>
      <c r="M1591">
        <v>10</v>
      </c>
      <c r="N1591">
        <v>9</v>
      </c>
      <c r="O1591">
        <v>25</v>
      </c>
      <c r="P1591" s="31" t="s">
        <v>450</v>
      </c>
      <c r="Q1591">
        <v>1175</v>
      </c>
      <c r="R1591">
        <v>3</v>
      </c>
      <c r="S1591" s="32" t="s">
        <v>435</v>
      </c>
      <c r="T1591">
        <v>18</v>
      </c>
      <c r="W1591">
        <v>3</v>
      </c>
      <c r="X1591">
        <v>80</v>
      </c>
      <c r="Y1591" s="22" t="s">
        <v>39</v>
      </c>
      <c r="Z1591">
        <v>2</v>
      </c>
      <c r="AA1591">
        <v>2</v>
      </c>
      <c r="AB1591">
        <v>5</v>
      </c>
      <c r="AF1591">
        <v>10</v>
      </c>
      <c r="AG1591" t="s">
        <v>38</v>
      </c>
    </row>
    <row r="1592" spans="1:33" x14ac:dyDescent="0.25">
      <c r="A1592" s="24" t="s">
        <v>349</v>
      </c>
      <c r="B1592" s="23" t="s">
        <v>350</v>
      </c>
      <c r="C1592" s="23" t="s">
        <v>2351</v>
      </c>
      <c r="D1592">
        <v>5.5</v>
      </c>
      <c r="E1592">
        <v>6</v>
      </c>
      <c r="F1592" s="37" t="str">
        <f>VLOOKUP(Z1592, method!$A$1:$B$15, 2, 0)</f>
        <v>中前</v>
      </c>
      <c r="G1592">
        <v>8</v>
      </c>
      <c r="H1592">
        <v>135</v>
      </c>
      <c r="I1592" s="43">
        <v>1200</v>
      </c>
      <c r="J1592" s="20" t="s">
        <v>19</v>
      </c>
      <c r="K1592">
        <v>1</v>
      </c>
      <c r="L1592">
        <v>9.48</v>
      </c>
      <c r="M1592">
        <v>16</v>
      </c>
      <c r="N1592">
        <v>7</v>
      </c>
      <c r="O1592">
        <v>25</v>
      </c>
      <c r="P1592" s="31" t="s">
        <v>455</v>
      </c>
      <c r="Q1592">
        <v>1178</v>
      </c>
      <c r="R1592">
        <v>3</v>
      </c>
      <c r="S1592" s="32" t="s">
        <v>446</v>
      </c>
      <c r="T1592">
        <v>847</v>
      </c>
      <c r="W1592" s="12" t="s">
        <v>456</v>
      </c>
      <c r="X1592">
        <v>80</v>
      </c>
      <c r="Y1592" s="22" t="s">
        <v>39</v>
      </c>
      <c r="Z1592">
        <v>4</v>
      </c>
      <c r="AA1592">
        <v>2</v>
      </c>
      <c r="AB1592">
        <v>6</v>
      </c>
      <c r="AF1592">
        <v>10</v>
      </c>
      <c r="AG1592" t="s">
        <v>38</v>
      </c>
    </row>
    <row r="1593" spans="1:33" x14ac:dyDescent="0.25">
      <c r="A1593" s="24" t="s">
        <v>349</v>
      </c>
      <c r="B1593" s="23" t="s">
        <v>350</v>
      </c>
      <c r="C1593" s="23" t="s">
        <v>2351</v>
      </c>
      <c r="D1593">
        <v>5.3</v>
      </c>
      <c r="E1593" s="28">
        <v>1</v>
      </c>
      <c r="F1593" s="35" t="str">
        <f>VLOOKUP(Z1593, method!$A$1:$B$15, 2, 0)</f>
        <v>放頭</v>
      </c>
      <c r="G1593">
        <v>6</v>
      </c>
      <c r="H1593">
        <v>127</v>
      </c>
      <c r="I1593" s="43">
        <v>1200</v>
      </c>
      <c r="J1593" s="20" t="s">
        <v>19</v>
      </c>
      <c r="K1593">
        <v>1</v>
      </c>
      <c r="L1593">
        <v>9.4600000000000009</v>
      </c>
      <c r="M1593">
        <v>25</v>
      </c>
      <c r="N1593">
        <v>6</v>
      </c>
      <c r="O1593">
        <v>25</v>
      </c>
      <c r="P1593" s="31" t="s">
        <v>461</v>
      </c>
      <c r="Q1593">
        <v>1180</v>
      </c>
      <c r="R1593">
        <v>3</v>
      </c>
      <c r="S1593" s="32" t="s">
        <v>446</v>
      </c>
      <c r="T1593">
        <v>786</v>
      </c>
      <c r="W1593" s="12" t="s">
        <v>480</v>
      </c>
      <c r="X1593">
        <v>72</v>
      </c>
      <c r="Y1593" s="22" t="s">
        <v>39</v>
      </c>
      <c r="Z1593">
        <v>1</v>
      </c>
      <c r="AA1593">
        <v>1</v>
      </c>
      <c r="AB1593">
        <v>1</v>
      </c>
      <c r="AF1593">
        <v>10</v>
      </c>
      <c r="AG1593" t="s">
        <v>38</v>
      </c>
    </row>
    <row r="1594" spans="1:33" x14ac:dyDescent="0.25">
      <c r="A1594" s="24" t="s">
        <v>349</v>
      </c>
      <c r="B1594" s="23" t="s">
        <v>350</v>
      </c>
      <c r="C1594" s="23" t="s">
        <v>2351</v>
      </c>
      <c r="D1594">
        <v>4</v>
      </c>
      <c r="E1594" s="28">
        <v>1</v>
      </c>
      <c r="F1594" s="35" t="str">
        <f>VLOOKUP(Z1594, method!$A$1:$B$15, 2, 0)</f>
        <v>放頭</v>
      </c>
      <c r="G1594">
        <v>5</v>
      </c>
      <c r="H1594">
        <v>123</v>
      </c>
      <c r="I1594" s="43">
        <v>1200</v>
      </c>
      <c r="J1594" s="20" t="s">
        <v>19</v>
      </c>
      <c r="K1594">
        <v>1</v>
      </c>
      <c r="L1594">
        <v>9.14</v>
      </c>
      <c r="M1594">
        <v>21</v>
      </c>
      <c r="N1594">
        <v>5</v>
      </c>
      <c r="O1594">
        <v>25</v>
      </c>
      <c r="P1594" s="31" t="s">
        <v>461</v>
      </c>
      <c r="Q1594">
        <v>1191</v>
      </c>
      <c r="R1594">
        <v>3</v>
      </c>
      <c r="S1594" s="32" t="s">
        <v>446</v>
      </c>
      <c r="T1594">
        <v>696</v>
      </c>
      <c r="W1594" s="12" t="s">
        <v>914</v>
      </c>
      <c r="X1594">
        <v>66</v>
      </c>
      <c r="Y1594" s="22" t="s">
        <v>39</v>
      </c>
      <c r="Z1594">
        <v>2</v>
      </c>
      <c r="AA1594">
        <v>2</v>
      </c>
      <c r="AB1594">
        <v>1</v>
      </c>
      <c r="AF1594">
        <v>10</v>
      </c>
      <c r="AG1594" t="s">
        <v>38</v>
      </c>
    </row>
    <row r="1595" spans="1:33" x14ac:dyDescent="0.25">
      <c r="A1595" s="24" t="s">
        <v>349</v>
      </c>
      <c r="B1595" s="23" t="s">
        <v>350</v>
      </c>
      <c r="C1595" s="23" t="s">
        <v>2351</v>
      </c>
      <c r="D1595">
        <v>11</v>
      </c>
      <c r="E1595">
        <v>6</v>
      </c>
      <c r="F1595" s="35" t="str">
        <f>VLOOKUP(Z1595, method!$A$1:$B$15, 2, 0)</f>
        <v>放頭</v>
      </c>
      <c r="G1595">
        <v>10</v>
      </c>
      <c r="H1595">
        <v>122</v>
      </c>
      <c r="I1595" s="43">
        <v>1200</v>
      </c>
      <c r="J1595" s="19" t="s">
        <v>101</v>
      </c>
      <c r="K1595">
        <v>1</v>
      </c>
      <c r="L1595">
        <v>9.65</v>
      </c>
      <c r="M1595">
        <v>30</v>
      </c>
      <c r="N1595">
        <v>4</v>
      </c>
      <c r="O1595">
        <v>25</v>
      </c>
      <c r="P1595" s="42" t="s">
        <v>445</v>
      </c>
      <c r="Q1595">
        <v>1195</v>
      </c>
      <c r="R1595">
        <v>3</v>
      </c>
      <c r="S1595" s="32" t="s">
        <v>446</v>
      </c>
      <c r="T1595">
        <v>638</v>
      </c>
      <c r="W1595" s="12" t="s">
        <v>451</v>
      </c>
      <c r="X1595">
        <v>66</v>
      </c>
      <c r="Y1595" s="22" t="s">
        <v>39</v>
      </c>
      <c r="Z1595">
        <v>1</v>
      </c>
      <c r="AA1595">
        <v>1</v>
      </c>
      <c r="AB1595">
        <v>6</v>
      </c>
      <c r="AF1595">
        <v>10</v>
      </c>
      <c r="AG1595" t="s">
        <v>38</v>
      </c>
    </row>
    <row r="1596" spans="1:33" x14ac:dyDescent="0.25">
      <c r="A1596" s="24" t="s">
        <v>349</v>
      </c>
      <c r="B1596" s="23" t="s">
        <v>350</v>
      </c>
      <c r="C1596" s="23" t="s">
        <v>2351</v>
      </c>
      <c r="D1596">
        <v>3.2</v>
      </c>
      <c r="E1596" s="28">
        <v>1</v>
      </c>
      <c r="F1596" s="37" t="str">
        <f>VLOOKUP(Z1596, method!$A$1:$B$15, 2, 0)</f>
        <v>中前</v>
      </c>
      <c r="G1596">
        <v>6</v>
      </c>
      <c r="H1596">
        <v>135</v>
      </c>
      <c r="I1596" s="43">
        <v>1200</v>
      </c>
      <c r="J1596" s="16" t="s">
        <v>13</v>
      </c>
      <c r="K1596">
        <v>1</v>
      </c>
      <c r="L1596">
        <v>9.6300000000000008</v>
      </c>
      <c r="M1596">
        <v>2</v>
      </c>
      <c r="N1596">
        <v>4</v>
      </c>
      <c r="O1596">
        <v>25</v>
      </c>
      <c r="P1596" s="30" t="s">
        <v>445</v>
      </c>
      <c r="Q1596">
        <v>1190</v>
      </c>
      <c r="R1596">
        <v>4</v>
      </c>
      <c r="S1596" s="32" t="s">
        <v>446</v>
      </c>
      <c r="T1596">
        <v>559</v>
      </c>
      <c r="W1596" s="12" t="s">
        <v>431</v>
      </c>
      <c r="X1596">
        <v>59</v>
      </c>
      <c r="Y1596" s="22" t="s">
        <v>39</v>
      </c>
      <c r="Z1596">
        <v>4</v>
      </c>
      <c r="AA1596">
        <v>3</v>
      </c>
      <c r="AB1596">
        <v>1</v>
      </c>
      <c r="AF1596">
        <v>10</v>
      </c>
      <c r="AG1596" t="s">
        <v>38</v>
      </c>
    </row>
    <row r="1597" spans="1:33" x14ac:dyDescent="0.25">
      <c r="A1597" s="24" t="s">
        <v>349</v>
      </c>
      <c r="B1597" s="23" t="s">
        <v>350</v>
      </c>
      <c r="C1597" s="23" t="s">
        <v>2351</v>
      </c>
      <c r="D1597">
        <v>1.4</v>
      </c>
      <c r="E1597" s="28">
        <v>1</v>
      </c>
      <c r="F1597" s="35" t="str">
        <f>VLOOKUP(Z1597, method!$A$1:$B$15, 2, 0)</f>
        <v>放頭</v>
      </c>
      <c r="G1597">
        <v>1</v>
      </c>
      <c r="H1597">
        <v>129</v>
      </c>
      <c r="I1597" s="43">
        <v>1200</v>
      </c>
      <c r="J1597" s="16" t="s">
        <v>13</v>
      </c>
      <c r="K1597">
        <v>1</v>
      </c>
      <c r="L1597">
        <v>9.7100000000000009</v>
      </c>
      <c r="M1597">
        <v>5</v>
      </c>
      <c r="N1597">
        <v>3</v>
      </c>
      <c r="O1597">
        <v>25</v>
      </c>
      <c r="P1597" s="30" t="s">
        <v>445</v>
      </c>
      <c r="Q1597">
        <v>1185</v>
      </c>
      <c r="R1597">
        <v>4</v>
      </c>
      <c r="S1597" s="32" t="s">
        <v>435</v>
      </c>
      <c r="T1597">
        <v>479</v>
      </c>
      <c r="W1597" s="12" t="s">
        <v>662</v>
      </c>
      <c r="X1597">
        <v>53</v>
      </c>
      <c r="Y1597" s="22" t="s">
        <v>39</v>
      </c>
      <c r="Z1597">
        <v>1</v>
      </c>
      <c r="AA1597">
        <v>1</v>
      </c>
      <c r="AB1597">
        <v>1</v>
      </c>
      <c r="AF1597">
        <v>10</v>
      </c>
      <c r="AG1597" t="s">
        <v>38</v>
      </c>
    </row>
    <row r="1598" spans="1:33" hidden="1" x14ac:dyDescent="0.25">
      <c r="A1598" s="24" t="s">
        <v>349</v>
      </c>
      <c r="B1598" s="23" t="s">
        <v>350</v>
      </c>
      <c r="C1598" s="23" t="s">
        <v>2351</v>
      </c>
      <c r="D1598">
        <v>5.5</v>
      </c>
      <c r="E1598" s="28">
        <v>3</v>
      </c>
      <c r="F1598" s="37" t="str">
        <f>VLOOKUP(Z1598, method!$A$1:$B$15, 2, 0)</f>
        <v>中前</v>
      </c>
      <c r="G1598">
        <v>12</v>
      </c>
      <c r="H1598">
        <v>128</v>
      </c>
      <c r="I1598" s="43">
        <v>1200</v>
      </c>
      <c r="J1598" s="27" t="s">
        <v>400</v>
      </c>
      <c r="K1598">
        <v>1</v>
      </c>
      <c r="L1598">
        <v>9.1199999999999992</v>
      </c>
      <c r="M1598">
        <v>16</v>
      </c>
      <c r="N1598">
        <v>2</v>
      </c>
      <c r="O1598">
        <v>25</v>
      </c>
      <c r="P1598" t="s">
        <v>441</v>
      </c>
      <c r="Q1598">
        <v>1187</v>
      </c>
      <c r="R1598">
        <v>4</v>
      </c>
      <c r="S1598" s="32" t="s">
        <v>446</v>
      </c>
      <c r="T1598">
        <v>429</v>
      </c>
      <c r="W1598" s="12" t="s">
        <v>464</v>
      </c>
      <c r="X1598">
        <v>52</v>
      </c>
      <c r="Y1598" s="22" t="s">
        <v>39</v>
      </c>
      <c r="Z1598">
        <v>5</v>
      </c>
      <c r="AA1598">
        <v>5</v>
      </c>
      <c r="AB1598">
        <v>3</v>
      </c>
      <c r="AF1598">
        <v>10</v>
      </c>
      <c r="AG1598" t="s">
        <v>38</v>
      </c>
    </row>
    <row r="1599" spans="1:33" hidden="1" x14ac:dyDescent="0.25">
      <c r="A1599" s="24" t="s">
        <v>349</v>
      </c>
      <c r="B1599" s="23" t="s">
        <v>350</v>
      </c>
      <c r="C1599" s="23" t="s">
        <v>2351</v>
      </c>
      <c r="D1599">
        <v>10</v>
      </c>
      <c r="E1599" s="28">
        <v>2</v>
      </c>
      <c r="F1599" s="35" t="str">
        <f>VLOOKUP(Z1599, method!$A$1:$B$15, 2, 0)</f>
        <v>放頭</v>
      </c>
      <c r="G1599">
        <v>10</v>
      </c>
      <c r="H1599">
        <v>130</v>
      </c>
      <c r="I1599" s="43">
        <v>1200</v>
      </c>
      <c r="J1599" s="21" t="s">
        <v>53</v>
      </c>
      <c r="K1599">
        <v>1</v>
      </c>
      <c r="L1599">
        <v>9.85</v>
      </c>
      <c r="M1599">
        <v>31</v>
      </c>
      <c r="N1599">
        <v>1</v>
      </c>
      <c r="O1599">
        <v>25</v>
      </c>
      <c r="P1599" t="s">
        <v>506</v>
      </c>
      <c r="Q1599">
        <v>1173</v>
      </c>
      <c r="R1599">
        <v>4</v>
      </c>
      <c r="S1599" s="32" t="s">
        <v>435</v>
      </c>
      <c r="T1599">
        <v>393</v>
      </c>
      <c r="W1599" s="12" t="s">
        <v>456</v>
      </c>
      <c r="X1599">
        <v>52</v>
      </c>
      <c r="Y1599" s="22" t="s">
        <v>39</v>
      </c>
      <c r="Z1599">
        <v>2</v>
      </c>
      <c r="AA1599">
        <v>2</v>
      </c>
      <c r="AB1599">
        <v>2</v>
      </c>
      <c r="AF1599">
        <v>10</v>
      </c>
      <c r="AG1599" t="s">
        <v>38</v>
      </c>
    </row>
    <row r="1600" spans="1:33" hidden="1" x14ac:dyDescent="0.25">
      <c r="A1600" s="24" t="s">
        <v>349</v>
      </c>
      <c r="B1600" s="23" t="s">
        <v>350</v>
      </c>
      <c r="C1600" s="23" t="s">
        <v>2351</v>
      </c>
      <c r="D1600">
        <v>1.9</v>
      </c>
      <c r="E1600" s="28">
        <v>1</v>
      </c>
      <c r="F1600" s="37" t="str">
        <f>VLOOKUP(Z1600, method!$A$1:$B$15, 2, 0)</f>
        <v>中前</v>
      </c>
      <c r="G1600">
        <v>4</v>
      </c>
      <c r="H1600">
        <v>122</v>
      </c>
      <c r="I1600" s="43">
        <v>1200</v>
      </c>
      <c r="J1600" s="21" t="s">
        <v>53</v>
      </c>
      <c r="K1600">
        <v>1</v>
      </c>
      <c r="L1600">
        <v>10.01</v>
      </c>
      <c r="M1600">
        <v>12</v>
      </c>
      <c r="N1600">
        <v>1</v>
      </c>
      <c r="O1600">
        <v>25</v>
      </c>
      <c r="P1600" t="s">
        <v>441</v>
      </c>
      <c r="Q1600">
        <v>1181</v>
      </c>
      <c r="R1600">
        <v>4</v>
      </c>
      <c r="S1600" s="32" t="s">
        <v>435</v>
      </c>
      <c r="T1600">
        <v>338</v>
      </c>
      <c r="W1600" s="12" t="s">
        <v>480</v>
      </c>
      <c r="X1600">
        <v>46</v>
      </c>
      <c r="Y1600" s="22" t="s">
        <v>39</v>
      </c>
      <c r="Z1600">
        <v>7</v>
      </c>
      <c r="AA1600">
        <v>5</v>
      </c>
      <c r="AB1600">
        <v>1</v>
      </c>
      <c r="AF1600">
        <v>10</v>
      </c>
      <c r="AG1600" t="s">
        <v>38</v>
      </c>
    </row>
    <row r="1601" spans="1:33" hidden="1" x14ac:dyDescent="0.25">
      <c r="A1601" s="24" t="s">
        <v>349</v>
      </c>
      <c r="B1601" s="23" t="s">
        <v>350</v>
      </c>
      <c r="C1601" s="23" t="s">
        <v>2351</v>
      </c>
      <c r="D1601">
        <v>2.8</v>
      </c>
      <c r="E1601" s="28">
        <v>3</v>
      </c>
      <c r="F1601" s="35" t="str">
        <f>VLOOKUP(Z1601, method!$A$1:$B$15, 2, 0)</f>
        <v>放頭</v>
      </c>
      <c r="G1601">
        <v>4</v>
      </c>
      <c r="H1601">
        <v>121</v>
      </c>
      <c r="I1601">
        <v>1400</v>
      </c>
      <c r="J1601" s="20" t="s">
        <v>19</v>
      </c>
      <c r="K1601">
        <v>1</v>
      </c>
      <c r="L1601">
        <v>22.11</v>
      </c>
      <c r="M1601">
        <v>29</v>
      </c>
      <c r="N1601">
        <v>12</v>
      </c>
      <c r="O1601">
        <v>24</v>
      </c>
      <c r="P1601" t="s">
        <v>506</v>
      </c>
      <c r="Q1601">
        <v>1190</v>
      </c>
      <c r="R1601">
        <v>4</v>
      </c>
      <c r="S1601" s="32" t="s">
        <v>435</v>
      </c>
      <c r="T1601">
        <v>303</v>
      </c>
      <c r="W1601" s="12" t="s">
        <v>521</v>
      </c>
      <c r="X1601">
        <v>46</v>
      </c>
      <c r="Y1601" s="22" t="s">
        <v>39</v>
      </c>
      <c r="Z1601">
        <v>3</v>
      </c>
      <c r="AA1601">
        <v>3</v>
      </c>
      <c r="AB1601">
        <v>3</v>
      </c>
      <c r="AC1601">
        <v>3</v>
      </c>
      <c r="AF1601">
        <v>10</v>
      </c>
      <c r="AG1601" t="s">
        <v>38</v>
      </c>
    </row>
    <row r="1602" spans="1:33" hidden="1" x14ac:dyDescent="0.25">
      <c r="A1602" s="24" t="s">
        <v>349</v>
      </c>
      <c r="B1602" s="23" t="s">
        <v>350</v>
      </c>
      <c r="C1602" s="23" t="s">
        <v>2351</v>
      </c>
      <c r="D1602">
        <v>4.0999999999999996</v>
      </c>
      <c r="E1602">
        <v>8</v>
      </c>
      <c r="F1602" s="37" t="str">
        <f>VLOOKUP(Z1602, method!$A$1:$B$15, 2, 0)</f>
        <v>中前</v>
      </c>
      <c r="G1602">
        <v>2</v>
      </c>
      <c r="H1602">
        <v>125</v>
      </c>
      <c r="I1602">
        <v>1400</v>
      </c>
      <c r="J1602" s="17" t="s">
        <v>393</v>
      </c>
      <c r="K1602">
        <v>1</v>
      </c>
      <c r="L1602">
        <v>22.91</v>
      </c>
      <c r="M1602">
        <v>8</v>
      </c>
      <c r="N1602">
        <v>12</v>
      </c>
      <c r="O1602">
        <v>24</v>
      </c>
      <c r="P1602" t="s">
        <v>434</v>
      </c>
      <c r="Q1602">
        <v>1171</v>
      </c>
      <c r="R1602">
        <v>4</v>
      </c>
      <c r="S1602" s="32" t="s">
        <v>435</v>
      </c>
      <c r="T1602">
        <v>241</v>
      </c>
      <c r="W1602" t="s">
        <v>817</v>
      </c>
      <c r="X1602">
        <v>48</v>
      </c>
      <c r="Y1602" s="22" t="s">
        <v>39</v>
      </c>
      <c r="Z1602">
        <v>4</v>
      </c>
      <c r="AA1602">
        <v>5</v>
      </c>
      <c r="AB1602">
        <v>6</v>
      </c>
      <c r="AC1602">
        <v>8</v>
      </c>
      <c r="AF1602">
        <v>10</v>
      </c>
      <c r="AG1602" t="s">
        <v>38</v>
      </c>
    </row>
    <row r="1603" spans="1:33" hidden="1" x14ac:dyDescent="0.25">
      <c r="A1603" s="24" t="s">
        <v>349</v>
      </c>
      <c r="B1603" s="23" t="s">
        <v>350</v>
      </c>
      <c r="C1603" s="23" t="s">
        <v>2351</v>
      </c>
      <c r="D1603">
        <v>8.5</v>
      </c>
      <c r="E1603" s="34">
        <v>5</v>
      </c>
      <c r="F1603" s="35" t="str">
        <f>VLOOKUP(Z1603, method!$A$1:$B$15, 2, 0)</f>
        <v>放頭</v>
      </c>
      <c r="G1603">
        <v>8</v>
      </c>
      <c r="H1603">
        <v>123</v>
      </c>
      <c r="I1603">
        <v>1600</v>
      </c>
      <c r="J1603" s="20" t="s">
        <v>58</v>
      </c>
      <c r="K1603">
        <v>1</v>
      </c>
      <c r="L1603">
        <v>34.869999999999997</v>
      </c>
      <c r="M1603">
        <v>3</v>
      </c>
      <c r="N1603">
        <v>11</v>
      </c>
      <c r="O1603">
        <v>24</v>
      </c>
      <c r="P1603" t="s">
        <v>441</v>
      </c>
      <c r="Q1603">
        <v>1161</v>
      </c>
      <c r="R1603">
        <v>4</v>
      </c>
      <c r="S1603" s="32" t="s">
        <v>446</v>
      </c>
      <c r="T1603">
        <v>149</v>
      </c>
      <c r="W1603" s="12" t="s">
        <v>558</v>
      </c>
      <c r="X1603">
        <v>49</v>
      </c>
      <c r="Y1603" s="22" t="s">
        <v>39</v>
      </c>
      <c r="Z1603">
        <v>1</v>
      </c>
      <c r="AA1603">
        <v>1</v>
      </c>
      <c r="AB1603">
        <v>1</v>
      </c>
      <c r="AC1603">
        <v>5</v>
      </c>
      <c r="AF1603">
        <v>10</v>
      </c>
      <c r="AG1603" t="s">
        <v>38</v>
      </c>
    </row>
    <row r="1604" spans="1:33" hidden="1" x14ac:dyDescent="0.25">
      <c r="A1604" s="24" t="s">
        <v>349</v>
      </c>
      <c r="B1604" s="23" t="s">
        <v>350</v>
      </c>
      <c r="C1604" s="23" t="s">
        <v>2351</v>
      </c>
      <c r="D1604">
        <v>9.6999999999999993</v>
      </c>
      <c r="E1604" s="28">
        <v>3</v>
      </c>
      <c r="F1604" s="35" t="str">
        <f>VLOOKUP(Z1604, method!$A$1:$B$15, 2, 0)</f>
        <v>放頭</v>
      </c>
      <c r="G1604">
        <v>13</v>
      </c>
      <c r="H1604">
        <v>124</v>
      </c>
      <c r="I1604">
        <v>1400</v>
      </c>
      <c r="J1604" s="21" t="s">
        <v>53</v>
      </c>
      <c r="K1604">
        <v>1</v>
      </c>
      <c r="L1604">
        <v>21.81</v>
      </c>
      <c r="M1604">
        <v>13</v>
      </c>
      <c r="N1604">
        <v>10</v>
      </c>
      <c r="O1604">
        <v>24</v>
      </c>
      <c r="P1604" t="s">
        <v>539</v>
      </c>
      <c r="Q1604">
        <v>1177</v>
      </c>
      <c r="R1604">
        <v>4</v>
      </c>
      <c r="S1604" s="32" t="s">
        <v>446</v>
      </c>
      <c r="T1604">
        <v>100</v>
      </c>
      <c r="W1604" s="12" t="s">
        <v>451</v>
      </c>
      <c r="X1604">
        <v>49</v>
      </c>
      <c r="Y1604" s="22" t="s">
        <v>39</v>
      </c>
      <c r="Z1604">
        <v>1</v>
      </c>
      <c r="AA1604">
        <v>1</v>
      </c>
      <c r="AB1604">
        <v>1</v>
      </c>
      <c r="AC1604">
        <v>3</v>
      </c>
      <c r="AF1604">
        <v>10</v>
      </c>
      <c r="AG1604" t="s">
        <v>38</v>
      </c>
    </row>
    <row r="1605" spans="1:33" hidden="1" x14ac:dyDescent="0.25">
      <c r="A1605" s="24" t="s">
        <v>349</v>
      </c>
      <c r="B1605" s="23" t="s">
        <v>350</v>
      </c>
      <c r="C1605" s="23" t="s">
        <v>2351</v>
      </c>
      <c r="D1605">
        <v>10</v>
      </c>
      <c r="E1605" s="28">
        <v>2</v>
      </c>
      <c r="F1605" s="37" t="str">
        <f>VLOOKUP(Z1605, method!$A$1:$B$15, 2, 0)</f>
        <v>中前</v>
      </c>
      <c r="G1605">
        <v>10</v>
      </c>
      <c r="H1605">
        <v>122</v>
      </c>
      <c r="I1605">
        <v>1400</v>
      </c>
      <c r="J1605" s="21" t="s">
        <v>53</v>
      </c>
      <c r="K1605">
        <v>1</v>
      </c>
      <c r="L1605">
        <v>22.1</v>
      </c>
      <c r="M1605">
        <v>15</v>
      </c>
      <c r="N1605">
        <v>9</v>
      </c>
      <c r="O1605">
        <v>24</v>
      </c>
      <c r="P1605" t="s">
        <v>539</v>
      </c>
      <c r="Q1605">
        <v>1158</v>
      </c>
      <c r="R1605">
        <v>4</v>
      </c>
      <c r="S1605" s="32" t="s">
        <v>446</v>
      </c>
      <c r="T1605">
        <v>25</v>
      </c>
      <c r="W1605" s="12" t="s">
        <v>914</v>
      </c>
      <c r="X1605">
        <v>47</v>
      </c>
      <c r="Y1605" s="22" t="s">
        <v>39</v>
      </c>
      <c r="Z1605">
        <v>7</v>
      </c>
      <c r="AA1605">
        <v>6</v>
      </c>
      <c r="AB1605">
        <v>4</v>
      </c>
      <c r="AC1605">
        <v>2</v>
      </c>
      <c r="AF1605">
        <v>10</v>
      </c>
      <c r="AG1605" t="s">
        <v>38</v>
      </c>
    </row>
    <row r="1606" spans="1:33" hidden="1" x14ac:dyDescent="0.25">
      <c r="A1606" s="24" t="s">
        <v>349</v>
      </c>
      <c r="B1606" s="23" t="s">
        <v>350</v>
      </c>
      <c r="C1606" s="23" t="s">
        <v>2351</v>
      </c>
      <c r="D1606">
        <v>48</v>
      </c>
      <c r="E1606">
        <v>6</v>
      </c>
      <c r="F1606" s="37" t="str">
        <f>VLOOKUP(Z1606, method!$A$1:$B$15, 2, 0)</f>
        <v>中前</v>
      </c>
      <c r="G1606">
        <v>14</v>
      </c>
      <c r="H1606">
        <v>127</v>
      </c>
      <c r="I1606">
        <v>1400</v>
      </c>
      <c r="J1606" s="25" t="s">
        <v>150</v>
      </c>
      <c r="K1606">
        <v>1</v>
      </c>
      <c r="L1606">
        <v>22.63</v>
      </c>
      <c r="M1606">
        <v>14</v>
      </c>
      <c r="N1606">
        <v>7</v>
      </c>
      <c r="O1606">
        <v>24</v>
      </c>
      <c r="P1606" t="s">
        <v>434</v>
      </c>
      <c r="Q1606">
        <v>1161</v>
      </c>
      <c r="R1606">
        <v>4</v>
      </c>
      <c r="S1606" s="32" t="s">
        <v>435</v>
      </c>
      <c r="T1606">
        <v>826</v>
      </c>
      <c r="W1606" t="s">
        <v>519</v>
      </c>
      <c r="X1606">
        <v>50</v>
      </c>
      <c r="Y1606" s="22" t="s">
        <v>39</v>
      </c>
      <c r="Z1606">
        <v>5</v>
      </c>
      <c r="AA1606">
        <v>6</v>
      </c>
      <c r="AB1606">
        <v>7</v>
      </c>
      <c r="AC1606">
        <v>6</v>
      </c>
      <c r="AF1606">
        <v>10</v>
      </c>
      <c r="AG1606" t="s">
        <v>38</v>
      </c>
    </row>
    <row r="1607" spans="1:33" hidden="1" x14ac:dyDescent="0.25">
      <c r="A1607" s="24" t="s">
        <v>349</v>
      </c>
      <c r="B1607" s="23" t="s">
        <v>350</v>
      </c>
      <c r="C1607" s="23" t="s">
        <v>2351</v>
      </c>
      <c r="D1607">
        <v>61</v>
      </c>
      <c r="E1607">
        <v>7</v>
      </c>
      <c r="F1607" s="37" t="str">
        <f>VLOOKUP(Z1607, method!$A$1:$B$15, 2, 0)</f>
        <v>中前</v>
      </c>
      <c r="G1607">
        <v>7</v>
      </c>
      <c r="H1607">
        <v>127</v>
      </c>
      <c r="I1607" s="43">
        <v>1200</v>
      </c>
      <c r="J1607" s="21" t="s">
        <v>53</v>
      </c>
      <c r="K1607">
        <v>1</v>
      </c>
      <c r="L1607">
        <v>10.71</v>
      </c>
      <c r="M1607">
        <v>15</v>
      </c>
      <c r="N1607">
        <v>6</v>
      </c>
      <c r="O1607">
        <v>24</v>
      </c>
      <c r="P1607" t="s">
        <v>441</v>
      </c>
      <c r="Q1607">
        <v>1156</v>
      </c>
      <c r="R1607">
        <v>4</v>
      </c>
      <c r="S1607" s="33" t="s">
        <v>577</v>
      </c>
      <c r="T1607">
        <v>755</v>
      </c>
      <c r="W1607" t="s">
        <v>541</v>
      </c>
      <c r="X1607">
        <v>52</v>
      </c>
      <c r="Y1607" s="22" t="s">
        <v>39</v>
      </c>
      <c r="Z1607">
        <v>5</v>
      </c>
      <c r="AA1607">
        <v>5</v>
      </c>
      <c r="AB1607">
        <v>7</v>
      </c>
      <c r="AF1607">
        <v>10</v>
      </c>
      <c r="AG1607" t="s">
        <v>38</v>
      </c>
    </row>
    <row r="1608" spans="1:33" hidden="1" x14ac:dyDescent="0.25">
      <c r="A1608" s="24" t="s">
        <v>349</v>
      </c>
      <c r="B1608" s="23" t="s">
        <v>350</v>
      </c>
      <c r="C1608" s="23" t="s">
        <v>2351</v>
      </c>
      <c r="D1608">
        <v>41</v>
      </c>
      <c r="E1608">
        <v>7</v>
      </c>
      <c r="F1608" s="37" t="str">
        <f>VLOOKUP(Z1608, method!$A$1:$B$15, 2, 0)</f>
        <v>中前</v>
      </c>
      <c r="G1608">
        <v>5</v>
      </c>
      <c r="H1608">
        <v>125</v>
      </c>
      <c r="I1608" s="43">
        <v>1200</v>
      </c>
      <c r="J1608" s="22" t="s">
        <v>471</v>
      </c>
      <c r="K1608">
        <v>1</v>
      </c>
      <c r="L1608">
        <v>10.08</v>
      </c>
      <c r="M1608">
        <v>19</v>
      </c>
      <c r="N1608">
        <v>5</v>
      </c>
      <c r="O1608">
        <v>24</v>
      </c>
      <c r="P1608" t="s">
        <v>441</v>
      </c>
      <c r="Q1608">
        <v>1150</v>
      </c>
      <c r="R1608">
        <v>4</v>
      </c>
      <c r="S1608" s="32" t="s">
        <v>435</v>
      </c>
      <c r="T1608">
        <v>678</v>
      </c>
      <c r="W1608" t="s">
        <v>650</v>
      </c>
      <c r="X1608">
        <v>52</v>
      </c>
      <c r="Y1608" s="22" t="s">
        <v>39</v>
      </c>
      <c r="Z1608">
        <v>7</v>
      </c>
      <c r="AA1608">
        <v>7</v>
      </c>
      <c r="AB1608">
        <v>7</v>
      </c>
      <c r="AF1608">
        <v>10</v>
      </c>
      <c r="AG1608" t="s">
        <v>38</v>
      </c>
    </row>
    <row r="1609" spans="1:33" x14ac:dyDescent="0.25">
      <c r="A1609" s="24" t="s">
        <v>349</v>
      </c>
      <c r="B1609" s="24" t="s">
        <v>353</v>
      </c>
      <c r="C1609" s="24" t="s">
        <v>2352</v>
      </c>
      <c r="D1609">
        <v>5.8</v>
      </c>
      <c r="E1609" s="28">
        <v>1</v>
      </c>
      <c r="F1609" s="36" t="str">
        <f>VLOOKUP(Z1609, method!$A$1:$B$15, 2, 0)</f>
        <v>中後</v>
      </c>
      <c r="G1609">
        <v>5</v>
      </c>
      <c r="H1609">
        <v>122</v>
      </c>
      <c r="I1609" s="43">
        <v>1200</v>
      </c>
      <c r="J1609" s="17" t="s">
        <v>84</v>
      </c>
      <c r="K1609">
        <v>1</v>
      </c>
      <c r="L1609">
        <v>9.89</v>
      </c>
      <c r="M1609">
        <v>10</v>
      </c>
      <c r="N1609">
        <v>9</v>
      </c>
      <c r="O1609">
        <v>25</v>
      </c>
      <c r="P1609" s="31" t="s">
        <v>450</v>
      </c>
      <c r="Q1609">
        <v>1228</v>
      </c>
      <c r="R1609">
        <v>3</v>
      </c>
      <c r="S1609" s="32" t="s">
        <v>435</v>
      </c>
      <c r="T1609">
        <v>18</v>
      </c>
      <c r="W1609" s="12" t="s">
        <v>456</v>
      </c>
      <c r="X1609">
        <v>66</v>
      </c>
      <c r="Y1609" s="20" t="s">
        <v>184</v>
      </c>
      <c r="Z1609">
        <v>8</v>
      </c>
      <c r="AA1609">
        <v>9</v>
      </c>
      <c r="AB1609">
        <v>1</v>
      </c>
      <c r="AF1609">
        <v>2</v>
      </c>
      <c r="AG1609" t="s">
        <v>84</v>
      </c>
    </row>
    <row r="1610" spans="1:33" x14ac:dyDescent="0.25">
      <c r="A1610" s="24" t="s">
        <v>349</v>
      </c>
      <c r="B1610" s="24" t="s">
        <v>353</v>
      </c>
      <c r="C1610" s="24" t="s">
        <v>2352</v>
      </c>
      <c r="D1610">
        <v>19</v>
      </c>
      <c r="E1610" s="28">
        <v>2</v>
      </c>
      <c r="F1610" s="38" t="str">
        <f>VLOOKUP(Z1610, method!$A$1:$B$15, 2, 0)</f>
        <v>留後</v>
      </c>
      <c r="G1610">
        <v>11</v>
      </c>
      <c r="H1610">
        <v>119</v>
      </c>
      <c r="I1610" s="43">
        <v>1200</v>
      </c>
      <c r="J1610" s="26" t="s">
        <v>389</v>
      </c>
      <c r="K1610">
        <v>1</v>
      </c>
      <c r="L1610">
        <v>9.14</v>
      </c>
      <c r="M1610">
        <v>16</v>
      </c>
      <c r="N1610">
        <v>7</v>
      </c>
      <c r="O1610">
        <v>25</v>
      </c>
      <c r="P1610" s="31" t="s">
        <v>455</v>
      </c>
      <c r="Q1610">
        <v>1226</v>
      </c>
      <c r="R1610">
        <v>3</v>
      </c>
      <c r="S1610" s="32" t="s">
        <v>446</v>
      </c>
      <c r="T1610">
        <v>847</v>
      </c>
      <c r="W1610" s="12" t="s">
        <v>591</v>
      </c>
      <c r="X1610">
        <v>64</v>
      </c>
      <c r="Y1610" s="20" t="s">
        <v>184</v>
      </c>
      <c r="Z1610">
        <v>12</v>
      </c>
      <c r="AA1610">
        <v>11</v>
      </c>
      <c r="AB1610">
        <v>2</v>
      </c>
      <c r="AF1610">
        <v>2</v>
      </c>
      <c r="AG1610" t="s">
        <v>84</v>
      </c>
    </row>
    <row r="1611" spans="1:33" x14ac:dyDescent="0.25">
      <c r="A1611" s="24" t="s">
        <v>349</v>
      </c>
      <c r="B1611" s="24" t="s">
        <v>353</v>
      </c>
      <c r="C1611" s="24" t="s">
        <v>2352</v>
      </c>
      <c r="D1611">
        <v>19</v>
      </c>
      <c r="E1611" s="34">
        <v>4</v>
      </c>
      <c r="F1611" s="38" t="str">
        <f>VLOOKUP(Z1611, method!$A$1:$B$15, 2, 0)</f>
        <v>留後</v>
      </c>
      <c r="G1611">
        <v>12</v>
      </c>
      <c r="H1611">
        <v>119</v>
      </c>
      <c r="I1611" s="43">
        <v>1200</v>
      </c>
      <c r="J1611" s="26" t="s">
        <v>389</v>
      </c>
      <c r="K1611">
        <v>1</v>
      </c>
      <c r="L1611">
        <v>9.7200000000000006</v>
      </c>
      <c r="M1611">
        <v>25</v>
      </c>
      <c r="N1611">
        <v>6</v>
      </c>
      <c r="O1611">
        <v>25</v>
      </c>
      <c r="P1611" s="31" t="s">
        <v>461</v>
      </c>
      <c r="Q1611">
        <v>1223</v>
      </c>
      <c r="R1611">
        <v>3</v>
      </c>
      <c r="S1611" s="32" t="s">
        <v>446</v>
      </c>
      <c r="T1611">
        <v>786</v>
      </c>
      <c r="W1611" s="12" t="s">
        <v>521</v>
      </c>
      <c r="X1611">
        <v>64</v>
      </c>
      <c r="Y1611" s="20" t="s">
        <v>184</v>
      </c>
      <c r="Z1611">
        <v>11</v>
      </c>
      <c r="AA1611">
        <v>11</v>
      </c>
      <c r="AB1611">
        <v>4</v>
      </c>
      <c r="AF1611">
        <v>2</v>
      </c>
      <c r="AG1611" t="s">
        <v>84</v>
      </c>
    </row>
    <row r="1612" spans="1:33" x14ac:dyDescent="0.25">
      <c r="A1612" s="24" t="s">
        <v>349</v>
      </c>
      <c r="B1612" s="24" t="s">
        <v>353</v>
      </c>
      <c r="C1612" s="24" t="s">
        <v>2352</v>
      </c>
      <c r="D1612">
        <v>9.8000000000000007</v>
      </c>
      <c r="E1612" s="28">
        <v>2</v>
      </c>
      <c r="F1612" s="36" t="str">
        <f>VLOOKUP(Z1612, method!$A$1:$B$15, 2, 0)</f>
        <v>中後</v>
      </c>
      <c r="G1612">
        <v>8</v>
      </c>
      <c r="H1612">
        <v>123</v>
      </c>
      <c r="I1612" s="43">
        <v>1200</v>
      </c>
      <c r="J1612" s="27" t="s">
        <v>93</v>
      </c>
      <c r="K1612">
        <v>1</v>
      </c>
      <c r="L1612">
        <v>10.55</v>
      </c>
      <c r="M1612">
        <v>4</v>
      </c>
      <c r="N1612">
        <v>6</v>
      </c>
      <c r="O1612">
        <v>25</v>
      </c>
      <c r="P1612" s="31" t="s">
        <v>450</v>
      </c>
      <c r="Q1612">
        <v>1225</v>
      </c>
      <c r="R1612">
        <v>3</v>
      </c>
      <c r="S1612" s="33" t="s">
        <v>499</v>
      </c>
      <c r="T1612">
        <v>733</v>
      </c>
      <c r="W1612" t="s">
        <v>474</v>
      </c>
      <c r="X1612">
        <v>64</v>
      </c>
      <c r="Y1612" s="20" t="s">
        <v>184</v>
      </c>
      <c r="Z1612">
        <v>10</v>
      </c>
      <c r="AA1612">
        <v>11</v>
      </c>
      <c r="AB1612">
        <v>2</v>
      </c>
      <c r="AF1612">
        <v>2</v>
      </c>
      <c r="AG1612" t="s">
        <v>84</v>
      </c>
    </row>
    <row r="1613" spans="1:33" x14ac:dyDescent="0.25">
      <c r="A1613" s="24" t="s">
        <v>349</v>
      </c>
      <c r="B1613" s="24" t="s">
        <v>353</v>
      </c>
      <c r="C1613" s="24" t="s">
        <v>2352</v>
      </c>
      <c r="D1613">
        <v>23</v>
      </c>
      <c r="E1613" s="28">
        <v>3</v>
      </c>
      <c r="F1613" s="38" t="str">
        <f>VLOOKUP(Z1613, method!$A$1:$B$15, 2, 0)</f>
        <v>留後</v>
      </c>
      <c r="G1613">
        <v>8</v>
      </c>
      <c r="H1613">
        <v>124</v>
      </c>
      <c r="I1613" s="43">
        <v>1200</v>
      </c>
      <c r="J1613" s="27" t="s">
        <v>93</v>
      </c>
      <c r="K1613">
        <v>1</v>
      </c>
      <c r="L1613">
        <v>9.61</v>
      </c>
      <c r="M1613">
        <v>14</v>
      </c>
      <c r="N1613">
        <v>5</v>
      </c>
      <c r="O1613">
        <v>25</v>
      </c>
      <c r="P1613" s="31" t="s">
        <v>455</v>
      </c>
      <c r="Q1613">
        <v>1232</v>
      </c>
      <c r="R1613">
        <v>3</v>
      </c>
      <c r="S1613" s="32" t="s">
        <v>446</v>
      </c>
      <c r="T1613">
        <v>677</v>
      </c>
      <c r="W1613" s="12">
        <v>2</v>
      </c>
      <c r="X1613">
        <v>64</v>
      </c>
      <c r="Y1613" s="20" t="s">
        <v>184</v>
      </c>
      <c r="Z1613">
        <v>11</v>
      </c>
      <c r="AA1613">
        <v>9</v>
      </c>
      <c r="AB1613">
        <v>3</v>
      </c>
      <c r="AF1613">
        <v>2</v>
      </c>
      <c r="AG1613" t="s">
        <v>84</v>
      </c>
    </row>
    <row r="1614" spans="1:33" x14ac:dyDescent="0.25">
      <c r="A1614" s="24" t="s">
        <v>349</v>
      </c>
      <c r="B1614" s="24" t="s">
        <v>353</v>
      </c>
      <c r="C1614" s="24" t="s">
        <v>2352</v>
      </c>
      <c r="D1614">
        <v>11</v>
      </c>
      <c r="E1614">
        <v>7</v>
      </c>
      <c r="F1614" s="36" t="str">
        <f>VLOOKUP(Z1614, method!$A$1:$B$15, 2, 0)</f>
        <v>中後</v>
      </c>
      <c r="G1614">
        <v>8</v>
      </c>
      <c r="H1614">
        <v>121</v>
      </c>
      <c r="I1614" s="43">
        <v>1200</v>
      </c>
      <c r="J1614" s="17" t="s">
        <v>84</v>
      </c>
      <c r="K1614">
        <v>1</v>
      </c>
      <c r="L1614">
        <v>9.6999999999999993</v>
      </c>
      <c r="M1614">
        <v>30</v>
      </c>
      <c r="N1614">
        <v>4</v>
      </c>
      <c r="O1614">
        <v>25</v>
      </c>
      <c r="P1614" s="42" t="s">
        <v>445</v>
      </c>
      <c r="Q1614">
        <v>1225</v>
      </c>
      <c r="R1614">
        <v>3</v>
      </c>
      <c r="S1614" s="32" t="s">
        <v>446</v>
      </c>
      <c r="T1614">
        <v>638</v>
      </c>
      <c r="W1614" s="12" t="s">
        <v>464</v>
      </c>
      <c r="X1614">
        <v>65</v>
      </c>
      <c r="Y1614" s="20" t="s">
        <v>184</v>
      </c>
      <c r="Z1614">
        <v>10</v>
      </c>
      <c r="AA1614">
        <v>10</v>
      </c>
      <c r="AB1614">
        <v>7</v>
      </c>
      <c r="AF1614">
        <v>2</v>
      </c>
      <c r="AG1614" t="s">
        <v>84</v>
      </c>
    </row>
    <row r="1615" spans="1:33" x14ac:dyDescent="0.25">
      <c r="A1615" s="24" t="s">
        <v>349</v>
      </c>
      <c r="B1615" s="24" t="s">
        <v>353</v>
      </c>
      <c r="C1615" s="24" t="s">
        <v>2352</v>
      </c>
      <c r="D1615">
        <v>3.1</v>
      </c>
      <c r="E1615" s="34">
        <v>4</v>
      </c>
      <c r="F1615" s="37" t="str">
        <f>VLOOKUP(Z1615, method!$A$1:$B$15, 2, 0)</f>
        <v>中前</v>
      </c>
      <c r="G1615">
        <v>1</v>
      </c>
      <c r="H1615">
        <v>122</v>
      </c>
      <c r="I1615" s="43">
        <v>1200</v>
      </c>
      <c r="J1615" s="19" t="s">
        <v>63</v>
      </c>
      <c r="K1615">
        <v>1</v>
      </c>
      <c r="L1615">
        <v>9.4</v>
      </c>
      <c r="M1615">
        <v>16</v>
      </c>
      <c r="N1615">
        <v>4</v>
      </c>
      <c r="O1615">
        <v>25</v>
      </c>
      <c r="P1615" s="31" t="s">
        <v>455</v>
      </c>
      <c r="Q1615">
        <v>1226</v>
      </c>
      <c r="R1615">
        <v>3</v>
      </c>
      <c r="S1615" s="32" t="s">
        <v>446</v>
      </c>
      <c r="T1615">
        <v>597</v>
      </c>
      <c r="W1615" s="12" t="s">
        <v>456</v>
      </c>
      <c r="X1615">
        <v>67</v>
      </c>
      <c r="Y1615" s="20" t="s">
        <v>184</v>
      </c>
      <c r="Z1615">
        <v>6</v>
      </c>
      <c r="AA1615">
        <v>6</v>
      </c>
      <c r="AB1615">
        <v>4</v>
      </c>
      <c r="AF1615">
        <v>2</v>
      </c>
      <c r="AG1615" t="s">
        <v>84</v>
      </c>
    </row>
    <row r="1616" spans="1:33" hidden="1" x14ac:dyDescent="0.25">
      <c r="A1616" s="24" t="s">
        <v>349</v>
      </c>
      <c r="B1616" s="24" t="s">
        <v>353</v>
      </c>
      <c r="C1616" s="24" t="s">
        <v>2352</v>
      </c>
      <c r="D1616">
        <v>15</v>
      </c>
      <c r="E1616" s="34">
        <v>4</v>
      </c>
      <c r="F1616" s="37" t="str">
        <f>VLOOKUP(Z1616, method!$A$1:$B$15, 2, 0)</f>
        <v>中前</v>
      </c>
      <c r="G1616">
        <v>1</v>
      </c>
      <c r="H1616">
        <v>124</v>
      </c>
      <c r="I1616">
        <v>1400</v>
      </c>
      <c r="J1616" s="19" t="s">
        <v>63</v>
      </c>
      <c r="K1616">
        <v>1</v>
      </c>
      <c r="L1616">
        <v>22.21</v>
      </c>
      <c r="M1616">
        <v>30</v>
      </c>
      <c r="N1616">
        <v>3</v>
      </c>
      <c r="O1616">
        <v>25</v>
      </c>
      <c r="P1616" t="s">
        <v>539</v>
      </c>
      <c r="Q1616">
        <v>1226</v>
      </c>
      <c r="R1616">
        <v>3</v>
      </c>
      <c r="S1616" s="32" t="s">
        <v>435</v>
      </c>
      <c r="T1616">
        <v>552</v>
      </c>
      <c r="W1616" t="s">
        <v>474</v>
      </c>
      <c r="X1616">
        <v>68</v>
      </c>
      <c r="Y1616" s="20" t="s">
        <v>184</v>
      </c>
      <c r="Z1616">
        <v>6</v>
      </c>
      <c r="AA1616">
        <v>5</v>
      </c>
      <c r="AB1616">
        <v>5</v>
      </c>
      <c r="AC1616">
        <v>4</v>
      </c>
      <c r="AF1616">
        <v>2</v>
      </c>
      <c r="AG1616" t="s">
        <v>84</v>
      </c>
    </row>
    <row r="1617" spans="1:33" hidden="1" x14ac:dyDescent="0.25">
      <c r="A1617" s="24" t="s">
        <v>349</v>
      </c>
      <c r="B1617" s="24" t="s">
        <v>353</v>
      </c>
      <c r="C1617" s="24" t="s">
        <v>2352</v>
      </c>
      <c r="D1617">
        <v>16</v>
      </c>
      <c r="E1617">
        <v>6</v>
      </c>
      <c r="F1617" s="36" t="str">
        <f>VLOOKUP(Z1617, method!$A$1:$B$15, 2, 0)</f>
        <v>中後</v>
      </c>
      <c r="G1617">
        <v>8</v>
      </c>
      <c r="H1617">
        <v>127</v>
      </c>
      <c r="I1617">
        <v>1400</v>
      </c>
      <c r="J1617" s="19" t="s">
        <v>63</v>
      </c>
      <c r="K1617">
        <v>1</v>
      </c>
      <c r="L1617">
        <v>22.8</v>
      </c>
      <c r="M1617">
        <v>15</v>
      </c>
      <c r="N1617">
        <v>3</v>
      </c>
      <c r="O1617">
        <v>25</v>
      </c>
      <c r="P1617" t="s">
        <v>441</v>
      </c>
      <c r="Q1617">
        <v>1217</v>
      </c>
      <c r="R1617">
        <v>3</v>
      </c>
      <c r="S1617" s="33" t="s">
        <v>499</v>
      </c>
      <c r="T1617">
        <v>513</v>
      </c>
      <c r="W1617" s="12" t="s">
        <v>558</v>
      </c>
      <c r="X1617">
        <v>69</v>
      </c>
      <c r="Y1617" s="20" t="s">
        <v>184</v>
      </c>
      <c r="Z1617">
        <v>10</v>
      </c>
      <c r="AA1617">
        <v>11</v>
      </c>
      <c r="AB1617">
        <v>11</v>
      </c>
      <c r="AC1617">
        <v>6</v>
      </c>
      <c r="AF1617">
        <v>2</v>
      </c>
      <c r="AG1617" t="s">
        <v>84</v>
      </c>
    </row>
    <row r="1618" spans="1:33" hidden="1" x14ac:dyDescent="0.25">
      <c r="A1618" s="24" t="s">
        <v>349</v>
      </c>
      <c r="B1618" s="24" t="s">
        <v>353</v>
      </c>
      <c r="C1618" s="24" t="s">
        <v>2352</v>
      </c>
      <c r="D1618">
        <v>11</v>
      </c>
      <c r="E1618">
        <v>6</v>
      </c>
      <c r="F1618" s="37" t="str">
        <f>VLOOKUP(Z1618, method!$A$1:$B$15, 2, 0)</f>
        <v>中前</v>
      </c>
      <c r="G1618">
        <v>6</v>
      </c>
      <c r="H1618">
        <v>128</v>
      </c>
      <c r="I1618">
        <v>1400</v>
      </c>
      <c r="J1618" s="17" t="s">
        <v>84</v>
      </c>
      <c r="K1618">
        <v>1</v>
      </c>
      <c r="L1618">
        <v>22.13</v>
      </c>
      <c r="M1618">
        <v>9</v>
      </c>
      <c r="N1618">
        <v>2</v>
      </c>
      <c r="O1618">
        <v>25</v>
      </c>
      <c r="P1618" t="s">
        <v>429</v>
      </c>
      <c r="Q1618">
        <v>1228</v>
      </c>
      <c r="R1618">
        <v>3</v>
      </c>
      <c r="S1618" s="32" t="s">
        <v>435</v>
      </c>
      <c r="T1618">
        <v>417</v>
      </c>
      <c r="W1618" t="s">
        <v>541</v>
      </c>
      <c r="X1618">
        <v>69</v>
      </c>
      <c r="Y1618" s="20" t="s">
        <v>184</v>
      </c>
      <c r="Z1618">
        <v>4</v>
      </c>
      <c r="AA1618">
        <v>4</v>
      </c>
      <c r="AB1618">
        <v>4</v>
      </c>
      <c r="AC1618">
        <v>6</v>
      </c>
      <c r="AF1618">
        <v>2</v>
      </c>
      <c r="AG1618" t="s">
        <v>84</v>
      </c>
    </row>
    <row r="1619" spans="1:33" hidden="1" x14ac:dyDescent="0.25">
      <c r="A1619" s="24" t="s">
        <v>349</v>
      </c>
      <c r="B1619" s="24" t="s">
        <v>353</v>
      </c>
      <c r="C1619" s="24" t="s">
        <v>2352</v>
      </c>
      <c r="D1619">
        <v>13</v>
      </c>
      <c r="E1619" s="34">
        <v>5</v>
      </c>
      <c r="F1619" s="38" t="str">
        <f>VLOOKUP(Z1619, method!$A$1:$B$15, 2, 0)</f>
        <v>留後</v>
      </c>
      <c r="G1619">
        <v>12</v>
      </c>
      <c r="H1619">
        <v>126</v>
      </c>
      <c r="I1619" s="43">
        <v>1200</v>
      </c>
      <c r="J1619" s="22" t="s">
        <v>399</v>
      </c>
      <c r="K1619">
        <v>1</v>
      </c>
      <c r="L1619">
        <v>9.9499999999999993</v>
      </c>
      <c r="M1619">
        <v>19</v>
      </c>
      <c r="N1619">
        <v>1</v>
      </c>
      <c r="O1619">
        <v>25</v>
      </c>
      <c r="P1619" t="s">
        <v>434</v>
      </c>
      <c r="Q1619">
        <v>1222</v>
      </c>
      <c r="R1619">
        <v>3</v>
      </c>
      <c r="S1619" s="32" t="s">
        <v>446</v>
      </c>
      <c r="T1619">
        <v>366</v>
      </c>
      <c r="W1619" s="12" t="s">
        <v>558</v>
      </c>
      <c r="X1619">
        <v>69</v>
      </c>
      <c r="Y1619" s="20" t="s">
        <v>184</v>
      </c>
      <c r="Z1619">
        <v>12</v>
      </c>
      <c r="AA1619">
        <v>10</v>
      </c>
      <c r="AB1619">
        <v>5</v>
      </c>
      <c r="AF1619">
        <v>2</v>
      </c>
      <c r="AG1619" t="s">
        <v>84</v>
      </c>
    </row>
    <row r="1620" spans="1:33" hidden="1" x14ac:dyDescent="0.25">
      <c r="A1620" s="24" t="s">
        <v>349</v>
      </c>
      <c r="B1620" s="24" t="s">
        <v>353</v>
      </c>
      <c r="C1620" s="24" t="s">
        <v>2352</v>
      </c>
      <c r="D1620">
        <v>2.1</v>
      </c>
      <c r="E1620" s="28">
        <v>1</v>
      </c>
      <c r="F1620" s="37" t="str">
        <f>VLOOKUP(Z1620, method!$A$1:$B$15, 2, 0)</f>
        <v>中前</v>
      </c>
      <c r="G1620">
        <v>1</v>
      </c>
      <c r="H1620">
        <v>122</v>
      </c>
      <c r="I1620" s="43">
        <v>1200</v>
      </c>
      <c r="J1620" s="20" t="s">
        <v>19</v>
      </c>
      <c r="K1620">
        <v>1</v>
      </c>
      <c r="L1620">
        <v>9.5299999999999994</v>
      </c>
      <c r="M1620">
        <v>1</v>
      </c>
      <c r="N1620">
        <v>1</v>
      </c>
      <c r="O1620">
        <v>25</v>
      </c>
      <c r="P1620" t="s">
        <v>429</v>
      </c>
      <c r="Q1620">
        <v>1223</v>
      </c>
      <c r="R1620">
        <v>3</v>
      </c>
      <c r="S1620" s="32" t="s">
        <v>435</v>
      </c>
      <c r="T1620">
        <v>315</v>
      </c>
      <c r="W1620" s="12" t="s">
        <v>662</v>
      </c>
      <c r="X1620">
        <v>63</v>
      </c>
      <c r="Y1620" s="20" t="s">
        <v>184</v>
      </c>
      <c r="Z1620">
        <v>6</v>
      </c>
      <c r="AA1620">
        <v>6</v>
      </c>
      <c r="AB1620">
        <v>1</v>
      </c>
      <c r="AF1620">
        <v>2</v>
      </c>
      <c r="AG1620" t="s">
        <v>84</v>
      </c>
    </row>
    <row r="1621" spans="1:33" hidden="1" x14ac:dyDescent="0.25">
      <c r="A1621" s="24" t="s">
        <v>349</v>
      </c>
      <c r="B1621" s="24" t="s">
        <v>353</v>
      </c>
      <c r="C1621" s="24" t="s">
        <v>2352</v>
      </c>
      <c r="D1621">
        <v>10</v>
      </c>
      <c r="E1621" s="34">
        <v>4</v>
      </c>
      <c r="F1621" s="37" t="str">
        <f>VLOOKUP(Z1621, method!$A$1:$B$15, 2, 0)</f>
        <v>中前</v>
      </c>
      <c r="G1621">
        <v>8</v>
      </c>
      <c r="H1621">
        <v>120</v>
      </c>
      <c r="I1621" s="43">
        <v>1200</v>
      </c>
      <c r="J1621" s="26" t="s">
        <v>410</v>
      </c>
      <c r="K1621">
        <v>1</v>
      </c>
      <c r="L1621">
        <v>10.029999999999999</v>
      </c>
      <c r="M1621">
        <v>4</v>
      </c>
      <c r="N1621">
        <v>12</v>
      </c>
      <c r="O1621">
        <v>24</v>
      </c>
      <c r="P1621" s="31" t="s">
        <v>450</v>
      </c>
      <c r="Q1621">
        <v>1218</v>
      </c>
      <c r="R1621">
        <v>3</v>
      </c>
      <c r="S1621" s="32" t="s">
        <v>435</v>
      </c>
      <c r="T1621">
        <v>238</v>
      </c>
      <c r="W1621" t="s">
        <v>600</v>
      </c>
      <c r="X1621">
        <v>63</v>
      </c>
      <c r="Y1621" s="20" t="s">
        <v>184</v>
      </c>
      <c r="Z1621">
        <v>7</v>
      </c>
      <c r="AA1621">
        <v>6</v>
      </c>
      <c r="AB1621">
        <v>4</v>
      </c>
      <c r="AF1621">
        <v>2</v>
      </c>
      <c r="AG1621" t="s">
        <v>84</v>
      </c>
    </row>
    <row r="1622" spans="1:33" hidden="1" x14ac:dyDescent="0.25">
      <c r="A1622" s="24" t="s">
        <v>349</v>
      </c>
      <c r="B1622" s="24" t="s">
        <v>353</v>
      </c>
      <c r="C1622" s="24" t="s">
        <v>2352</v>
      </c>
      <c r="D1622">
        <v>2.1</v>
      </c>
      <c r="E1622" s="28">
        <v>1</v>
      </c>
      <c r="F1622" s="37" t="str">
        <f>VLOOKUP(Z1622, method!$A$1:$B$15, 2, 0)</f>
        <v>中前</v>
      </c>
      <c r="G1622">
        <v>5</v>
      </c>
      <c r="H1622">
        <v>134</v>
      </c>
      <c r="I1622" s="43">
        <v>1200</v>
      </c>
      <c r="J1622" s="17" t="s">
        <v>393</v>
      </c>
      <c r="K1622">
        <v>1</v>
      </c>
      <c r="L1622">
        <v>9.81</v>
      </c>
      <c r="M1622">
        <v>20</v>
      </c>
      <c r="N1622">
        <v>11</v>
      </c>
      <c r="O1622">
        <v>24</v>
      </c>
      <c r="P1622" s="31" t="s">
        <v>461</v>
      </c>
      <c r="Q1622">
        <v>1198</v>
      </c>
      <c r="R1622">
        <v>4</v>
      </c>
      <c r="S1622" s="33" t="s">
        <v>499</v>
      </c>
      <c r="T1622">
        <v>197</v>
      </c>
      <c r="W1622" s="12" t="s">
        <v>431</v>
      </c>
      <c r="X1622">
        <v>57</v>
      </c>
      <c r="Y1622" s="20" t="s">
        <v>184</v>
      </c>
      <c r="Z1622">
        <v>5</v>
      </c>
      <c r="AA1622">
        <v>5</v>
      </c>
      <c r="AB1622">
        <v>1</v>
      </c>
      <c r="AF1622">
        <v>2</v>
      </c>
      <c r="AG1622" t="s">
        <v>84</v>
      </c>
    </row>
    <row r="1623" spans="1:33" hidden="1" x14ac:dyDescent="0.25">
      <c r="A1623" s="24" t="s">
        <v>349</v>
      </c>
      <c r="B1623" s="24" t="s">
        <v>353</v>
      </c>
      <c r="C1623" s="24" t="s">
        <v>2352</v>
      </c>
      <c r="D1623">
        <v>1.8</v>
      </c>
      <c r="E1623" s="28">
        <v>2</v>
      </c>
      <c r="F1623" s="37" t="str">
        <f>VLOOKUP(Z1623, method!$A$1:$B$15, 2, 0)</f>
        <v>中前</v>
      </c>
      <c r="G1623">
        <v>2</v>
      </c>
      <c r="H1623">
        <v>130</v>
      </c>
      <c r="I1623" s="43">
        <v>1200</v>
      </c>
      <c r="J1623" s="20" t="s">
        <v>19</v>
      </c>
      <c r="K1623">
        <v>1</v>
      </c>
      <c r="L1623">
        <v>9.68</v>
      </c>
      <c r="M1623">
        <v>6</v>
      </c>
      <c r="N1623">
        <v>11</v>
      </c>
      <c r="O1623">
        <v>24</v>
      </c>
      <c r="P1623" s="31" t="s">
        <v>450</v>
      </c>
      <c r="Q1623">
        <v>1211</v>
      </c>
      <c r="R1623">
        <v>4</v>
      </c>
      <c r="S1623" s="32" t="s">
        <v>435</v>
      </c>
      <c r="T1623">
        <v>161</v>
      </c>
      <c r="W1623" s="12" t="s">
        <v>591</v>
      </c>
      <c r="X1623">
        <v>55</v>
      </c>
      <c r="Y1623" s="20" t="s">
        <v>184</v>
      </c>
      <c r="Z1623">
        <v>6</v>
      </c>
      <c r="AA1623">
        <v>5</v>
      </c>
      <c r="AB1623">
        <v>2</v>
      </c>
      <c r="AF1623">
        <v>2</v>
      </c>
      <c r="AG1623" t="s">
        <v>84</v>
      </c>
    </row>
    <row r="1624" spans="1:33" hidden="1" x14ac:dyDescent="0.25">
      <c r="A1624" s="24" t="s">
        <v>349</v>
      </c>
      <c r="B1624" s="24" t="s">
        <v>353</v>
      </c>
      <c r="C1624" s="24" t="s">
        <v>2352</v>
      </c>
      <c r="D1624">
        <v>7.1</v>
      </c>
      <c r="E1624" s="28">
        <v>2</v>
      </c>
      <c r="F1624" s="36" t="str">
        <f>VLOOKUP(Z1624, method!$A$1:$B$15, 2, 0)</f>
        <v>中後</v>
      </c>
      <c r="G1624">
        <v>9</v>
      </c>
      <c r="H1624">
        <v>129</v>
      </c>
      <c r="I1624" s="43">
        <v>1200</v>
      </c>
      <c r="J1624" s="20" t="s">
        <v>19</v>
      </c>
      <c r="K1624">
        <v>1</v>
      </c>
      <c r="L1624">
        <v>9.41</v>
      </c>
      <c r="M1624">
        <v>16</v>
      </c>
      <c r="N1624">
        <v>10</v>
      </c>
      <c r="O1624">
        <v>24</v>
      </c>
      <c r="P1624" s="31" t="s">
        <v>455</v>
      </c>
      <c r="Q1624">
        <v>1217</v>
      </c>
      <c r="R1624">
        <v>4</v>
      </c>
      <c r="S1624" s="32" t="s">
        <v>446</v>
      </c>
      <c r="T1624">
        <v>107</v>
      </c>
      <c r="W1624" s="12">
        <v>1</v>
      </c>
      <c r="X1624">
        <v>54</v>
      </c>
      <c r="Y1624" s="20" t="s">
        <v>184</v>
      </c>
      <c r="Z1624">
        <v>9</v>
      </c>
      <c r="AA1624">
        <v>8</v>
      </c>
      <c r="AB1624">
        <v>2</v>
      </c>
      <c r="AF1624">
        <v>2</v>
      </c>
      <c r="AG1624" t="s">
        <v>84</v>
      </c>
    </row>
    <row r="1625" spans="1:33" hidden="1" x14ac:dyDescent="0.25">
      <c r="A1625" s="24" t="s">
        <v>349</v>
      </c>
      <c r="B1625" s="24" t="s">
        <v>353</v>
      </c>
      <c r="C1625" s="24" t="s">
        <v>2352</v>
      </c>
      <c r="D1625">
        <v>1.6</v>
      </c>
      <c r="E1625" s="28">
        <v>3</v>
      </c>
      <c r="F1625" s="35" t="str">
        <f>VLOOKUP(Z1625, method!$A$1:$B$15, 2, 0)</f>
        <v>放頭</v>
      </c>
      <c r="G1625">
        <v>8</v>
      </c>
      <c r="H1625">
        <v>130</v>
      </c>
      <c r="I1625" s="43">
        <v>1200</v>
      </c>
      <c r="J1625" s="20" t="s">
        <v>19</v>
      </c>
      <c r="K1625">
        <v>1</v>
      </c>
      <c r="L1625">
        <v>9.39</v>
      </c>
      <c r="M1625">
        <v>22</v>
      </c>
      <c r="N1625">
        <v>9</v>
      </c>
      <c r="O1625">
        <v>24</v>
      </c>
      <c r="P1625" t="s">
        <v>506</v>
      </c>
      <c r="Q1625">
        <v>1214</v>
      </c>
      <c r="R1625">
        <v>4</v>
      </c>
      <c r="S1625" s="32" t="s">
        <v>435</v>
      </c>
      <c r="T1625">
        <v>39</v>
      </c>
      <c r="W1625" s="12" t="s">
        <v>456</v>
      </c>
      <c r="X1625">
        <v>54</v>
      </c>
      <c r="Y1625" s="20" t="s">
        <v>184</v>
      </c>
      <c r="Z1625">
        <v>2</v>
      </c>
      <c r="AA1625">
        <v>2</v>
      </c>
      <c r="AB1625">
        <v>3</v>
      </c>
      <c r="AF1625">
        <v>2</v>
      </c>
      <c r="AG1625" t="s">
        <v>84</v>
      </c>
    </row>
    <row r="1626" spans="1:33" hidden="1" x14ac:dyDescent="0.25">
      <c r="A1626" s="24" t="s">
        <v>349</v>
      </c>
      <c r="B1626" s="24" t="s">
        <v>353</v>
      </c>
      <c r="C1626" s="24" t="s">
        <v>2352</v>
      </c>
      <c r="D1626">
        <v>4</v>
      </c>
      <c r="E1626" s="28">
        <v>2</v>
      </c>
      <c r="F1626" s="35" t="str">
        <f>VLOOKUP(Z1626, method!$A$1:$B$15, 2, 0)</f>
        <v>放頭</v>
      </c>
      <c r="G1626">
        <v>8</v>
      </c>
      <c r="H1626">
        <v>128</v>
      </c>
      <c r="I1626">
        <v>1400</v>
      </c>
      <c r="J1626" s="20" t="s">
        <v>19</v>
      </c>
      <c r="K1626">
        <v>1</v>
      </c>
      <c r="L1626">
        <v>21.88</v>
      </c>
      <c r="M1626">
        <v>23</v>
      </c>
      <c r="N1626">
        <v>6</v>
      </c>
      <c r="O1626">
        <v>24</v>
      </c>
      <c r="P1626" t="s">
        <v>434</v>
      </c>
      <c r="Q1626">
        <v>1198</v>
      </c>
      <c r="R1626">
        <v>4</v>
      </c>
      <c r="S1626" s="32" t="s">
        <v>446</v>
      </c>
      <c r="T1626">
        <v>766</v>
      </c>
      <c r="W1626" s="12">
        <v>1</v>
      </c>
      <c r="X1626">
        <v>53</v>
      </c>
      <c r="Y1626" s="20" t="s">
        <v>184</v>
      </c>
      <c r="Z1626">
        <v>1</v>
      </c>
      <c r="AA1626">
        <v>1</v>
      </c>
      <c r="AB1626">
        <v>1</v>
      </c>
      <c r="AC1626">
        <v>2</v>
      </c>
      <c r="AF1626">
        <v>2</v>
      </c>
      <c r="AG1626" t="s">
        <v>84</v>
      </c>
    </row>
    <row r="1627" spans="1:33" hidden="1" x14ac:dyDescent="0.25">
      <c r="A1627" s="24" t="s">
        <v>349</v>
      </c>
      <c r="B1627" s="24" t="s">
        <v>353</v>
      </c>
      <c r="C1627" s="24" t="s">
        <v>2352</v>
      </c>
      <c r="D1627">
        <v>2.6</v>
      </c>
      <c r="E1627" s="34">
        <v>4</v>
      </c>
      <c r="F1627" s="37" t="str">
        <f>VLOOKUP(Z1627, method!$A$1:$B$15, 2, 0)</f>
        <v>中前</v>
      </c>
      <c r="G1627">
        <v>14</v>
      </c>
      <c r="H1627">
        <v>129</v>
      </c>
      <c r="I1627">
        <v>1400</v>
      </c>
      <c r="J1627" s="20" t="s">
        <v>19</v>
      </c>
      <c r="K1627">
        <v>1</v>
      </c>
      <c r="L1627">
        <v>22.1</v>
      </c>
      <c r="M1627">
        <v>26</v>
      </c>
      <c r="N1627">
        <v>5</v>
      </c>
      <c r="O1627">
        <v>24</v>
      </c>
      <c r="P1627" t="s">
        <v>434</v>
      </c>
      <c r="Q1627">
        <v>1189</v>
      </c>
      <c r="R1627">
        <v>4</v>
      </c>
      <c r="S1627" s="32" t="s">
        <v>435</v>
      </c>
      <c r="T1627">
        <v>699</v>
      </c>
      <c r="W1627" t="s">
        <v>519</v>
      </c>
      <c r="X1627">
        <v>53</v>
      </c>
      <c r="Y1627" s="20" t="s">
        <v>184</v>
      </c>
      <c r="Z1627">
        <v>4</v>
      </c>
      <c r="AA1627">
        <v>2</v>
      </c>
      <c r="AB1627">
        <v>2</v>
      </c>
      <c r="AC1627">
        <v>4</v>
      </c>
      <c r="AF1627">
        <v>2</v>
      </c>
      <c r="AG1627" t="s">
        <v>84</v>
      </c>
    </row>
    <row r="1628" spans="1:33" hidden="1" x14ac:dyDescent="0.25">
      <c r="A1628" s="24" t="s">
        <v>349</v>
      </c>
      <c r="B1628" s="24" t="s">
        <v>353</v>
      </c>
      <c r="C1628" s="24" t="s">
        <v>2352</v>
      </c>
      <c r="D1628">
        <v>2.7</v>
      </c>
      <c r="E1628" s="28">
        <v>2</v>
      </c>
      <c r="F1628" s="37" t="str">
        <f>VLOOKUP(Z1628, method!$A$1:$B$15, 2, 0)</f>
        <v>中前</v>
      </c>
      <c r="G1628">
        <v>4</v>
      </c>
      <c r="H1628">
        <v>126</v>
      </c>
      <c r="I1628">
        <v>1400</v>
      </c>
      <c r="J1628" s="20" t="s">
        <v>19</v>
      </c>
      <c r="K1628">
        <v>1</v>
      </c>
      <c r="L1628">
        <v>21.78</v>
      </c>
      <c r="M1628">
        <v>5</v>
      </c>
      <c r="N1628">
        <v>5</v>
      </c>
      <c r="O1628">
        <v>24</v>
      </c>
      <c r="P1628" t="s">
        <v>518</v>
      </c>
      <c r="Q1628">
        <v>1196</v>
      </c>
      <c r="R1628">
        <v>4</v>
      </c>
      <c r="S1628" s="32" t="s">
        <v>435</v>
      </c>
      <c r="T1628">
        <v>642</v>
      </c>
      <c r="W1628" s="12">
        <v>1</v>
      </c>
      <c r="X1628">
        <v>52</v>
      </c>
      <c r="Y1628" s="20" t="s">
        <v>184</v>
      </c>
      <c r="Z1628">
        <v>5</v>
      </c>
      <c r="AA1628">
        <v>6</v>
      </c>
      <c r="AB1628">
        <v>5</v>
      </c>
      <c r="AC1628">
        <v>2</v>
      </c>
      <c r="AF1628">
        <v>2</v>
      </c>
      <c r="AG1628" t="s">
        <v>84</v>
      </c>
    </row>
    <row r="1629" spans="1:33" hidden="1" x14ac:dyDescent="0.25">
      <c r="A1629" s="24" t="s">
        <v>349</v>
      </c>
      <c r="B1629" s="24" t="s">
        <v>353</v>
      </c>
      <c r="C1629" s="24" t="s">
        <v>2352</v>
      </c>
      <c r="D1629">
        <v>5.3</v>
      </c>
      <c r="E1629" s="28">
        <v>3</v>
      </c>
      <c r="F1629" s="36" t="str">
        <f>VLOOKUP(Z1629, method!$A$1:$B$15, 2, 0)</f>
        <v>中後</v>
      </c>
      <c r="G1629">
        <v>3</v>
      </c>
      <c r="H1629">
        <v>127</v>
      </c>
      <c r="I1629" s="43">
        <v>1200</v>
      </c>
      <c r="J1629" s="20" t="s">
        <v>19</v>
      </c>
      <c r="K1629">
        <v>1</v>
      </c>
      <c r="L1629">
        <v>10.14</v>
      </c>
      <c r="M1629">
        <v>31</v>
      </c>
      <c r="N1629">
        <v>3</v>
      </c>
      <c r="O1629">
        <v>24</v>
      </c>
      <c r="P1629" t="s">
        <v>539</v>
      </c>
      <c r="Q1629">
        <v>1201</v>
      </c>
      <c r="R1629">
        <v>4</v>
      </c>
      <c r="S1629" s="32" t="s">
        <v>435</v>
      </c>
      <c r="T1629">
        <v>548</v>
      </c>
      <c r="W1629" s="12" t="s">
        <v>480</v>
      </c>
      <c r="X1629">
        <v>52</v>
      </c>
      <c r="Y1629" s="20" t="s">
        <v>184</v>
      </c>
      <c r="Z1629">
        <v>10</v>
      </c>
      <c r="AA1629">
        <v>9</v>
      </c>
      <c r="AB1629">
        <v>3</v>
      </c>
      <c r="AF1629">
        <v>2</v>
      </c>
      <c r="AG1629" t="s">
        <v>84</v>
      </c>
    </row>
    <row r="1630" spans="1:33" hidden="1" x14ac:dyDescent="0.25">
      <c r="A1630" s="24" t="s">
        <v>349</v>
      </c>
      <c r="B1630" s="25" t="s">
        <v>355</v>
      </c>
      <c r="C1630" s="25" t="s">
        <v>2353</v>
      </c>
      <c r="D1630">
        <v>20</v>
      </c>
      <c r="E1630" s="34">
        <v>4</v>
      </c>
      <c r="F1630" s="36" t="str">
        <f>VLOOKUP(Z1630, method!$A$1:$B$15, 2, 0)</f>
        <v>中後</v>
      </c>
      <c r="G1630">
        <v>8</v>
      </c>
      <c r="H1630">
        <v>131</v>
      </c>
      <c r="I1630">
        <v>1650</v>
      </c>
      <c r="J1630" s="17" t="s">
        <v>121</v>
      </c>
      <c r="K1630">
        <v>1</v>
      </c>
      <c r="L1630">
        <v>38.590000000000003</v>
      </c>
      <c r="M1630">
        <v>16</v>
      </c>
      <c r="N1630">
        <v>7</v>
      </c>
      <c r="O1630">
        <v>25</v>
      </c>
      <c r="P1630" s="31" t="s">
        <v>455</v>
      </c>
      <c r="Q1630">
        <v>1093</v>
      </c>
      <c r="R1630">
        <v>3</v>
      </c>
      <c r="S1630" s="32" t="s">
        <v>446</v>
      </c>
      <c r="T1630">
        <v>845</v>
      </c>
      <c r="W1630" s="12" t="s">
        <v>464</v>
      </c>
      <c r="X1630">
        <v>72</v>
      </c>
      <c r="Y1630" s="17" t="s">
        <v>85</v>
      </c>
      <c r="Z1630">
        <v>10</v>
      </c>
      <c r="AA1630">
        <v>10</v>
      </c>
      <c r="AB1630">
        <v>10</v>
      </c>
      <c r="AC1630">
        <v>4</v>
      </c>
      <c r="AF1630">
        <v>3</v>
      </c>
      <c r="AG1630" t="s">
        <v>121</v>
      </c>
    </row>
    <row r="1631" spans="1:33" hidden="1" x14ac:dyDescent="0.25">
      <c r="A1631" s="24" t="s">
        <v>349</v>
      </c>
      <c r="B1631" s="25" t="s">
        <v>355</v>
      </c>
      <c r="C1631" s="25" t="s">
        <v>2353</v>
      </c>
      <c r="D1631">
        <v>17</v>
      </c>
      <c r="E1631">
        <v>10</v>
      </c>
      <c r="F1631" s="38" t="str">
        <f>VLOOKUP(Z1631, method!$A$1:$B$15, 2, 0)</f>
        <v>留後</v>
      </c>
      <c r="G1631">
        <v>10</v>
      </c>
      <c r="H1631">
        <v>132</v>
      </c>
      <c r="I1631">
        <v>1650</v>
      </c>
      <c r="J1631" s="16" t="s">
        <v>29</v>
      </c>
      <c r="K1631">
        <v>1</v>
      </c>
      <c r="L1631">
        <v>40.32</v>
      </c>
      <c r="M1631">
        <v>25</v>
      </c>
      <c r="N1631">
        <v>6</v>
      </c>
      <c r="O1631">
        <v>25</v>
      </c>
      <c r="P1631" s="31" t="s">
        <v>461</v>
      </c>
      <c r="Q1631">
        <v>1097</v>
      </c>
      <c r="R1631">
        <v>3</v>
      </c>
      <c r="S1631" s="32" t="s">
        <v>446</v>
      </c>
      <c r="T1631">
        <v>785</v>
      </c>
      <c r="W1631" t="s">
        <v>572</v>
      </c>
      <c r="X1631">
        <v>73</v>
      </c>
      <c r="Y1631" s="17" t="s">
        <v>85</v>
      </c>
      <c r="Z1631">
        <v>11</v>
      </c>
      <c r="AA1631">
        <v>11</v>
      </c>
      <c r="AB1631">
        <v>10</v>
      </c>
      <c r="AC1631">
        <v>10</v>
      </c>
      <c r="AF1631">
        <v>3</v>
      </c>
      <c r="AG1631" t="s">
        <v>121</v>
      </c>
    </row>
    <row r="1632" spans="1:33" hidden="1" x14ac:dyDescent="0.25">
      <c r="A1632" s="24" t="s">
        <v>349</v>
      </c>
      <c r="B1632" s="25" t="s">
        <v>355</v>
      </c>
      <c r="C1632" s="25" t="s">
        <v>2353</v>
      </c>
      <c r="D1632">
        <v>17</v>
      </c>
      <c r="E1632">
        <v>6</v>
      </c>
      <c r="F1632" s="36" t="str">
        <f>VLOOKUP(Z1632, method!$A$1:$B$15, 2, 0)</f>
        <v>中後</v>
      </c>
      <c r="G1632">
        <v>3</v>
      </c>
      <c r="H1632">
        <v>133</v>
      </c>
      <c r="I1632">
        <v>1650</v>
      </c>
      <c r="J1632" s="17" t="s">
        <v>121</v>
      </c>
      <c r="K1632">
        <v>1</v>
      </c>
      <c r="L1632">
        <v>40.200000000000003</v>
      </c>
      <c r="M1632">
        <v>11</v>
      </c>
      <c r="N1632">
        <v>6</v>
      </c>
      <c r="O1632">
        <v>25</v>
      </c>
      <c r="P1632" s="31" t="s">
        <v>455</v>
      </c>
      <c r="Q1632">
        <v>1098</v>
      </c>
      <c r="R1632">
        <v>3</v>
      </c>
      <c r="S1632" s="32" t="s">
        <v>446</v>
      </c>
      <c r="T1632">
        <v>754</v>
      </c>
      <c r="W1632" s="12" t="s">
        <v>464</v>
      </c>
      <c r="X1632">
        <v>73</v>
      </c>
      <c r="Y1632" s="17" t="s">
        <v>85</v>
      </c>
      <c r="Z1632">
        <v>9</v>
      </c>
      <c r="AA1632">
        <v>9</v>
      </c>
      <c r="AB1632">
        <v>10</v>
      </c>
      <c r="AC1632">
        <v>6</v>
      </c>
      <c r="AF1632">
        <v>3</v>
      </c>
      <c r="AG1632" t="s">
        <v>121</v>
      </c>
    </row>
    <row r="1633" spans="1:33" hidden="1" x14ac:dyDescent="0.25">
      <c r="A1633" s="24" t="s">
        <v>349</v>
      </c>
      <c r="B1633" s="25" t="s">
        <v>355</v>
      </c>
      <c r="C1633" s="25" t="s">
        <v>2353</v>
      </c>
      <c r="D1633">
        <v>13</v>
      </c>
      <c r="E1633">
        <v>9</v>
      </c>
      <c r="F1633" s="38" t="str">
        <f>VLOOKUP(Z1633, method!$A$1:$B$15, 2, 0)</f>
        <v>留後</v>
      </c>
      <c r="G1633">
        <v>9</v>
      </c>
      <c r="H1633">
        <v>132</v>
      </c>
      <c r="I1633">
        <v>1650</v>
      </c>
      <c r="J1633" s="17" t="s">
        <v>121</v>
      </c>
      <c r="K1633">
        <v>1</v>
      </c>
      <c r="L1633">
        <v>40.42</v>
      </c>
      <c r="M1633">
        <v>21</v>
      </c>
      <c r="N1633">
        <v>5</v>
      </c>
      <c r="O1633">
        <v>25</v>
      </c>
      <c r="P1633" s="31" t="s">
        <v>461</v>
      </c>
      <c r="Q1633">
        <v>1090</v>
      </c>
      <c r="R1633">
        <v>3</v>
      </c>
      <c r="S1633" s="32" t="s">
        <v>446</v>
      </c>
      <c r="T1633">
        <v>695</v>
      </c>
      <c r="W1633" t="s">
        <v>629</v>
      </c>
      <c r="X1633">
        <v>73</v>
      </c>
      <c r="Y1633" s="17" t="s">
        <v>85</v>
      </c>
      <c r="Z1633">
        <v>11</v>
      </c>
      <c r="AA1633">
        <v>11</v>
      </c>
      <c r="AB1633">
        <v>11</v>
      </c>
      <c r="AC1633">
        <v>9</v>
      </c>
      <c r="AF1633">
        <v>3</v>
      </c>
      <c r="AG1633" t="s">
        <v>121</v>
      </c>
    </row>
    <row r="1634" spans="1:33" hidden="1" x14ac:dyDescent="0.25">
      <c r="A1634" s="24" t="s">
        <v>349</v>
      </c>
      <c r="B1634" s="25" t="s">
        <v>355</v>
      </c>
      <c r="C1634" s="25" t="s">
        <v>2353</v>
      </c>
      <c r="D1634">
        <v>17</v>
      </c>
      <c r="E1634" s="28">
        <v>1</v>
      </c>
      <c r="F1634" s="36" t="str">
        <f>VLOOKUP(Z1634, method!$A$1:$B$15, 2, 0)</f>
        <v>中後</v>
      </c>
      <c r="G1634">
        <v>6</v>
      </c>
      <c r="H1634">
        <v>125</v>
      </c>
      <c r="I1634">
        <v>1650</v>
      </c>
      <c r="J1634" s="17" t="s">
        <v>121</v>
      </c>
      <c r="K1634">
        <v>1</v>
      </c>
      <c r="L1634">
        <v>38.909999999999997</v>
      </c>
      <c r="M1634">
        <v>30</v>
      </c>
      <c r="N1634">
        <v>4</v>
      </c>
      <c r="O1634">
        <v>25</v>
      </c>
      <c r="P1634" s="30" t="s">
        <v>445</v>
      </c>
      <c r="Q1634">
        <v>1092</v>
      </c>
      <c r="R1634">
        <v>3</v>
      </c>
      <c r="S1634" s="32" t="s">
        <v>446</v>
      </c>
      <c r="T1634">
        <v>637</v>
      </c>
      <c r="W1634" s="12" t="s">
        <v>662</v>
      </c>
      <c r="X1634">
        <v>67</v>
      </c>
      <c r="Y1634" s="17" t="s">
        <v>85</v>
      </c>
      <c r="Z1634">
        <v>9</v>
      </c>
      <c r="AA1634">
        <v>9</v>
      </c>
      <c r="AB1634">
        <v>9</v>
      </c>
      <c r="AC1634">
        <v>1</v>
      </c>
      <c r="AF1634">
        <v>3</v>
      </c>
      <c r="AG1634" t="s">
        <v>121</v>
      </c>
    </row>
    <row r="1635" spans="1:33" hidden="1" x14ac:dyDescent="0.25">
      <c r="A1635" s="24" t="s">
        <v>349</v>
      </c>
      <c r="B1635" s="25" t="s">
        <v>355</v>
      </c>
      <c r="C1635" s="25" t="s">
        <v>2353</v>
      </c>
      <c r="D1635">
        <v>21</v>
      </c>
      <c r="E1635" s="28">
        <v>1</v>
      </c>
      <c r="F1635" s="37" t="str">
        <f>VLOOKUP(Z1635, method!$A$1:$B$15, 2, 0)</f>
        <v>中前</v>
      </c>
      <c r="G1635">
        <v>1</v>
      </c>
      <c r="H1635">
        <v>116</v>
      </c>
      <c r="I1635">
        <v>1650</v>
      </c>
      <c r="J1635" s="17" t="s">
        <v>121</v>
      </c>
      <c r="K1635">
        <v>1</v>
      </c>
      <c r="L1635">
        <v>39.25</v>
      </c>
      <c r="M1635">
        <v>16</v>
      </c>
      <c r="N1635">
        <v>4</v>
      </c>
      <c r="O1635">
        <v>25</v>
      </c>
      <c r="P1635" s="31" t="s">
        <v>455</v>
      </c>
      <c r="Q1635">
        <v>1092</v>
      </c>
      <c r="R1635">
        <v>3</v>
      </c>
      <c r="S1635" s="32" t="s">
        <v>446</v>
      </c>
      <c r="T1635">
        <v>600</v>
      </c>
      <c r="W1635" s="12" t="s">
        <v>662</v>
      </c>
      <c r="X1635">
        <v>61</v>
      </c>
      <c r="Y1635" s="17" t="s">
        <v>85</v>
      </c>
      <c r="Z1635">
        <v>7</v>
      </c>
      <c r="AA1635">
        <v>7</v>
      </c>
      <c r="AB1635">
        <v>7</v>
      </c>
      <c r="AC1635">
        <v>1</v>
      </c>
      <c r="AF1635">
        <v>3</v>
      </c>
      <c r="AG1635" t="s">
        <v>121</v>
      </c>
    </row>
    <row r="1636" spans="1:33" hidden="1" x14ac:dyDescent="0.25">
      <c r="A1636" s="24" t="s">
        <v>349</v>
      </c>
      <c r="B1636" s="25" t="s">
        <v>355</v>
      </c>
      <c r="C1636" s="25" t="s">
        <v>2353</v>
      </c>
      <c r="D1636">
        <v>31</v>
      </c>
      <c r="E1636">
        <v>7</v>
      </c>
      <c r="F1636" s="38" t="str">
        <f>VLOOKUP(Z1636, method!$A$1:$B$15, 2, 0)</f>
        <v>留後</v>
      </c>
      <c r="G1636">
        <v>9</v>
      </c>
      <c r="H1636">
        <v>118</v>
      </c>
      <c r="I1636">
        <v>1650</v>
      </c>
      <c r="J1636" s="19" t="s">
        <v>101</v>
      </c>
      <c r="K1636">
        <v>1</v>
      </c>
      <c r="L1636">
        <v>39.24</v>
      </c>
      <c r="M1636">
        <v>2</v>
      </c>
      <c r="N1636">
        <v>4</v>
      </c>
      <c r="O1636">
        <v>25</v>
      </c>
      <c r="P1636" s="42" t="s">
        <v>445</v>
      </c>
      <c r="Q1636">
        <v>1092</v>
      </c>
      <c r="R1636">
        <v>3</v>
      </c>
      <c r="S1636" s="32" t="s">
        <v>446</v>
      </c>
      <c r="T1636">
        <v>560</v>
      </c>
      <c r="W1636">
        <v>4</v>
      </c>
      <c r="X1636">
        <v>63</v>
      </c>
      <c r="Y1636" s="17" t="s">
        <v>85</v>
      </c>
      <c r="Z1636">
        <v>11</v>
      </c>
      <c r="AA1636">
        <v>11</v>
      </c>
      <c r="AB1636">
        <v>11</v>
      </c>
      <c r="AC1636">
        <v>7</v>
      </c>
      <c r="AF1636">
        <v>3</v>
      </c>
      <c r="AG1636" t="s">
        <v>121</v>
      </c>
    </row>
    <row r="1637" spans="1:33" hidden="1" x14ac:dyDescent="0.25">
      <c r="A1637" s="24" t="s">
        <v>349</v>
      </c>
      <c r="B1637" s="25" t="s">
        <v>355</v>
      </c>
      <c r="C1637" s="25" t="s">
        <v>2353</v>
      </c>
      <c r="D1637">
        <v>26</v>
      </c>
      <c r="E1637" s="34">
        <v>5</v>
      </c>
      <c r="F1637" s="38" t="str">
        <f>VLOOKUP(Z1637, method!$A$1:$B$15, 2, 0)</f>
        <v>留後</v>
      </c>
      <c r="G1637">
        <v>9</v>
      </c>
      <c r="H1637">
        <v>122</v>
      </c>
      <c r="I1637">
        <v>1650</v>
      </c>
      <c r="J1637" s="17" t="s">
        <v>84</v>
      </c>
      <c r="K1637">
        <v>1</v>
      </c>
      <c r="L1637">
        <v>39.24</v>
      </c>
      <c r="M1637">
        <v>19</v>
      </c>
      <c r="N1637">
        <v>3</v>
      </c>
      <c r="O1637">
        <v>25</v>
      </c>
      <c r="P1637" s="31" t="s">
        <v>455</v>
      </c>
      <c r="Q1637">
        <v>1103</v>
      </c>
      <c r="R1637">
        <v>3</v>
      </c>
      <c r="S1637" s="32" t="s">
        <v>446</v>
      </c>
      <c r="T1637">
        <v>521</v>
      </c>
      <c r="W1637" t="s">
        <v>600</v>
      </c>
      <c r="X1637">
        <v>65</v>
      </c>
      <c r="Y1637" s="17" t="s">
        <v>85</v>
      </c>
      <c r="Z1637">
        <v>11</v>
      </c>
      <c r="AA1637">
        <v>10</v>
      </c>
      <c r="AB1637">
        <v>9</v>
      </c>
      <c r="AC1637">
        <v>5</v>
      </c>
      <c r="AF1637">
        <v>3</v>
      </c>
      <c r="AG1637" t="s">
        <v>121</v>
      </c>
    </row>
    <row r="1638" spans="1:33" x14ac:dyDescent="0.25">
      <c r="A1638" s="24" t="s">
        <v>349</v>
      </c>
      <c r="B1638" s="25" t="s">
        <v>355</v>
      </c>
      <c r="C1638" s="25" t="s">
        <v>2353</v>
      </c>
      <c r="D1638">
        <v>7.7</v>
      </c>
      <c r="E1638">
        <v>6</v>
      </c>
      <c r="F1638" s="36" t="str">
        <f>VLOOKUP(Z1638, method!$A$1:$B$15, 2, 0)</f>
        <v>中後</v>
      </c>
      <c r="G1638">
        <v>8</v>
      </c>
      <c r="H1638">
        <v>124</v>
      </c>
      <c r="I1638" s="43">
        <v>1200</v>
      </c>
      <c r="J1638" s="23" t="s">
        <v>394</v>
      </c>
      <c r="K1638">
        <v>1</v>
      </c>
      <c r="L1638">
        <v>10.37</v>
      </c>
      <c r="M1638">
        <v>5</v>
      </c>
      <c r="N1638">
        <v>3</v>
      </c>
      <c r="O1638">
        <v>25</v>
      </c>
      <c r="P1638" s="42" t="s">
        <v>445</v>
      </c>
      <c r="Q1638">
        <v>1106</v>
      </c>
      <c r="R1638">
        <v>3</v>
      </c>
      <c r="S1638" s="32" t="s">
        <v>435</v>
      </c>
      <c r="T1638">
        <v>484</v>
      </c>
      <c r="W1638" t="s">
        <v>541</v>
      </c>
      <c r="X1638">
        <v>67</v>
      </c>
      <c r="Y1638" s="17" t="s">
        <v>85</v>
      </c>
      <c r="Z1638">
        <v>9</v>
      </c>
      <c r="AA1638">
        <v>9</v>
      </c>
      <c r="AB1638">
        <v>6</v>
      </c>
      <c r="AF1638">
        <v>3</v>
      </c>
      <c r="AG1638" t="s">
        <v>121</v>
      </c>
    </row>
    <row r="1639" spans="1:33" x14ac:dyDescent="0.25">
      <c r="A1639" s="24" t="s">
        <v>349</v>
      </c>
      <c r="B1639" s="25" t="s">
        <v>355</v>
      </c>
      <c r="C1639" s="25" t="s">
        <v>2353</v>
      </c>
      <c r="D1639">
        <v>8.4</v>
      </c>
      <c r="E1639">
        <v>7</v>
      </c>
      <c r="F1639" s="38" t="str">
        <f>VLOOKUP(Z1639, method!$A$1:$B$15, 2, 0)</f>
        <v>留後</v>
      </c>
      <c r="G1639">
        <v>7</v>
      </c>
      <c r="H1639">
        <v>127</v>
      </c>
      <c r="I1639" s="43">
        <v>1200</v>
      </c>
      <c r="J1639" s="17" t="s">
        <v>121</v>
      </c>
      <c r="K1639">
        <v>1</v>
      </c>
      <c r="L1639">
        <v>10.55</v>
      </c>
      <c r="M1639">
        <v>19</v>
      </c>
      <c r="N1639">
        <v>2</v>
      </c>
      <c r="O1639">
        <v>25</v>
      </c>
      <c r="P1639" s="31" t="s">
        <v>455</v>
      </c>
      <c r="Q1639">
        <v>1097</v>
      </c>
      <c r="R1639">
        <v>3</v>
      </c>
      <c r="S1639" s="32" t="s">
        <v>435</v>
      </c>
      <c r="T1639">
        <v>445</v>
      </c>
      <c r="W1639">
        <v>4</v>
      </c>
      <c r="X1639">
        <v>69</v>
      </c>
      <c r="Y1639" s="17" t="s">
        <v>85</v>
      </c>
      <c r="Z1639">
        <v>12</v>
      </c>
      <c r="AA1639">
        <v>12</v>
      </c>
      <c r="AB1639">
        <v>7</v>
      </c>
      <c r="AF1639">
        <v>3</v>
      </c>
      <c r="AG1639" t="s">
        <v>121</v>
      </c>
    </row>
    <row r="1640" spans="1:33" x14ac:dyDescent="0.25">
      <c r="A1640" s="24" t="s">
        <v>349</v>
      </c>
      <c r="B1640" s="25" t="s">
        <v>355</v>
      </c>
      <c r="C1640" s="25" t="s">
        <v>2353</v>
      </c>
      <c r="D1640">
        <v>7</v>
      </c>
      <c r="E1640" s="34">
        <v>5</v>
      </c>
      <c r="F1640" s="36" t="str">
        <f>VLOOKUP(Z1640, method!$A$1:$B$15, 2, 0)</f>
        <v>中後</v>
      </c>
      <c r="G1640">
        <v>2</v>
      </c>
      <c r="H1640">
        <v>124</v>
      </c>
      <c r="I1640" s="43">
        <v>1200</v>
      </c>
      <c r="J1640" s="17" t="s">
        <v>121</v>
      </c>
      <c r="K1640">
        <v>1</v>
      </c>
      <c r="L1640">
        <v>10</v>
      </c>
      <c r="M1640">
        <v>5</v>
      </c>
      <c r="N1640">
        <v>2</v>
      </c>
      <c r="O1640">
        <v>25</v>
      </c>
      <c r="P1640" s="31" t="s">
        <v>450</v>
      </c>
      <c r="Q1640">
        <v>1110</v>
      </c>
      <c r="R1640">
        <v>3</v>
      </c>
      <c r="S1640" s="32" t="s">
        <v>435</v>
      </c>
      <c r="T1640">
        <v>406</v>
      </c>
      <c r="W1640" s="12" t="s">
        <v>431</v>
      </c>
      <c r="X1640">
        <v>69</v>
      </c>
      <c r="Y1640" s="17" t="s">
        <v>85</v>
      </c>
      <c r="Z1640">
        <v>9</v>
      </c>
      <c r="AA1640">
        <v>8</v>
      </c>
      <c r="AB1640">
        <v>5</v>
      </c>
      <c r="AF1640">
        <v>3</v>
      </c>
      <c r="AG1640" t="s">
        <v>121</v>
      </c>
    </row>
    <row r="1641" spans="1:33" x14ac:dyDescent="0.25">
      <c r="A1641" s="24" t="s">
        <v>349</v>
      </c>
      <c r="B1641" s="25" t="s">
        <v>355</v>
      </c>
      <c r="C1641" s="25" t="s">
        <v>2353</v>
      </c>
      <c r="D1641">
        <v>18</v>
      </c>
      <c r="E1641" s="28">
        <v>2</v>
      </c>
      <c r="F1641" s="38" t="str">
        <f>VLOOKUP(Z1641, method!$A$1:$B$15, 2, 0)</f>
        <v>留後</v>
      </c>
      <c r="G1641">
        <v>10</v>
      </c>
      <c r="H1641">
        <v>127</v>
      </c>
      <c r="I1641" s="43">
        <v>1200</v>
      </c>
      <c r="J1641" s="17" t="s">
        <v>121</v>
      </c>
      <c r="K1641">
        <v>1</v>
      </c>
      <c r="L1641">
        <v>9.58</v>
      </c>
      <c r="M1641">
        <v>22</v>
      </c>
      <c r="N1641">
        <v>1</v>
      </c>
      <c r="O1641">
        <v>25</v>
      </c>
      <c r="P1641" s="31" t="s">
        <v>461</v>
      </c>
      <c r="Q1641">
        <v>1108</v>
      </c>
      <c r="R1641">
        <v>3</v>
      </c>
      <c r="S1641" s="32" t="s">
        <v>435</v>
      </c>
      <c r="T1641">
        <v>375</v>
      </c>
      <c r="W1641" s="12" t="s">
        <v>662</v>
      </c>
      <c r="X1641">
        <v>67</v>
      </c>
      <c r="Y1641" s="17" t="s">
        <v>85</v>
      </c>
      <c r="Z1641">
        <v>11</v>
      </c>
      <c r="AA1641">
        <v>11</v>
      </c>
      <c r="AB1641">
        <v>2</v>
      </c>
      <c r="AF1641">
        <v>3</v>
      </c>
      <c r="AG1641" t="s">
        <v>121</v>
      </c>
    </row>
    <row r="1642" spans="1:33" x14ac:dyDescent="0.25">
      <c r="A1642" s="24" t="s">
        <v>349</v>
      </c>
      <c r="B1642" s="25" t="s">
        <v>355</v>
      </c>
      <c r="C1642" s="25" t="s">
        <v>2353</v>
      </c>
      <c r="D1642">
        <v>6</v>
      </c>
      <c r="E1642">
        <v>6</v>
      </c>
      <c r="F1642" s="36" t="str">
        <f>VLOOKUP(Z1642, method!$A$1:$B$15, 2, 0)</f>
        <v>中後</v>
      </c>
      <c r="G1642">
        <v>2</v>
      </c>
      <c r="H1642">
        <v>127</v>
      </c>
      <c r="I1642" s="43">
        <v>1200</v>
      </c>
      <c r="J1642" s="20" t="s">
        <v>19</v>
      </c>
      <c r="K1642">
        <v>1</v>
      </c>
      <c r="L1642">
        <v>9.9</v>
      </c>
      <c r="M1642">
        <v>8</v>
      </c>
      <c r="N1642">
        <v>1</v>
      </c>
      <c r="O1642">
        <v>25</v>
      </c>
      <c r="P1642" s="31" t="s">
        <v>450</v>
      </c>
      <c r="Q1642">
        <v>1104</v>
      </c>
      <c r="R1642">
        <v>3</v>
      </c>
      <c r="S1642" s="32" t="s">
        <v>435</v>
      </c>
      <c r="T1642">
        <v>335</v>
      </c>
      <c r="W1642" s="12" t="s">
        <v>456</v>
      </c>
      <c r="X1642">
        <v>69</v>
      </c>
      <c r="Y1642" s="17" t="s">
        <v>85</v>
      </c>
      <c r="Z1642">
        <v>8</v>
      </c>
      <c r="AA1642">
        <v>6</v>
      </c>
      <c r="AB1642">
        <v>6</v>
      </c>
      <c r="AF1642">
        <v>3</v>
      </c>
      <c r="AG1642" t="s">
        <v>121</v>
      </c>
    </row>
    <row r="1643" spans="1:33" hidden="1" x14ac:dyDescent="0.25">
      <c r="A1643" s="24" t="s">
        <v>349</v>
      </c>
      <c r="B1643" s="25" t="s">
        <v>355</v>
      </c>
      <c r="C1643" s="25" t="s">
        <v>2353</v>
      </c>
      <c r="D1643">
        <v>6.6</v>
      </c>
      <c r="E1643" s="34">
        <v>4</v>
      </c>
      <c r="F1643" s="38" t="str">
        <f>VLOOKUP(Z1643, method!$A$1:$B$15, 2, 0)</f>
        <v>留後</v>
      </c>
      <c r="G1643">
        <v>4</v>
      </c>
      <c r="H1643">
        <v>129</v>
      </c>
      <c r="I1643">
        <v>1000</v>
      </c>
      <c r="J1643" s="20" t="s">
        <v>19</v>
      </c>
      <c r="K1643">
        <v>0</v>
      </c>
      <c r="L1643">
        <v>57.34</v>
      </c>
      <c r="M1643">
        <v>11</v>
      </c>
      <c r="N1643">
        <v>12</v>
      </c>
      <c r="O1643">
        <v>24</v>
      </c>
      <c r="P1643" s="31" t="s">
        <v>455</v>
      </c>
      <c r="Q1643">
        <v>1097</v>
      </c>
      <c r="R1643">
        <v>3</v>
      </c>
      <c r="S1643" s="32" t="s">
        <v>435</v>
      </c>
      <c r="T1643">
        <v>256</v>
      </c>
      <c r="W1643" s="12" t="s">
        <v>464</v>
      </c>
      <c r="X1643">
        <v>69</v>
      </c>
      <c r="Y1643" s="17" t="s">
        <v>85</v>
      </c>
      <c r="Z1643">
        <v>11</v>
      </c>
      <c r="AA1643">
        <v>12</v>
      </c>
      <c r="AB1643">
        <v>4</v>
      </c>
      <c r="AF1643">
        <v>3</v>
      </c>
      <c r="AG1643" t="s">
        <v>121</v>
      </c>
    </row>
    <row r="1644" spans="1:33" hidden="1" x14ac:dyDescent="0.25">
      <c r="A1644" s="24" t="s">
        <v>349</v>
      </c>
      <c r="B1644" s="25" t="s">
        <v>355</v>
      </c>
      <c r="C1644" s="25" t="s">
        <v>2353</v>
      </c>
      <c r="D1644">
        <v>24</v>
      </c>
      <c r="E1644">
        <v>6</v>
      </c>
      <c r="F1644" s="36" t="str">
        <f>VLOOKUP(Z1644, method!$A$1:$B$15, 2, 0)</f>
        <v>中後</v>
      </c>
      <c r="G1644">
        <v>4</v>
      </c>
      <c r="H1644">
        <v>130</v>
      </c>
      <c r="I1644" s="43">
        <v>1200</v>
      </c>
      <c r="J1644" s="17" t="s">
        <v>84</v>
      </c>
      <c r="K1644">
        <v>1</v>
      </c>
      <c r="L1644">
        <v>10.220000000000001</v>
      </c>
      <c r="M1644">
        <v>26</v>
      </c>
      <c r="N1644">
        <v>6</v>
      </c>
      <c r="O1644">
        <v>24</v>
      </c>
      <c r="P1644" s="31" t="s">
        <v>461</v>
      </c>
      <c r="Q1644">
        <v>1094</v>
      </c>
      <c r="R1644">
        <v>3</v>
      </c>
      <c r="S1644" s="32" t="s">
        <v>435</v>
      </c>
      <c r="T1644">
        <v>781</v>
      </c>
      <c r="W1644" t="s">
        <v>699</v>
      </c>
      <c r="X1644">
        <v>71</v>
      </c>
      <c r="Y1644" s="17" t="s">
        <v>85</v>
      </c>
      <c r="Z1644">
        <v>10</v>
      </c>
      <c r="AA1644">
        <v>10</v>
      </c>
      <c r="AB1644">
        <v>6</v>
      </c>
      <c r="AF1644">
        <v>3</v>
      </c>
      <c r="AG1644" t="s">
        <v>121</v>
      </c>
    </row>
    <row r="1645" spans="1:33" hidden="1" x14ac:dyDescent="0.25">
      <c r="A1645" s="24" t="s">
        <v>349</v>
      </c>
      <c r="B1645" s="25" t="s">
        <v>355</v>
      </c>
      <c r="C1645" s="25" t="s">
        <v>2353</v>
      </c>
      <c r="D1645">
        <v>11</v>
      </c>
      <c r="E1645" s="28">
        <v>3</v>
      </c>
      <c r="F1645" s="38" t="str">
        <f>VLOOKUP(Z1645, method!$A$1:$B$15, 2, 0)</f>
        <v>留後</v>
      </c>
      <c r="G1645">
        <v>3</v>
      </c>
      <c r="H1645">
        <v>130</v>
      </c>
      <c r="I1645" s="43">
        <v>1200</v>
      </c>
      <c r="J1645" s="20" t="s">
        <v>19</v>
      </c>
      <c r="K1645">
        <v>1</v>
      </c>
      <c r="L1645">
        <v>10.77</v>
      </c>
      <c r="M1645">
        <v>5</v>
      </c>
      <c r="N1645">
        <v>6</v>
      </c>
      <c r="O1645">
        <v>24</v>
      </c>
      <c r="P1645" s="31" t="s">
        <v>450</v>
      </c>
      <c r="Q1645">
        <v>1092</v>
      </c>
      <c r="R1645">
        <v>3</v>
      </c>
      <c r="S1645" s="33" t="s">
        <v>499</v>
      </c>
      <c r="T1645">
        <v>731</v>
      </c>
      <c r="W1645" s="12" t="s">
        <v>464</v>
      </c>
      <c r="X1645">
        <v>71</v>
      </c>
      <c r="Y1645" s="17" t="s">
        <v>85</v>
      </c>
      <c r="Z1645">
        <v>11</v>
      </c>
      <c r="AA1645">
        <v>9</v>
      </c>
      <c r="AB1645">
        <v>3</v>
      </c>
      <c r="AF1645">
        <v>3</v>
      </c>
      <c r="AG1645" t="s">
        <v>121</v>
      </c>
    </row>
    <row r="1646" spans="1:33" hidden="1" x14ac:dyDescent="0.25">
      <c r="A1646" s="24" t="s">
        <v>349</v>
      </c>
      <c r="B1646" s="25" t="s">
        <v>355</v>
      </c>
      <c r="C1646" s="25" t="s">
        <v>2353</v>
      </c>
      <c r="D1646">
        <v>25</v>
      </c>
      <c r="E1646">
        <v>7</v>
      </c>
      <c r="F1646" s="38" t="str">
        <f>VLOOKUP(Z1646, method!$A$1:$B$15, 2, 0)</f>
        <v>留後</v>
      </c>
      <c r="G1646">
        <v>12</v>
      </c>
      <c r="H1646">
        <v>128</v>
      </c>
      <c r="I1646" s="43">
        <v>1200</v>
      </c>
      <c r="J1646" s="17" t="s">
        <v>84</v>
      </c>
      <c r="K1646">
        <v>1</v>
      </c>
      <c r="L1646">
        <v>10.6</v>
      </c>
      <c r="M1646">
        <v>15</v>
      </c>
      <c r="N1646">
        <v>5</v>
      </c>
      <c r="O1646">
        <v>24</v>
      </c>
      <c r="P1646" s="31" t="s">
        <v>461</v>
      </c>
      <c r="Q1646">
        <v>1088</v>
      </c>
      <c r="R1646">
        <v>3</v>
      </c>
      <c r="S1646" s="32" t="s">
        <v>435</v>
      </c>
      <c r="T1646">
        <v>674</v>
      </c>
      <c r="W1646" t="s">
        <v>629</v>
      </c>
      <c r="X1646">
        <v>72</v>
      </c>
      <c r="Y1646" s="17" t="s">
        <v>85</v>
      </c>
      <c r="Z1646">
        <v>12</v>
      </c>
      <c r="AA1646">
        <v>12</v>
      </c>
      <c r="AB1646">
        <v>7</v>
      </c>
      <c r="AF1646">
        <v>3</v>
      </c>
      <c r="AG1646" t="s">
        <v>121</v>
      </c>
    </row>
    <row r="1647" spans="1:33" hidden="1" x14ac:dyDescent="0.25">
      <c r="A1647" s="24" t="s">
        <v>349</v>
      </c>
      <c r="B1647" s="25" t="s">
        <v>355</v>
      </c>
      <c r="C1647" s="25" t="s">
        <v>2353</v>
      </c>
      <c r="D1647">
        <v>18</v>
      </c>
      <c r="E1647" s="34">
        <v>5</v>
      </c>
      <c r="F1647" s="36" t="str">
        <f>VLOOKUP(Z1647, method!$A$1:$B$15, 2, 0)</f>
        <v>中後</v>
      </c>
      <c r="G1647">
        <v>6</v>
      </c>
      <c r="H1647">
        <v>129</v>
      </c>
      <c r="I1647" s="43">
        <v>1200</v>
      </c>
      <c r="J1647" s="26" t="s">
        <v>693</v>
      </c>
      <c r="K1647">
        <v>1</v>
      </c>
      <c r="L1647">
        <v>10.16</v>
      </c>
      <c r="M1647">
        <v>20</v>
      </c>
      <c r="N1647">
        <v>3</v>
      </c>
      <c r="O1647">
        <v>24</v>
      </c>
      <c r="P1647" s="42" t="s">
        <v>445</v>
      </c>
      <c r="Q1647">
        <v>1081</v>
      </c>
      <c r="R1647">
        <v>3</v>
      </c>
      <c r="S1647" s="32" t="s">
        <v>435</v>
      </c>
      <c r="T1647">
        <v>521</v>
      </c>
      <c r="W1647" s="12" t="s">
        <v>464</v>
      </c>
      <c r="X1647">
        <v>72</v>
      </c>
      <c r="Y1647" s="17" t="s">
        <v>85</v>
      </c>
      <c r="Z1647">
        <v>8</v>
      </c>
      <c r="AA1647">
        <v>8</v>
      </c>
      <c r="AB1647">
        <v>5</v>
      </c>
      <c r="AF1647">
        <v>3</v>
      </c>
      <c r="AG1647" t="s">
        <v>121</v>
      </c>
    </row>
    <row r="1648" spans="1:33" hidden="1" x14ac:dyDescent="0.25">
      <c r="A1648" s="24" t="s">
        <v>349</v>
      </c>
      <c r="B1648" s="25" t="s">
        <v>355</v>
      </c>
      <c r="C1648" s="25" t="s">
        <v>2353</v>
      </c>
      <c r="D1648">
        <v>6.2</v>
      </c>
      <c r="E1648" s="28">
        <v>3</v>
      </c>
      <c r="F1648" s="36" t="str">
        <f>VLOOKUP(Z1648, method!$A$1:$B$15, 2, 0)</f>
        <v>中後</v>
      </c>
      <c r="G1648">
        <v>2</v>
      </c>
      <c r="H1648">
        <v>128</v>
      </c>
      <c r="I1648" s="43">
        <v>1200</v>
      </c>
      <c r="J1648" s="26" t="s">
        <v>693</v>
      </c>
      <c r="K1648">
        <v>1</v>
      </c>
      <c r="L1648">
        <v>10.98</v>
      </c>
      <c r="M1648">
        <v>28</v>
      </c>
      <c r="N1648">
        <v>2</v>
      </c>
      <c r="O1648">
        <v>24</v>
      </c>
      <c r="P1648" s="31" t="s">
        <v>450</v>
      </c>
      <c r="Q1648">
        <v>1078</v>
      </c>
      <c r="R1648">
        <v>3</v>
      </c>
      <c r="S1648" s="32" t="s">
        <v>435</v>
      </c>
      <c r="T1648">
        <v>463</v>
      </c>
      <c r="W1648" s="12">
        <v>2</v>
      </c>
      <c r="X1648">
        <v>72</v>
      </c>
      <c r="Y1648" s="17" t="s">
        <v>85</v>
      </c>
      <c r="Z1648">
        <v>8</v>
      </c>
      <c r="AA1648">
        <v>7</v>
      </c>
      <c r="AB1648">
        <v>3</v>
      </c>
      <c r="AF1648">
        <v>3</v>
      </c>
      <c r="AG1648" t="s">
        <v>121</v>
      </c>
    </row>
    <row r="1649" spans="1:33" hidden="1" x14ac:dyDescent="0.25">
      <c r="A1649" s="24" t="s">
        <v>349</v>
      </c>
      <c r="B1649" s="25" t="s">
        <v>355</v>
      </c>
      <c r="C1649" s="25" t="s">
        <v>2353</v>
      </c>
      <c r="D1649">
        <v>5.2</v>
      </c>
      <c r="E1649" s="28">
        <v>1</v>
      </c>
      <c r="F1649" s="36" t="str">
        <f>VLOOKUP(Z1649, method!$A$1:$B$15, 2, 0)</f>
        <v>中後</v>
      </c>
      <c r="G1649">
        <v>11</v>
      </c>
      <c r="H1649">
        <v>127</v>
      </c>
      <c r="I1649" s="43">
        <v>1200</v>
      </c>
      <c r="J1649" s="20" t="s">
        <v>19</v>
      </c>
      <c r="K1649">
        <v>1</v>
      </c>
      <c r="L1649">
        <v>10.51</v>
      </c>
      <c r="M1649">
        <v>15</v>
      </c>
      <c r="N1649">
        <v>2</v>
      </c>
      <c r="O1649">
        <v>24</v>
      </c>
      <c r="P1649" s="31" t="s">
        <v>461</v>
      </c>
      <c r="Q1649">
        <v>1075</v>
      </c>
      <c r="R1649">
        <v>3</v>
      </c>
      <c r="S1649" s="32" t="s">
        <v>435</v>
      </c>
      <c r="T1649">
        <v>422</v>
      </c>
      <c r="W1649" s="12" t="s">
        <v>914</v>
      </c>
      <c r="X1649">
        <v>67</v>
      </c>
      <c r="Y1649" s="17" t="s">
        <v>85</v>
      </c>
      <c r="Z1649">
        <v>9</v>
      </c>
      <c r="AA1649">
        <v>9</v>
      </c>
      <c r="AB1649">
        <v>1</v>
      </c>
      <c r="AF1649">
        <v>3</v>
      </c>
      <c r="AG1649" t="s">
        <v>121</v>
      </c>
    </row>
    <row r="1650" spans="1:33" hidden="1" x14ac:dyDescent="0.25">
      <c r="A1650" s="24" t="s">
        <v>349</v>
      </c>
      <c r="B1650" s="25" t="s">
        <v>355</v>
      </c>
      <c r="C1650" s="25" t="s">
        <v>2353</v>
      </c>
      <c r="D1650">
        <v>14</v>
      </c>
      <c r="E1650" s="34">
        <v>4</v>
      </c>
      <c r="F1650" s="36" t="str">
        <f>VLOOKUP(Z1650, method!$A$1:$B$15, 2, 0)</f>
        <v>中後</v>
      </c>
      <c r="G1650">
        <v>8</v>
      </c>
      <c r="H1650">
        <v>123</v>
      </c>
      <c r="I1650" s="43">
        <v>1200</v>
      </c>
      <c r="J1650" s="20" t="s">
        <v>58</v>
      </c>
      <c r="K1650">
        <v>1</v>
      </c>
      <c r="L1650">
        <v>10.18</v>
      </c>
      <c r="M1650">
        <v>31</v>
      </c>
      <c r="N1650">
        <v>1</v>
      </c>
      <c r="O1650">
        <v>24</v>
      </c>
      <c r="P1650" s="31" t="s">
        <v>450</v>
      </c>
      <c r="Q1650">
        <v>1083</v>
      </c>
      <c r="R1650">
        <v>3</v>
      </c>
      <c r="S1650" s="32" t="s">
        <v>435</v>
      </c>
      <c r="T1650">
        <v>386</v>
      </c>
      <c r="W1650" t="s">
        <v>519</v>
      </c>
      <c r="X1650">
        <v>68</v>
      </c>
      <c r="Y1650" s="17" t="s">
        <v>85</v>
      </c>
      <c r="Z1650">
        <v>10</v>
      </c>
      <c r="AA1650">
        <v>9</v>
      </c>
      <c r="AB1650">
        <v>4</v>
      </c>
      <c r="AF1650">
        <v>3</v>
      </c>
      <c r="AG1650" t="s">
        <v>121</v>
      </c>
    </row>
    <row r="1651" spans="1:33" hidden="1" x14ac:dyDescent="0.25">
      <c r="A1651" s="24" t="s">
        <v>349</v>
      </c>
      <c r="B1651" s="25" t="s">
        <v>355</v>
      </c>
      <c r="C1651" s="25" t="s">
        <v>2353</v>
      </c>
      <c r="D1651">
        <v>7.3</v>
      </c>
      <c r="E1651" s="28">
        <v>3</v>
      </c>
      <c r="F1651" s="38" t="str">
        <f>VLOOKUP(Z1651, method!$A$1:$B$15, 2, 0)</f>
        <v>留後</v>
      </c>
      <c r="G1651">
        <v>3</v>
      </c>
      <c r="H1651">
        <v>126</v>
      </c>
      <c r="I1651" s="43">
        <v>1200</v>
      </c>
      <c r="J1651" s="17" t="s">
        <v>121</v>
      </c>
      <c r="K1651">
        <v>1</v>
      </c>
      <c r="L1651">
        <v>10.3</v>
      </c>
      <c r="M1651">
        <v>10</v>
      </c>
      <c r="N1651">
        <v>1</v>
      </c>
      <c r="O1651">
        <v>24</v>
      </c>
      <c r="P1651" s="31" t="s">
        <v>455</v>
      </c>
      <c r="Q1651">
        <v>1074</v>
      </c>
      <c r="R1651">
        <v>3</v>
      </c>
      <c r="S1651" s="32" t="s">
        <v>435</v>
      </c>
      <c r="T1651">
        <v>332</v>
      </c>
      <c r="W1651" s="12" t="s">
        <v>558</v>
      </c>
      <c r="X1651">
        <v>68</v>
      </c>
      <c r="Y1651" s="17" t="s">
        <v>85</v>
      </c>
      <c r="Z1651">
        <v>11</v>
      </c>
      <c r="AA1651">
        <v>10</v>
      </c>
      <c r="AB1651">
        <v>3</v>
      </c>
      <c r="AF1651">
        <v>3</v>
      </c>
      <c r="AG1651" t="s">
        <v>121</v>
      </c>
    </row>
    <row r="1652" spans="1:33" hidden="1" x14ac:dyDescent="0.25">
      <c r="A1652" s="24" t="s">
        <v>349</v>
      </c>
      <c r="B1652" s="25" t="s">
        <v>355</v>
      </c>
      <c r="C1652" s="25" t="s">
        <v>2353</v>
      </c>
      <c r="D1652">
        <v>4.8</v>
      </c>
      <c r="E1652">
        <v>7</v>
      </c>
      <c r="F1652" s="36" t="str">
        <f>VLOOKUP(Z1652, method!$A$1:$B$15, 2, 0)</f>
        <v>中後</v>
      </c>
      <c r="G1652">
        <v>7</v>
      </c>
      <c r="H1652">
        <v>125</v>
      </c>
      <c r="I1652" s="43">
        <v>1200</v>
      </c>
      <c r="J1652" s="20" t="s">
        <v>19</v>
      </c>
      <c r="K1652">
        <v>1</v>
      </c>
      <c r="L1652">
        <v>10.54</v>
      </c>
      <c r="M1652">
        <v>29</v>
      </c>
      <c r="N1652">
        <v>12</v>
      </c>
      <c r="O1652">
        <v>23</v>
      </c>
      <c r="P1652" s="42" t="s">
        <v>445</v>
      </c>
      <c r="Q1652">
        <v>1095</v>
      </c>
      <c r="R1652">
        <v>3</v>
      </c>
      <c r="S1652" s="32" t="s">
        <v>435</v>
      </c>
      <c r="T1652">
        <v>295</v>
      </c>
      <c r="W1652" s="12">
        <v>2</v>
      </c>
      <c r="X1652">
        <v>68</v>
      </c>
      <c r="Y1652" s="17" t="s">
        <v>85</v>
      </c>
      <c r="Z1652">
        <v>10</v>
      </c>
      <c r="AA1652">
        <v>10</v>
      </c>
      <c r="AB1652">
        <v>7</v>
      </c>
      <c r="AF1652">
        <v>3</v>
      </c>
      <c r="AG1652" t="s">
        <v>121</v>
      </c>
    </row>
    <row r="1653" spans="1:33" hidden="1" x14ac:dyDescent="0.25">
      <c r="A1653" s="24" t="s">
        <v>349</v>
      </c>
      <c r="B1653" s="25" t="s">
        <v>355</v>
      </c>
      <c r="C1653" s="25" t="s">
        <v>2353</v>
      </c>
      <c r="D1653">
        <v>4.0999999999999996</v>
      </c>
      <c r="E1653" s="28">
        <v>3</v>
      </c>
      <c r="F1653" s="36" t="str">
        <f>VLOOKUP(Z1653, method!$A$1:$B$15, 2, 0)</f>
        <v>中後</v>
      </c>
      <c r="G1653">
        <v>6</v>
      </c>
      <c r="H1653">
        <v>125</v>
      </c>
      <c r="I1653" s="43">
        <v>1200</v>
      </c>
      <c r="J1653" s="20" t="s">
        <v>19</v>
      </c>
      <c r="K1653">
        <v>1</v>
      </c>
      <c r="L1653">
        <v>10.18</v>
      </c>
      <c r="M1653">
        <v>13</v>
      </c>
      <c r="N1653">
        <v>12</v>
      </c>
      <c r="O1653">
        <v>23</v>
      </c>
      <c r="P1653" s="31" t="s">
        <v>455</v>
      </c>
      <c r="Q1653">
        <v>1080</v>
      </c>
      <c r="R1653">
        <v>3</v>
      </c>
      <c r="S1653" s="32" t="s">
        <v>435</v>
      </c>
      <c r="T1653">
        <v>250</v>
      </c>
      <c r="W1653" s="12" t="s">
        <v>451</v>
      </c>
      <c r="X1653">
        <v>68</v>
      </c>
      <c r="Y1653" s="17" t="s">
        <v>85</v>
      </c>
      <c r="Z1653">
        <v>10</v>
      </c>
      <c r="AA1653">
        <v>10</v>
      </c>
      <c r="AB1653">
        <v>3</v>
      </c>
      <c r="AF1653">
        <v>3</v>
      </c>
      <c r="AG1653" t="s">
        <v>121</v>
      </c>
    </row>
    <row r="1654" spans="1:33" hidden="1" x14ac:dyDescent="0.25">
      <c r="A1654" s="24" t="s">
        <v>349</v>
      </c>
      <c r="B1654" s="25" t="s">
        <v>355</v>
      </c>
      <c r="C1654" s="25" t="s">
        <v>2353</v>
      </c>
      <c r="D1654">
        <v>14</v>
      </c>
      <c r="E1654" s="28">
        <v>2</v>
      </c>
      <c r="F1654" s="36" t="str">
        <f>VLOOKUP(Z1654, method!$A$1:$B$15, 2, 0)</f>
        <v>中後</v>
      </c>
      <c r="G1654">
        <v>6</v>
      </c>
      <c r="H1654">
        <v>122</v>
      </c>
      <c r="I1654" s="43">
        <v>1200</v>
      </c>
      <c r="J1654" s="18" t="s">
        <v>1683</v>
      </c>
      <c r="K1654">
        <v>1</v>
      </c>
      <c r="L1654">
        <v>10.16</v>
      </c>
      <c r="M1654">
        <v>22</v>
      </c>
      <c r="N1654">
        <v>11</v>
      </c>
      <c r="O1654">
        <v>23</v>
      </c>
      <c r="P1654" s="31" t="s">
        <v>461</v>
      </c>
      <c r="Q1654">
        <v>1083</v>
      </c>
      <c r="R1654">
        <v>3</v>
      </c>
      <c r="S1654" s="32" t="s">
        <v>435</v>
      </c>
      <c r="T1654">
        <v>194</v>
      </c>
      <c r="W1654" s="12" t="s">
        <v>662</v>
      </c>
      <c r="X1654">
        <v>66</v>
      </c>
      <c r="Y1654" s="17" t="s">
        <v>85</v>
      </c>
      <c r="Z1654">
        <v>9</v>
      </c>
      <c r="AA1654">
        <v>11</v>
      </c>
      <c r="AB1654">
        <v>2</v>
      </c>
      <c r="AF1654">
        <v>3</v>
      </c>
      <c r="AG1654" t="s">
        <v>121</v>
      </c>
    </row>
    <row r="1655" spans="1:33" hidden="1" x14ac:dyDescent="0.25">
      <c r="A1655" s="24" t="s">
        <v>349</v>
      </c>
      <c r="B1655" s="25" t="s">
        <v>355</v>
      </c>
      <c r="C1655" s="25" t="s">
        <v>2353</v>
      </c>
      <c r="D1655">
        <v>2.4</v>
      </c>
      <c r="E1655" s="28">
        <v>1</v>
      </c>
      <c r="F1655" s="37" t="str">
        <f>VLOOKUP(Z1655, method!$A$1:$B$15, 2, 0)</f>
        <v>中前</v>
      </c>
      <c r="G1655">
        <v>4</v>
      </c>
      <c r="H1655">
        <v>135</v>
      </c>
      <c r="I1655" s="43">
        <v>1200</v>
      </c>
      <c r="J1655" s="20" t="s">
        <v>19</v>
      </c>
      <c r="K1655">
        <v>1</v>
      </c>
      <c r="L1655">
        <v>9.61</v>
      </c>
      <c r="M1655">
        <v>8</v>
      </c>
      <c r="N1655">
        <v>11</v>
      </c>
      <c r="O1655">
        <v>23</v>
      </c>
      <c r="P1655" s="31" t="s">
        <v>450</v>
      </c>
      <c r="Q1655">
        <v>1067</v>
      </c>
      <c r="R1655">
        <v>4</v>
      </c>
      <c r="S1655" s="32" t="s">
        <v>435</v>
      </c>
      <c r="T1655">
        <v>153</v>
      </c>
      <c r="W1655" s="12" t="s">
        <v>480</v>
      </c>
      <c r="X1655">
        <v>60</v>
      </c>
      <c r="Y1655" s="17" t="s">
        <v>85</v>
      </c>
      <c r="Z1655">
        <v>7</v>
      </c>
      <c r="AA1655">
        <v>7</v>
      </c>
      <c r="AB1655">
        <v>1</v>
      </c>
      <c r="AF1655">
        <v>3</v>
      </c>
      <c r="AG1655" t="s">
        <v>121</v>
      </c>
    </row>
    <row r="1656" spans="1:33" hidden="1" x14ac:dyDescent="0.25">
      <c r="A1656" s="24" t="s">
        <v>349</v>
      </c>
      <c r="B1656" s="25" t="s">
        <v>355</v>
      </c>
      <c r="C1656" s="25" t="s">
        <v>2353</v>
      </c>
      <c r="D1656">
        <v>13</v>
      </c>
      <c r="E1656" s="34">
        <v>4</v>
      </c>
      <c r="F1656" s="36" t="str">
        <f>VLOOKUP(Z1656, method!$A$1:$B$15, 2, 0)</f>
        <v>中後</v>
      </c>
      <c r="G1656">
        <v>5</v>
      </c>
      <c r="H1656">
        <v>135</v>
      </c>
      <c r="I1656">
        <v>1000</v>
      </c>
      <c r="J1656" s="17" t="s">
        <v>121</v>
      </c>
      <c r="K1656">
        <v>0</v>
      </c>
      <c r="L1656">
        <v>57.75</v>
      </c>
      <c r="M1656">
        <v>18</v>
      </c>
      <c r="N1656">
        <v>10</v>
      </c>
      <c r="O1656">
        <v>23</v>
      </c>
      <c r="P1656" s="31" t="s">
        <v>455</v>
      </c>
      <c r="Q1656">
        <v>1075</v>
      </c>
      <c r="R1656">
        <v>4</v>
      </c>
      <c r="S1656" s="33" t="s">
        <v>499</v>
      </c>
      <c r="T1656">
        <v>93</v>
      </c>
      <c r="W1656" s="12" t="s">
        <v>521</v>
      </c>
      <c r="X1656">
        <v>60</v>
      </c>
      <c r="Y1656" s="17" t="s">
        <v>85</v>
      </c>
      <c r="Z1656">
        <v>10</v>
      </c>
      <c r="AA1656">
        <v>11</v>
      </c>
      <c r="AB1656">
        <v>4</v>
      </c>
      <c r="AF1656">
        <v>3</v>
      </c>
      <c r="AG1656" t="s">
        <v>121</v>
      </c>
    </row>
    <row r="1657" spans="1:33" hidden="1" x14ac:dyDescent="0.25">
      <c r="A1657" s="24" t="s">
        <v>349</v>
      </c>
      <c r="B1657" s="25" t="s">
        <v>355</v>
      </c>
      <c r="C1657" s="25" t="s">
        <v>2353</v>
      </c>
      <c r="D1657">
        <v>32</v>
      </c>
      <c r="E1657">
        <v>8</v>
      </c>
      <c r="F1657" s="36" t="str">
        <f>VLOOKUP(Z1657, method!$A$1:$B$15, 2, 0)</f>
        <v>中後</v>
      </c>
      <c r="G1657">
        <v>6</v>
      </c>
      <c r="H1657">
        <v>116</v>
      </c>
      <c r="I1657" s="43">
        <v>1200</v>
      </c>
      <c r="J1657" s="19" t="s">
        <v>101</v>
      </c>
      <c r="K1657">
        <v>1</v>
      </c>
      <c r="L1657">
        <v>10.050000000000001</v>
      </c>
      <c r="M1657">
        <v>27</v>
      </c>
      <c r="N1657">
        <v>9</v>
      </c>
      <c r="O1657">
        <v>23</v>
      </c>
      <c r="P1657" s="31" t="s">
        <v>461</v>
      </c>
      <c r="Q1657">
        <v>1068</v>
      </c>
      <c r="R1657">
        <v>3</v>
      </c>
      <c r="S1657" s="32" t="s">
        <v>446</v>
      </c>
      <c r="T1657">
        <v>54</v>
      </c>
      <c r="W1657" t="s">
        <v>436</v>
      </c>
      <c r="X1657">
        <v>61</v>
      </c>
      <c r="Y1657" s="17" t="s">
        <v>85</v>
      </c>
      <c r="Z1657">
        <v>9</v>
      </c>
      <c r="AA1657">
        <v>9</v>
      </c>
      <c r="AB1657">
        <v>8</v>
      </c>
      <c r="AF1657">
        <v>3</v>
      </c>
      <c r="AG1657" t="s">
        <v>121</v>
      </c>
    </row>
    <row r="1658" spans="1:33" x14ac:dyDescent="0.25">
      <c r="A1658" s="24" t="s">
        <v>349</v>
      </c>
      <c r="B1658" s="26" t="s">
        <v>358</v>
      </c>
      <c r="C1658" s="26" t="s">
        <v>2354</v>
      </c>
      <c r="D1658">
        <v>6</v>
      </c>
      <c r="E1658" s="34">
        <v>5</v>
      </c>
      <c r="F1658" s="36" t="str">
        <f>VLOOKUP(Z1658, method!$A$1:$B$15, 2, 0)</f>
        <v>中後</v>
      </c>
      <c r="G1658">
        <v>1</v>
      </c>
      <c r="H1658">
        <v>127</v>
      </c>
      <c r="I1658" s="43">
        <v>1200</v>
      </c>
      <c r="J1658" s="19" t="s">
        <v>63</v>
      </c>
      <c r="K1658">
        <v>1</v>
      </c>
      <c r="L1658">
        <v>9.3699999999999992</v>
      </c>
      <c r="M1658">
        <v>16</v>
      </c>
      <c r="N1658">
        <v>7</v>
      </c>
      <c r="O1658">
        <v>25</v>
      </c>
      <c r="P1658" s="31" t="s">
        <v>455</v>
      </c>
      <c r="Q1658">
        <v>1056</v>
      </c>
      <c r="R1658">
        <v>3</v>
      </c>
      <c r="S1658" s="32" t="s">
        <v>446</v>
      </c>
      <c r="T1658">
        <v>847</v>
      </c>
      <c r="W1658" s="12" t="s">
        <v>464</v>
      </c>
      <c r="X1658">
        <v>72</v>
      </c>
      <c r="Y1658" s="20" t="s">
        <v>30</v>
      </c>
      <c r="Z1658">
        <v>8</v>
      </c>
      <c r="AA1658">
        <v>10</v>
      </c>
      <c r="AB1658">
        <v>5</v>
      </c>
      <c r="AF1658">
        <v>1</v>
      </c>
      <c r="AG1658" t="s">
        <v>63</v>
      </c>
    </row>
    <row r="1659" spans="1:33" x14ac:dyDescent="0.25">
      <c r="A1659" s="24" t="s">
        <v>349</v>
      </c>
      <c r="B1659" s="26" t="s">
        <v>358</v>
      </c>
      <c r="C1659" s="26" t="s">
        <v>2354</v>
      </c>
      <c r="D1659">
        <v>14</v>
      </c>
      <c r="E1659">
        <v>8</v>
      </c>
      <c r="F1659" s="38" t="str">
        <f>VLOOKUP(Z1659, method!$A$1:$B$15, 2, 0)</f>
        <v>留後</v>
      </c>
      <c r="G1659">
        <v>10</v>
      </c>
      <c r="H1659">
        <v>129</v>
      </c>
      <c r="I1659" s="43">
        <v>1200</v>
      </c>
      <c r="J1659" s="17" t="s">
        <v>84</v>
      </c>
      <c r="K1659">
        <v>1</v>
      </c>
      <c r="L1659">
        <v>9.89</v>
      </c>
      <c r="M1659">
        <v>25</v>
      </c>
      <c r="N1659">
        <v>6</v>
      </c>
      <c r="O1659">
        <v>25</v>
      </c>
      <c r="P1659" s="31" t="s">
        <v>461</v>
      </c>
      <c r="Q1659">
        <v>1058</v>
      </c>
      <c r="R1659">
        <v>3</v>
      </c>
      <c r="S1659" s="32" t="s">
        <v>446</v>
      </c>
      <c r="T1659">
        <v>786</v>
      </c>
      <c r="W1659" t="s">
        <v>519</v>
      </c>
      <c r="X1659">
        <v>74</v>
      </c>
      <c r="Y1659" s="20" t="s">
        <v>30</v>
      </c>
      <c r="Z1659">
        <v>12</v>
      </c>
      <c r="AA1659">
        <v>12</v>
      </c>
      <c r="AB1659">
        <v>8</v>
      </c>
      <c r="AF1659">
        <v>1</v>
      </c>
      <c r="AG1659" t="s">
        <v>63</v>
      </c>
    </row>
    <row r="1660" spans="1:33" x14ac:dyDescent="0.25">
      <c r="A1660" s="24" t="s">
        <v>349</v>
      </c>
      <c r="B1660" s="26" t="s">
        <v>358</v>
      </c>
      <c r="C1660" s="26" t="s">
        <v>2354</v>
      </c>
      <c r="D1660">
        <v>5.3</v>
      </c>
      <c r="E1660" s="34">
        <v>4</v>
      </c>
      <c r="F1660" s="37" t="str">
        <f>VLOOKUP(Z1660, method!$A$1:$B$15, 2, 0)</f>
        <v>中前</v>
      </c>
      <c r="G1660">
        <v>6</v>
      </c>
      <c r="H1660">
        <v>127</v>
      </c>
      <c r="I1660" s="43">
        <v>1200</v>
      </c>
      <c r="J1660" s="19" t="s">
        <v>63</v>
      </c>
      <c r="K1660">
        <v>1</v>
      </c>
      <c r="L1660">
        <v>9.49</v>
      </c>
      <c r="M1660">
        <v>26</v>
      </c>
      <c r="N1660">
        <v>2</v>
      </c>
      <c r="O1660">
        <v>25</v>
      </c>
      <c r="P1660" s="31" t="s">
        <v>461</v>
      </c>
      <c r="Q1660">
        <v>1046</v>
      </c>
      <c r="R1660">
        <v>3</v>
      </c>
      <c r="S1660" s="32" t="s">
        <v>435</v>
      </c>
      <c r="T1660">
        <v>464</v>
      </c>
      <c r="W1660" s="12" t="s">
        <v>464</v>
      </c>
      <c r="X1660">
        <v>75</v>
      </c>
      <c r="Y1660" s="20" t="s">
        <v>30</v>
      </c>
      <c r="Z1660">
        <v>7</v>
      </c>
      <c r="AA1660">
        <v>6</v>
      </c>
      <c r="AB1660">
        <v>4</v>
      </c>
      <c r="AF1660">
        <v>1</v>
      </c>
      <c r="AG1660" t="s">
        <v>63</v>
      </c>
    </row>
    <row r="1661" spans="1:33" x14ac:dyDescent="0.25">
      <c r="A1661" s="24" t="s">
        <v>349</v>
      </c>
      <c r="B1661" s="26" t="s">
        <v>358</v>
      </c>
      <c r="C1661" s="26" t="s">
        <v>2354</v>
      </c>
      <c r="D1661">
        <v>6.5</v>
      </c>
      <c r="E1661">
        <v>7</v>
      </c>
      <c r="F1661" s="37" t="str">
        <f>VLOOKUP(Z1661, method!$A$1:$B$15, 2, 0)</f>
        <v>中前</v>
      </c>
      <c r="G1661">
        <v>3</v>
      </c>
      <c r="H1661">
        <v>130</v>
      </c>
      <c r="I1661" s="43">
        <v>1200</v>
      </c>
      <c r="J1661" s="19" t="s">
        <v>63</v>
      </c>
      <c r="K1661">
        <v>1</v>
      </c>
      <c r="L1661">
        <v>10.220000000000001</v>
      </c>
      <c r="M1661">
        <v>5</v>
      </c>
      <c r="N1661">
        <v>2</v>
      </c>
      <c r="O1661">
        <v>25</v>
      </c>
      <c r="P1661" s="31" t="s">
        <v>450</v>
      </c>
      <c r="Q1661">
        <v>1038</v>
      </c>
      <c r="R1661">
        <v>3</v>
      </c>
      <c r="S1661" s="32" t="s">
        <v>435</v>
      </c>
      <c r="T1661">
        <v>406</v>
      </c>
      <c r="W1661" s="12">
        <v>2</v>
      </c>
      <c r="X1661">
        <v>75</v>
      </c>
      <c r="Y1661" s="20" t="s">
        <v>30</v>
      </c>
      <c r="Z1661">
        <v>6</v>
      </c>
      <c r="AA1661">
        <v>5</v>
      </c>
      <c r="AB1661">
        <v>7</v>
      </c>
      <c r="AF1661">
        <v>1</v>
      </c>
      <c r="AG1661" t="s">
        <v>63</v>
      </c>
    </row>
    <row r="1662" spans="1:33" x14ac:dyDescent="0.25">
      <c r="A1662" s="24" t="s">
        <v>349</v>
      </c>
      <c r="B1662" s="26" t="s">
        <v>358</v>
      </c>
      <c r="C1662" s="26" t="s">
        <v>2354</v>
      </c>
      <c r="D1662">
        <v>8.1</v>
      </c>
      <c r="E1662" s="34">
        <v>5</v>
      </c>
      <c r="F1662" s="36" t="str">
        <f>VLOOKUP(Z1662, method!$A$1:$B$15, 2, 0)</f>
        <v>中後</v>
      </c>
      <c r="G1662">
        <v>4</v>
      </c>
      <c r="H1662">
        <v>133</v>
      </c>
      <c r="I1662" s="43">
        <v>1200</v>
      </c>
      <c r="J1662" s="19" t="s">
        <v>63</v>
      </c>
      <c r="K1662">
        <v>1</v>
      </c>
      <c r="L1662">
        <v>9.7899999999999991</v>
      </c>
      <c r="M1662">
        <v>8</v>
      </c>
      <c r="N1662">
        <v>1</v>
      </c>
      <c r="O1662">
        <v>25</v>
      </c>
      <c r="P1662" s="31" t="s">
        <v>450</v>
      </c>
      <c r="Q1662">
        <v>1038</v>
      </c>
      <c r="R1662">
        <v>3</v>
      </c>
      <c r="S1662" s="32" t="s">
        <v>435</v>
      </c>
      <c r="T1662">
        <v>335</v>
      </c>
      <c r="W1662" s="12" t="s">
        <v>464</v>
      </c>
      <c r="X1662">
        <v>75</v>
      </c>
      <c r="Y1662" s="20" t="s">
        <v>30</v>
      </c>
      <c r="Z1662">
        <v>9</v>
      </c>
      <c r="AA1662">
        <v>9</v>
      </c>
      <c r="AB1662">
        <v>5</v>
      </c>
      <c r="AF1662">
        <v>1</v>
      </c>
      <c r="AG1662" t="s">
        <v>63</v>
      </c>
    </row>
    <row r="1663" spans="1:33" hidden="1" x14ac:dyDescent="0.25">
      <c r="A1663" s="24" t="s">
        <v>349</v>
      </c>
      <c r="B1663" s="26" t="s">
        <v>358</v>
      </c>
      <c r="C1663" s="26" t="s">
        <v>2354</v>
      </c>
      <c r="D1663">
        <v>5.0999999999999996</v>
      </c>
      <c r="E1663">
        <v>9</v>
      </c>
      <c r="F1663" s="38" t="str">
        <f>VLOOKUP(Z1663, method!$A$1:$B$15, 2, 0)</f>
        <v>留後</v>
      </c>
      <c r="G1663">
        <v>6</v>
      </c>
      <c r="H1663">
        <v>132</v>
      </c>
      <c r="I1663" s="43">
        <v>1200</v>
      </c>
      <c r="J1663" s="16" t="s">
        <v>13</v>
      </c>
      <c r="K1663">
        <v>1</v>
      </c>
      <c r="L1663">
        <v>9.9700000000000006</v>
      </c>
      <c r="M1663">
        <v>26</v>
      </c>
      <c r="N1663">
        <v>12</v>
      </c>
      <c r="O1663">
        <v>24</v>
      </c>
      <c r="P1663" s="42" t="s">
        <v>445</v>
      </c>
      <c r="Q1663">
        <v>1037</v>
      </c>
      <c r="R1663">
        <v>3</v>
      </c>
      <c r="S1663" s="32" t="s">
        <v>435</v>
      </c>
      <c r="T1663">
        <v>295</v>
      </c>
      <c r="W1663" t="s">
        <v>488</v>
      </c>
      <c r="X1663">
        <v>75</v>
      </c>
      <c r="Y1663" s="20" t="s">
        <v>30</v>
      </c>
      <c r="Z1663">
        <v>12</v>
      </c>
      <c r="AA1663">
        <v>11</v>
      </c>
      <c r="AB1663">
        <v>9</v>
      </c>
      <c r="AF1663">
        <v>1</v>
      </c>
      <c r="AG1663" t="s">
        <v>63</v>
      </c>
    </row>
    <row r="1664" spans="1:33" hidden="1" x14ac:dyDescent="0.25">
      <c r="A1664" s="24" t="s">
        <v>349</v>
      </c>
      <c r="B1664" s="26" t="s">
        <v>358</v>
      </c>
      <c r="C1664" s="26" t="s">
        <v>2354</v>
      </c>
      <c r="D1664">
        <v>13</v>
      </c>
      <c r="E1664" s="28">
        <v>2</v>
      </c>
      <c r="F1664" s="38" t="str">
        <f>VLOOKUP(Z1664, method!$A$1:$B$15, 2, 0)</f>
        <v>留後</v>
      </c>
      <c r="G1664">
        <v>2</v>
      </c>
      <c r="H1664">
        <v>131</v>
      </c>
      <c r="I1664" s="43">
        <v>1200</v>
      </c>
      <c r="J1664" s="20" t="s">
        <v>404</v>
      </c>
      <c r="K1664">
        <v>1</v>
      </c>
      <c r="L1664">
        <v>9.7799999999999994</v>
      </c>
      <c r="M1664">
        <v>4</v>
      </c>
      <c r="N1664">
        <v>12</v>
      </c>
      <c r="O1664">
        <v>24</v>
      </c>
      <c r="P1664" s="31" t="s">
        <v>450</v>
      </c>
      <c r="Q1664">
        <v>1033</v>
      </c>
      <c r="R1664">
        <v>3</v>
      </c>
      <c r="S1664" s="32" t="s">
        <v>435</v>
      </c>
      <c r="T1664">
        <v>238</v>
      </c>
      <c r="W1664" s="12" t="s">
        <v>521</v>
      </c>
      <c r="X1664">
        <v>74</v>
      </c>
      <c r="Y1664" s="20" t="s">
        <v>30</v>
      </c>
      <c r="Z1664">
        <v>11</v>
      </c>
      <c r="AA1664">
        <v>11</v>
      </c>
      <c r="AB1664">
        <v>2</v>
      </c>
      <c r="AF1664">
        <v>1</v>
      </c>
      <c r="AG1664" t="s">
        <v>63</v>
      </c>
    </row>
    <row r="1665" spans="1:33" hidden="1" x14ac:dyDescent="0.25">
      <c r="A1665" s="24" t="s">
        <v>349</v>
      </c>
      <c r="B1665" s="26" t="s">
        <v>358</v>
      </c>
      <c r="C1665" s="26" t="s">
        <v>2354</v>
      </c>
      <c r="D1665">
        <v>3.1</v>
      </c>
      <c r="E1665" s="28">
        <v>1</v>
      </c>
      <c r="F1665" s="36" t="str">
        <f>VLOOKUP(Z1665, method!$A$1:$B$15, 2, 0)</f>
        <v>中後</v>
      </c>
      <c r="G1665">
        <v>2</v>
      </c>
      <c r="H1665">
        <v>125</v>
      </c>
      <c r="I1665" s="43">
        <v>1200</v>
      </c>
      <c r="J1665" s="20" t="s">
        <v>19</v>
      </c>
      <c r="K1665">
        <v>1</v>
      </c>
      <c r="L1665">
        <v>9.65</v>
      </c>
      <c r="M1665">
        <v>16</v>
      </c>
      <c r="N1665">
        <v>10</v>
      </c>
      <c r="O1665">
        <v>24</v>
      </c>
      <c r="P1665" s="31" t="s">
        <v>455</v>
      </c>
      <c r="Q1665">
        <v>1052</v>
      </c>
      <c r="R1665">
        <v>3</v>
      </c>
      <c r="S1665" s="32" t="s">
        <v>446</v>
      </c>
      <c r="T1665">
        <v>110</v>
      </c>
      <c r="W1665" s="12" t="s">
        <v>591</v>
      </c>
      <c r="X1665">
        <v>68</v>
      </c>
      <c r="Y1665" s="20" t="s">
        <v>30</v>
      </c>
      <c r="Z1665">
        <v>9</v>
      </c>
      <c r="AA1665">
        <v>8</v>
      </c>
      <c r="AB1665">
        <v>1</v>
      </c>
      <c r="AF1665">
        <v>1</v>
      </c>
      <c r="AG1665" t="s">
        <v>63</v>
      </c>
    </row>
    <row r="1666" spans="1:33" hidden="1" x14ac:dyDescent="0.25">
      <c r="A1666" s="24" t="s">
        <v>349</v>
      </c>
      <c r="B1666" s="26" t="s">
        <v>358</v>
      </c>
      <c r="C1666" s="26" t="s">
        <v>2354</v>
      </c>
      <c r="D1666">
        <v>8.5</v>
      </c>
      <c r="E1666" s="28">
        <v>1</v>
      </c>
      <c r="F1666" s="37" t="str">
        <f>VLOOKUP(Z1666, method!$A$1:$B$15, 2, 0)</f>
        <v>中前</v>
      </c>
      <c r="G1666">
        <v>6</v>
      </c>
      <c r="H1666">
        <v>121</v>
      </c>
      <c r="I1666" s="43">
        <v>1200</v>
      </c>
      <c r="J1666" s="19" t="s">
        <v>63</v>
      </c>
      <c r="K1666">
        <v>1</v>
      </c>
      <c r="L1666">
        <v>9.4600000000000009</v>
      </c>
      <c r="M1666">
        <v>26</v>
      </c>
      <c r="N1666">
        <v>6</v>
      </c>
      <c r="O1666">
        <v>24</v>
      </c>
      <c r="P1666" s="31" t="s">
        <v>461</v>
      </c>
      <c r="Q1666">
        <v>1016</v>
      </c>
      <c r="R1666">
        <v>3</v>
      </c>
      <c r="S1666" s="32" t="s">
        <v>435</v>
      </c>
      <c r="T1666">
        <v>781</v>
      </c>
      <c r="W1666" s="12" t="s">
        <v>480</v>
      </c>
      <c r="X1666">
        <v>62</v>
      </c>
      <c r="Y1666" s="20" t="s">
        <v>30</v>
      </c>
      <c r="Z1666">
        <v>5</v>
      </c>
      <c r="AA1666">
        <v>5</v>
      </c>
      <c r="AB1666">
        <v>1</v>
      </c>
      <c r="AF1666">
        <v>1</v>
      </c>
      <c r="AG1666" t="s">
        <v>63</v>
      </c>
    </row>
    <row r="1667" spans="1:33" hidden="1" x14ac:dyDescent="0.25">
      <c r="A1667" s="24" t="s">
        <v>349</v>
      </c>
      <c r="B1667" s="26" t="s">
        <v>358</v>
      </c>
      <c r="C1667" s="26" t="s">
        <v>2354</v>
      </c>
      <c r="D1667">
        <v>6.1</v>
      </c>
      <c r="E1667" s="28">
        <v>2</v>
      </c>
      <c r="F1667" s="36" t="str">
        <f>VLOOKUP(Z1667, method!$A$1:$B$15, 2, 0)</f>
        <v>中後</v>
      </c>
      <c r="G1667">
        <v>2</v>
      </c>
      <c r="H1667">
        <v>118</v>
      </c>
      <c r="I1667" s="43">
        <v>1200</v>
      </c>
      <c r="J1667" s="19" t="s">
        <v>101</v>
      </c>
      <c r="K1667">
        <v>1</v>
      </c>
      <c r="L1667">
        <v>10.53</v>
      </c>
      <c r="M1667">
        <v>5</v>
      </c>
      <c r="N1667">
        <v>6</v>
      </c>
      <c r="O1667">
        <v>24</v>
      </c>
      <c r="P1667" s="31" t="s">
        <v>450</v>
      </c>
      <c r="Q1667">
        <v>1008</v>
      </c>
      <c r="R1667">
        <v>3</v>
      </c>
      <c r="S1667" s="33" t="s">
        <v>499</v>
      </c>
      <c r="T1667">
        <v>730</v>
      </c>
      <c r="W1667" s="12" t="s">
        <v>914</v>
      </c>
      <c r="X1667">
        <v>60</v>
      </c>
      <c r="Y1667" s="20" t="s">
        <v>30</v>
      </c>
      <c r="Z1667">
        <v>10</v>
      </c>
      <c r="AA1667">
        <v>10</v>
      </c>
      <c r="AB1667">
        <v>2</v>
      </c>
      <c r="AF1667">
        <v>1</v>
      </c>
      <c r="AG1667" t="s">
        <v>63</v>
      </c>
    </row>
    <row r="1668" spans="1:33" hidden="1" x14ac:dyDescent="0.25">
      <c r="A1668" s="24" t="s">
        <v>349</v>
      </c>
      <c r="B1668" s="26" t="s">
        <v>358</v>
      </c>
      <c r="C1668" s="26" t="s">
        <v>2354</v>
      </c>
      <c r="D1668">
        <v>12</v>
      </c>
      <c r="E1668" s="28">
        <v>3</v>
      </c>
      <c r="F1668" s="36" t="str">
        <f>VLOOKUP(Z1668, method!$A$1:$B$15, 2, 0)</f>
        <v>中後</v>
      </c>
      <c r="G1668">
        <v>10</v>
      </c>
      <c r="H1668">
        <v>115</v>
      </c>
      <c r="I1668" s="43">
        <v>1200</v>
      </c>
      <c r="J1668" s="19" t="s">
        <v>101</v>
      </c>
      <c r="K1668">
        <v>1</v>
      </c>
      <c r="L1668">
        <v>10.54</v>
      </c>
      <c r="M1668">
        <v>8</v>
      </c>
      <c r="N1668">
        <v>5</v>
      </c>
      <c r="O1668">
        <v>24</v>
      </c>
      <c r="P1668" s="31" t="s">
        <v>455</v>
      </c>
      <c r="Q1668">
        <v>1009</v>
      </c>
      <c r="R1668">
        <v>3</v>
      </c>
      <c r="S1668" s="32" t="s">
        <v>435</v>
      </c>
      <c r="T1668">
        <v>655</v>
      </c>
      <c r="W1668" t="s">
        <v>519</v>
      </c>
      <c r="X1668">
        <v>60</v>
      </c>
      <c r="Y1668" s="20" t="s">
        <v>30</v>
      </c>
      <c r="Z1668">
        <v>10</v>
      </c>
      <c r="AA1668">
        <v>10</v>
      </c>
      <c r="AB1668">
        <v>3</v>
      </c>
      <c r="AF1668">
        <v>1</v>
      </c>
      <c r="AG1668" t="s">
        <v>63</v>
      </c>
    </row>
    <row r="1669" spans="1:33" hidden="1" x14ac:dyDescent="0.25">
      <c r="A1669" s="24" t="s">
        <v>349</v>
      </c>
      <c r="B1669" s="26" t="s">
        <v>358</v>
      </c>
      <c r="C1669" s="26" t="s">
        <v>2354</v>
      </c>
      <c r="D1669">
        <v>9.1999999999999993</v>
      </c>
      <c r="E1669" s="28">
        <v>2</v>
      </c>
      <c r="F1669" s="37" t="str">
        <f>VLOOKUP(Z1669, method!$A$1:$B$15, 2, 0)</f>
        <v>中前</v>
      </c>
      <c r="G1669">
        <v>5</v>
      </c>
      <c r="H1669">
        <v>120</v>
      </c>
      <c r="I1669" s="43">
        <v>1200</v>
      </c>
      <c r="J1669" s="19" t="s">
        <v>63</v>
      </c>
      <c r="K1669">
        <v>1</v>
      </c>
      <c r="L1669">
        <v>10.52</v>
      </c>
      <c r="M1669">
        <v>17</v>
      </c>
      <c r="N1669">
        <v>4</v>
      </c>
      <c r="O1669">
        <v>24</v>
      </c>
      <c r="P1669" s="31" t="s">
        <v>461</v>
      </c>
      <c r="Q1669">
        <v>1007</v>
      </c>
      <c r="R1669">
        <v>3</v>
      </c>
      <c r="S1669" s="32" t="s">
        <v>435</v>
      </c>
      <c r="T1669">
        <v>595</v>
      </c>
      <c r="W1669" t="s">
        <v>459</v>
      </c>
      <c r="X1669">
        <v>60</v>
      </c>
      <c r="Y1669" s="20" t="s">
        <v>30</v>
      </c>
      <c r="Z1669">
        <v>7</v>
      </c>
      <c r="AA1669">
        <v>6</v>
      </c>
      <c r="AB1669">
        <v>2</v>
      </c>
      <c r="AF1669">
        <v>1</v>
      </c>
      <c r="AG1669" t="s">
        <v>63</v>
      </c>
    </row>
    <row r="1670" spans="1:33" hidden="1" x14ac:dyDescent="0.25">
      <c r="A1670" s="24" t="s">
        <v>349</v>
      </c>
      <c r="B1670" s="26" t="s">
        <v>358</v>
      </c>
      <c r="C1670" s="26" t="s">
        <v>2354</v>
      </c>
      <c r="D1670">
        <v>17</v>
      </c>
      <c r="E1670" s="34">
        <v>4</v>
      </c>
      <c r="F1670" s="37" t="str">
        <f>VLOOKUP(Z1670, method!$A$1:$B$15, 2, 0)</f>
        <v>中前</v>
      </c>
      <c r="G1670">
        <v>5</v>
      </c>
      <c r="H1670">
        <v>117</v>
      </c>
      <c r="I1670" s="43">
        <v>1200</v>
      </c>
      <c r="J1670" s="19" t="s">
        <v>101</v>
      </c>
      <c r="K1670">
        <v>1</v>
      </c>
      <c r="L1670">
        <v>10.23</v>
      </c>
      <c r="M1670">
        <v>13</v>
      </c>
      <c r="N1670">
        <v>3</v>
      </c>
      <c r="O1670">
        <v>24</v>
      </c>
      <c r="P1670" s="31" t="s">
        <v>461</v>
      </c>
      <c r="Q1670">
        <v>1019</v>
      </c>
      <c r="R1670">
        <v>3</v>
      </c>
      <c r="S1670" s="32" t="s">
        <v>435</v>
      </c>
      <c r="T1670">
        <v>499</v>
      </c>
      <c r="W1670" t="s">
        <v>519</v>
      </c>
      <c r="X1670">
        <v>61</v>
      </c>
      <c r="Y1670" s="20" t="s">
        <v>30</v>
      </c>
      <c r="Z1670">
        <v>6</v>
      </c>
      <c r="AA1670">
        <v>6</v>
      </c>
      <c r="AB1670">
        <v>4</v>
      </c>
      <c r="AF1670">
        <v>1</v>
      </c>
      <c r="AG1670" t="s">
        <v>63</v>
      </c>
    </row>
    <row r="1671" spans="1:33" hidden="1" x14ac:dyDescent="0.25">
      <c r="A1671" s="24" t="s">
        <v>349</v>
      </c>
      <c r="B1671" s="26" t="s">
        <v>358</v>
      </c>
      <c r="C1671" s="26" t="s">
        <v>2354</v>
      </c>
      <c r="D1671">
        <v>19</v>
      </c>
      <c r="E1671" s="34">
        <v>5</v>
      </c>
      <c r="F1671" s="36" t="str">
        <f>VLOOKUP(Z1671, method!$A$1:$B$15, 2, 0)</f>
        <v>中後</v>
      </c>
      <c r="G1671">
        <v>6</v>
      </c>
      <c r="H1671">
        <v>122</v>
      </c>
      <c r="I1671" s="43">
        <v>1200</v>
      </c>
      <c r="J1671" s="19" t="s">
        <v>101</v>
      </c>
      <c r="K1671">
        <v>1</v>
      </c>
      <c r="L1671">
        <v>10.72</v>
      </c>
      <c r="M1671">
        <v>15</v>
      </c>
      <c r="N1671">
        <v>2</v>
      </c>
      <c r="O1671">
        <v>24</v>
      </c>
      <c r="P1671" s="31" t="s">
        <v>461</v>
      </c>
      <c r="Q1671">
        <v>1040</v>
      </c>
      <c r="R1671">
        <v>3</v>
      </c>
      <c r="S1671" s="32" t="s">
        <v>435</v>
      </c>
      <c r="T1671">
        <v>422</v>
      </c>
      <c r="W1671" s="12" t="s">
        <v>451</v>
      </c>
      <c r="X1671">
        <v>62</v>
      </c>
      <c r="Y1671" s="20" t="s">
        <v>30</v>
      </c>
      <c r="Z1671">
        <v>8</v>
      </c>
      <c r="AA1671">
        <v>8</v>
      </c>
      <c r="AB1671">
        <v>5</v>
      </c>
      <c r="AF1671">
        <v>1</v>
      </c>
      <c r="AG1671" t="s">
        <v>63</v>
      </c>
    </row>
    <row r="1672" spans="1:33" hidden="1" x14ac:dyDescent="0.25">
      <c r="A1672" s="24" t="s">
        <v>349</v>
      </c>
      <c r="B1672" s="26" t="s">
        <v>358</v>
      </c>
      <c r="C1672" s="26" t="s">
        <v>2354</v>
      </c>
      <c r="D1672">
        <v>34</v>
      </c>
      <c r="E1672">
        <v>6</v>
      </c>
      <c r="F1672" s="36" t="str">
        <f>VLOOKUP(Z1672, method!$A$1:$B$15, 2, 0)</f>
        <v>中後</v>
      </c>
      <c r="G1672">
        <v>7</v>
      </c>
      <c r="H1672">
        <v>120</v>
      </c>
      <c r="I1672">
        <v>1000</v>
      </c>
      <c r="J1672" s="19" t="s">
        <v>101</v>
      </c>
      <c r="K1672">
        <v>0</v>
      </c>
      <c r="L1672">
        <v>57.91</v>
      </c>
      <c r="M1672">
        <v>7</v>
      </c>
      <c r="N1672">
        <v>1</v>
      </c>
      <c r="O1672">
        <v>24</v>
      </c>
      <c r="P1672" t="s">
        <v>506</v>
      </c>
      <c r="Q1672">
        <v>1026</v>
      </c>
      <c r="R1672">
        <v>3</v>
      </c>
      <c r="S1672" s="32" t="s">
        <v>435</v>
      </c>
      <c r="T1672">
        <v>319</v>
      </c>
      <c r="W1672" s="12" t="s">
        <v>456</v>
      </c>
      <c r="X1672">
        <v>64</v>
      </c>
      <c r="Y1672" s="20" t="s">
        <v>30</v>
      </c>
      <c r="Z1672">
        <v>9</v>
      </c>
      <c r="AA1672">
        <v>9</v>
      </c>
      <c r="AB1672">
        <v>6</v>
      </c>
      <c r="AF1672">
        <v>1</v>
      </c>
      <c r="AG1672" t="s">
        <v>63</v>
      </c>
    </row>
    <row r="1673" spans="1:33" hidden="1" x14ac:dyDescent="0.25">
      <c r="A1673" s="24" t="s">
        <v>349</v>
      </c>
      <c r="B1673" s="26" t="s">
        <v>358</v>
      </c>
      <c r="C1673" s="26" t="s">
        <v>2354</v>
      </c>
      <c r="D1673">
        <v>12</v>
      </c>
      <c r="E1673">
        <v>8</v>
      </c>
      <c r="F1673" s="37" t="str">
        <f>VLOOKUP(Z1673, method!$A$1:$B$15, 2, 0)</f>
        <v>中前</v>
      </c>
      <c r="G1673">
        <v>1</v>
      </c>
      <c r="H1673">
        <v>121</v>
      </c>
      <c r="I1673">
        <v>1000</v>
      </c>
      <c r="J1673" s="17" t="s">
        <v>84</v>
      </c>
      <c r="K1673">
        <v>0</v>
      </c>
      <c r="L1673">
        <v>57.48</v>
      </c>
      <c r="M1673">
        <v>15</v>
      </c>
      <c r="N1673">
        <v>11</v>
      </c>
      <c r="O1673">
        <v>23</v>
      </c>
      <c r="P1673" s="31" t="s">
        <v>455</v>
      </c>
      <c r="Q1673">
        <v>1017</v>
      </c>
      <c r="R1673">
        <v>3</v>
      </c>
      <c r="S1673" s="32" t="s">
        <v>435</v>
      </c>
      <c r="T1673">
        <v>168</v>
      </c>
      <c r="W1673" t="s">
        <v>488</v>
      </c>
      <c r="X1673">
        <v>66</v>
      </c>
      <c r="Y1673" s="20" t="s">
        <v>30</v>
      </c>
      <c r="Z1673">
        <v>7</v>
      </c>
      <c r="AA1673">
        <v>8</v>
      </c>
      <c r="AB1673">
        <v>8</v>
      </c>
      <c r="AF1673">
        <v>1</v>
      </c>
      <c r="AG1673" t="s">
        <v>63</v>
      </c>
    </row>
    <row r="1674" spans="1:33" hidden="1" x14ac:dyDescent="0.25">
      <c r="A1674" s="24" t="s">
        <v>349</v>
      </c>
      <c r="B1674" s="26" t="s">
        <v>358</v>
      </c>
      <c r="C1674" s="26" t="s">
        <v>2354</v>
      </c>
      <c r="D1674">
        <v>50</v>
      </c>
      <c r="E1674">
        <v>7</v>
      </c>
      <c r="F1674" s="36" t="str">
        <f>VLOOKUP(Z1674, method!$A$1:$B$15, 2, 0)</f>
        <v>中後</v>
      </c>
      <c r="G1674">
        <v>9</v>
      </c>
      <c r="H1674">
        <v>122</v>
      </c>
      <c r="I1674" s="43">
        <v>1200</v>
      </c>
      <c r="J1674" s="17" t="s">
        <v>84</v>
      </c>
      <c r="K1674">
        <v>1</v>
      </c>
      <c r="L1674">
        <v>10.92</v>
      </c>
      <c r="M1674">
        <v>29</v>
      </c>
      <c r="N1674">
        <v>10</v>
      </c>
      <c r="O1674">
        <v>23</v>
      </c>
      <c r="P1674" s="31" t="s">
        <v>461</v>
      </c>
      <c r="Q1674">
        <v>1025</v>
      </c>
      <c r="R1674">
        <v>3</v>
      </c>
      <c r="S1674" s="32" t="s">
        <v>435</v>
      </c>
      <c r="T1674">
        <v>127</v>
      </c>
      <c r="W1674" s="12" t="s">
        <v>456</v>
      </c>
      <c r="X1674">
        <v>67</v>
      </c>
      <c r="Y1674" s="20" t="s">
        <v>30</v>
      </c>
      <c r="Z1674">
        <v>9</v>
      </c>
      <c r="AA1674">
        <v>8</v>
      </c>
      <c r="AB1674">
        <v>7</v>
      </c>
      <c r="AF1674">
        <v>1</v>
      </c>
      <c r="AG1674" t="s">
        <v>63</v>
      </c>
    </row>
    <row r="1675" spans="1:33" hidden="1" x14ac:dyDescent="0.25">
      <c r="A1675" s="24" t="s">
        <v>349</v>
      </c>
      <c r="B1675" s="26" t="s">
        <v>358</v>
      </c>
      <c r="C1675" s="26" t="s">
        <v>2354</v>
      </c>
      <c r="D1675">
        <v>67</v>
      </c>
      <c r="E1675">
        <v>6</v>
      </c>
      <c r="F1675" s="36" t="str">
        <f>VLOOKUP(Z1675, method!$A$1:$B$15, 2, 0)</f>
        <v>中後</v>
      </c>
      <c r="G1675">
        <v>2</v>
      </c>
      <c r="H1675">
        <v>122</v>
      </c>
      <c r="I1675">
        <v>1000</v>
      </c>
      <c r="J1675" s="16" t="s">
        <v>316</v>
      </c>
      <c r="K1675">
        <v>0</v>
      </c>
      <c r="L1675">
        <v>56.96</v>
      </c>
      <c r="M1675">
        <v>4</v>
      </c>
      <c r="N1675">
        <v>10</v>
      </c>
      <c r="O1675">
        <v>23</v>
      </c>
      <c r="P1675" s="42" t="s">
        <v>445</v>
      </c>
      <c r="Q1675">
        <v>1029</v>
      </c>
      <c r="R1675">
        <v>3</v>
      </c>
      <c r="S1675" s="32" t="s">
        <v>446</v>
      </c>
      <c r="T1675">
        <v>68</v>
      </c>
      <c r="W1675" t="s">
        <v>541</v>
      </c>
      <c r="X1675">
        <v>67</v>
      </c>
      <c r="Y1675" s="20" t="s">
        <v>30</v>
      </c>
      <c r="Z1675">
        <v>9</v>
      </c>
      <c r="AA1675">
        <v>9</v>
      </c>
      <c r="AB1675">
        <v>6</v>
      </c>
      <c r="AF1675">
        <v>1</v>
      </c>
      <c r="AG1675" t="s">
        <v>63</v>
      </c>
    </row>
    <row r="1676" spans="1:33" x14ac:dyDescent="0.25">
      <c r="A1676" s="24" t="s">
        <v>349</v>
      </c>
      <c r="B1676" s="27" t="s">
        <v>362</v>
      </c>
      <c r="C1676" s="27" t="s">
        <v>2355</v>
      </c>
      <c r="D1676">
        <v>5.6</v>
      </c>
      <c r="E1676" s="28">
        <v>1</v>
      </c>
      <c r="F1676" s="37" t="str">
        <f>VLOOKUP(Z1676, method!$A$1:$B$15, 2, 0)</f>
        <v>中前</v>
      </c>
      <c r="G1676">
        <v>12</v>
      </c>
      <c r="H1676">
        <v>133</v>
      </c>
      <c r="I1676" s="43">
        <v>1200</v>
      </c>
      <c r="J1676" s="20" t="s">
        <v>19</v>
      </c>
      <c r="K1676">
        <v>1</v>
      </c>
      <c r="L1676">
        <v>10.02</v>
      </c>
      <c r="M1676">
        <v>10</v>
      </c>
      <c r="N1676">
        <v>9</v>
      </c>
      <c r="O1676">
        <v>25</v>
      </c>
      <c r="P1676" s="31" t="s">
        <v>450</v>
      </c>
      <c r="Q1676">
        <v>1135</v>
      </c>
      <c r="R1676">
        <v>4</v>
      </c>
      <c r="S1676" s="32" t="s">
        <v>435</v>
      </c>
      <c r="T1676">
        <v>17</v>
      </c>
      <c r="W1676" s="12" t="s">
        <v>521</v>
      </c>
      <c r="X1676">
        <v>58</v>
      </c>
      <c r="Y1676" s="18" t="s">
        <v>89</v>
      </c>
      <c r="Z1676">
        <v>4</v>
      </c>
      <c r="AA1676">
        <v>3</v>
      </c>
      <c r="AB1676">
        <v>1</v>
      </c>
      <c r="AF1676">
        <v>6</v>
      </c>
      <c r="AG1676" t="s">
        <v>19</v>
      </c>
    </row>
    <row r="1677" spans="1:33" x14ac:dyDescent="0.25">
      <c r="A1677" s="24" t="s">
        <v>349</v>
      </c>
      <c r="B1677" s="27" t="s">
        <v>362</v>
      </c>
      <c r="C1677" s="27" t="s">
        <v>2355</v>
      </c>
      <c r="D1677">
        <v>6.1</v>
      </c>
      <c r="E1677" s="28">
        <v>2</v>
      </c>
      <c r="F1677" s="37" t="str">
        <f>VLOOKUP(Z1677, method!$A$1:$B$15, 2, 0)</f>
        <v>中前</v>
      </c>
      <c r="G1677">
        <v>8</v>
      </c>
      <c r="H1677">
        <v>131</v>
      </c>
      <c r="I1677" s="43">
        <v>1200</v>
      </c>
      <c r="J1677" s="20" t="s">
        <v>19</v>
      </c>
      <c r="K1677">
        <v>1</v>
      </c>
      <c r="L1677">
        <v>9.6</v>
      </c>
      <c r="M1677">
        <v>9</v>
      </c>
      <c r="N1677">
        <v>7</v>
      </c>
      <c r="O1677">
        <v>25</v>
      </c>
      <c r="P1677" s="31" t="s">
        <v>450</v>
      </c>
      <c r="Q1677">
        <v>1119</v>
      </c>
      <c r="R1677">
        <v>4</v>
      </c>
      <c r="S1677" s="32" t="s">
        <v>446</v>
      </c>
      <c r="T1677">
        <v>825</v>
      </c>
      <c r="W1677" s="12" t="s">
        <v>480</v>
      </c>
      <c r="X1677">
        <v>56</v>
      </c>
      <c r="Y1677" s="18" t="s">
        <v>89</v>
      </c>
      <c r="Z1677">
        <v>7</v>
      </c>
      <c r="AA1677">
        <v>7</v>
      </c>
      <c r="AB1677">
        <v>2</v>
      </c>
      <c r="AF1677">
        <v>6</v>
      </c>
      <c r="AG1677" t="s">
        <v>19</v>
      </c>
    </row>
    <row r="1678" spans="1:33" x14ac:dyDescent="0.25">
      <c r="A1678" s="24" t="s">
        <v>349</v>
      </c>
      <c r="B1678" s="27" t="s">
        <v>362</v>
      </c>
      <c r="C1678" s="27" t="s">
        <v>2355</v>
      </c>
      <c r="D1678">
        <v>1.7</v>
      </c>
      <c r="E1678">
        <v>6</v>
      </c>
      <c r="F1678" s="37" t="str">
        <f>VLOOKUP(Z1678, method!$A$1:$B$15, 2, 0)</f>
        <v>中前</v>
      </c>
      <c r="G1678">
        <v>2</v>
      </c>
      <c r="H1678">
        <v>131</v>
      </c>
      <c r="I1678" s="43">
        <v>1200</v>
      </c>
      <c r="J1678" s="20" t="s">
        <v>19</v>
      </c>
      <c r="K1678">
        <v>1</v>
      </c>
      <c r="L1678">
        <v>11.78</v>
      </c>
      <c r="M1678">
        <v>4</v>
      </c>
      <c r="N1678">
        <v>6</v>
      </c>
      <c r="O1678">
        <v>25</v>
      </c>
      <c r="P1678" s="31" t="s">
        <v>450</v>
      </c>
      <c r="Q1678">
        <v>1108</v>
      </c>
      <c r="R1678">
        <v>4</v>
      </c>
      <c r="S1678" s="33" t="s">
        <v>499</v>
      </c>
      <c r="T1678">
        <v>732</v>
      </c>
      <c r="W1678">
        <v>3</v>
      </c>
      <c r="X1678">
        <v>56</v>
      </c>
      <c r="Y1678" s="18" t="s">
        <v>89</v>
      </c>
      <c r="Z1678">
        <v>6</v>
      </c>
      <c r="AA1678">
        <v>6</v>
      </c>
      <c r="AB1678">
        <v>6</v>
      </c>
      <c r="AF1678">
        <v>6</v>
      </c>
      <c r="AG1678" t="s">
        <v>19</v>
      </c>
    </row>
    <row r="1679" spans="1:33" x14ac:dyDescent="0.25">
      <c r="A1679" s="24" t="s">
        <v>349</v>
      </c>
      <c r="B1679" s="27" t="s">
        <v>362</v>
      </c>
      <c r="C1679" s="27" t="s">
        <v>2355</v>
      </c>
      <c r="D1679">
        <v>3.1</v>
      </c>
      <c r="E1679" s="28">
        <v>1</v>
      </c>
      <c r="F1679" s="35" t="str">
        <f>VLOOKUP(Z1679, method!$A$1:$B$15, 2, 0)</f>
        <v>放頭</v>
      </c>
      <c r="G1679">
        <v>9</v>
      </c>
      <c r="H1679">
        <v>125</v>
      </c>
      <c r="I1679" s="43">
        <v>1200</v>
      </c>
      <c r="J1679" s="20" t="s">
        <v>19</v>
      </c>
      <c r="K1679">
        <v>1</v>
      </c>
      <c r="L1679">
        <v>9.86</v>
      </c>
      <c r="M1679">
        <v>14</v>
      </c>
      <c r="N1679">
        <v>5</v>
      </c>
      <c r="O1679">
        <v>25</v>
      </c>
      <c r="P1679" s="31" t="s">
        <v>455</v>
      </c>
      <c r="Q1679">
        <v>1105</v>
      </c>
      <c r="R1679">
        <v>4</v>
      </c>
      <c r="S1679" s="32" t="s">
        <v>446</v>
      </c>
      <c r="T1679">
        <v>674</v>
      </c>
      <c r="W1679" s="12" t="s">
        <v>451</v>
      </c>
      <c r="X1679">
        <v>49</v>
      </c>
      <c r="Y1679" s="18" t="s">
        <v>89</v>
      </c>
      <c r="Z1679">
        <v>2</v>
      </c>
      <c r="AA1679">
        <v>2</v>
      </c>
      <c r="AB1679">
        <v>1</v>
      </c>
      <c r="AF1679">
        <v>6</v>
      </c>
      <c r="AG1679" t="s">
        <v>19</v>
      </c>
    </row>
    <row r="1680" spans="1:33" x14ac:dyDescent="0.25">
      <c r="A1680" s="24" t="s">
        <v>349</v>
      </c>
      <c r="B1680" s="27" t="s">
        <v>362</v>
      </c>
      <c r="C1680" s="27" t="s">
        <v>2355</v>
      </c>
      <c r="D1680">
        <v>5.6</v>
      </c>
      <c r="E1680" s="28">
        <v>2</v>
      </c>
      <c r="F1680" s="37" t="str">
        <f>VLOOKUP(Z1680, method!$A$1:$B$15, 2, 0)</f>
        <v>中前</v>
      </c>
      <c r="G1680">
        <v>7</v>
      </c>
      <c r="H1680">
        <v>123</v>
      </c>
      <c r="I1680" s="43">
        <v>1200</v>
      </c>
      <c r="J1680" s="20" t="s">
        <v>19</v>
      </c>
      <c r="K1680">
        <v>1</v>
      </c>
      <c r="L1680">
        <v>9.65</v>
      </c>
      <c r="M1680">
        <v>23</v>
      </c>
      <c r="N1680">
        <v>4</v>
      </c>
      <c r="O1680">
        <v>25</v>
      </c>
      <c r="P1680" s="31" t="s">
        <v>461</v>
      </c>
      <c r="Q1680">
        <v>1100</v>
      </c>
      <c r="R1680">
        <v>4</v>
      </c>
      <c r="S1680" s="32" t="s">
        <v>435</v>
      </c>
      <c r="T1680">
        <v>615</v>
      </c>
      <c r="W1680" s="12" t="s">
        <v>662</v>
      </c>
      <c r="X1680">
        <v>47</v>
      </c>
      <c r="Y1680" s="18" t="s">
        <v>89</v>
      </c>
      <c r="Z1680">
        <v>5</v>
      </c>
      <c r="AA1680">
        <v>5</v>
      </c>
      <c r="AB1680">
        <v>2</v>
      </c>
      <c r="AF1680">
        <v>6</v>
      </c>
      <c r="AG1680" t="s">
        <v>19</v>
      </c>
    </row>
    <row r="1681" spans="1:33" hidden="1" x14ac:dyDescent="0.25">
      <c r="A1681" s="24" t="s">
        <v>349</v>
      </c>
      <c r="B1681" s="27" t="s">
        <v>362</v>
      </c>
      <c r="C1681" s="27" t="s">
        <v>2355</v>
      </c>
      <c r="D1681">
        <v>12</v>
      </c>
      <c r="E1681" s="34">
        <v>5</v>
      </c>
      <c r="F1681" s="37" t="str">
        <f>VLOOKUP(Z1681, method!$A$1:$B$15, 2, 0)</f>
        <v>中前</v>
      </c>
      <c r="G1681">
        <v>5</v>
      </c>
      <c r="H1681">
        <v>125</v>
      </c>
      <c r="I1681" s="43">
        <v>1200</v>
      </c>
      <c r="J1681" s="19" t="s">
        <v>63</v>
      </c>
      <c r="K1681">
        <v>1</v>
      </c>
      <c r="L1681">
        <v>9.6199999999999992</v>
      </c>
      <c r="M1681">
        <v>30</v>
      </c>
      <c r="N1681">
        <v>3</v>
      </c>
      <c r="O1681">
        <v>25</v>
      </c>
      <c r="P1681" t="s">
        <v>539</v>
      </c>
      <c r="Q1681">
        <v>1116</v>
      </c>
      <c r="R1681">
        <v>4</v>
      </c>
      <c r="S1681" s="32" t="s">
        <v>435</v>
      </c>
      <c r="T1681">
        <v>546</v>
      </c>
      <c r="W1681" s="12" t="s">
        <v>558</v>
      </c>
      <c r="X1681">
        <v>49</v>
      </c>
      <c r="Y1681" s="18" t="s">
        <v>89</v>
      </c>
      <c r="Z1681">
        <v>7</v>
      </c>
      <c r="AA1681">
        <v>6</v>
      </c>
      <c r="AB1681">
        <v>5</v>
      </c>
      <c r="AF1681">
        <v>6</v>
      </c>
      <c r="AG1681" t="s">
        <v>19</v>
      </c>
    </row>
    <row r="1682" spans="1:33" hidden="1" x14ac:dyDescent="0.25">
      <c r="A1682" s="24" t="s">
        <v>349</v>
      </c>
      <c r="B1682" s="27" t="s">
        <v>362</v>
      </c>
      <c r="C1682" s="27" t="s">
        <v>2355</v>
      </c>
      <c r="D1682">
        <v>5.2</v>
      </c>
      <c r="E1682">
        <v>7</v>
      </c>
      <c r="F1682" s="38" t="str">
        <f>VLOOKUP(Z1682, method!$A$1:$B$15, 2, 0)</f>
        <v>留後</v>
      </c>
      <c r="G1682">
        <v>2</v>
      </c>
      <c r="H1682">
        <v>124</v>
      </c>
      <c r="I1682" s="43">
        <v>1200</v>
      </c>
      <c r="J1682" s="24" t="s">
        <v>34</v>
      </c>
      <c r="K1682">
        <v>1</v>
      </c>
      <c r="L1682">
        <v>10.18</v>
      </c>
      <c r="M1682">
        <v>23</v>
      </c>
      <c r="N1682">
        <v>2</v>
      </c>
      <c r="O1682">
        <v>25</v>
      </c>
      <c r="P1682" t="s">
        <v>434</v>
      </c>
      <c r="Q1682">
        <v>1105</v>
      </c>
      <c r="R1682">
        <v>4</v>
      </c>
      <c r="S1682" s="32" t="s">
        <v>435</v>
      </c>
      <c r="T1682">
        <v>450</v>
      </c>
      <c r="W1682" t="s">
        <v>541</v>
      </c>
      <c r="X1682">
        <v>49</v>
      </c>
      <c r="Y1682" s="18" t="s">
        <v>89</v>
      </c>
      <c r="Z1682">
        <v>12</v>
      </c>
      <c r="AA1682">
        <v>11</v>
      </c>
      <c r="AB1682">
        <v>7</v>
      </c>
      <c r="AF1682">
        <v>6</v>
      </c>
      <c r="AG1682" t="s">
        <v>19</v>
      </c>
    </row>
    <row r="1683" spans="1:33" hidden="1" x14ac:dyDescent="0.25">
      <c r="A1683" s="24" t="s">
        <v>349</v>
      </c>
      <c r="B1683" s="27" t="s">
        <v>362</v>
      </c>
      <c r="C1683" s="27" t="s">
        <v>2355</v>
      </c>
      <c r="D1683">
        <v>8.4</v>
      </c>
      <c r="E1683" s="28">
        <v>2</v>
      </c>
      <c r="F1683" s="36" t="str">
        <f>VLOOKUP(Z1683, method!$A$1:$B$15, 2, 0)</f>
        <v>中後</v>
      </c>
      <c r="G1683">
        <v>8</v>
      </c>
      <c r="H1683">
        <v>122</v>
      </c>
      <c r="I1683" s="43">
        <v>1200</v>
      </c>
      <c r="J1683" s="24" t="s">
        <v>34</v>
      </c>
      <c r="K1683">
        <v>1</v>
      </c>
      <c r="L1683">
        <v>9.85</v>
      </c>
      <c r="M1683">
        <v>19</v>
      </c>
      <c r="N1683">
        <v>1</v>
      </c>
      <c r="O1683">
        <v>25</v>
      </c>
      <c r="P1683" t="s">
        <v>434</v>
      </c>
      <c r="Q1683">
        <v>1097</v>
      </c>
      <c r="R1683">
        <v>4</v>
      </c>
      <c r="S1683" s="32" t="s">
        <v>435</v>
      </c>
      <c r="T1683">
        <v>357</v>
      </c>
      <c r="W1683" s="12" t="s">
        <v>431</v>
      </c>
      <c r="X1683">
        <v>47</v>
      </c>
      <c r="Y1683" s="18" t="s">
        <v>89</v>
      </c>
      <c r="Z1683">
        <v>10</v>
      </c>
      <c r="AA1683">
        <v>10</v>
      </c>
      <c r="AB1683">
        <v>2</v>
      </c>
      <c r="AF1683">
        <v>6</v>
      </c>
      <c r="AG1683" t="s">
        <v>19</v>
      </c>
    </row>
    <row r="1684" spans="1:33" hidden="1" x14ac:dyDescent="0.25">
      <c r="A1684" s="24" t="s">
        <v>349</v>
      </c>
      <c r="B1684" s="27" t="s">
        <v>362</v>
      </c>
      <c r="C1684" s="27" t="s">
        <v>2355</v>
      </c>
      <c r="D1684">
        <v>32</v>
      </c>
      <c r="E1684" s="28">
        <v>2</v>
      </c>
      <c r="F1684" s="38" t="str">
        <f>VLOOKUP(Z1684, method!$A$1:$B$15, 2, 0)</f>
        <v>留後</v>
      </c>
      <c r="G1684">
        <v>14</v>
      </c>
      <c r="H1684">
        <v>122</v>
      </c>
      <c r="I1684" s="43">
        <v>1200</v>
      </c>
      <c r="J1684" s="24" t="s">
        <v>34</v>
      </c>
      <c r="K1684">
        <v>1</v>
      </c>
      <c r="L1684">
        <v>9.49</v>
      </c>
      <c r="M1684">
        <v>29</v>
      </c>
      <c r="N1684">
        <v>12</v>
      </c>
      <c r="O1684">
        <v>24</v>
      </c>
      <c r="P1684" t="s">
        <v>506</v>
      </c>
      <c r="Q1684">
        <v>1114</v>
      </c>
      <c r="R1684">
        <v>4</v>
      </c>
      <c r="S1684" s="32" t="s">
        <v>435</v>
      </c>
      <c r="T1684">
        <v>301</v>
      </c>
      <c r="W1684" s="12" t="s">
        <v>456</v>
      </c>
      <c r="X1684">
        <v>47</v>
      </c>
      <c r="Y1684" s="18" t="s">
        <v>89</v>
      </c>
      <c r="Z1684">
        <v>13</v>
      </c>
      <c r="AA1684">
        <v>12</v>
      </c>
      <c r="AB1684">
        <v>2</v>
      </c>
      <c r="AF1684">
        <v>6</v>
      </c>
      <c r="AG1684" t="s">
        <v>19</v>
      </c>
    </row>
    <row r="1685" spans="1:33" hidden="1" x14ac:dyDescent="0.25">
      <c r="A1685" s="24" t="s">
        <v>349</v>
      </c>
      <c r="B1685" s="27" t="s">
        <v>362</v>
      </c>
      <c r="C1685" s="27" t="s">
        <v>2355</v>
      </c>
      <c r="D1685">
        <v>25</v>
      </c>
      <c r="E1685">
        <v>11</v>
      </c>
      <c r="F1685" s="36" t="str">
        <f>VLOOKUP(Z1685, method!$A$1:$B$15, 2, 0)</f>
        <v>中後</v>
      </c>
      <c r="G1685">
        <v>6</v>
      </c>
      <c r="H1685">
        <v>126</v>
      </c>
      <c r="I1685">
        <v>1400</v>
      </c>
      <c r="J1685" s="24" t="s">
        <v>34</v>
      </c>
      <c r="K1685">
        <v>1</v>
      </c>
      <c r="L1685">
        <v>23.24</v>
      </c>
      <c r="M1685">
        <v>8</v>
      </c>
      <c r="N1685">
        <v>12</v>
      </c>
      <c r="O1685">
        <v>24</v>
      </c>
      <c r="P1685" t="s">
        <v>434</v>
      </c>
      <c r="Q1685">
        <v>1110</v>
      </c>
      <c r="R1685">
        <v>4</v>
      </c>
      <c r="S1685" s="32" t="s">
        <v>435</v>
      </c>
      <c r="T1685">
        <v>241</v>
      </c>
      <c r="W1685" t="s">
        <v>492</v>
      </c>
      <c r="X1685">
        <v>49</v>
      </c>
      <c r="Y1685" s="18" t="s">
        <v>89</v>
      </c>
      <c r="Z1685">
        <v>10</v>
      </c>
      <c r="AA1685">
        <v>10</v>
      </c>
      <c r="AB1685">
        <v>10</v>
      </c>
      <c r="AC1685">
        <v>11</v>
      </c>
      <c r="AF1685">
        <v>6</v>
      </c>
      <c r="AG1685" t="s">
        <v>19</v>
      </c>
    </row>
    <row r="1686" spans="1:33" hidden="1" x14ac:dyDescent="0.25">
      <c r="A1686" s="24" t="s">
        <v>349</v>
      </c>
      <c r="B1686" s="27" t="s">
        <v>362</v>
      </c>
      <c r="C1686" s="27" t="s">
        <v>2355</v>
      </c>
      <c r="D1686">
        <v>15</v>
      </c>
      <c r="E1686">
        <v>7</v>
      </c>
      <c r="F1686" s="38" t="str">
        <f>VLOOKUP(Z1686, method!$A$1:$B$15, 2, 0)</f>
        <v>留後</v>
      </c>
      <c r="G1686">
        <v>14</v>
      </c>
      <c r="H1686">
        <v>127</v>
      </c>
      <c r="I1686" s="43">
        <v>1200</v>
      </c>
      <c r="J1686" s="24" t="s">
        <v>34</v>
      </c>
      <c r="K1686">
        <v>1</v>
      </c>
      <c r="L1686">
        <v>9.7799999999999994</v>
      </c>
      <c r="M1686">
        <v>17</v>
      </c>
      <c r="N1686">
        <v>11</v>
      </c>
      <c r="O1686">
        <v>24</v>
      </c>
      <c r="P1686" t="s">
        <v>506</v>
      </c>
      <c r="Q1686">
        <v>1109</v>
      </c>
      <c r="R1686">
        <v>4</v>
      </c>
      <c r="S1686" s="32" t="s">
        <v>435</v>
      </c>
      <c r="T1686">
        <v>184</v>
      </c>
      <c r="W1686" t="s">
        <v>488</v>
      </c>
      <c r="X1686">
        <v>51</v>
      </c>
      <c r="Y1686" s="18" t="s">
        <v>89</v>
      </c>
      <c r="Z1686">
        <v>14</v>
      </c>
      <c r="AA1686">
        <v>12</v>
      </c>
      <c r="AB1686">
        <v>7</v>
      </c>
      <c r="AF1686">
        <v>6</v>
      </c>
      <c r="AG1686" t="s">
        <v>19</v>
      </c>
    </row>
    <row r="1687" spans="1:33" hidden="1" x14ac:dyDescent="0.25">
      <c r="A1687" s="24" t="s">
        <v>349</v>
      </c>
      <c r="B1687" s="27" t="s">
        <v>362</v>
      </c>
      <c r="C1687" s="27" t="s">
        <v>2355</v>
      </c>
      <c r="D1687">
        <v>13</v>
      </c>
      <c r="E1687">
        <v>6</v>
      </c>
      <c r="F1687" s="37" t="str">
        <f>VLOOKUP(Z1687, method!$A$1:$B$15, 2, 0)</f>
        <v>中前</v>
      </c>
      <c r="G1687">
        <v>3</v>
      </c>
      <c r="H1687">
        <v>128</v>
      </c>
      <c r="I1687" s="43">
        <v>1200</v>
      </c>
      <c r="J1687" s="24" t="s">
        <v>34</v>
      </c>
      <c r="K1687">
        <v>1</v>
      </c>
      <c r="L1687">
        <v>9.4700000000000006</v>
      </c>
      <c r="M1687">
        <v>20</v>
      </c>
      <c r="N1687">
        <v>10</v>
      </c>
      <c r="O1687">
        <v>24</v>
      </c>
      <c r="P1687" t="s">
        <v>506</v>
      </c>
      <c r="Q1687">
        <v>1117</v>
      </c>
      <c r="R1687">
        <v>4</v>
      </c>
      <c r="S1687" s="32" t="s">
        <v>446</v>
      </c>
      <c r="T1687">
        <v>114</v>
      </c>
      <c r="W1687" s="12" t="s">
        <v>456</v>
      </c>
      <c r="X1687">
        <v>52</v>
      </c>
      <c r="Y1687" s="18" t="s">
        <v>89</v>
      </c>
      <c r="Z1687">
        <v>7</v>
      </c>
      <c r="AA1687">
        <v>7</v>
      </c>
      <c r="AB1687">
        <v>6</v>
      </c>
      <c r="AF1687">
        <v>6</v>
      </c>
      <c r="AG1687" t="s">
        <v>19</v>
      </c>
    </row>
    <row r="1688" spans="1:33" hidden="1" x14ac:dyDescent="0.25">
      <c r="A1688" s="24" t="s">
        <v>349</v>
      </c>
      <c r="B1688" s="27" t="s">
        <v>362</v>
      </c>
      <c r="C1688" s="27" t="s">
        <v>2355</v>
      </c>
      <c r="D1688">
        <v>66</v>
      </c>
      <c r="E1688" s="34">
        <v>5</v>
      </c>
      <c r="F1688" s="36" t="str">
        <f>VLOOKUP(Z1688, method!$A$1:$B$15, 2, 0)</f>
        <v>中後</v>
      </c>
      <c r="G1688">
        <v>3</v>
      </c>
      <c r="H1688">
        <v>130</v>
      </c>
      <c r="I1688" s="43">
        <v>1200</v>
      </c>
      <c r="J1688" s="24" t="s">
        <v>34</v>
      </c>
      <c r="K1688">
        <v>1</v>
      </c>
      <c r="L1688">
        <v>9.5399999999999991</v>
      </c>
      <c r="M1688">
        <v>1</v>
      </c>
      <c r="N1688">
        <v>10</v>
      </c>
      <c r="O1688">
        <v>24</v>
      </c>
      <c r="P1688" t="s">
        <v>441</v>
      </c>
      <c r="Q1688">
        <v>1123</v>
      </c>
      <c r="R1688">
        <v>4</v>
      </c>
      <c r="S1688" s="32" t="s">
        <v>446</v>
      </c>
      <c r="T1688">
        <v>67</v>
      </c>
      <c r="W1688" t="s">
        <v>519</v>
      </c>
      <c r="X1688">
        <v>52</v>
      </c>
      <c r="Y1688" s="18" t="s">
        <v>89</v>
      </c>
      <c r="Z1688">
        <v>8</v>
      </c>
      <c r="AA1688">
        <v>7</v>
      </c>
      <c r="AB1688">
        <v>5</v>
      </c>
      <c r="AF1688">
        <v>6</v>
      </c>
      <c r="AG1688" t="s">
        <v>19</v>
      </c>
    </row>
    <row r="1689" spans="1:33" hidden="1" x14ac:dyDescent="0.25">
      <c r="A1689" s="24" t="s">
        <v>349</v>
      </c>
      <c r="B1689" s="16" t="s">
        <v>365</v>
      </c>
      <c r="C1689" s="16" t="s">
        <v>2356</v>
      </c>
      <c r="D1689">
        <v>8.3000000000000007</v>
      </c>
      <c r="E1689">
        <v>7</v>
      </c>
      <c r="F1689" s="37" t="str">
        <f>VLOOKUP(Z1689, method!$A$1:$B$15, 2, 0)</f>
        <v>中前</v>
      </c>
      <c r="G1689">
        <v>2</v>
      </c>
      <c r="H1689">
        <v>126</v>
      </c>
      <c r="I1689">
        <v>1000</v>
      </c>
      <c r="J1689" s="20" t="s">
        <v>58</v>
      </c>
      <c r="K1689">
        <v>0</v>
      </c>
      <c r="L1689">
        <v>57.38</v>
      </c>
      <c r="M1689">
        <v>25</v>
      </c>
      <c r="N1689">
        <v>6</v>
      </c>
      <c r="O1689">
        <v>25</v>
      </c>
      <c r="P1689" s="31" t="s">
        <v>461</v>
      </c>
      <c r="Q1689">
        <v>1155</v>
      </c>
      <c r="R1689">
        <v>3</v>
      </c>
      <c r="S1689" s="32" t="s">
        <v>446</v>
      </c>
      <c r="T1689">
        <v>782</v>
      </c>
      <c r="W1689">
        <v>6</v>
      </c>
      <c r="X1689">
        <v>70</v>
      </c>
      <c r="Y1689" s="16" t="s">
        <v>14</v>
      </c>
      <c r="Z1689">
        <v>4</v>
      </c>
      <c r="AA1689">
        <v>4</v>
      </c>
      <c r="AB1689">
        <v>7</v>
      </c>
      <c r="AF1689">
        <v>12</v>
      </c>
      <c r="AG1689" t="s">
        <v>93</v>
      </c>
    </row>
    <row r="1690" spans="1:33" x14ac:dyDescent="0.25">
      <c r="A1690" s="24" t="s">
        <v>349</v>
      </c>
      <c r="B1690" s="16" t="s">
        <v>365</v>
      </c>
      <c r="C1690" s="16" t="s">
        <v>2356</v>
      </c>
      <c r="D1690">
        <v>3.8</v>
      </c>
      <c r="E1690" s="34">
        <v>5</v>
      </c>
      <c r="F1690" s="35" t="str">
        <f>VLOOKUP(Z1690, method!$A$1:$B$15, 2, 0)</f>
        <v>放頭</v>
      </c>
      <c r="G1690">
        <v>4</v>
      </c>
      <c r="H1690">
        <v>121</v>
      </c>
      <c r="I1690" s="43">
        <v>1200</v>
      </c>
      <c r="J1690" s="18" t="s">
        <v>524</v>
      </c>
      <c r="K1690">
        <v>1</v>
      </c>
      <c r="L1690">
        <v>10.01</v>
      </c>
      <c r="M1690">
        <v>28</v>
      </c>
      <c r="N1690">
        <v>5</v>
      </c>
      <c r="O1690">
        <v>25</v>
      </c>
      <c r="P1690" s="42" t="s">
        <v>445</v>
      </c>
      <c r="Q1690">
        <v>1170</v>
      </c>
      <c r="R1690">
        <v>3</v>
      </c>
      <c r="S1690" s="32" t="s">
        <v>446</v>
      </c>
      <c r="T1690">
        <v>716</v>
      </c>
      <c r="W1690" s="12" t="s">
        <v>521</v>
      </c>
      <c r="X1690">
        <v>71</v>
      </c>
      <c r="Y1690" s="16" t="s">
        <v>14</v>
      </c>
      <c r="Z1690">
        <v>2</v>
      </c>
      <c r="AA1690">
        <v>1</v>
      </c>
      <c r="AB1690">
        <v>5</v>
      </c>
      <c r="AF1690">
        <v>12</v>
      </c>
      <c r="AG1690" t="s">
        <v>93</v>
      </c>
    </row>
    <row r="1691" spans="1:33" hidden="1" x14ac:dyDescent="0.25">
      <c r="A1691" s="24" t="s">
        <v>349</v>
      </c>
      <c r="B1691" s="16" t="s">
        <v>365</v>
      </c>
      <c r="C1691" s="16" t="s">
        <v>2356</v>
      </c>
      <c r="D1691">
        <v>6.7</v>
      </c>
      <c r="E1691">
        <v>6</v>
      </c>
      <c r="F1691" s="35" t="str">
        <f>VLOOKUP(Z1691, method!$A$1:$B$15, 2, 0)</f>
        <v>放頭</v>
      </c>
      <c r="G1691">
        <v>7</v>
      </c>
      <c r="H1691">
        <v>122</v>
      </c>
      <c r="I1691">
        <v>1000</v>
      </c>
      <c r="J1691" s="18" t="s">
        <v>524</v>
      </c>
      <c r="K1691">
        <v>0</v>
      </c>
      <c r="L1691">
        <v>56.95</v>
      </c>
      <c r="M1691">
        <v>23</v>
      </c>
      <c r="N1691">
        <v>4</v>
      </c>
      <c r="O1691">
        <v>25</v>
      </c>
      <c r="P1691" s="31" t="s">
        <v>461</v>
      </c>
      <c r="Q1691">
        <v>1166</v>
      </c>
      <c r="R1691">
        <v>3</v>
      </c>
      <c r="S1691" s="32" t="s">
        <v>435</v>
      </c>
      <c r="T1691">
        <v>618</v>
      </c>
      <c r="W1691" t="s">
        <v>541</v>
      </c>
      <c r="X1691">
        <v>73</v>
      </c>
      <c r="Y1691" s="16" t="s">
        <v>14</v>
      </c>
      <c r="Z1691">
        <v>2</v>
      </c>
      <c r="AA1691">
        <v>2</v>
      </c>
      <c r="AB1691">
        <v>6</v>
      </c>
      <c r="AF1691">
        <v>12</v>
      </c>
      <c r="AG1691" t="s">
        <v>93</v>
      </c>
    </row>
    <row r="1692" spans="1:33" hidden="1" x14ac:dyDescent="0.25">
      <c r="A1692" s="24" t="s">
        <v>349</v>
      </c>
      <c r="B1692" s="16" t="s">
        <v>365</v>
      </c>
      <c r="C1692" s="16" t="s">
        <v>2356</v>
      </c>
      <c r="D1692">
        <v>11</v>
      </c>
      <c r="E1692">
        <v>12</v>
      </c>
      <c r="F1692" s="35" t="str">
        <f>VLOOKUP(Z1692, method!$A$1:$B$15, 2, 0)</f>
        <v>放頭</v>
      </c>
      <c r="G1692">
        <v>1</v>
      </c>
      <c r="H1692">
        <v>122</v>
      </c>
      <c r="I1692" s="43">
        <v>1200</v>
      </c>
      <c r="J1692" s="22" t="s">
        <v>471</v>
      </c>
      <c r="K1692">
        <v>1</v>
      </c>
      <c r="L1692">
        <v>10.44</v>
      </c>
      <c r="M1692">
        <v>26</v>
      </c>
      <c r="N1692">
        <v>3</v>
      </c>
      <c r="O1692">
        <v>25</v>
      </c>
      <c r="P1692" t="s">
        <v>467</v>
      </c>
      <c r="Q1692">
        <v>1186</v>
      </c>
      <c r="R1692">
        <v>3</v>
      </c>
      <c r="S1692" s="32" t="s">
        <v>435</v>
      </c>
      <c r="T1692">
        <v>542</v>
      </c>
      <c r="W1692" t="s">
        <v>1327</v>
      </c>
      <c r="X1692">
        <v>74</v>
      </c>
      <c r="Y1692" s="16" t="s">
        <v>14</v>
      </c>
      <c r="Z1692">
        <v>3</v>
      </c>
      <c r="AA1692">
        <v>2</v>
      </c>
      <c r="AB1692">
        <v>12</v>
      </c>
      <c r="AF1692">
        <v>12</v>
      </c>
      <c r="AG1692" t="s">
        <v>93</v>
      </c>
    </row>
    <row r="1693" spans="1:33" x14ac:dyDescent="0.25">
      <c r="A1693" s="24" t="s">
        <v>349</v>
      </c>
      <c r="B1693" s="16" t="s">
        <v>365</v>
      </c>
      <c r="C1693" s="16" t="s">
        <v>2356</v>
      </c>
      <c r="D1693">
        <v>7.8</v>
      </c>
      <c r="E1693" s="28">
        <v>3</v>
      </c>
      <c r="F1693" s="35" t="str">
        <f>VLOOKUP(Z1693, method!$A$1:$B$15, 2, 0)</f>
        <v>放頭</v>
      </c>
      <c r="G1693">
        <v>6</v>
      </c>
      <c r="H1693">
        <v>133</v>
      </c>
      <c r="I1693" s="43">
        <v>1200</v>
      </c>
      <c r="J1693" s="23" t="s">
        <v>622</v>
      </c>
      <c r="K1693">
        <v>1</v>
      </c>
      <c r="L1693">
        <v>9.27</v>
      </c>
      <c r="M1693">
        <v>12</v>
      </c>
      <c r="N1693">
        <v>3</v>
      </c>
      <c r="O1693">
        <v>25</v>
      </c>
      <c r="P1693" s="31" t="s">
        <v>450</v>
      </c>
      <c r="Q1693">
        <v>1188</v>
      </c>
      <c r="R1693">
        <v>3</v>
      </c>
      <c r="S1693" s="32" t="s">
        <v>446</v>
      </c>
      <c r="T1693">
        <v>503</v>
      </c>
      <c r="W1693" s="12">
        <v>1</v>
      </c>
      <c r="X1693">
        <v>74</v>
      </c>
      <c r="Y1693" s="16" t="s">
        <v>14</v>
      </c>
      <c r="Z1693">
        <v>2</v>
      </c>
      <c r="AA1693">
        <v>2</v>
      </c>
      <c r="AB1693">
        <v>3</v>
      </c>
      <c r="AF1693">
        <v>12</v>
      </c>
      <c r="AG1693" t="s">
        <v>93</v>
      </c>
    </row>
    <row r="1694" spans="1:33" x14ac:dyDescent="0.25">
      <c r="A1694" s="24" t="s">
        <v>349</v>
      </c>
      <c r="B1694" s="16" t="s">
        <v>365</v>
      </c>
      <c r="C1694" s="16" t="s">
        <v>2356</v>
      </c>
      <c r="D1694">
        <v>4.2</v>
      </c>
      <c r="E1694" s="28">
        <v>2</v>
      </c>
      <c r="F1694" s="35" t="str">
        <f>VLOOKUP(Z1694, method!$A$1:$B$15, 2, 0)</f>
        <v>放頭</v>
      </c>
      <c r="G1694">
        <v>1</v>
      </c>
      <c r="H1694">
        <v>127</v>
      </c>
      <c r="I1694" s="43">
        <v>1200</v>
      </c>
      <c r="J1694" s="23" t="s">
        <v>622</v>
      </c>
      <c r="K1694">
        <v>1</v>
      </c>
      <c r="L1694">
        <v>9.81</v>
      </c>
      <c r="M1694">
        <v>5</v>
      </c>
      <c r="N1694">
        <v>3</v>
      </c>
      <c r="O1694">
        <v>25</v>
      </c>
      <c r="P1694" s="30" t="s">
        <v>445</v>
      </c>
      <c r="Q1694">
        <v>1190</v>
      </c>
      <c r="R1694">
        <v>3</v>
      </c>
      <c r="S1694" s="32" t="s">
        <v>435</v>
      </c>
      <c r="T1694">
        <v>484</v>
      </c>
      <c r="W1694" s="12" t="s">
        <v>662</v>
      </c>
      <c r="X1694">
        <v>72</v>
      </c>
      <c r="Y1694" s="16" t="s">
        <v>14</v>
      </c>
      <c r="Z1694">
        <v>1</v>
      </c>
      <c r="AA1694">
        <v>1</v>
      </c>
      <c r="AB1694">
        <v>2</v>
      </c>
      <c r="AF1694">
        <v>12</v>
      </c>
      <c r="AG1694" t="s">
        <v>93</v>
      </c>
    </row>
    <row r="1695" spans="1:33" x14ac:dyDescent="0.25">
      <c r="A1695" s="24" t="s">
        <v>349</v>
      </c>
      <c r="B1695" s="16" t="s">
        <v>365</v>
      </c>
      <c r="C1695" s="16" t="s">
        <v>2356</v>
      </c>
      <c r="D1695">
        <v>12</v>
      </c>
      <c r="E1695" s="34">
        <v>5</v>
      </c>
      <c r="F1695" s="35" t="str">
        <f>VLOOKUP(Z1695, method!$A$1:$B$15, 2, 0)</f>
        <v>放頭</v>
      </c>
      <c r="G1695">
        <v>8</v>
      </c>
      <c r="H1695">
        <v>130</v>
      </c>
      <c r="I1695" s="43">
        <v>1200</v>
      </c>
      <c r="J1695" s="23" t="s">
        <v>622</v>
      </c>
      <c r="K1695">
        <v>1</v>
      </c>
      <c r="L1695">
        <v>10.26</v>
      </c>
      <c r="M1695">
        <v>19</v>
      </c>
      <c r="N1695">
        <v>2</v>
      </c>
      <c r="O1695">
        <v>25</v>
      </c>
      <c r="P1695" s="31" t="s">
        <v>455</v>
      </c>
      <c r="Q1695">
        <v>1194</v>
      </c>
      <c r="R1695">
        <v>3</v>
      </c>
      <c r="S1695" s="32" t="s">
        <v>435</v>
      </c>
      <c r="T1695">
        <v>444</v>
      </c>
      <c r="W1695" t="s">
        <v>600</v>
      </c>
      <c r="X1695">
        <v>74</v>
      </c>
      <c r="Y1695" s="16" t="s">
        <v>14</v>
      </c>
      <c r="Z1695">
        <v>2</v>
      </c>
      <c r="AA1695">
        <v>2</v>
      </c>
      <c r="AB1695">
        <v>5</v>
      </c>
      <c r="AF1695">
        <v>12</v>
      </c>
      <c r="AG1695" t="s">
        <v>93</v>
      </c>
    </row>
    <row r="1696" spans="1:33" hidden="1" x14ac:dyDescent="0.25">
      <c r="A1696" s="24" t="s">
        <v>349</v>
      </c>
      <c r="B1696" s="16" t="s">
        <v>365</v>
      </c>
      <c r="C1696" s="16" t="s">
        <v>2356</v>
      </c>
      <c r="D1696">
        <v>6</v>
      </c>
      <c r="E1696">
        <v>6</v>
      </c>
      <c r="F1696" s="37" t="str">
        <f>VLOOKUP(Z1696, method!$A$1:$B$15, 2, 0)</f>
        <v>中前</v>
      </c>
      <c r="G1696">
        <v>9</v>
      </c>
      <c r="H1696">
        <v>135</v>
      </c>
      <c r="I1696">
        <v>1000</v>
      </c>
      <c r="J1696" s="17" t="s">
        <v>393</v>
      </c>
      <c r="K1696">
        <v>0</v>
      </c>
      <c r="L1696">
        <v>57.39</v>
      </c>
      <c r="M1696">
        <v>11</v>
      </c>
      <c r="N1696">
        <v>12</v>
      </c>
      <c r="O1696">
        <v>24</v>
      </c>
      <c r="P1696" s="31" t="s">
        <v>455</v>
      </c>
      <c r="Q1696">
        <v>1194</v>
      </c>
      <c r="R1696">
        <v>3</v>
      </c>
      <c r="S1696" s="32" t="s">
        <v>435</v>
      </c>
      <c r="T1696">
        <v>256</v>
      </c>
      <c r="W1696" s="12" t="s">
        <v>521</v>
      </c>
      <c r="X1696">
        <v>75</v>
      </c>
      <c r="Y1696" s="16" t="s">
        <v>14</v>
      </c>
      <c r="Z1696">
        <v>4</v>
      </c>
      <c r="AA1696">
        <v>5</v>
      </c>
      <c r="AB1696">
        <v>6</v>
      </c>
      <c r="AF1696">
        <v>12</v>
      </c>
      <c r="AG1696" t="s">
        <v>93</v>
      </c>
    </row>
    <row r="1697" spans="1:33" hidden="1" x14ac:dyDescent="0.25">
      <c r="A1697" s="24" t="s">
        <v>349</v>
      </c>
      <c r="B1697" s="16" t="s">
        <v>365</v>
      </c>
      <c r="C1697" s="16" t="s">
        <v>2356</v>
      </c>
      <c r="D1697">
        <v>19</v>
      </c>
      <c r="E1697" s="34">
        <v>5</v>
      </c>
      <c r="F1697" s="35" t="str">
        <f>VLOOKUP(Z1697, method!$A$1:$B$15, 2, 0)</f>
        <v>放頭</v>
      </c>
      <c r="G1697">
        <v>11</v>
      </c>
      <c r="H1697">
        <v>128</v>
      </c>
      <c r="I1697">
        <v>1000</v>
      </c>
      <c r="J1697" s="23" t="s">
        <v>487</v>
      </c>
      <c r="K1697">
        <v>0</v>
      </c>
      <c r="L1697">
        <v>57.17</v>
      </c>
      <c r="M1697">
        <v>22</v>
      </c>
      <c r="N1697">
        <v>5</v>
      </c>
      <c r="O1697">
        <v>24</v>
      </c>
      <c r="P1697" s="42" t="s">
        <v>445</v>
      </c>
      <c r="Q1697">
        <v>1175</v>
      </c>
      <c r="R1697">
        <v>3</v>
      </c>
      <c r="S1697" s="32" t="s">
        <v>435</v>
      </c>
      <c r="T1697">
        <v>691</v>
      </c>
      <c r="W1697" s="12">
        <v>1</v>
      </c>
      <c r="X1697">
        <v>75</v>
      </c>
      <c r="Y1697" s="16" t="s">
        <v>14</v>
      </c>
      <c r="Z1697">
        <v>3</v>
      </c>
      <c r="AA1697">
        <v>3</v>
      </c>
      <c r="AB1697">
        <v>5</v>
      </c>
      <c r="AF1697">
        <v>12</v>
      </c>
      <c r="AG1697" t="s">
        <v>93</v>
      </c>
    </row>
    <row r="1698" spans="1:33" hidden="1" x14ac:dyDescent="0.25">
      <c r="A1698" s="24" t="s">
        <v>349</v>
      </c>
      <c r="B1698" s="16" t="s">
        <v>365</v>
      </c>
      <c r="C1698" s="16" t="s">
        <v>2356</v>
      </c>
      <c r="D1698">
        <v>2.5</v>
      </c>
      <c r="E1698">
        <v>6</v>
      </c>
      <c r="F1698" s="35" t="str">
        <f>VLOOKUP(Z1698, method!$A$1:$B$15, 2, 0)</f>
        <v>放頭</v>
      </c>
      <c r="G1698">
        <v>3</v>
      </c>
      <c r="H1698">
        <v>127</v>
      </c>
      <c r="I1698" s="43">
        <v>1200</v>
      </c>
      <c r="J1698" s="23" t="s">
        <v>487</v>
      </c>
      <c r="K1698">
        <v>1</v>
      </c>
      <c r="L1698">
        <v>10.82</v>
      </c>
      <c r="M1698">
        <v>8</v>
      </c>
      <c r="N1698">
        <v>5</v>
      </c>
      <c r="O1698">
        <v>24</v>
      </c>
      <c r="P1698" s="31" t="s">
        <v>455</v>
      </c>
      <c r="Q1698">
        <v>1163</v>
      </c>
      <c r="R1698">
        <v>3</v>
      </c>
      <c r="S1698" s="32" t="s">
        <v>435</v>
      </c>
      <c r="T1698">
        <v>655</v>
      </c>
      <c r="W1698" t="s">
        <v>629</v>
      </c>
      <c r="X1698">
        <v>75</v>
      </c>
      <c r="Y1698" s="16" t="s">
        <v>14</v>
      </c>
      <c r="Z1698">
        <v>2</v>
      </c>
      <c r="AA1698">
        <v>1</v>
      </c>
      <c r="AB1698">
        <v>6</v>
      </c>
      <c r="AF1698">
        <v>12</v>
      </c>
      <c r="AG1698" t="s">
        <v>93</v>
      </c>
    </row>
    <row r="1699" spans="1:33" hidden="1" x14ac:dyDescent="0.25">
      <c r="A1699" s="24" t="s">
        <v>349</v>
      </c>
      <c r="B1699" s="16" t="s">
        <v>365</v>
      </c>
      <c r="C1699" s="16" t="s">
        <v>2356</v>
      </c>
      <c r="D1699">
        <v>4.2</v>
      </c>
      <c r="E1699" s="28">
        <v>1</v>
      </c>
      <c r="F1699" s="35" t="str">
        <f>VLOOKUP(Z1699, method!$A$1:$B$15, 2, 0)</f>
        <v>放頭</v>
      </c>
      <c r="G1699">
        <v>11</v>
      </c>
      <c r="H1699">
        <v>123</v>
      </c>
      <c r="I1699" s="43">
        <v>1200</v>
      </c>
      <c r="J1699" s="20" t="s">
        <v>19</v>
      </c>
      <c r="K1699">
        <v>1</v>
      </c>
      <c r="L1699">
        <v>9.68</v>
      </c>
      <c r="M1699">
        <v>10</v>
      </c>
      <c r="N1699">
        <v>4</v>
      </c>
      <c r="O1699">
        <v>24</v>
      </c>
      <c r="P1699" s="31" t="s">
        <v>455</v>
      </c>
      <c r="Q1699">
        <v>1167</v>
      </c>
      <c r="R1699">
        <v>3</v>
      </c>
      <c r="S1699" s="32" t="s">
        <v>435</v>
      </c>
      <c r="T1699">
        <v>577</v>
      </c>
      <c r="W1699" s="12" t="s">
        <v>480</v>
      </c>
      <c r="X1699">
        <v>68</v>
      </c>
      <c r="Y1699" s="16" t="s">
        <v>14</v>
      </c>
      <c r="Z1699">
        <v>1</v>
      </c>
      <c r="AA1699">
        <v>1</v>
      </c>
      <c r="AB1699">
        <v>1</v>
      </c>
      <c r="AF1699">
        <v>12</v>
      </c>
      <c r="AG1699" t="s">
        <v>93</v>
      </c>
    </row>
    <row r="1700" spans="1:33" hidden="1" x14ac:dyDescent="0.25">
      <c r="A1700" s="24" t="s">
        <v>349</v>
      </c>
      <c r="B1700" s="16" t="s">
        <v>365</v>
      </c>
      <c r="C1700" s="16" t="s">
        <v>2356</v>
      </c>
      <c r="D1700">
        <v>4.5</v>
      </c>
      <c r="E1700" s="28">
        <v>1</v>
      </c>
      <c r="F1700" s="35" t="str">
        <f>VLOOKUP(Z1700, method!$A$1:$B$15, 2, 0)</f>
        <v>放頭</v>
      </c>
      <c r="G1700">
        <v>3</v>
      </c>
      <c r="H1700">
        <v>130</v>
      </c>
      <c r="I1700" s="43">
        <v>1200</v>
      </c>
      <c r="J1700" s="23" t="s">
        <v>487</v>
      </c>
      <c r="K1700">
        <v>1</v>
      </c>
      <c r="L1700">
        <v>9.6</v>
      </c>
      <c r="M1700">
        <v>20</v>
      </c>
      <c r="N1700">
        <v>3</v>
      </c>
      <c r="O1700">
        <v>24</v>
      </c>
      <c r="P1700" s="30" t="s">
        <v>445</v>
      </c>
      <c r="Q1700">
        <v>1151</v>
      </c>
      <c r="R1700">
        <v>4</v>
      </c>
      <c r="S1700" s="32" t="s">
        <v>435</v>
      </c>
      <c r="T1700">
        <v>517</v>
      </c>
      <c r="W1700" t="s">
        <v>459</v>
      </c>
      <c r="X1700">
        <v>58</v>
      </c>
      <c r="Y1700" s="16" t="s">
        <v>14</v>
      </c>
      <c r="Z1700">
        <v>2</v>
      </c>
      <c r="AA1700">
        <v>2</v>
      </c>
      <c r="AB1700">
        <v>1</v>
      </c>
      <c r="AF1700">
        <v>12</v>
      </c>
      <c r="AG1700" t="s">
        <v>93</v>
      </c>
    </row>
    <row r="1701" spans="1:33" hidden="1" x14ac:dyDescent="0.25">
      <c r="A1701" s="24" t="s">
        <v>349</v>
      </c>
      <c r="B1701" s="16" t="s">
        <v>365</v>
      </c>
      <c r="C1701" s="16" t="s">
        <v>2356</v>
      </c>
      <c r="D1701">
        <v>12</v>
      </c>
      <c r="E1701">
        <v>7</v>
      </c>
      <c r="F1701" s="35" t="str">
        <f>VLOOKUP(Z1701, method!$A$1:$B$15, 2, 0)</f>
        <v>放頭</v>
      </c>
      <c r="G1701">
        <v>4</v>
      </c>
      <c r="H1701">
        <v>120</v>
      </c>
      <c r="I1701" s="43">
        <v>1200</v>
      </c>
      <c r="J1701" s="25" t="s">
        <v>49</v>
      </c>
      <c r="K1701">
        <v>1</v>
      </c>
      <c r="L1701">
        <v>9.49</v>
      </c>
      <c r="M1701">
        <v>18</v>
      </c>
      <c r="N1701">
        <v>2</v>
      </c>
      <c r="O1701">
        <v>24</v>
      </c>
      <c r="P1701" t="s">
        <v>467</v>
      </c>
      <c r="Q1701">
        <v>1173</v>
      </c>
      <c r="R1701">
        <v>3</v>
      </c>
      <c r="S1701" s="32" t="s">
        <v>435</v>
      </c>
      <c r="T1701">
        <v>433</v>
      </c>
      <c r="W1701">
        <v>4</v>
      </c>
      <c r="X1701">
        <v>60</v>
      </c>
      <c r="Y1701" s="16" t="s">
        <v>14</v>
      </c>
      <c r="Z1701">
        <v>1</v>
      </c>
      <c r="AA1701">
        <v>1</v>
      </c>
      <c r="AB1701">
        <v>7</v>
      </c>
      <c r="AF1701">
        <v>12</v>
      </c>
      <c r="AG1701" t="s">
        <v>93</v>
      </c>
    </row>
    <row r="1702" spans="1:33" hidden="1" x14ac:dyDescent="0.25">
      <c r="A1702" s="24" t="s">
        <v>349</v>
      </c>
      <c r="B1702" s="16" t="s">
        <v>365</v>
      </c>
      <c r="C1702" s="16" t="s">
        <v>2356</v>
      </c>
      <c r="D1702">
        <v>23</v>
      </c>
      <c r="E1702" s="34">
        <v>4</v>
      </c>
      <c r="F1702" s="35" t="str">
        <f>VLOOKUP(Z1702, method!$A$1:$B$15, 2, 0)</f>
        <v>放頭</v>
      </c>
      <c r="G1702">
        <v>9</v>
      </c>
      <c r="H1702">
        <v>117</v>
      </c>
      <c r="I1702" s="43">
        <v>1200</v>
      </c>
      <c r="J1702" s="25" t="s">
        <v>49</v>
      </c>
      <c r="K1702">
        <v>1</v>
      </c>
      <c r="L1702">
        <v>9.0399999999999991</v>
      </c>
      <c r="M1702">
        <v>24</v>
      </c>
      <c r="N1702">
        <v>1</v>
      </c>
      <c r="O1702">
        <v>24</v>
      </c>
      <c r="P1702" t="s">
        <v>467</v>
      </c>
      <c r="Q1702">
        <v>1152</v>
      </c>
      <c r="R1702">
        <v>3</v>
      </c>
      <c r="S1702" s="32" t="s">
        <v>435</v>
      </c>
      <c r="T1702">
        <v>367</v>
      </c>
      <c r="W1702" t="s">
        <v>519</v>
      </c>
      <c r="X1702">
        <v>62</v>
      </c>
      <c r="Y1702" s="16" t="s">
        <v>14</v>
      </c>
      <c r="Z1702">
        <v>3</v>
      </c>
      <c r="AA1702">
        <v>2</v>
      </c>
      <c r="AB1702">
        <v>4</v>
      </c>
      <c r="AF1702">
        <v>12</v>
      </c>
      <c r="AG1702" t="s">
        <v>93</v>
      </c>
    </row>
    <row r="1703" spans="1:33" hidden="1" x14ac:dyDescent="0.25">
      <c r="A1703" s="24" t="s">
        <v>349</v>
      </c>
      <c r="B1703" s="16" t="s">
        <v>365</v>
      </c>
      <c r="C1703" s="16" t="s">
        <v>2356</v>
      </c>
      <c r="D1703">
        <v>15</v>
      </c>
      <c r="E1703">
        <v>10</v>
      </c>
      <c r="F1703" s="35" t="str">
        <f>VLOOKUP(Z1703, method!$A$1:$B$15, 2, 0)</f>
        <v>放頭</v>
      </c>
      <c r="G1703">
        <v>8</v>
      </c>
      <c r="H1703">
        <v>122</v>
      </c>
      <c r="I1703" s="43">
        <v>1200</v>
      </c>
      <c r="J1703" s="19" t="s">
        <v>63</v>
      </c>
      <c r="K1703">
        <v>1</v>
      </c>
      <c r="L1703">
        <v>11.21</v>
      </c>
      <c r="M1703">
        <v>17</v>
      </c>
      <c r="N1703">
        <v>12</v>
      </c>
      <c r="O1703">
        <v>23</v>
      </c>
      <c r="P1703" t="s">
        <v>467</v>
      </c>
      <c r="Q1703">
        <v>1147</v>
      </c>
      <c r="R1703">
        <v>3</v>
      </c>
      <c r="S1703" s="32" t="s">
        <v>435</v>
      </c>
      <c r="T1703">
        <v>255</v>
      </c>
      <c r="W1703" t="s">
        <v>1271</v>
      </c>
      <c r="X1703">
        <v>64</v>
      </c>
      <c r="Y1703" s="20" t="s">
        <v>184</v>
      </c>
      <c r="Z1703">
        <v>1</v>
      </c>
      <c r="AA1703">
        <v>1</v>
      </c>
      <c r="AB1703">
        <v>10</v>
      </c>
      <c r="AF1703">
        <v>12</v>
      </c>
      <c r="AG1703" t="s">
        <v>93</v>
      </c>
    </row>
    <row r="1704" spans="1:33" hidden="1" x14ac:dyDescent="0.25">
      <c r="A1704" s="24" t="s">
        <v>349</v>
      </c>
      <c r="B1704" s="16" t="s">
        <v>365</v>
      </c>
      <c r="C1704" s="16" t="s">
        <v>2356</v>
      </c>
      <c r="D1704">
        <v>38</v>
      </c>
      <c r="E1704">
        <v>9</v>
      </c>
      <c r="F1704" s="35" t="str">
        <f>VLOOKUP(Z1704, method!$A$1:$B$15, 2, 0)</f>
        <v>放頭</v>
      </c>
      <c r="G1704">
        <v>1</v>
      </c>
      <c r="H1704">
        <v>121</v>
      </c>
      <c r="I1704">
        <v>1000</v>
      </c>
      <c r="J1704" s="17" t="s">
        <v>121</v>
      </c>
      <c r="K1704">
        <v>0</v>
      </c>
      <c r="L1704">
        <v>58.43</v>
      </c>
      <c r="M1704">
        <v>11</v>
      </c>
      <c r="N1704">
        <v>11</v>
      </c>
      <c r="O1704">
        <v>23</v>
      </c>
      <c r="P1704" t="s">
        <v>539</v>
      </c>
      <c r="Q1704">
        <v>1125</v>
      </c>
      <c r="R1704">
        <v>3</v>
      </c>
      <c r="S1704" s="32" t="s">
        <v>435</v>
      </c>
      <c r="T1704">
        <v>159</v>
      </c>
      <c r="W1704" t="s">
        <v>743</v>
      </c>
      <c r="X1704">
        <v>66</v>
      </c>
      <c r="Y1704" s="20" t="s">
        <v>184</v>
      </c>
      <c r="Z1704">
        <v>3</v>
      </c>
      <c r="AA1704">
        <v>2</v>
      </c>
      <c r="AB1704">
        <v>9</v>
      </c>
      <c r="AF1704">
        <v>12</v>
      </c>
      <c r="AG1704" t="s">
        <v>93</v>
      </c>
    </row>
    <row r="1705" spans="1:33" hidden="1" x14ac:dyDescent="0.25">
      <c r="A1705" s="24" t="s">
        <v>349</v>
      </c>
      <c r="B1705" s="16" t="s">
        <v>365</v>
      </c>
      <c r="C1705" s="16" t="s">
        <v>2356</v>
      </c>
      <c r="D1705">
        <v>10</v>
      </c>
      <c r="E1705">
        <v>9</v>
      </c>
      <c r="F1705" s="37" t="str">
        <f>VLOOKUP(Z1705, method!$A$1:$B$15, 2, 0)</f>
        <v>中前</v>
      </c>
      <c r="G1705">
        <v>8</v>
      </c>
      <c r="H1705">
        <v>121</v>
      </c>
      <c r="I1705">
        <v>1000</v>
      </c>
      <c r="J1705" s="24" t="s">
        <v>38</v>
      </c>
      <c r="K1705">
        <v>0</v>
      </c>
      <c r="L1705">
        <v>57.81</v>
      </c>
      <c r="M1705">
        <v>4</v>
      </c>
      <c r="N1705">
        <v>10</v>
      </c>
      <c r="O1705">
        <v>23</v>
      </c>
      <c r="P1705" s="42" t="s">
        <v>445</v>
      </c>
      <c r="Q1705">
        <v>1149</v>
      </c>
      <c r="R1705">
        <v>3</v>
      </c>
      <c r="S1705" s="32" t="s">
        <v>446</v>
      </c>
      <c r="T1705">
        <v>68</v>
      </c>
      <c r="W1705">
        <v>9</v>
      </c>
      <c r="X1705">
        <v>66</v>
      </c>
      <c r="Y1705" s="20" t="s">
        <v>184</v>
      </c>
      <c r="Z1705">
        <v>6</v>
      </c>
      <c r="AA1705">
        <v>5</v>
      </c>
      <c r="AB1705">
        <v>9</v>
      </c>
      <c r="AF1705">
        <v>12</v>
      </c>
      <c r="AG1705" t="s">
        <v>93</v>
      </c>
    </row>
    <row r="1706" spans="1:33" x14ac:dyDescent="0.25">
      <c r="A1706" s="24" t="s">
        <v>349</v>
      </c>
      <c r="B1706" s="17" t="s">
        <v>369</v>
      </c>
      <c r="C1706" s="17" t="s">
        <v>2357</v>
      </c>
      <c r="D1706">
        <v>3.3</v>
      </c>
      <c r="E1706">
        <v>7</v>
      </c>
      <c r="F1706" s="37" t="str">
        <f>VLOOKUP(Z1706, method!$A$1:$B$15, 2, 0)</f>
        <v>中前</v>
      </c>
      <c r="G1706">
        <v>3</v>
      </c>
      <c r="H1706">
        <v>120</v>
      </c>
      <c r="I1706" s="43">
        <v>1200</v>
      </c>
      <c r="J1706" s="17" t="s">
        <v>121</v>
      </c>
      <c r="K1706">
        <v>1</v>
      </c>
      <c r="L1706">
        <v>9.5299999999999994</v>
      </c>
      <c r="M1706">
        <v>16</v>
      </c>
      <c r="N1706">
        <v>7</v>
      </c>
      <c r="O1706">
        <v>25</v>
      </c>
      <c r="P1706" s="31" t="s">
        <v>455</v>
      </c>
      <c r="Q1706">
        <v>1120</v>
      </c>
      <c r="R1706">
        <v>3</v>
      </c>
      <c r="S1706" s="32" t="s">
        <v>446</v>
      </c>
      <c r="T1706">
        <v>847</v>
      </c>
      <c r="W1706" s="12" t="s">
        <v>558</v>
      </c>
      <c r="X1706">
        <v>65</v>
      </c>
      <c r="Y1706" s="25" t="s">
        <v>166</v>
      </c>
      <c r="Z1706">
        <v>6</v>
      </c>
      <c r="AA1706">
        <v>6</v>
      </c>
      <c r="AB1706">
        <v>7</v>
      </c>
      <c r="AF1706">
        <v>11</v>
      </c>
      <c r="AG1706" t="s">
        <v>101</v>
      </c>
    </row>
    <row r="1707" spans="1:33" x14ac:dyDescent="0.25">
      <c r="A1707" s="24" t="s">
        <v>349</v>
      </c>
      <c r="B1707" s="17" t="s">
        <v>369</v>
      </c>
      <c r="C1707" s="17" t="s">
        <v>2357</v>
      </c>
      <c r="D1707">
        <v>10</v>
      </c>
      <c r="E1707" s="28">
        <v>3</v>
      </c>
      <c r="F1707" s="36" t="str">
        <f>VLOOKUP(Z1707, method!$A$1:$B$15, 2, 0)</f>
        <v>中後</v>
      </c>
      <c r="G1707">
        <v>7</v>
      </c>
      <c r="H1707">
        <v>119</v>
      </c>
      <c r="I1707" s="43">
        <v>1200</v>
      </c>
      <c r="J1707" s="17" t="s">
        <v>121</v>
      </c>
      <c r="K1707">
        <v>1</v>
      </c>
      <c r="L1707">
        <v>9.6</v>
      </c>
      <c r="M1707">
        <v>25</v>
      </c>
      <c r="N1707">
        <v>6</v>
      </c>
      <c r="O1707">
        <v>25</v>
      </c>
      <c r="P1707" s="31" t="s">
        <v>461</v>
      </c>
      <c r="Q1707">
        <v>1117</v>
      </c>
      <c r="R1707">
        <v>3</v>
      </c>
      <c r="S1707" s="32" t="s">
        <v>446</v>
      </c>
      <c r="T1707">
        <v>786</v>
      </c>
      <c r="W1707" s="12" t="s">
        <v>480</v>
      </c>
      <c r="X1707">
        <v>64</v>
      </c>
      <c r="Y1707" s="25" t="s">
        <v>166</v>
      </c>
      <c r="Z1707">
        <v>9</v>
      </c>
      <c r="AA1707">
        <v>9</v>
      </c>
      <c r="AB1707">
        <v>3</v>
      </c>
      <c r="AF1707">
        <v>11</v>
      </c>
      <c r="AG1707" t="s">
        <v>101</v>
      </c>
    </row>
    <row r="1708" spans="1:33" x14ac:dyDescent="0.25">
      <c r="A1708" s="24" t="s">
        <v>349</v>
      </c>
      <c r="B1708" s="17" t="s">
        <v>369</v>
      </c>
      <c r="C1708" s="17" t="s">
        <v>2357</v>
      </c>
      <c r="D1708">
        <v>2.6</v>
      </c>
      <c r="E1708" s="28">
        <v>1</v>
      </c>
      <c r="F1708" s="37" t="str">
        <f>VLOOKUP(Z1708, method!$A$1:$B$15, 2, 0)</f>
        <v>中前</v>
      </c>
      <c r="G1708">
        <v>6</v>
      </c>
      <c r="H1708">
        <v>134</v>
      </c>
      <c r="I1708" s="43">
        <v>1200</v>
      </c>
      <c r="J1708" s="16" t="s">
        <v>13</v>
      </c>
      <c r="K1708">
        <v>1</v>
      </c>
      <c r="L1708">
        <v>9.73</v>
      </c>
      <c r="M1708">
        <v>28</v>
      </c>
      <c r="N1708">
        <v>5</v>
      </c>
      <c r="O1708">
        <v>25</v>
      </c>
      <c r="P1708" s="30" t="s">
        <v>445</v>
      </c>
      <c r="Q1708">
        <v>1109</v>
      </c>
      <c r="R1708">
        <v>4</v>
      </c>
      <c r="S1708" s="32" t="s">
        <v>446</v>
      </c>
      <c r="T1708">
        <v>713</v>
      </c>
      <c r="W1708" s="12" t="s">
        <v>591</v>
      </c>
      <c r="X1708">
        <v>58</v>
      </c>
      <c r="Y1708" s="25" t="s">
        <v>166</v>
      </c>
      <c r="Z1708">
        <v>4</v>
      </c>
      <c r="AA1708">
        <v>3</v>
      </c>
      <c r="AB1708">
        <v>1</v>
      </c>
      <c r="AF1708">
        <v>11</v>
      </c>
      <c r="AG1708" t="s">
        <v>101</v>
      </c>
    </row>
    <row r="1709" spans="1:33" x14ac:dyDescent="0.25">
      <c r="A1709" s="24" t="s">
        <v>349</v>
      </c>
      <c r="B1709" s="17" t="s">
        <v>369</v>
      </c>
      <c r="C1709" s="17" t="s">
        <v>2357</v>
      </c>
      <c r="D1709">
        <v>7.9</v>
      </c>
      <c r="E1709">
        <v>7</v>
      </c>
      <c r="F1709" s="36" t="str">
        <f>VLOOKUP(Z1709, method!$A$1:$B$15, 2, 0)</f>
        <v>中後</v>
      </c>
      <c r="G1709">
        <v>9</v>
      </c>
      <c r="H1709">
        <v>116</v>
      </c>
      <c r="I1709" s="43">
        <v>1200</v>
      </c>
      <c r="J1709" s="18" t="s">
        <v>116</v>
      </c>
      <c r="K1709">
        <v>1</v>
      </c>
      <c r="L1709">
        <v>10.029999999999999</v>
      </c>
      <c r="M1709">
        <v>9</v>
      </c>
      <c r="N1709">
        <v>4</v>
      </c>
      <c r="O1709">
        <v>25</v>
      </c>
      <c r="P1709" s="31" t="s">
        <v>450</v>
      </c>
      <c r="Q1709">
        <v>1118</v>
      </c>
      <c r="R1709">
        <v>3</v>
      </c>
      <c r="S1709" s="32" t="s">
        <v>446</v>
      </c>
      <c r="T1709">
        <v>580</v>
      </c>
      <c r="W1709" t="s">
        <v>474</v>
      </c>
      <c r="X1709">
        <v>60</v>
      </c>
      <c r="Y1709" s="25" t="s">
        <v>166</v>
      </c>
      <c r="Z1709">
        <v>9</v>
      </c>
      <c r="AA1709">
        <v>8</v>
      </c>
      <c r="AB1709">
        <v>7</v>
      </c>
      <c r="AF1709">
        <v>11</v>
      </c>
      <c r="AG1709" t="s">
        <v>101</v>
      </c>
    </row>
    <row r="1710" spans="1:33" x14ac:dyDescent="0.25">
      <c r="A1710" s="24" t="s">
        <v>349</v>
      </c>
      <c r="B1710" s="17" t="s">
        <v>369</v>
      </c>
      <c r="C1710" s="17" t="s">
        <v>2357</v>
      </c>
      <c r="D1710">
        <v>8</v>
      </c>
      <c r="E1710" s="34">
        <v>4</v>
      </c>
      <c r="F1710" s="36" t="str">
        <f>VLOOKUP(Z1710, method!$A$1:$B$15, 2, 0)</f>
        <v>中後</v>
      </c>
      <c r="G1710">
        <v>7</v>
      </c>
      <c r="H1710">
        <v>121</v>
      </c>
      <c r="I1710" s="43">
        <v>1200</v>
      </c>
      <c r="J1710" s="18" t="s">
        <v>116</v>
      </c>
      <c r="K1710">
        <v>1</v>
      </c>
      <c r="L1710">
        <v>9.36</v>
      </c>
      <c r="M1710">
        <v>12</v>
      </c>
      <c r="N1710">
        <v>3</v>
      </c>
      <c r="O1710">
        <v>25</v>
      </c>
      <c r="P1710" s="31" t="s">
        <v>450</v>
      </c>
      <c r="Q1710">
        <v>1110</v>
      </c>
      <c r="R1710">
        <v>3</v>
      </c>
      <c r="S1710" s="32" t="s">
        <v>446</v>
      </c>
      <c r="T1710">
        <v>503</v>
      </c>
      <c r="W1710" s="12" t="s">
        <v>464</v>
      </c>
      <c r="X1710">
        <v>60</v>
      </c>
      <c r="Y1710" s="25" t="s">
        <v>166</v>
      </c>
      <c r="Z1710">
        <v>8</v>
      </c>
      <c r="AA1710">
        <v>9</v>
      </c>
      <c r="AB1710">
        <v>4</v>
      </c>
      <c r="AF1710">
        <v>11</v>
      </c>
      <c r="AG1710" t="s">
        <v>101</v>
      </c>
    </row>
    <row r="1711" spans="1:33" x14ac:dyDescent="0.25">
      <c r="A1711" s="24" t="s">
        <v>349</v>
      </c>
      <c r="B1711" s="17" t="s">
        <v>369</v>
      </c>
      <c r="C1711" s="17" t="s">
        <v>2357</v>
      </c>
      <c r="D1711">
        <v>3.5</v>
      </c>
      <c r="E1711">
        <v>6</v>
      </c>
      <c r="F1711" s="37" t="str">
        <f>VLOOKUP(Z1711, method!$A$1:$B$15, 2, 0)</f>
        <v>中前</v>
      </c>
      <c r="G1711">
        <v>2</v>
      </c>
      <c r="H1711">
        <v>120</v>
      </c>
      <c r="I1711" s="43">
        <v>1200</v>
      </c>
      <c r="J1711" s="18" t="s">
        <v>116</v>
      </c>
      <c r="K1711">
        <v>1</v>
      </c>
      <c r="L1711">
        <v>10.52</v>
      </c>
      <c r="M1711">
        <v>19</v>
      </c>
      <c r="N1711">
        <v>2</v>
      </c>
      <c r="O1711">
        <v>25</v>
      </c>
      <c r="P1711" s="31" t="s">
        <v>455</v>
      </c>
      <c r="Q1711">
        <v>1117</v>
      </c>
      <c r="R1711">
        <v>3</v>
      </c>
      <c r="S1711" s="32" t="s">
        <v>435</v>
      </c>
      <c r="T1711">
        <v>445</v>
      </c>
      <c r="W1711" t="s">
        <v>541</v>
      </c>
      <c r="X1711">
        <v>62</v>
      </c>
      <c r="Y1711" s="25" t="s">
        <v>166</v>
      </c>
      <c r="Z1711">
        <v>6</v>
      </c>
      <c r="AA1711">
        <v>6</v>
      </c>
      <c r="AB1711">
        <v>6</v>
      </c>
      <c r="AF1711">
        <v>11</v>
      </c>
      <c r="AG1711" t="s">
        <v>101</v>
      </c>
    </row>
    <row r="1712" spans="1:33" x14ac:dyDescent="0.25">
      <c r="A1712" s="24" t="s">
        <v>349</v>
      </c>
      <c r="B1712" s="17" t="s">
        <v>369</v>
      </c>
      <c r="C1712" s="17" t="s">
        <v>2357</v>
      </c>
      <c r="D1712">
        <v>10</v>
      </c>
      <c r="E1712" s="28">
        <v>3</v>
      </c>
      <c r="F1712" s="38" t="str">
        <f>VLOOKUP(Z1712, method!$A$1:$B$15, 2, 0)</f>
        <v>留後</v>
      </c>
      <c r="G1712">
        <v>12</v>
      </c>
      <c r="H1712">
        <v>120</v>
      </c>
      <c r="I1712" s="43">
        <v>1200</v>
      </c>
      <c r="J1712" s="18" t="s">
        <v>116</v>
      </c>
      <c r="K1712">
        <v>1</v>
      </c>
      <c r="L1712">
        <v>9.73</v>
      </c>
      <c r="M1712">
        <v>22</v>
      </c>
      <c r="N1712">
        <v>1</v>
      </c>
      <c r="O1712">
        <v>25</v>
      </c>
      <c r="P1712" s="31" t="s">
        <v>461</v>
      </c>
      <c r="Q1712">
        <v>1109</v>
      </c>
      <c r="R1712">
        <v>3</v>
      </c>
      <c r="S1712" s="32" t="s">
        <v>435</v>
      </c>
      <c r="T1712">
        <v>374</v>
      </c>
      <c r="W1712" s="12" t="s">
        <v>480</v>
      </c>
      <c r="X1712">
        <v>62</v>
      </c>
      <c r="Y1712" s="25" t="s">
        <v>166</v>
      </c>
      <c r="Z1712">
        <v>11</v>
      </c>
      <c r="AA1712">
        <v>9</v>
      </c>
      <c r="AB1712">
        <v>3</v>
      </c>
      <c r="AF1712">
        <v>11</v>
      </c>
      <c r="AG1712" t="s">
        <v>101</v>
      </c>
    </row>
    <row r="1713" spans="1:33" x14ac:dyDescent="0.25">
      <c r="A1713" s="24" t="s">
        <v>349</v>
      </c>
      <c r="B1713" s="17" t="s">
        <v>369</v>
      </c>
      <c r="C1713" s="17" t="s">
        <v>2357</v>
      </c>
      <c r="D1713">
        <v>17</v>
      </c>
      <c r="E1713" s="28">
        <v>3</v>
      </c>
      <c r="F1713" s="36" t="str">
        <f>VLOOKUP(Z1713, method!$A$1:$B$15, 2, 0)</f>
        <v>中後</v>
      </c>
      <c r="G1713">
        <v>10</v>
      </c>
      <c r="H1713">
        <v>120</v>
      </c>
      <c r="I1713" s="43">
        <v>1200</v>
      </c>
      <c r="J1713" s="18" t="s">
        <v>116</v>
      </c>
      <c r="K1713">
        <v>1</v>
      </c>
      <c r="L1713">
        <v>9.69</v>
      </c>
      <c r="M1713">
        <v>8</v>
      </c>
      <c r="N1713">
        <v>1</v>
      </c>
      <c r="O1713">
        <v>25</v>
      </c>
      <c r="P1713" s="31" t="s">
        <v>450</v>
      </c>
      <c r="Q1713">
        <v>1116</v>
      </c>
      <c r="R1713">
        <v>3</v>
      </c>
      <c r="S1713" s="32" t="s">
        <v>435</v>
      </c>
      <c r="T1713">
        <v>335</v>
      </c>
      <c r="W1713" s="12" t="s">
        <v>480</v>
      </c>
      <c r="X1713">
        <v>62</v>
      </c>
      <c r="Y1713" s="25" t="s">
        <v>166</v>
      </c>
      <c r="Z1713">
        <v>10</v>
      </c>
      <c r="AA1713">
        <v>10</v>
      </c>
      <c r="AB1713">
        <v>3</v>
      </c>
      <c r="AF1713">
        <v>11</v>
      </c>
      <c r="AG1713" t="s">
        <v>101</v>
      </c>
    </row>
    <row r="1714" spans="1:33" hidden="1" x14ac:dyDescent="0.25">
      <c r="A1714" s="24" t="s">
        <v>349</v>
      </c>
      <c r="B1714" s="17" t="s">
        <v>369</v>
      </c>
      <c r="C1714" s="17" t="s">
        <v>2357</v>
      </c>
      <c r="D1714">
        <v>20</v>
      </c>
      <c r="E1714" s="34">
        <v>5</v>
      </c>
      <c r="F1714" s="37" t="str">
        <f>VLOOKUP(Z1714, method!$A$1:$B$15, 2, 0)</f>
        <v>中前</v>
      </c>
      <c r="G1714">
        <v>7</v>
      </c>
      <c r="H1714">
        <v>121</v>
      </c>
      <c r="I1714" s="43">
        <v>1200</v>
      </c>
      <c r="J1714" s="18" t="s">
        <v>116</v>
      </c>
      <c r="K1714">
        <v>1</v>
      </c>
      <c r="L1714">
        <v>9.66</v>
      </c>
      <c r="M1714">
        <v>26</v>
      </c>
      <c r="N1714">
        <v>12</v>
      </c>
      <c r="O1714">
        <v>24</v>
      </c>
      <c r="P1714" s="42" t="s">
        <v>445</v>
      </c>
      <c r="Q1714">
        <v>1117</v>
      </c>
      <c r="R1714">
        <v>3</v>
      </c>
      <c r="S1714" s="32" t="s">
        <v>435</v>
      </c>
      <c r="T1714">
        <v>295</v>
      </c>
      <c r="W1714" t="s">
        <v>600</v>
      </c>
      <c r="X1714">
        <v>64</v>
      </c>
      <c r="Y1714" s="25" t="s">
        <v>166</v>
      </c>
      <c r="Z1714">
        <v>7</v>
      </c>
      <c r="AA1714">
        <v>7</v>
      </c>
      <c r="AB1714">
        <v>5</v>
      </c>
      <c r="AF1714">
        <v>11</v>
      </c>
      <c r="AG1714" t="s">
        <v>101</v>
      </c>
    </row>
    <row r="1715" spans="1:33" hidden="1" x14ac:dyDescent="0.25">
      <c r="A1715" s="24" t="s">
        <v>349</v>
      </c>
      <c r="B1715" s="17" t="s">
        <v>369</v>
      </c>
      <c r="C1715" s="17" t="s">
        <v>2357</v>
      </c>
      <c r="D1715">
        <v>40</v>
      </c>
      <c r="E1715">
        <v>11</v>
      </c>
      <c r="F1715" s="37" t="str">
        <f>VLOOKUP(Z1715, method!$A$1:$B$15, 2, 0)</f>
        <v>中前</v>
      </c>
      <c r="G1715">
        <v>5</v>
      </c>
      <c r="H1715">
        <v>124</v>
      </c>
      <c r="I1715" s="43">
        <v>1200</v>
      </c>
      <c r="J1715" s="27" t="s">
        <v>93</v>
      </c>
      <c r="K1715">
        <v>1</v>
      </c>
      <c r="L1715">
        <v>10.16</v>
      </c>
      <c r="M1715">
        <v>3</v>
      </c>
      <c r="N1715">
        <v>11</v>
      </c>
      <c r="O1715">
        <v>24</v>
      </c>
      <c r="P1715" t="s">
        <v>441</v>
      </c>
      <c r="Q1715">
        <v>1104</v>
      </c>
      <c r="R1715">
        <v>3</v>
      </c>
      <c r="S1715" s="32" t="s">
        <v>446</v>
      </c>
      <c r="T1715">
        <v>154</v>
      </c>
      <c r="W1715" t="s">
        <v>837</v>
      </c>
      <c r="X1715">
        <v>66</v>
      </c>
      <c r="Y1715" s="25" t="s">
        <v>166</v>
      </c>
      <c r="Z1715">
        <v>6</v>
      </c>
      <c r="AA1715">
        <v>7</v>
      </c>
      <c r="AB1715">
        <v>11</v>
      </c>
      <c r="AF1715">
        <v>11</v>
      </c>
      <c r="AG1715" t="s">
        <v>101</v>
      </c>
    </row>
    <row r="1716" spans="1:33" hidden="1" x14ac:dyDescent="0.25">
      <c r="A1716" s="24" t="s">
        <v>349</v>
      </c>
      <c r="B1716" s="17" t="s">
        <v>369</v>
      </c>
      <c r="C1716" s="17" t="s">
        <v>2357</v>
      </c>
      <c r="D1716">
        <v>6.3</v>
      </c>
      <c r="E1716">
        <v>7</v>
      </c>
      <c r="F1716" s="37" t="str">
        <f>VLOOKUP(Z1716, method!$A$1:$B$15, 2, 0)</f>
        <v>中前</v>
      </c>
      <c r="G1716">
        <v>6</v>
      </c>
      <c r="H1716">
        <v>123</v>
      </c>
      <c r="I1716" s="43">
        <v>1200</v>
      </c>
      <c r="J1716" s="19" t="s">
        <v>63</v>
      </c>
      <c r="K1716">
        <v>1</v>
      </c>
      <c r="L1716">
        <v>9.83</v>
      </c>
      <c r="M1716">
        <v>16</v>
      </c>
      <c r="N1716">
        <v>10</v>
      </c>
      <c r="O1716">
        <v>24</v>
      </c>
      <c r="P1716" s="31" t="s">
        <v>455</v>
      </c>
      <c r="Q1716">
        <v>1104</v>
      </c>
      <c r="R1716">
        <v>3</v>
      </c>
      <c r="S1716" s="32" t="s">
        <v>446</v>
      </c>
      <c r="T1716">
        <v>110</v>
      </c>
      <c r="W1716" s="12" t="s">
        <v>451</v>
      </c>
      <c r="X1716">
        <v>66</v>
      </c>
      <c r="Y1716" s="25" t="s">
        <v>166</v>
      </c>
      <c r="Z1716">
        <v>6</v>
      </c>
      <c r="AA1716">
        <v>7</v>
      </c>
      <c r="AB1716">
        <v>7</v>
      </c>
      <c r="AF1716">
        <v>11</v>
      </c>
      <c r="AG1716" t="s">
        <v>101</v>
      </c>
    </row>
    <row r="1717" spans="1:33" hidden="1" x14ac:dyDescent="0.25">
      <c r="A1717" s="24" t="s">
        <v>349</v>
      </c>
      <c r="B1717" s="17" t="s">
        <v>369</v>
      </c>
      <c r="C1717" s="17" t="s">
        <v>2357</v>
      </c>
      <c r="D1717">
        <v>9.9</v>
      </c>
      <c r="E1717" s="28">
        <v>3</v>
      </c>
      <c r="F1717" s="36" t="str">
        <f>VLOOKUP(Z1717, method!$A$1:$B$15, 2, 0)</f>
        <v>中後</v>
      </c>
      <c r="G1717">
        <v>5</v>
      </c>
      <c r="H1717">
        <v>124</v>
      </c>
      <c r="I1717" s="43">
        <v>1200</v>
      </c>
      <c r="J1717" s="19" t="s">
        <v>63</v>
      </c>
      <c r="K1717">
        <v>1</v>
      </c>
      <c r="L1717">
        <v>10.130000000000001</v>
      </c>
      <c r="M1717">
        <v>18</v>
      </c>
      <c r="N1717">
        <v>9</v>
      </c>
      <c r="O1717">
        <v>24</v>
      </c>
      <c r="P1717" s="31" t="s">
        <v>455</v>
      </c>
      <c r="Q1717">
        <v>1113</v>
      </c>
      <c r="R1717">
        <v>3</v>
      </c>
      <c r="S1717" s="32" t="s">
        <v>435</v>
      </c>
      <c r="T1717">
        <v>35</v>
      </c>
      <c r="W1717" s="12" t="s">
        <v>451</v>
      </c>
      <c r="X1717">
        <v>65</v>
      </c>
      <c r="Y1717" s="25" t="s">
        <v>166</v>
      </c>
      <c r="Z1717">
        <v>9</v>
      </c>
      <c r="AA1717">
        <v>9</v>
      </c>
      <c r="AB1717">
        <v>3</v>
      </c>
      <c r="AF1717">
        <v>11</v>
      </c>
      <c r="AG1717" t="s">
        <v>101</v>
      </c>
    </row>
    <row r="1718" spans="1:33" hidden="1" x14ac:dyDescent="0.25">
      <c r="A1718" s="24" t="s">
        <v>349</v>
      </c>
      <c r="B1718" s="17" t="s">
        <v>369</v>
      </c>
      <c r="C1718" s="17" t="s">
        <v>2357</v>
      </c>
      <c r="D1718">
        <v>58</v>
      </c>
      <c r="E1718" s="28">
        <v>3</v>
      </c>
      <c r="F1718" s="37" t="str">
        <f>VLOOKUP(Z1718, method!$A$1:$B$15, 2, 0)</f>
        <v>中前</v>
      </c>
      <c r="G1718">
        <v>3</v>
      </c>
      <c r="H1718">
        <v>119</v>
      </c>
      <c r="I1718" s="43">
        <v>1200</v>
      </c>
      <c r="J1718" s="18" t="s">
        <v>116</v>
      </c>
      <c r="K1718">
        <v>1</v>
      </c>
      <c r="L1718">
        <v>10.73</v>
      </c>
      <c r="M1718">
        <v>4</v>
      </c>
      <c r="N1718">
        <v>7</v>
      </c>
      <c r="O1718">
        <v>24</v>
      </c>
      <c r="P1718" s="31" t="s">
        <v>450</v>
      </c>
      <c r="Q1718">
        <v>1118</v>
      </c>
      <c r="R1718">
        <v>3</v>
      </c>
      <c r="S1718" s="32" t="s">
        <v>435</v>
      </c>
      <c r="T1718">
        <v>801</v>
      </c>
      <c r="W1718" s="12" t="s">
        <v>591</v>
      </c>
      <c r="X1718">
        <v>63</v>
      </c>
      <c r="Y1718" s="25" t="s">
        <v>166</v>
      </c>
      <c r="Z1718">
        <v>6</v>
      </c>
      <c r="AA1718">
        <v>3</v>
      </c>
      <c r="AB1718">
        <v>3</v>
      </c>
      <c r="AF1718">
        <v>11</v>
      </c>
      <c r="AG1718" t="s">
        <v>101</v>
      </c>
    </row>
    <row r="1719" spans="1:33" hidden="1" x14ac:dyDescent="0.25">
      <c r="A1719" s="24" t="s">
        <v>349</v>
      </c>
      <c r="B1719" s="17" t="s">
        <v>369</v>
      </c>
      <c r="C1719" s="17" t="s">
        <v>2357</v>
      </c>
      <c r="D1719">
        <v>30</v>
      </c>
      <c r="E1719">
        <v>9</v>
      </c>
      <c r="F1719" s="36" t="str">
        <f>VLOOKUP(Z1719, method!$A$1:$B$15, 2, 0)</f>
        <v>中後</v>
      </c>
      <c r="G1719">
        <v>4</v>
      </c>
      <c r="H1719">
        <v>119</v>
      </c>
      <c r="I1719" s="43">
        <v>1200</v>
      </c>
      <c r="J1719" s="16" t="s">
        <v>316</v>
      </c>
      <c r="K1719">
        <v>1</v>
      </c>
      <c r="L1719">
        <v>11.07</v>
      </c>
      <c r="M1719">
        <v>12</v>
      </c>
      <c r="N1719">
        <v>6</v>
      </c>
      <c r="O1719">
        <v>24</v>
      </c>
      <c r="P1719" s="31" t="s">
        <v>455</v>
      </c>
      <c r="Q1719">
        <v>1121</v>
      </c>
      <c r="R1719">
        <v>3</v>
      </c>
      <c r="S1719" s="32" t="s">
        <v>435</v>
      </c>
      <c r="T1719">
        <v>748</v>
      </c>
      <c r="W1719">
        <v>5</v>
      </c>
      <c r="X1719">
        <v>63</v>
      </c>
      <c r="Y1719" s="25" t="s">
        <v>166</v>
      </c>
      <c r="Z1719">
        <v>9</v>
      </c>
      <c r="AA1719">
        <v>9</v>
      </c>
      <c r="AB1719">
        <v>9</v>
      </c>
      <c r="AF1719">
        <v>11</v>
      </c>
      <c r="AG1719" t="s">
        <v>101</v>
      </c>
    </row>
    <row r="1720" spans="1:33" x14ac:dyDescent="0.25">
      <c r="A1720" s="24" t="s">
        <v>349</v>
      </c>
      <c r="B1720" s="18" t="s">
        <v>371</v>
      </c>
      <c r="C1720" s="18" t="s">
        <v>2358</v>
      </c>
      <c r="D1720">
        <v>4.8</v>
      </c>
      <c r="E1720" s="28">
        <v>1</v>
      </c>
      <c r="F1720" s="37" t="str">
        <f>VLOOKUP(Z1720, method!$A$1:$B$15, 2, 0)</f>
        <v>中前</v>
      </c>
      <c r="G1720">
        <v>5</v>
      </c>
      <c r="H1720">
        <v>128</v>
      </c>
      <c r="I1720" s="43">
        <v>1200</v>
      </c>
      <c r="J1720" s="18" t="s">
        <v>524</v>
      </c>
      <c r="K1720">
        <v>1</v>
      </c>
      <c r="L1720">
        <v>9.65</v>
      </c>
      <c r="M1720">
        <v>17</v>
      </c>
      <c r="N1720">
        <v>9</v>
      </c>
      <c r="O1720">
        <v>25</v>
      </c>
      <c r="P1720" s="31" t="s">
        <v>455</v>
      </c>
      <c r="Q1720">
        <v>1068</v>
      </c>
      <c r="R1720">
        <v>4</v>
      </c>
      <c r="S1720" s="32" t="s">
        <v>435</v>
      </c>
      <c r="T1720">
        <v>30</v>
      </c>
      <c r="W1720" s="12" t="s">
        <v>451</v>
      </c>
      <c r="X1720">
        <v>57</v>
      </c>
      <c r="Y1720" s="21" t="s">
        <v>106</v>
      </c>
      <c r="Z1720">
        <v>6</v>
      </c>
      <c r="AA1720">
        <v>7</v>
      </c>
      <c r="AB1720">
        <v>1</v>
      </c>
      <c r="AF1720">
        <v>8</v>
      </c>
      <c r="AG1720" t="s">
        <v>524</v>
      </c>
    </row>
    <row r="1721" spans="1:33" hidden="1" x14ac:dyDescent="0.25">
      <c r="A1721" s="24" t="s">
        <v>349</v>
      </c>
      <c r="B1721" s="18" t="s">
        <v>371</v>
      </c>
      <c r="C1721" s="18" t="s">
        <v>2358</v>
      </c>
      <c r="D1721">
        <v>2.7</v>
      </c>
      <c r="E1721" s="34">
        <v>5</v>
      </c>
      <c r="F1721" s="36" t="str">
        <f>VLOOKUP(Z1721, method!$A$1:$B$15, 2, 0)</f>
        <v>中後</v>
      </c>
      <c r="G1721">
        <v>3</v>
      </c>
      <c r="H1721">
        <v>132</v>
      </c>
      <c r="I1721">
        <v>1650</v>
      </c>
      <c r="J1721" s="16" t="s">
        <v>13</v>
      </c>
      <c r="K1721">
        <v>1</v>
      </c>
      <c r="L1721">
        <v>40.270000000000003</v>
      </c>
      <c r="M1721">
        <v>21</v>
      </c>
      <c r="N1721">
        <v>5</v>
      </c>
      <c r="O1721">
        <v>25</v>
      </c>
      <c r="P1721" s="31" t="s">
        <v>461</v>
      </c>
      <c r="Q1721">
        <v>1055</v>
      </c>
      <c r="R1721">
        <v>4</v>
      </c>
      <c r="S1721" s="32" t="s">
        <v>446</v>
      </c>
      <c r="T1721">
        <v>691</v>
      </c>
      <c r="W1721" s="12" t="s">
        <v>521</v>
      </c>
      <c r="X1721">
        <v>57</v>
      </c>
      <c r="Y1721" s="21" t="s">
        <v>106</v>
      </c>
      <c r="Z1721">
        <v>8</v>
      </c>
      <c r="AA1721">
        <v>8</v>
      </c>
      <c r="AB1721">
        <v>9</v>
      </c>
      <c r="AC1721">
        <v>5</v>
      </c>
      <c r="AF1721">
        <v>8</v>
      </c>
      <c r="AG1721" t="s">
        <v>524</v>
      </c>
    </row>
    <row r="1722" spans="1:33" hidden="1" x14ac:dyDescent="0.25">
      <c r="A1722" s="24" t="s">
        <v>349</v>
      </c>
      <c r="B1722" s="18" t="s">
        <v>371</v>
      </c>
      <c r="C1722" s="18" t="s">
        <v>2358</v>
      </c>
      <c r="D1722">
        <v>5.2</v>
      </c>
      <c r="E1722" s="28">
        <v>3</v>
      </c>
      <c r="F1722" s="37" t="str">
        <f>VLOOKUP(Z1722, method!$A$1:$B$15, 2, 0)</f>
        <v>中前</v>
      </c>
      <c r="G1722">
        <v>4</v>
      </c>
      <c r="H1722">
        <v>132</v>
      </c>
      <c r="I1722">
        <v>1650</v>
      </c>
      <c r="J1722" s="16" t="s">
        <v>13</v>
      </c>
      <c r="K1722">
        <v>1</v>
      </c>
      <c r="L1722">
        <v>40.880000000000003</v>
      </c>
      <c r="M1722">
        <v>7</v>
      </c>
      <c r="N1722">
        <v>5</v>
      </c>
      <c r="O1722">
        <v>25</v>
      </c>
      <c r="P1722" s="31" t="s">
        <v>450</v>
      </c>
      <c r="Q1722">
        <v>1054</v>
      </c>
      <c r="R1722">
        <v>4</v>
      </c>
      <c r="S1722" s="32" t="s">
        <v>435</v>
      </c>
      <c r="T1722">
        <v>654</v>
      </c>
      <c r="W1722" s="12" t="s">
        <v>451</v>
      </c>
      <c r="X1722">
        <v>57</v>
      </c>
      <c r="Y1722" s="21" t="s">
        <v>106</v>
      </c>
      <c r="Z1722">
        <v>6</v>
      </c>
      <c r="AA1722">
        <v>5</v>
      </c>
      <c r="AB1722">
        <v>5</v>
      </c>
      <c r="AC1722">
        <v>3</v>
      </c>
      <c r="AF1722">
        <v>8</v>
      </c>
      <c r="AG1722" t="s">
        <v>524</v>
      </c>
    </row>
    <row r="1723" spans="1:33" hidden="1" x14ac:dyDescent="0.25">
      <c r="A1723" s="24" t="s">
        <v>349</v>
      </c>
      <c r="B1723" s="18" t="s">
        <v>371</v>
      </c>
      <c r="C1723" s="18" t="s">
        <v>2358</v>
      </c>
      <c r="D1723">
        <v>11</v>
      </c>
      <c r="E1723">
        <v>6</v>
      </c>
      <c r="F1723" s="35" t="str">
        <f>VLOOKUP(Z1723, method!$A$1:$B$15, 2, 0)</f>
        <v>放頭</v>
      </c>
      <c r="G1723">
        <v>11</v>
      </c>
      <c r="H1723">
        <v>135</v>
      </c>
      <c r="I1723">
        <v>1650</v>
      </c>
      <c r="J1723" s="16" t="s">
        <v>13</v>
      </c>
      <c r="K1723">
        <v>1</v>
      </c>
      <c r="L1723">
        <v>39.96</v>
      </c>
      <c r="M1723">
        <v>16</v>
      </c>
      <c r="N1723">
        <v>4</v>
      </c>
      <c r="O1723">
        <v>25</v>
      </c>
      <c r="P1723" s="31" t="s">
        <v>455</v>
      </c>
      <c r="Q1723">
        <v>1043</v>
      </c>
      <c r="R1723">
        <v>4</v>
      </c>
      <c r="S1723" s="32" t="s">
        <v>446</v>
      </c>
      <c r="T1723">
        <v>596</v>
      </c>
      <c r="W1723">
        <v>3</v>
      </c>
      <c r="X1723">
        <v>59</v>
      </c>
      <c r="Y1723" s="21" t="s">
        <v>106</v>
      </c>
      <c r="Z1723">
        <v>1</v>
      </c>
      <c r="AA1723">
        <v>1</v>
      </c>
      <c r="AB1723">
        <v>1</v>
      </c>
      <c r="AC1723">
        <v>6</v>
      </c>
      <c r="AF1723">
        <v>8</v>
      </c>
      <c r="AG1723" t="s">
        <v>524</v>
      </c>
    </row>
    <row r="1724" spans="1:33" hidden="1" x14ac:dyDescent="0.25">
      <c r="A1724" s="24" t="s">
        <v>349</v>
      </c>
      <c r="B1724" s="18" t="s">
        <v>371</v>
      </c>
      <c r="C1724" s="18" t="s">
        <v>2358</v>
      </c>
      <c r="D1724">
        <v>12</v>
      </c>
      <c r="E1724">
        <v>8</v>
      </c>
      <c r="F1724" s="37" t="str">
        <f>VLOOKUP(Z1724, method!$A$1:$B$15, 2, 0)</f>
        <v>中前</v>
      </c>
      <c r="G1724">
        <v>4</v>
      </c>
      <c r="H1724">
        <v>116</v>
      </c>
      <c r="I1724">
        <v>1650</v>
      </c>
      <c r="J1724" s="17" t="s">
        <v>121</v>
      </c>
      <c r="K1724">
        <v>1</v>
      </c>
      <c r="L1724">
        <v>39.270000000000003</v>
      </c>
      <c r="M1724">
        <v>2</v>
      </c>
      <c r="N1724">
        <v>4</v>
      </c>
      <c r="O1724">
        <v>25</v>
      </c>
      <c r="P1724" s="42" t="s">
        <v>445</v>
      </c>
      <c r="Q1724">
        <v>1036</v>
      </c>
      <c r="R1724">
        <v>3</v>
      </c>
      <c r="S1724" s="32" t="s">
        <v>446</v>
      </c>
      <c r="T1724">
        <v>560</v>
      </c>
      <c r="W1724" t="s">
        <v>459</v>
      </c>
      <c r="X1724">
        <v>61</v>
      </c>
      <c r="Y1724" s="21" t="s">
        <v>106</v>
      </c>
      <c r="Z1724">
        <v>6</v>
      </c>
      <c r="AA1724">
        <v>6</v>
      </c>
      <c r="AB1724">
        <v>6</v>
      </c>
      <c r="AC1724">
        <v>8</v>
      </c>
      <c r="AF1724">
        <v>8</v>
      </c>
      <c r="AG1724" t="s">
        <v>524</v>
      </c>
    </row>
    <row r="1725" spans="1:33" hidden="1" x14ac:dyDescent="0.25">
      <c r="A1725" s="24" t="s">
        <v>349</v>
      </c>
      <c r="B1725" s="18" t="s">
        <v>371</v>
      </c>
      <c r="C1725" s="18" t="s">
        <v>2358</v>
      </c>
      <c r="D1725">
        <v>85</v>
      </c>
      <c r="E1725" s="34">
        <v>5</v>
      </c>
      <c r="F1725" s="36" t="str">
        <f>VLOOKUP(Z1725, method!$A$1:$B$15, 2, 0)</f>
        <v>中後</v>
      </c>
      <c r="G1725">
        <v>6</v>
      </c>
      <c r="H1725">
        <v>121</v>
      </c>
      <c r="I1725">
        <v>1400</v>
      </c>
      <c r="J1725" s="21" t="s">
        <v>44</v>
      </c>
      <c r="K1725">
        <v>1</v>
      </c>
      <c r="L1725">
        <v>21.38</v>
      </c>
      <c r="M1725">
        <v>23</v>
      </c>
      <c r="N1725">
        <v>3</v>
      </c>
      <c r="O1725">
        <v>25</v>
      </c>
      <c r="P1725" t="s">
        <v>434</v>
      </c>
      <c r="Q1725">
        <v>1039</v>
      </c>
      <c r="R1725">
        <v>3</v>
      </c>
      <c r="S1725" s="32" t="s">
        <v>446</v>
      </c>
      <c r="T1725">
        <v>528</v>
      </c>
      <c r="W1725" s="12" t="s">
        <v>451</v>
      </c>
      <c r="X1725">
        <v>62</v>
      </c>
      <c r="Y1725" s="21" t="s">
        <v>106</v>
      </c>
      <c r="Z1725">
        <v>8</v>
      </c>
      <c r="AA1725">
        <v>9</v>
      </c>
      <c r="AB1725">
        <v>8</v>
      </c>
      <c r="AC1725">
        <v>5</v>
      </c>
      <c r="AF1725">
        <v>8</v>
      </c>
      <c r="AG1725" t="s">
        <v>524</v>
      </c>
    </row>
    <row r="1726" spans="1:33" x14ac:dyDescent="0.25">
      <c r="A1726" s="24" t="s">
        <v>349</v>
      </c>
      <c r="B1726" s="18" t="s">
        <v>371</v>
      </c>
      <c r="C1726" s="18" t="s">
        <v>2358</v>
      </c>
      <c r="D1726">
        <v>12</v>
      </c>
      <c r="E1726">
        <v>9</v>
      </c>
      <c r="F1726" s="36" t="str">
        <f>VLOOKUP(Z1726, method!$A$1:$B$15, 2, 0)</f>
        <v>中後</v>
      </c>
      <c r="G1726">
        <v>3</v>
      </c>
      <c r="H1726">
        <v>122</v>
      </c>
      <c r="I1726" s="43">
        <v>1200</v>
      </c>
      <c r="J1726" s="16" t="s">
        <v>29</v>
      </c>
      <c r="K1726">
        <v>1</v>
      </c>
      <c r="L1726">
        <v>10.34</v>
      </c>
      <c r="M1726">
        <v>5</v>
      </c>
      <c r="N1726">
        <v>3</v>
      </c>
      <c r="O1726">
        <v>25</v>
      </c>
      <c r="P1726" s="42" t="s">
        <v>445</v>
      </c>
      <c r="Q1726">
        <v>1051</v>
      </c>
      <c r="R1726">
        <v>3</v>
      </c>
      <c r="S1726" s="32" t="s">
        <v>435</v>
      </c>
      <c r="T1726">
        <v>482</v>
      </c>
      <c r="W1726" t="s">
        <v>699</v>
      </c>
      <c r="X1726">
        <v>62</v>
      </c>
      <c r="Y1726" s="21" t="s">
        <v>106</v>
      </c>
      <c r="Z1726">
        <v>9</v>
      </c>
      <c r="AA1726">
        <v>8</v>
      </c>
      <c r="AB1726">
        <v>9</v>
      </c>
      <c r="AF1726">
        <v>8</v>
      </c>
      <c r="AG1726" t="s">
        <v>524</v>
      </c>
    </row>
    <row r="1727" spans="1:33" hidden="1" x14ac:dyDescent="0.25">
      <c r="A1727" s="24" t="s">
        <v>349</v>
      </c>
      <c r="B1727" s="18" t="s">
        <v>371</v>
      </c>
      <c r="C1727" s="18" t="s">
        <v>2358</v>
      </c>
      <c r="D1727">
        <v>5.7</v>
      </c>
      <c r="E1727">
        <v>9</v>
      </c>
      <c r="F1727" s="35" t="str">
        <f>VLOOKUP(Z1727, method!$A$1:$B$15, 2, 0)</f>
        <v>放頭</v>
      </c>
      <c r="G1727">
        <v>1</v>
      </c>
      <c r="H1727">
        <v>119</v>
      </c>
      <c r="I1727">
        <v>1650</v>
      </c>
      <c r="J1727" s="19" t="s">
        <v>101</v>
      </c>
      <c r="K1727">
        <v>1</v>
      </c>
      <c r="L1727">
        <v>40.61</v>
      </c>
      <c r="M1727">
        <v>19</v>
      </c>
      <c r="N1727">
        <v>2</v>
      </c>
      <c r="O1727">
        <v>25</v>
      </c>
      <c r="P1727" s="31" t="s">
        <v>455</v>
      </c>
      <c r="Q1727">
        <v>1052</v>
      </c>
      <c r="R1727">
        <v>3</v>
      </c>
      <c r="S1727" s="32" t="s">
        <v>435</v>
      </c>
      <c r="T1727">
        <v>446</v>
      </c>
      <c r="W1727" t="s">
        <v>488</v>
      </c>
      <c r="X1727">
        <v>62</v>
      </c>
      <c r="Y1727" s="21" t="s">
        <v>106</v>
      </c>
      <c r="Z1727">
        <v>3</v>
      </c>
      <c r="AA1727">
        <v>3</v>
      </c>
      <c r="AB1727">
        <v>3</v>
      </c>
      <c r="AC1727">
        <v>9</v>
      </c>
      <c r="AF1727">
        <v>8</v>
      </c>
      <c r="AG1727" t="s">
        <v>524</v>
      </c>
    </row>
    <row r="1728" spans="1:33" hidden="1" x14ac:dyDescent="0.25">
      <c r="A1728" s="24" t="s">
        <v>349</v>
      </c>
      <c r="B1728" s="18" t="s">
        <v>371</v>
      </c>
      <c r="C1728" s="18" t="s">
        <v>2358</v>
      </c>
      <c r="D1728">
        <v>7.9</v>
      </c>
      <c r="E1728" s="28">
        <v>1</v>
      </c>
      <c r="F1728" s="36" t="str">
        <f>VLOOKUP(Z1728, method!$A$1:$B$15, 2, 0)</f>
        <v>中後</v>
      </c>
      <c r="G1728">
        <v>7</v>
      </c>
      <c r="H1728">
        <v>130</v>
      </c>
      <c r="I1728">
        <v>1650</v>
      </c>
      <c r="J1728" s="16" t="s">
        <v>13</v>
      </c>
      <c r="K1728">
        <v>1</v>
      </c>
      <c r="L1728">
        <v>40.53</v>
      </c>
      <c r="M1728">
        <v>8</v>
      </c>
      <c r="N1728">
        <v>1</v>
      </c>
      <c r="O1728">
        <v>25</v>
      </c>
      <c r="P1728" s="31" t="s">
        <v>450</v>
      </c>
      <c r="Q1728">
        <v>1074</v>
      </c>
      <c r="R1728">
        <v>4</v>
      </c>
      <c r="S1728" s="32" t="s">
        <v>435</v>
      </c>
      <c r="T1728">
        <v>330</v>
      </c>
      <c r="W1728" s="12" t="s">
        <v>480</v>
      </c>
      <c r="X1728">
        <v>55</v>
      </c>
      <c r="Y1728" s="21" t="s">
        <v>106</v>
      </c>
      <c r="Z1728">
        <v>10</v>
      </c>
      <c r="AA1728">
        <v>10</v>
      </c>
      <c r="AB1728">
        <v>8</v>
      </c>
      <c r="AC1728">
        <v>1</v>
      </c>
      <c r="AF1728">
        <v>8</v>
      </c>
      <c r="AG1728" t="s">
        <v>524</v>
      </c>
    </row>
    <row r="1729" spans="1:33" hidden="1" x14ac:dyDescent="0.25">
      <c r="A1729" s="24" t="s">
        <v>349</v>
      </c>
      <c r="B1729" s="18" t="s">
        <v>371</v>
      </c>
      <c r="C1729" s="18" t="s">
        <v>2358</v>
      </c>
      <c r="D1729">
        <v>15</v>
      </c>
      <c r="E1729">
        <v>6</v>
      </c>
      <c r="F1729" s="37" t="str">
        <f>VLOOKUP(Z1729, method!$A$1:$B$15, 2, 0)</f>
        <v>中前</v>
      </c>
      <c r="G1729">
        <v>7</v>
      </c>
      <c r="H1729">
        <v>134</v>
      </c>
      <c r="I1729">
        <v>1400</v>
      </c>
      <c r="J1729" s="19" t="s">
        <v>395</v>
      </c>
      <c r="K1729">
        <v>1</v>
      </c>
      <c r="L1729">
        <v>22.78</v>
      </c>
      <c r="M1729">
        <v>8</v>
      </c>
      <c r="N1729">
        <v>12</v>
      </c>
      <c r="O1729">
        <v>24</v>
      </c>
      <c r="P1729" t="s">
        <v>434</v>
      </c>
      <c r="Q1729">
        <v>1053</v>
      </c>
      <c r="R1729">
        <v>4</v>
      </c>
      <c r="S1729" s="32" t="s">
        <v>435</v>
      </c>
      <c r="T1729">
        <v>241</v>
      </c>
      <c r="W1729" t="s">
        <v>442</v>
      </c>
      <c r="X1729">
        <v>57</v>
      </c>
      <c r="Y1729" s="21" t="s">
        <v>106</v>
      </c>
      <c r="Z1729">
        <v>6</v>
      </c>
      <c r="AA1729">
        <v>6</v>
      </c>
      <c r="AB1729">
        <v>5</v>
      </c>
      <c r="AC1729">
        <v>6</v>
      </c>
      <c r="AF1729">
        <v>8</v>
      </c>
      <c r="AG1729" t="s">
        <v>524</v>
      </c>
    </row>
    <row r="1730" spans="1:33" hidden="1" x14ac:dyDescent="0.25">
      <c r="A1730" s="24" t="s">
        <v>349</v>
      </c>
      <c r="B1730" s="18" t="s">
        <v>371</v>
      </c>
      <c r="C1730" s="18" t="s">
        <v>2358</v>
      </c>
      <c r="D1730">
        <v>17</v>
      </c>
      <c r="E1730" s="34">
        <v>4</v>
      </c>
      <c r="F1730" s="36" t="str">
        <f>VLOOKUP(Z1730, method!$A$1:$B$15, 2, 0)</f>
        <v>中後</v>
      </c>
      <c r="G1730">
        <v>3</v>
      </c>
      <c r="H1730">
        <v>133</v>
      </c>
      <c r="I1730" s="43">
        <v>1200</v>
      </c>
      <c r="J1730" s="16" t="s">
        <v>13</v>
      </c>
      <c r="K1730">
        <v>1</v>
      </c>
      <c r="L1730">
        <v>9.9700000000000006</v>
      </c>
      <c r="M1730">
        <v>6</v>
      </c>
      <c r="N1730">
        <v>11</v>
      </c>
      <c r="O1730">
        <v>24</v>
      </c>
      <c r="P1730" s="31" t="s">
        <v>450</v>
      </c>
      <c r="Q1730">
        <v>1066</v>
      </c>
      <c r="R1730">
        <v>4</v>
      </c>
      <c r="S1730" s="32" t="s">
        <v>435</v>
      </c>
      <c r="T1730">
        <v>161</v>
      </c>
      <c r="W1730" s="12">
        <v>2</v>
      </c>
      <c r="X1730">
        <v>58</v>
      </c>
      <c r="Y1730" s="21" t="s">
        <v>106</v>
      </c>
      <c r="Z1730">
        <v>8</v>
      </c>
      <c r="AA1730">
        <v>7</v>
      </c>
      <c r="AB1730">
        <v>4</v>
      </c>
      <c r="AF1730">
        <v>8</v>
      </c>
      <c r="AG1730" t="s">
        <v>524</v>
      </c>
    </row>
    <row r="1731" spans="1:33" hidden="1" x14ac:dyDescent="0.25">
      <c r="A1731" s="24" t="s">
        <v>349</v>
      </c>
      <c r="B1731" s="18" t="s">
        <v>371</v>
      </c>
      <c r="C1731" s="18" t="s">
        <v>2358</v>
      </c>
      <c r="D1731">
        <v>10</v>
      </c>
      <c r="E1731">
        <v>9</v>
      </c>
      <c r="F1731" s="36" t="str">
        <f>VLOOKUP(Z1731, method!$A$1:$B$15, 2, 0)</f>
        <v>中後</v>
      </c>
      <c r="G1731">
        <v>5</v>
      </c>
      <c r="H1731">
        <v>120</v>
      </c>
      <c r="I1731" s="43">
        <v>1200</v>
      </c>
      <c r="J1731" s="27" t="s">
        <v>93</v>
      </c>
      <c r="K1731">
        <v>1</v>
      </c>
      <c r="L1731">
        <v>10.68</v>
      </c>
      <c r="M1731">
        <v>16</v>
      </c>
      <c r="N1731">
        <v>10</v>
      </c>
      <c r="O1731">
        <v>24</v>
      </c>
      <c r="P1731" s="31" t="s">
        <v>455</v>
      </c>
      <c r="Q1731">
        <v>1062</v>
      </c>
      <c r="R1731">
        <v>3</v>
      </c>
      <c r="S1731" s="32" t="s">
        <v>446</v>
      </c>
      <c r="T1731">
        <v>108</v>
      </c>
      <c r="W1731" t="s">
        <v>572</v>
      </c>
      <c r="X1731">
        <v>60</v>
      </c>
      <c r="Y1731" s="21" t="s">
        <v>106</v>
      </c>
      <c r="Z1731">
        <v>10</v>
      </c>
      <c r="AA1731">
        <v>10</v>
      </c>
      <c r="AB1731">
        <v>9</v>
      </c>
      <c r="AF1731">
        <v>8</v>
      </c>
      <c r="AG1731" t="s">
        <v>524</v>
      </c>
    </row>
    <row r="1732" spans="1:33" hidden="1" x14ac:dyDescent="0.25">
      <c r="A1732" s="24" t="s">
        <v>349</v>
      </c>
      <c r="B1732" s="18" t="s">
        <v>371</v>
      </c>
      <c r="C1732" s="18" t="s">
        <v>2358</v>
      </c>
      <c r="D1732">
        <v>29</v>
      </c>
      <c r="E1732">
        <v>11</v>
      </c>
      <c r="F1732" s="37" t="str">
        <f>VLOOKUP(Z1732, method!$A$1:$B$15, 2, 0)</f>
        <v>中前</v>
      </c>
      <c r="G1732">
        <v>6</v>
      </c>
      <c r="H1732">
        <v>121</v>
      </c>
      <c r="I1732">
        <v>1400</v>
      </c>
      <c r="J1732" s="25" t="s">
        <v>49</v>
      </c>
      <c r="K1732">
        <v>1</v>
      </c>
      <c r="L1732">
        <v>22.66</v>
      </c>
      <c r="M1732">
        <v>28</v>
      </c>
      <c r="N1732">
        <v>9</v>
      </c>
      <c r="O1732">
        <v>24</v>
      </c>
      <c r="P1732" t="s">
        <v>429</v>
      </c>
      <c r="Q1732">
        <v>1061</v>
      </c>
      <c r="R1732">
        <v>3</v>
      </c>
      <c r="S1732" s="32" t="s">
        <v>435</v>
      </c>
      <c r="T1732">
        <v>64</v>
      </c>
      <c r="W1732">
        <v>4</v>
      </c>
      <c r="X1732">
        <v>62</v>
      </c>
      <c r="Y1732" s="21" t="s">
        <v>106</v>
      </c>
      <c r="Z1732">
        <v>6</v>
      </c>
      <c r="AA1732">
        <v>5</v>
      </c>
      <c r="AB1732">
        <v>4</v>
      </c>
      <c r="AC1732">
        <v>11</v>
      </c>
      <c r="AF1732">
        <v>8</v>
      </c>
      <c r="AG1732" t="s">
        <v>524</v>
      </c>
    </row>
    <row r="1733" spans="1:33" hidden="1" x14ac:dyDescent="0.25">
      <c r="A1733" s="24" t="s">
        <v>349</v>
      </c>
      <c r="B1733" s="18" t="s">
        <v>371</v>
      </c>
      <c r="C1733" s="18" t="s">
        <v>2358</v>
      </c>
      <c r="D1733">
        <v>71</v>
      </c>
      <c r="E1733">
        <v>6</v>
      </c>
      <c r="F1733" s="36" t="str">
        <f>VLOOKUP(Z1733, method!$A$1:$B$15, 2, 0)</f>
        <v>中後</v>
      </c>
      <c r="G1733">
        <v>2</v>
      </c>
      <c r="H1733">
        <v>118</v>
      </c>
      <c r="I1733">
        <v>1000</v>
      </c>
      <c r="J1733" s="25" t="s">
        <v>49</v>
      </c>
      <c r="K1733">
        <v>0</v>
      </c>
      <c r="L1733">
        <v>56.36</v>
      </c>
      <c r="M1733">
        <v>15</v>
      </c>
      <c r="N1733">
        <v>9</v>
      </c>
      <c r="O1733">
        <v>24</v>
      </c>
      <c r="P1733" t="s">
        <v>539</v>
      </c>
      <c r="Q1733">
        <v>1047</v>
      </c>
      <c r="R1733">
        <v>3</v>
      </c>
      <c r="S1733" s="32" t="s">
        <v>446</v>
      </c>
      <c r="T1733">
        <v>27</v>
      </c>
      <c r="W1733" t="s">
        <v>541</v>
      </c>
      <c r="X1733">
        <v>63</v>
      </c>
      <c r="Y1733" s="21" t="s">
        <v>106</v>
      </c>
      <c r="Z1733">
        <v>10</v>
      </c>
      <c r="AA1733">
        <v>4</v>
      </c>
      <c r="AB1733">
        <v>6</v>
      </c>
      <c r="AF1733">
        <v>8</v>
      </c>
      <c r="AG1733" t="s">
        <v>524</v>
      </c>
    </row>
    <row r="1734" spans="1:33" hidden="1" x14ac:dyDescent="0.25">
      <c r="A1734" s="24" t="s">
        <v>349</v>
      </c>
      <c r="B1734" s="18" t="s">
        <v>371</v>
      </c>
      <c r="C1734" s="18" t="s">
        <v>2358</v>
      </c>
      <c r="D1734">
        <v>18</v>
      </c>
      <c r="E1734">
        <v>7</v>
      </c>
      <c r="F1734" s="36" t="str">
        <f>VLOOKUP(Z1734, method!$A$1:$B$15, 2, 0)</f>
        <v>中後</v>
      </c>
      <c r="G1734">
        <v>4</v>
      </c>
      <c r="H1734">
        <v>120</v>
      </c>
      <c r="I1734" s="43">
        <v>1200</v>
      </c>
      <c r="J1734" s="24" t="s">
        <v>38</v>
      </c>
      <c r="K1734">
        <v>1</v>
      </c>
      <c r="L1734">
        <v>10.88</v>
      </c>
      <c r="M1734">
        <v>4</v>
      </c>
      <c r="N1734">
        <v>7</v>
      </c>
      <c r="O1734">
        <v>24</v>
      </c>
      <c r="P1734" s="31" t="s">
        <v>450</v>
      </c>
      <c r="Q1734">
        <v>1051</v>
      </c>
      <c r="R1734">
        <v>3</v>
      </c>
      <c r="S1734" s="32" t="s">
        <v>435</v>
      </c>
      <c r="T1734">
        <v>801</v>
      </c>
      <c r="W1734" s="12" t="s">
        <v>451</v>
      </c>
      <c r="X1734">
        <v>64</v>
      </c>
      <c r="Y1734" s="21" t="s">
        <v>106</v>
      </c>
      <c r="Z1734">
        <v>10</v>
      </c>
      <c r="AA1734">
        <v>7</v>
      </c>
      <c r="AB1734">
        <v>7</v>
      </c>
      <c r="AF1734">
        <v>8</v>
      </c>
      <c r="AG1734" t="s">
        <v>524</v>
      </c>
    </row>
    <row r="1735" spans="1:33" hidden="1" x14ac:dyDescent="0.25">
      <c r="A1735" s="24" t="s">
        <v>349</v>
      </c>
      <c r="B1735" s="18" t="s">
        <v>371</v>
      </c>
      <c r="C1735" s="18" t="s">
        <v>2358</v>
      </c>
      <c r="D1735">
        <v>17</v>
      </c>
      <c r="E1735">
        <v>6</v>
      </c>
      <c r="F1735" s="37" t="str">
        <f>VLOOKUP(Z1735, method!$A$1:$B$15, 2, 0)</f>
        <v>中前</v>
      </c>
      <c r="G1735">
        <v>3</v>
      </c>
      <c r="H1735">
        <v>121</v>
      </c>
      <c r="I1735" s="43">
        <v>1200</v>
      </c>
      <c r="J1735" s="24" t="s">
        <v>38</v>
      </c>
      <c r="K1735">
        <v>1</v>
      </c>
      <c r="L1735">
        <v>12.25</v>
      </c>
      <c r="M1735">
        <v>15</v>
      </c>
      <c r="N1735">
        <v>6</v>
      </c>
      <c r="O1735">
        <v>24</v>
      </c>
      <c r="P1735" t="s">
        <v>441</v>
      </c>
      <c r="Q1735">
        <v>1052</v>
      </c>
      <c r="R1735">
        <v>3</v>
      </c>
      <c r="S1735" s="33" t="s">
        <v>577</v>
      </c>
      <c r="T1735">
        <v>756</v>
      </c>
      <c r="W1735">
        <v>12</v>
      </c>
      <c r="X1735">
        <v>64</v>
      </c>
      <c r="Y1735" s="21" t="s">
        <v>106</v>
      </c>
      <c r="Z1735">
        <v>4</v>
      </c>
      <c r="AA1735">
        <v>5</v>
      </c>
      <c r="AB1735">
        <v>6</v>
      </c>
      <c r="AF1735">
        <v>8</v>
      </c>
      <c r="AG1735" t="s">
        <v>524</v>
      </c>
    </row>
    <row r="1736" spans="1:33" hidden="1" x14ac:dyDescent="0.25">
      <c r="A1736" s="24" t="s">
        <v>349</v>
      </c>
      <c r="B1736" s="19" t="s">
        <v>374</v>
      </c>
      <c r="C1736" s="19" t="s">
        <v>2359</v>
      </c>
      <c r="D1736">
        <v>10</v>
      </c>
      <c r="E1736" s="34">
        <v>5</v>
      </c>
      <c r="F1736" s="37" t="str">
        <f>VLOOKUP(Z1736, method!$A$1:$B$15, 2, 0)</f>
        <v>中前</v>
      </c>
      <c r="G1736">
        <v>3</v>
      </c>
      <c r="H1736">
        <v>124</v>
      </c>
      <c r="I1736" s="43">
        <v>1200</v>
      </c>
      <c r="J1736" s="22" t="s">
        <v>471</v>
      </c>
      <c r="K1736">
        <v>1</v>
      </c>
      <c r="L1736">
        <v>8.91</v>
      </c>
      <c r="M1736">
        <v>22</v>
      </c>
      <c r="N1736">
        <v>6</v>
      </c>
      <c r="O1736">
        <v>25</v>
      </c>
      <c r="P1736" t="s">
        <v>434</v>
      </c>
      <c r="Q1736">
        <v>1109</v>
      </c>
      <c r="R1736">
        <v>3</v>
      </c>
      <c r="S1736" s="32" t="s">
        <v>435</v>
      </c>
      <c r="T1736">
        <v>775</v>
      </c>
      <c r="W1736" s="12" t="s">
        <v>558</v>
      </c>
      <c r="X1736">
        <v>66</v>
      </c>
      <c r="Y1736" s="23" t="s">
        <v>692</v>
      </c>
      <c r="Z1736">
        <v>6</v>
      </c>
      <c r="AA1736">
        <v>5</v>
      </c>
      <c r="AB1736">
        <v>5</v>
      </c>
      <c r="AF1736">
        <v>9</v>
      </c>
      <c r="AG1736" t="s">
        <v>471</v>
      </c>
    </row>
    <row r="1737" spans="1:33" x14ac:dyDescent="0.25">
      <c r="A1737" s="24" t="s">
        <v>349</v>
      </c>
      <c r="B1737" s="19" t="s">
        <v>374</v>
      </c>
      <c r="C1737" s="19" t="s">
        <v>2359</v>
      </c>
      <c r="D1737">
        <v>14</v>
      </c>
      <c r="E1737">
        <v>8</v>
      </c>
      <c r="F1737" s="36" t="str">
        <f>VLOOKUP(Z1737, method!$A$1:$B$15, 2, 0)</f>
        <v>中後</v>
      </c>
      <c r="G1737">
        <v>5</v>
      </c>
      <c r="H1737">
        <v>121</v>
      </c>
      <c r="I1737" s="43">
        <v>1200</v>
      </c>
      <c r="J1737" s="22" t="s">
        <v>471</v>
      </c>
      <c r="K1737">
        <v>1</v>
      </c>
      <c r="L1737">
        <v>10.36</v>
      </c>
      <c r="M1737">
        <v>7</v>
      </c>
      <c r="N1737">
        <v>5</v>
      </c>
      <c r="O1737">
        <v>25</v>
      </c>
      <c r="P1737" s="31" t="s">
        <v>450</v>
      </c>
      <c r="Q1737">
        <v>1119</v>
      </c>
      <c r="R1737">
        <v>3</v>
      </c>
      <c r="S1737" s="32" t="s">
        <v>435</v>
      </c>
      <c r="T1737">
        <v>658</v>
      </c>
      <c r="W1737" t="s">
        <v>436</v>
      </c>
      <c r="X1737">
        <v>68</v>
      </c>
      <c r="Y1737" s="23" t="s">
        <v>692</v>
      </c>
      <c r="Z1737">
        <v>8</v>
      </c>
      <c r="AA1737">
        <v>9</v>
      </c>
      <c r="AB1737">
        <v>8</v>
      </c>
      <c r="AF1737">
        <v>9</v>
      </c>
      <c r="AG1737" t="s">
        <v>471</v>
      </c>
    </row>
    <row r="1738" spans="1:33" x14ac:dyDescent="0.25">
      <c r="A1738" s="24" t="s">
        <v>349</v>
      </c>
      <c r="B1738" s="19" t="s">
        <v>374</v>
      </c>
      <c r="C1738" s="19" t="s">
        <v>2359</v>
      </c>
      <c r="D1738">
        <v>8</v>
      </c>
      <c r="E1738">
        <v>11</v>
      </c>
      <c r="F1738" s="35" t="str">
        <f>VLOOKUP(Z1738, method!$A$1:$B$15, 2, 0)</f>
        <v>放頭</v>
      </c>
      <c r="G1738">
        <v>8</v>
      </c>
      <c r="H1738">
        <v>122</v>
      </c>
      <c r="I1738" s="43">
        <v>1200</v>
      </c>
      <c r="J1738" s="22" t="s">
        <v>471</v>
      </c>
      <c r="K1738">
        <v>1</v>
      </c>
      <c r="L1738">
        <v>10.119999999999999</v>
      </c>
      <c r="M1738">
        <v>9</v>
      </c>
      <c r="N1738">
        <v>4</v>
      </c>
      <c r="O1738">
        <v>25</v>
      </c>
      <c r="P1738" s="31" t="s">
        <v>450</v>
      </c>
      <c r="Q1738">
        <v>1124</v>
      </c>
      <c r="R1738">
        <v>3</v>
      </c>
      <c r="S1738" s="32" t="s">
        <v>446</v>
      </c>
      <c r="T1738">
        <v>580</v>
      </c>
      <c r="W1738" t="s">
        <v>459</v>
      </c>
      <c r="X1738">
        <v>68</v>
      </c>
      <c r="Y1738" s="23" t="s">
        <v>692</v>
      </c>
      <c r="Z1738">
        <v>1</v>
      </c>
      <c r="AA1738">
        <v>1</v>
      </c>
      <c r="AB1738">
        <v>11</v>
      </c>
      <c r="AF1738">
        <v>9</v>
      </c>
      <c r="AG1738" t="s">
        <v>471</v>
      </c>
    </row>
    <row r="1739" spans="1:33" x14ac:dyDescent="0.25">
      <c r="A1739" s="24" t="s">
        <v>349</v>
      </c>
      <c r="B1739" s="19" t="s">
        <v>374</v>
      </c>
      <c r="C1739" s="19" t="s">
        <v>2359</v>
      </c>
      <c r="D1739">
        <v>4.4000000000000004</v>
      </c>
      <c r="E1739" s="28">
        <v>2</v>
      </c>
      <c r="F1739" s="37" t="str">
        <f>VLOOKUP(Z1739, method!$A$1:$B$15, 2, 0)</f>
        <v>中前</v>
      </c>
      <c r="G1739">
        <v>3</v>
      </c>
      <c r="H1739">
        <v>121</v>
      </c>
      <c r="I1739" s="43">
        <v>1200</v>
      </c>
      <c r="J1739" s="22" t="s">
        <v>471</v>
      </c>
      <c r="K1739">
        <v>1</v>
      </c>
      <c r="L1739">
        <v>9.7899999999999991</v>
      </c>
      <c r="M1739">
        <v>19</v>
      </c>
      <c r="N1739">
        <v>3</v>
      </c>
      <c r="O1739">
        <v>25</v>
      </c>
      <c r="P1739" s="31" t="s">
        <v>455</v>
      </c>
      <c r="Q1739">
        <v>1117</v>
      </c>
      <c r="R1739">
        <v>3</v>
      </c>
      <c r="S1739" s="32" t="s">
        <v>446</v>
      </c>
      <c r="T1739">
        <v>522</v>
      </c>
      <c r="W1739" s="12" t="s">
        <v>480</v>
      </c>
      <c r="X1739">
        <v>67</v>
      </c>
      <c r="Y1739" s="23" t="s">
        <v>692</v>
      </c>
      <c r="Z1739">
        <v>4</v>
      </c>
      <c r="AA1739">
        <v>4</v>
      </c>
      <c r="AB1739">
        <v>2</v>
      </c>
      <c r="AF1739">
        <v>9</v>
      </c>
      <c r="AG1739" t="s">
        <v>471</v>
      </c>
    </row>
    <row r="1740" spans="1:33" hidden="1" x14ac:dyDescent="0.25">
      <c r="A1740" s="24" t="s">
        <v>349</v>
      </c>
      <c r="B1740" s="19" t="s">
        <v>374</v>
      </c>
      <c r="C1740" s="19" t="s">
        <v>2359</v>
      </c>
      <c r="D1740">
        <v>13</v>
      </c>
      <c r="E1740">
        <v>7</v>
      </c>
      <c r="F1740" s="35" t="str">
        <f>VLOOKUP(Z1740, method!$A$1:$B$15, 2, 0)</f>
        <v>放頭</v>
      </c>
      <c r="G1740">
        <v>4</v>
      </c>
      <c r="H1740">
        <v>126</v>
      </c>
      <c r="I1740">
        <v>1400</v>
      </c>
      <c r="J1740" s="22" t="s">
        <v>471</v>
      </c>
      <c r="K1740">
        <v>1</v>
      </c>
      <c r="L1740">
        <v>21.71</v>
      </c>
      <c r="M1740">
        <v>23</v>
      </c>
      <c r="N1740">
        <v>2</v>
      </c>
      <c r="O1740">
        <v>25</v>
      </c>
      <c r="P1740" t="s">
        <v>434</v>
      </c>
      <c r="Q1740">
        <v>1113</v>
      </c>
      <c r="R1740">
        <v>3</v>
      </c>
      <c r="S1740" s="32" t="s">
        <v>435</v>
      </c>
      <c r="T1740">
        <v>455</v>
      </c>
      <c r="W1740" t="s">
        <v>436</v>
      </c>
      <c r="X1740">
        <v>69</v>
      </c>
      <c r="Y1740" s="23" t="s">
        <v>692</v>
      </c>
      <c r="Z1740">
        <v>1</v>
      </c>
      <c r="AA1740">
        <v>3</v>
      </c>
      <c r="AB1740">
        <v>3</v>
      </c>
      <c r="AC1740">
        <v>7</v>
      </c>
      <c r="AF1740">
        <v>9</v>
      </c>
      <c r="AG1740" t="s">
        <v>471</v>
      </c>
    </row>
    <row r="1741" spans="1:33" x14ac:dyDescent="0.25">
      <c r="A1741" s="24" t="s">
        <v>349</v>
      </c>
      <c r="B1741" s="19" t="s">
        <v>374</v>
      </c>
      <c r="C1741" s="19" t="s">
        <v>2359</v>
      </c>
      <c r="D1741">
        <v>15</v>
      </c>
      <c r="E1741" s="34">
        <v>4</v>
      </c>
      <c r="F1741" s="35" t="str">
        <f>VLOOKUP(Z1741, method!$A$1:$B$15, 2, 0)</f>
        <v>放頭</v>
      </c>
      <c r="G1741">
        <v>7</v>
      </c>
      <c r="H1741">
        <v>122</v>
      </c>
      <c r="I1741" s="43">
        <v>1200</v>
      </c>
      <c r="J1741" s="22" t="s">
        <v>471</v>
      </c>
      <c r="K1741">
        <v>1</v>
      </c>
      <c r="L1741">
        <v>10</v>
      </c>
      <c r="M1741">
        <v>5</v>
      </c>
      <c r="N1741">
        <v>2</v>
      </c>
      <c r="O1741">
        <v>25</v>
      </c>
      <c r="P1741" s="31" t="s">
        <v>450</v>
      </c>
      <c r="Q1741">
        <v>1113</v>
      </c>
      <c r="R1741">
        <v>3</v>
      </c>
      <c r="S1741" s="32" t="s">
        <v>435</v>
      </c>
      <c r="T1741">
        <v>406</v>
      </c>
      <c r="W1741" s="12" t="s">
        <v>431</v>
      </c>
      <c r="X1741">
        <v>69</v>
      </c>
      <c r="Y1741" s="23" t="s">
        <v>692</v>
      </c>
      <c r="Z1741">
        <v>3</v>
      </c>
      <c r="AA1741">
        <v>3</v>
      </c>
      <c r="AB1741">
        <v>4</v>
      </c>
      <c r="AF1741">
        <v>9</v>
      </c>
      <c r="AG1741" t="s">
        <v>471</v>
      </c>
    </row>
    <row r="1742" spans="1:33" x14ac:dyDescent="0.25">
      <c r="A1742" s="24" t="s">
        <v>349</v>
      </c>
      <c r="B1742" s="19" t="s">
        <v>374</v>
      </c>
      <c r="C1742" s="19" t="s">
        <v>2359</v>
      </c>
      <c r="D1742">
        <v>9.1999999999999993</v>
      </c>
      <c r="E1742">
        <v>11</v>
      </c>
      <c r="F1742" s="35" t="str">
        <f>VLOOKUP(Z1742, method!$A$1:$B$15, 2, 0)</f>
        <v>放頭</v>
      </c>
      <c r="G1742">
        <v>9</v>
      </c>
      <c r="H1742">
        <v>127</v>
      </c>
      <c r="I1742" s="43">
        <v>1200</v>
      </c>
      <c r="J1742" s="22" t="s">
        <v>471</v>
      </c>
      <c r="K1742">
        <v>1</v>
      </c>
      <c r="L1742">
        <v>10.67</v>
      </c>
      <c r="M1742">
        <v>8</v>
      </c>
      <c r="N1742">
        <v>1</v>
      </c>
      <c r="O1742">
        <v>25</v>
      </c>
      <c r="P1742" s="31" t="s">
        <v>450</v>
      </c>
      <c r="Q1742">
        <v>1108</v>
      </c>
      <c r="R1742">
        <v>3</v>
      </c>
      <c r="S1742" s="32" t="s">
        <v>435</v>
      </c>
      <c r="T1742">
        <v>335</v>
      </c>
      <c r="W1742">
        <v>7</v>
      </c>
      <c r="X1742">
        <v>71</v>
      </c>
      <c r="Y1742" s="23" t="s">
        <v>692</v>
      </c>
      <c r="Z1742">
        <v>2</v>
      </c>
      <c r="AA1742">
        <v>2</v>
      </c>
      <c r="AB1742">
        <v>11</v>
      </c>
      <c r="AF1742">
        <v>9</v>
      </c>
      <c r="AG1742" t="s">
        <v>471</v>
      </c>
    </row>
    <row r="1743" spans="1:33" hidden="1" x14ac:dyDescent="0.25">
      <c r="A1743" s="24" t="s">
        <v>349</v>
      </c>
      <c r="B1743" s="19" t="s">
        <v>374</v>
      </c>
      <c r="C1743" s="19" t="s">
        <v>2359</v>
      </c>
      <c r="D1743">
        <v>15</v>
      </c>
      <c r="E1743" s="28">
        <v>3</v>
      </c>
      <c r="F1743" s="37" t="str">
        <f>VLOOKUP(Z1743, method!$A$1:$B$15, 2, 0)</f>
        <v>中前</v>
      </c>
      <c r="G1743">
        <v>6</v>
      </c>
      <c r="H1743">
        <v>129</v>
      </c>
      <c r="I1743" s="43">
        <v>1200</v>
      </c>
      <c r="J1743" s="24" t="s">
        <v>38</v>
      </c>
      <c r="K1743">
        <v>1</v>
      </c>
      <c r="L1743">
        <v>9.93</v>
      </c>
      <c r="M1743">
        <v>4</v>
      </c>
      <c r="N1743">
        <v>12</v>
      </c>
      <c r="O1743">
        <v>24</v>
      </c>
      <c r="P1743" s="31" t="s">
        <v>450</v>
      </c>
      <c r="Q1743">
        <v>1102</v>
      </c>
      <c r="R1743">
        <v>3</v>
      </c>
      <c r="S1743" s="32" t="s">
        <v>435</v>
      </c>
      <c r="T1743">
        <v>238</v>
      </c>
      <c r="W1743" t="s">
        <v>519</v>
      </c>
      <c r="X1743">
        <v>72</v>
      </c>
      <c r="Y1743" s="23" t="s">
        <v>692</v>
      </c>
      <c r="Z1743">
        <v>6</v>
      </c>
      <c r="AA1743">
        <v>5</v>
      </c>
      <c r="AB1743">
        <v>3</v>
      </c>
      <c r="AF1743">
        <v>9</v>
      </c>
      <c r="AG1743" t="s">
        <v>471</v>
      </c>
    </row>
    <row r="1744" spans="1:33" hidden="1" x14ac:dyDescent="0.25">
      <c r="A1744" s="24" t="s">
        <v>349</v>
      </c>
      <c r="B1744" s="19" t="s">
        <v>374</v>
      </c>
      <c r="C1744" s="19" t="s">
        <v>2359</v>
      </c>
      <c r="D1744">
        <v>15</v>
      </c>
      <c r="E1744">
        <v>6</v>
      </c>
      <c r="F1744" s="38" t="str">
        <f>VLOOKUP(Z1744, method!$A$1:$B$15, 2, 0)</f>
        <v>留後</v>
      </c>
      <c r="G1744">
        <v>12</v>
      </c>
      <c r="H1744">
        <v>130</v>
      </c>
      <c r="I1744" s="43">
        <v>1200</v>
      </c>
      <c r="J1744" s="22" t="s">
        <v>471</v>
      </c>
      <c r="K1744">
        <v>1</v>
      </c>
      <c r="L1744">
        <v>10.130000000000001</v>
      </c>
      <c r="M1744">
        <v>30</v>
      </c>
      <c r="N1744">
        <v>10</v>
      </c>
      <c r="O1744">
        <v>24</v>
      </c>
      <c r="P1744" s="42" t="s">
        <v>445</v>
      </c>
      <c r="Q1744">
        <v>1110</v>
      </c>
      <c r="R1744">
        <v>3</v>
      </c>
      <c r="S1744" s="32" t="s">
        <v>435</v>
      </c>
      <c r="T1744">
        <v>146</v>
      </c>
      <c r="W1744" t="s">
        <v>519</v>
      </c>
      <c r="X1744">
        <v>72</v>
      </c>
      <c r="Y1744" s="23" t="s">
        <v>692</v>
      </c>
      <c r="Z1744">
        <v>12</v>
      </c>
      <c r="AA1744">
        <v>12</v>
      </c>
      <c r="AB1744">
        <v>6</v>
      </c>
      <c r="AF1744">
        <v>9</v>
      </c>
      <c r="AG1744" t="s">
        <v>471</v>
      </c>
    </row>
    <row r="1745" spans="1:33" hidden="1" x14ac:dyDescent="0.25">
      <c r="A1745" s="24" t="s">
        <v>349</v>
      </c>
      <c r="B1745" s="19" t="s">
        <v>374</v>
      </c>
      <c r="C1745" s="19" t="s">
        <v>2359</v>
      </c>
      <c r="D1745">
        <v>8.6</v>
      </c>
      <c r="E1745">
        <v>6</v>
      </c>
      <c r="F1745" s="37" t="str">
        <f>VLOOKUP(Z1745, method!$A$1:$B$15, 2, 0)</f>
        <v>中前</v>
      </c>
      <c r="G1745">
        <v>12</v>
      </c>
      <c r="H1745">
        <v>126</v>
      </c>
      <c r="I1745" s="43">
        <v>1200</v>
      </c>
      <c r="J1745" s="22" t="s">
        <v>471</v>
      </c>
      <c r="K1745">
        <v>1</v>
      </c>
      <c r="L1745">
        <v>10.53</v>
      </c>
      <c r="M1745">
        <v>9</v>
      </c>
      <c r="N1745">
        <v>10</v>
      </c>
      <c r="O1745">
        <v>24</v>
      </c>
      <c r="P1745" s="31" t="s">
        <v>450</v>
      </c>
      <c r="Q1745">
        <v>1106</v>
      </c>
      <c r="R1745">
        <v>3</v>
      </c>
      <c r="S1745" s="32" t="s">
        <v>435</v>
      </c>
      <c r="T1745">
        <v>92</v>
      </c>
      <c r="W1745" t="s">
        <v>541</v>
      </c>
      <c r="X1745">
        <v>72</v>
      </c>
      <c r="Y1745" s="23" t="s">
        <v>692</v>
      </c>
      <c r="Z1745">
        <v>6</v>
      </c>
      <c r="AA1745">
        <v>7</v>
      </c>
      <c r="AB1745">
        <v>6</v>
      </c>
      <c r="AF1745">
        <v>9</v>
      </c>
      <c r="AG1745" t="s">
        <v>471</v>
      </c>
    </row>
    <row r="1746" spans="1:33" hidden="1" x14ac:dyDescent="0.25">
      <c r="A1746" s="24" t="s">
        <v>349</v>
      </c>
      <c r="B1746" s="19" t="s">
        <v>374</v>
      </c>
      <c r="C1746" s="19" t="s">
        <v>2359</v>
      </c>
      <c r="D1746">
        <v>4.3</v>
      </c>
      <c r="E1746" s="28">
        <v>1</v>
      </c>
      <c r="F1746" s="37" t="str">
        <f>VLOOKUP(Z1746, method!$A$1:$B$15, 2, 0)</f>
        <v>中前</v>
      </c>
      <c r="G1746">
        <v>5</v>
      </c>
      <c r="H1746">
        <v>122</v>
      </c>
      <c r="I1746" s="43">
        <v>1200</v>
      </c>
      <c r="J1746" s="22" t="s">
        <v>471</v>
      </c>
      <c r="K1746">
        <v>1</v>
      </c>
      <c r="L1746">
        <v>10.83</v>
      </c>
      <c r="M1746">
        <v>11</v>
      </c>
      <c r="N1746">
        <v>9</v>
      </c>
      <c r="O1746">
        <v>24</v>
      </c>
      <c r="P1746" s="31" t="s">
        <v>450</v>
      </c>
      <c r="Q1746">
        <v>1105</v>
      </c>
      <c r="R1746">
        <v>3</v>
      </c>
      <c r="S1746" s="32" t="s">
        <v>435</v>
      </c>
      <c r="T1746">
        <v>18</v>
      </c>
      <c r="W1746" s="12" t="s">
        <v>662</v>
      </c>
      <c r="X1746">
        <v>66</v>
      </c>
      <c r="Y1746" s="23" t="s">
        <v>692</v>
      </c>
      <c r="Z1746">
        <v>5</v>
      </c>
      <c r="AA1746">
        <v>5</v>
      </c>
      <c r="AB1746">
        <v>1</v>
      </c>
      <c r="AF1746">
        <v>9</v>
      </c>
      <c r="AG1746" t="s">
        <v>471</v>
      </c>
    </row>
    <row r="1747" spans="1:33" hidden="1" x14ac:dyDescent="0.25">
      <c r="A1747" s="24" t="s">
        <v>349</v>
      </c>
      <c r="B1747" s="19" t="s">
        <v>374</v>
      </c>
      <c r="C1747" s="19" t="s">
        <v>2359</v>
      </c>
      <c r="D1747">
        <v>9.5</v>
      </c>
      <c r="E1747" s="28">
        <v>3</v>
      </c>
      <c r="F1747" s="35" t="str">
        <f>VLOOKUP(Z1747, method!$A$1:$B$15, 2, 0)</f>
        <v>放頭</v>
      </c>
      <c r="G1747">
        <v>11</v>
      </c>
      <c r="H1747">
        <v>120</v>
      </c>
      <c r="I1747" s="43">
        <v>1200</v>
      </c>
      <c r="J1747" s="22" t="s">
        <v>471</v>
      </c>
      <c r="K1747">
        <v>1</v>
      </c>
      <c r="L1747">
        <v>9.2200000000000006</v>
      </c>
      <c r="M1747">
        <v>14</v>
      </c>
      <c r="N1747">
        <v>7</v>
      </c>
      <c r="O1747">
        <v>24</v>
      </c>
      <c r="P1747" t="s">
        <v>434</v>
      </c>
      <c r="Q1747">
        <v>1102</v>
      </c>
      <c r="R1747">
        <v>3</v>
      </c>
      <c r="S1747" s="32" t="s">
        <v>435</v>
      </c>
      <c r="T1747">
        <v>829</v>
      </c>
      <c r="W1747">
        <v>3</v>
      </c>
      <c r="X1747">
        <v>66</v>
      </c>
      <c r="Y1747" s="23" t="s">
        <v>692</v>
      </c>
      <c r="Z1747">
        <v>3</v>
      </c>
      <c r="AA1747">
        <v>3</v>
      </c>
      <c r="AB1747">
        <v>3</v>
      </c>
      <c r="AF1747">
        <v>9</v>
      </c>
      <c r="AG1747" t="s">
        <v>471</v>
      </c>
    </row>
    <row r="1748" spans="1:33" hidden="1" x14ac:dyDescent="0.25">
      <c r="A1748" s="24" t="s">
        <v>349</v>
      </c>
      <c r="B1748" s="19" t="s">
        <v>374</v>
      </c>
      <c r="C1748" s="19" t="s">
        <v>2359</v>
      </c>
      <c r="D1748">
        <v>4.8</v>
      </c>
      <c r="E1748" s="34">
        <v>5</v>
      </c>
      <c r="F1748" s="35" t="str">
        <f>VLOOKUP(Z1748, method!$A$1:$B$15, 2, 0)</f>
        <v>放頭</v>
      </c>
      <c r="G1748">
        <v>12</v>
      </c>
      <c r="H1748">
        <v>121</v>
      </c>
      <c r="I1748" s="43">
        <v>1200</v>
      </c>
      <c r="J1748" s="22" t="s">
        <v>471</v>
      </c>
      <c r="K1748">
        <v>1</v>
      </c>
      <c r="L1748">
        <v>10.57</v>
      </c>
      <c r="M1748">
        <v>12</v>
      </c>
      <c r="N1748">
        <v>6</v>
      </c>
      <c r="O1748">
        <v>24</v>
      </c>
      <c r="P1748" s="31" t="s">
        <v>455</v>
      </c>
      <c r="Q1748">
        <v>1098</v>
      </c>
      <c r="R1748">
        <v>3</v>
      </c>
      <c r="S1748" s="32" t="s">
        <v>435</v>
      </c>
      <c r="T1748">
        <v>748</v>
      </c>
      <c r="W1748" s="12" t="s">
        <v>521</v>
      </c>
      <c r="X1748">
        <v>66</v>
      </c>
      <c r="Y1748" s="23" t="s">
        <v>692</v>
      </c>
      <c r="Z1748">
        <v>2</v>
      </c>
      <c r="AA1748">
        <v>2</v>
      </c>
      <c r="AB1748">
        <v>5</v>
      </c>
      <c r="AF1748">
        <v>9</v>
      </c>
      <c r="AG1748" t="s">
        <v>471</v>
      </c>
    </row>
    <row r="1749" spans="1:33" hidden="1" x14ac:dyDescent="0.25">
      <c r="A1749" s="24" t="s">
        <v>349</v>
      </c>
      <c r="B1749" s="19" t="s">
        <v>374</v>
      </c>
      <c r="C1749" s="19" t="s">
        <v>2359</v>
      </c>
      <c r="D1749">
        <v>7.3</v>
      </c>
      <c r="E1749" s="34">
        <v>4</v>
      </c>
      <c r="F1749" s="37" t="str">
        <f>VLOOKUP(Z1749, method!$A$1:$B$15, 2, 0)</f>
        <v>中前</v>
      </c>
      <c r="G1749">
        <v>4</v>
      </c>
      <c r="H1749">
        <v>121</v>
      </c>
      <c r="I1749" s="43">
        <v>1200</v>
      </c>
      <c r="J1749" s="22" t="s">
        <v>471</v>
      </c>
      <c r="K1749">
        <v>1</v>
      </c>
      <c r="L1749">
        <v>9.9</v>
      </c>
      <c r="M1749">
        <v>19</v>
      </c>
      <c r="N1749">
        <v>5</v>
      </c>
      <c r="O1749">
        <v>24</v>
      </c>
      <c r="P1749" t="s">
        <v>441</v>
      </c>
      <c r="Q1749">
        <v>1092</v>
      </c>
      <c r="R1749">
        <v>3</v>
      </c>
      <c r="S1749" s="32" t="s">
        <v>435</v>
      </c>
      <c r="T1749">
        <v>683</v>
      </c>
      <c r="W1749" s="12" t="s">
        <v>451</v>
      </c>
      <c r="X1749">
        <v>66</v>
      </c>
      <c r="Y1749" s="23" t="s">
        <v>692</v>
      </c>
      <c r="Z1749">
        <v>4</v>
      </c>
      <c r="AA1749">
        <v>4</v>
      </c>
      <c r="AB1749">
        <v>4</v>
      </c>
      <c r="AF1749">
        <v>9</v>
      </c>
      <c r="AG1749" t="s">
        <v>471</v>
      </c>
    </row>
    <row r="1750" spans="1:33" hidden="1" x14ac:dyDescent="0.25">
      <c r="A1750" s="24" t="s">
        <v>349</v>
      </c>
      <c r="B1750" s="19" t="s">
        <v>374</v>
      </c>
      <c r="C1750" s="19" t="s">
        <v>2359</v>
      </c>
      <c r="D1750">
        <v>3.1</v>
      </c>
      <c r="E1750" s="28">
        <v>2</v>
      </c>
      <c r="F1750" s="37" t="str">
        <f>VLOOKUP(Z1750, method!$A$1:$B$15, 2, 0)</f>
        <v>中前</v>
      </c>
      <c r="G1750">
        <v>1</v>
      </c>
      <c r="H1750">
        <v>120</v>
      </c>
      <c r="I1750" s="43">
        <v>1200</v>
      </c>
      <c r="J1750" s="20" t="s">
        <v>19</v>
      </c>
      <c r="K1750">
        <v>1</v>
      </c>
      <c r="L1750">
        <v>10.35</v>
      </c>
      <c r="M1750">
        <v>8</v>
      </c>
      <c r="N1750">
        <v>5</v>
      </c>
      <c r="O1750">
        <v>24</v>
      </c>
      <c r="P1750" s="31" t="s">
        <v>455</v>
      </c>
      <c r="Q1750">
        <v>1110</v>
      </c>
      <c r="R1750">
        <v>3</v>
      </c>
      <c r="S1750" s="32" t="s">
        <v>435</v>
      </c>
      <c r="T1750">
        <v>655</v>
      </c>
      <c r="W1750" s="12" t="s">
        <v>464</v>
      </c>
      <c r="X1750">
        <v>65</v>
      </c>
      <c r="Y1750" s="23" t="s">
        <v>692</v>
      </c>
      <c r="Z1750">
        <v>4</v>
      </c>
      <c r="AA1750">
        <v>4</v>
      </c>
      <c r="AB1750">
        <v>2</v>
      </c>
      <c r="AF1750">
        <v>9</v>
      </c>
      <c r="AG1750" t="s">
        <v>471</v>
      </c>
    </row>
    <row r="1751" spans="1:33" hidden="1" x14ac:dyDescent="0.25">
      <c r="A1751" s="24" t="s">
        <v>349</v>
      </c>
      <c r="B1751" s="19" t="s">
        <v>374</v>
      </c>
      <c r="C1751" s="19" t="s">
        <v>2359</v>
      </c>
      <c r="D1751">
        <v>2.6</v>
      </c>
      <c r="E1751" s="28">
        <v>1</v>
      </c>
      <c r="F1751" s="35" t="str">
        <f>VLOOKUP(Z1751, method!$A$1:$B$15, 2, 0)</f>
        <v>放頭</v>
      </c>
      <c r="G1751">
        <v>7</v>
      </c>
      <c r="H1751">
        <v>132</v>
      </c>
      <c r="I1751" s="43">
        <v>1200</v>
      </c>
      <c r="J1751" s="22" t="s">
        <v>471</v>
      </c>
      <c r="K1751">
        <v>1</v>
      </c>
      <c r="L1751">
        <v>11.4</v>
      </c>
      <c r="M1751">
        <v>28</v>
      </c>
      <c r="N1751">
        <v>2</v>
      </c>
      <c r="O1751">
        <v>24</v>
      </c>
      <c r="P1751" s="31" t="s">
        <v>450</v>
      </c>
      <c r="Q1751">
        <v>1125</v>
      </c>
      <c r="R1751">
        <v>4</v>
      </c>
      <c r="S1751" s="32" t="s">
        <v>435</v>
      </c>
      <c r="T1751">
        <v>461</v>
      </c>
      <c r="W1751" s="12" t="s">
        <v>480</v>
      </c>
      <c r="X1751">
        <v>58</v>
      </c>
      <c r="Y1751" s="23" t="s">
        <v>692</v>
      </c>
      <c r="Z1751">
        <v>1</v>
      </c>
      <c r="AA1751">
        <v>1</v>
      </c>
      <c r="AB1751">
        <v>1</v>
      </c>
      <c r="AF1751">
        <v>9</v>
      </c>
      <c r="AG1751" t="s">
        <v>471</v>
      </c>
    </row>
    <row r="1752" spans="1:33" hidden="1" x14ac:dyDescent="0.25">
      <c r="A1752" s="24" t="s">
        <v>349</v>
      </c>
      <c r="B1752" s="19" t="s">
        <v>374</v>
      </c>
      <c r="C1752" s="19" t="s">
        <v>2359</v>
      </c>
      <c r="D1752">
        <v>13</v>
      </c>
      <c r="E1752" s="28">
        <v>1</v>
      </c>
      <c r="F1752" s="35" t="str">
        <f>VLOOKUP(Z1752, method!$A$1:$B$15, 2, 0)</f>
        <v>放頭</v>
      </c>
      <c r="G1752">
        <v>9</v>
      </c>
      <c r="H1752">
        <v>127</v>
      </c>
      <c r="I1752" s="43">
        <v>1200</v>
      </c>
      <c r="J1752" s="22" t="s">
        <v>471</v>
      </c>
      <c r="K1752">
        <v>1</v>
      </c>
      <c r="L1752">
        <v>10.61</v>
      </c>
      <c r="M1752">
        <v>7</v>
      </c>
      <c r="N1752">
        <v>2</v>
      </c>
      <c r="O1752">
        <v>24</v>
      </c>
      <c r="P1752" s="31" t="s">
        <v>455</v>
      </c>
      <c r="Q1752">
        <v>1117</v>
      </c>
      <c r="R1752">
        <v>4</v>
      </c>
      <c r="S1752" s="32" t="s">
        <v>435</v>
      </c>
      <c r="T1752">
        <v>401</v>
      </c>
      <c r="W1752" s="12" t="s">
        <v>914</v>
      </c>
      <c r="X1752">
        <v>52</v>
      </c>
      <c r="Y1752" s="23" t="s">
        <v>692</v>
      </c>
      <c r="Z1752">
        <v>1</v>
      </c>
      <c r="AA1752">
        <v>2</v>
      </c>
      <c r="AB1752">
        <v>1</v>
      </c>
      <c r="AF1752">
        <v>9</v>
      </c>
      <c r="AG1752" t="s">
        <v>471</v>
      </c>
    </row>
    <row r="1753" spans="1:33" hidden="1" x14ac:dyDescent="0.25">
      <c r="A1753" s="24" t="s">
        <v>349</v>
      </c>
      <c r="B1753" s="20" t="s">
        <v>377</v>
      </c>
      <c r="C1753" s="20" t="s">
        <v>2360</v>
      </c>
      <c r="D1753">
        <v>6.6</v>
      </c>
      <c r="E1753">
        <v>6</v>
      </c>
      <c r="F1753" s="36" t="str">
        <f>VLOOKUP(Z1753, method!$A$1:$B$15, 2, 0)</f>
        <v>中後</v>
      </c>
      <c r="G1753">
        <v>6</v>
      </c>
      <c r="H1753">
        <v>121</v>
      </c>
      <c r="I1753">
        <v>1650</v>
      </c>
      <c r="J1753" s="19" t="s">
        <v>63</v>
      </c>
      <c r="K1753">
        <v>1</v>
      </c>
      <c r="L1753">
        <v>40.36</v>
      </c>
      <c r="M1753">
        <v>17</v>
      </c>
      <c r="N1753">
        <v>9</v>
      </c>
      <c r="O1753">
        <v>25</v>
      </c>
      <c r="P1753" s="31" t="s">
        <v>455</v>
      </c>
      <c r="Q1753">
        <v>1030</v>
      </c>
      <c r="R1753">
        <v>3</v>
      </c>
      <c r="S1753" s="32" t="s">
        <v>446</v>
      </c>
      <c r="T1753">
        <v>32</v>
      </c>
      <c r="W1753" t="s">
        <v>519</v>
      </c>
      <c r="X1753">
        <v>64</v>
      </c>
      <c r="Y1753" s="18" t="s">
        <v>20</v>
      </c>
      <c r="Z1753">
        <v>8</v>
      </c>
      <c r="AA1753">
        <v>8</v>
      </c>
      <c r="AB1753">
        <v>7</v>
      </c>
      <c r="AC1753">
        <v>6</v>
      </c>
      <c r="AF1753">
        <v>4</v>
      </c>
      <c r="AG1753" t="s">
        <v>116</v>
      </c>
    </row>
    <row r="1754" spans="1:33" x14ac:dyDescent="0.25">
      <c r="A1754" s="24" t="s">
        <v>349</v>
      </c>
      <c r="B1754" s="20" t="s">
        <v>377</v>
      </c>
      <c r="C1754" s="20" t="s">
        <v>2360</v>
      </c>
      <c r="D1754">
        <v>13</v>
      </c>
      <c r="E1754">
        <v>6</v>
      </c>
      <c r="F1754" s="38" t="str">
        <f>VLOOKUP(Z1754, method!$A$1:$B$15, 2, 0)</f>
        <v>留後</v>
      </c>
      <c r="G1754">
        <v>11</v>
      </c>
      <c r="H1754">
        <v>119</v>
      </c>
      <c r="I1754" s="43">
        <v>1200</v>
      </c>
      <c r="J1754" s="22" t="s">
        <v>471</v>
      </c>
      <c r="K1754">
        <v>1</v>
      </c>
      <c r="L1754">
        <v>10.52</v>
      </c>
      <c r="M1754">
        <v>10</v>
      </c>
      <c r="N1754">
        <v>9</v>
      </c>
      <c r="O1754">
        <v>25</v>
      </c>
      <c r="P1754" s="31" t="s">
        <v>450</v>
      </c>
      <c r="Q1754">
        <v>1031</v>
      </c>
      <c r="R1754">
        <v>3</v>
      </c>
      <c r="S1754" s="32" t="s">
        <v>435</v>
      </c>
      <c r="T1754">
        <v>18</v>
      </c>
      <c r="W1754">
        <v>4</v>
      </c>
      <c r="X1754">
        <v>64</v>
      </c>
      <c r="Y1754" s="18" t="s">
        <v>20</v>
      </c>
      <c r="Z1754">
        <v>12</v>
      </c>
      <c r="AA1754">
        <v>12</v>
      </c>
      <c r="AB1754">
        <v>6</v>
      </c>
      <c r="AF1754">
        <v>4</v>
      </c>
      <c r="AG1754" t="s">
        <v>116</v>
      </c>
    </row>
    <row r="1755" spans="1:33" x14ac:dyDescent="0.25">
      <c r="A1755" s="24" t="s">
        <v>349</v>
      </c>
      <c r="B1755" s="20" t="s">
        <v>377</v>
      </c>
      <c r="C1755" s="20" t="s">
        <v>2360</v>
      </c>
      <c r="D1755">
        <v>13</v>
      </c>
      <c r="E1755" s="28">
        <v>3</v>
      </c>
      <c r="F1755" s="36" t="str">
        <f>VLOOKUP(Z1755, method!$A$1:$B$15, 2, 0)</f>
        <v>中後</v>
      </c>
      <c r="G1755">
        <v>12</v>
      </c>
      <c r="H1755">
        <v>119</v>
      </c>
      <c r="I1755" s="43">
        <v>1200</v>
      </c>
      <c r="J1755" s="26" t="s">
        <v>693</v>
      </c>
      <c r="K1755">
        <v>1</v>
      </c>
      <c r="L1755">
        <v>9.2200000000000006</v>
      </c>
      <c r="M1755">
        <v>16</v>
      </c>
      <c r="N1755">
        <v>7</v>
      </c>
      <c r="O1755">
        <v>25</v>
      </c>
      <c r="P1755" s="31" t="s">
        <v>455</v>
      </c>
      <c r="Q1755">
        <v>1035</v>
      </c>
      <c r="R1755">
        <v>3</v>
      </c>
      <c r="S1755" s="32" t="s">
        <v>446</v>
      </c>
      <c r="T1755">
        <v>847</v>
      </c>
      <c r="W1755" s="12" t="s">
        <v>431</v>
      </c>
      <c r="X1755">
        <v>62</v>
      </c>
      <c r="Y1755" s="18" t="s">
        <v>20</v>
      </c>
      <c r="Z1755">
        <v>9</v>
      </c>
      <c r="AA1755">
        <v>8</v>
      </c>
      <c r="AB1755">
        <v>3</v>
      </c>
      <c r="AF1755">
        <v>4</v>
      </c>
      <c r="AG1755" t="s">
        <v>116</v>
      </c>
    </row>
    <row r="1756" spans="1:33" x14ac:dyDescent="0.25">
      <c r="A1756" s="24" t="s">
        <v>349</v>
      </c>
      <c r="B1756" s="20" t="s">
        <v>377</v>
      </c>
      <c r="C1756" s="20" t="s">
        <v>2360</v>
      </c>
      <c r="D1756">
        <v>13</v>
      </c>
      <c r="E1756" s="28">
        <v>1</v>
      </c>
      <c r="F1756" s="36" t="str">
        <f>VLOOKUP(Z1756, method!$A$1:$B$15, 2, 0)</f>
        <v>中後</v>
      </c>
      <c r="G1756">
        <v>8</v>
      </c>
      <c r="H1756">
        <v>125</v>
      </c>
      <c r="I1756" s="43">
        <v>1200</v>
      </c>
      <c r="J1756" s="22" t="s">
        <v>471</v>
      </c>
      <c r="K1756">
        <v>1</v>
      </c>
      <c r="L1756">
        <v>9.44</v>
      </c>
      <c r="M1756">
        <v>9</v>
      </c>
      <c r="N1756">
        <v>7</v>
      </c>
      <c r="O1756">
        <v>25</v>
      </c>
      <c r="P1756" s="31" t="s">
        <v>450</v>
      </c>
      <c r="Q1756">
        <v>1032</v>
      </c>
      <c r="R1756">
        <v>4</v>
      </c>
      <c r="S1756" s="32" t="s">
        <v>446</v>
      </c>
      <c r="T1756">
        <v>821</v>
      </c>
      <c r="W1756">
        <v>3</v>
      </c>
      <c r="X1756">
        <v>52</v>
      </c>
      <c r="Y1756" s="18" t="s">
        <v>20</v>
      </c>
      <c r="Z1756">
        <v>9</v>
      </c>
      <c r="AA1756">
        <v>9</v>
      </c>
      <c r="AB1756">
        <v>1</v>
      </c>
      <c r="AF1756">
        <v>4</v>
      </c>
      <c r="AG1756" t="s">
        <v>116</v>
      </c>
    </row>
    <row r="1757" spans="1:33" x14ac:dyDescent="0.25">
      <c r="A1757" s="24" t="s">
        <v>349</v>
      </c>
      <c r="B1757" s="20" t="s">
        <v>377</v>
      </c>
      <c r="C1757" s="20" t="s">
        <v>2360</v>
      </c>
      <c r="D1757">
        <v>14</v>
      </c>
      <c r="E1757">
        <v>7</v>
      </c>
      <c r="F1757" s="38" t="str">
        <f>VLOOKUP(Z1757, method!$A$1:$B$15, 2, 0)</f>
        <v>留後</v>
      </c>
      <c r="G1757">
        <v>11</v>
      </c>
      <c r="H1757">
        <v>127</v>
      </c>
      <c r="I1757" s="43">
        <v>1200</v>
      </c>
      <c r="J1757" s="27" t="s">
        <v>93</v>
      </c>
      <c r="K1757">
        <v>1</v>
      </c>
      <c r="L1757">
        <v>9.94</v>
      </c>
      <c r="M1757">
        <v>25</v>
      </c>
      <c r="N1757">
        <v>6</v>
      </c>
      <c r="O1757">
        <v>25</v>
      </c>
      <c r="P1757" s="31" t="s">
        <v>461</v>
      </c>
      <c r="Q1757">
        <v>1044</v>
      </c>
      <c r="R1757">
        <v>4</v>
      </c>
      <c r="S1757" s="32" t="s">
        <v>446</v>
      </c>
      <c r="T1757">
        <v>780</v>
      </c>
      <c r="W1757" s="12" t="s">
        <v>456</v>
      </c>
      <c r="X1757">
        <v>52</v>
      </c>
      <c r="Y1757" s="18" t="s">
        <v>20</v>
      </c>
      <c r="Z1757">
        <v>12</v>
      </c>
      <c r="AA1757">
        <v>10</v>
      </c>
      <c r="AB1757">
        <v>7</v>
      </c>
      <c r="AF1757">
        <v>4</v>
      </c>
      <c r="AG1757" t="s">
        <v>116</v>
      </c>
    </row>
    <row r="1758" spans="1:33" x14ac:dyDescent="0.25">
      <c r="A1758" s="24" t="s">
        <v>349</v>
      </c>
      <c r="B1758" s="20" t="s">
        <v>377</v>
      </c>
      <c r="C1758" s="20" t="s">
        <v>2360</v>
      </c>
      <c r="D1758">
        <v>16</v>
      </c>
      <c r="E1758" s="28">
        <v>2</v>
      </c>
      <c r="F1758" s="36" t="str">
        <f>VLOOKUP(Z1758, method!$A$1:$B$15, 2, 0)</f>
        <v>中後</v>
      </c>
      <c r="G1758">
        <v>6</v>
      </c>
      <c r="H1758">
        <v>122</v>
      </c>
      <c r="I1758" s="43">
        <v>1200</v>
      </c>
      <c r="J1758" s="18" t="s">
        <v>524</v>
      </c>
      <c r="K1758">
        <v>1</v>
      </c>
      <c r="L1758">
        <v>10.47</v>
      </c>
      <c r="M1758">
        <v>11</v>
      </c>
      <c r="N1758">
        <v>6</v>
      </c>
      <c r="O1758">
        <v>25</v>
      </c>
      <c r="P1758" s="31" t="s">
        <v>455</v>
      </c>
      <c r="Q1758">
        <v>1053</v>
      </c>
      <c r="R1758">
        <v>4</v>
      </c>
      <c r="S1758" s="32" t="s">
        <v>446</v>
      </c>
      <c r="T1758">
        <v>750</v>
      </c>
      <c r="W1758" s="12" t="s">
        <v>431</v>
      </c>
      <c r="X1758">
        <v>50</v>
      </c>
      <c r="Y1758" s="18" t="s">
        <v>20</v>
      </c>
      <c r="Z1758">
        <v>8</v>
      </c>
      <c r="AA1758">
        <v>9</v>
      </c>
      <c r="AB1758">
        <v>2</v>
      </c>
      <c r="AF1758">
        <v>4</v>
      </c>
      <c r="AG1758" t="s">
        <v>116</v>
      </c>
    </row>
    <row r="1759" spans="1:33" x14ac:dyDescent="0.25">
      <c r="A1759" s="24" t="s">
        <v>349</v>
      </c>
      <c r="B1759" s="20" t="s">
        <v>377</v>
      </c>
      <c r="C1759" s="20" t="s">
        <v>2360</v>
      </c>
      <c r="D1759">
        <v>36</v>
      </c>
      <c r="E1759">
        <v>7</v>
      </c>
      <c r="F1759" s="38" t="str">
        <f>VLOOKUP(Z1759, method!$A$1:$B$15, 2, 0)</f>
        <v>留後</v>
      </c>
      <c r="G1759">
        <v>10</v>
      </c>
      <c r="H1759">
        <v>127</v>
      </c>
      <c r="I1759" s="43">
        <v>1200</v>
      </c>
      <c r="J1759" s="18" t="s">
        <v>116</v>
      </c>
      <c r="K1759">
        <v>1</v>
      </c>
      <c r="L1759">
        <v>10.81</v>
      </c>
      <c r="M1759">
        <v>14</v>
      </c>
      <c r="N1759">
        <v>5</v>
      </c>
      <c r="O1759">
        <v>25</v>
      </c>
      <c r="P1759" s="31" t="s">
        <v>455</v>
      </c>
      <c r="Q1759">
        <v>1057</v>
      </c>
      <c r="R1759">
        <v>4</v>
      </c>
      <c r="S1759" s="32" t="s">
        <v>446</v>
      </c>
      <c r="T1759">
        <v>673</v>
      </c>
      <c r="W1759" t="s">
        <v>436</v>
      </c>
      <c r="X1759">
        <v>52</v>
      </c>
      <c r="Y1759" s="25" t="s">
        <v>166</v>
      </c>
      <c r="Z1759">
        <v>12</v>
      </c>
      <c r="AA1759">
        <v>11</v>
      </c>
      <c r="AB1759">
        <v>7</v>
      </c>
      <c r="AF1759">
        <v>4</v>
      </c>
      <c r="AG1759" t="s">
        <v>116</v>
      </c>
    </row>
    <row r="1760" spans="1:33" x14ac:dyDescent="0.25">
      <c r="A1760" s="24" t="s">
        <v>349</v>
      </c>
      <c r="B1760" s="20" t="s">
        <v>377</v>
      </c>
      <c r="C1760" s="20" t="s">
        <v>2360</v>
      </c>
      <c r="D1760">
        <v>105</v>
      </c>
      <c r="E1760">
        <v>8</v>
      </c>
      <c r="F1760" s="37" t="str">
        <f>VLOOKUP(Z1760, method!$A$1:$B$15, 2, 0)</f>
        <v>中前</v>
      </c>
      <c r="G1760">
        <v>12</v>
      </c>
      <c r="H1760">
        <v>130</v>
      </c>
      <c r="I1760" s="43">
        <v>1200</v>
      </c>
      <c r="J1760" s="24" t="s">
        <v>34</v>
      </c>
      <c r="K1760">
        <v>1</v>
      </c>
      <c r="L1760">
        <v>10.37</v>
      </c>
      <c r="M1760">
        <v>23</v>
      </c>
      <c r="N1760">
        <v>4</v>
      </c>
      <c r="O1760">
        <v>25</v>
      </c>
      <c r="P1760" s="31" t="s">
        <v>461</v>
      </c>
      <c r="Q1760">
        <v>1060</v>
      </c>
      <c r="R1760">
        <v>4</v>
      </c>
      <c r="S1760" s="32" t="s">
        <v>435</v>
      </c>
      <c r="T1760">
        <v>613</v>
      </c>
      <c r="W1760" t="s">
        <v>541</v>
      </c>
      <c r="X1760">
        <v>54</v>
      </c>
      <c r="Y1760" s="25" t="s">
        <v>166</v>
      </c>
      <c r="Z1760">
        <v>7</v>
      </c>
      <c r="AA1760">
        <v>5</v>
      </c>
      <c r="AB1760">
        <v>8</v>
      </c>
      <c r="AF1760">
        <v>4</v>
      </c>
      <c r="AG1760" t="s">
        <v>116</v>
      </c>
    </row>
    <row r="1761" spans="1:33" hidden="1" x14ac:dyDescent="0.25">
      <c r="A1761" s="24" t="s">
        <v>349</v>
      </c>
      <c r="B1761" s="20" t="s">
        <v>377</v>
      </c>
      <c r="C1761" s="20" t="s">
        <v>2360</v>
      </c>
      <c r="D1761">
        <v>120</v>
      </c>
      <c r="E1761">
        <v>9</v>
      </c>
      <c r="F1761" s="37" t="str">
        <f>VLOOKUP(Z1761, method!$A$1:$B$15, 2, 0)</f>
        <v>中前</v>
      </c>
      <c r="G1761">
        <v>8</v>
      </c>
      <c r="H1761">
        <v>129</v>
      </c>
      <c r="I1761" s="43">
        <v>1200</v>
      </c>
      <c r="J1761" s="22" t="s">
        <v>471</v>
      </c>
      <c r="K1761">
        <v>1</v>
      </c>
      <c r="L1761">
        <v>10.41</v>
      </c>
      <c r="M1761">
        <v>30</v>
      </c>
      <c r="N1761">
        <v>3</v>
      </c>
      <c r="O1761">
        <v>25</v>
      </c>
      <c r="P1761" t="s">
        <v>539</v>
      </c>
      <c r="Q1761">
        <v>1061</v>
      </c>
      <c r="R1761">
        <v>4</v>
      </c>
      <c r="S1761" s="32" t="s">
        <v>435</v>
      </c>
      <c r="T1761">
        <v>545</v>
      </c>
      <c r="W1761" t="s">
        <v>817</v>
      </c>
      <c r="X1761">
        <v>56</v>
      </c>
      <c r="Y1761" s="25" t="s">
        <v>166</v>
      </c>
      <c r="Z1761">
        <v>6</v>
      </c>
      <c r="AA1761">
        <v>9</v>
      </c>
      <c r="AB1761">
        <v>9</v>
      </c>
      <c r="AF1761">
        <v>4</v>
      </c>
      <c r="AG1761" t="s">
        <v>116</v>
      </c>
    </row>
    <row r="1762" spans="1:33" hidden="1" x14ac:dyDescent="0.25">
      <c r="A1762" s="24" t="s">
        <v>349</v>
      </c>
      <c r="B1762" s="20" t="s">
        <v>377</v>
      </c>
      <c r="C1762" s="20" t="s">
        <v>2360</v>
      </c>
      <c r="D1762">
        <v>37</v>
      </c>
      <c r="E1762">
        <v>12</v>
      </c>
      <c r="F1762" s="37" t="str">
        <f>VLOOKUP(Z1762, method!$A$1:$B$15, 2, 0)</f>
        <v>中前</v>
      </c>
      <c r="G1762">
        <v>7</v>
      </c>
      <c r="H1762">
        <v>134</v>
      </c>
      <c r="I1762" s="43">
        <v>1200</v>
      </c>
      <c r="J1762" s="16" t="s">
        <v>13</v>
      </c>
      <c r="K1762">
        <v>1</v>
      </c>
      <c r="L1762">
        <v>10.37</v>
      </c>
      <c r="M1762">
        <v>16</v>
      </c>
      <c r="N1762">
        <v>2</v>
      </c>
      <c r="O1762">
        <v>25</v>
      </c>
      <c r="P1762" t="s">
        <v>441</v>
      </c>
      <c r="Q1762">
        <v>1060</v>
      </c>
      <c r="R1762">
        <v>4</v>
      </c>
      <c r="S1762" s="32" t="s">
        <v>446</v>
      </c>
      <c r="T1762">
        <v>428</v>
      </c>
      <c r="W1762">
        <v>10</v>
      </c>
      <c r="X1762">
        <v>59</v>
      </c>
      <c r="Y1762" s="25" t="s">
        <v>166</v>
      </c>
      <c r="Z1762">
        <v>5</v>
      </c>
      <c r="AA1762">
        <v>6</v>
      </c>
      <c r="AB1762">
        <v>12</v>
      </c>
      <c r="AF1762">
        <v>4</v>
      </c>
      <c r="AG1762" t="s">
        <v>116</v>
      </c>
    </row>
    <row r="1763" spans="1:33" hidden="1" x14ac:dyDescent="0.25">
      <c r="A1763" s="24" t="s">
        <v>349</v>
      </c>
      <c r="B1763" s="20" t="s">
        <v>377</v>
      </c>
      <c r="C1763" s="20" t="s">
        <v>2360</v>
      </c>
      <c r="D1763" t="s">
        <v>546</v>
      </c>
      <c r="E1763" t="s">
        <v>720</v>
      </c>
      <c r="G1763" t="s">
        <v>546</v>
      </c>
      <c r="H1763">
        <v>133</v>
      </c>
      <c r="I1763" s="43">
        <v>1200</v>
      </c>
      <c r="J1763" s="22" t="s">
        <v>471</v>
      </c>
      <c r="K1763" t="s">
        <v>546</v>
      </c>
      <c r="M1763">
        <v>3</v>
      </c>
      <c r="N1763">
        <v>11</v>
      </c>
      <c r="O1763">
        <v>24</v>
      </c>
      <c r="P1763" t="s">
        <v>441</v>
      </c>
      <c r="Q1763" t="s">
        <v>546</v>
      </c>
      <c r="R1763">
        <v>4</v>
      </c>
      <c r="S1763" s="32" t="s">
        <v>446</v>
      </c>
      <c r="T1763">
        <v>148</v>
      </c>
      <c r="W1763" t="s">
        <v>546</v>
      </c>
      <c r="X1763">
        <v>59</v>
      </c>
      <c r="Y1763" s="25" t="s">
        <v>166</v>
      </c>
      <c r="Z1763" t="s">
        <v>546</v>
      </c>
      <c r="AF1763">
        <v>4</v>
      </c>
      <c r="AG1763" t="s">
        <v>116</v>
      </c>
    </row>
    <row r="1764" spans="1:33" hidden="1" x14ac:dyDescent="0.25">
      <c r="A1764" s="24" t="s">
        <v>349</v>
      </c>
      <c r="B1764" s="20" t="s">
        <v>377</v>
      </c>
      <c r="C1764" s="20" t="s">
        <v>2360</v>
      </c>
      <c r="D1764">
        <v>8.4</v>
      </c>
      <c r="E1764">
        <v>7</v>
      </c>
      <c r="F1764" s="38" t="str">
        <f>VLOOKUP(Z1764, method!$A$1:$B$15, 2, 0)</f>
        <v>留後</v>
      </c>
      <c r="G1764">
        <v>3</v>
      </c>
      <c r="H1764">
        <v>121</v>
      </c>
      <c r="I1764" s="43">
        <v>1200</v>
      </c>
      <c r="J1764" s="19" t="s">
        <v>63</v>
      </c>
      <c r="K1764">
        <v>1</v>
      </c>
      <c r="L1764">
        <v>10.52</v>
      </c>
      <c r="M1764">
        <v>16</v>
      </c>
      <c r="N1764">
        <v>10</v>
      </c>
      <c r="O1764">
        <v>24</v>
      </c>
      <c r="P1764" s="31" t="s">
        <v>455</v>
      </c>
      <c r="Q1764">
        <v>1073</v>
      </c>
      <c r="R1764">
        <v>3</v>
      </c>
      <c r="S1764" s="32" t="s">
        <v>446</v>
      </c>
      <c r="T1764">
        <v>108</v>
      </c>
      <c r="W1764" t="s">
        <v>650</v>
      </c>
      <c r="X1764">
        <v>61</v>
      </c>
      <c r="Y1764" s="25" t="s">
        <v>166</v>
      </c>
      <c r="Z1764">
        <v>12</v>
      </c>
      <c r="AA1764">
        <v>12</v>
      </c>
      <c r="AB1764">
        <v>7</v>
      </c>
      <c r="AF1764">
        <v>4</v>
      </c>
      <c r="AG1764" t="s">
        <v>116</v>
      </c>
    </row>
    <row r="1765" spans="1:33" hidden="1" x14ac:dyDescent="0.25">
      <c r="A1765" s="24" t="s">
        <v>349</v>
      </c>
      <c r="B1765" s="20" t="s">
        <v>377</v>
      </c>
      <c r="C1765" s="20" t="s">
        <v>2360</v>
      </c>
      <c r="D1765">
        <v>37</v>
      </c>
      <c r="E1765">
        <v>12</v>
      </c>
      <c r="F1765" s="38" t="str">
        <f>VLOOKUP(Z1765, method!$A$1:$B$15, 2, 0)</f>
        <v>留後</v>
      </c>
      <c r="G1765">
        <v>10</v>
      </c>
      <c r="H1765">
        <v>120</v>
      </c>
      <c r="I1765" s="43">
        <v>1200</v>
      </c>
      <c r="J1765" s="17" t="s">
        <v>121</v>
      </c>
      <c r="K1765">
        <v>1</v>
      </c>
      <c r="L1765">
        <v>9.93</v>
      </c>
      <c r="M1765">
        <v>6</v>
      </c>
      <c r="N1765">
        <v>7</v>
      </c>
      <c r="O1765">
        <v>24</v>
      </c>
      <c r="P1765" t="s">
        <v>429</v>
      </c>
      <c r="Q1765">
        <v>1083</v>
      </c>
      <c r="R1765">
        <v>3</v>
      </c>
      <c r="S1765" s="32" t="s">
        <v>446</v>
      </c>
      <c r="T1765">
        <v>811</v>
      </c>
      <c r="W1765" t="s">
        <v>492</v>
      </c>
      <c r="X1765">
        <v>63</v>
      </c>
      <c r="Y1765" s="25" t="s">
        <v>166</v>
      </c>
      <c r="Z1765">
        <v>11</v>
      </c>
      <c r="AA1765">
        <v>12</v>
      </c>
      <c r="AB1765">
        <v>12</v>
      </c>
      <c r="AF1765">
        <v>4</v>
      </c>
      <c r="AG1765" t="s">
        <v>116</v>
      </c>
    </row>
    <row r="1766" spans="1:33" hidden="1" x14ac:dyDescent="0.25">
      <c r="A1766" s="24" t="s">
        <v>349</v>
      </c>
      <c r="B1766" s="20" t="s">
        <v>377</v>
      </c>
      <c r="C1766" s="20" t="s">
        <v>2360</v>
      </c>
      <c r="D1766">
        <v>20</v>
      </c>
      <c r="E1766" s="28">
        <v>3</v>
      </c>
      <c r="F1766" s="35" t="str">
        <f>VLOOKUP(Z1766, method!$A$1:$B$15, 2, 0)</f>
        <v>放頭</v>
      </c>
      <c r="G1766">
        <v>1</v>
      </c>
      <c r="H1766">
        <v>120</v>
      </c>
      <c r="I1766" s="43">
        <v>1200</v>
      </c>
      <c r="J1766" s="22" t="s">
        <v>471</v>
      </c>
      <c r="K1766">
        <v>1</v>
      </c>
      <c r="L1766">
        <v>11.46</v>
      </c>
      <c r="M1766">
        <v>15</v>
      </c>
      <c r="N1766">
        <v>6</v>
      </c>
      <c r="O1766">
        <v>24</v>
      </c>
      <c r="P1766" t="s">
        <v>441</v>
      </c>
      <c r="Q1766">
        <v>1076</v>
      </c>
      <c r="R1766">
        <v>3</v>
      </c>
      <c r="S1766" s="33" t="s">
        <v>577</v>
      </c>
      <c r="T1766">
        <v>756</v>
      </c>
      <c r="W1766">
        <v>7</v>
      </c>
      <c r="X1766">
        <v>63</v>
      </c>
      <c r="Y1766" s="25" t="s">
        <v>166</v>
      </c>
      <c r="Z1766">
        <v>3</v>
      </c>
      <c r="AA1766">
        <v>4</v>
      </c>
      <c r="AB1766">
        <v>3</v>
      </c>
      <c r="AF1766">
        <v>4</v>
      </c>
      <c r="AG1766" t="s">
        <v>116</v>
      </c>
    </row>
    <row r="1767" spans="1:33" x14ac:dyDescent="0.25">
      <c r="A1767" s="24" t="s">
        <v>349</v>
      </c>
      <c r="B1767" s="21" t="s">
        <v>379</v>
      </c>
      <c r="C1767" s="21" t="s">
        <v>2361</v>
      </c>
      <c r="D1767">
        <v>12</v>
      </c>
      <c r="E1767">
        <v>6</v>
      </c>
      <c r="F1767" s="36" t="str">
        <f>VLOOKUP(Z1767, method!$A$1:$B$15, 2, 0)</f>
        <v>中後</v>
      </c>
      <c r="G1767">
        <v>4</v>
      </c>
      <c r="H1767">
        <v>121</v>
      </c>
      <c r="I1767" s="43">
        <v>1200</v>
      </c>
      <c r="J1767" s="21" t="s">
        <v>53</v>
      </c>
      <c r="K1767">
        <v>1</v>
      </c>
      <c r="L1767">
        <v>9.7799999999999994</v>
      </c>
      <c r="M1767">
        <v>9</v>
      </c>
      <c r="N1767">
        <v>7</v>
      </c>
      <c r="O1767">
        <v>25</v>
      </c>
      <c r="P1767" s="31" t="s">
        <v>450</v>
      </c>
      <c r="Q1767">
        <v>1121</v>
      </c>
      <c r="R1767">
        <v>3</v>
      </c>
      <c r="S1767" s="32" t="s">
        <v>446</v>
      </c>
      <c r="T1767">
        <v>827</v>
      </c>
      <c r="W1767" s="12" t="s">
        <v>456</v>
      </c>
      <c r="X1767">
        <v>64</v>
      </c>
      <c r="Y1767" s="17" t="s">
        <v>111</v>
      </c>
      <c r="Z1767">
        <v>9</v>
      </c>
      <c r="AA1767">
        <v>8</v>
      </c>
      <c r="AB1767">
        <v>6</v>
      </c>
      <c r="AF1767">
        <v>5</v>
      </c>
      <c r="AG1767" t="s">
        <v>53</v>
      </c>
    </row>
    <row r="1768" spans="1:33" x14ac:dyDescent="0.25">
      <c r="A1768" s="24" t="s">
        <v>349</v>
      </c>
      <c r="B1768" s="21" t="s">
        <v>379</v>
      </c>
      <c r="C1768" s="21" t="s">
        <v>2361</v>
      </c>
      <c r="D1768">
        <v>10</v>
      </c>
      <c r="E1768" s="34">
        <v>4</v>
      </c>
      <c r="F1768" s="37" t="str">
        <f>VLOOKUP(Z1768, method!$A$1:$B$15, 2, 0)</f>
        <v>中前</v>
      </c>
      <c r="G1768">
        <v>1</v>
      </c>
      <c r="H1768">
        <v>120</v>
      </c>
      <c r="I1768" s="43">
        <v>1200</v>
      </c>
      <c r="J1768" s="21" t="s">
        <v>53</v>
      </c>
      <c r="K1768">
        <v>1</v>
      </c>
      <c r="L1768">
        <v>9.66</v>
      </c>
      <c r="M1768">
        <v>11</v>
      </c>
      <c r="N1768">
        <v>6</v>
      </c>
      <c r="O1768">
        <v>25</v>
      </c>
      <c r="P1768" s="31" t="s">
        <v>455</v>
      </c>
      <c r="Q1768">
        <v>1124</v>
      </c>
      <c r="R1768">
        <v>3</v>
      </c>
      <c r="S1768" s="32" t="s">
        <v>446</v>
      </c>
      <c r="T1768">
        <v>755</v>
      </c>
      <c r="W1768" s="12" t="s">
        <v>521</v>
      </c>
      <c r="X1768">
        <v>64</v>
      </c>
      <c r="Y1768" s="17" t="s">
        <v>111</v>
      </c>
      <c r="Z1768">
        <v>5</v>
      </c>
      <c r="AA1768">
        <v>5</v>
      </c>
      <c r="AB1768">
        <v>4</v>
      </c>
      <c r="AF1768">
        <v>5</v>
      </c>
      <c r="AG1768" t="s">
        <v>53</v>
      </c>
    </row>
    <row r="1769" spans="1:33" x14ac:dyDescent="0.25">
      <c r="A1769" s="24" t="s">
        <v>349</v>
      </c>
      <c r="B1769" s="21" t="s">
        <v>379</v>
      </c>
      <c r="C1769" s="21" t="s">
        <v>2361</v>
      </c>
      <c r="D1769">
        <v>97</v>
      </c>
      <c r="E1769" s="34">
        <v>4</v>
      </c>
      <c r="F1769" s="36" t="str">
        <f>VLOOKUP(Z1769, method!$A$1:$B$15, 2, 0)</f>
        <v>中後</v>
      </c>
      <c r="G1769">
        <v>6</v>
      </c>
      <c r="H1769">
        <v>120</v>
      </c>
      <c r="I1769" s="43">
        <v>1200</v>
      </c>
      <c r="J1769" s="22" t="s">
        <v>471</v>
      </c>
      <c r="K1769">
        <v>1</v>
      </c>
      <c r="L1769">
        <v>9.98</v>
      </c>
      <c r="M1769">
        <v>28</v>
      </c>
      <c r="N1769">
        <v>5</v>
      </c>
      <c r="O1769">
        <v>25</v>
      </c>
      <c r="P1769" s="42" t="s">
        <v>445</v>
      </c>
      <c r="Q1769">
        <v>1131</v>
      </c>
      <c r="R1769">
        <v>3</v>
      </c>
      <c r="S1769" s="32" t="s">
        <v>446</v>
      </c>
      <c r="T1769">
        <v>716</v>
      </c>
      <c r="W1769" s="12" t="s">
        <v>521</v>
      </c>
      <c r="X1769">
        <v>64</v>
      </c>
      <c r="Y1769" s="17" t="s">
        <v>111</v>
      </c>
      <c r="Z1769">
        <v>9</v>
      </c>
      <c r="AA1769">
        <v>9</v>
      </c>
      <c r="AB1769">
        <v>4</v>
      </c>
      <c r="AF1769">
        <v>5</v>
      </c>
      <c r="AG1769" t="s">
        <v>53</v>
      </c>
    </row>
    <row r="1770" spans="1:33" hidden="1" x14ac:dyDescent="0.25">
      <c r="A1770" s="24" t="s">
        <v>349</v>
      </c>
      <c r="B1770" s="22" t="s">
        <v>383</v>
      </c>
      <c r="C1770" s="22" t="s">
        <v>2362</v>
      </c>
      <c r="D1770">
        <v>3.5</v>
      </c>
      <c r="E1770" s="34">
        <v>4</v>
      </c>
      <c r="F1770" s="37" t="str">
        <f>VLOOKUP(Z1770, method!$A$1:$B$15, 2, 0)</f>
        <v>中前</v>
      </c>
      <c r="G1770">
        <v>6</v>
      </c>
      <c r="H1770">
        <v>125</v>
      </c>
      <c r="I1770" s="43">
        <v>1200</v>
      </c>
      <c r="J1770" s="20" t="s">
        <v>58</v>
      </c>
      <c r="K1770">
        <v>1</v>
      </c>
      <c r="L1770">
        <v>10.15</v>
      </c>
      <c r="M1770">
        <v>21</v>
      </c>
      <c r="N1770">
        <v>9</v>
      </c>
      <c r="O1770">
        <v>25</v>
      </c>
      <c r="P1770" t="s">
        <v>429</v>
      </c>
      <c r="Q1770">
        <v>1141</v>
      </c>
      <c r="R1770">
        <v>3</v>
      </c>
      <c r="S1770" s="33" t="s">
        <v>577</v>
      </c>
      <c r="T1770">
        <v>42</v>
      </c>
      <c r="W1770" t="s">
        <v>699</v>
      </c>
      <c r="X1770">
        <v>65</v>
      </c>
      <c r="Y1770" s="24" t="s">
        <v>45</v>
      </c>
      <c r="Z1770">
        <v>6</v>
      </c>
      <c r="AA1770">
        <v>6</v>
      </c>
      <c r="AB1770">
        <v>4</v>
      </c>
      <c r="AF1770">
        <v>7</v>
      </c>
      <c r="AG1770" t="s">
        <v>58</v>
      </c>
    </row>
    <row r="1771" spans="1:33" hidden="1" x14ac:dyDescent="0.25">
      <c r="A1771" s="24" t="s">
        <v>349</v>
      </c>
      <c r="B1771" s="22" t="s">
        <v>383</v>
      </c>
      <c r="C1771" s="22" t="s">
        <v>2362</v>
      </c>
      <c r="D1771">
        <v>9.1999999999999993</v>
      </c>
      <c r="E1771">
        <v>10</v>
      </c>
      <c r="F1771" s="35" t="str">
        <f>VLOOKUP(Z1771, method!$A$1:$B$15, 2, 0)</f>
        <v>放頭</v>
      </c>
      <c r="G1771">
        <v>13</v>
      </c>
      <c r="H1771">
        <v>125</v>
      </c>
      <c r="I1771">
        <v>1400</v>
      </c>
      <c r="J1771" s="21" t="s">
        <v>53</v>
      </c>
      <c r="K1771">
        <v>1</v>
      </c>
      <c r="L1771">
        <v>22.29</v>
      </c>
      <c r="M1771">
        <v>5</v>
      </c>
      <c r="N1771">
        <v>7</v>
      </c>
      <c r="O1771">
        <v>25</v>
      </c>
      <c r="P1771" t="s">
        <v>441</v>
      </c>
      <c r="Q1771">
        <v>1156</v>
      </c>
      <c r="R1771">
        <v>3</v>
      </c>
      <c r="S1771" s="32" t="s">
        <v>446</v>
      </c>
      <c r="T1771">
        <v>818</v>
      </c>
      <c r="W1771" t="s">
        <v>624</v>
      </c>
      <c r="X1771">
        <v>67</v>
      </c>
      <c r="Y1771" s="24" t="s">
        <v>45</v>
      </c>
      <c r="Z1771">
        <v>3</v>
      </c>
      <c r="AA1771">
        <v>4</v>
      </c>
      <c r="AB1771">
        <v>3</v>
      </c>
      <c r="AC1771">
        <v>10</v>
      </c>
      <c r="AF1771">
        <v>7</v>
      </c>
      <c r="AG1771" t="s">
        <v>58</v>
      </c>
    </row>
    <row r="1772" spans="1:33" hidden="1" x14ac:dyDescent="0.25">
      <c r="A1772" s="24" t="s">
        <v>349</v>
      </c>
      <c r="B1772" s="22" t="s">
        <v>383</v>
      </c>
      <c r="C1772" s="22" t="s">
        <v>2362</v>
      </c>
      <c r="D1772">
        <v>11</v>
      </c>
      <c r="E1772" s="28">
        <v>2</v>
      </c>
      <c r="F1772" s="37" t="str">
        <f>VLOOKUP(Z1772, method!$A$1:$B$15, 2, 0)</f>
        <v>中前</v>
      </c>
      <c r="G1772">
        <v>13</v>
      </c>
      <c r="H1772">
        <v>121</v>
      </c>
      <c r="I1772">
        <v>1400</v>
      </c>
      <c r="J1772" s="21" t="s">
        <v>53</v>
      </c>
      <c r="K1772">
        <v>1</v>
      </c>
      <c r="L1772">
        <v>21.67</v>
      </c>
      <c r="M1772">
        <v>14</v>
      </c>
      <c r="N1772">
        <v>6</v>
      </c>
      <c r="O1772">
        <v>25</v>
      </c>
      <c r="P1772" t="s">
        <v>441</v>
      </c>
      <c r="Q1772">
        <v>1164</v>
      </c>
      <c r="R1772">
        <v>3</v>
      </c>
      <c r="S1772" s="32" t="s">
        <v>435</v>
      </c>
      <c r="T1772">
        <v>766</v>
      </c>
      <c r="W1772" s="12" t="s">
        <v>464</v>
      </c>
      <c r="X1772">
        <v>66</v>
      </c>
      <c r="Y1772" s="24" t="s">
        <v>45</v>
      </c>
      <c r="Z1772">
        <v>4</v>
      </c>
      <c r="AA1772">
        <v>4</v>
      </c>
      <c r="AB1772">
        <v>3</v>
      </c>
      <c r="AC1772">
        <v>2</v>
      </c>
      <c r="AF1772">
        <v>7</v>
      </c>
      <c r="AG1772" t="s">
        <v>58</v>
      </c>
    </row>
    <row r="1773" spans="1:33" x14ac:dyDescent="0.25">
      <c r="A1773" s="24" t="s">
        <v>349</v>
      </c>
      <c r="B1773" s="22" t="s">
        <v>383</v>
      </c>
      <c r="C1773" s="22" t="s">
        <v>2362</v>
      </c>
      <c r="D1773">
        <v>5.7</v>
      </c>
      <c r="E1773" s="28">
        <v>3</v>
      </c>
      <c r="F1773" s="37" t="str">
        <f>VLOOKUP(Z1773, method!$A$1:$B$15, 2, 0)</f>
        <v>中前</v>
      </c>
      <c r="G1773">
        <v>5</v>
      </c>
      <c r="H1773">
        <v>122</v>
      </c>
      <c r="I1773" s="43">
        <v>1200</v>
      </c>
      <c r="J1773" s="21" t="s">
        <v>53</v>
      </c>
      <c r="K1773">
        <v>1</v>
      </c>
      <c r="L1773">
        <v>9.7100000000000009</v>
      </c>
      <c r="M1773">
        <v>21</v>
      </c>
      <c r="N1773">
        <v>5</v>
      </c>
      <c r="O1773">
        <v>25</v>
      </c>
      <c r="P1773" s="31" t="s">
        <v>461</v>
      </c>
      <c r="Q1773">
        <v>1159</v>
      </c>
      <c r="R1773">
        <v>3</v>
      </c>
      <c r="S1773" s="32" t="s">
        <v>446</v>
      </c>
      <c r="T1773">
        <v>694</v>
      </c>
      <c r="W1773" s="12" t="s">
        <v>431</v>
      </c>
      <c r="X1773">
        <v>65</v>
      </c>
      <c r="Y1773" s="24" t="s">
        <v>45</v>
      </c>
      <c r="Z1773">
        <v>6</v>
      </c>
      <c r="AA1773">
        <v>6</v>
      </c>
      <c r="AB1773">
        <v>3</v>
      </c>
      <c r="AF1773">
        <v>7</v>
      </c>
      <c r="AG1773" t="s">
        <v>58</v>
      </c>
    </row>
    <row r="1774" spans="1:33" x14ac:dyDescent="0.25">
      <c r="A1774" s="24" t="s">
        <v>349</v>
      </c>
      <c r="B1774" s="22" t="s">
        <v>383</v>
      </c>
      <c r="C1774" s="22" t="s">
        <v>2362</v>
      </c>
      <c r="D1774">
        <v>9.8000000000000007</v>
      </c>
      <c r="E1774" s="28">
        <v>2</v>
      </c>
      <c r="F1774" s="36" t="str">
        <f>VLOOKUP(Z1774, method!$A$1:$B$15, 2, 0)</f>
        <v>中後</v>
      </c>
      <c r="G1774">
        <v>11</v>
      </c>
      <c r="H1774">
        <v>120</v>
      </c>
      <c r="I1774" s="43">
        <v>1200</v>
      </c>
      <c r="J1774" s="21" t="s">
        <v>53</v>
      </c>
      <c r="K1774">
        <v>1</v>
      </c>
      <c r="L1774">
        <v>9.48</v>
      </c>
      <c r="M1774">
        <v>30</v>
      </c>
      <c r="N1774">
        <v>4</v>
      </c>
      <c r="O1774">
        <v>25</v>
      </c>
      <c r="P1774" s="30" t="s">
        <v>445</v>
      </c>
      <c r="Q1774">
        <v>1155</v>
      </c>
      <c r="R1774">
        <v>3</v>
      </c>
      <c r="S1774" s="32" t="s">
        <v>446</v>
      </c>
      <c r="T1774">
        <v>638</v>
      </c>
      <c r="W1774" s="12" t="s">
        <v>914</v>
      </c>
      <c r="X1774">
        <v>62</v>
      </c>
      <c r="Y1774" s="24" t="s">
        <v>45</v>
      </c>
      <c r="Z1774">
        <v>9</v>
      </c>
      <c r="AA1774">
        <v>7</v>
      </c>
      <c r="AB1774">
        <v>2</v>
      </c>
      <c r="AF1774">
        <v>7</v>
      </c>
      <c r="AG1774" t="s">
        <v>58</v>
      </c>
    </row>
    <row r="1775" spans="1:33" x14ac:dyDescent="0.25">
      <c r="A1775" s="24" t="s">
        <v>349</v>
      </c>
      <c r="B1775" s="22" t="s">
        <v>383</v>
      </c>
      <c r="C1775" s="22" t="s">
        <v>2362</v>
      </c>
      <c r="D1775">
        <v>4.3</v>
      </c>
      <c r="E1775" s="28">
        <v>3</v>
      </c>
      <c r="F1775" s="35" t="str">
        <f>VLOOKUP(Z1775, method!$A$1:$B$15, 2, 0)</f>
        <v>放頭</v>
      </c>
      <c r="G1775">
        <v>1</v>
      </c>
      <c r="H1775">
        <v>121</v>
      </c>
      <c r="I1775" s="43">
        <v>1200</v>
      </c>
      <c r="J1775" s="21" t="s">
        <v>53</v>
      </c>
      <c r="K1775">
        <v>1</v>
      </c>
      <c r="L1775">
        <v>9.4</v>
      </c>
      <c r="M1775">
        <v>2</v>
      </c>
      <c r="N1775">
        <v>4</v>
      </c>
      <c r="O1775">
        <v>25</v>
      </c>
      <c r="P1775" s="30" t="s">
        <v>445</v>
      </c>
      <c r="Q1775">
        <v>1167</v>
      </c>
      <c r="R1775">
        <v>3</v>
      </c>
      <c r="S1775" s="32" t="s">
        <v>446</v>
      </c>
      <c r="T1775">
        <v>561</v>
      </c>
      <c r="W1775" s="12" t="s">
        <v>431</v>
      </c>
      <c r="X1775">
        <v>61</v>
      </c>
      <c r="Y1775" s="24" t="s">
        <v>45</v>
      </c>
      <c r="Z1775">
        <v>3</v>
      </c>
      <c r="AA1775">
        <v>3</v>
      </c>
      <c r="AB1775">
        <v>3</v>
      </c>
      <c r="AF1775">
        <v>7</v>
      </c>
      <c r="AG1775" t="s">
        <v>58</v>
      </c>
    </row>
    <row r="1776" spans="1:33" hidden="1" x14ac:dyDescent="0.25">
      <c r="A1776" s="24" t="s">
        <v>349</v>
      </c>
      <c r="B1776" s="22" t="s">
        <v>383</v>
      </c>
      <c r="C1776" s="22" t="s">
        <v>2362</v>
      </c>
      <c r="D1776">
        <v>5.2</v>
      </c>
      <c r="E1776">
        <v>9</v>
      </c>
      <c r="F1776" s="37" t="str">
        <f>VLOOKUP(Z1776, method!$A$1:$B$15, 2, 0)</f>
        <v>中前</v>
      </c>
      <c r="G1776">
        <v>5</v>
      </c>
      <c r="H1776">
        <v>121</v>
      </c>
      <c r="I1776">
        <v>1400</v>
      </c>
      <c r="J1776" s="17" t="s">
        <v>121</v>
      </c>
      <c r="K1776">
        <v>1</v>
      </c>
      <c r="L1776">
        <v>23.09</v>
      </c>
      <c r="M1776">
        <v>15</v>
      </c>
      <c r="N1776">
        <v>3</v>
      </c>
      <c r="O1776">
        <v>25</v>
      </c>
      <c r="P1776" t="s">
        <v>441</v>
      </c>
      <c r="Q1776">
        <v>1163</v>
      </c>
      <c r="R1776">
        <v>3</v>
      </c>
      <c r="S1776" s="33" t="s">
        <v>499</v>
      </c>
      <c r="T1776">
        <v>513</v>
      </c>
      <c r="W1776" t="s">
        <v>459</v>
      </c>
      <c r="X1776">
        <v>63</v>
      </c>
      <c r="Y1776" s="24" t="s">
        <v>45</v>
      </c>
      <c r="Z1776">
        <v>4</v>
      </c>
      <c r="AA1776">
        <v>5</v>
      </c>
      <c r="AB1776">
        <v>4</v>
      </c>
      <c r="AC1776">
        <v>9</v>
      </c>
      <c r="AF1776">
        <v>7</v>
      </c>
      <c r="AG1776" t="s">
        <v>58</v>
      </c>
    </row>
    <row r="1777" spans="1:33" hidden="1" x14ac:dyDescent="0.25">
      <c r="A1777" s="24" t="s">
        <v>349</v>
      </c>
      <c r="B1777" s="22" t="s">
        <v>383</v>
      </c>
      <c r="C1777" s="22" t="s">
        <v>2362</v>
      </c>
      <c r="D1777">
        <v>8.9</v>
      </c>
      <c r="E1777" s="28">
        <v>3</v>
      </c>
      <c r="F1777" s="37" t="str">
        <f>VLOOKUP(Z1777, method!$A$1:$B$15, 2, 0)</f>
        <v>中前</v>
      </c>
      <c r="G1777">
        <v>2</v>
      </c>
      <c r="H1777">
        <v>119</v>
      </c>
      <c r="I1777">
        <v>1400</v>
      </c>
      <c r="J1777" s="17" t="s">
        <v>121</v>
      </c>
      <c r="K1777">
        <v>1</v>
      </c>
      <c r="L1777">
        <v>21.08</v>
      </c>
      <c r="M1777">
        <v>23</v>
      </c>
      <c r="N1777">
        <v>2</v>
      </c>
      <c r="O1777">
        <v>25</v>
      </c>
      <c r="P1777" t="s">
        <v>434</v>
      </c>
      <c r="Q1777">
        <v>1165</v>
      </c>
      <c r="R1777">
        <v>3</v>
      </c>
      <c r="S1777" s="32" t="s">
        <v>435</v>
      </c>
      <c r="T1777">
        <v>454</v>
      </c>
      <c r="W1777" s="12" t="s">
        <v>480</v>
      </c>
      <c r="X1777">
        <v>63</v>
      </c>
      <c r="Y1777" s="24" t="s">
        <v>45</v>
      </c>
      <c r="Z1777">
        <v>6</v>
      </c>
      <c r="AA1777">
        <v>5</v>
      </c>
      <c r="AB1777">
        <v>5</v>
      </c>
      <c r="AC1777">
        <v>3</v>
      </c>
      <c r="AF1777">
        <v>7</v>
      </c>
      <c r="AG1777" t="s">
        <v>58</v>
      </c>
    </row>
    <row r="1778" spans="1:33" hidden="1" x14ac:dyDescent="0.25">
      <c r="A1778" s="24" t="s">
        <v>349</v>
      </c>
      <c r="B1778" s="22" t="s">
        <v>383</v>
      </c>
      <c r="C1778" s="22" t="s">
        <v>2362</v>
      </c>
      <c r="D1778">
        <v>12</v>
      </c>
      <c r="E1778" s="34">
        <v>4</v>
      </c>
      <c r="F1778" s="38" t="str">
        <f>VLOOKUP(Z1778, method!$A$1:$B$15, 2, 0)</f>
        <v>留後</v>
      </c>
      <c r="G1778">
        <v>13</v>
      </c>
      <c r="H1778">
        <v>120</v>
      </c>
      <c r="I1778" s="43">
        <v>1200</v>
      </c>
      <c r="J1778" s="21" t="s">
        <v>53</v>
      </c>
      <c r="K1778">
        <v>1</v>
      </c>
      <c r="L1778">
        <v>9.9</v>
      </c>
      <c r="M1778">
        <v>19</v>
      </c>
      <c r="N1778">
        <v>1</v>
      </c>
      <c r="O1778">
        <v>25</v>
      </c>
      <c r="P1778" t="s">
        <v>434</v>
      </c>
      <c r="Q1778">
        <v>1181</v>
      </c>
      <c r="R1778">
        <v>3</v>
      </c>
      <c r="S1778" s="32" t="s">
        <v>446</v>
      </c>
      <c r="T1778">
        <v>366</v>
      </c>
      <c r="W1778" s="12">
        <v>2</v>
      </c>
      <c r="X1778">
        <v>63</v>
      </c>
      <c r="Y1778" s="24" t="s">
        <v>45</v>
      </c>
      <c r="Z1778">
        <v>11</v>
      </c>
      <c r="AA1778">
        <v>11</v>
      </c>
      <c r="AB1778">
        <v>4</v>
      </c>
      <c r="AF1778">
        <v>7</v>
      </c>
      <c r="AG1778" t="s">
        <v>58</v>
      </c>
    </row>
    <row r="1779" spans="1:33" hidden="1" x14ac:dyDescent="0.25">
      <c r="A1779" s="24" t="s">
        <v>349</v>
      </c>
      <c r="B1779" s="22" t="s">
        <v>383</v>
      </c>
      <c r="C1779" s="22" t="s">
        <v>2362</v>
      </c>
      <c r="D1779">
        <v>8.8000000000000007</v>
      </c>
      <c r="E1779" s="34">
        <v>5</v>
      </c>
      <c r="F1779" s="36" t="str">
        <f>VLOOKUP(Z1779, method!$A$1:$B$15, 2, 0)</f>
        <v>中後</v>
      </c>
      <c r="G1779">
        <v>7</v>
      </c>
      <c r="H1779">
        <v>120</v>
      </c>
      <c r="I1779" s="43">
        <v>1200</v>
      </c>
      <c r="J1779" s="21" t="s">
        <v>53</v>
      </c>
      <c r="K1779">
        <v>1</v>
      </c>
      <c r="L1779">
        <v>9.65</v>
      </c>
      <c r="M1779">
        <v>22</v>
      </c>
      <c r="N1779">
        <v>12</v>
      </c>
      <c r="O1779">
        <v>24</v>
      </c>
      <c r="P1779" t="s">
        <v>539</v>
      </c>
      <c r="Q1779">
        <v>1187</v>
      </c>
      <c r="R1779">
        <v>3</v>
      </c>
      <c r="S1779" s="32" t="s">
        <v>435</v>
      </c>
      <c r="T1779">
        <v>284</v>
      </c>
      <c r="W1779" s="12" t="s">
        <v>456</v>
      </c>
      <c r="X1779">
        <v>64</v>
      </c>
      <c r="Y1779" s="24" t="s">
        <v>45</v>
      </c>
      <c r="Z1779">
        <v>9</v>
      </c>
      <c r="AA1779">
        <v>10</v>
      </c>
      <c r="AB1779">
        <v>5</v>
      </c>
      <c r="AF1779">
        <v>7</v>
      </c>
      <c r="AG1779" t="s">
        <v>58</v>
      </c>
    </row>
    <row r="1780" spans="1:33" hidden="1" x14ac:dyDescent="0.25">
      <c r="A1780" s="24" t="s">
        <v>349</v>
      </c>
      <c r="B1780" s="22" t="s">
        <v>383</v>
      </c>
      <c r="C1780" s="22" t="s">
        <v>2362</v>
      </c>
      <c r="D1780">
        <v>16</v>
      </c>
      <c r="E1780">
        <v>8</v>
      </c>
      <c r="F1780" s="35" t="str">
        <f>VLOOKUP(Z1780, method!$A$1:$B$15, 2, 0)</f>
        <v>放頭</v>
      </c>
      <c r="G1780">
        <v>13</v>
      </c>
      <c r="H1780">
        <v>121</v>
      </c>
      <c r="I1780" s="43">
        <v>1200</v>
      </c>
      <c r="J1780" s="21" t="s">
        <v>53</v>
      </c>
      <c r="K1780">
        <v>1</v>
      </c>
      <c r="L1780">
        <v>9.5</v>
      </c>
      <c r="M1780">
        <v>8</v>
      </c>
      <c r="N1780">
        <v>12</v>
      </c>
      <c r="O1780">
        <v>24</v>
      </c>
      <c r="P1780" t="s">
        <v>434</v>
      </c>
      <c r="Q1780">
        <v>1178</v>
      </c>
      <c r="R1780">
        <v>3</v>
      </c>
      <c r="S1780" s="32" t="s">
        <v>435</v>
      </c>
      <c r="T1780">
        <v>242</v>
      </c>
      <c r="W1780" t="s">
        <v>629</v>
      </c>
      <c r="X1780">
        <v>64</v>
      </c>
      <c r="Y1780" s="24" t="s">
        <v>45</v>
      </c>
      <c r="Z1780">
        <v>2</v>
      </c>
      <c r="AA1780">
        <v>2</v>
      </c>
      <c r="AB1780">
        <v>8</v>
      </c>
      <c r="AF1780">
        <v>7</v>
      </c>
      <c r="AG1780" t="s">
        <v>58</v>
      </c>
    </row>
    <row r="1781" spans="1:33" hidden="1" x14ac:dyDescent="0.25">
      <c r="A1781" s="24" t="s">
        <v>349</v>
      </c>
      <c r="B1781" s="22" t="s">
        <v>383</v>
      </c>
      <c r="C1781" s="22" t="s">
        <v>2362</v>
      </c>
      <c r="D1781">
        <v>22</v>
      </c>
      <c r="E1781" s="28">
        <v>2</v>
      </c>
      <c r="F1781" s="37" t="str">
        <f>VLOOKUP(Z1781, method!$A$1:$B$15, 2, 0)</f>
        <v>中前</v>
      </c>
      <c r="G1781">
        <v>1</v>
      </c>
      <c r="H1781">
        <v>118</v>
      </c>
      <c r="I1781" s="43">
        <v>1200</v>
      </c>
      <c r="J1781" s="21" t="s">
        <v>53</v>
      </c>
      <c r="K1781">
        <v>1</v>
      </c>
      <c r="L1781">
        <v>8.91</v>
      </c>
      <c r="M1781">
        <v>17</v>
      </c>
      <c r="N1781">
        <v>11</v>
      </c>
      <c r="O1781">
        <v>24</v>
      </c>
      <c r="P1781" t="s">
        <v>506</v>
      </c>
      <c r="Q1781">
        <v>1183</v>
      </c>
      <c r="R1781">
        <v>3</v>
      </c>
      <c r="S1781" s="32" t="s">
        <v>435</v>
      </c>
      <c r="T1781">
        <v>192</v>
      </c>
      <c r="W1781" s="12" t="s">
        <v>431</v>
      </c>
      <c r="X1781">
        <v>63</v>
      </c>
      <c r="Y1781" s="24" t="s">
        <v>45</v>
      </c>
      <c r="Z1781">
        <v>4</v>
      </c>
      <c r="AA1781">
        <v>3</v>
      </c>
      <c r="AB1781">
        <v>2</v>
      </c>
      <c r="AF1781">
        <v>7</v>
      </c>
      <c r="AG1781" t="s">
        <v>58</v>
      </c>
    </row>
    <row r="1782" spans="1:33" hidden="1" x14ac:dyDescent="0.25">
      <c r="A1782" s="24" t="s">
        <v>349</v>
      </c>
      <c r="B1782" s="22" t="s">
        <v>383</v>
      </c>
      <c r="C1782" s="22" t="s">
        <v>2362</v>
      </c>
      <c r="D1782">
        <v>75</v>
      </c>
      <c r="E1782">
        <v>7</v>
      </c>
      <c r="F1782" s="36" t="str">
        <f>VLOOKUP(Z1782, method!$A$1:$B$15, 2, 0)</f>
        <v>中後</v>
      </c>
      <c r="G1782">
        <v>5</v>
      </c>
      <c r="H1782">
        <v>120</v>
      </c>
      <c r="I1782">
        <v>1000</v>
      </c>
      <c r="J1782" s="17" t="s">
        <v>121</v>
      </c>
      <c r="K1782">
        <v>0</v>
      </c>
      <c r="L1782">
        <v>57.58</v>
      </c>
      <c r="M1782">
        <v>27</v>
      </c>
      <c r="N1782">
        <v>10</v>
      </c>
      <c r="O1782">
        <v>24</v>
      </c>
      <c r="P1782" s="31" t="s">
        <v>461</v>
      </c>
      <c r="Q1782">
        <v>1185</v>
      </c>
      <c r="R1782">
        <v>3</v>
      </c>
      <c r="S1782" s="32" t="s">
        <v>435</v>
      </c>
      <c r="T1782">
        <v>137</v>
      </c>
      <c r="W1782" t="s">
        <v>541</v>
      </c>
      <c r="X1782">
        <v>63</v>
      </c>
      <c r="Y1782" s="24" t="s">
        <v>45</v>
      </c>
      <c r="Z1782">
        <v>9</v>
      </c>
      <c r="AA1782">
        <v>11</v>
      </c>
      <c r="AB1782">
        <v>7</v>
      </c>
      <c r="AF1782">
        <v>7</v>
      </c>
      <c r="AG1782" t="s">
        <v>58</v>
      </c>
    </row>
    <row r="1783" spans="1:33" hidden="1" x14ac:dyDescent="0.25">
      <c r="A1783" s="24" t="s">
        <v>349</v>
      </c>
      <c r="B1783" s="22" t="s">
        <v>2349</v>
      </c>
      <c r="C1783" s="22" t="s">
        <v>2350</v>
      </c>
      <c r="D1783">
        <v>9.4</v>
      </c>
      <c r="E1783" s="28">
        <v>3</v>
      </c>
      <c r="F1783" s="35" t="str">
        <f>VLOOKUP(Z1783, method!$A$1:$B$15, 2, 0)</f>
        <v>放頭</v>
      </c>
      <c r="G1783">
        <v>6</v>
      </c>
      <c r="H1783">
        <v>122</v>
      </c>
      <c r="I1783">
        <v>1000</v>
      </c>
      <c r="J1783" s="19" t="s">
        <v>101</v>
      </c>
      <c r="K1783">
        <v>0</v>
      </c>
      <c r="L1783">
        <v>55.89</v>
      </c>
      <c r="M1783">
        <v>14</v>
      </c>
      <c r="N1783">
        <v>9</v>
      </c>
      <c r="O1783">
        <v>25</v>
      </c>
      <c r="P1783" t="s">
        <v>518</v>
      </c>
      <c r="Q1783">
        <v>1182</v>
      </c>
      <c r="R1783">
        <v>3</v>
      </c>
      <c r="S1783" s="32" t="s">
        <v>446</v>
      </c>
      <c r="T1783">
        <v>25</v>
      </c>
      <c r="W1783" t="s">
        <v>474</v>
      </c>
      <c r="X1783">
        <v>63</v>
      </c>
      <c r="Y1783" s="19" t="s">
        <v>94</v>
      </c>
      <c r="Z1783">
        <v>2</v>
      </c>
      <c r="AA1783">
        <v>3</v>
      </c>
      <c r="AB1783">
        <v>3</v>
      </c>
    </row>
    <row r="1784" spans="1:33" hidden="1" x14ac:dyDescent="0.25">
      <c r="A1784" s="24" t="s">
        <v>349</v>
      </c>
      <c r="B1784" s="22" t="s">
        <v>2349</v>
      </c>
      <c r="C1784" s="22" t="s">
        <v>2350</v>
      </c>
      <c r="D1784">
        <v>16</v>
      </c>
      <c r="E1784" s="28">
        <v>2</v>
      </c>
      <c r="F1784" s="37" t="str">
        <f>VLOOKUP(Z1784, method!$A$1:$B$15, 2, 0)</f>
        <v>中前</v>
      </c>
      <c r="G1784">
        <v>6</v>
      </c>
      <c r="H1784">
        <v>117</v>
      </c>
      <c r="I1784">
        <v>1000</v>
      </c>
      <c r="J1784" s="19" t="s">
        <v>101</v>
      </c>
      <c r="K1784">
        <v>0</v>
      </c>
      <c r="L1784">
        <v>56.08</v>
      </c>
      <c r="M1784">
        <v>1</v>
      </c>
      <c r="N1784">
        <v>7</v>
      </c>
      <c r="O1784">
        <v>25</v>
      </c>
      <c r="P1784" t="s">
        <v>429</v>
      </c>
      <c r="Q1784">
        <v>1186</v>
      </c>
      <c r="R1784">
        <v>3</v>
      </c>
      <c r="S1784" s="32" t="s">
        <v>435</v>
      </c>
      <c r="T1784">
        <v>804</v>
      </c>
      <c r="W1784" s="12" t="s">
        <v>591</v>
      </c>
      <c r="X1784">
        <v>62</v>
      </c>
      <c r="Y1784" s="19" t="s">
        <v>94</v>
      </c>
      <c r="Z1784">
        <v>5</v>
      </c>
      <c r="AA1784">
        <v>4</v>
      </c>
      <c r="AB1784">
        <v>2</v>
      </c>
    </row>
    <row r="1785" spans="1:33" hidden="1" x14ac:dyDescent="0.25">
      <c r="A1785" s="24" t="s">
        <v>349</v>
      </c>
      <c r="B1785" s="22" t="s">
        <v>2349</v>
      </c>
      <c r="C1785" s="22" t="s">
        <v>2350</v>
      </c>
      <c r="D1785">
        <v>10</v>
      </c>
      <c r="E1785">
        <v>7</v>
      </c>
      <c r="F1785" s="37" t="str">
        <f>VLOOKUP(Z1785, method!$A$1:$B$15, 2, 0)</f>
        <v>中前</v>
      </c>
      <c r="G1785">
        <v>6</v>
      </c>
      <c r="H1785">
        <v>118</v>
      </c>
      <c r="I1785">
        <v>1000</v>
      </c>
      <c r="J1785" s="19" t="s">
        <v>101</v>
      </c>
      <c r="K1785">
        <v>0</v>
      </c>
      <c r="L1785">
        <v>57.95</v>
      </c>
      <c r="M1785">
        <v>25</v>
      </c>
      <c r="N1785">
        <v>5</v>
      </c>
      <c r="O1785">
        <v>25</v>
      </c>
      <c r="P1785" t="s">
        <v>434</v>
      </c>
      <c r="Q1785">
        <v>1174</v>
      </c>
      <c r="R1785">
        <v>3</v>
      </c>
      <c r="S1785" s="32" t="s">
        <v>435</v>
      </c>
      <c r="T1785">
        <v>705</v>
      </c>
      <c r="W1785" t="s">
        <v>474</v>
      </c>
      <c r="X1785">
        <v>62</v>
      </c>
      <c r="Y1785" s="19" t="s">
        <v>94</v>
      </c>
      <c r="Z1785">
        <v>5</v>
      </c>
      <c r="AA1785">
        <v>3</v>
      </c>
      <c r="AB1785">
        <v>7</v>
      </c>
    </row>
    <row r="1786" spans="1:33" hidden="1" x14ac:dyDescent="0.25">
      <c r="A1786" s="24" t="s">
        <v>349</v>
      </c>
      <c r="B1786" s="22" t="s">
        <v>2349</v>
      </c>
      <c r="C1786" s="22" t="s">
        <v>2350</v>
      </c>
      <c r="D1786">
        <v>4</v>
      </c>
      <c r="E1786" s="28">
        <v>2</v>
      </c>
      <c r="F1786" s="38" t="str">
        <f>VLOOKUP(Z1786, method!$A$1:$B$15, 2, 0)</f>
        <v>留後</v>
      </c>
      <c r="G1786">
        <v>13</v>
      </c>
      <c r="H1786">
        <v>135</v>
      </c>
      <c r="I1786">
        <v>1000</v>
      </c>
      <c r="J1786" s="20" t="s">
        <v>19</v>
      </c>
      <c r="K1786">
        <v>0</v>
      </c>
      <c r="L1786">
        <v>56.86</v>
      </c>
      <c r="M1786">
        <v>10</v>
      </c>
      <c r="N1786">
        <v>5</v>
      </c>
      <c r="O1786">
        <v>25</v>
      </c>
      <c r="P1786" t="s">
        <v>429</v>
      </c>
      <c r="Q1786">
        <v>1186</v>
      </c>
      <c r="R1786">
        <v>4</v>
      </c>
      <c r="S1786" s="32" t="s">
        <v>435</v>
      </c>
      <c r="T1786">
        <v>660</v>
      </c>
      <c r="W1786" s="12" t="s">
        <v>662</v>
      </c>
      <c r="X1786">
        <v>60</v>
      </c>
      <c r="Y1786" s="19" t="s">
        <v>94</v>
      </c>
      <c r="Z1786">
        <v>13</v>
      </c>
      <c r="AA1786">
        <v>6</v>
      </c>
      <c r="AB1786">
        <v>2</v>
      </c>
    </row>
    <row r="1787" spans="1:33" hidden="1" x14ac:dyDescent="0.25">
      <c r="A1787" s="24" t="s">
        <v>349</v>
      </c>
      <c r="B1787" s="22" t="s">
        <v>2349</v>
      </c>
      <c r="C1787" s="22" t="s">
        <v>2350</v>
      </c>
      <c r="D1787">
        <v>7.9</v>
      </c>
      <c r="E1787" s="28">
        <v>2</v>
      </c>
      <c r="F1787" s="37" t="str">
        <f>VLOOKUP(Z1787, method!$A$1:$B$15, 2, 0)</f>
        <v>中前</v>
      </c>
      <c r="G1787">
        <v>14</v>
      </c>
      <c r="H1787">
        <v>134</v>
      </c>
      <c r="I1787">
        <v>1000</v>
      </c>
      <c r="J1787" s="19" t="s">
        <v>101</v>
      </c>
      <c r="K1787">
        <v>0</v>
      </c>
      <c r="L1787">
        <v>56.84</v>
      </c>
      <c r="M1787">
        <v>13</v>
      </c>
      <c r="N1787">
        <v>4</v>
      </c>
      <c r="O1787">
        <v>25</v>
      </c>
      <c r="P1787" t="s">
        <v>429</v>
      </c>
      <c r="Q1787">
        <v>1172</v>
      </c>
      <c r="R1787">
        <v>4</v>
      </c>
      <c r="S1787" s="32" t="s">
        <v>435</v>
      </c>
      <c r="T1787">
        <v>582</v>
      </c>
      <c r="W1787" s="12" t="s">
        <v>591</v>
      </c>
      <c r="X1787">
        <v>59</v>
      </c>
      <c r="Y1787" s="19" t="s">
        <v>94</v>
      </c>
      <c r="Z1787">
        <v>5</v>
      </c>
      <c r="AA1787">
        <v>4</v>
      </c>
      <c r="AB1787">
        <v>2</v>
      </c>
    </row>
    <row r="1788" spans="1:33" hidden="1" x14ac:dyDescent="0.25">
      <c r="A1788" s="24" t="s">
        <v>349</v>
      </c>
      <c r="B1788" s="22" t="s">
        <v>2349</v>
      </c>
      <c r="C1788" s="22" t="s">
        <v>2350</v>
      </c>
      <c r="D1788">
        <v>27</v>
      </c>
      <c r="E1788" s="34">
        <v>5</v>
      </c>
      <c r="F1788" s="37" t="str">
        <f>VLOOKUP(Z1788, method!$A$1:$B$15, 2, 0)</f>
        <v>中前</v>
      </c>
      <c r="G1788">
        <v>5</v>
      </c>
      <c r="H1788">
        <v>120</v>
      </c>
      <c r="I1788" s="43">
        <v>1200</v>
      </c>
      <c r="J1788" s="19" t="s">
        <v>101</v>
      </c>
      <c r="K1788">
        <v>1</v>
      </c>
      <c r="L1788">
        <v>10.56</v>
      </c>
      <c r="M1788">
        <v>15</v>
      </c>
      <c r="N1788">
        <v>3</v>
      </c>
      <c r="O1788">
        <v>25</v>
      </c>
      <c r="P1788" t="s">
        <v>441</v>
      </c>
      <c r="Q1788">
        <v>1166</v>
      </c>
      <c r="R1788">
        <v>3</v>
      </c>
      <c r="S1788" s="33" t="s">
        <v>499</v>
      </c>
      <c r="T1788">
        <v>512</v>
      </c>
      <c r="W1788">
        <v>3</v>
      </c>
      <c r="X1788">
        <v>60</v>
      </c>
      <c r="Y1788" s="19" t="s">
        <v>94</v>
      </c>
      <c r="Z1788">
        <v>6</v>
      </c>
      <c r="AA1788">
        <v>6</v>
      </c>
      <c r="AB1788">
        <v>5</v>
      </c>
    </row>
    <row r="1789" spans="1:33" hidden="1" x14ac:dyDescent="0.25">
      <c r="A1789" s="24" t="s">
        <v>349</v>
      </c>
      <c r="B1789" s="22" t="s">
        <v>2349</v>
      </c>
      <c r="C1789" s="22" t="s">
        <v>2350</v>
      </c>
      <c r="D1789">
        <v>18</v>
      </c>
      <c r="E1789">
        <v>6</v>
      </c>
      <c r="F1789" s="36" t="str">
        <f>VLOOKUP(Z1789, method!$A$1:$B$15, 2, 0)</f>
        <v>中後</v>
      </c>
      <c r="G1789">
        <v>6</v>
      </c>
      <c r="H1789">
        <v>115</v>
      </c>
      <c r="I1789" s="43">
        <v>1200</v>
      </c>
      <c r="J1789" s="19" t="s">
        <v>101</v>
      </c>
      <c r="K1789">
        <v>1</v>
      </c>
      <c r="L1789">
        <v>9.25</v>
      </c>
      <c r="M1789">
        <v>16</v>
      </c>
      <c r="N1789">
        <v>2</v>
      </c>
      <c r="O1789">
        <v>25</v>
      </c>
      <c r="P1789" t="s">
        <v>441</v>
      </c>
      <c r="Q1789">
        <v>1162</v>
      </c>
      <c r="R1789">
        <v>3</v>
      </c>
      <c r="S1789" s="32" t="s">
        <v>446</v>
      </c>
      <c r="T1789">
        <v>436</v>
      </c>
      <c r="W1789">
        <v>5</v>
      </c>
      <c r="X1789">
        <v>62</v>
      </c>
      <c r="Y1789" s="19" t="s">
        <v>94</v>
      </c>
      <c r="Z1789">
        <v>9</v>
      </c>
      <c r="AA1789">
        <v>9</v>
      </c>
      <c r="AB1789">
        <v>6</v>
      </c>
    </row>
    <row r="1790" spans="1:33" hidden="1" x14ac:dyDescent="0.25">
      <c r="A1790" s="24" t="s">
        <v>349</v>
      </c>
      <c r="B1790" s="22" t="s">
        <v>2349</v>
      </c>
      <c r="C1790" s="22" t="s">
        <v>2350</v>
      </c>
      <c r="D1790">
        <v>38</v>
      </c>
      <c r="E1790">
        <v>9</v>
      </c>
      <c r="F1790" s="37" t="str">
        <f>VLOOKUP(Z1790, method!$A$1:$B$15, 2, 0)</f>
        <v>中前</v>
      </c>
      <c r="G1790">
        <v>11</v>
      </c>
      <c r="H1790">
        <v>122</v>
      </c>
      <c r="I1790" s="43">
        <v>1200</v>
      </c>
      <c r="J1790" s="20" t="s">
        <v>58</v>
      </c>
      <c r="K1790">
        <v>1</v>
      </c>
      <c r="L1790">
        <v>9.76</v>
      </c>
      <c r="M1790">
        <v>9</v>
      </c>
      <c r="N1790">
        <v>2</v>
      </c>
      <c r="O1790">
        <v>25</v>
      </c>
      <c r="P1790" t="s">
        <v>429</v>
      </c>
      <c r="Q1790">
        <v>1169</v>
      </c>
      <c r="R1790">
        <v>3</v>
      </c>
      <c r="S1790" s="32" t="s">
        <v>435</v>
      </c>
      <c r="T1790">
        <v>416</v>
      </c>
      <c r="W1790" t="s">
        <v>519</v>
      </c>
      <c r="X1790">
        <v>64</v>
      </c>
      <c r="Y1790" s="19" t="s">
        <v>94</v>
      </c>
      <c r="Z1790">
        <v>6</v>
      </c>
      <c r="AA1790">
        <v>10</v>
      </c>
      <c r="AB1790">
        <v>9</v>
      </c>
    </row>
    <row r="1791" spans="1:33" hidden="1" x14ac:dyDescent="0.25">
      <c r="A1791" s="24" t="s">
        <v>349</v>
      </c>
      <c r="B1791" s="22" t="s">
        <v>2349</v>
      </c>
      <c r="C1791" s="22" t="s">
        <v>2350</v>
      </c>
      <c r="D1791">
        <v>11</v>
      </c>
      <c r="E1791">
        <v>13</v>
      </c>
      <c r="F1791" s="36" t="str">
        <f>VLOOKUP(Z1791, method!$A$1:$B$15, 2, 0)</f>
        <v>中後</v>
      </c>
      <c r="G1791">
        <v>6</v>
      </c>
      <c r="H1791">
        <v>121</v>
      </c>
      <c r="I1791" s="43">
        <v>1200</v>
      </c>
      <c r="J1791" s="27" t="s">
        <v>93</v>
      </c>
      <c r="K1791">
        <v>1</v>
      </c>
      <c r="L1791">
        <v>10</v>
      </c>
      <c r="M1791">
        <v>22</v>
      </c>
      <c r="N1791">
        <v>12</v>
      </c>
      <c r="O1791">
        <v>24</v>
      </c>
      <c r="P1791" t="s">
        <v>539</v>
      </c>
      <c r="Q1791">
        <v>1180</v>
      </c>
      <c r="R1791">
        <v>3</v>
      </c>
      <c r="S1791" s="32" t="s">
        <v>435</v>
      </c>
      <c r="T1791">
        <v>283</v>
      </c>
      <c r="W1791" t="s">
        <v>572</v>
      </c>
      <c r="X1791">
        <v>65</v>
      </c>
      <c r="Y1791" s="19" t="s">
        <v>94</v>
      </c>
      <c r="Z1791">
        <v>8</v>
      </c>
      <c r="AA1791">
        <v>12</v>
      </c>
      <c r="AB1791">
        <v>13</v>
      </c>
    </row>
    <row r="1792" spans="1:33" hidden="1" x14ac:dyDescent="0.25">
      <c r="A1792" s="24" t="s">
        <v>349</v>
      </c>
      <c r="B1792" s="22" t="s">
        <v>2349</v>
      </c>
      <c r="C1792" s="22" t="s">
        <v>2350</v>
      </c>
      <c r="D1792">
        <v>6</v>
      </c>
      <c r="E1792">
        <v>10</v>
      </c>
      <c r="F1792" s="37" t="str">
        <f>VLOOKUP(Z1792, method!$A$1:$B$15, 2, 0)</f>
        <v>中前</v>
      </c>
      <c r="G1792">
        <v>14</v>
      </c>
      <c r="H1792">
        <v>122</v>
      </c>
      <c r="I1792">
        <v>1400</v>
      </c>
      <c r="J1792" s="17" t="s">
        <v>393</v>
      </c>
      <c r="K1792">
        <v>1</v>
      </c>
      <c r="L1792">
        <v>22.21</v>
      </c>
      <c r="M1792">
        <v>24</v>
      </c>
      <c r="N1792">
        <v>11</v>
      </c>
      <c r="O1792">
        <v>24</v>
      </c>
      <c r="P1792" t="s">
        <v>429</v>
      </c>
      <c r="Q1792">
        <v>1175</v>
      </c>
      <c r="R1792">
        <v>3</v>
      </c>
      <c r="S1792" s="32" t="s">
        <v>446</v>
      </c>
      <c r="T1792">
        <v>209</v>
      </c>
      <c r="W1792" t="s">
        <v>488</v>
      </c>
      <c r="X1792">
        <v>66</v>
      </c>
      <c r="Y1792" s="19" t="s">
        <v>94</v>
      </c>
      <c r="Z1792">
        <v>7</v>
      </c>
      <c r="AA1792">
        <v>7</v>
      </c>
      <c r="AB1792">
        <v>7</v>
      </c>
      <c r="AC1792">
        <v>10</v>
      </c>
    </row>
    <row r="1793" spans="1:28" hidden="1" x14ac:dyDescent="0.25">
      <c r="A1793" s="24" t="s">
        <v>349</v>
      </c>
      <c r="B1793" s="22" t="s">
        <v>2349</v>
      </c>
      <c r="C1793" s="22" t="s">
        <v>2350</v>
      </c>
      <c r="D1793">
        <v>5.5</v>
      </c>
      <c r="E1793" s="28">
        <v>3</v>
      </c>
      <c r="F1793" s="35" t="str">
        <f>VLOOKUP(Z1793, method!$A$1:$B$15, 2, 0)</f>
        <v>放頭</v>
      </c>
      <c r="G1793">
        <v>1</v>
      </c>
      <c r="H1793">
        <v>124</v>
      </c>
      <c r="I1793" s="43">
        <v>1200</v>
      </c>
      <c r="J1793" s="18" t="s">
        <v>116</v>
      </c>
      <c r="K1793">
        <v>1</v>
      </c>
      <c r="L1793">
        <v>9.27</v>
      </c>
      <c r="M1793">
        <v>3</v>
      </c>
      <c r="N1793">
        <v>11</v>
      </c>
      <c r="O1793">
        <v>24</v>
      </c>
      <c r="P1793" t="s">
        <v>441</v>
      </c>
      <c r="Q1793">
        <v>1181</v>
      </c>
      <c r="R1793">
        <v>3</v>
      </c>
      <c r="S1793" s="32" t="s">
        <v>446</v>
      </c>
      <c r="T1793">
        <v>154</v>
      </c>
      <c r="W1793" t="s">
        <v>519</v>
      </c>
      <c r="X1793">
        <v>66</v>
      </c>
      <c r="Y1793" s="19" t="s">
        <v>94</v>
      </c>
      <c r="Z1793">
        <v>3</v>
      </c>
      <c r="AA1793">
        <v>3</v>
      </c>
      <c r="AB1793">
        <v>3</v>
      </c>
    </row>
    <row r="1794" spans="1:28" hidden="1" x14ac:dyDescent="0.25">
      <c r="A1794" s="24" t="s">
        <v>349</v>
      </c>
      <c r="B1794" s="23" t="s">
        <v>2363</v>
      </c>
      <c r="C1794" s="23" t="s">
        <v>2364</v>
      </c>
      <c r="D1794">
        <v>33</v>
      </c>
      <c r="E1794">
        <v>12</v>
      </c>
      <c r="F1794" s="37" t="str">
        <f>VLOOKUP(Z1794, method!$A$1:$B$15, 2, 0)</f>
        <v>中前</v>
      </c>
      <c r="G1794">
        <v>6</v>
      </c>
      <c r="H1794">
        <v>115</v>
      </c>
      <c r="I1794" s="43">
        <v>1200</v>
      </c>
      <c r="J1794" s="22" t="s">
        <v>588</v>
      </c>
      <c r="K1794">
        <v>1</v>
      </c>
      <c r="L1794">
        <v>9.67</v>
      </c>
      <c r="M1794">
        <v>1</v>
      </c>
      <c r="N1794">
        <v>10</v>
      </c>
      <c r="O1794">
        <v>25</v>
      </c>
      <c r="P1794" t="s">
        <v>539</v>
      </c>
      <c r="Q1794">
        <v>1094</v>
      </c>
      <c r="R1794">
        <v>3</v>
      </c>
      <c r="S1794" s="32" t="s">
        <v>446</v>
      </c>
      <c r="T1794">
        <v>64</v>
      </c>
      <c r="W1794" t="s">
        <v>436</v>
      </c>
      <c r="X1794">
        <v>67</v>
      </c>
      <c r="Y1794" s="16" t="s">
        <v>14</v>
      </c>
      <c r="Z1794">
        <v>6</v>
      </c>
      <c r="AA1794">
        <v>8</v>
      </c>
      <c r="AB1794">
        <v>12</v>
      </c>
    </row>
    <row r="1795" spans="1:28" hidden="1" x14ac:dyDescent="0.25">
      <c r="A1795" s="24" t="s">
        <v>349</v>
      </c>
      <c r="B1795" s="23" t="s">
        <v>2363</v>
      </c>
      <c r="C1795" s="23" t="s">
        <v>2364</v>
      </c>
      <c r="D1795">
        <v>57</v>
      </c>
      <c r="E1795">
        <v>7</v>
      </c>
      <c r="F1795" s="36" t="str">
        <f>VLOOKUP(Z1795, method!$A$1:$B$15, 2, 0)</f>
        <v>中後</v>
      </c>
      <c r="G1795">
        <v>3</v>
      </c>
      <c r="H1795">
        <v>125</v>
      </c>
      <c r="I1795" s="43">
        <v>1200</v>
      </c>
      <c r="J1795" s="23" t="s">
        <v>622</v>
      </c>
      <c r="K1795">
        <v>1</v>
      </c>
      <c r="L1795">
        <v>9.4600000000000009</v>
      </c>
      <c r="M1795">
        <v>7</v>
      </c>
      <c r="N1795">
        <v>9</v>
      </c>
      <c r="O1795">
        <v>25</v>
      </c>
      <c r="P1795" t="s">
        <v>434</v>
      </c>
      <c r="Q1795">
        <v>1078</v>
      </c>
      <c r="R1795">
        <v>3</v>
      </c>
      <c r="S1795" s="32" t="s">
        <v>435</v>
      </c>
      <c r="T1795">
        <v>9</v>
      </c>
      <c r="W1795" t="s">
        <v>650</v>
      </c>
      <c r="X1795">
        <v>68</v>
      </c>
      <c r="Y1795" s="16" t="s">
        <v>14</v>
      </c>
      <c r="Z1795">
        <v>8</v>
      </c>
      <c r="AA1795">
        <v>7</v>
      </c>
      <c r="AB1795">
        <v>7</v>
      </c>
    </row>
    <row r="1796" spans="1:28" hidden="1" x14ac:dyDescent="0.25">
      <c r="A1796" s="24" t="s">
        <v>349</v>
      </c>
      <c r="B1796" s="23" t="s">
        <v>2363</v>
      </c>
      <c r="C1796" s="23" t="s">
        <v>2364</v>
      </c>
      <c r="D1796">
        <v>17</v>
      </c>
      <c r="E1796">
        <v>10</v>
      </c>
      <c r="F1796" s="38" t="str">
        <f>VLOOKUP(Z1796, method!$A$1:$B$15, 2, 0)</f>
        <v>留後</v>
      </c>
      <c r="G1796">
        <v>6</v>
      </c>
      <c r="H1796">
        <v>120</v>
      </c>
      <c r="I1796" s="43">
        <v>1200</v>
      </c>
      <c r="J1796" s="18" t="s">
        <v>524</v>
      </c>
      <c r="K1796">
        <v>1</v>
      </c>
      <c r="L1796">
        <v>9.8699999999999992</v>
      </c>
      <c r="M1796">
        <v>5</v>
      </c>
      <c r="N1796">
        <v>7</v>
      </c>
      <c r="O1796">
        <v>25</v>
      </c>
      <c r="P1796" t="s">
        <v>441</v>
      </c>
      <c r="Q1796">
        <v>1106</v>
      </c>
      <c r="R1796">
        <v>3</v>
      </c>
      <c r="S1796" s="32" t="s">
        <v>446</v>
      </c>
      <c r="T1796">
        <v>816</v>
      </c>
      <c r="W1796" t="s">
        <v>817</v>
      </c>
      <c r="X1796">
        <v>70</v>
      </c>
      <c r="Y1796" s="16" t="s">
        <v>14</v>
      </c>
      <c r="Z1796">
        <v>11</v>
      </c>
      <c r="AA1796">
        <v>11</v>
      </c>
      <c r="AB1796">
        <v>10</v>
      </c>
    </row>
    <row r="1797" spans="1:28" hidden="1" x14ac:dyDescent="0.25">
      <c r="A1797" s="24" t="s">
        <v>349</v>
      </c>
      <c r="B1797" s="23" t="s">
        <v>2363</v>
      </c>
      <c r="C1797" s="23" t="s">
        <v>2364</v>
      </c>
      <c r="D1797">
        <v>14</v>
      </c>
      <c r="E1797">
        <v>7</v>
      </c>
      <c r="F1797" s="37" t="str">
        <f>VLOOKUP(Z1797, method!$A$1:$B$15, 2, 0)</f>
        <v>中前</v>
      </c>
      <c r="G1797">
        <v>9</v>
      </c>
      <c r="H1797">
        <v>120</v>
      </c>
      <c r="I1797" s="43">
        <v>1200</v>
      </c>
      <c r="J1797" s="18" t="s">
        <v>524</v>
      </c>
      <c r="K1797">
        <v>1</v>
      </c>
      <c r="L1797">
        <v>9.69</v>
      </c>
      <c r="M1797">
        <v>31</v>
      </c>
      <c r="N1797">
        <v>5</v>
      </c>
      <c r="O1797">
        <v>25</v>
      </c>
      <c r="P1797" t="s">
        <v>518</v>
      </c>
      <c r="Q1797">
        <v>1113</v>
      </c>
      <c r="R1797">
        <v>3</v>
      </c>
      <c r="S1797" s="32" t="s">
        <v>435</v>
      </c>
      <c r="T1797">
        <v>723</v>
      </c>
      <c r="W1797" t="s">
        <v>600</v>
      </c>
      <c r="X1797">
        <v>72</v>
      </c>
      <c r="Y1797" s="16" t="s">
        <v>14</v>
      </c>
      <c r="Z1797">
        <v>5</v>
      </c>
      <c r="AA1797">
        <v>5</v>
      </c>
      <c r="AB1797">
        <v>7</v>
      </c>
    </row>
    <row r="1798" spans="1:28" hidden="1" x14ac:dyDescent="0.25">
      <c r="A1798" s="24" t="s">
        <v>349</v>
      </c>
      <c r="B1798" s="23" t="s">
        <v>2363</v>
      </c>
      <c r="C1798" s="23" t="s">
        <v>2364</v>
      </c>
      <c r="D1798">
        <v>16</v>
      </c>
      <c r="E1798" s="34">
        <v>5</v>
      </c>
      <c r="F1798" s="37" t="str">
        <f>VLOOKUP(Z1798, method!$A$1:$B$15, 2, 0)</f>
        <v>中前</v>
      </c>
      <c r="G1798">
        <v>6</v>
      </c>
      <c r="H1798">
        <v>119</v>
      </c>
      <c r="I1798" s="43">
        <v>1200</v>
      </c>
      <c r="J1798" s="22" t="s">
        <v>588</v>
      </c>
      <c r="K1798">
        <v>1</v>
      </c>
      <c r="L1798">
        <v>9.56</v>
      </c>
      <c r="M1798">
        <v>10</v>
      </c>
      <c r="N1798">
        <v>5</v>
      </c>
      <c r="O1798">
        <v>25</v>
      </c>
      <c r="P1798" t="s">
        <v>429</v>
      </c>
      <c r="Q1798">
        <v>1116</v>
      </c>
      <c r="R1798">
        <v>3</v>
      </c>
      <c r="S1798" s="32" t="s">
        <v>435</v>
      </c>
      <c r="T1798">
        <v>667</v>
      </c>
      <c r="W1798" s="12" t="s">
        <v>464</v>
      </c>
      <c r="X1798">
        <v>73</v>
      </c>
      <c r="Y1798" s="16" t="s">
        <v>14</v>
      </c>
      <c r="Z1798">
        <v>6</v>
      </c>
      <c r="AA1798">
        <v>5</v>
      </c>
      <c r="AB1798">
        <v>5</v>
      </c>
    </row>
    <row r="1799" spans="1:28" hidden="1" x14ac:dyDescent="0.25">
      <c r="A1799" s="24" t="s">
        <v>349</v>
      </c>
      <c r="B1799" s="23" t="s">
        <v>2363</v>
      </c>
      <c r="C1799" s="23" t="s">
        <v>2364</v>
      </c>
      <c r="D1799">
        <v>9.4</v>
      </c>
      <c r="E1799" s="28">
        <v>3</v>
      </c>
      <c r="F1799" s="37" t="str">
        <f>VLOOKUP(Z1799, method!$A$1:$B$15, 2, 0)</f>
        <v>中前</v>
      </c>
      <c r="G1799">
        <v>3</v>
      </c>
      <c r="H1799">
        <v>130</v>
      </c>
      <c r="I1799" s="43">
        <v>1200</v>
      </c>
      <c r="J1799" s="17" t="s">
        <v>393</v>
      </c>
      <c r="K1799">
        <v>1</v>
      </c>
      <c r="L1799">
        <v>9.1999999999999993</v>
      </c>
      <c r="M1799">
        <v>27</v>
      </c>
      <c r="N1799">
        <v>4</v>
      </c>
      <c r="O1799">
        <v>25</v>
      </c>
      <c r="P1799" t="s">
        <v>434</v>
      </c>
      <c r="Q1799">
        <v>1119</v>
      </c>
      <c r="R1799">
        <v>3</v>
      </c>
      <c r="S1799" s="32" t="s">
        <v>435</v>
      </c>
      <c r="T1799">
        <v>625</v>
      </c>
      <c r="W1799" s="12" t="s">
        <v>464</v>
      </c>
      <c r="X1799">
        <v>73</v>
      </c>
      <c r="Y1799" s="16" t="s">
        <v>14</v>
      </c>
      <c r="Z1799">
        <v>5</v>
      </c>
      <c r="AA1799">
        <v>5</v>
      </c>
      <c r="AB1799">
        <v>3</v>
      </c>
    </row>
    <row r="1800" spans="1:28" hidden="1" x14ac:dyDescent="0.25">
      <c r="A1800" s="24" t="s">
        <v>349</v>
      </c>
      <c r="B1800" s="23" t="s">
        <v>2363</v>
      </c>
      <c r="C1800" s="23" t="s">
        <v>2364</v>
      </c>
      <c r="D1800">
        <v>19</v>
      </c>
      <c r="E1800" s="34">
        <v>5</v>
      </c>
      <c r="F1800" s="38" t="str">
        <f>VLOOKUP(Z1800, method!$A$1:$B$15, 2, 0)</f>
        <v>留後</v>
      </c>
      <c r="G1800">
        <v>9</v>
      </c>
      <c r="H1800">
        <v>129</v>
      </c>
      <c r="I1800" s="43">
        <v>1200</v>
      </c>
      <c r="J1800" s="19" t="s">
        <v>407</v>
      </c>
      <c r="K1800">
        <v>1</v>
      </c>
      <c r="L1800">
        <v>9.02</v>
      </c>
      <c r="M1800">
        <v>23</v>
      </c>
      <c r="N1800">
        <v>3</v>
      </c>
      <c r="O1800">
        <v>25</v>
      </c>
      <c r="P1800" t="s">
        <v>434</v>
      </c>
      <c r="Q1800">
        <v>1130</v>
      </c>
      <c r="R1800">
        <v>3</v>
      </c>
      <c r="S1800" s="32" t="s">
        <v>446</v>
      </c>
      <c r="T1800">
        <v>532</v>
      </c>
      <c r="W1800">
        <v>3</v>
      </c>
      <c r="X1800">
        <v>73</v>
      </c>
      <c r="Y1800" s="16" t="s">
        <v>14</v>
      </c>
      <c r="Z1800">
        <v>12</v>
      </c>
      <c r="AA1800">
        <v>11</v>
      </c>
      <c r="AB1800">
        <v>5</v>
      </c>
    </row>
    <row r="1801" spans="1:28" hidden="1" x14ac:dyDescent="0.25">
      <c r="A1801" s="24" t="s">
        <v>349</v>
      </c>
      <c r="B1801" s="23" t="s">
        <v>2363</v>
      </c>
      <c r="C1801" s="23" t="s">
        <v>2364</v>
      </c>
      <c r="D1801">
        <v>41</v>
      </c>
      <c r="E1801">
        <v>8</v>
      </c>
      <c r="F1801" s="35" t="str">
        <f>VLOOKUP(Z1801, method!$A$1:$B$15, 2, 0)</f>
        <v>放頭</v>
      </c>
      <c r="G1801">
        <v>11</v>
      </c>
      <c r="H1801">
        <v>130</v>
      </c>
      <c r="I1801" s="43">
        <v>1200</v>
      </c>
      <c r="J1801" s="23" t="s">
        <v>622</v>
      </c>
      <c r="K1801">
        <v>1</v>
      </c>
      <c r="L1801">
        <v>9.4600000000000009</v>
      </c>
      <c r="M1801">
        <v>23</v>
      </c>
      <c r="N1801">
        <v>2</v>
      </c>
      <c r="O1801">
        <v>25</v>
      </c>
      <c r="P1801" t="s">
        <v>434</v>
      </c>
      <c r="Q1801">
        <v>1138</v>
      </c>
      <c r="R1801">
        <v>3</v>
      </c>
      <c r="S1801" s="32" t="s">
        <v>435</v>
      </c>
      <c r="T1801">
        <v>456</v>
      </c>
      <c r="W1801" t="s">
        <v>519</v>
      </c>
      <c r="X1801">
        <v>73</v>
      </c>
      <c r="Y1801" s="16" t="s">
        <v>14</v>
      </c>
      <c r="Z1801">
        <v>3</v>
      </c>
      <c r="AA1801">
        <v>3</v>
      </c>
      <c r="AB1801">
        <v>8</v>
      </c>
    </row>
    <row r="1802" spans="1:28" hidden="1" x14ac:dyDescent="0.25">
      <c r="A1802" s="24" t="s">
        <v>349</v>
      </c>
      <c r="B1802" s="23" t="s">
        <v>2363</v>
      </c>
      <c r="C1802" s="23" t="s">
        <v>2364</v>
      </c>
      <c r="D1802">
        <v>3.3</v>
      </c>
      <c r="E1802" s="28">
        <v>1</v>
      </c>
      <c r="F1802" s="37" t="str">
        <f>VLOOKUP(Z1802, method!$A$1:$B$15, 2, 0)</f>
        <v>中前</v>
      </c>
      <c r="G1802">
        <v>1</v>
      </c>
      <c r="H1802">
        <v>122</v>
      </c>
      <c r="I1802" s="43">
        <v>1200</v>
      </c>
      <c r="J1802" s="23" t="s">
        <v>622</v>
      </c>
      <c r="K1802">
        <v>1</v>
      </c>
      <c r="L1802">
        <v>9.4</v>
      </c>
      <c r="M1802">
        <v>5</v>
      </c>
      <c r="N1802">
        <v>1</v>
      </c>
      <c r="O1802">
        <v>25</v>
      </c>
      <c r="P1802" t="s">
        <v>441</v>
      </c>
      <c r="Q1802">
        <v>1118</v>
      </c>
      <c r="R1802">
        <v>3</v>
      </c>
      <c r="S1802" s="32" t="s">
        <v>435</v>
      </c>
      <c r="T1802">
        <v>325</v>
      </c>
      <c r="W1802" s="12" t="s">
        <v>431</v>
      </c>
      <c r="X1802">
        <v>65</v>
      </c>
      <c r="Y1802" s="16" t="s">
        <v>14</v>
      </c>
      <c r="Z1802">
        <v>4</v>
      </c>
      <c r="AA1802">
        <v>4</v>
      </c>
      <c r="AB1802">
        <v>1</v>
      </c>
    </row>
    <row r="1803" spans="1:28" hidden="1" x14ac:dyDescent="0.25">
      <c r="A1803" s="24" t="s">
        <v>349</v>
      </c>
      <c r="B1803" s="23" t="s">
        <v>2363</v>
      </c>
      <c r="C1803" s="23" t="s">
        <v>2364</v>
      </c>
      <c r="D1803">
        <v>5.4</v>
      </c>
      <c r="E1803" s="28">
        <v>1</v>
      </c>
      <c r="F1803" s="37" t="str">
        <f>VLOOKUP(Z1803, method!$A$1:$B$15, 2, 0)</f>
        <v>中前</v>
      </c>
      <c r="G1803">
        <v>5</v>
      </c>
      <c r="H1803">
        <v>135</v>
      </c>
      <c r="I1803" s="43">
        <v>1200</v>
      </c>
      <c r="J1803" s="17" t="s">
        <v>393</v>
      </c>
      <c r="K1803">
        <v>1</v>
      </c>
      <c r="L1803">
        <v>9.0399999999999991</v>
      </c>
      <c r="M1803">
        <v>22</v>
      </c>
      <c r="N1803">
        <v>12</v>
      </c>
      <c r="O1803">
        <v>24</v>
      </c>
      <c r="P1803" t="s">
        <v>539</v>
      </c>
      <c r="Q1803">
        <v>1113</v>
      </c>
      <c r="R1803">
        <v>4</v>
      </c>
      <c r="S1803" s="32" t="s">
        <v>435</v>
      </c>
      <c r="T1803">
        <v>279</v>
      </c>
      <c r="W1803" s="12" t="s">
        <v>480</v>
      </c>
      <c r="X1803">
        <v>59</v>
      </c>
      <c r="Y1803" s="16" t="s">
        <v>14</v>
      </c>
      <c r="Z1803">
        <v>4</v>
      </c>
      <c r="AA1803">
        <v>4</v>
      </c>
      <c r="AB1803">
        <v>1</v>
      </c>
    </row>
    <row r="1804" spans="1:28" hidden="1" x14ac:dyDescent="0.25">
      <c r="A1804" s="24" t="s">
        <v>349</v>
      </c>
      <c r="B1804" s="23" t="s">
        <v>2363</v>
      </c>
      <c r="C1804" s="23" t="s">
        <v>2364</v>
      </c>
      <c r="D1804">
        <v>3.3</v>
      </c>
      <c r="E1804" s="34">
        <v>4</v>
      </c>
      <c r="F1804" s="35" t="str">
        <f>VLOOKUP(Z1804, method!$A$1:$B$15, 2, 0)</f>
        <v>放頭</v>
      </c>
      <c r="G1804">
        <v>10</v>
      </c>
      <c r="H1804">
        <v>135</v>
      </c>
      <c r="I1804" s="43">
        <v>1200</v>
      </c>
      <c r="J1804" s="17" t="s">
        <v>393</v>
      </c>
      <c r="K1804">
        <v>1</v>
      </c>
      <c r="L1804">
        <v>9.99</v>
      </c>
      <c r="M1804">
        <v>1</v>
      </c>
      <c r="N1804">
        <v>12</v>
      </c>
      <c r="O1804">
        <v>24</v>
      </c>
      <c r="P1804" t="s">
        <v>441</v>
      </c>
      <c r="Q1804">
        <v>1118</v>
      </c>
      <c r="R1804">
        <v>4</v>
      </c>
      <c r="S1804" s="32" t="s">
        <v>435</v>
      </c>
      <c r="T1804">
        <v>222</v>
      </c>
      <c r="W1804" s="12" t="s">
        <v>456</v>
      </c>
      <c r="X1804">
        <v>59</v>
      </c>
      <c r="Y1804" s="16" t="s">
        <v>14</v>
      </c>
      <c r="Z1804">
        <v>1</v>
      </c>
      <c r="AA1804">
        <v>1</v>
      </c>
      <c r="AB1804">
        <v>4</v>
      </c>
    </row>
    <row r="1805" spans="1:28" hidden="1" x14ac:dyDescent="0.25">
      <c r="A1805" s="24" t="s">
        <v>349</v>
      </c>
      <c r="B1805" s="23" t="s">
        <v>2363</v>
      </c>
      <c r="C1805" s="23" t="s">
        <v>2364</v>
      </c>
      <c r="D1805">
        <v>4.2</v>
      </c>
      <c r="E1805" s="34">
        <v>5</v>
      </c>
      <c r="F1805" s="36" t="str">
        <f>VLOOKUP(Z1805, method!$A$1:$B$15, 2, 0)</f>
        <v>中後</v>
      </c>
      <c r="G1805">
        <v>12</v>
      </c>
      <c r="H1805">
        <v>135</v>
      </c>
      <c r="I1805" s="43">
        <v>1200</v>
      </c>
      <c r="J1805" s="24" t="s">
        <v>38</v>
      </c>
      <c r="K1805">
        <v>1</v>
      </c>
      <c r="L1805">
        <v>9.5299999999999994</v>
      </c>
      <c r="M1805">
        <v>17</v>
      </c>
      <c r="N1805">
        <v>11</v>
      </c>
      <c r="O1805">
        <v>24</v>
      </c>
      <c r="P1805" t="s">
        <v>506</v>
      </c>
      <c r="Q1805">
        <v>1107</v>
      </c>
      <c r="R1805">
        <v>4</v>
      </c>
      <c r="S1805" s="32" t="s">
        <v>435</v>
      </c>
      <c r="T1805">
        <v>184</v>
      </c>
      <c r="W1805" t="s">
        <v>541</v>
      </c>
      <c r="X1805">
        <v>59</v>
      </c>
      <c r="Y1805" s="16" t="s">
        <v>14</v>
      </c>
      <c r="Z1805">
        <v>8</v>
      </c>
      <c r="AA1805">
        <v>7</v>
      </c>
      <c r="AB1805">
        <v>5</v>
      </c>
    </row>
    <row r="1806" spans="1:28" hidden="1" x14ac:dyDescent="0.25">
      <c r="A1806" s="24" t="s">
        <v>349</v>
      </c>
      <c r="B1806" s="23" t="s">
        <v>2363</v>
      </c>
      <c r="C1806" s="23" t="s">
        <v>2364</v>
      </c>
      <c r="D1806">
        <v>3.4</v>
      </c>
      <c r="E1806" s="28">
        <v>2</v>
      </c>
      <c r="F1806" s="35" t="str">
        <f>VLOOKUP(Z1806, method!$A$1:$B$15, 2, 0)</f>
        <v>放頭</v>
      </c>
      <c r="G1806">
        <v>5</v>
      </c>
      <c r="H1806">
        <v>133</v>
      </c>
      <c r="I1806" s="43">
        <v>1200</v>
      </c>
      <c r="J1806" s="24" t="s">
        <v>38</v>
      </c>
      <c r="K1806">
        <v>1</v>
      </c>
      <c r="L1806">
        <v>9.11</v>
      </c>
      <c r="M1806">
        <v>20</v>
      </c>
      <c r="N1806">
        <v>10</v>
      </c>
      <c r="O1806">
        <v>24</v>
      </c>
      <c r="P1806" t="s">
        <v>506</v>
      </c>
      <c r="Q1806">
        <v>1100</v>
      </c>
      <c r="R1806">
        <v>4</v>
      </c>
      <c r="S1806" s="32" t="s">
        <v>446</v>
      </c>
      <c r="T1806">
        <v>114</v>
      </c>
      <c r="W1806" s="12" t="s">
        <v>591</v>
      </c>
      <c r="X1806">
        <v>57</v>
      </c>
      <c r="Y1806" s="16" t="s">
        <v>14</v>
      </c>
      <c r="Z1806">
        <v>2</v>
      </c>
      <c r="AA1806">
        <v>3</v>
      </c>
      <c r="AB1806">
        <v>2</v>
      </c>
    </row>
    <row r="1807" spans="1:28" hidden="1" x14ac:dyDescent="0.25">
      <c r="A1807" s="24" t="s">
        <v>349</v>
      </c>
      <c r="B1807" s="23" t="s">
        <v>2363</v>
      </c>
      <c r="C1807" s="23" t="s">
        <v>2364</v>
      </c>
      <c r="D1807">
        <v>2.1</v>
      </c>
      <c r="E1807" s="28">
        <v>1</v>
      </c>
      <c r="F1807" s="35" t="str">
        <f>VLOOKUP(Z1807, method!$A$1:$B$15, 2, 0)</f>
        <v>放頭</v>
      </c>
      <c r="G1807">
        <v>7</v>
      </c>
      <c r="H1807">
        <v>124</v>
      </c>
      <c r="I1807" s="43">
        <v>1200</v>
      </c>
      <c r="J1807" s="21" t="s">
        <v>392</v>
      </c>
      <c r="K1807">
        <v>1</v>
      </c>
      <c r="L1807">
        <v>9.8699999999999992</v>
      </c>
      <c r="M1807">
        <v>28</v>
      </c>
      <c r="N1807">
        <v>9</v>
      </c>
      <c r="O1807">
        <v>24</v>
      </c>
      <c r="P1807" t="s">
        <v>429</v>
      </c>
      <c r="Q1807">
        <v>1100</v>
      </c>
      <c r="R1807">
        <v>4</v>
      </c>
      <c r="S1807" s="32" t="s">
        <v>435</v>
      </c>
      <c r="T1807">
        <v>57</v>
      </c>
      <c r="W1807" s="12" t="s">
        <v>464</v>
      </c>
      <c r="X1807">
        <v>50</v>
      </c>
      <c r="Y1807" s="16" t="s">
        <v>14</v>
      </c>
      <c r="Z1807">
        <v>1</v>
      </c>
      <c r="AA1807">
        <v>1</v>
      </c>
      <c r="AB1807">
        <v>1</v>
      </c>
    </row>
    <row r="1808" spans="1:28" hidden="1" x14ac:dyDescent="0.25">
      <c r="A1808" s="24" t="s">
        <v>349</v>
      </c>
      <c r="B1808" s="23" t="s">
        <v>2363</v>
      </c>
      <c r="C1808" s="23" t="s">
        <v>2364</v>
      </c>
      <c r="D1808">
        <v>6.2</v>
      </c>
      <c r="E1808" s="28">
        <v>2</v>
      </c>
      <c r="F1808" s="37" t="str">
        <f>VLOOKUP(Z1808, method!$A$1:$B$15, 2, 0)</f>
        <v>中前</v>
      </c>
      <c r="G1808">
        <v>3</v>
      </c>
      <c r="H1808">
        <v>119</v>
      </c>
      <c r="I1808" s="43">
        <v>1200</v>
      </c>
      <c r="J1808" s="21" t="s">
        <v>392</v>
      </c>
      <c r="K1808">
        <v>1</v>
      </c>
      <c r="L1808">
        <v>10.119999999999999</v>
      </c>
      <c r="M1808">
        <v>8</v>
      </c>
      <c r="N1808">
        <v>9</v>
      </c>
      <c r="O1808">
        <v>24</v>
      </c>
      <c r="P1808" t="s">
        <v>434</v>
      </c>
      <c r="Q1808">
        <v>1082</v>
      </c>
      <c r="R1808">
        <v>4</v>
      </c>
      <c r="S1808" s="33" t="s">
        <v>499</v>
      </c>
      <c r="T1808">
        <v>5</v>
      </c>
      <c r="W1808" s="12" t="s">
        <v>456</v>
      </c>
      <c r="X1808">
        <v>49</v>
      </c>
      <c r="Y1808" s="16" t="s">
        <v>14</v>
      </c>
      <c r="Z1808">
        <v>4</v>
      </c>
      <c r="AA1808">
        <v>3</v>
      </c>
      <c r="AB1808">
        <v>2</v>
      </c>
    </row>
    <row r="1809" spans="1:29" hidden="1" x14ac:dyDescent="0.25">
      <c r="A1809" s="24" t="s">
        <v>349</v>
      </c>
      <c r="B1809" s="23" t="s">
        <v>2363</v>
      </c>
      <c r="C1809" s="23" t="s">
        <v>2364</v>
      </c>
      <c r="D1809">
        <v>8.8000000000000007</v>
      </c>
      <c r="E1809" s="34">
        <v>5</v>
      </c>
      <c r="F1809" s="36" t="str">
        <f>VLOOKUP(Z1809, method!$A$1:$B$15, 2, 0)</f>
        <v>中後</v>
      </c>
      <c r="G1809">
        <v>8</v>
      </c>
      <c r="H1809">
        <v>127</v>
      </c>
      <c r="I1809" s="43">
        <v>1200</v>
      </c>
      <c r="J1809" s="16" t="s">
        <v>13</v>
      </c>
      <c r="K1809">
        <v>1</v>
      </c>
      <c r="L1809">
        <v>10.65</v>
      </c>
      <c r="M1809">
        <v>15</v>
      </c>
      <c r="N1809">
        <v>6</v>
      </c>
      <c r="O1809">
        <v>24</v>
      </c>
      <c r="P1809" t="s">
        <v>441</v>
      </c>
      <c r="Q1809">
        <v>1103</v>
      </c>
      <c r="R1809">
        <v>4</v>
      </c>
      <c r="S1809" s="33" t="s">
        <v>577</v>
      </c>
      <c r="T1809">
        <v>755</v>
      </c>
      <c r="W1809" t="s">
        <v>474</v>
      </c>
      <c r="X1809">
        <v>52</v>
      </c>
      <c r="Y1809" s="16" t="s">
        <v>14</v>
      </c>
      <c r="Z1809">
        <v>8</v>
      </c>
      <c r="AA1809">
        <v>7</v>
      </c>
      <c r="AB1809">
        <v>5</v>
      </c>
    </row>
    <row r="1810" spans="1:29" hidden="1" x14ac:dyDescent="0.25">
      <c r="A1810" s="24" t="s">
        <v>349</v>
      </c>
      <c r="B1810" s="23" t="s">
        <v>2363</v>
      </c>
      <c r="C1810" s="23" t="s">
        <v>2364</v>
      </c>
      <c r="D1810">
        <v>28</v>
      </c>
      <c r="E1810">
        <v>6</v>
      </c>
      <c r="F1810" s="37" t="str">
        <f>VLOOKUP(Z1810, method!$A$1:$B$15, 2, 0)</f>
        <v>中前</v>
      </c>
      <c r="G1810">
        <v>11</v>
      </c>
      <c r="H1810">
        <v>130</v>
      </c>
      <c r="I1810">
        <v>1400</v>
      </c>
      <c r="J1810" s="16" t="s">
        <v>13</v>
      </c>
      <c r="K1810">
        <v>1</v>
      </c>
      <c r="L1810">
        <v>23.04</v>
      </c>
      <c r="M1810">
        <v>19</v>
      </c>
      <c r="N1810">
        <v>5</v>
      </c>
      <c r="O1810">
        <v>24</v>
      </c>
      <c r="P1810" t="s">
        <v>441</v>
      </c>
      <c r="Q1810">
        <v>1098</v>
      </c>
      <c r="R1810">
        <v>4</v>
      </c>
      <c r="S1810" s="32" t="s">
        <v>435</v>
      </c>
      <c r="T1810">
        <v>682</v>
      </c>
      <c r="W1810" t="s">
        <v>474</v>
      </c>
      <c r="X1810">
        <v>54</v>
      </c>
      <c r="Y1810" s="16" t="s">
        <v>14</v>
      </c>
      <c r="Z1810">
        <v>5</v>
      </c>
      <c r="AA1810">
        <v>6</v>
      </c>
      <c r="AB1810">
        <v>5</v>
      </c>
      <c r="AC1810">
        <v>6</v>
      </c>
    </row>
    <row r="1811" spans="1:29" hidden="1" x14ac:dyDescent="0.25">
      <c r="A1811" s="24" t="s">
        <v>349</v>
      </c>
      <c r="B1811" s="23" t="s">
        <v>2363</v>
      </c>
      <c r="C1811" s="23" t="s">
        <v>2364</v>
      </c>
      <c r="D1811">
        <v>15</v>
      </c>
      <c r="E1811">
        <v>8</v>
      </c>
      <c r="F1811" s="38" t="str">
        <f>VLOOKUP(Z1811, method!$A$1:$B$15, 2, 0)</f>
        <v>留後</v>
      </c>
      <c r="G1811">
        <v>7</v>
      </c>
      <c r="H1811">
        <v>127</v>
      </c>
      <c r="I1811">
        <v>1400</v>
      </c>
      <c r="J1811" s="23" t="s">
        <v>487</v>
      </c>
      <c r="K1811">
        <v>1</v>
      </c>
      <c r="L1811">
        <v>22.34</v>
      </c>
      <c r="M1811">
        <v>5</v>
      </c>
      <c r="N1811">
        <v>5</v>
      </c>
      <c r="O1811">
        <v>24</v>
      </c>
      <c r="P1811" t="s">
        <v>518</v>
      </c>
      <c r="Q1811">
        <v>1102</v>
      </c>
      <c r="R1811">
        <v>4</v>
      </c>
      <c r="S1811" s="32" t="s">
        <v>435</v>
      </c>
      <c r="T1811">
        <v>642</v>
      </c>
      <c r="W1811" t="s">
        <v>629</v>
      </c>
      <c r="X1811">
        <v>56</v>
      </c>
      <c r="Y1811" s="16" t="s">
        <v>14</v>
      </c>
      <c r="Z1811">
        <v>11</v>
      </c>
      <c r="AA1811">
        <v>11</v>
      </c>
      <c r="AB1811">
        <v>8</v>
      </c>
      <c r="AC1811">
        <v>8</v>
      </c>
    </row>
    <row r="1812" spans="1:29" hidden="1" x14ac:dyDescent="0.25">
      <c r="A1812" s="24" t="s">
        <v>349</v>
      </c>
      <c r="B1812" s="23" t="s">
        <v>2363</v>
      </c>
      <c r="C1812" s="23" t="s">
        <v>2364</v>
      </c>
      <c r="D1812">
        <v>8.3000000000000007</v>
      </c>
      <c r="E1812">
        <v>6</v>
      </c>
      <c r="F1812" s="38" t="str">
        <f>VLOOKUP(Z1812, method!$A$1:$B$15, 2, 0)</f>
        <v>留後</v>
      </c>
      <c r="G1812">
        <v>5</v>
      </c>
      <c r="H1812">
        <v>124</v>
      </c>
      <c r="I1812" s="43">
        <v>1200</v>
      </c>
      <c r="J1812" s="18" t="s">
        <v>524</v>
      </c>
      <c r="K1812">
        <v>1</v>
      </c>
      <c r="L1812">
        <v>9.8000000000000007</v>
      </c>
      <c r="M1812">
        <v>14</v>
      </c>
      <c r="N1812">
        <v>4</v>
      </c>
      <c r="O1812">
        <v>24</v>
      </c>
      <c r="P1812" t="s">
        <v>429</v>
      </c>
      <c r="Q1812">
        <v>1097</v>
      </c>
      <c r="R1812">
        <v>4</v>
      </c>
      <c r="S1812" s="32" t="s">
        <v>446</v>
      </c>
      <c r="T1812">
        <v>584</v>
      </c>
      <c r="W1812">
        <v>5</v>
      </c>
      <c r="X1812">
        <v>58</v>
      </c>
      <c r="Y1812" s="16" t="s">
        <v>14</v>
      </c>
      <c r="Z1812">
        <v>11</v>
      </c>
      <c r="AA1812">
        <v>10</v>
      </c>
      <c r="AB1812">
        <v>6</v>
      </c>
    </row>
    <row r="1813" spans="1:29" hidden="1" x14ac:dyDescent="0.25">
      <c r="A1813" s="24" t="s">
        <v>349</v>
      </c>
      <c r="B1813" s="23" t="s">
        <v>2363</v>
      </c>
      <c r="C1813" s="23" t="s">
        <v>2364</v>
      </c>
      <c r="D1813">
        <v>11</v>
      </c>
      <c r="E1813">
        <v>10</v>
      </c>
      <c r="F1813" s="37" t="str">
        <f>VLOOKUP(Z1813, method!$A$1:$B$15, 2, 0)</f>
        <v>中前</v>
      </c>
      <c r="G1813">
        <v>4</v>
      </c>
      <c r="H1813">
        <v>132</v>
      </c>
      <c r="I1813" s="43">
        <v>1200</v>
      </c>
      <c r="J1813" s="22" t="s">
        <v>471</v>
      </c>
      <c r="K1813">
        <v>1</v>
      </c>
      <c r="L1813">
        <v>10.71</v>
      </c>
      <c r="M1813">
        <v>31</v>
      </c>
      <c r="N1813">
        <v>3</v>
      </c>
      <c r="O1813">
        <v>24</v>
      </c>
      <c r="P1813" t="s">
        <v>539</v>
      </c>
      <c r="Q1813">
        <v>1098</v>
      </c>
      <c r="R1813">
        <v>4</v>
      </c>
      <c r="S1813" s="32" t="s">
        <v>435</v>
      </c>
      <c r="T1813">
        <v>548</v>
      </c>
      <c r="W1813" t="s">
        <v>629</v>
      </c>
      <c r="X1813">
        <v>59</v>
      </c>
      <c r="Y1813" s="16" t="s">
        <v>14</v>
      </c>
      <c r="Z1813">
        <v>5</v>
      </c>
      <c r="AA1813">
        <v>6</v>
      </c>
      <c r="AB1813">
        <v>10</v>
      </c>
    </row>
    <row r="1814" spans="1:29" hidden="1" x14ac:dyDescent="0.25">
      <c r="A1814" s="24" t="s">
        <v>349</v>
      </c>
      <c r="B1814" s="23" t="s">
        <v>2363</v>
      </c>
      <c r="C1814" s="23" t="s">
        <v>2364</v>
      </c>
      <c r="D1814">
        <v>3.1</v>
      </c>
      <c r="E1814" s="28">
        <v>3</v>
      </c>
      <c r="F1814" s="36" t="str">
        <f>VLOOKUP(Z1814, method!$A$1:$B$15, 2, 0)</f>
        <v>中後</v>
      </c>
      <c r="G1814">
        <v>6</v>
      </c>
      <c r="H1814">
        <v>129</v>
      </c>
      <c r="I1814" s="43">
        <v>1200</v>
      </c>
      <c r="J1814" s="23" t="s">
        <v>487</v>
      </c>
      <c r="K1814">
        <v>1</v>
      </c>
      <c r="L1814">
        <v>10.08</v>
      </c>
      <c r="M1814">
        <v>28</v>
      </c>
      <c r="N1814">
        <v>1</v>
      </c>
      <c r="O1814">
        <v>24</v>
      </c>
      <c r="P1814" t="s">
        <v>539</v>
      </c>
      <c r="Q1814">
        <v>1113</v>
      </c>
      <c r="R1814">
        <v>4</v>
      </c>
      <c r="S1814" s="32" t="s">
        <v>435</v>
      </c>
      <c r="T1814">
        <v>374</v>
      </c>
      <c r="W1814" t="s">
        <v>474</v>
      </c>
      <c r="X1814">
        <v>59</v>
      </c>
      <c r="Y1814" s="16" t="s">
        <v>14</v>
      </c>
      <c r="Z1814">
        <v>9</v>
      </c>
      <c r="AA1814">
        <v>9</v>
      </c>
      <c r="AB1814">
        <v>3</v>
      </c>
    </row>
    <row r="1815" spans="1:29" hidden="1" x14ac:dyDescent="0.25">
      <c r="A1815" s="24" t="s">
        <v>349</v>
      </c>
      <c r="B1815" s="23" t="s">
        <v>2363</v>
      </c>
      <c r="C1815" s="23" t="s">
        <v>2364</v>
      </c>
      <c r="D1815">
        <v>1.6</v>
      </c>
      <c r="E1815" s="28">
        <v>2</v>
      </c>
      <c r="F1815" s="35" t="str">
        <f>VLOOKUP(Z1815, method!$A$1:$B$15, 2, 0)</f>
        <v>放頭</v>
      </c>
      <c r="G1815">
        <v>6</v>
      </c>
      <c r="H1815">
        <v>134</v>
      </c>
      <c r="I1815">
        <v>1400</v>
      </c>
      <c r="J1815" s="20" t="s">
        <v>19</v>
      </c>
      <c r="K1815">
        <v>1</v>
      </c>
      <c r="L1815">
        <v>23.32</v>
      </c>
      <c r="M1815">
        <v>23</v>
      </c>
      <c r="N1815">
        <v>12</v>
      </c>
      <c r="O1815">
        <v>23</v>
      </c>
      <c r="P1815" t="s">
        <v>429</v>
      </c>
      <c r="Q1815">
        <v>1107</v>
      </c>
      <c r="R1815" t="s">
        <v>540</v>
      </c>
      <c r="S1815" s="32" t="s">
        <v>435</v>
      </c>
      <c r="T1815">
        <v>271</v>
      </c>
      <c r="W1815" s="12" t="s">
        <v>480</v>
      </c>
      <c r="X1815">
        <v>57</v>
      </c>
      <c r="Y1815" s="16" t="s">
        <v>14</v>
      </c>
      <c r="Z1815">
        <v>3</v>
      </c>
      <c r="AA1815">
        <v>1</v>
      </c>
      <c r="AB1815">
        <v>1</v>
      </c>
      <c r="AC1815">
        <v>2</v>
      </c>
    </row>
    <row r="1816" spans="1:29" hidden="1" x14ac:dyDescent="0.25">
      <c r="A1816" s="24" t="s">
        <v>349</v>
      </c>
      <c r="B1816" s="23" t="s">
        <v>2363</v>
      </c>
      <c r="C1816" s="23" t="s">
        <v>2364</v>
      </c>
      <c r="D1816">
        <v>7.2</v>
      </c>
      <c r="E1816">
        <v>6</v>
      </c>
      <c r="F1816" s="37" t="str">
        <f>VLOOKUP(Z1816, method!$A$1:$B$15, 2, 0)</f>
        <v>中前</v>
      </c>
      <c r="G1816">
        <v>5</v>
      </c>
      <c r="H1816">
        <v>133</v>
      </c>
      <c r="I1816">
        <v>1400</v>
      </c>
      <c r="J1816" s="17" t="s">
        <v>393</v>
      </c>
      <c r="K1816">
        <v>1</v>
      </c>
      <c r="L1816">
        <v>22.98</v>
      </c>
      <c r="M1816">
        <v>26</v>
      </c>
      <c r="N1816">
        <v>11</v>
      </c>
      <c r="O1816">
        <v>23</v>
      </c>
      <c r="P1816" t="s">
        <v>429</v>
      </c>
      <c r="Q1816">
        <v>1126</v>
      </c>
      <c r="R1816">
        <v>4</v>
      </c>
      <c r="S1816" s="32" t="s">
        <v>435</v>
      </c>
      <c r="T1816">
        <v>200</v>
      </c>
      <c r="W1816" t="s">
        <v>541</v>
      </c>
      <c r="X1816">
        <v>57</v>
      </c>
      <c r="Y1816" s="16" t="s">
        <v>14</v>
      </c>
      <c r="Z1816">
        <v>4</v>
      </c>
      <c r="AA1816">
        <v>4</v>
      </c>
      <c r="AB1816">
        <v>4</v>
      </c>
      <c r="AC1816">
        <v>6</v>
      </c>
    </row>
    <row r="1817" spans="1:29" hidden="1" x14ac:dyDescent="0.25">
      <c r="A1817" s="24" t="s">
        <v>349</v>
      </c>
      <c r="B1817" s="23" t="s">
        <v>2363</v>
      </c>
      <c r="C1817" s="23" t="s">
        <v>2364</v>
      </c>
      <c r="D1817">
        <v>3.8</v>
      </c>
      <c r="E1817" s="28">
        <v>2</v>
      </c>
      <c r="F1817" s="37" t="str">
        <f>VLOOKUP(Z1817, method!$A$1:$B$15, 2, 0)</f>
        <v>中前</v>
      </c>
      <c r="G1817">
        <v>1</v>
      </c>
      <c r="H1817">
        <v>134</v>
      </c>
      <c r="I1817" s="43">
        <v>1200</v>
      </c>
      <c r="J1817" s="16" t="s">
        <v>13</v>
      </c>
      <c r="K1817">
        <v>1</v>
      </c>
      <c r="L1817">
        <v>9.7200000000000006</v>
      </c>
      <c r="M1817">
        <v>11</v>
      </c>
      <c r="N1817">
        <v>11</v>
      </c>
      <c r="O1817">
        <v>23</v>
      </c>
      <c r="P1817" t="s">
        <v>539</v>
      </c>
      <c r="Q1817">
        <v>1127</v>
      </c>
      <c r="R1817" t="s">
        <v>540</v>
      </c>
      <c r="S1817" s="32" t="s">
        <v>435</v>
      </c>
      <c r="T1817">
        <v>157</v>
      </c>
      <c r="W1817" s="12" t="s">
        <v>456</v>
      </c>
      <c r="X1817">
        <v>57</v>
      </c>
      <c r="Y1817" s="16" t="s">
        <v>14</v>
      </c>
      <c r="Z1817">
        <v>7</v>
      </c>
      <c r="AA1817">
        <v>5</v>
      </c>
      <c r="AB1817">
        <v>2</v>
      </c>
    </row>
    <row r="1818" spans="1:29" hidden="1" x14ac:dyDescent="0.25">
      <c r="A1818" s="24" t="s">
        <v>349</v>
      </c>
      <c r="B1818" s="23" t="s">
        <v>2363</v>
      </c>
      <c r="C1818" s="23" t="s">
        <v>2364</v>
      </c>
      <c r="D1818">
        <v>17</v>
      </c>
      <c r="E1818" s="28">
        <v>1</v>
      </c>
      <c r="F1818" s="36" t="str">
        <f>VLOOKUP(Z1818, method!$A$1:$B$15, 2, 0)</f>
        <v>中後</v>
      </c>
      <c r="G1818">
        <v>8</v>
      </c>
      <c r="H1818">
        <v>124</v>
      </c>
      <c r="I1818" s="43">
        <v>1200</v>
      </c>
      <c r="J1818" s="24" t="s">
        <v>38</v>
      </c>
      <c r="K1818">
        <v>1</v>
      </c>
      <c r="L1818">
        <v>9.82</v>
      </c>
      <c r="M1818">
        <v>24</v>
      </c>
      <c r="N1818">
        <v>9</v>
      </c>
      <c r="O1818">
        <v>23</v>
      </c>
      <c r="P1818" t="s">
        <v>429</v>
      </c>
      <c r="Q1818">
        <v>1120</v>
      </c>
      <c r="R1818" t="s">
        <v>540</v>
      </c>
      <c r="S1818" s="32" t="s">
        <v>435</v>
      </c>
      <c r="T1818">
        <v>37</v>
      </c>
      <c r="W1818" s="12" t="s">
        <v>662</v>
      </c>
      <c r="X1818">
        <v>52</v>
      </c>
      <c r="Y1818" s="16" t="s">
        <v>14</v>
      </c>
      <c r="Z1818">
        <v>9</v>
      </c>
      <c r="AA1818">
        <v>8</v>
      </c>
      <c r="AB1818">
        <v>1</v>
      </c>
    </row>
    <row r="1819" spans="1:29" hidden="1" x14ac:dyDescent="0.25"/>
    <row r="1820" spans="1:29" hidden="1" x14ac:dyDescent="0.25"/>
    <row r="1821" spans="1:29" hidden="1" x14ac:dyDescent="0.25">
      <c r="A1821" s="24"/>
      <c r="B1821" s="23"/>
      <c r="C1821" s="23"/>
      <c r="D1821" s="23"/>
      <c r="Y1821" s="16"/>
    </row>
    <row r="1822" spans="1:29" hidden="1" x14ac:dyDescent="0.25">
      <c r="A1822" s="24"/>
      <c r="B1822" s="23"/>
      <c r="C1822" s="23"/>
      <c r="D1822" s="23"/>
      <c r="Y1822" s="16"/>
    </row>
    <row r="1823" spans="1:29" hidden="1" x14ac:dyDescent="0.25">
      <c r="A1823" s="24"/>
      <c r="B1823" s="23"/>
      <c r="C1823" s="23"/>
      <c r="D1823" s="23"/>
      <c r="Y1823" s="16"/>
    </row>
    <row r="1824" spans="1:29" hidden="1" x14ac:dyDescent="0.25">
      <c r="A1824" s="24"/>
      <c r="B1824" s="23"/>
      <c r="C1824" s="23"/>
      <c r="D1824" s="23"/>
      <c r="Y1824" s="16"/>
    </row>
    <row r="1825" spans="1:25" hidden="1" x14ac:dyDescent="0.25">
      <c r="A1825" s="24"/>
      <c r="B1825" s="23"/>
      <c r="C1825" s="23"/>
      <c r="D1825" s="23"/>
      <c r="Y1825" s="16"/>
    </row>
    <row r="1826" spans="1:25" hidden="1" x14ac:dyDescent="0.25">
      <c r="A1826" s="24"/>
      <c r="B1826" s="23"/>
      <c r="C1826" s="23"/>
      <c r="D1826" s="23"/>
      <c r="Y1826" s="16"/>
    </row>
    <row r="1827" spans="1:25" hidden="1" x14ac:dyDescent="0.25">
      <c r="A1827" s="24"/>
      <c r="B1827" s="23"/>
      <c r="C1827" s="23"/>
      <c r="D1827" s="23"/>
      <c r="Y1827" s="16"/>
    </row>
    <row r="1828" spans="1:25" hidden="1" x14ac:dyDescent="0.25">
      <c r="A1828" s="24"/>
      <c r="B1828" s="23"/>
      <c r="C1828" s="23"/>
      <c r="D1828" s="23"/>
      <c r="Y1828" s="16"/>
    </row>
    <row r="1829" spans="1:25" hidden="1" x14ac:dyDescent="0.25">
      <c r="A1829" s="24"/>
      <c r="B1829" s="23"/>
      <c r="C1829" s="23"/>
      <c r="D1829" s="23"/>
      <c r="Y1829" s="16"/>
    </row>
    <row r="1830" spans="1:25" hidden="1" x14ac:dyDescent="0.25">
      <c r="A1830" s="24"/>
      <c r="B1830" s="23"/>
      <c r="C1830" s="23"/>
      <c r="D1830" s="23"/>
      <c r="Y1830" s="16"/>
    </row>
    <row r="1831" spans="1:25" hidden="1" x14ac:dyDescent="0.25">
      <c r="A1831" s="24"/>
      <c r="B1831" s="23"/>
      <c r="C1831" s="23"/>
      <c r="D1831" s="23"/>
      <c r="Y1831" s="16"/>
    </row>
    <row r="1832" spans="1:25" hidden="1" x14ac:dyDescent="0.25">
      <c r="A1832" s="24"/>
      <c r="B1832" s="23"/>
      <c r="C1832" s="23"/>
      <c r="D1832" s="23"/>
      <c r="Y1832" s="16"/>
    </row>
    <row r="1833" spans="1:25" hidden="1" x14ac:dyDescent="0.25">
      <c r="A1833" s="24"/>
      <c r="B1833" s="23"/>
      <c r="C1833" s="23"/>
      <c r="D1833" s="23"/>
      <c r="Y1833" s="16"/>
    </row>
    <row r="1834" spans="1:25" hidden="1" x14ac:dyDescent="0.25">
      <c r="A1834" s="24"/>
      <c r="B1834" s="23"/>
      <c r="C1834" s="23"/>
      <c r="D1834" s="23"/>
      <c r="Y1834" s="16"/>
    </row>
    <row r="1835" spans="1:25" hidden="1" x14ac:dyDescent="0.25">
      <c r="A1835" s="24"/>
      <c r="B1835" s="23"/>
      <c r="C1835" s="23"/>
      <c r="D1835" s="23"/>
      <c r="Y1835" s="16"/>
    </row>
    <row r="1836" spans="1:25" hidden="1" x14ac:dyDescent="0.25">
      <c r="A1836" s="24"/>
      <c r="B1836" s="23"/>
      <c r="C1836" s="23"/>
      <c r="D1836" s="23"/>
      <c r="Y1836" s="16"/>
    </row>
    <row r="1837" spans="1:25" hidden="1" x14ac:dyDescent="0.25">
      <c r="A1837" s="24"/>
      <c r="B1837" s="23"/>
      <c r="C1837" s="23"/>
      <c r="D1837" s="23"/>
      <c r="Y1837" s="16"/>
    </row>
    <row r="1838" spans="1:25" hidden="1" x14ac:dyDescent="0.25">
      <c r="A1838" s="24"/>
      <c r="B1838" s="23"/>
      <c r="C1838" s="23"/>
      <c r="D1838" s="23"/>
      <c r="Y1838" s="16"/>
    </row>
    <row r="1839" spans="1:25" hidden="1" x14ac:dyDescent="0.25">
      <c r="A1839" s="24"/>
      <c r="B1839" s="23"/>
      <c r="C1839" s="23"/>
      <c r="D1839" s="23"/>
      <c r="Y1839" s="16"/>
    </row>
    <row r="1840" spans="1:25" hidden="1" x14ac:dyDescent="0.25">
      <c r="A1840" s="24"/>
      <c r="B1840" s="23"/>
      <c r="C1840" s="23"/>
      <c r="D1840" s="23"/>
      <c r="Y1840" s="16"/>
    </row>
    <row r="1841" spans="1:25" hidden="1" x14ac:dyDescent="0.25">
      <c r="A1841" s="24"/>
      <c r="B1841" s="23"/>
      <c r="C1841" s="23"/>
      <c r="D1841" s="23"/>
      <c r="Y1841" s="16"/>
    </row>
    <row r="1842" spans="1:25" hidden="1" x14ac:dyDescent="0.25">
      <c r="A1842" s="24"/>
      <c r="B1842" s="23"/>
      <c r="C1842" s="23"/>
      <c r="D1842" s="23"/>
      <c r="Y1842" s="16"/>
    </row>
    <row r="1843" spans="1:25" hidden="1" x14ac:dyDescent="0.25">
      <c r="A1843" s="24"/>
      <c r="B1843" s="23"/>
      <c r="C1843" s="23"/>
      <c r="D1843" s="23"/>
      <c r="Y1843" s="16"/>
    </row>
    <row r="1844" spans="1:25" hidden="1" x14ac:dyDescent="0.25">
      <c r="A1844" s="24"/>
      <c r="B1844" s="23"/>
      <c r="C1844" s="23"/>
      <c r="D1844" s="23"/>
      <c r="Y1844" s="16"/>
    </row>
    <row r="1845" spans="1:25" hidden="1" x14ac:dyDescent="0.25">
      <c r="A1845" s="24"/>
      <c r="B1845" s="23"/>
      <c r="C1845" s="23"/>
      <c r="D1845" s="23"/>
      <c r="Y1845" s="16"/>
    </row>
    <row r="1846" spans="1:25" hidden="1" x14ac:dyDescent="0.25">
      <c r="A1846" s="24"/>
      <c r="B1846" s="23"/>
      <c r="C1846" s="23"/>
      <c r="D1846" s="23"/>
      <c r="Y1846" s="16"/>
    </row>
    <row r="1847" spans="1:25" hidden="1" x14ac:dyDescent="0.25">
      <c r="A1847" s="24"/>
      <c r="B1847" s="23"/>
      <c r="C1847" s="23"/>
      <c r="D1847" s="23"/>
      <c r="Y1847" s="16"/>
    </row>
    <row r="1848" spans="1:25" hidden="1" x14ac:dyDescent="0.25">
      <c r="A1848" s="24"/>
      <c r="B1848" s="23"/>
      <c r="C1848" s="23"/>
      <c r="D1848" s="23"/>
      <c r="Y1848" s="16"/>
    </row>
    <row r="1849" spans="1:25" hidden="1" x14ac:dyDescent="0.25">
      <c r="A1849" s="24"/>
      <c r="B1849" s="23"/>
      <c r="C1849" s="23"/>
      <c r="D1849" s="23"/>
      <c r="Y1849" s="16"/>
    </row>
    <row r="1850" spans="1:25" hidden="1" x14ac:dyDescent="0.25">
      <c r="A1850" s="24"/>
      <c r="B1850" s="23"/>
      <c r="C1850" s="23"/>
      <c r="D1850" s="23"/>
      <c r="Y1850" s="16"/>
    </row>
    <row r="1851" spans="1:25" hidden="1" x14ac:dyDescent="0.25">
      <c r="A1851" s="24"/>
      <c r="B1851" s="23"/>
      <c r="C1851" s="23"/>
      <c r="D1851" s="23"/>
      <c r="Y1851" s="16"/>
    </row>
    <row r="1852" spans="1:25" hidden="1" x14ac:dyDescent="0.25">
      <c r="A1852" s="24"/>
      <c r="B1852" s="23"/>
      <c r="C1852" s="23"/>
      <c r="D1852" s="23"/>
      <c r="Y1852" s="16"/>
    </row>
    <row r="1853" spans="1:25" hidden="1" x14ac:dyDescent="0.25">
      <c r="A1853" s="24"/>
      <c r="B1853" s="23"/>
      <c r="C1853" s="23"/>
      <c r="D1853" s="23"/>
      <c r="Y1853" s="16"/>
    </row>
    <row r="1854" spans="1:25" hidden="1" x14ac:dyDescent="0.25">
      <c r="A1854" s="24"/>
      <c r="B1854" s="23"/>
      <c r="C1854" s="23"/>
      <c r="D1854" s="23"/>
      <c r="Y1854" s="16"/>
    </row>
    <row r="1855" spans="1:25" hidden="1" x14ac:dyDescent="0.25">
      <c r="A1855" s="24"/>
      <c r="B1855" s="23"/>
      <c r="C1855" s="23"/>
      <c r="D1855" s="23"/>
      <c r="Y1855" s="16"/>
    </row>
    <row r="1856" spans="1:25" hidden="1" x14ac:dyDescent="0.25">
      <c r="A1856" s="24"/>
      <c r="B1856" s="23"/>
      <c r="C1856" s="23"/>
      <c r="D1856" s="23"/>
      <c r="Y1856" s="16"/>
    </row>
    <row r="1857" spans="1:25" hidden="1" x14ac:dyDescent="0.25">
      <c r="A1857" s="24"/>
      <c r="B1857" s="23"/>
      <c r="C1857" s="23"/>
      <c r="D1857" s="23"/>
      <c r="Y1857" s="16"/>
    </row>
    <row r="1858" spans="1:25" hidden="1" x14ac:dyDescent="0.25">
      <c r="A1858" s="24"/>
      <c r="B1858" s="23"/>
      <c r="C1858" s="23"/>
      <c r="D1858" s="23"/>
      <c r="Y1858" s="16"/>
    </row>
    <row r="1859" spans="1:25" hidden="1" x14ac:dyDescent="0.25">
      <c r="A1859" s="24"/>
      <c r="B1859" s="23"/>
      <c r="C1859" s="23"/>
      <c r="D1859" s="23"/>
      <c r="Y1859" s="16"/>
    </row>
    <row r="1860" spans="1:25" hidden="1" x14ac:dyDescent="0.25">
      <c r="A1860" s="24"/>
      <c r="B1860" s="23"/>
      <c r="C1860" s="23"/>
      <c r="D1860" s="23"/>
      <c r="Y1860" s="16"/>
    </row>
    <row r="1861" spans="1:25" hidden="1" x14ac:dyDescent="0.25">
      <c r="A1861" s="24"/>
      <c r="B1861" s="23"/>
      <c r="C1861" s="23"/>
      <c r="D1861" s="23"/>
      <c r="Y1861" s="16"/>
    </row>
    <row r="1862" spans="1:25" hidden="1" x14ac:dyDescent="0.25">
      <c r="A1862" s="24"/>
      <c r="B1862" s="23"/>
      <c r="C1862" s="23"/>
      <c r="D1862" s="23"/>
      <c r="Y1862" s="16"/>
    </row>
    <row r="1863" spans="1:25" hidden="1" x14ac:dyDescent="0.25">
      <c r="A1863" s="24"/>
      <c r="B1863" s="23"/>
      <c r="C1863" s="23"/>
      <c r="D1863" s="23"/>
      <c r="Y1863" s="16"/>
    </row>
    <row r="1864" spans="1:25" hidden="1" x14ac:dyDescent="0.25">
      <c r="A1864" s="24"/>
      <c r="B1864" s="23"/>
      <c r="C1864" s="23"/>
      <c r="D1864" s="23"/>
      <c r="Y1864" s="16"/>
    </row>
    <row r="1865" spans="1:25" hidden="1" x14ac:dyDescent="0.25">
      <c r="A1865" s="24"/>
      <c r="B1865" s="23"/>
      <c r="C1865" s="23"/>
      <c r="D1865" s="23"/>
      <c r="Y1865" s="16"/>
    </row>
    <row r="1866" spans="1:25" hidden="1" x14ac:dyDescent="0.25">
      <c r="A1866" s="24"/>
      <c r="B1866" s="23"/>
      <c r="C1866" s="23"/>
      <c r="D1866" s="23"/>
      <c r="Y1866" s="16"/>
    </row>
    <row r="1867" spans="1:25" hidden="1" x14ac:dyDescent="0.25">
      <c r="A1867" s="24"/>
      <c r="B1867" s="23"/>
      <c r="C1867" s="23"/>
      <c r="D1867" s="23"/>
      <c r="Y1867" s="16"/>
    </row>
    <row r="1868" spans="1:25" hidden="1" x14ac:dyDescent="0.25">
      <c r="A1868" s="24"/>
      <c r="B1868" s="23"/>
      <c r="C1868" s="23"/>
      <c r="D1868" s="23"/>
      <c r="Y1868" s="16"/>
    </row>
    <row r="1869" spans="1:25" hidden="1" x14ac:dyDescent="0.25">
      <c r="A1869" s="24"/>
      <c r="B1869" s="23"/>
      <c r="C1869" s="23"/>
      <c r="D1869" s="23"/>
      <c r="Y1869" s="16"/>
    </row>
    <row r="1870" spans="1:25" hidden="1" x14ac:dyDescent="0.25">
      <c r="A1870" s="24"/>
      <c r="B1870" s="23"/>
      <c r="C1870" s="23"/>
      <c r="D1870" s="23"/>
      <c r="Y1870" s="16"/>
    </row>
    <row r="1871" spans="1:25" hidden="1" x14ac:dyDescent="0.25">
      <c r="A1871" s="24"/>
      <c r="B1871" s="23"/>
      <c r="C1871" s="23"/>
      <c r="D1871" s="23"/>
      <c r="Y1871" s="16"/>
    </row>
    <row r="1872" spans="1:25" hidden="1" x14ac:dyDescent="0.25">
      <c r="A1872" s="24"/>
      <c r="B1872" s="23"/>
      <c r="C1872" s="23"/>
      <c r="D1872" s="23"/>
      <c r="Y1872" s="16"/>
    </row>
    <row r="1873" spans="1:25" hidden="1" x14ac:dyDescent="0.25">
      <c r="A1873" s="24"/>
      <c r="B1873" s="23"/>
      <c r="C1873" s="23"/>
      <c r="D1873" s="23"/>
      <c r="Y1873" s="16"/>
    </row>
    <row r="1874" spans="1:25" hidden="1" x14ac:dyDescent="0.25">
      <c r="A1874" s="24"/>
      <c r="B1874" s="23"/>
      <c r="C1874" s="23"/>
      <c r="D1874" s="23"/>
      <c r="Y1874" s="16"/>
    </row>
    <row r="1875" spans="1:25" hidden="1" x14ac:dyDescent="0.25">
      <c r="A1875" s="24"/>
      <c r="B1875" s="23"/>
      <c r="C1875" s="23"/>
      <c r="D1875" s="23"/>
      <c r="Y1875" s="16"/>
    </row>
    <row r="1876" spans="1:25" hidden="1" x14ac:dyDescent="0.25">
      <c r="A1876" s="24"/>
      <c r="B1876" s="23"/>
      <c r="C1876" s="23"/>
      <c r="D1876" s="23"/>
      <c r="Y1876" s="16"/>
    </row>
    <row r="1877" spans="1:25" hidden="1" x14ac:dyDescent="0.25">
      <c r="A1877" s="24"/>
      <c r="B1877" s="23"/>
      <c r="C1877" s="23"/>
      <c r="D1877" s="23"/>
      <c r="Y1877" s="16"/>
    </row>
    <row r="1878" spans="1:25" hidden="1" x14ac:dyDescent="0.25">
      <c r="A1878" s="24"/>
      <c r="B1878" s="23"/>
      <c r="C1878" s="23"/>
      <c r="D1878" s="23"/>
      <c r="Y1878" s="16"/>
    </row>
    <row r="1879" spans="1:25" hidden="1" x14ac:dyDescent="0.25">
      <c r="A1879" s="24"/>
      <c r="B1879" s="23"/>
      <c r="C1879" s="23"/>
      <c r="D1879" s="23"/>
      <c r="Y1879" s="16"/>
    </row>
    <row r="1880" spans="1:25" hidden="1" x14ac:dyDescent="0.25">
      <c r="A1880" s="24"/>
      <c r="B1880" s="23"/>
      <c r="C1880" s="23"/>
      <c r="D1880" s="23"/>
      <c r="Y1880" s="16"/>
    </row>
    <row r="1881" spans="1:25" hidden="1" x14ac:dyDescent="0.25">
      <c r="A1881" s="24"/>
      <c r="B1881" s="23"/>
      <c r="C1881" s="23"/>
      <c r="D1881" s="23"/>
      <c r="Y1881" s="16"/>
    </row>
    <row r="1882" spans="1:25" hidden="1" x14ac:dyDescent="0.25">
      <c r="A1882" s="24"/>
      <c r="B1882" s="23"/>
      <c r="C1882" s="23"/>
      <c r="D1882" s="23"/>
      <c r="Y1882" s="16"/>
    </row>
    <row r="1883" spans="1:25" hidden="1" x14ac:dyDescent="0.25">
      <c r="A1883" s="24"/>
      <c r="B1883" s="23"/>
      <c r="C1883" s="23"/>
      <c r="D1883" s="23"/>
      <c r="Y1883" s="16"/>
    </row>
    <row r="1884" spans="1:25" hidden="1" x14ac:dyDescent="0.25">
      <c r="A1884" s="24"/>
      <c r="B1884" s="23"/>
      <c r="C1884" s="23"/>
      <c r="D1884" s="23"/>
      <c r="Y1884" s="16"/>
    </row>
    <row r="1885" spans="1:25" hidden="1" x14ac:dyDescent="0.25">
      <c r="A1885" s="24"/>
      <c r="B1885" s="23"/>
      <c r="C1885" s="23"/>
      <c r="D1885" s="23"/>
      <c r="Y1885" s="16"/>
    </row>
    <row r="1886" spans="1:25" hidden="1" x14ac:dyDescent="0.25">
      <c r="A1886" s="24"/>
      <c r="B1886" s="23"/>
      <c r="C1886" s="23"/>
      <c r="D1886" s="23"/>
      <c r="Y1886" s="16"/>
    </row>
    <row r="1887" spans="1:25" hidden="1" x14ac:dyDescent="0.25">
      <c r="A1887" s="24"/>
      <c r="B1887" s="23"/>
      <c r="C1887" s="23"/>
      <c r="D1887" s="23"/>
      <c r="Y1887" s="16"/>
    </row>
    <row r="1888" spans="1:25" hidden="1" x14ac:dyDescent="0.25">
      <c r="A1888" s="24"/>
      <c r="B1888" s="23"/>
      <c r="C1888" s="23"/>
      <c r="D1888" s="23"/>
      <c r="Y1888" s="16"/>
    </row>
    <row r="1889" spans="1:25" hidden="1" x14ac:dyDescent="0.25">
      <c r="A1889" s="24"/>
      <c r="B1889" s="23"/>
      <c r="C1889" s="23"/>
      <c r="D1889" s="23"/>
      <c r="Y1889" s="16"/>
    </row>
    <row r="1890" spans="1:25" hidden="1" x14ac:dyDescent="0.25">
      <c r="A1890" s="24"/>
      <c r="B1890" s="23"/>
      <c r="C1890" s="23"/>
      <c r="D1890" s="23"/>
      <c r="Y1890" s="16"/>
    </row>
    <row r="1891" spans="1:25" hidden="1" x14ac:dyDescent="0.25">
      <c r="A1891" s="24"/>
      <c r="B1891" s="23"/>
      <c r="C1891" s="23"/>
      <c r="D1891" s="23"/>
      <c r="Y1891" s="16"/>
    </row>
    <row r="1892" spans="1:25" hidden="1" x14ac:dyDescent="0.25">
      <c r="A1892" s="24"/>
      <c r="B1892" s="23"/>
      <c r="C1892" s="23"/>
      <c r="D1892" s="23"/>
      <c r="Y1892" s="16"/>
    </row>
    <row r="1893" spans="1:25" hidden="1" x14ac:dyDescent="0.25">
      <c r="A1893" s="24"/>
      <c r="B1893" s="23"/>
      <c r="C1893" s="23"/>
      <c r="D1893" s="23"/>
      <c r="Y1893" s="16"/>
    </row>
    <row r="1894" spans="1:25" hidden="1" x14ac:dyDescent="0.25">
      <c r="A1894" s="24"/>
      <c r="B1894" s="23"/>
      <c r="C1894" s="23"/>
      <c r="D1894" s="23"/>
      <c r="Y1894" s="16"/>
    </row>
    <row r="1895" spans="1:25" hidden="1" x14ac:dyDescent="0.25">
      <c r="A1895" s="24"/>
      <c r="B1895" s="23"/>
      <c r="C1895" s="23"/>
      <c r="D1895" s="23"/>
      <c r="Y1895" s="16"/>
    </row>
    <row r="1896" spans="1:25" hidden="1" x14ac:dyDescent="0.25">
      <c r="A1896" s="24"/>
      <c r="B1896" s="23"/>
      <c r="C1896" s="23"/>
      <c r="D1896" s="23"/>
      <c r="Y1896" s="16"/>
    </row>
    <row r="1897" spans="1:25" hidden="1" x14ac:dyDescent="0.25">
      <c r="A1897" s="24"/>
      <c r="B1897" s="23"/>
      <c r="C1897" s="23"/>
      <c r="D1897" s="23"/>
      <c r="Y1897" s="16"/>
    </row>
    <row r="1898" spans="1:25" hidden="1" x14ac:dyDescent="0.25">
      <c r="A1898" s="24"/>
      <c r="B1898" s="23"/>
      <c r="C1898" s="23"/>
      <c r="D1898" s="23"/>
      <c r="Y1898" s="16"/>
    </row>
    <row r="1899" spans="1:25" hidden="1" x14ac:dyDescent="0.25">
      <c r="A1899" s="24"/>
      <c r="B1899" s="23"/>
      <c r="C1899" s="23"/>
      <c r="D1899" s="23"/>
      <c r="Y1899" s="16"/>
    </row>
    <row r="1900" spans="1:25" hidden="1" x14ac:dyDescent="0.25">
      <c r="A1900" s="24"/>
      <c r="B1900" s="23"/>
      <c r="C1900" s="23"/>
      <c r="D1900" s="23"/>
      <c r="Y1900" s="16"/>
    </row>
    <row r="1901" spans="1:25" hidden="1" x14ac:dyDescent="0.25">
      <c r="A1901" s="24"/>
      <c r="B1901" s="23"/>
      <c r="C1901" s="23"/>
      <c r="D1901" s="23"/>
      <c r="Y1901" s="16"/>
    </row>
    <row r="1902" spans="1:25" hidden="1" x14ac:dyDescent="0.25">
      <c r="A1902" s="24"/>
      <c r="B1902" s="23"/>
      <c r="C1902" s="23"/>
      <c r="D1902" s="23"/>
      <c r="Y1902" s="16"/>
    </row>
    <row r="1903" spans="1:25" hidden="1" x14ac:dyDescent="0.25">
      <c r="A1903" s="24"/>
      <c r="B1903" s="23"/>
      <c r="C1903" s="23"/>
      <c r="D1903" s="23"/>
      <c r="Y1903" s="16"/>
    </row>
    <row r="1904" spans="1:25" hidden="1" x14ac:dyDescent="0.25">
      <c r="A1904" s="24"/>
      <c r="B1904" s="23"/>
      <c r="C1904" s="23"/>
      <c r="D1904" s="23"/>
      <c r="Y1904" s="16"/>
    </row>
    <row r="1905" spans="1:25" hidden="1" x14ac:dyDescent="0.25">
      <c r="A1905" s="24"/>
      <c r="B1905" s="23"/>
      <c r="C1905" s="23"/>
      <c r="D1905" s="23"/>
      <c r="Y1905" s="16"/>
    </row>
    <row r="1906" spans="1:25" hidden="1" x14ac:dyDescent="0.25">
      <c r="A1906" s="24"/>
      <c r="B1906" s="23"/>
      <c r="C1906" s="23"/>
      <c r="D1906" s="23"/>
      <c r="Y1906" s="16"/>
    </row>
    <row r="1907" spans="1:25" hidden="1" x14ac:dyDescent="0.25">
      <c r="A1907" s="24"/>
      <c r="B1907" s="23"/>
      <c r="C1907" s="23"/>
      <c r="D1907" s="23"/>
      <c r="Y1907" s="16"/>
    </row>
    <row r="1908" spans="1:25" hidden="1" x14ac:dyDescent="0.25">
      <c r="A1908" s="24"/>
      <c r="B1908" s="23"/>
      <c r="C1908" s="23"/>
      <c r="D1908" s="23"/>
      <c r="Y1908" s="16"/>
    </row>
    <row r="1909" spans="1:25" hidden="1" x14ac:dyDescent="0.25">
      <c r="A1909" s="24"/>
      <c r="B1909" s="23"/>
      <c r="C1909" s="23"/>
      <c r="D1909" s="23"/>
      <c r="Y1909" s="16"/>
    </row>
    <row r="1910" spans="1:25" hidden="1" x14ac:dyDescent="0.25">
      <c r="A1910" s="24"/>
      <c r="B1910" s="23"/>
      <c r="C1910" s="23"/>
      <c r="D1910" s="23"/>
      <c r="Y1910" s="16"/>
    </row>
    <row r="1911" spans="1:25" hidden="1" x14ac:dyDescent="0.25">
      <c r="A1911" s="24"/>
      <c r="B1911" s="23"/>
      <c r="C1911" s="23"/>
      <c r="D1911" s="23"/>
      <c r="Y1911" s="16"/>
    </row>
    <row r="1912" spans="1:25" hidden="1" x14ac:dyDescent="0.25">
      <c r="A1912" s="24"/>
      <c r="B1912" s="23"/>
      <c r="C1912" s="23"/>
      <c r="D1912" s="23"/>
      <c r="Y1912" s="16"/>
    </row>
    <row r="1913" spans="1:25" hidden="1" x14ac:dyDescent="0.25">
      <c r="A1913" s="24"/>
      <c r="B1913" s="23"/>
      <c r="C1913" s="23"/>
      <c r="D1913" s="23"/>
      <c r="Y1913" s="16"/>
    </row>
    <row r="1914" spans="1:25" hidden="1" x14ac:dyDescent="0.25">
      <c r="A1914" s="24"/>
      <c r="B1914" s="23"/>
      <c r="C1914" s="23"/>
      <c r="D1914" s="23"/>
      <c r="Y1914" s="16"/>
    </row>
    <row r="1915" spans="1:25" hidden="1" x14ac:dyDescent="0.25">
      <c r="A1915" s="24"/>
      <c r="B1915" s="23"/>
      <c r="C1915" s="23"/>
      <c r="D1915" s="23"/>
      <c r="Y1915" s="16"/>
    </row>
    <row r="1916" spans="1:25" hidden="1" x14ac:dyDescent="0.25">
      <c r="A1916" s="24"/>
      <c r="B1916" s="23"/>
      <c r="C1916" s="23"/>
      <c r="D1916" s="23"/>
      <c r="Y1916" s="16"/>
    </row>
    <row r="1917" spans="1:25" hidden="1" x14ac:dyDescent="0.25">
      <c r="A1917" s="24"/>
      <c r="B1917" s="23"/>
      <c r="C1917" s="23"/>
      <c r="D1917" s="23"/>
      <c r="Y1917" s="16"/>
    </row>
    <row r="1918" spans="1:25" hidden="1" x14ac:dyDescent="0.25">
      <c r="A1918" s="24"/>
      <c r="B1918" s="23"/>
      <c r="C1918" s="23"/>
      <c r="D1918" s="23"/>
      <c r="Y1918" s="16"/>
    </row>
    <row r="1919" spans="1:25" hidden="1" x14ac:dyDescent="0.25">
      <c r="A1919" s="24"/>
      <c r="B1919" s="23"/>
      <c r="C1919" s="23"/>
      <c r="D1919" s="23"/>
      <c r="Y1919" s="16"/>
    </row>
    <row r="1920" spans="1:25" hidden="1" x14ac:dyDescent="0.25">
      <c r="A1920" s="24"/>
      <c r="B1920" s="23"/>
      <c r="C1920" s="23"/>
      <c r="D1920" s="23"/>
      <c r="Y1920" s="16"/>
    </row>
    <row r="1921" spans="1:25" hidden="1" x14ac:dyDescent="0.25">
      <c r="A1921" s="24"/>
      <c r="B1921" s="23"/>
      <c r="C1921" s="23"/>
      <c r="D1921" s="23"/>
      <c r="Y1921" s="16"/>
    </row>
    <row r="1922" spans="1:25" hidden="1" x14ac:dyDescent="0.25">
      <c r="A1922" s="24"/>
      <c r="B1922" s="23"/>
      <c r="C1922" s="23"/>
      <c r="D1922" s="23"/>
      <c r="Y1922" s="16"/>
    </row>
    <row r="1923" spans="1:25" hidden="1" x14ac:dyDescent="0.25">
      <c r="A1923" s="24"/>
      <c r="B1923" s="23"/>
      <c r="C1923" s="23"/>
      <c r="D1923" s="23"/>
      <c r="Y1923" s="16"/>
    </row>
    <row r="1924" spans="1:25" hidden="1" x14ac:dyDescent="0.25">
      <c r="A1924" s="24"/>
      <c r="B1924" s="23"/>
      <c r="C1924" s="23"/>
      <c r="D1924" s="23"/>
      <c r="Y1924" s="16"/>
    </row>
    <row r="1925" spans="1:25" hidden="1" x14ac:dyDescent="0.25">
      <c r="A1925" s="24"/>
      <c r="B1925" s="23"/>
      <c r="C1925" s="23"/>
      <c r="D1925" s="23"/>
      <c r="Y1925" s="16"/>
    </row>
    <row r="1926" spans="1:25" hidden="1" x14ac:dyDescent="0.25">
      <c r="A1926" s="24"/>
      <c r="B1926" s="23"/>
      <c r="C1926" s="23"/>
      <c r="D1926" s="23"/>
      <c r="Y1926" s="16"/>
    </row>
    <row r="1927" spans="1:25" hidden="1" x14ac:dyDescent="0.25">
      <c r="A1927" s="24"/>
      <c r="B1927" s="23"/>
      <c r="C1927" s="23"/>
      <c r="D1927" s="23"/>
      <c r="Y1927" s="16"/>
    </row>
    <row r="1928" spans="1:25" hidden="1" x14ac:dyDescent="0.25">
      <c r="A1928" s="24"/>
      <c r="B1928" s="23"/>
      <c r="C1928" s="23"/>
      <c r="D1928" s="23"/>
      <c r="Y1928" s="16"/>
    </row>
    <row r="1929" spans="1:25" hidden="1" x14ac:dyDescent="0.25">
      <c r="A1929" s="24"/>
      <c r="B1929" s="23"/>
      <c r="C1929" s="23"/>
      <c r="D1929" s="23"/>
      <c r="Y1929" s="16"/>
    </row>
    <row r="1930" spans="1:25" hidden="1" x14ac:dyDescent="0.25">
      <c r="A1930" s="24"/>
      <c r="B1930" s="23"/>
      <c r="C1930" s="23"/>
      <c r="D1930" s="23"/>
      <c r="Y1930" s="16"/>
    </row>
    <row r="1931" spans="1:25" hidden="1" x14ac:dyDescent="0.25">
      <c r="A1931" s="24"/>
      <c r="B1931" s="23"/>
      <c r="C1931" s="23"/>
      <c r="D1931" s="23"/>
      <c r="Y1931" s="16"/>
    </row>
    <row r="1932" spans="1:25" hidden="1" x14ac:dyDescent="0.25">
      <c r="A1932" s="24"/>
      <c r="B1932" s="23"/>
      <c r="C1932" s="23"/>
      <c r="D1932" s="23"/>
      <c r="Y1932" s="16"/>
    </row>
    <row r="1933" spans="1:25" hidden="1" x14ac:dyDescent="0.25">
      <c r="A1933" s="24"/>
      <c r="B1933" s="23"/>
      <c r="C1933" s="23"/>
      <c r="D1933" s="23"/>
      <c r="Y1933" s="16"/>
    </row>
    <row r="1934" spans="1:25" hidden="1" x14ac:dyDescent="0.25">
      <c r="A1934" s="24"/>
      <c r="B1934" s="23"/>
      <c r="C1934" s="23"/>
      <c r="D1934" s="23"/>
      <c r="Y1934" s="16"/>
    </row>
    <row r="1935" spans="1:25" hidden="1" x14ac:dyDescent="0.25">
      <c r="A1935" s="24"/>
      <c r="B1935" s="23"/>
      <c r="C1935" s="23"/>
      <c r="D1935" s="23"/>
      <c r="Y1935" s="16"/>
    </row>
    <row r="1936" spans="1:25" hidden="1" x14ac:dyDescent="0.25">
      <c r="A1936" s="24"/>
      <c r="B1936" s="23"/>
      <c r="C1936" s="23"/>
      <c r="D1936" s="23"/>
      <c r="Y1936" s="16"/>
    </row>
    <row r="1937" spans="1:25" hidden="1" x14ac:dyDescent="0.25">
      <c r="A1937" s="24"/>
      <c r="B1937" s="23"/>
      <c r="C1937" s="23"/>
      <c r="D1937" s="23"/>
      <c r="Y1937" s="16"/>
    </row>
    <row r="1938" spans="1:25" hidden="1" x14ac:dyDescent="0.25">
      <c r="A1938" s="24"/>
      <c r="B1938" s="23"/>
      <c r="C1938" s="23"/>
      <c r="D1938" s="23"/>
      <c r="Y1938" s="16"/>
    </row>
    <row r="1939" spans="1:25" hidden="1" x14ac:dyDescent="0.25">
      <c r="A1939" s="24"/>
      <c r="B1939" s="23"/>
      <c r="C1939" s="23"/>
      <c r="D1939" s="23"/>
      <c r="Y1939" s="16"/>
    </row>
    <row r="1940" spans="1:25" hidden="1" x14ac:dyDescent="0.25">
      <c r="A1940" s="24"/>
      <c r="B1940" s="23"/>
      <c r="C1940" s="23"/>
      <c r="D1940" s="23"/>
      <c r="Y1940" s="16"/>
    </row>
    <row r="1941" spans="1:25" hidden="1" x14ac:dyDescent="0.25">
      <c r="A1941" s="24"/>
      <c r="B1941" s="23"/>
      <c r="C1941" s="23"/>
      <c r="D1941" s="23"/>
      <c r="Y1941" s="16"/>
    </row>
    <row r="1942" spans="1:25" hidden="1" x14ac:dyDescent="0.25">
      <c r="A1942" s="24"/>
      <c r="B1942" s="23"/>
      <c r="C1942" s="23"/>
      <c r="D1942" s="23"/>
      <c r="Y1942" s="16"/>
    </row>
    <row r="1943" spans="1:25" hidden="1" x14ac:dyDescent="0.25">
      <c r="A1943" s="24"/>
      <c r="B1943" s="23"/>
      <c r="C1943" s="23"/>
      <c r="D1943" s="23"/>
      <c r="Y1943" s="16"/>
    </row>
    <row r="1944" spans="1:25" hidden="1" x14ac:dyDescent="0.25">
      <c r="A1944" s="24"/>
      <c r="B1944" s="23"/>
      <c r="C1944" s="23"/>
      <c r="D1944" s="23"/>
      <c r="Y1944" s="16"/>
    </row>
    <row r="1945" spans="1:25" hidden="1" x14ac:dyDescent="0.25">
      <c r="A1945" s="24"/>
      <c r="B1945" s="23"/>
      <c r="C1945" s="23"/>
      <c r="D1945" s="23"/>
      <c r="Y1945" s="16"/>
    </row>
    <row r="1946" spans="1:25" hidden="1" x14ac:dyDescent="0.25">
      <c r="A1946" s="24"/>
      <c r="B1946" s="23"/>
      <c r="C1946" s="23"/>
      <c r="D1946" s="23"/>
      <c r="Y1946" s="16"/>
    </row>
    <row r="1947" spans="1:25" hidden="1" x14ac:dyDescent="0.25">
      <c r="A1947" s="24"/>
      <c r="B1947" s="23"/>
      <c r="C1947" s="23"/>
      <c r="D1947" s="23"/>
      <c r="Y1947" s="16"/>
    </row>
    <row r="1948" spans="1:25" hidden="1" x14ac:dyDescent="0.25">
      <c r="A1948" s="24"/>
      <c r="B1948" s="23"/>
      <c r="C1948" s="23"/>
      <c r="D1948" s="23"/>
      <c r="Y1948" s="16"/>
    </row>
    <row r="1949" spans="1:25" hidden="1" x14ac:dyDescent="0.25">
      <c r="A1949" s="24"/>
      <c r="B1949" s="23"/>
      <c r="C1949" s="23"/>
      <c r="D1949" s="23"/>
      <c r="Y1949" s="16"/>
    </row>
    <row r="1950" spans="1:25" hidden="1" x14ac:dyDescent="0.25">
      <c r="A1950" s="24"/>
      <c r="B1950" s="23"/>
      <c r="C1950" s="23"/>
      <c r="D1950" s="23"/>
      <c r="Y1950" s="16"/>
    </row>
    <row r="1951" spans="1:25" hidden="1" x14ac:dyDescent="0.25">
      <c r="A1951" s="24"/>
      <c r="B1951" s="23"/>
      <c r="C1951" s="23"/>
      <c r="D1951" s="23"/>
      <c r="Y1951" s="16"/>
    </row>
    <row r="1952" spans="1:25" hidden="1" x14ac:dyDescent="0.25">
      <c r="A1952" s="24"/>
      <c r="B1952" s="23"/>
      <c r="C1952" s="23"/>
      <c r="D1952" s="23"/>
      <c r="Y1952" s="16"/>
    </row>
    <row r="1953" spans="1:25" hidden="1" x14ac:dyDescent="0.25">
      <c r="A1953" s="24"/>
      <c r="B1953" s="23"/>
      <c r="C1953" s="23"/>
      <c r="D1953" s="23"/>
      <c r="Y1953" s="16"/>
    </row>
    <row r="1954" spans="1:25" hidden="1" x14ac:dyDescent="0.25">
      <c r="A1954" s="24"/>
      <c r="B1954" s="23"/>
      <c r="C1954" s="23"/>
      <c r="D1954" s="23"/>
      <c r="Y1954" s="16"/>
    </row>
    <row r="1955" spans="1:25" hidden="1" x14ac:dyDescent="0.25">
      <c r="A1955" s="24"/>
      <c r="B1955" s="23"/>
      <c r="C1955" s="23"/>
      <c r="D1955" s="23"/>
      <c r="Y1955" s="16"/>
    </row>
    <row r="1956" spans="1:25" hidden="1" x14ac:dyDescent="0.25">
      <c r="A1956" s="24"/>
      <c r="B1956" s="23"/>
      <c r="C1956" s="23"/>
      <c r="D1956" s="23"/>
      <c r="Y1956" s="16"/>
    </row>
    <row r="1957" spans="1:25" hidden="1" x14ac:dyDescent="0.25">
      <c r="A1957" s="24"/>
      <c r="B1957" s="23"/>
      <c r="C1957" s="23"/>
      <c r="D1957" s="23"/>
      <c r="Y1957" s="16"/>
    </row>
    <row r="1958" spans="1:25" hidden="1" x14ac:dyDescent="0.25">
      <c r="A1958" s="24"/>
      <c r="B1958" s="23"/>
      <c r="C1958" s="23"/>
      <c r="D1958" s="23"/>
      <c r="Y1958" s="16"/>
    </row>
    <row r="1959" spans="1:25" hidden="1" x14ac:dyDescent="0.25">
      <c r="A1959" s="24"/>
      <c r="B1959" s="23"/>
      <c r="C1959" s="23"/>
      <c r="D1959" s="23"/>
      <c r="Y1959" s="16"/>
    </row>
    <row r="1960" spans="1:25" hidden="1" x14ac:dyDescent="0.25">
      <c r="A1960" s="24"/>
      <c r="B1960" s="23"/>
      <c r="C1960" s="23"/>
      <c r="D1960" s="23"/>
      <c r="Y1960" s="16"/>
    </row>
    <row r="1961" spans="1:25" hidden="1" x14ac:dyDescent="0.25">
      <c r="A1961" s="24"/>
      <c r="B1961" s="23"/>
      <c r="C1961" s="23"/>
      <c r="D1961" s="23"/>
      <c r="Y1961" s="16"/>
    </row>
    <row r="1962" spans="1:25" hidden="1" x14ac:dyDescent="0.25">
      <c r="A1962" s="24"/>
      <c r="B1962" s="23"/>
      <c r="C1962" s="23"/>
      <c r="D1962" s="23"/>
      <c r="Y1962" s="16"/>
    </row>
    <row r="1963" spans="1:25" hidden="1" x14ac:dyDescent="0.25">
      <c r="A1963" s="24"/>
      <c r="B1963" s="23"/>
      <c r="C1963" s="23"/>
      <c r="D1963" s="23"/>
      <c r="Y1963" s="16"/>
    </row>
    <row r="1964" spans="1:25" hidden="1" x14ac:dyDescent="0.25">
      <c r="A1964" s="24"/>
      <c r="B1964" s="23"/>
      <c r="C1964" s="23"/>
      <c r="D1964" s="23"/>
      <c r="Y1964" s="16"/>
    </row>
    <row r="1965" spans="1:25" hidden="1" x14ac:dyDescent="0.25">
      <c r="A1965" s="24"/>
      <c r="B1965" s="23"/>
      <c r="C1965" s="23"/>
      <c r="D1965" s="23"/>
      <c r="Y1965" s="16"/>
    </row>
    <row r="1966" spans="1:25" hidden="1" x14ac:dyDescent="0.25">
      <c r="A1966" s="24"/>
      <c r="B1966" s="23"/>
      <c r="C1966" s="23"/>
      <c r="D1966" s="23"/>
      <c r="Y1966" s="16"/>
    </row>
    <row r="1967" spans="1:25" hidden="1" x14ac:dyDescent="0.25">
      <c r="A1967" s="24"/>
      <c r="B1967" s="23"/>
      <c r="C1967" s="23"/>
      <c r="D1967" s="23"/>
      <c r="Y1967" s="16"/>
    </row>
    <row r="1968" spans="1:25" hidden="1" x14ac:dyDescent="0.25">
      <c r="A1968" s="24"/>
      <c r="B1968" s="23"/>
      <c r="C1968" s="23"/>
      <c r="D1968" s="23"/>
      <c r="Y1968" s="16"/>
    </row>
    <row r="1969" spans="1:25" hidden="1" x14ac:dyDescent="0.25">
      <c r="A1969" s="24"/>
      <c r="B1969" s="23"/>
      <c r="C1969" s="23"/>
      <c r="D1969" s="23"/>
      <c r="Y1969" s="16"/>
    </row>
    <row r="1970" spans="1:25" hidden="1" x14ac:dyDescent="0.25">
      <c r="A1970" s="24"/>
      <c r="B1970" s="23"/>
      <c r="C1970" s="23"/>
      <c r="D1970" s="23"/>
      <c r="Y1970" s="16"/>
    </row>
    <row r="1971" spans="1:25" hidden="1" x14ac:dyDescent="0.25">
      <c r="A1971" s="24"/>
      <c r="B1971" s="23"/>
      <c r="C1971" s="23"/>
      <c r="D1971" s="23"/>
      <c r="Y1971" s="16"/>
    </row>
    <row r="1972" spans="1:25" hidden="1" x14ac:dyDescent="0.25">
      <c r="A1972" s="24"/>
      <c r="B1972" s="23"/>
      <c r="C1972" s="23"/>
      <c r="D1972" s="23"/>
      <c r="Y1972" s="16"/>
    </row>
    <row r="1973" spans="1:25" hidden="1" x14ac:dyDescent="0.25">
      <c r="A1973" s="24"/>
      <c r="B1973" s="23"/>
      <c r="C1973" s="23"/>
      <c r="D1973" s="23"/>
      <c r="Y1973" s="16"/>
    </row>
    <row r="1974" spans="1:25" hidden="1" x14ac:dyDescent="0.25">
      <c r="A1974" s="24"/>
      <c r="B1974" s="23"/>
      <c r="C1974" s="23"/>
      <c r="D1974" s="23"/>
      <c r="Y1974" s="16"/>
    </row>
    <row r="1975" spans="1:25" hidden="1" x14ac:dyDescent="0.25">
      <c r="A1975" s="24"/>
      <c r="B1975" s="23"/>
      <c r="C1975" s="23"/>
      <c r="D1975" s="23"/>
      <c r="Y1975" s="16"/>
    </row>
    <row r="1976" spans="1:25" hidden="1" x14ac:dyDescent="0.25">
      <c r="A1976" s="24"/>
      <c r="B1976" s="23"/>
      <c r="C1976" s="23"/>
      <c r="D1976" s="23"/>
      <c r="Y1976" s="16"/>
    </row>
    <row r="1977" spans="1:25" hidden="1" x14ac:dyDescent="0.25">
      <c r="A1977" s="24"/>
      <c r="B1977" s="23"/>
      <c r="C1977" s="23"/>
      <c r="D1977" s="23"/>
      <c r="Y1977" s="16"/>
    </row>
    <row r="1978" spans="1:25" hidden="1" x14ac:dyDescent="0.25">
      <c r="A1978" s="24"/>
      <c r="B1978" s="23"/>
      <c r="C1978" s="23"/>
      <c r="D1978" s="23"/>
      <c r="Y1978" s="16"/>
    </row>
    <row r="1979" spans="1:25" hidden="1" x14ac:dyDescent="0.25">
      <c r="A1979" s="24"/>
      <c r="B1979" s="23"/>
      <c r="C1979" s="23"/>
      <c r="D1979" s="23"/>
      <c r="Y1979" s="16"/>
    </row>
    <row r="1980" spans="1:25" hidden="1" x14ac:dyDescent="0.25">
      <c r="A1980" s="24"/>
      <c r="B1980" s="23"/>
      <c r="C1980" s="23"/>
      <c r="D1980" s="23"/>
      <c r="Y1980" s="16"/>
    </row>
    <row r="1981" spans="1:25" hidden="1" x14ac:dyDescent="0.25">
      <c r="A1981" s="24"/>
      <c r="B1981" s="23"/>
      <c r="C1981" s="23"/>
      <c r="D1981" s="23"/>
      <c r="Y1981" s="16"/>
    </row>
    <row r="1982" spans="1:25" hidden="1" x14ac:dyDescent="0.25">
      <c r="A1982" s="24"/>
      <c r="B1982" s="23"/>
      <c r="C1982" s="23"/>
      <c r="D1982" s="23"/>
      <c r="Y1982" s="16"/>
    </row>
    <row r="1983" spans="1:25" hidden="1" x14ac:dyDescent="0.25">
      <c r="A1983" s="24"/>
      <c r="B1983" s="23"/>
      <c r="C1983" s="23"/>
      <c r="D1983" s="23"/>
      <c r="Y1983" s="16"/>
    </row>
    <row r="1984" spans="1:25" hidden="1" x14ac:dyDescent="0.25">
      <c r="A1984" s="24"/>
      <c r="B1984" s="23"/>
      <c r="C1984" s="23"/>
      <c r="D1984" s="23"/>
      <c r="Y1984" s="16"/>
    </row>
    <row r="1985" spans="1:25" hidden="1" x14ac:dyDescent="0.25">
      <c r="A1985" s="24"/>
      <c r="B1985" s="23"/>
      <c r="C1985" s="23"/>
      <c r="D1985" s="23"/>
      <c r="Y1985" s="16"/>
    </row>
    <row r="1986" spans="1:25" hidden="1" x14ac:dyDescent="0.25">
      <c r="A1986" s="24"/>
      <c r="B1986" s="23"/>
      <c r="C1986" s="23"/>
      <c r="D1986" s="23"/>
      <c r="Y1986" s="16"/>
    </row>
    <row r="1987" spans="1:25" hidden="1" x14ac:dyDescent="0.25">
      <c r="A1987" s="24"/>
      <c r="B1987" s="23"/>
      <c r="C1987" s="23"/>
      <c r="D1987" s="23"/>
      <c r="Y1987" s="16"/>
    </row>
    <row r="1988" spans="1:25" hidden="1" x14ac:dyDescent="0.25">
      <c r="A1988" s="24"/>
      <c r="B1988" s="23"/>
      <c r="C1988" s="23"/>
      <c r="D1988" s="23"/>
      <c r="Y1988" s="16"/>
    </row>
    <row r="1989" spans="1:25" hidden="1" x14ac:dyDescent="0.25">
      <c r="A1989" s="24"/>
      <c r="B1989" s="23"/>
      <c r="C1989" s="23"/>
      <c r="D1989" s="23"/>
      <c r="Y1989" s="16"/>
    </row>
    <row r="1990" spans="1:25" hidden="1" x14ac:dyDescent="0.25">
      <c r="A1990" s="24"/>
      <c r="B1990" s="23"/>
      <c r="C1990" s="23"/>
      <c r="D1990" s="23"/>
      <c r="Y1990" s="16"/>
    </row>
    <row r="1991" spans="1:25" hidden="1" x14ac:dyDescent="0.25">
      <c r="A1991" s="24"/>
      <c r="B1991" s="23"/>
      <c r="C1991" s="23"/>
      <c r="D1991" s="23"/>
      <c r="Y1991" s="16"/>
    </row>
    <row r="1992" spans="1:25" hidden="1" x14ac:dyDescent="0.25">
      <c r="A1992" s="24"/>
      <c r="B1992" s="23"/>
      <c r="C1992" s="23"/>
      <c r="D1992" s="23"/>
      <c r="Y1992" s="16"/>
    </row>
    <row r="1993" spans="1:25" hidden="1" x14ac:dyDescent="0.25">
      <c r="A1993" s="24"/>
      <c r="B1993" s="23"/>
      <c r="C1993" s="23"/>
      <c r="D1993" s="23"/>
      <c r="Y1993" s="16"/>
    </row>
    <row r="1994" spans="1:25" hidden="1" x14ac:dyDescent="0.25">
      <c r="A1994" s="24"/>
      <c r="B1994" s="23"/>
      <c r="C1994" s="23"/>
      <c r="D1994" s="23"/>
      <c r="Y1994" s="16"/>
    </row>
    <row r="1995" spans="1:25" hidden="1" x14ac:dyDescent="0.25">
      <c r="A1995" s="24"/>
      <c r="B1995" s="23"/>
      <c r="C1995" s="23"/>
      <c r="D1995" s="23"/>
      <c r="Y1995" s="16"/>
    </row>
    <row r="1996" spans="1:25" hidden="1" x14ac:dyDescent="0.25">
      <c r="A1996" s="24"/>
      <c r="B1996" s="23"/>
      <c r="C1996" s="23"/>
      <c r="D1996" s="23"/>
      <c r="Y1996" s="16"/>
    </row>
    <row r="1997" spans="1:25" hidden="1" x14ac:dyDescent="0.25">
      <c r="A1997" s="24"/>
      <c r="B1997" s="23"/>
      <c r="C1997" s="23"/>
      <c r="D1997" s="23"/>
      <c r="Y1997" s="16"/>
    </row>
    <row r="1998" spans="1:25" hidden="1" x14ac:dyDescent="0.25">
      <c r="A1998" s="24"/>
      <c r="B1998" s="23"/>
      <c r="C1998" s="23"/>
      <c r="D1998" s="23"/>
      <c r="Y1998" s="16"/>
    </row>
    <row r="1999" spans="1:25" hidden="1" x14ac:dyDescent="0.25">
      <c r="A1999" s="24"/>
      <c r="B1999" s="23"/>
      <c r="C1999" s="23"/>
      <c r="D1999" s="23"/>
      <c r="Y1999" s="16"/>
    </row>
    <row r="2000" spans="1:25" hidden="1" x14ac:dyDescent="0.25">
      <c r="A2000" s="24"/>
      <c r="B2000" s="23"/>
      <c r="C2000" s="23"/>
      <c r="D2000" s="23"/>
      <c r="Y2000" s="16"/>
    </row>
    <row r="2001" spans="1:25" hidden="1" x14ac:dyDescent="0.25">
      <c r="A2001" s="24"/>
      <c r="B2001" s="23"/>
      <c r="C2001" s="23"/>
      <c r="D2001" s="23"/>
      <c r="Y2001" s="16"/>
    </row>
    <row r="2002" spans="1:25" hidden="1" x14ac:dyDescent="0.25">
      <c r="A2002" s="24"/>
      <c r="B2002" s="23"/>
      <c r="C2002" s="23"/>
      <c r="D2002" s="23"/>
      <c r="Y2002" s="16"/>
    </row>
    <row r="2003" spans="1:25" hidden="1" x14ac:dyDescent="0.25">
      <c r="A2003" s="24"/>
      <c r="B2003" s="23"/>
      <c r="C2003" s="23"/>
      <c r="D2003" s="23"/>
      <c r="Y2003" s="16"/>
    </row>
    <row r="2004" spans="1:25" hidden="1" x14ac:dyDescent="0.25">
      <c r="A2004" s="24"/>
      <c r="B2004" s="23"/>
      <c r="C2004" s="23"/>
      <c r="D2004" s="23"/>
      <c r="Y2004" s="16"/>
    </row>
    <row r="2005" spans="1:25" hidden="1" x14ac:dyDescent="0.25">
      <c r="A2005" s="24"/>
      <c r="B2005" s="23"/>
      <c r="C2005" s="23"/>
      <c r="D2005" s="23"/>
      <c r="Y2005" s="16"/>
    </row>
    <row r="2006" spans="1:25" hidden="1" x14ac:dyDescent="0.25">
      <c r="A2006" s="24"/>
      <c r="B2006" s="23"/>
      <c r="C2006" s="23"/>
      <c r="D2006" s="23"/>
      <c r="Y2006" s="16"/>
    </row>
    <row r="2007" spans="1:25" hidden="1" x14ac:dyDescent="0.25">
      <c r="A2007" s="24"/>
      <c r="B2007" s="23"/>
      <c r="C2007" s="23"/>
      <c r="D2007" s="23"/>
      <c r="Y2007" s="16"/>
    </row>
    <row r="2008" spans="1:25" hidden="1" x14ac:dyDescent="0.25">
      <c r="A2008" s="24"/>
      <c r="B2008" s="23"/>
      <c r="C2008" s="23"/>
      <c r="D2008" s="23"/>
      <c r="Y2008" s="16"/>
    </row>
    <row r="2009" spans="1:25" hidden="1" x14ac:dyDescent="0.25">
      <c r="A2009" s="24"/>
      <c r="B2009" s="23"/>
      <c r="C2009" s="23"/>
      <c r="D2009" s="23"/>
      <c r="Y2009" s="16"/>
    </row>
    <row r="2010" spans="1:25" hidden="1" x14ac:dyDescent="0.25">
      <c r="A2010" s="24"/>
      <c r="B2010" s="23"/>
      <c r="C2010" s="23"/>
      <c r="D2010" s="23"/>
      <c r="Y2010" s="16"/>
    </row>
    <row r="2011" spans="1:25" hidden="1" x14ac:dyDescent="0.25">
      <c r="A2011" s="24"/>
      <c r="B2011" s="23"/>
      <c r="C2011" s="23"/>
      <c r="D2011" s="23"/>
      <c r="Y2011" s="16"/>
    </row>
    <row r="2012" spans="1:25" hidden="1" x14ac:dyDescent="0.25">
      <c r="A2012" s="24"/>
      <c r="B2012" s="23"/>
      <c r="C2012" s="23"/>
      <c r="D2012" s="23"/>
      <c r="Y2012" s="16"/>
    </row>
    <row r="2013" spans="1:25" hidden="1" x14ac:dyDescent="0.25">
      <c r="A2013" s="24"/>
      <c r="B2013" s="23"/>
      <c r="C2013" s="23"/>
      <c r="D2013" s="23"/>
      <c r="Y2013" s="16"/>
    </row>
    <row r="2014" spans="1:25" hidden="1" x14ac:dyDescent="0.25">
      <c r="A2014" s="24"/>
      <c r="B2014" s="23"/>
      <c r="C2014" s="23"/>
      <c r="D2014" s="23"/>
      <c r="Y2014" s="16"/>
    </row>
    <row r="2015" spans="1:25" hidden="1" x14ac:dyDescent="0.25">
      <c r="A2015" s="24"/>
      <c r="B2015" s="23"/>
      <c r="C2015" s="23"/>
      <c r="D2015" s="23"/>
      <c r="Y2015" s="16"/>
    </row>
    <row r="2016" spans="1:25" hidden="1" x14ac:dyDescent="0.25">
      <c r="A2016" s="24"/>
      <c r="B2016" s="23"/>
      <c r="C2016" s="23"/>
      <c r="D2016" s="23"/>
      <c r="Y2016" s="16"/>
    </row>
    <row r="2017" spans="1:25" hidden="1" x14ac:dyDescent="0.25">
      <c r="A2017" s="24"/>
      <c r="B2017" s="23"/>
      <c r="C2017" s="23"/>
      <c r="D2017" s="23"/>
      <c r="Y2017" s="16"/>
    </row>
    <row r="2018" spans="1:25" hidden="1" x14ac:dyDescent="0.25">
      <c r="A2018" s="24"/>
      <c r="B2018" s="23"/>
      <c r="C2018" s="23"/>
      <c r="D2018" s="23"/>
      <c r="Y2018" s="16"/>
    </row>
    <row r="2019" spans="1:25" hidden="1" x14ac:dyDescent="0.25">
      <c r="A2019" s="24"/>
      <c r="B2019" s="23"/>
      <c r="C2019" s="23"/>
      <c r="D2019" s="23"/>
      <c r="Y2019" s="16"/>
    </row>
    <row r="2020" spans="1:25" hidden="1" x14ac:dyDescent="0.25">
      <c r="A2020" s="24"/>
      <c r="B2020" s="23"/>
      <c r="C2020" s="23"/>
      <c r="D2020" s="23"/>
      <c r="Y2020" s="16"/>
    </row>
    <row r="2021" spans="1:25" hidden="1" x14ac:dyDescent="0.25">
      <c r="A2021" s="24"/>
      <c r="B2021" s="23"/>
      <c r="C2021" s="23"/>
      <c r="D2021" s="23"/>
      <c r="Y2021" s="16"/>
    </row>
    <row r="2022" spans="1:25" hidden="1" x14ac:dyDescent="0.25">
      <c r="A2022" s="24"/>
      <c r="B2022" s="23"/>
      <c r="C2022" s="23"/>
      <c r="D2022" s="23"/>
      <c r="Y2022" s="16"/>
    </row>
    <row r="2023" spans="1:25" hidden="1" x14ac:dyDescent="0.25">
      <c r="A2023" s="24"/>
      <c r="B2023" s="23"/>
      <c r="C2023" s="23"/>
      <c r="D2023" s="23"/>
      <c r="Y2023" s="16"/>
    </row>
    <row r="2024" spans="1:25" hidden="1" x14ac:dyDescent="0.25">
      <c r="A2024" s="24"/>
      <c r="B2024" s="23"/>
      <c r="C2024" s="23"/>
      <c r="D2024" s="23"/>
      <c r="Y2024" s="16"/>
    </row>
    <row r="2025" spans="1:25" hidden="1" x14ac:dyDescent="0.25">
      <c r="A2025" s="24"/>
      <c r="B2025" s="23"/>
      <c r="C2025" s="23"/>
      <c r="D2025" s="23"/>
      <c r="Y2025" s="16"/>
    </row>
    <row r="2026" spans="1:25" hidden="1" x14ac:dyDescent="0.25">
      <c r="A2026" s="24"/>
      <c r="B2026" s="23"/>
      <c r="C2026" s="23"/>
      <c r="D2026" s="23"/>
      <c r="Y2026" s="16"/>
    </row>
    <row r="2027" spans="1:25" hidden="1" x14ac:dyDescent="0.25">
      <c r="A2027" s="24"/>
      <c r="B2027" s="23"/>
      <c r="C2027" s="23"/>
      <c r="D2027" s="23"/>
      <c r="Y2027" s="16"/>
    </row>
    <row r="2028" spans="1:25" hidden="1" x14ac:dyDescent="0.25">
      <c r="A2028" s="24"/>
      <c r="B2028" s="23"/>
      <c r="C2028" s="23"/>
      <c r="D2028" s="23"/>
      <c r="Y2028" s="16"/>
    </row>
    <row r="2029" spans="1:25" hidden="1" x14ac:dyDescent="0.25">
      <c r="A2029" s="24"/>
      <c r="B2029" s="23"/>
      <c r="C2029" s="23"/>
      <c r="D2029" s="23"/>
      <c r="Y2029" s="16"/>
    </row>
    <row r="2030" spans="1:25" hidden="1" x14ac:dyDescent="0.25">
      <c r="A2030" s="24"/>
      <c r="B2030" s="23"/>
      <c r="C2030" s="23"/>
      <c r="D2030" s="23"/>
      <c r="Y2030" s="16"/>
    </row>
    <row r="2031" spans="1:25" hidden="1" x14ac:dyDescent="0.25">
      <c r="A2031" s="24"/>
      <c r="B2031" s="23"/>
      <c r="C2031" s="23"/>
      <c r="D2031" s="23"/>
      <c r="Y2031" s="16"/>
    </row>
    <row r="2032" spans="1:25" hidden="1" x14ac:dyDescent="0.25">
      <c r="A2032" s="24"/>
      <c r="B2032" s="23"/>
      <c r="C2032" s="23"/>
      <c r="D2032" s="23"/>
      <c r="Y2032" s="16"/>
    </row>
    <row r="2033" spans="1:25" hidden="1" x14ac:dyDescent="0.25">
      <c r="A2033" s="24"/>
      <c r="B2033" s="23"/>
      <c r="C2033" s="23"/>
      <c r="D2033" s="23"/>
      <c r="Y2033" s="16"/>
    </row>
    <row r="2034" spans="1:25" hidden="1" x14ac:dyDescent="0.25">
      <c r="A2034" s="24"/>
      <c r="B2034" s="23"/>
      <c r="C2034" s="23"/>
      <c r="D2034" s="23"/>
      <c r="Y2034" s="16"/>
    </row>
    <row r="2035" spans="1:25" hidden="1" x14ac:dyDescent="0.25">
      <c r="A2035" s="24"/>
      <c r="B2035" s="23"/>
      <c r="C2035" s="23"/>
      <c r="D2035" s="23"/>
      <c r="Y2035" s="16"/>
    </row>
    <row r="2036" spans="1:25" hidden="1" x14ac:dyDescent="0.25">
      <c r="A2036" s="24"/>
      <c r="B2036" s="23"/>
      <c r="C2036" s="23"/>
      <c r="D2036" s="23"/>
      <c r="Y2036" s="16"/>
    </row>
    <row r="2037" spans="1:25" hidden="1" x14ac:dyDescent="0.25">
      <c r="A2037" s="24"/>
      <c r="B2037" s="23"/>
      <c r="C2037" s="23"/>
      <c r="D2037" s="23"/>
      <c r="Y2037" s="16"/>
    </row>
    <row r="2038" spans="1:25" hidden="1" x14ac:dyDescent="0.25">
      <c r="A2038" s="24"/>
      <c r="B2038" s="23"/>
      <c r="C2038" s="23"/>
      <c r="D2038" s="23"/>
      <c r="Y2038" s="16"/>
    </row>
    <row r="2039" spans="1:25" hidden="1" x14ac:dyDescent="0.25">
      <c r="A2039" s="24"/>
      <c r="B2039" s="23"/>
      <c r="C2039" s="23"/>
      <c r="D2039" s="23"/>
      <c r="Y2039" s="16"/>
    </row>
    <row r="2040" spans="1:25" hidden="1" x14ac:dyDescent="0.25">
      <c r="A2040" s="24"/>
      <c r="B2040" s="23"/>
      <c r="C2040" s="23"/>
      <c r="D2040" s="23"/>
      <c r="Y2040" s="16"/>
    </row>
    <row r="2041" spans="1:25" hidden="1" x14ac:dyDescent="0.25">
      <c r="A2041" s="24"/>
      <c r="B2041" s="23"/>
      <c r="C2041" s="23"/>
      <c r="D2041" s="23"/>
      <c r="Y2041" s="16"/>
    </row>
    <row r="2042" spans="1:25" hidden="1" x14ac:dyDescent="0.25">
      <c r="A2042" s="24"/>
      <c r="B2042" s="23"/>
      <c r="C2042" s="23"/>
      <c r="D2042" s="23"/>
      <c r="Y2042" s="16"/>
    </row>
    <row r="2043" spans="1:25" hidden="1" x14ac:dyDescent="0.25">
      <c r="A2043" s="24"/>
      <c r="B2043" s="23"/>
      <c r="C2043" s="23"/>
      <c r="D2043" s="23"/>
      <c r="Y2043" s="16"/>
    </row>
    <row r="2044" spans="1:25" hidden="1" x14ac:dyDescent="0.25">
      <c r="A2044" s="24"/>
      <c r="B2044" s="23"/>
      <c r="C2044" s="23"/>
      <c r="D2044" s="23"/>
      <c r="Y2044" s="16"/>
    </row>
    <row r="2045" spans="1:25" hidden="1" x14ac:dyDescent="0.25">
      <c r="A2045" s="24"/>
      <c r="B2045" s="23"/>
      <c r="C2045" s="23"/>
      <c r="D2045" s="23"/>
      <c r="Y2045" s="16"/>
    </row>
    <row r="2046" spans="1:25" hidden="1" x14ac:dyDescent="0.25">
      <c r="A2046" s="24"/>
      <c r="B2046" s="23"/>
      <c r="C2046" s="23"/>
      <c r="D2046" s="23"/>
      <c r="Y2046" s="16"/>
    </row>
    <row r="2047" spans="1:25" hidden="1" x14ac:dyDescent="0.25">
      <c r="A2047" s="24"/>
      <c r="B2047" s="23"/>
      <c r="C2047" s="23"/>
      <c r="D2047" s="23"/>
      <c r="Y2047" s="16"/>
    </row>
    <row r="2048" spans="1:25" hidden="1" x14ac:dyDescent="0.25">
      <c r="A2048" s="24"/>
      <c r="B2048" s="23"/>
      <c r="C2048" s="23"/>
      <c r="D2048" s="23"/>
      <c r="Y2048" s="16"/>
    </row>
    <row r="2049" spans="1:25" hidden="1" x14ac:dyDescent="0.25">
      <c r="A2049" s="24"/>
      <c r="B2049" s="23"/>
      <c r="C2049" s="23"/>
      <c r="D2049" s="23"/>
      <c r="Y2049" s="16"/>
    </row>
    <row r="2050" spans="1:25" hidden="1" x14ac:dyDescent="0.25">
      <c r="A2050" s="24"/>
      <c r="B2050" s="23"/>
      <c r="C2050" s="23"/>
      <c r="D2050" s="23"/>
      <c r="Y2050" s="16"/>
    </row>
    <row r="2051" spans="1:25" hidden="1" x14ac:dyDescent="0.25">
      <c r="A2051" s="24"/>
      <c r="B2051" s="23"/>
      <c r="C2051" s="23"/>
      <c r="D2051" s="23"/>
      <c r="Y2051" s="16"/>
    </row>
    <row r="2052" spans="1:25" hidden="1" x14ac:dyDescent="0.25">
      <c r="A2052" s="24"/>
      <c r="B2052" s="23"/>
      <c r="C2052" s="23"/>
      <c r="D2052" s="23"/>
      <c r="Y2052" s="16"/>
    </row>
    <row r="2053" spans="1:25" hidden="1" x14ac:dyDescent="0.25">
      <c r="A2053" s="24"/>
      <c r="B2053" s="23"/>
      <c r="C2053" s="23"/>
      <c r="D2053" s="23"/>
      <c r="Y2053" s="16"/>
    </row>
    <row r="2054" spans="1:25" hidden="1" x14ac:dyDescent="0.25">
      <c r="A2054" s="24"/>
      <c r="B2054" s="23"/>
      <c r="C2054" s="23"/>
      <c r="D2054" s="23"/>
      <c r="Y2054" s="16"/>
    </row>
    <row r="2055" spans="1:25" hidden="1" x14ac:dyDescent="0.25">
      <c r="A2055" s="24"/>
      <c r="B2055" s="23"/>
      <c r="C2055" s="23"/>
      <c r="D2055" s="23"/>
      <c r="Y2055" s="16"/>
    </row>
    <row r="2056" spans="1:25" hidden="1" x14ac:dyDescent="0.25">
      <c r="A2056" s="24"/>
      <c r="B2056" s="23"/>
      <c r="C2056" s="23"/>
      <c r="D2056" s="23"/>
      <c r="Y2056" s="16"/>
    </row>
    <row r="2057" spans="1:25" hidden="1" x14ac:dyDescent="0.25">
      <c r="A2057" s="24"/>
      <c r="B2057" s="23"/>
      <c r="C2057" s="23"/>
      <c r="D2057" s="23"/>
      <c r="Y2057" s="16"/>
    </row>
    <row r="2058" spans="1:25" hidden="1" x14ac:dyDescent="0.25">
      <c r="A2058" s="24"/>
      <c r="B2058" s="23"/>
      <c r="C2058" s="23"/>
      <c r="D2058" s="23"/>
      <c r="Y2058" s="16"/>
    </row>
    <row r="2059" spans="1:25" hidden="1" x14ac:dyDescent="0.25">
      <c r="A2059" s="24"/>
      <c r="B2059" s="23"/>
      <c r="C2059" s="23"/>
      <c r="D2059" s="23"/>
      <c r="Y2059" s="16"/>
    </row>
    <row r="2060" spans="1:25" hidden="1" x14ac:dyDescent="0.25">
      <c r="A2060" s="24"/>
      <c r="B2060" s="23"/>
      <c r="C2060" s="23"/>
      <c r="D2060" s="23"/>
      <c r="Y2060" s="16"/>
    </row>
    <row r="2061" spans="1:25" hidden="1" x14ac:dyDescent="0.25">
      <c r="A2061" s="24"/>
      <c r="B2061" s="23"/>
      <c r="C2061" s="23"/>
      <c r="D2061" s="23"/>
      <c r="Y2061" s="16"/>
    </row>
    <row r="2062" spans="1:25" hidden="1" x14ac:dyDescent="0.25">
      <c r="A2062" s="24"/>
      <c r="B2062" s="23"/>
      <c r="C2062" s="23"/>
      <c r="D2062" s="23"/>
      <c r="Y2062" s="16"/>
    </row>
    <row r="2063" spans="1:25" hidden="1" x14ac:dyDescent="0.25">
      <c r="A2063" s="24"/>
      <c r="B2063" s="23"/>
      <c r="C2063" s="23"/>
      <c r="D2063" s="23"/>
      <c r="Y2063" s="16"/>
    </row>
    <row r="2064" spans="1:25" hidden="1" x14ac:dyDescent="0.25">
      <c r="A2064" s="24"/>
      <c r="B2064" s="23"/>
      <c r="C2064" s="23"/>
      <c r="D2064" s="23"/>
      <c r="Y2064" s="16"/>
    </row>
    <row r="2065" spans="1:25" hidden="1" x14ac:dyDescent="0.25">
      <c r="A2065" s="24"/>
      <c r="B2065" s="23"/>
      <c r="C2065" s="23"/>
      <c r="D2065" s="23"/>
      <c r="Y2065" s="16"/>
    </row>
    <row r="2066" spans="1:25" hidden="1" x14ac:dyDescent="0.25">
      <c r="A2066" s="24"/>
      <c r="B2066" s="23"/>
      <c r="C2066" s="23"/>
      <c r="D2066" s="23"/>
      <c r="Y2066" s="16"/>
    </row>
    <row r="2067" spans="1:25" hidden="1" x14ac:dyDescent="0.25">
      <c r="A2067" s="24"/>
      <c r="B2067" s="23"/>
      <c r="C2067" s="23"/>
      <c r="D2067" s="23"/>
      <c r="Y2067" s="16"/>
    </row>
    <row r="2068" spans="1:25" hidden="1" x14ac:dyDescent="0.25">
      <c r="A2068" s="24"/>
      <c r="B2068" s="23"/>
      <c r="C2068" s="23"/>
      <c r="D2068" s="23"/>
      <c r="Y2068" s="16"/>
    </row>
    <row r="2069" spans="1:25" hidden="1" x14ac:dyDescent="0.25">
      <c r="A2069" s="24"/>
      <c r="B2069" s="23"/>
      <c r="C2069" s="23"/>
      <c r="D2069" s="23"/>
      <c r="Y2069" s="16"/>
    </row>
    <row r="2070" spans="1:25" hidden="1" x14ac:dyDescent="0.25">
      <c r="A2070" s="24"/>
      <c r="B2070" s="23"/>
      <c r="C2070" s="23"/>
      <c r="D2070" s="23"/>
      <c r="Y2070" s="16"/>
    </row>
    <row r="2071" spans="1:25" hidden="1" x14ac:dyDescent="0.25">
      <c r="A2071" s="24"/>
      <c r="B2071" s="23"/>
      <c r="C2071" s="23"/>
      <c r="D2071" s="23"/>
      <c r="Y2071" s="16"/>
    </row>
    <row r="2072" spans="1:25" hidden="1" x14ac:dyDescent="0.25">
      <c r="A2072" s="24"/>
      <c r="B2072" s="23"/>
      <c r="C2072" s="23"/>
      <c r="D2072" s="23"/>
      <c r="Y2072" s="16"/>
    </row>
    <row r="2073" spans="1:25" hidden="1" x14ac:dyDescent="0.25">
      <c r="A2073" s="24"/>
      <c r="B2073" s="23"/>
      <c r="C2073" s="23"/>
      <c r="D2073" s="23"/>
      <c r="Y2073" s="16"/>
    </row>
    <row r="2074" spans="1:25" hidden="1" x14ac:dyDescent="0.25">
      <c r="A2074" s="24"/>
      <c r="B2074" s="23"/>
      <c r="C2074" s="23"/>
      <c r="D2074" s="23"/>
      <c r="Y2074" s="16"/>
    </row>
    <row r="2075" spans="1:25" hidden="1" x14ac:dyDescent="0.25">
      <c r="A2075" s="24"/>
      <c r="B2075" s="23"/>
      <c r="C2075" s="23"/>
      <c r="D2075" s="23"/>
      <c r="Y2075" s="16"/>
    </row>
    <row r="2076" spans="1:25" hidden="1" x14ac:dyDescent="0.25">
      <c r="A2076" s="24"/>
      <c r="B2076" s="23"/>
      <c r="C2076" s="23"/>
      <c r="D2076" s="23"/>
      <c r="Y2076" s="16"/>
    </row>
    <row r="2077" spans="1:25" hidden="1" x14ac:dyDescent="0.25">
      <c r="A2077" s="24"/>
      <c r="B2077" s="23"/>
      <c r="C2077" s="23"/>
      <c r="D2077" s="23"/>
      <c r="Y2077" s="16"/>
    </row>
    <row r="2078" spans="1:25" hidden="1" x14ac:dyDescent="0.25">
      <c r="A2078" s="24"/>
      <c r="B2078" s="23"/>
      <c r="C2078" s="23"/>
      <c r="D2078" s="23"/>
      <c r="Y2078" s="16"/>
    </row>
    <row r="2079" spans="1:25" hidden="1" x14ac:dyDescent="0.25">
      <c r="A2079" s="24"/>
      <c r="B2079" s="23"/>
      <c r="C2079" s="23"/>
      <c r="D2079" s="23"/>
      <c r="Y2079" s="16"/>
    </row>
    <row r="2080" spans="1:25" hidden="1" x14ac:dyDescent="0.25">
      <c r="A2080" s="24"/>
      <c r="B2080" s="23"/>
      <c r="C2080" s="23"/>
      <c r="D2080" s="23"/>
      <c r="Y2080" s="16"/>
    </row>
    <row r="2081" spans="1:25" hidden="1" x14ac:dyDescent="0.25">
      <c r="A2081" s="24"/>
      <c r="B2081" s="23"/>
      <c r="C2081" s="23"/>
      <c r="D2081" s="23"/>
      <c r="Y2081" s="16"/>
    </row>
    <row r="2082" spans="1:25" hidden="1" x14ac:dyDescent="0.25">
      <c r="A2082" s="24"/>
      <c r="B2082" s="23"/>
      <c r="C2082" s="23"/>
      <c r="D2082" s="23"/>
      <c r="Y2082" s="16"/>
    </row>
    <row r="2083" spans="1:25" hidden="1" x14ac:dyDescent="0.25">
      <c r="A2083" s="24"/>
      <c r="B2083" s="23"/>
      <c r="C2083" s="23"/>
      <c r="D2083" s="23"/>
      <c r="Y2083" s="16"/>
    </row>
    <row r="2084" spans="1:25" hidden="1" x14ac:dyDescent="0.25">
      <c r="A2084" s="24"/>
      <c r="B2084" s="23"/>
      <c r="C2084" s="23"/>
      <c r="D2084" s="23"/>
      <c r="Y2084" s="16"/>
    </row>
    <row r="2085" spans="1:25" hidden="1" x14ac:dyDescent="0.25">
      <c r="A2085" s="24"/>
      <c r="B2085" s="23"/>
      <c r="C2085" s="23"/>
      <c r="D2085" s="23"/>
      <c r="Y2085" s="16"/>
    </row>
    <row r="2086" spans="1:25" hidden="1" x14ac:dyDescent="0.25">
      <c r="A2086" s="24"/>
      <c r="B2086" s="23"/>
      <c r="C2086" s="23"/>
      <c r="D2086" s="23"/>
      <c r="Y2086" s="16"/>
    </row>
    <row r="2087" spans="1:25" hidden="1" x14ac:dyDescent="0.25">
      <c r="A2087" s="24"/>
      <c r="B2087" s="23"/>
      <c r="C2087" s="23"/>
      <c r="D2087" s="23"/>
      <c r="Y2087" s="16"/>
    </row>
    <row r="2088" spans="1:25" hidden="1" x14ac:dyDescent="0.25">
      <c r="A2088" s="24"/>
      <c r="B2088" s="23"/>
      <c r="C2088" s="23"/>
      <c r="D2088" s="23"/>
      <c r="Y2088" s="16"/>
    </row>
    <row r="2089" spans="1:25" hidden="1" x14ac:dyDescent="0.25">
      <c r="A2089" s="24"/>
      <c r="B2089" s="23"/>
      <c r="C2089" s="23"/>
      <c r="D2089" s="23"/>
      <c r="Y2089" s="16"/>
    </row>
    <row r="2090" spans="1:25" hidden="1" x14ac:dyDescent="0.25">
      <c r="A2090" s="24"/>
      <c r="B2090" s="23"/>
      <c r="C2090" s="23"/>
      <c r="D2090" s="23"/>
      <c r="Y2090" s="16"/>
    </row>
    <row r="2091" spans="1:25" hidden="1" x14ac:dyDescent="0.25">
      <c r="A2091" s="24"/>
      <c r="B2091" s="23"/>
      <c r="C2091" s="23"/>
      <c r="D2091" s="23"/>
      <c r="Y2091" s="16"/>
    </row>
    <row r="2092" spans="1:25" hidden="1" x14ac:dyDescent="0.25">
      <c r="A2092" s="24"/>
      <c r="B2092" s="23"/>
      <c r="C2092" s="23"/>
      <c r="D2092" s="23"/>
      <c r="Y2092" s="16"/>
    </row>
    <row r="2093" spans="1:25" hidden="1" x14ac:dyDescent="0.25">
      <c r="A2093" s="24"/>
      <c r="B2093" s="23"/>
      <c r="C2093" s="23"/>
      <c r="D2093" s="23"/>
      <c r="Y2093" s="16"/>
    </row>
    <row r="2094" spans="1:25" hidden="1" x14ac:dyDescent="0.25">
      <c r="A2094" s="24"/>
      <c r="B2094" s="23"/>
      <c r="C2094" s="23"/>
      <c r="D2094" s="23"/>
      <c r="Y2094" s="16"/>
    </row>
    <row r="2095" spans="1:25" hidden="1" x14ac:dyDescent="0.25">
      <c r="A2095" s="24"/>
      <c r="B2095" s="23"/>
      <c r="C2095" s="23"/>
      <c r="D2095" s="23"/>
      <c r="Y2095" s="16"/>
    </row>
    <row r="2096" spans="1:25" hidden="1" x14ac:dyDescent="0.25">
      <c r="A2096" s="24"/>
      <c r="B2096" s="23"/>
      <c r="C2096" s="23"/>
      <c r="D2096" s="23"/>
      <c r="Y2096" s="16"/>
    </row>
    <row r="2097" spans="1:25" hidden="1" x14ac:dyDescent="0.25">
      <c r="A2097" s="24"/>
      <c r="B2097" s="23"/>
      <c r="C2097" s="23"/>
      <c r="D2097" s="23"/>
      <c r="Y2097" s="16"/>
    </row>
    <row r="2098" spans="1:25" hidden="1" x14ac:dyDescent="0.25">
      <c r="A2098" s="24"/>
      <c r="B2098" s="23"/>
      <c r="C2098" s="23"/>
      <c r="D2098" s="23"/>
      <c r="Y2098" s="16"/>
    </row>
    <row r="2099" spans="1:25" hidden="1" x14ac:dyDescent="0.25">
      <c r="A2099" s="24"/>
      <c r="B2099" s="23"/>
      <c r="C2099" s="23"/>
      <c r="D2099" s="23"/>
      <c r="Y2099" s="16"/>
    </row>
    <row r="2100" spans="1:25" hidden="1" x14ac:dyDescent="0.25">
      <c r="A2100" s="24"/>
      <c r="B2100" s="23"/>
      <c r="C2100" s="23"/>
      <c r="D2100" s="23"/>
      <c r="Y2100" s="16"/>
    </row>
    <row r="2101" spans="1:25" hidden="1" x14ac:dyDescent="0.25">
      <c r="A2101" s="24"/>
      <c r="B2101" s="23"/>
      <c r="C2101" s="23"/>
      <c r="D2101" s="23"/>
      <c r="Y2101" s="16"/>
    </row>
    <row r="2102" spans="1:25" hidden="1" x14ac:dyDescent="0.25">
      <c r="A2102" s="24"/>
      <c r="B2102" s="23"/>
      <c r="C2102" s="23"/>
      <c r="D2102" s="23"/>
      <c r="Y2102" s="16"/>
    </row>
    <row r="2103" spans="1:25" hidden="1" x14ac:dyDescent="0.25">
      <c r="A2103" s="24"/>
      <c r="B2103" s="23"/>
      <c r="C2103" s="23"/>
      <c r="D2103" s="23"/>
      <c r="Y2103" s="16"/>
    </row>
    <row r="2104" spans="1:25" hidden="1" x14ac:dyDescent="0.25">
      <c r="A2104" s="24"/>
      <c r="B2104" s="23"/>
      <c r="C2104" s="23"/>
      <c r="D2104" s="23"/>
      <c r="Y2104" s="16"/>
    </row>
    <row r="2105" spans="1:25" hidden="1" x14ac:dyDescent="0.25">
      <c r="A2105" s="24"/>
      <c r="B2105" s="23"/>
      <c r="C2105" s="23"/>
      <c r="D2105" s="23"/>
      <c r="Y2105" s="16"/>
    </row>
    <row r="2106" spans="1:25" hidden="1" x14ac:dyDescent="0.25">
      <c r="A2106" s="24"/>
      <c r="B2106" s="23"/>
      <c r="C2106" s="23"/>
      <c r="D2106" s="23"/>
      <c r="Y2106" s="16"/>
    </row>
    <row r="2107" spans="1:25" hidden="1" x14ac:dyDescent="0.25">
      <c r="A2107" s="24"/>
      <c r="B2107" s="23"/>
      <c r="C2107" s="23"/>
      <c r="D2107" s="23"/>
      <c r="Y2107" s="16"/>
    </row>
    <row r="2108" spans="1:25" hidden="1" x14ac:dyDescent="0.25">
      <c r="A2108" s="24"/>
      <c r="B2108" s="23"/>
      <c r="C2108" s="23"/>
      <c r="D2108" s="23"/>
      <c r="Y2108" s="16"/>
    </row>
    <row r="2109" spans="1:25" hidden="1" x14ac:dyDescent="0.25">
      <c r="A2109" s="24"/>
      <c r="B2109" s="23"/>
      <c r="C2109" s="23"/>
      <c r="D2109" s="23"/>
      <c r="Y2109" s="16"/>
    </row>
    <row r="2110" spans="1:25" hidden="1" x14ac:dyDescent="0.25">
      <c r="A2110" s="24"/>
      <c r="B2110" s="23"/>
      <c r="C2110" s="23"/>
      <c r="D2110" s="23"/>
      <c r="Y2110" s="16"/>
    </row>
    <row r="2111" spans="1:25" hidden="1" x14ac:dyDescent="0.25">
      <c r="A2111" s="24"/>
      <c r="B2111" s="23"/>
      <c r="C2111" s="23"/>
      <c r="D2111" s="23"/>
      <c r="Y2111" s="16"/>
    </row>
    <row r="2112" spans="1:25" hidden="1" x14ac:dyDescent="0.25">
      <c r="A2112" s="24"/>
      <c r="B2112" s="23"/>
      <c r="C2112" s="23"/>
      <c r="D2112" s="23"/>
      <c r="Y2112" s="16"/>
    </row>
    <row r="2113" spans="1:25" hidden="1" x14ac:dyDescent="0.25">
      <c r="A2113" s="24"/>
      <c r="B2113" s="23"/>
      <c r="C2113" s="23"/>
      <c r="D2113" s="23"/>
      <c r="Y2113" s="16"/>
    </row>
    <row r="2114" spans="1:25" hidden="1" x14ac:dyDescent="0.25">
      <c r="A2114" s="24"/>
      <c r="B2114" s="23"/>
      <c r="C2114" s="23"/>
      <c r="D2114" s="23"/>
      <c r="Y2114" s="16"/>
    </row>
    <row r="2115" spans="1:25" hidden="1" x14ac:dyDescent="0.25">
      <c r="A2115" s="24"/>
      <c r="B2115" s="23"/>
      <c r="C2115" s="23"/>
      <c r="D2115" s="23"/>
      <c r="Y2115" s="16"/>
    </row>
    <row r="2116" spans="1:25" hidden="1" x14ac:dyDescent="0.25">
      <c r="A2116" s="24"/>
      <c r="B2116" s="23"/>
      <c r="C2116" s="23"/>
      <c r="D2116" s="23"/>
      <c r="Y2116" s="16"/>
    </row>
    <row r="2117" spans="1:25" hidden="1" x14ac:dyDescent="0.25">
      <c r="A2117" s="24"/>
      <c r="B2117" s="23"/>
      <c r="C2117" s="23"/>
      <c r="D2117" s="23"/>
      <c r="Y2117" s="16"/>
    </row>
    <row r="2118" spans="1:25" hidden="1" x14ac:dyDescent="0.25">
      <c r="A2118" s="24"/>
      <c r="B2118" s="23"/>
      <c r="C2118" s="23"/>
      <c r="D2118" s="23"/>
      <c r="Y2118" s="16"/>
    </row>
    <row r="2119" spans="1:25" hidden="1" x14ac:dyDescent="0.25">
      <c r="A2119" s="24"/>
      <c r="B2119" s="23"/>
      <c r="C2119" s="23"/>
      <c r="D2119" s="23"/>
      <c r="Y2119" s="16"/>
    </row>
    <row r="2120" spans="1:25" hidden="1" x14ac:dyDescent="0.25">
      <c r="A2120" s="24"/>
      <c r="B2120" s="23"/>
      <c r="C2120" s="23"/>
      <c r="D2120" s="23"/>
      <c r="Y2120" s="16"/>
    </row>
    <row r="2121" spans="1:25" hidden="1" x14ac:dyDescent="0.25">
      <c r="A2121" s="24"/>
      <c r="B2121" s="23"/>
      <c r="C2121" s="23"/>
      <c r="D2121" s="23"/>
      <c r="Y2121" s="16"/>
    </row>
    <row r="2122" spans="1:25" hidden="1" x14ac:dyDescent="0.25">
      <c r="A2122" s="24"/>
      <c r="B2122" s="23"/>
      <c r="C2122" s="23"/>
      <c r="D2122" s="23"/>
      <c r="Y2122" s="16"/>
    </row>
    <row r="2123" spans="1:25" hidden="1" x14ac:dyDescent="0.25">
      <c r="A2123" s="24"/>
      <c r="B2123" s="23"/>
      <c r="C2123" s="23"/>
      <c r="D2123" s="23"/>
      <c r="Y2123" s="16"/>
    </row>
    <row r="2124" spans="1:25" hidden="1" x14ac:dyDescent="0.25">
      <c r="A2124" s="24"/>
      <c r="B2124" s="23"/>
      <c r="C2124" s="23"/>
      <c r="D2124" s="23"/>
      <c r="Y2124" s="16"/>
    </row>
    <row r="2125" spans="1:25" hidden="1" x14ac:dyDescent="0.25">
      <c r="A2125" s="24"/>
      <c r="B2125" s="23"/>
      <c r="C2125" s="23"/>
      <c r="D2125" s="23"/>
      <c r="Y2125" s="16"/>
    </row>
    <row r="2126" spans="1:25" hidden="1" x14ac:dyDescent="0.25">
      <c r="A2126" s="24"/>
      <c r="B2126" s="23"/>
      <c r="C2126" s="23"/>
      <c r="D2126" s="23"/>
      <c r="Y2126" s="16"/>
    </row>
    <row r="2127" spans="1:25" hidden="1" x14ac:dyDescent="0.25">
      <c r="A2127" s="24"/>
      <c r="B2127" s="23"/>
      <c r="C2127" s="23"/>
      <c r="D2127" s="23"/>
      <c r="Y2127" s="16"/>
    </row>
    <row r="2128" spans="1:25" hidden="1" x14ac:dyDescent="0.25">
      <c r="A2128" s="24"/>
      <c r="B2128" s="23"/>
      <c r="C2128" s="23"/>
      <c r="D2128" s="23"/>
      <c r="Y2128" s="16"/>
    </row>
    <row r="2129" spans="1:25" hidden="1" x14ac:dyDescent="0.25">
      <c r="A2129" s="24"/>
      <c r="B2129" s="23"/>
      <c r="C2129" s="23"/>
      <c r="D2129" s="23"/>
      <c r="Y2129" s="16"/>
    </row>
    <row r="2130" spans="1:25" hidden="1" x14ac:dyDescent="0.25">
      <c r="A2130" s="24"/>
      <c r="B2130" s="23"/>
      <c r="C2130" s="23"/>
      <c r="D2130" s="23"/>
      <c r="Y2130" s="16"/>
    </row>
    <row r="2131" spans="1:25" hidden="1" x14ac:dyDescent="0.25">
      <c r="A2131" s="24"/>
      <c r="B2131" s="23"/>
      <c r="C2131" s="23"/>
      <c r="D2131" s="23"/>
      <c r="Y2131" s="16"/>
    </row>
    <row r="2132" spans="1:25" hidden="1" x14ac:dyDescent="0.25">
      <c r="A2132" s="24"/>
      <c r="B2132" s="23"/>
      <c r="C2132" s="23"/>
      <c r="D2132" s="23"/>
      <c r="Y2132" s="16"/>
    </row>
    <row r="2133" spans="1:25" hidden="1" x14ac:dyDescent="0.25">
      <c r="A2133" s="24"/>
      <c r="B2133" s="23"/>
      <c r="C2133" s="23"/>
      <c r="D2133" s="23"/>
      <c r="Y2133" s="16"/>
    </row>
    <row r="2134" spans="1:25" hidden="1" x14ac:dyDescent="0.25">
      <c r="A2134" s="24"/>
      <c r="B2134" s="23"/>
      <c r="C2134" s="23"/>
      <c r="D2134" s="23"/>
      <c r="Y2134" s="16"/>
    </row>
    <row r="2135" spans="1:25" hidden="1" x14ac:dyDescent="0.25">
      <c r="A2135" s="24"/>
      <c r="B2135" s="23"/>
      <c r="C2135" s="23"/>
      <c r="D2135" s="23"/>
      <c r="Y2135" s="16"/>
    </row>
    <row r="2136" spans="1:25" hidden="1" x14ac:dyDescent="0.25">
      <c r="A2136" s="24"/>
      <c r="B2136" s="23"/>
      <c r="C2136" s="23"/>
      <c r="D2136" s="23"/>
      <c r="Y2136" s="16"/>
    </row>
    <row r="2137" spans="1:25" hidden="1" x14ac:dyDescent="0.25">
      <c r="A2137" s="24"/>
      <c r="B2137" s="23"/>
      <c r="C2137" s="23"/>
      <c r="D2137" s="23"/>
      <c r="Y2137" s="16"/>
    </row>
    <row r="2138" spans="1:25" hidden="1" x14ac:dyDescent="0.25">
      <c r="A2138" s="24"/>
      <c r="B2138" s="23"/>
      <c r="C2138" s="23"/>
      <c r="D2138" s="23"/>
      <c r="Y2138" s="16"/>
    </row>
    <row r="2139" spans="1:25" hidden="1" x14ac:dyDescent="0.25">
      <c r="A2139" s="24"/>
      <c r="B2139" s="23"/>
      <c r="C2139" s="23"/>
      <c r="D2139" s="23"/>
      <c r="Y2139" s="16"/>
    </row>
    <row r="2140" spans="1:25" hidden="1" x14ac:dyDescent="0.25">
      <c r="A2140" s="24"/>
      <c r="B2140" s="23"/>
      <c r="C2140" s="23"/>
      <c r="D2140" s="23"/>
      <c r="Y2140" s="16"/>
    </row>
    <row r="2141" spans="1:25" hidden="1" x14ac:dyDescent="0.25">
      <c r="A2141" s="24"/>
      <c r="B2141" s="23"/>
      <c r="C2141" s="23"/>
      <c r="D2141" s="23"/>
      <c r="Y2141" s="16"/>
    </row>
    <row r="2142" spans="1:25" hidden="1" x14ac:dyDescent="0.25">
      <c r="A2142" s="24"/>
      <c r="B2142" s="23"/>
      <c r="C2142" s="23"/>
      <c r="D2142" s="23"/>
      <c r="Y2142" s="16"/>
    </row>
    <row r="2143" spans="1:25" hidden="1" x14ac:dyDescent="0.25">
      <c r="A2143" s="24"/>
      <c r="B2143" s="23"/>
      <c r="C2143" s="23"/>
      <c r="D2143" s="23"/>
      <c r="Y2143" s="16"/>
    </row>
    <row r="2144" spans="1:25" hidden="1" x14ac:dyDescent="0.25">
      <c r="A2144" s="24"/>
      <c r="B2144" s="23"/>
      <c r="C2144" s="23"/>
      <c r="D2144" s="23"/>
      <c r="Y2144" s="16"/>
    </row>
    <row r="2145" spans="1:25" hidden="1" x14ac:dyDescent="0.25">
      <c r="A2145" s="24"/>
      <c r="B2145" s="23"/>
      <c r="C2145" s="23"/>
      <c r="D2145" s="23"/>
      <c r="Y2145" s="16"/>
    </row>
    <row r="2146" spans="1:25" hidden="1" x14ac:dyDescent="0.25">
      <c r="A2146" s="24"/>
      <c r="B2146" s="23"/>
      <c r="C2146" s="23"/>
      <c r="D2146" s="23"/>
      <c r="Y2146" s="16"/>
    </row>
    <row r="2147" spans="1:25" hidden="1" x14ac:dyDescent="0.25">
      <c r="A2147" s="24"/>
      <c r="B2147" s="23"/>
      <c r="C2147" s="23"/>
      <c r="D2147" s="23"/>
      <c r="Y2147" s="16"/>
    </row>
    <row r="2148" spans="1:25" hidden="1" x14ac:dyDescent="0.25">
      <c r="A2148" s="24"/>
      <c r="B2148" s="23"/>
      <c r="C2148" s="23"/>
      <c r="D2148" s="23"/>
      <c r="Y2148" s="16"/>
    </row>
    <row r="2149" spans="1:25" hidden="1" x14ac:dyDescent="0.25">
      <c r="A2149" s="24"/>
      <c r="B2149" s="23"/>
      <c r="C2149" s="23"/>
      <c r="D2149" s="23"/>
      <c r="Y2149" s="16"/>
    </row>
    <row r="2150" spans="1:25" hidden="1" x14ac:dyDescent="0.25">
      <c r="A2150" s="24"/>
      <c r="B2150" s="23"/>
      <c r="C2150" s="23"/>
      <c r="D2150" s="23"/>
      <c r="Y2150" s="16"/>
    </row>
    <row r="2151" spans="1:25" hidden="1" x14ac:dyDescent="0.25">
      <c r="A2151" s="24"/>
      <c r="B2151" s="23"/>
      <c r="C2151" s="23"/>
      <c r="D2151" s="23"/>
      <c r="Y2151" s="16"/>
    </row>
    <row r="2152" spans="1:25" hidden="1" x14ac:dyDescent="0.25">
      <c r="A2152" s="24"/>
      <c r="B2152" s="23"/>
      <c r="C2152" s="23"/>
      <c r="D2152" s="23"/>
      <c r="Y2152" s="16"/>
    </row>
    <row r="2153" spans="1:25" hidden="1" x14ac:dyDescent="0.25">
      <c r="A2153" s="24"/>
      <c r="B2153" s="23"/>
      <c r="C2153" s="23"/>
      <c r="D2153" s="23"/>
      <c r="Y2153" s="16"/>
    </row>
    <row r="2154" spans="1:25" hidden="1" x14ac:dyDescent="0.25">
      <c r="A2154" s="24"/>
      <c r="B2154" s="23"/>
      <c r="C2154" s="23"/>
      <c r="D2154" s="23"/>
      <c r="Y2154" s="16"/>
    </row>
    <row r="2155" spans="1:25" hidden="1" x14ac:dyDescent="0.25">
      <c r="A2155" s="24"/>
      <c r="B2155" s="23"/>
      <c r="C2155" s="23"/>
      <c r="D2155" s="23"/>
      <c r="Y2155" s="16"/>
    </row>
    <row r="2156" spans="1:25" hidden="1" x14ac:dyDescent="0.25">
      <c r="A2156" s="24"/>
      <c r="B2156" s="23"/>
      <c r="C2156" s="23"/>
      <c r="D2156" s="23"/>
      <c r="Y2156" s="16"/>
    </row>
    <row r="2157" spans="1:25" hidden="1" x14ac:dyDescent="0.25">
      <c r="A2157" s="24"/>
      <c r="B2157" s="23"/>
      <c r="C2157" s="23"/>
      <c r="D2157" s="23"/>
      <c r="Y2157" s="16"/>
    </row>
    <row r="2158" spans="1:25" hidden="1" x14ac:dyDescent="0.25">
      <c r="A2158" s="24"/>
      <c r="B2158" s="23"/>
      <c r="C2158" s="23"/>
      <c r="D2158" s="23"/>
      <c r="Y2158" s="16"/>
    </row>
    <row r="2159" spans="1:25" hidden="1" x14ac:dyDescent="0.25">
      <c r="A2159" s="24"/>
      <c r="B2159" s="23"/>
      <c r="C2159" s="23"/>
      <c r="D2159" s="23"/>
      <c r="Y2159" s="16"/>
    </row>
    <row r="2160" spans="1:25" hidden="1" x14ac:dyDescent="0.25">
      <c r="A2160" s="24"/>
      <c r="B2160" s="23"/>
      <c r="C2160" s="23"/>
      <c r="D2160" s="23"/>
      <c r="Y2160" s="16"/>
    </row>
    <row r="2161" spans="1:25" hidden="1" x14ac:dyDescent="0.25">
      <c r="A2161" s="24"/>
      <c r="B2161" s="23"/>
      <c r="C2161" s="23"/>
      <c r="D2161" s="23"/>
      <c r="Y2161" s="16"/>
    </row>
    <row r="2162" spans="1:25" hidden="1" x14ac:dyDescent="0.25">
      <c r="A2162" s="24"/>
      <c r="B2162" s="23"/>
      <c r="C2162" s="23"/>
      <c r="D2162" s="23"/>
      <c r="Y2162" s="16"/>
    </row>
    <row r="2163" spans="1:25" hidden="1" x14ac:dyDescent="0.25">
      <c r="A2163" s="24"/>
      <c r="B2163" s="23"/>
      <c r="C2163" s="23"/>
      <c r="D2163" s="23"/>
      <c r="Y2163" s="16"/>
    </row>
    <row r="2164" spans="1:25" hidden="1" x14ac:dyDescent="0.25">
      <c r="A2164" s="24"/>
      <c r="B2164" s="23"/>
      <c r="C2164" s="23"/>
      <c r="D2164" s="23"/>
      <c r="Y2164" s="16"/>
    </row>
    <row r="2165" spans="1:25" hidden="1" x14ac:dyDescent="0.25">
      <c r="A2165" s="24"/>
      <c r="B2165" s="23"/>
      <c r="C2165" s="23"/>
      <c r="D2165" s="23"/>
      <c r="Y2165" s="16"/>
    </row>
    <row r="2166" spans="1:25" hidden="1" x14ac:dyDescent="0.25">
      <c r="A2166" s="24"/>
      <c r="B2166" s="23"/>
      <c r="C2166" s="23"/>
      <c r="D2166" s="23"/>
      <c r="Y2166" s="16"/>
    </row>
    <row r="2167" spans="1:25" hidden="1" x14ac:dyDescent="0.25">
      <c r="A2167" s="24"/>
      <c r="B2167" s="23"/>
      <c r="C2167" s="23"/>
      <c r="D2167" s="23"/>
      <c r="Y2167" s="16"/>
    </row>
    <row r="2168" spans="1:25" hidden="1" x14ac:dyDescent="0.25">
      <c r="A2168" s="24"/>
      <c r="B2168" s="23"/>
      <c r="C2168" s="23"/>
      <c r="D2168" s="23"/>
      <c r="Y2168" s="16"/>
    </row>
    <row r="2169" spans="1:25" hidden="1" x14ac:dyDescent="0.25">
      <c r="A2169" s="24"/>
      <c r="B2169" s="23"/>
      <c r="C2169" s="23"/>
      <c r="D2169" s="23"/>
      <c r="Y2169" s="16"/>
    </row>
    <row r="2170" spans="1:25" hidden="1" x14ac:dyDescent="0.25">
      <c r="A2170" s="24"/>
      <c r="B2170" s="23"/>
      <c r="C2170" s="23"/>
      <c r="D2170" s="23"/>
      <c r="Y2170" s="16"/>
    </row>
    <row r="2171" spans="1:25" hidden="1" x14ac:dyDescent="0.25">
      <c r="A2171" s="24"/>
      <c r="B2171" s="23"/>
      <c r="C2171" s="23"/>
      <c r="D2171" s="23"/>
      <c r="Y2171" s="16"/>
    </row>
    <row r="2172" spans="1:25" hidden="1" x14ac:dyDescent="0.25">
      <c r="A2172" s="24"/>
      <c r="B2172" s="23"/>
      <c r="C2172" s="23"/>
      <c r="D2172" s="23"/>
      <c r="Y2172" s="16"/>
    </row>
    <row r="2173" spans="1:25" hidden="1" x14ac:dyDescent="0.25">
      <c r="A2173" s="24"/>
      <c r="B2173" s="23"/>
      <c r="C2173" s="23"/>
      <c r="D2173" s="23"/>
      <c r="Y2173" s="16"/>
    </row>
    <row r="2174" spans="1:25" hidden="1" x14ac:dyDescent="0.25">
      <c r="A2174" s="24"/>
      <c r="B2174" s="23"/>
      <c r="C2174" s="23"/>
      <c r="D2174" s="23"/>
      <c r="Y2174" s="16"/>
    </row>
    <row r="2175" spans="1:25" hidden="1" x14ac:dyDescent="0.25">
      <c r="A2175" s="24"/>
      <c r="B2175" s="23"/>
      <c r="C2175" s="23"/>
      <c r="D2175" s="23"/>
      <c r="Y2175" s="16"/>
    </row>
    <row r="2176" spans="1:25" hidden="1" x14ac:dyDescent="0.25">
      <c r="A2176" s="24"/>
      <c r="B2176" s="23"/>
      <c r="C2176" s="23"/>
      <c r="D2176" s="23"/>
      <c r="Y2176" s="16"/>
    </row>
    <row r="2177" spans="1:25" hidden="1" x14ac:dyDescent="0.25">
      <c r="A2177" s="24"/>
      <c r="B2177" s="23"/>
      <c r="C2177" s="23"/>
      <c r="D2177" s="23"/>
      <c r="Y2177" s="16"/>
    </row>
    <row r="2178" spans="1:25" hidden="1" x14ac:dyDescent="0.25">
      <c r="A2178" s="24"/>
      <c r="B2178" s="23"/>
      <c r="C2178" s="23"/>
      <c r="D2178" s="23"/>
      <c r="Y2178" s="16"/>
    </row>
    <row r="2179" spans="1:25" hidden="1" x14ac:dyDescent="0.25">
      <c r="A2179" s="24"/>
      <c r="B2179" s="23"/>
      <c r="C2179" s="23"/>
      <c r="D2179" s="23"/>
      <c r="Y2179" s="16"/>
    </row>
    <row r="2180" spans="1:25" hidden="1" x14ac:dyDescent="0.25">
      <c r="A2180" s="24"/>
      <c r="B2180" s="23"/>
      <c r="C2180" s="23"/>
      <c r="D2180" s="23"/>
      <c r="Y2180" s="16"/>
    </row>
    <row r="2181" spans="1:25" hidden="1" x14ac:dyDescent="0.25">
      <c r="A2181" s="24"/>
      <c r="B2181" s="23"/>
      <c r="C2181" s="23"/>
      <c r="D2181" s="23"/>
      <c r="Y2181" s="16"/>
    </row>
    <row r="2182" spans="1:25" hidden="1" x14ac:dyDescent="0.25">
      <c r="A2182" s="24"/>
      <c r="B2182" s="23"/>
      <c r="C2182" s="23"/>
      <c r="D2182" s="23"/>
      <c r="Y2182" s="16"/>
    </row>
    <row r="2183" spans="1:25" hidden="1" x14ac:dyDescent="0.25">
      <c r="A2183" s="24"/>
      <c r="B2183" s="23"/>
      <c r="C2183" s="23"/>
      <c r="D2183" s="23"/>
      <c r="Y2183" s="16"/>
    </row>
    <row r="2184" spans="1:25" hidden="1" x14ac:dyDescent="0.25">
      <c r="A2184" s="24"/>
      <c r="B2184" s="23"/>
      <c r="C2184" s="23"/>
      <c r="D2184" s="23"/>
      <c r="Y2184" s="16"/>
    </row>
    <row r="2185" spans="1:25" hidden="1" x14ac:dyDescent="0.25">
      <c r="A2185" s="24"/>
      <c r="B2185" s="23"/>
      <c r="C2185" s="23"/>
      <c r="D2185" s="23"/>
      <c r="Y2185" s="16"/>
    </row>
    <row r="2186" spans="1:25" hidden="1" x14ac:dyDescent="0.25">
      <c r="A2186" s="24"/>
      <c r="B2186" s="23"/>
      <c r="C2186" s="23"/>
      <c r="D2186" s="23"/>
      <c r="Y2186" s="16"/>
    </row>
    <row r="2187" spans="1:25" hidden="1" x14ac:dyDescent="0.25">
      <c r="A2187" s="24"/>
      <c r="B2187" s="23"/>
      <c r="C2187" s="23"/>
      <c r="D2187" s="23"/>
      <c r="Y2187" s="16"/>
    </row>
    <row r="2188" spans="1:25" hidden="1" x14ac:dyDescent="0.25">
      <c r="A2188" s="24"/>
      <c r="B2188" s="23"/>
      <c r="C2188" s="23"/>
      <c r="D2188" s="23"/>
      <c r="Y2188" s="16"/>
    </row>
    <row r="2189" spans="1:25" hidden="1" x14ac:dyDescent="0.25">
      <c r="A2189" s="24"/>
      <c r="B2189" s="23"/>
      <c r="C2189" s="23"/>
      <c r="D2189" s="23"/>
      <c r="Y2189" s="16"/>
    </row>
    <row r="2190" spans="1:25" hidden="1" x14ac:dyDescent="0.25">
      <c r="A2190" s="24"/>
      <c r="B2190" s="23"/>
      <c r="C2190" s="23"/>
      <c r="D2190" s="23"/>
      <c r="Y2190" s="16"/>
    </row>
    <row r="2191" spans="1:25" hidden="1" x14ac:dyDescent="0.25">
      <c r="A2191" s="24"/>
      <c r="B2191" s="23"/>
      <c r="C2191" s="23"/>
      <c r="D2191" s="23"/>
      <c r="Y2191" s="16"/>
    </row>
    <row r="2192" spans="1:25" hidden="1" x14ac:dyDescent="0.25">
      <c r="A2192" s="24"/>
      <c r="B2192" s="23"/>
      <c r="C2192" s="23"/>
      <c r="D2192" s="23"/>
      <c r="Y2192" s="16"/>
    </row>
    <row r="2193" spans="1:25" hidden="1" x14ac:dyDescent="0.25">
      <c r="A2193" s="24"/>
      <c r="B2193" s="23"/>
      <c r="C2193" s="23"/>
      <c r="D2193" s="23"/>
      <c r="Y2193" s="16"/>
    </row>
    <row r="2194" spans="1:25" hidden="1" x14ac:dyDescent="0.25">
      <c r="A2194" s="24"/>
      <c r="B2194" s="23"/>
      <c r="C2194" s="23"/>
      <c r="D2194" s="23"/>
      <c r="Y2194" s="16"/>
    </row>
    <row r="2195" spans="1:25" hidden="1" x14ac:dyDescent="0.25">
      <c r="A2195" s="24"/>
      <c r="B2195" s="23"/>
      <c r="C2195" s="23"/>
      <c r="D2195" s="23"/>
      <c r="Y2195" s="16"/>
    </row>
    <row r="2196" spans="1:25" hidden="1" x14ac:dyDescent="0.25">
      <c r="A2196" s="24"/>
      <c r="B2196" s="23"/>
      <c r="C2196" s="23"/>
      <c r="D2196" s="23"/>
      <c r="Y2196" s="16"/>
    </row>
    <row r="2197" spans="1:25" hidden="1" x14ac:dyDescent="0.25">
      <c r="A2197" s="24"/>
      <c r="B2197" s="23"/>
      <c r="C2197" s="23"/>
      <c r="D2197" s="23"/>
      <c r="Y2197" s="16"/>
    </row>
    <row r="2198" spans="1:25" hidden="1" x14ac:dyDescent="0.25">
      <c r="A2198" s="24"/>
      <c r="B2198" s="23"/>
      <c r="C2198" s="23"/>
      <c r="D2198" s="23"/>
      <c r="Y2198" s="16"/>
    </row>
    <row r="2199" spans="1:25" hidden="1" x14ac:dyDescent="0.25">
      <c r="A2199" s="24"/>
      <c r="B2199" s="23"/>
      <c r="C2199" s="23"/>
      <c r="D2199" s="23"/>
      <c r="Y2199" s="16"/>
    </row>
    <row r="2200" spans="1:25" hidden="1" x14ac:dyDescent="0.25">
      <c r="A2200" s="24"/>
      <c r="B2200" s="23"/>
      <c r="C2200" s="23"/>
      <c r="D2200" s="23"/>
      <c r="Y2200" s="16"/>
    </row>
    <row r="2201" spans="1:25" hidden="1" x14ac:dyDescent="0.25">
      <c r="A2201" s="24"/>
      <c r="B2201" s="23"/>
      <c r="C2201" s="23"/>
      <c r="D2201" s="23"/>
      <c r="Y2201" s="16"/>
    </row>
    <row r="2202" spans="1:25" hidden="1" x14ac:dyDescent="0.25">
      <c r="A2202" s="24"/>
      <c r="B2202" s="23"/>
      <c r="C2202" s="23"/>
      <c r="D2202" s="23"/>
      <c r="Y2202" s="16"/>
    </row>
    <row r="2203" spans="1:25" hidden="1" x14ac:dyDescent="0.25">
      <c r="A2203" s="24"/>
      <c r="B2203" s="23"/>
      <c r="C2203" s="23"/>
      <c r="D2203" s="23"/>
      <c r="Y2203" s="16"/>
    </row>
    <row r="2204" spans="1:25" hidden="1" x14ac:dyDescent="0.25">
      <c r="A2204" s="24"/>
      <c r="B2204" s="23"/>
      <c r="C2204" s="23"/>
      <c r="D2204" s="23"/>
      <c r="Y2204" s="16"/>
    </row>
    <row r="2205" spans="1:25" hidden="1" x14ac:dyDescent="0.25">
      <c r="A2205" s="24"/>
      <c r="B2205" s="23"/>
      <c r="C2205" s="23"/>
      <c r="D2205" s="23"/>
      <c r="Y2205" s="16"/>
    </row>
    <row r="2206" spans="1:25" hidden="1" x14ac:dyDescent="0.25">
      <c r="A2206" s="24"/>
      <c r="B2206" s="23"/>
      <c r="C2206" s="23"/>
      <c r="D2206" s="23"/>
      <c r="Y2206" s="16"/>
    </row>
    <row r="2207" spans="1:25" hidden="1" x14ac:dyDescent="0.25">
      <c r="A2207" s="24"/>
      <c r="B2207" s="23"/>
      <c r="C2207" s="23"/>
      <c r="D2207" s="23"/>
      <c r="Y2207" s="16"/>
    </row>
    <row r="2208" spans="1:25" hidden="1" x14ac:dyDescent="0.25">
      <c r="A2208" s="24"/>
      <c r="B2208" s="23"/>
      <c r="C2208" s="23"/>
      <c r="D2208" s="23"/>
      <c r="Y2208" s="16"/>
    </row>
    <row r="2209" spans="1:25" hidden="1" x14ac:dyDescent="0.25">
      <c r="A2209" s="24"/>
      <c r="B2209" s="23"/>
      <c r="C2209" s="23"/>
      <c r="D2209" s="23"/>
      <c r="Y2209" s="16"/>
    </row>
    <row r="2210" spans="1:25" hidden="1" x14ac:dyDescent="0.25">
      <c r="A2210" s="24"/>
      <c r="B2210" s="23"/>
      <c r="C2210" s="23"/>
      <c r="D2210" s="23"/>
      <c r="Y2210" s="16"/>
    </row>
    <row r="2211" spans="1:25" hidden="1" x14ac:dyDescent="0.25">
      <c r="A2211" s="24"/>
      <c r="B2211" s="23"/>
      <c r="C2211" s="23"/>
      <c r="D2211" s="23"/>
      <c r="Y2211" s="16"/>
    </row>
    <row r="2212" spans="1:25" hidden="1" x14ac:dyDescent="0.25">
      <c r="A2212" s="24"/>
      <c r="B2212" s="23"/>
      <c r="C2212" s="23"/>
      <c r="D2212" s="23"/>
      <c r="Y2212" s="16"/>
    </row>
    <row r="2213" spans="1:25" hidden="1" x14ac:dyDescent="0.25">
      <c r="A2213" s="24"/>
      <c r="B2213" s="23"/>
      <c r="C2213" s="23"/>
      <c r="D2213" s="23"/>
      <c r="Y2213" s="16"/>
    </row>
    <row r="2214" spans="1:25" hidden="1" x14ac:dyDescent="0.25">
      <c r="A2214" s="24"/>
      <c r="B2214" s="23"/>
      <c r="C2214" s="23"/>
      <c r="D2214" s="23"/>
      <c r="Y2214" s="16"/>
    </row>
    <row r="2215" spans="1:25" hidden="1" x14ac:dyDescent="0.25">
      <c r="A2215" s="24"/>
      <c r="B2215" s="23"/>
      <c r="C2215" s="23"/>
      <c r="D2215" s="23"/>
      <c r="Y2215" s="16"/>
    </row>
    <row r="2216" spans="1:25" hidden="1" x14ac:dyDescent="0.25">
      <c r="A2216" s="24"/>
      <c r="B2216" s="23"/>
      <c r="C2216" s="23"/>
      <c r="D2216" s="23"/>
      <c r="Y2216" s="16"/>
    </row>
    <row r="2217" spans="1:25" hidden="1" x14ac:dyDescent="0.25">
      <c r="A2217" s="24"/>
      <c r="B2217" s="23"/>
      <c r="C2217" s="23"/>
      <c r="D2217" s="23"/>
      <c r="Y2217" s="16"/>
    </row>
    <row r="2218" spans="1:25" hidden="1" x14ac:dyDescent="0.25">
      <c r="A2218" s="24"/>
      <c r="B2218" s="23"/>
      <c r="C2218" s="23"/>
      <c r="D2218" s="23"/>
      <c r="Y2218" s="16"/>
    </row>
    <row r="2219" spans="1:25" hidden="1" x14ac:dyDescent="0.25">
      <c r="A2219" s="24"/>
      <c r="B2219" s="23"/>
      <c r="C2219" s="23"/>
      <c r="D2219" s="23"/>
      <c r="Y2219" s="16"/>
    </row>
    <row r="2220" spans="1:25" hidden="1" x14ac:dyDescent="0.25">
      <c r="A2220" s="24"/>
      <c r="B2220" s="23"/>
      <c r="C2220" s="23"/>
      <c r="D2220" s="23"/>
      <c r="Y2220" s="16"/>
    </row>
    <row r="2221" spans="1:25" hidden="1" x14ac:dyDescent="0.25">
      <c r="A2221" s="24"/>
      <c r="B2221" s="23"/>
      <c r="C2221" s="23"/>
      <c r="D2221" s="23"/>
      <c r="Y2221" s="16"/>
    </row>
    <row r="2222" spans="1:25" hidden="1" x14ac:dyDescent="0.25">
      <c r="A2222" s="24"/>
      <c r="B2222" s="23"/>
      <c r="C2222" s="23"/>
      <c r="D2222" s="23"/>
      <c r="Y2222" s="16"/>
    </row>
    <row r="2223" spans="1:25" hidden="1" x14ac:dyDescent="0.25">
      <c r="A2223" s="24"/>
      <c r="B2223" s="23"/>
      <c r="C2223" s="23"/>
      <c r="D2223" s="23"/>
      <c r="Y2223" s="16"/>
    </row>
    <row r="2224" spans="1:25" hidden="1" x14ac:dyDescent="0.25">
      <c r="A2224" s="24"/>
      <c r="B2224" s="23"/>
      <c r="C2224" s="23"/>
      <c r="D2224" s="23"/>
      <c r="Y2224" s="16"/>
    </row>
    <row r="2225" spans="1:25" hidden="1" x14ac:dyDescent="0.25">
      <c r="A2225" s="24"/>
      <c r="B2225" s="23"/>
      <c r="C2225" s="23"/>
      <c r="D2225" s="23"/>
      <c r="Y2225" s="16"/>
    </row>
    <row r="2226" spans="1:25" hidden="1" x14ac:dyDescent="0.25">
      <c r="A2226" s="24"/>
      <c r="B2226" s="23"/>
      <c r="C2226" s="23"/>
      <c r="D2226" s="23"/>
      <c r="Y2226" s="16"/>
    </row>
    <row r="2227" spans="1:25" hidden="1" x14ac:dyDescent="0.25">
      <c r="A2227" s="24"/>
      <c r="B2227" s="23"/>
      <c r="C2227" s="23"/>
      <c r="D2227" s="23"/>
      <c r="Y2227" s="16"/>
    </row>
    <row r="2228" spans="1:25" hidden="1" x14ac:dyDescent="0.25">
      <c r="A2228" s="24"/>
      <c r="B2228" s="23"/>
      <c r="C2228" s="23"/>
      <c r="D2228" s="23"/>
      <c r="Y2228" s="16"/>
    </row>
    <row r="2229" spans="1:25" hidden="1" x14ac:dyDescent="0.25">
      <c r="A2229" s="24"/>
      <c r="B2229" s="23"/>
      <c r="C2229" s="23"/>
      <c r="D2229" s="23"/>
      <c r="Y2229" s="16"/>
    </row>
    <row r="2230" spans="1:25" hidden="1" x14ac:dyDescent="0.25">
      <c r="A2230" s="24"/>
      <c r="B2230" s="23"/>
      <c r="C2230" s="23"/>
      <c r="D2230" s="23"/>
      <c r="Y2230" s="16"/>
    </row>
    <row r="2231" spans="1:25" hidden="1" x14ac:dyDescent="0.25">
      <c r="A2231" s="24"/>
      <c r="B2231" s="23"/>
      <c r="C2231" s="23"/>
      <c r="D2231" s="23"/>
      <c r="Y2231" s="16"/>
    </row>
    <row r="2232" spans="1:25" hidden="1" x14ac:dyDescent="0.25">
      <c r="A2232" s="24"/>
      <c r="B2232" s="23"/>
      <c r="C2232" s="23"/>
      <c r="D2232" s="23"/>
      <c r="Y2232" s="16"/>
    </row>
    <row r="2233" spans="1:25" hidden="1" x14ac:dyDescent="0.25">
      <c r="A2233" s="24"/>
      <c r="B2233" s="23"/>
      <c r="C2233" s="23"/>
      <c r="D2233" s="23"/>
      <c r="Y2233" s="16"/>
    </row>
    <row r="2234" spans="1:25" hidden="1" x14ac:dyDescent="0.25">
      <c r="A2234" s="24"/>
      <c r="B2234" s="23"/>
      <c r="C2234" s="23"/>
      <c r="D2234" s="23"/>
      <c r="Y2234" s="16"/>
    </row>
    <row r="2235" spans="1:25" hidden="1" x14ac:dyDescent="0.25">
      <c r="A2235" s="24"/>
      <c r="B2235" s="23"/>
      <c r="C2235" s="23"/>
      <c r="D2235" s="23"/>
      <c r="Y2235" s="16"/>
    </row>
    <row r="2236" spans="1:25" hidden="1" x14ac:dyDescent="0.25">
      <c r="A2236" s="24"/>
      <c r="B2236" s="23"/>
      <c r="C2236" s="23"/>
      <c r="D2236" s="23"/>
      <c r="Y2236" s="16"/>
    </row>
    <row r="2237" spans="1:25" hidden="1" x14ac:dyDescent="0.25">
      <c r="A2237" s="24"/>
      <c r="B2237" s="23"/>
      <c r="C2237" s="23"/>
      <c r="D2237" s="23"/>
      <c r="Y2237" s="16"/>
    </row>
    <row r="2238" spans="1:25" hidden="1" x14ac:dyDescent="0.25">
      <c r="A2238" s="24"/>
      <c r="B2238" s="23"/>
      <c r="C2238" s="23"/>
      <c r="D2238" s="23"/>
      <c r="Y2238" s="16"/>
    </row>
    <row r="2239" spans="1:25" hidden="1" x14ac:dyDescent="0.25">
      <c r="A2239" s="24"/>
      <c r="B2239" s="23"/>
      <c r="C2239" s="23"/>
      <c r="D2239" s="23"/>
      <c r="Y2239" s="16"/>
    </row>
    <row r="2240" spans="1:25" hidden="1" x14ac:dyDescent="0.25">
      <c r="A2240" s="24"/>
      <c r="B2240" s="23"/>
      <c r="C2240" s="23"/>
      <c r="D2240" s="23"/>
      <c r="Y2240" s="16"/>
    </row>
    <row r="2241" spans="1:25" hidden="1" x14ac:dyDescent="0.25">
      <c r="A2241" s="24"/>
      <c r="B2241" s="23"/>
      <c r="C2241" s="23"/>
      <c r="D2241" s="23"/>
      <c r="Y2241" s="16"/>
    </row>
    <row r="2242" spans="1:25" hidden="1" x14ac:dyDescent="0.25">
      <c r="A2242" s="24"/>
      <c r="B2242" s="23"/>
      <c r="C2242" s="23"/>
      <c r="D2242" s="23"/>
      <c r="Y2242" s="16"/>
    </row>
    <row r="2243" spans="1:25" hidden="1" x14ac:dyDescent="0.25">
      <c r="A2243" s="24"/>
      <c r="B2243" s="23"/>
      <c r="C2243" s="23"/>
      <c r="D2243" s="23"/>
      <c r="Y2243" s="16"/>
    </row>
    <row r="2244" spans="1:25" hidden="1" x14ac:dyDescent="0.25">
      <c r="A2244" s="24"/>
      <c r="B2244" s="23"/>
      <c r="C2244" s="23"/>
      <c r="D2244" s="23"/>
      <c r="Y2244" s="16"/>
    </row>
    <row r="2245" spans="1:25" hidden="1" x14ac:dyDescent="0.25">
      <c r="A2245" s="24"/>
      <c r="B2245" s="23"/>
      <c r="C2245" s="23"/>
      <c r="D2245" s="23"/>
      <c r="Y2245" s="16"/>
    </row>
    <row r="2246" spans="1:25" hidden="1" x14ac:dyDescent="0.25">
      <c r="A2246" s="24"/>
      <c r="B2246" s="23"/>
      <c r="C2246" s="23"/>
      <c r="D2246" s="23"/>
      <c r="Y2246" s="16"/>
    </row>
    <row r="2247" spans="1:25" hidden="1" x14ac:dyDescent="0.25">
      <c r="A2247" s="24"/>
      <c r="B2247" s="23"/>
      <c r="C2247" s="23"/>
      <c r="D2247" s="23"/>
      <c r="Y2247" s="16"/>
    </row>
    <row r="2248" spans="1:25" hidden="1" x14ac:dyDescent="0.25">
      <c r="A2248" s="24"/>
      <c r="B2248" s="23"/>
      <c r="C2248" s="23"/>
      <c r="D2248" s="23"/>
      <c r="Y2248" s="16"/>
    </row>
    <row r="2249" spans="1:25" hidden="1" x14ac:dyDescent="0.25">
      <c r="A2249" s="24"/>
      <c r="B2249" s="23"/>
      <c r="C2249" s="23"/>
      <c r="D2249" s="23"/>
      <c r="Y2249" s="16"/>
    </row>
    <row r="2250" spans="1:25" hidden="1" x14ac:dyDescent="0.25">
      <c r="A2250" s="24"/>
      <c r="B2250" s="23"/>
      <c r="C2250" s="23"/>
      <c r="D2250" s="23"/>
      <c r="Y2250" s="16"/>
    </row>
    <row r="2251" spans="1:25" hidden="1" x14ac:dyDescent="0.25">
      <c r="A2251" s="24"/>
      <c r="B2251" s="23"/>
      <c r="C2251" s="23"/>
      <c r="D2251" s="23"/>
      <c r="Y2251" s="16"/>
    </row>
    <row r="2252" spans="1:25" hidden="1" x14ac:dyDescent="0.25">
      <c r="A2252" s="24"/>
      <c r="B2252" s="23"/>
      <c r="C2252" s="23"/>
      <c r="D2252" s="23"/>
      <c r="Y2252" s="16"/>
    </row>
    <row r="2253" spans="1:25" hidden="1" x14ac:dyDescent="0.25">
      <c r="A2253" s="24"/>
      <c r="B2253" s="23"/>
      <c r="C2253" s="23"/>
      <c r="D2253" s="23"/>
      <c r="Y2253" s="16"/>
    </row>
    <row r="2254" spans="1:25" hidden="1" x14ac:dyDescent="0.25">
      <c r="A2254" s="24"/>
      <c r="B2254" s="23"/>
      <c r="C2254" s="23"/>
      <c r="D2254" s="23"/>
      <c r="Y2254" s="16"/>
    </row>
    <row r="2255" spans="1:25" hidden="1" x14ac:dyDescent="0.25">
      <c r="A2255" s="24"/>
      <c r="B2255" s="23"/>
      <c r="C2255" s="23"/>
      <c r="D2255" s="23"/>
      <c r="Y2255" s="16"/>
    </row>
    <row r="2256" spans="1:25" hidden="1" x14ac:dyDescent="0.25">
      <c r="A2256" s="24"/>
      <c r="B2256" s="23"/>
      <c r="C2256" s="23"/>
      <c r="D2256" s="23"/>
      <c r="Y2256" s="16"/>
    </row>
    <row r="2257" spans="1:25" hidden="1" x14ac:dyDescent="0.25">
      <c r="A2257" s="24"/>
      <c r="B2257" s="23"/>
      <c r="C2257" s="23"/>
      <c r="D2257" s="23"/>
      <c r="Y2257" s="16"/>
    </row>
    <row r="2258" spans="1:25" hidden="1" x14ac:dyDescent="0.25">
      <c r="A2258" s="24"/>
      <c r="B2258" s="23"/>
      <c r="C2258" s="23"/>
      <c r="D2258" s="23"/>
      <c r="Y2258" s="16"/>
    </row>
    <row r="2259" spans="1:25" hidden="1" x14ac:dyDescent="0.25">
      <c r="A2259" s="24"/>
      <c r="B2259" s="23"/>
      <c r="C2259" s="23"/>
      <c r="D2259" s="23"/>
      <c r="Y2259" s="16"/>
    </row>
    <row r="2260" spans="1:25" hidden="1" x14ac:dyDescent="0.25">
      <c r="A2260" s="24"/>
      <c r="B2260" s="23"/>
      <c r="C2260" s="23"/>
      <c r="D2260" s="23"/>
      <c r="Y2260" s="16"/>
    </row>
    <row r="2261" spans="1:25" hidden="1" x14ac:dyDescent="0.25">
      <c r="A2261" s="24"/>
      <c r="B2261" s="23"/>
      <c r="C2261" s="23"/>
      <c r="D2261" s="23"/>
      <c r="Y2261" s="16"/>
    </row>
    <row r="2262" spans="1:25" hidden="1" x14ac:dyDescent="0.25">
      <c r="A2262" s="24"/>
      <c r="B2262" s="23"/>
      <c r="C2262" s="23"/>
      <c r="D2262" s="23"/>
      <c r="Y2262" s="16"/>
    </row>
    <row r="2263" spans="1:25" hidden="1" x14ac:dyDescent="0.25">
      <c r="A2263" s="24"/>
      <c r="B2263" s="23"/>
      <c r="C2263" s="23"/>
      <c r="D2263" s="23"/>
      <c r="Y2263" s="16"/>
    </row>
    <row r="2264" spans="1:25" hidden="1" x14ac:dyDescent="0.25">
      <c r="A2264" s="24"/>
      <c r="B2264" s="23"/>
      <c r="C2264" s="23"/>
      <c r="D2264" s="23"/>
      <c r="Y2264" s="16"/>
    </row>
    <row r="2265" spans="1:25" hidden="1" x14ac:dyDescent="0.25">
      <c r="A2265" s="24"/>
      <c r="B2265" s="23"/>
      <c r="C2265" s="23"/>
      <c r="D2265" s="23"/>
      <c r="Y2265" s="16"/>
    </row>
    <row r="2266" spans="1:25" hidden="1" x14ac:dyDescent="0.25">
      <c r="A2266" s="24"/>
      <c r="B2266" s="23"/>
      <c r="C2266" s="23"/>
      <c r="D2266" s="23"/>
      <c r="Y2266" s="16"/>
    </row>
    <row r="2267" spans="1:25" hidden="1" x14ac:dyDescent="0.25">
      <c r="A2267" s="24"/>
      <c r="B2267" s="23"/>
      <c r="C2267" s="23"/>
      <c r="D2267" s="23"/>
      <c r="Y2267" s="16"/>
    </row>
    <row r="2268" spans="1:25" hidden="1" x14ac:dyDescent="0.25">
      <c r="A2268" s="24"/>
      <c r="B2268" s="23"/>
      <c r="C2268" s="23"/>
      <c r="D2268" s="23"/>
      <c r="Y2268" s="16"/>
    </row>
    <row r="2269" spans="1:25" hidden="1" x14ac:dyDescent="0.25">
      <c r="A2269" s="24"/>
      <c r="B2269" s="23"/>
      <c r="C2269" s="23"/>
      <c r="D2269" s="23"/>
      <c r="Y2269" s="16"/>
    </row>
    <row r="2270" spans="1:25" hidden="1" x14ac:dyDescent="0.25">
      <c r="A2270" s="24"/>
      <c r="B2270" s="23"/>
      <c r="C2270" s="23"/>
      <c r="D2270" s="23"/>
      <c r="Y2270" s="16"/>
    </row>
    <row r="2271" spans="1:25" hidden="1" x14ac:dyDescent="0.25">
      <c r="A2271" s="24"/>
      <c r="B2271" s="23"/>
      <c r="C2271" s="23"/>
      <c r="D2271" s="23"/>
      <c r="Y2271" s="16"/>
    </row>
    <row r="2272" spans="1:25" hidden="1" x14ac:dyDescent="0.25">
      <c r="A2272" s="24"/>
      <c r="B2272" s="23"/>
      <c r="C2272" s="23"/>
      <c r="D2272" s="23"/>
      <c r="Y2272" s="16"/>
    </row>
    <row r="2273" spans="1:25" hidden="1" x14ac:dyDescent="0.25">
      <c r="A2273" s="24"/>
      <c r="B2273" s="23"/>
      <c r="C2273" s="23"/>
      <c r="D2273" s="23"/>
      <c r="Y2273" s="16"/>
    </row>
    <row r="2274" spans="1:25" hidden="1" x14ac:dyDescent="0.25">
      <c r="A2274" s="24"/>
      <c r="B2274" s="23"/>
      <c r="C2274" s="23"/>
      <c r="D2274" s="23"/>
      <c r="Y2274" s="16"/>
    </row>
    <row r="2275" spans="1:25" hidden="1" x14ac:dyDescent="0.25">
      <c r="A2275" s="24"/>
      <c r="B2275" s="23"/>
      <c r="C2275" s="23"/>
      <c r="D2275" s="23"/>
      <c r="Y2275" s="16"/>
    </row>
    <row r="2276" spans="1:25" hidden="1" x14ac:dyDescent="0.25">
      <c r="A2276" s="24"/>
      <c r="B2276" s="23"/>
      <c r="C2276" s="23"/>
      <c r="D2276" s="23"/>
      <c r="Y2276" s="16"/>
    </row>
    <row r="2277" spans="1:25" hidden="1" x14ac:dyDescent="0.25">
      <c r="A2277" s="24"/>
      <c r="B2277" s="23"/>
      <c r="C2277" s="23"/>
      <c r="D2277" s="23"/>
      <c r="Y2277" s="16"/>
    </row>
    <row r="2278" spans="1:25" hidden="1" x14ac:dyDescent="0.25">
      <c r="A2278" s="24"/>
      <c r="B2278" s="23"/>
      <c r="C2278" s="23"/>
      <c r="D2278" s="23"/>
      <c r="Y2278" s="16"/>
    </row>
    <row r="2279" spans="1:25" hidden="1" x14ac:dyDescent="0.25">
      <c r="A2279" s="24"/>
      <c r="B2279" s="23"/>
      <c r="C2279" s="23"/>
      <c r="D2279" s="23"/>
      <c r="Y2279" s="16"/>
    </row>
    <row r="2280" spans="1:25" hidden="1" x14ac:dyDescent="0.25">
      <c r="A2280" s="24"/>
      <c r="B2280" s="23"/>
      <c r="C2280" s="23"/>
      <c r="D2280" s="23"/>
      <c r="Y2280" s="16"/>
    </row>
    <row r="2281" spans="1:25" hidden="1" x14ac:dyDescent="0.25">
      <c r="A2281" s="24"/>
      <c r="B2281" s="23"/>
      <c r="C2281" s="23"/>
      <c r="D2281" s="23"/>
      <c r="Y2281" s="16"/>
    </row>
    <row r="2282" spans="1:25" hidden="1" x14ac:dyDescent="0.25">
      <c r="A2282" s="24"/>
      <c r="B2282" s="23"/>
      <c r="C2282" s="23"/>
      <c r="D2282" s="23"/>
      <c r="Y2282" s="16"/>
    </row>
    <row r="2283" spans="1:25" hidden="1" x14ac:dyDescent="0.25">
      <c r="A2283" s="24"/>
      <c r="B2283" s="23"/>
      <c r="C2283" s="23"/>
      <c r="D2283" s="23"/>
      <c r="Y2283" s="16"/>
    </row>
    <row r="2284" spans="1:25" hidden="1" x14ac:dyDescent="0.25">
      <c r="A2284" s="24"/>
      <c r="B2284" s="23"/>
      <c r="C2284" s="23"/>
      <c r="D2284" s="23"/>
      <c r="Y2284" s="16"/>
    </row>
    <row r="2285" spans="1:25" hidden="1" x14ac:dyDescent="0.25">
      <c r="A2285" s="24"/>
      <c r="B2285" s="23"/>
      <c r="C2285" s="23"/>
      <c r="D2285" s="23"/>
      <c r="Y2285" s="16"/>
    </row>
    <row r="2286" spans="1:25" hidden="1" x14ac:dyDescent="0.25">
      <c r="A2286" s="24"/>
      <c r="B2286" s="23"/>
      <c r="C2286" s="23"/>
      <c r="D2286" s="23"/>
      <c r="Y2286" s="16"/>
    </row>
    <row r="2287" spans="1:25" hidden="1" x14ac:dyDescent="0.25">
      <c r="A2287" s="24"/>
      <c r="B2287" s="23"/>
      <c r="C2287" s="23"/>
      <c r="D2287" s="23"/>
      <c r="Y2287" s="16"/>
    </row>
    <row r="2288" spans="1:25" hidden="1" x14ac:dyDescent="0.25">
      <c r="A2288" s="24"/>
      <c r="B2288" s="23"/>
      <c r="C2288" s="23"/>
      <c r="D2288" s="23"/>
      <c r="Y2288" s="16"/>
    </row>
    <row r="2289" spans="1:25" hidden="1" x14ac:dyDescent="0.25">
      <c r="A2289" s="24"/>
      <c r="B2289" s="23"/>
      <c r="C2289" s="23"/>
      <c r="D2289" s="23"/>
      <c r="Y2289" s="16"/>
    </row>
    <row r="2290" spans="1:25" hidden="1" x14ac:dyDescent="0.25">
      <c r="A2290" s="24"/>
      <c r="B2290" s="23"/>
      <c r="C2290" s="23"/>
      <c r="D2290" s="23"/>
      <c r="Y2290" s="16"/>
    </row>
    <row r="2291" spans="1:25" hidden="1" x14ac:dyDescent="0.25">
      <c r="A2291" s="24"/>
      <c r="B2291" s="23"/>
      <c r="C2291" s="23"/>
      <c r="D2291" s="23"/>
      <c r="Y2291" s="16"/>
    </row>
    <row r="2292" spans="1:25" hidden="1" x14ac:dyDescent="0.25">
      <c r="A2292" s="24"/>
      <c r="B2292" s="23"/>
      <c r="C2292" s="23"/>
      <c r="D2292" s="23"/>
      <c r="Y2292" s="16"/>
    </row>
    <row r="2293" spans="1:25" hidden="1" x14ac:dyDescent="0.25">
      <c r="A2293" s="24"/>
      <c r="B2293" s="23"/>
      <c r="C2293" s="23"/>
      <c r="D2293" s="23"/>
      <c r="Y2293" s="16"/>
    </row>
    <row r="2294" spans="1:25" hidden="1" x14ac:dyDescent="0.25">
      <c r="A2294" s="24"/>
      <c r="B2294" s="23"/>
      <c r="C2294" s="23"/>
      <c r="D2294" s="23"/>
      <c r="Y2294" s="16"/>
    </row>
    <row r="2295" spans="1:25" hidden="1" x14ac:dyDescent="0.25">
      <c r="A2295" s="24"/>
      <c r="B2295" s="23"/>
      <c r="C2295" s="23"/>
      <c r="D2295" s="23"/>
      <c r="Y2295" s="16"/>
    </row>
    <row r="2296" spans="1:25" hidden="1" x14ac:dyDescent="0.25">
      <c r="A2296" s="24"/>
      <c r="B2296" s="23"/>
      <c r="C2296" s="23"/>
      <c r="D2296" s="23"/>
      <c r="Y2296" s="16"/>
    </row>
    <row r="2297" spans="1:25" hidden="1" x14ac:dyDescent="0.25">
      <c r="A2297" s="24"/>
      <c r="B2297" s="23"/>
      <c r="C2297" s="23"/>
      <c r="D2297" s="23"/>
      <c r="Y2297" s="16"/>
    </row>
    <row r="2298" spans="1:25" hidden="1" x14ac:dyDescent="0.25">
      <c r="A2298" s="24"/>
      <c r="B2298" s="23"/>
      <c r="C2298" s="23"/>
      <c r="D2298" s="23"/>
      <c r="Y2298" s="16"/>
    </row>
    <row r="2299" spans="1:25" hidden="1" x14ac:dyDescent="0.25">
      <c r="A2299" s="24"/>
      <c r="B2299" s="23"/>
      <c r="C2299" s="23"/>
      <c r="D2299" s="23"/>
      <c r="Y2299" s="16"/>
    </row>
    <row r="2300" spans="1:25" hidden="1" x14ac:dyDescent="0.25">
      <c r="A2300" s="24"/>
      <c r="B2300" s="23"/>
      <c r="C2300" s="23"/>
      <c r="D2300" s="23"/>
      <c r="Y2300" s="16"/>
    </row>
    <row r="2301" spans="1:25" hidden="1" x14ac:dyDescent="0.25">
      <c r="A2301" s="24"/>
      <c r="B2301" s="23"/>
      <c r="C2301" s="23"/>
      <c r="D2301" s="23"/>
      <c r="Y2301" s="16"/>
    </row>
    <row r="2302" spans="1:25" hidden="1" x14ac:dyDescent="0.25">
      <c r="A2302" s="24"/>
      <c r="B2302" s="23"/>
      <c r="C2302" s="23"/>
      <c r="D2302" s="23"/>
      <c r="Y2302" s="16"/>
    </row>
    <row r="2303" spans="1:25" hidden="1" x14ac:dyDescent="0.25">
      <c r="A2303" s="24"/>
      <c r="B2303" s="23"/>
      <c r="C2303" s="23"/>
      <c r="D2303" s="23"/>
      <c r="Y2303" s="16"/>
    </row>
    <row r="2304" spans="1:25" hidden="1" x14ac:dyDescent="0.25">
      <c r="A2304" s="24"/>
      <c r="B2304" s="23"/>
      <c r="C2304" s="23"/>
      <c r="D2304" s="23"/>
      <c r="Y2304" s="16"/>
    </row>
    <row r="2305" spans="1:25" hidden="1" x14ac:dyDescent="0.25">
      <c r="A2305" s="24"/>
      <c r="B2305" s="23"/>
      <c r="C2305" s="23"/>
      <c r="D2305" s="23"/>
      <c r="Y2305" s="16"/>
    </row>
    <row r="2306" spans="1:25" hidden="1" x14ac:dyDescent="0.25">
      <c r="A2306" s="24"/>
      <c r="B2306" s="23"/>
      <c r="C2306" s="23"/>
      <c r="D2306" s="23"/>
      <c r="Y2306" s="16"/>
    </row>
    <row r="2307" spans="1:25" hidden="1" x14ac:dyDescent="0.25">
      <c r="A2307" s="24"/>
      <c r="B2307" s="23"/>
      <c r="C2307" s="23"/>
      <c r="D2307" s="23"/>
      <c r="Y2307" s="16"/>
    </row>
    <row r="2308" spans="1:25" hidden="1" x14ac:dyDescent="0.25">
      <c r="A2308" s="24"/>
      <c r="B2308" s="23"/>
      <c r="C2308" s="23"/>
      <c r="D2308" s="23"/>
      <c r="Y2308" s="16"/>
    </row>
    <row r="2309" spans="1:25" hidden="1" x14ac:dyDescent="0.25">
      <c r="A2309" s="24"/>
      <c r="B2309" s="23"/>
      <c r="C2309" s="23"/>
      <c r="D2309" s="23"/>
      <c r="Y2309" s="16"/>
    </row>
    <row r="2310" spans="1:25" hidden="1" x14ac:dyDescent="0.25">
      <c r="A2310" s="24"/>
      <c r="B2310" s="23"/>
      <c r="C2310" s="23"/>
      <c r="D2310" s="23"/>
      <c r="Y2310" s="16"/>
    </row>
    <row r="2311" spans="1:25" hidden="1" x14ac:dyDescent="0.25">
      <c r="A2311" s="24"/>
      <c r="B2311" s="23"/>
      <c r="C2311" s="23"/>
      <c r="D2311" s="23"/>
      <c r="Y2311" s="16"/>
    </row>
    <row r="2312" spans="1:25" hidden="1" x14ac:dyDescent="0.25">
      <c r="A2312" s="24"/>
      <c r="B2312" s="23"/>
      <c r="C2312" s="23"/>
      <c r="D2312" s="23"/>
      <c r="Y2312" s="16"/>
    </row>
    <row r="2313" spans="1:25" hidden="1" x14ac:dyDescent="0.25">
      <c r="A2313" s="24"/>
      <c r="B2313" s="23"/>
      <c r="C2313" s="23"/>
      <c r="D2313" s="23"/>
      <c r="Y2313" s="16"/>
    </row>
    <row r="2314" spans="1:25" hidden="1" x14ac:dyDescent="0.25">
      <c r="A2314" s="24"/>
      <c r="B2314" s="23"/>
      <c r="C2314" s="23"/>
      <c r="D2314" s="23"/>
      <c r="Y2314" s="16"/>
    </row>
    <row r="2315" spans="1:25" hidden="1" x14ac:dyDescent="0.25">
      <c r="A2315" s="24"/>
      <c r="B2315" s="23"/>
      <c r="C2315" s="23"/>
      <c r="D2315" s="23"/>
      <c r="Y2315" s="16"/>
    </row>
    <row r="2316" spans="1:25" hidden="1" x14ac:dyDescent="0.25">
      <c r="A2316" s="24"/>
      <c r="B2316" s="23"/>
      <c r="C2316" s="23"/>
      <c r="D2316" s="23"/>
      <c r="Y2316" s="16"/>
    </row>
    <row r="2317" spans="1:25" hidden="1" x14ac:dyDescent="0.25">
      <c r="A2317" s="24"/>
      <c r="B2317" s="23"/>
      <c r="C2317" s="23"/>
      <c r="D2317" s="23"/>
      <c r="Y2317" s="16"/>
    </row>
    <row r="2318" spans="1:25" hidden="1" x14ac:dyDescent="0.25">
      <c r="A2318" s="24"/>
      <c r="B2318" s="23"/>
      <c r="C2318" s="23"/>
      <c r="D2318" s="23"/>
      <c r="Y2318" s="16"/>
    </row>
    <row r="2319" spans="1:25" hidden="1" x14ac:dyDescent="0.25">
      <c r="A2319" s="24"/>
      <c r="B2319" s="23"/>
      <c r="C2319" s="23"/>
      <c r="D2319" s="23"/>
      <c r="Y2319" s="16"/>
    </row>
    <row r="2320" spans="1:25" hidden="1" x14ac:dyDescent="0.25">
      <c r="A2320" s="24"/>
      <c r="B2320" s="23"/>
      <c r="C2320" s="23"/>
      <c r="D2320" s="23"/>
      <c r="Y2320" s="16"/>
    </row>
    <row r="2321" spans="1:25" hidden="1" x14ac:dyDescent="0.25">
      <c r="A2321" s="24"/>
      <c r="B2321" s="23"/>
      <c r="C2321" s="23"/>
      <c r="D2321" s="23"/>
      <c r="Y2321" s="16"/>
    </row>
    <row r="2322" spans="1:25" hidden="1" x14ac:dyDescent="0.25">
      <c r="A2322" s="24"/>
      <c r="B2322" s="23"/>
      <c r="C2322" s="23"/>
      <c r="D2322" s="23"/>
      <c r="Y2322" s="16"/>
    </row>
    <row r="2323" spans="1:25" hidden="1" x14ac:dyDescent="0.25">
      <c r="A2323" s="24"/>
      <c r="B2323" s="23"/>
      <c r="C2323" s="23"/>
      <c r="D2323" s="23"/>
      <c r="Y2323" s="16"/>
    </row>
    <row r="2324" spans="1:25" hidden="1" x14ac:dyDescent="0.25">
      <c r="A2324" s="24"/>
      <c r="B2324" s="23"/>
      <c r="C2324" s="23"/>
      <c r="D2324" s="23"/>
      <c r="Y2324" s="16"/>
    </row>
    <row r="2325" spans="1:25" hidden="1" x14ac:dyDescent="0.25">
      <c r="A2325" s="24"/>
      <c r="B2325" s="23"/>
      <c r="C2325" s="23"/>
      <c r="D2325" s="23"/>
      <c r="Y2325" s="16"/>
    </row>
    <row r="2326" spans="1:25" hidden="1" x14ac:dyDescent="0.25">
      <c r="A2326" s="24"/>
      <c r="B2326" s="23"/>
      <c r="C2326" s="23"/>
      <c r="D2326" s="23"/>
      <c r="Y2326" s="16"/>
    </row>
    <row r="2327" spans="1:25" hidden="1" x14ac:dyDescent="0.25">
      <c r="A2327" s="24"/>
      <c r="B2327" s="23"/>
      <c r="C2327" s="23"/>
      <c r="D2327" s="23"/>
      <c r="Y2327" s="16"/>
    </row>
    <row r="2328" spans="1:25" hidden="1" x14ac:dyDescent="0.25">
      <c r="A2328" s="24"/>
      <c r="B2328" s="23"/>
      <c r="C2328" s="23"/>
      <c r="D2328" s="23"/>
      <c r="Y2328" s="16"/>
    </row>
    <row r="2329" spans="1:25" hidden="1" x14ac:dyDescent="0.25">
      <c r="A2329" s="24"/>
      <c r="B2329" s="23"/>
      <c r="C2329" s="23"/>
      <c r="D2329" s="23"/>
      <c r="Y2329" s="16"/>
    </row>
    <row r="2330" spans="1:25" hidden="1" x14ac:dyDescent="0.25">
      <c r="A2330" s="24"/>
      <c r="B2330" s="23"/>
      <c r="C2330" s="23"/>
      <c r="D2330" s="23"/>
      <c r="Y2330" s="16"/>
    </row>
    <row r="2331" spans="1:25" hidden="1" x14ac:dyDescent="0.25">
      <c r="A2331" s="24"/>
      <c r="B2331" s="23"/>
      <c r="C2331" s="23"/>
      <c r="D2331" s="23"/>
      <c r="Y2331" s="16"/>
    </row>
    <row r="2332" spans="1:25" hidden="1" x14ac:dyDescent="0.25">
      <c r="A2332" s="24"/>
      <c r="B2332" s="23"/>
      <c r="C2332" s="23"/>
      <c r="D2332" s="23"/>
      <c r="Y2332" s="16"/>
    </row>
    <row r="2333" spans="1:25" hidden="1" x14ac:dyDescent="0.25">
      <c r="A2333" s="24"/>
      <c r="B2333" s="23"/>
      <c r="C2333" s="23"/>
      <c r="D2333" s="23"/>
      <c r="Y2333" s="16"/>
    </row>
    <row r="2334" spans="1:25" hidden="1" x14ac:dyDescent="0.25">
      <c r="A2334" s="24"/>
      <c r="B2334" s="23"/>
      <c r="C2334" s="23"/>
      <c r="D2334" s="23"/>
      <c r="Y2334" s="16"/>
    </row>
    <row r="2335" spans="1:25" hidden="1" x14ac:dyDescent="0.25">
      <c r="A2335" s="24"/>
      <c r="B2335" s="23"/>
      <c r="C2335" s="23"/>
      <c r="D2335" s="23"/>
      <c r="Y2335" s="16"/>
    </row>
    <row r="2336" spans="1:25" hidden="1" x14ac:dyDescent="0.25">
      <c r="A2336" s="24"/>
      <c r="B2336" s="23"/>
      <c r="C2336" s="23"/>
      <c r="D2336" s="23"/>
      <c r="Y2336" s="16"/>
    </row>
    <row r="2337" spans="1:25" hidden="1" x14ac:dyDescent="0.25">
      <c r="A2337" s="24"/>
      <c r="B2337" s="23"/>
      <c r="C2337" s="23"/>
      <c r="D2337" s="23"/>
      <c r="Y2337" s="16"/>
    </row>
    <row r="2338" spans="1:25" hidden="1" x14ac:dyDescent="0.25">
      <c r="A2338" s="24"/>
      <c r="B2338" s="23"/>
      <c r="C2338" s="23"/>
      <c r="D2338" s="23"/>
      <c r="Y2338" s="16"/>
    </row>
    <row r="2339" spans="1:25" hidden="1" x14ac:dyDescent="0.25">
      <c r="A2339" s="24"/>
      <c r="B2339" s="23"/>
      <c r="C2339" s="23"/>
      <c r="D2339" s="23"/>
      <c r="Y2339" s="16"/>
    </row>
    <row r="2340" spans="1:25" hidden="1" x14ac:dyDescent="0.25">
      <c r="A2340" s="24"/>
      <c r="B2340" s="23"/>
      <c r="C2340" s="23"/>
      <c r="D2340" s="23"/>
      <c r="Y2340" s="16"/>
    </row>
    <row r="2341" spans="1:25" hidden="1" x14ac:dyDescent="0.25">
      <c r="A2341" s="24"/>
      <c r="B2341" s="23"/>
      <c r="C2341" s="23"/>
      <c r="D2341" s="23"/>
      <c r="Y2341" s="16"/>
    </row>
    <row r="2342" spans="1:25" hidden="1" x14ac:dyDescent="0.25">
      <c r="A2342" s="24"/>
      <c r="B2342" s="23"/>
      <c r="C2342" s="23"/>
      <c r="D2342" s="23"/>
      <c r="Y2342" s="16"/>
    </row>
    <row r="2343" spans="1:25" hidden="1" x14ac:dyDescent="0.25">
      <c r="A2343" s="24"/>
      <c r="B2343" s="23"/>
      <c r="C2343" s="23"/>
      <c r="D2343" s="23"/>
      <c r="Y2343" s="16"/>
    </row>
    <row r="2344" spans="1:25" hidden="1" x14ac:dyDescent="0.25">
      <c r="A2344" s="24"/>
      <c r="B2344" s="23"/>
      <c r="C2344" s="23"/>
      <c r="D2344" s="23"/>
      <c r="Y2344" s="16"/>
    </row>
    <row r="2345" spans="1:25" hidden="1" x14ac:dyDescent="0.25">
      <c r="A2345" s="24"/>
      <c r="B2345" s="23"/>
      <c r="C2345" s="23"/>
      <c r="D2345" s="23"/>
      <c r="Y2345" s="16"/>
    </row>
    <row r="2346" spans="1:25" hidden="1" x14ac:dyDescent="0.25">
      <c r="A2346" s="24"/>
      <c r="B2346" s="23"/>
      <c r="C2346" s="23"/>
      <c r="D2346" s="23"/>
      <c r="Y2346" s="16"/>
    </row>
    <row r="2347" spans="1:25" hidden="1" x14ac:dyDescent="0.25">
      <c r="A2347" s="24"/>
      <c r="B2347" s="23"/>
      <c r="C2347" s="23"/>
      <c r="D2347" s="23"/>
      <c r="Y2347" s="16"/>
    </row>
    <row r="2348" spans="1:25" hidden="1" x14ac:dyDescent="0.25">
      <c r="A2348" s="24"/>
      <c r="B2348" s="23"/>
      <c r="C2348" s="23"/>
      <c r="D2348" s="23"/>
      <c r="Y2348" s="16"/>
    </row>
    <row r="2349" spans="1:25" hidden="1" x14ac:dyDescent="0.25">
      <c r="A2349" s="24"/>
      <c r="B2349" s="23"/>
      <c r="C2349" s="23"/>
      <c r="D2349" s="23"/>
      <c r="Y2349" s="16"/>
    </row>
    <row r="2350" spans="1:25" hidden="1" x14ac:dyDescent="0.25">
      <c r="A2350" s="24"/>
      <c r="B2350" s="23"/>
      <c r="C2350" s="23"/>
      <c r="D2350" s="23"/>
      <c r="Y2350" s="16"/>
    </row>
    <row r="2351" spans="1:25" hidden="1" x14ac:dyDescent="0.25">
      <c r="A2351" s="24"/>
      <c r="B2351" s="23"/>
      <c r="C2351" s="23"/>
      <c r="D2351" s="23"/>
      <c r="Y2351" s="16"/>
    </row>
    <row r="2352" spans="1:25" hidden="1" x14ac:dyDescent="0.25">
      <c r="A2352" s="24"/>
      <c r="B2352" s="23"/>
      <c r="C2352" s="23"/>
      <c r="D2352" s="23"/>
      <c r="Y2352" s="16"/>
    </row>
    <row r="2353" spans="1:25" hidden="1" x14ac:dyDescent="0.25">
      <c r="A2353" s="24"/>
      <c r="B2353" s="23"/>
      <c r="C2353" s="23"/>
      <c r="D2353" s="23"/>
      <c r="Y2353" s="16"/>
    </row>
    <row r="2354" spans="1:25" hidden="1" x14ac:dyDescent="0.25">
      <c r="A2354" s="24"/>
      <c r="B2354" s="23"/>
      <c r="C2354" s="23"/>
      <c r="D2354" s="23"/>
      <c r="Y2354" s="16"/>
    </row>
    <row r="2355" spans="1:25" hidden="1" x14ac:dyDescent="0.25">
      <c r="A2355" s="24"/>
      <c r="B2355" s="23"/>
      <c r="C2355" s="23"/>
      <c r="D2355" s="23"/>
      <c r="Y2355" s="16"/>
    </row>
    <row r="2356" spans="1:25" hidden="1" x14ac:dyDescent="0.25">
      <c r="A2356" s="24"/>
      <c r="B2356" s="23"/>
      <c r="C2356" s="23"/>
      <c r="D2356" s="23"/>
      <c r="Y2356" s="16"/>
    </row>
    <row r="2357" spans="1:25" hidden="1" x14ac:dyDescent="0.25">
      <c r="A2357" s="24"/>
      <c r="B2357" s="23"/>
      <c r="C2357" s="23"/>
      <c r="D2357" s="23"/>
      <c r="Y2357" s="16"/>
    </row>
    <row r="2358" spans="1:25" hidden="1" x14ac:dyDescent="0.25">
      <c r="A2358" s="24"/>
      <c r="B2358" s="23"/>
      <c r="C2358" s="23"/>
      <c r="D2358" s="23"/>
      <c r="Y2358" s="16"/>
    </row>
    <row r="2359" spans="1:25" hidden="1" x14ac:dyDescent="0.25">
      <c r="A2359" s="24"/>
      <c r="B2359" s="23"/>
      <c r="C2359" s="23"/>
      <c r="D2359" s="23"/>
      <c r="Y2359" s="16"/>
    </row>
    <row r="2360" spans="1:25" hidden="1" x14ac:dyDescent="0.25">
      <c r="A2360" s="24"/>
      <c r="B2360" s="23"/>
      <c r="C2360" s="23"/>
      <c r="D2360" s="23"/>
      <c r="Y2360" s="16"/>
    </row>
    <row r="2361" spans="1:25" hidden="1" x14ac:dyDescent="0.25">
      <c r="A2361" s="24"/>
      <c r="B2361" s="23"/>
      <c r="C2361" s="23"/>
      <c r="D2361" s="23"/>
      <c r="Y2361" s="16"/>
    </row>
    <row r="2362" spans="1:25" hidden="1" x14ac:dyDescent="0.25">
      <c r="A2362" s="24"/>
      <c r="B2362" s="23"/>
      <c r="C2362" s="23"/>
      <c r="D2362" s="23"/>
      <c r="Y2362" s="16"/>
    </row>
    <row r="2363" spans="1:25" hidden="1" x14ac:dyDescent="0.25">
      <c r="A2363" s="24"/>
      <c r="B2363" s="23"/>
      <c r="C2363" s="23"/>
      <c r="D2363" s="23"/>
      <c r="Y2363" s="16"/>
    </row>
    <row r="2364" spans="1:25" hidden="1" x14ac:dyDescent="0.25">
      <c r="A2364" s="24"/>
      <c r="B2364" s="23"/>
      <c r="C2364" s="23"/>
      <c r="D2364" s="23"/>
      <c r="Y2364" s="16"/>
    </row>
    <row r="2365" spans="1:25" hidden="1" x14ac:dyDescent="0.25">
      <c r="A2365" s="24"/>
      <c r="B2365" s="23"/>
      <c r="C2365" s="23"/>
      <c r="D2365" s="23"/>
      <c r="Y2365" s="16"/>
    </row>
    <row r="2366" spans="1:25" hidden="1" x14ac:dyDescent="0.25">
      <c r="A2366" s="24"/>
      <c r="B2366" s="23"/>
      <c r="C2366" s="23"/>
      <c r="D2366" s="23"/>
      <c r="Y2366" s="16"/>
    </row>
    <row r="2367" spans="1:25" hidden="1" x14ac:dyDescent="0.25">
      <c r="A2367" s="24"/>
      <c r="B2367" s="23"/>
      <c r="C2367" s="23"/>
      <c r="D2367" s="23"/>
      <c r="Y2367" s="16"/>
    </row>
    <row r="2368" spans="1:25" hidden="1" x14ac:dyDescent="0.25">
      <c r="A2368" s="24"/>
      <c r="B2368" s="23"/>
      <c r="C2368" s="23"/>
      <c r="D2368" s="23"/>
      <c r="Y2368" s="16"/>
    </row>
    <row r="2369" spans="1:25" hidden="1" x14ac:dyDescent="0.25">
      <c r="A2369" s="24"/>
      <c r="B2369" s="23"/>
      <c r="C2369" s="23"/>
      <c r="D2369" s="23"/>
      <c r="Y2369" s="16"/>
    </row>
    <row r="2370" spans="1:25" hidden="1" x14ac:dyDescent="0.25">
      <c r="A2370" s="24"/>
      <c r="B2370" s="23"/>
      <c r="C2370" s="23"/>
      <c r="D2370" s="23"/>
      <c r="Y2370" s="16"/>
    </row>
    <row r="2371" spans="1:25" hidden="1" x14ac:dyDescent="0.25">
      <c r="A2371" s="24"/>
      <c r="B2371" s="23"/>
      <c r="C2371" s="23"/>
      <c r="D2371" s="23"/>
      <c r="Y2371" s="16"/>
    </row>
    <row r="2372" spans="1:25" hidden="1" x14ac:dyDescent="0.25">
      <c r="A2372" s="24"/>
      <c r="B2372" s="23"/>
      <c r="C2372" s="23"/>
      <c r="D2372" s="23"/>
      <c r="Y2372" s="16"/>
    </row>
    <row r="2373" spans="1:25" hidden="1" x14ac:dyDescent="0.25">
      <c r="A2373" s="24"/>
      <c r="B2373" s="23"/>
      <c r="C2373" s="23"/>
      <c r="D2373" s="23"/>
      <c r="Y2373" s="16"/>
    </row>
    <row r="2374" spans="1:25" hidden="1" x14ac:dyDescent="0.25">
      <c r="A2374" s="24"/>
      <c r="B2374" s="23"/>
      <c r="C2374" s="23"/>
      <c r="D2374" s="23"/>
      <c r="Y2374" s="16"/>
    </row>
    <row r="2375" spans="1:25" hidden="1" x14ac:dyDescent="0.25">
      <c r="A2375" s="24"/>
      <c r="B2375" s="23"/>
      <c r="C2375" s="23"/>
      <c r="D2375" s="23"/>
      <c r="Y2375" s="16"/>
    </row>
    <row r="2376" spans="1:25" hidden="1" x14ac:dyDescent="0.25">
      <c r="A2376" s="24"/>
      <c r="B2376" s="23"/>
      <c r="C2376" s="23"/>
      <c r="D2376" s="23"/>
      <c r="Y2376" s="16"/>
    </row>
    <row r="2377" spans="1:25" hidden="1" x14ac:dyDescent="0.25">
      <c r="A2377" s="24"/>
      <c r="B2377" s="23"/>
      <c r="C2377" s="23"/>
      <c r="D2377" s="23"/>
      <c r="Y2377" s="16"/>
    </row>
    <row r="2378" spans="1:25" hidden="1" x14ac:dyDescent="0.25">
      <c r="A2378" s="24"/>
      <c r="B2378" s="23"/>
      <c r="C2378" s="23"/>
      <c r="D2378" s="23"/>
      <c r="Y2378" s="16"/>
    </row>
    <row r="2379" spans="1:25" hidden="1" x14ac:dyDescent="0.25">
      <c r="A2379" s="24"/>
      <c r="B2379" s="23"/>
      <c r="C2379" s="23"/>
      <c r="D2379" s="23"/>
      <c r="Y2379" s="16"/>
    </row>
    <row r="2380" spans="1:25" hidden="1" x14ac:dyDescent="0.25">
      <c r="A2380" s="24"/>
      <c r="B2380" s="23"/>
      <c r="C2380" s="23"/>
      <c r="D2380" s="23"/>
      <c r="Y2380" s="16"/>
    </row>
    <row r="2381" spans="1:25" hidden="1" x14ac:dyDescent="0.25">
      <c r="A2381" s="24"/>
      <c r="B2381" s="23"/>
      <c r="C2381" s="23"/>
      <c r="D2381" s="23"/>
      <c r="Y2381" s="16"/>
    </row>
    <row r="2382" spans="1:25" hidden="1" x14ac:dyDescent="0.25">
      <c r="A2382" s="24"/>
      <c r="B2382" s="23"/>
      <c r="C2382" s="23"/>
      <c r="D2382" s="23"/>
      <c r="Y2382" s="16"/>
    </row>
    <row r="2383" spans="1:25" hidden="1" x14ac:dyDescent="0.25">
      <c r="A2383" s="24"/>
      <c r="B2383" s="23"/>
      <c r="C2383" s="23"/>
      <c r="D2383" s="23"/>
      <c r="Y2383" s="16"/>
    </row>
    <row r="2384" spans="1:25" hidden="1" x14ac:dyDescent="0.25">
      <c r="A2384" s="24"/>
      <c r="B2384" s="23"/>
      <c r="C2384" s="23"/>
      <c r="D2384" s="23"/>
      <c r="Y2384" s="16"/>
    </row>
    <row r="2385" spans="1:25" hidden="1" x14ac:dyDescent="0.25">
      <c r="A2385" s="24"/>
      <c r="B2385" s="23"/>
      <c r="C2385" s="23"/>
      <c r="D2385" s="23"/>
      <c r="Y2385" s="16"/>
    </row>
    <row r="2386" spans="1:25" hidden="1" x14ac:dyDescent="0.25">
      <c r="A2386" s="24"/>
      <c r="B2386" s="23"/>
      <c r="C2386" s="23"/>
      <c r="D2386" s="23"/>
      <c r="Y2386" s="16"/>
    </row>
    <row r="2387" spans="1:25" hidden="1" x14ac:dyDescent="0.25">
      <c r="A2387" s="24"/>
      <c r="B2387" s="23"/>
      <c r="C2387" s="23"/>
      <c r="D2387" s="23"/>
      <c r="Y2387" s="16"/>
    </row>
    <row r="2388" spans="1:25" hidden="1" x14ac:dyDescent="0.25">
      <c r="A2388" s="24"/>
      <c r="B2388" s="23"/>
      <c r="C2388" s="23"/>
      <c r="D2388" s="23"/>
      <c r="Y2388" s="16"/>
    </row>
    <row r="2389" spans="1:25" hidden="1" x14ac:dyDescent="0.25">
      <c r="A2389" s="24"/>
      <c r="B2389" s="23"/>
      <c r="C2389" s="23"/>
      <c r="D2389" s="23"/>
      <c r="Y2389" s="16"/>
    </row>
    <row r="2390" spans="1:25" hidden="1" x14ac:dyDescent="0.25">
      <c r="A2390" s="24"/>
      <c r="B2390" s="23"/>
      <c r="C2390" s="23"/>
      <c r="D2390" s="23"/>
      <c r="Y2390" s="16"/>
    </row>
    <row r="2391" spans="1:25" hidden="1" x14ac:dyDescent="0.25">
      <c r="A2391" s="24"/>
      <c r="B2391" s="23"/>
      <c r="C2391" s="23"/>
      <c r="D2391" s="23"/>
      <c r="Y2391" s="16"/>
    </row>
    <row r="2392" spans="1:25" hidden="1" x14ac:dyDescent="0.25">
      <c r="A2392" s="24"/>
      <c r="B2392" s="23"/>
      <c r="C2392" s="23"/>
      <c r="D2392" s="23"/>
      <c r="Y2392" s="16"/>
    </row>
    <row r="2393" spans="1:25" hidden="1" x14ac:dyDescent="0.25">
      <c r="A2393" s="24"/>
      <c r="B2393" s="23"/>
      <c r="C2393" s="23"/>
      <c r="D2393" s="23"/>
      <c r="Y2393" s="16"/>
    </row>
    <row r="2394" spans="1:25" hidden="1" x14ac:dyDescent="0.25">
      <c r="A2394" s="24"/>
      <c r="B2394" s="23"/>
      <c r="C2394" s="23"/>
      <c r="D2394" s="23"/>
      <c r="Y2394" s="16"/>
    </row>
    <row r="2395" spans="1:25" hidden="1" x14ac:dyDescent="0.25">
      <c r="A2395" s="24"/>
      <c r="B2395" s="23"/>
      <c r="C2395" s="23"/>
      <c r="D2395" s="23"/>
      <c r="Y2395" s="16"/>
    </row>
    <row r="2396" spans="1:25" hidden="1" x14ac:dyDescent="0.25">
      <c r="A2396" s="24"/>
      <c r="B2396" s="23"/>
      <c r="C2396" s="23"/>
      <c r="D2396" s="23"/>
      <c r="Y2396" s="16"/>
    </row>
    <row r="2397" spans="1:25" hidden="1" x14ac:dyDescent="0.25">
      <c r="A2397" s="24"/>
      <c r="B2397" s="23"/>
      <c r="C2397" s="23"/>
      <c r="D2397" s="23"/>
      <c r="Y2397" s="16"/>
    </row>
    <row r="2398" spans="1:25" hidden="1" x14ac:dyDescent="0.25">
      <c r="A2398" s="24"/>
      <c r="B2398" s="23"/>
      <c r="C2398" s="23"/>
      <c r="D2398" s="23"/>
      <c r="Y2398" s="16"/>
    </row>
    <row r="2399" spans="1:25" hidden="1" x14ac:dyDescent="0.25">
      <c r="A2399" s="24"/>
      <c r="B2399" s="23"/>
      <c r="C2399" s="23"/>
      <c r="D2399" s="23"/>
      <c r="Y2399" s="16"/>
    </row>
    <row r="2400" spans="1:25" hidden="1" x14ac:dyDescent="0.25">
      <c r="A2400" s="24"/>
      <c r="B2400" s="23"/>
      <c r="C2400" s="23"/>
      <c r="D2400" s="23"/>
      <c r="Y2400" s="16"/>
    </row>
    <row r="2401" spans="1:25" hidden="1" x14ac:dyDescent="0.25">
      <c r="A2401" s="24"/>
      <c r="B2401" s="23"/>
      <c r="C2401" s="23"/>
      <c r="D2401" s="23"/>
      <c r="Y2401" s="16"/>
    </row>
    <row r="2402" spans="1:25" hidden="1" x14ac:dyDescent="0.25">
      <c r="A2402" s="24"/>
      <c r="B2402" s="23"/>
      <c r="C2402" s="23"/>
      <c r="D2402" s="23"/>
      <c r="Y2402" s="16"/>
    </row>
    <row r="2403" spans="1:25" hidden="1" x14ac:dyDescent="0.25">
      <c r="A2403" s="24"/>
      <c r="B2403" s="23"/>
      <c r="C2403" s="23"/>
      <c r="D2403" s="23"/>
      <c r="Y2403" s="16"/>
    </row>
    <row r="2404" spans="1:25" hidden="1" x14ac:dyDescent="0.25">
      <c r="A2404" s="24"/>
      <c r="B2404" s="23"/>
      <c r="C2404" s="23"/>
      <c r="D2404" s="23"/>
      <c r="Y2404" s="16"/>
    </row>
    <row r="2405" spans="1:25" hidden="1" x14ac:dyDescent="0.25">
      <c r="A2405" s="24"/>
      <c r="B2405" s="23"/>
      <c r="C2405" s="23"/>
      <c r="D2405" s="23"/>
      <c r="Y2405" s="16"/>
    </row>
    <row r="2406" spans="1:25" hidden="1" x14ac:dyDescent="0.25">
      <c r="A2406" s="24"/>
      <c r="B2406" s="23"/>
      <c r="C2406" s="23"/>
      <c r="D2406" s="23"/>
      <c r="Y2406" s="16"/>
    </row>
    <row r="2407" spans="1:25" hidden="1" x14ac:dyDescent="0.25">
      <c r="A2407" s="24"/>
      <c r="B2407" s="23"/>
      <c r="C2407" s="23"/>
      <c r="D2407" s="23"/>
      <c r="Y2407" s="16"/>
    </row>
    <row r="2408" spans="1:25" hidden="1" x14ac:dyDescent="0.25">
      <c r="A2408" s="24"/>
      <c r="B2408" s="23"/>
      <c r="C2408" s="23"/>
      <c r="D2408" s="23"/>
      <c r="Y2408" s="16"/>
    </row>
    <row r="2409" spans="1:25" hidden="1" x14ac:dyDescent="0.25">
      <c r="A2409" s="24"/>
      <c r="B2409" s="23"/>
      <c r="C2409" s="23"/>
      <c r="D2409" s="23"/>
      <c r="Y2409" s="16"/>
    </row>
    <row r="2410" spans="1:25" hidden="1" x14ac:dyDescent="0.25">
      <c r="A2410" s="24"/>
      <c r="B2410" s="23"/>
      <c r="C2410" s="23"/>
      <c r="D2410" s="23"/>
      <c r="Y2410" s="16"/>
    </row>
    <row r="2411" spans="1:25" hidden="1" x14ac:dyDescent="0.25">
      <c r="A2411" s="24"/>
      <c r="B2411" s="23"/>
      <c r="C2411" s="23"/>
      <c r="D2411" s="23"/>
      <c r="Y2411" s="16"/>
    </row>
    <row r="2412" spans="1:25" hidden="1" x14ac:dyDescent="0.25">
      <c r="A2412" s="24"/>
      <c r="B2412" s="23"/>
      <c r="C2412" s="23"/>
      <c r="D2412" s="23"/>
      <c r="Y2412" s="16"/>
    </row>
    <row r="2413" spans="1:25" hidden="1" x14ac:dyDescent="0.25">
      <c r="A2413" s="24"/>
      <c r="B2413" s="23"/>
      <c r="C2413" s="23"/>
      <c r="D2413" s="23"/>
      <c r="Y2413" s="16"/>
    </row>
    <row r="2414" spans="1:25" hidden="1" x14ac:dyDescent="0.25">
      <c r="A2414" s="24"/>
      <c r="B2414" s="23"/>
      <c r="C2414" s="23"/>
      <c r="D2414" s="23"/>
      <c r="Y2414" s="16"/>
    </row>
    <row r="2415" spans="1:25" hidden="1" x14ac:dyDescent="0.25">
      <c r="A2415" s="24"/>
      <c r="B2415" s="23"/>
      <c r="C2415" s="23"/>
      <c r="D2415" s="23"/>
      <c r="Y2415" s="16"/>
    </row>
    <row r="2416" spans="1:25" hidden="1" x14ac:dyDescent="0.25">
      <c r="A2416" s="24"/>
      <c r="B2416" s="23"/>
      <c r="C2416" s="23"/>
      <c r="D2416" s="23"/>
      <c r="Y2416" s="16"/>
    </row>
    <row r="2417" spans="1:25" hidden="1" x14ac:dyDescent="0.25">
      <c r="A2417" s="24"/>
      <c r="B2417" s="23"/>
      <c r="C2417" s="23"/>
      <c r="D2417" s="23"/>
      <c r="Y2417" s="16"/>
    </row>
    <row r="2418" spans="1:25" hidden="1" x14ac:dyDescent="0.25">
      <c r="A2418" s="24"/>
      <c r="B2418" s="23"/>
      <c r="C2418" s="23"/>
      <c r="D2418" s="23"/>
      <c r="Y2418" s="16"/>
    </row>
    <row r="2419" spans="1:25" hidden="1" x14ac:dyDescent="0.25">
      <c r="A2419" s="24"/>
      <c r="B2419" s="23"/>
      <c r="C2419" s="23"/>
      <c r="D2419" s="23"/>
      <c r="Y2419" s="16"/>
    </row>
    <row r="2420" spans="1:25" hidden="1" x14ac:dyDescent="0.25">
      <c r="A2420" s="24"/>
      <c r="B2420" s="23"/>
      <c r="C2420" s="23"/>
      <c r="D2420" s="23"/>
      <c r="Y2420" s="16"/>
    </row>
    <row r="2421" spans="1:25" hidden="1" x14ac:dyDescent="0.25">
      <c r="A2421" s="24"/>
      <c r="B2421" s="23"/>
      <c r="C2421" s="23"/>
      <c r="D2421" s="23"/>
      <c r="Y2421" s="16"/>
    </row>
    <row r="2422" spans="1:25" hidden="1" x14ac:dyDescent="0.25">
      <c r="A2422" s="24"/>
      <c r="B2422" s="23"/>
      <c r="C2422" s="23"/>
      <c r="D2422" s="23"/>
      <c r="Y2422" s="16"/>
    </row>
    <row r="2423" spans="1:25" hidden="1" x14ac:dyDescent="0.25">
      <c r="A2423" s="24"/>
      <c r="B2423" s="23"/>
      <c r="C2423" s="23"/>
      <c r="D2423" s="23"/>
      <c r="Y2423" s="16"/>
    </row>
    <row r="2424" spans="1:25" hidden="1" x14ac:dyDescent="0.25">
      <c r="A2424" s="24"/>
      <c r="B2424" s="23"/>
      <c r="C2424" s="23"/>
      <c r="D2424" s="23"/>
      <c r="Y2424" s="16"/>
    </row>
    <row r="2425" spans="1:25" hidden="1" x14ac:dyDescent="0.25">
      <c r="A2425" s="24"/>
      <c r="B2425" s="23"/>
      <c r="C2425" s="23"/>
      <c r="D2425" s="23"/>
      <c r="Y2425" s="16"/>
    </row>
    <row r="2426" spans="1:25" hidden="1" x14ac:dyDescent="0.25">
      <c r="A2426" s="24"/>
      <c r="B2426" s="23"/>
      <c r="C2426" s="23"/>
      <c r="D2426" s="23"/>
      <c r="Y2426" s="16"/>
    </row>
    <row r="2427" spans="1:25" hidden="1" x14ac:dyDescent="0.25">
      <c r="A2427" s="24"/>
      <c r="B2427" s="23"/>
      <c r="C2427" s="23"/>
      <c r="D2427" s="23"/>
      <c r="Y2427" s="16"/>
    </row>
    <row r="2428" spans="1:25" hidden="1" x14ac:dyDescent="0.25">
      <c r="A2428" s="24"/>
      <c r="B2428" s="23"/>
      <c r="C2428" s="23"/>
      <c r="D2428" s="23"/>
      <c r="Y2428" s="16"/>
    </row>
    <row r="2429" spans="1:25" hidden="1" x14ac:dyDescent="0.25">
      <c r="A2429" s="24"/>
      <c r="B2429" s="23"/>
      <c r="C2429" s="23"/>
      <c r="D2429" s="23"/>
      <c r="Y2429" s="16"/>
    </row>
    <row r="2430" spans="1:25" hidden="1" x14ac:dyDescent="0.25">
      <c r="A2430" s="24"/>
      <c r="B2430" s="23"/>
      <c r="C2430" s="23"/>
      <c r="D2430" s="23"/>
      <c r="Y2430" s="16"/>
    </row>
    <row r="2431" spans="1:25" hidden="1" x14ac:dyDescent="0.25">
      <c r="A2431" s="24"/>
      <c r="B2431" s="23"/>
      <c r="C2431" s="23"/>
      <c r="D2431" s="23"/>
      <c r="Y2431" s="16"/>
    </row>
    <row r="2432" spans="1:25" hidden="1" x14ac:dyDescent="0.25">
      <c r="A2432" s="24"/>
      <c r="B2432" s="23"/>
      <c r="C2432" s="23"/>
      <c r="D2432" s="23"/>
      <c r="Y2432" s="16"/>
    </row>
    <row r="2433" spans="1:25" hidden="1" x14ac:dyDescent="0.25">
      <c r="A2433" s="24"/>
      <c r="B2433" s="23"/>
      <c r="C2433" s="23"/>
      <c r="D2433" s="23"/>
      <c r="Y2433" s="16"/>
    </row>
    <row r="2434" spans="1:25" hidden="1" x14ac:dyDescent="0.25">
      <c r="A2434" s="24"/>
      <c r="B2434" s="23"/>
      <c r="C2434" s="23"/>
      <c r="D2434" s="23"/>
      <c r="Y2434" s="16"/>
    </row>
    <row r="2435" spans="1:25" hidden="1" x14ac:dyDescent="0.25">
      <c r="A2435" s="24"/>
      <c r="B2435" s="23"/>
      <c r="C2435" s="23"/>
      <c r="D2435" s="23"/>
      <c r="Y2435" s="16"/>
    </row>
    <row r="2436" spans="1:25" hidden="1" x14ac:dyDescent="0.25">
      <c r="A2436" s="24"/>
      <c r="B2436" s="23"/>
      <c r="C2436" s="23"/>
      <c r="D2436" s="23"/>
      <c r="Y2436" s="16"/>
    </row>
    <row r="2437" spans="1:25" hidden="1" x14ac:dyDescent="0.25">
      <c r="A2437" s="24"/>
      <c r="B2437" s="23"/>
      <c r="C2437" s="23"/>
      <c r="D2437" s="23"/>
      <c r="Y2437" s="16"/>
    </row>
    <row r="2438" spans="1:25" hidden="1" x14ac:dyDescent="0.25">
      <c r="A2438" s="24"/>
      <c r="B2438" s="23"/>
      <c r="C2438" s="23"/>
      <c r="D2438" s="23"/>
      <c r="Y2438" s="16"/>
    </row>
    <row r="2439" spans="1:25" hidden="1" x14ac:dyDescent="0.25">
      <c r="A2439" s="24"/>
      <c r="B2439" s="23"/>
      <c r="C2439" s="23"/>
      <c r="D2439" s="23"/>
      <c r="Y2439" s="16"/>
    </row>
    <row r="2440" spans="1:25" hidden="1" x14ac:dyDescent="0.25">
      <c r="A2440" s="24"/>
      <c r="B2440" s="23"/>
      <c r="C2440" s="23"/>
      <c r="D2440" s="23"/>
      <c r="Y2440" s="16"/>
    </row>
    <row r="2441" spans="1:25" hidden="1" x14ac:dyDescent="0.25">
      <c r="A2441" s="24"/>
      <c r="B2441" s="23"/>
      <c r="C2441" s="23"/>
      <c r="D2441" s="23"/>
      <c r="Y2441" s="16"/>
    </row>
    <row r="2442" spans="1:25" hidden="1" x14ac:dyDescent="0.25">
      <c r="A2442" s="24"/>
      <c r="B2442" s="23"/>
      <c r="C2442" s="23"/>
      <c r="D2442" s="23"/>
      <c r="Y2442" s="16"/>
    </row>
    <row r="2443" spans="1:25" hidden="1" x14ac:dyDescent="0.25">
      <c r="A2443" s="24"/>
      <c r="B2443" s="23"/>
      <c r="C2443" s="23"/>
      <c r="D2443" s="23"/>
      <c r="Y2443" s="16"/>
    </row>
    <row r="2444" spans="1:25" hidden="1" x14ac:dyDescent="0.25">
      <c r="A2444" s="24"/>
      <c r="B2444" s="23"/>
      <c r="C2444" s="23"/>
      <c r="D2444" s="23"/>
      <c r="Y2444" s="16"/>
    </row>
    <row r="2445" spans="1:25" hidden="1" x14ac:dyDescent="0.25">
      <c r="A2445" s="24"/>
      <c r="B2445" s="23"/>
      <c r="C2445" s="23"/>
      <c r="D2445" s="23"/>
      <c r="Y2445" s="16"/>
    </row>
    <row r="2446" spans="1:25" hidden="1" x14ac:dyDescent="0.25">
      <c r="A2446" s="24"/>
      <c r="B2446" s="23"/>
      <c r="C2446" s="23"/>
      <c r="D2446" s="23"/>
      <c r="Y2446" s="16"/>
    </row>
    <row r="2447" spans="1:25" hidden="1" x14ac:dyDescent="0.25">
      <c r="A2447" s="24"/>
      <c r="B2447" s="23"/>
      <c r="C2447" s="23"/>
      <c r="D2447" s="23"/>
      <c r="Y2447" s="16"/>
    </row>
    <row r="2448" spans="1:25" hidden="1" x14ac:dyDescent="0.25">
      <c r="A2448" s="24"/>
      <c r="B2448" s="23"/>
      <c r="C2448" s="23"/>
      <c r="D2448" s="23"/>
      <c r="Y2448" s="16"/>
    </row>
    <row r="2449" spans="1:25" hidden="1" x14ac:dyDescent="0.25">
      <c r="A2449" s="24"/>
      <c r="B2449" s="23"/>
      <c r="C2449" s="23"/>
      <c r="D2449" s="23"/>
      <c r="Y2449" s="16"/>
    </row>
    <row r="2450" spans="1:25" hidden="1" x14ac:dyDescent="0.25">
      <c r="A2450" s="24"/>
      <c r="B2450" s="23"/>
      <c r="C2450" s="23"/>
      <c r="D2450" s="23"/>
      <c r="Y2450" s="16"/>
    </row>
    <row r="2451" spans="1:25" hidden="1" x14ac:dyDescent="0.25">
      <c r="A2451" s="24"/>
      <c r="B2451" s="23"/>
      <c r="C2451" s="23"/>
      <c r="D2451" s="23"/>
      <c r="Y2451" s="16"/>
    </row>
    <row r="2452" spans="1:25" hidden="1" x14ac:dyDescent="0.25">
      <c r="A2452" s="24"/>
      <c r="B2452" s="23"/>
      <c r="C2452" s="23"/>
      <c r="D2452" s="23"/>
      <c r="Y2452" s="16"/>
    </row>
    <row r="2453" spans="1:25" hidden="1" x14ac:dyDescent="0.25">
      <c r="A2453" s="24"/>
      <c r="B2453" s="23"/>
      <c r="C2453" s="23"/>
      <c r="D2453" s="23"/>
      <c r="Y2453" s="16"/>
    </row>
    <row r="2454" spans="1:25" hidden="1" x14ac:dyDescent="0.25">
      <c r="A2454" s="24"/>
      <c r="B2454" s="23"/>
      <c r="C2454" s="23"/>
      <c r="D2454" s="23"/>
      <c r="Y2454" s="16"/>
    </row>
    <row r="2455" spans="1:25" hidden="1" x14ac:dyDescent="0.25">
      <c r="A2455" s="24"/>
      <c r="B2455" s="23"/>
      <c r="C2455" s="23"/>
      <c r="D2455" s="23"/>
      <c r="Y2455" s="16"/>
    </row>
    <row r="2456" spans="1:25" hidden="1" x14ac:dyDescent="0.25">
      <c r="A2456" s="24"/>
      <c r="B2456" s="23"/>
      <c r="C2456" s="23"/>
      <c r="D2456" s="23"/>
      <c r="Y2456" s="16"/>
    </row>
    <row r="2457" spans="1:25" hidden="1" x14ac:dyDescent="0.25">
      <c r="A2457" s="24"/>
      <c r="B2457" s="23"/>
      <c r="C2457" s="23"/>
      <c r="D2457" s="23"/>
      <c r="Y2457" s="16"/>
    </row>
    <row r="2458" spans="1:25" hidden="1" x14ac:dyDescent="0.25">
      <c r="A2458" s="24"/>
      <c r="B2458" s="23"/>
      <c r="C2458" s="23"/>
      <c r="D2458" s="23"/>
      <c r="Y2458" s="16"/>
    </row>
    <row r="2459" spans="1:25" hidden="1" x14ac:dyDescent="0.25">
      <c r="A2459" s="24"/>
      <c r="B2459" s="23"/>
      <c r="C2459" s="23"/>
      <c r="D2459" s="23"/>
      <c r="Y2459" s="16"/>
    </row>
    <row r="2460" spans="1:25" hidden="1" x14ac:dyDescent="0.25">
      <c r="A2460" s="24"/>
      <c r="B2460" s="23"/>
      <c r="C2460" s="23"/>
      <c r="D2460" s="23"/>
      <c r="Y2460" s="16"/>
    </row>
    <row r="2461" spans="1:25" hidden="1" x14ac:dyDescent="0.25">
      <c r="A2461" s="24"/>
      <c r="B2461" s="23"/>
      <c r="C2461" s="23"/>
      <c r="D2461" s="23"/>
      <c r="Y2461" s="16"/>
    </row>
    <row r="2462" spans="1:25" hidden="1" x14ac:dyDescent="0.25">
      <c r="A2462" s="24"/>
      <c r="B2462" s="23"/>
      <c r="C2462" s="23"/>
      <c r="D2462" s="23"/>
      <c r="Y2462" s="16"/>
    </row>
    <row r="2463" spans="1:25" hidden="1" x14ac:dyDescent="0.25">
      <c r="A2463" s="24"/>
      <c r="B2463" s="23"/>
      <c r="C2463" s="23"/>
      <c r="D2463" s="23"/>
      <c r="Y2463" s="16"/>
    </row>
    <row r="2464" spans="1:25" hidden="1" x14ac:dyDescent="0.25">
      <c r="A2464" s="24"/>
      <c r="B2464" s="23"/>
      <c r="C2464" s="23"/>
      <c r="D2464" s="23"/>
      <c r="Y2464" s="16"/>
    </row>
    <row r="2465" spans="1:25" hidden="1" x14ac:dyDescent="0.25">
      <c r="A2465" s="24"/>
      <c r="B2465" s="23"/>
      <c r="C2465" s="23"/>
      <c r="D2465" s="23"/>
      <c r="Y2465" s="16"/>
    </row>
    <row r="2466" spans="1:25" hidden="1" x14ac:dyDescent="0.25">
      <c r="A2466" s="24"/>
      <c r="B2466" s="23"/>
      <c r="C2466" s="23"/>
      <c r="D2466" s="23"/>
      <c r="Y2466" s="16"/>
    </row>
    <row r="2467" spans="1:25" hidden="1" x14ac:dyDescent="0.25">
      <c r="A2467" s="24"/>
      <c r="B2467" s="23"/>
      <c r="C2467" s="23"/>
      <c r="D2467" s="23"/>
      <c r="Y2467" s="16"/>
    </row>
    <row r="2468" spans="1:25" hidden="1" x14ac:dyDescent="0.25">
      <c r="A2468" s="24"/>
      <c r="B2468" s="23"/>
      <c r="C2468" s="23"/>
      <c r="D2468" s="23"/>
      <c r="Y2468" s="16"/>
    </row>
    <row r="2469" spans="1:25" hidden="1" x14ac:dyDescent="0.25">
      <c r="A2469" s="24"/>
      <c r="B2469" s="23"/>
      <c r="C2469" s="23"/>
      <c r="D2469" s="23"/>
      <c r="Y2469" s="16"/>
    </row>
    <row r="2470" spans="1:25" hidden="1" x14ac:dyDescent="0.25">
      <c r="A2470" s="24"/>
      <c r="B2470" s="23"/>
      <c r="C2470" s="23"/>
      <c r="D2470" s="23"/>
      <c r="Y2470" s="16"/>
    </row>
    <row r="2471" spans="1:25" hidden="1" x14ac:dyDescent="0.25">
      <c r="A2471" s="24"/>
      <c r="B2471" s="23"/>
      <c r="C2471" s="23"/>
      <c r="D2471" s="23"/>
      <c r="Y2471" s="16"/>
    </row>
    <row r="2472" spans="1:25" hidden="1" x14ac:dyDescent="0.25">
      <c r="A2472" s="24"/>
      <c r="B2472" s="23"/>
      <c r="C2472" s="23"/>
      <c r="D2472" s="23"/>
      <c r="Y2472" s="16"/>
    </row>
    <row r="2473" spans="1:25" hidden="1" x14ac:dyDescent="0.25">
      <c r="A2473" s="24"/>
      <c r="B2473" s="23"/>
      <c r="C2473" s="23"/>
      <c r="D2473" s="23"/>
      <c r="Y2473" s="16"/>
    </row>
    <row r="2474" spans="1:25" hidden="1" x14ac:dyDescent="0.25">
      <c r="A2474" s="24"/>
      <c r="B2474" s="23"/>
      <c r="C2474" s="23"/>
      <c r="D2474" s="23"/>
      <c r="Y2474" s="16"/>
    </row>
    <row r="2475" spans="1:25" hidden="1" x14ac:dyDescent="0.25">
      <c r="A2475" s="24"/>
      <c r="B2475" s="23"/>
      <c r="C2475" s="23"/>
      <c r="D2475" s="23"/>
      <c r="Y2475" s="16"/>
    </row>
    <row r="2476" spans="1:25" hidden="1" x14ac:dyDescent="0.25">
      <c r="A2476" s="24"/>
      <c r="B2476" s="23"/>
      <c r="C2476" s="23"/>
      <c r="D2476" s="23"/>
      <c r="Y2476" s="16"/>
    </row>
    <row r="2477" spans="1:25" hidden="1" x14ac:dyDescent="0.25">
      <c r="A2477" s="24"/>
      <c r="B2477" s="23"/>
      <c r="C2477" s="23"/>
      <c r="D2477" s="23"/>
      <c r="Y2477" s="16"/>
    </row>
    <row r="2478" spans="1:25" hidden="1" x14ac:dyDescent="0.25">
      <c r="A2478" s="24"/>
      <c r="B2478" s="23"/>
      <c r="C2478" s="23"/>
      <c r="D2478" s="23"/>
      <c r="Y2478" s="16"/>
    </row>
    <row r="2479" spans="1:25" hidden="1" x14ac:dyDescent="0.25">
      <c r="A2479" s="24"/>
      <c r="B2479" s="23"/>
      <c r="C2479" s="23"/>
      <c r="D2479" s="23"/>
      <c r="Y2479" s="16"/>
    </row>
    <row r="2480" spans="1:25" hidden="1" x14ac:dyDescent="0.25">
      <c r="A2480" s="24"/>
      <c r="B2480" s="23"/>
      <c r="C2480" s="23"/>
      <c r="D2480" s="23"/>
      <c r="Y2480" s="16"/>
    </row>
    <row r="2481" spans="1:25" hidden="1" x14ac:dyDescent="0.25">
      <c r="A2481" s="24"/>
      <c r="B2481" s="23"/>
      <c r="C2481" s="23"/>
      <c r="D2481" s="23"/>
      <c r="Y2481" s="16"/>
    </row>
    <row r="2482" spans="1:25" hidden="1" x14ac:dyDescent="0.25">
      <c r="A2482" s="24"/>
      <c r="B2482" s="23"/>
      <c r="C2482" s="23"/>
      <c r="D2482" s="23"/>
      <c r="Y2482" s="16"/>
    </row>
    <row r="2483" spans="1:25" hidden="1" x14ac:dyDescent="0.25">
      <c r="A2483" s="24"/>
      <c r="B2483" s="23"/>
      <c r="C2483" s="23"/>
      <c r="D2483" s="23"/>
      <c r="Y2483" s="16"/>
    </row>
    <row r="2484" spans="1:25" hidden="1" x14ac:dyDescent="0.25">
      <c r="A2484" s="24"/>
      <c r="B2484" s="23"/>
      <c r="C2484" s="23"/>
      <c r="D2484" s="23"/>
      <c r="Y2484" s="16"/>
    </row>
    <row r="2485" spans="1:25" hidden="1" x14ac:dyDescent="0.25">
      <c r="A2485" s="24"/>
      <c r="B2485" s="23"/>
      <c r="C2485" s="23"/>
      <c r="D2485" s="23"/>
      <c r="Y2485" s="16"/>
    </row>
    <row r="2486" spans="1:25" hidden="1" x14ac:dyDescent="0.25">
      <c r="A2486" s="24"/>
      <c r="B2486" s="23"/>
      <c r="C2486" s="23"/>
      <c r="D2486" s="23"/>
      <c r="Y2486" s="16"/>
    </row>
    <row r="2487" spans="1:25" hidden="1" x14ac:dyDescent="0.25">
      <c r="A2487" s="24"/>
      <c r="B2487" s="23"/>
      <c r="C2487" s="23"/>
      <c r="D2487" s="23"/>
      <c r="Y2487" s="16"/>
    </row>
    <row r="2488" spans="1:25" hidden="1" x14ac:dyDescent="0.25">
      <c r="A2488" s="24"/>
      <c r="B2488" s="23"/>
      <c r="C2488" s="23"/>
      <c r="D2488" s="23"/>
      <c r="Y2488" s="16"/>
    </row>
    <row r="2489" spans="1:25" hidden="1" x14ac:dyDescent="0.25">
      <c r="A2489" s="24"/>
      <c r="B2489" s="23"/>
      <c r="C2489" s="23"/>
      <c r="D2489" s="23"/>
      <c r="Y2489" s="16"/>
    </row>
    <row r="2490" spans="1:25" hidden="1" x14ac:dyDescent="0.25">
      <c r="A2490" s="24"/>
      <c r="B2490" s="23"/>
      <c r="C2490" s="23"/>
      <c r="D2490" s="23"/>
      <c r="Y2490" s="16"/>
    </row>
    <row r="2491" spans="1:25" hidden="1" x14ac:dyDescent="0.25">
      <c r="A2491" s="24"/>
      <c r="B2491" s="23"/>
      <c r="C2491" s="23"/>
      <c r="D2491" s="23"/>
      <c r="Y2491" s="16"/>
    </row>
    <row r="2492" spans="1:25" hidden="1" x14ac:dyDescent="0.25">
      <c r="A2492" s="24"/>
      <c r="B2492" s="23"/>
      <c r="C2492" s="23"/>
      <c r="D2492" s="23"/>
      <c r="Y2492" s="16"/>
    </row>
    <row r="2493" spans="1:25" hidden="1" x14ac:dyDescent="0.25">
      <c r="A2493" s="24"/>
      <c r="B2493" s="23"/>
      <c r="C2493" s="23"/>
      <c r="D2493" s="23"/>
      <c r="Y2493" s="16"/>
    </row>
    <row r="2494" spans="1:25" hidden="1" x14ac:dyDescent="0.25">
      <c r="A2494" s="24"/>
      <c r="B2494" s="23"/>
      <c r="C2494" s="23"/>
      <c r="D2494" s="23"/>
      <c r="Y2494" s="16"/>
    </row>
    <row r="2495" spans="1:25" hidden="1" x14ac:dyDescent="0.25">
      <c r="A2495" s="24"/>
      <c r="B2495" s="23"/>
      <c r="C2495" s="23"/>
      <c r="D2495" s="23"/>
      <c r="Y2495" s="16"/>
    </row>
    <row r="2496" spans="1:25" hidden="1" x14ac:dyDescent="0.25">
      <c r="A2496" s="24"/>
      <c r="B2496" s="23"/>
      <c r="C2496" s="23"/>
      <c r="D2496" s="23"/>
      <c r="Y2496" s="16"/>
    </row>
    <row r="2497" spans="1:25" hidden="1" x14ac:dyDescent="0.25">
      <c r="A2497" s="24"/>
      <c r="B2497" s="23"/>
      <c r="C2497" s="23"/>
      <c r="D2497" s="23"/>
      <c r="Y2497" s="16"/>
    </row>
    <row r="2498" spans="1:25" hidden="1" x14ac:dyDescent="0.25">
      <c r="A2498" s="24"/>
      <c r="B2498" s="23"/>
      <c r="C2498" s="23"/>
      <c r="D2498" s="23"/>
      <c r="Y2498" s="16"/>
    </row>
    <row r="2499" spans="1:25" hidden="1" x14ac:dyDescent="0.25">
      <c r="A2499" s="24"/>
      <c r="B2499" s="23"/>
      <c r="C2499" s="23"/>
      <c r="D2499" s="23"/>
      <c r="Y2499" s="16"/>
    </row>
    <row r="2500" spans="1:25" hidden="1" x14ac:dyDescent="0.25">
      <c r="A2500" s="24"/>
      <c r="B2500" s="23"/>
      <c r="C2500" s="23"/>
      <c r="D2500" s="23"/>
      <c r="Y2500" s="16"/>
    </row>
    <row r="2501" spans="1:25" hidden="1" x14ac:dyDescent="0.25">
      <c r="A2501" s="24"/>
      <c r="B2501" s="23"/>
      <c r="C2501" s="23"/>
      <c r="D2501" s="23"/>
      <c r="Y2501" s="16"/>
    </row>
    <row r="2502" spans="1:25" hidden="1" x14ac:dyDescent="0.25">
      <c r="A2502" s="24"/>
      <c r="B2502" s="23"/>
      <c r="C2502" s="23"/>
      <c r="D2502" s="23"/>
      <c r="Y2502" s="16"/>
    </row>
    <row r="2503" spans="1:25" hidden="1" x14ac:dyDescent="0.25">
      <c r="A2503" s="24"/>
      <c r="B2503" s="23"/>
      <c r="C2503" s="23"/>
      <c r="D2503" s="23"/>
      <c r="Y2503" s="16"/>
    </row>
    <row r="2504" spans="1:25" hidden="1" x14ac:dyDescent="0.25">
      <c r="A2504" s="24"/>
      <c r="B2504" s="23"/>
      <c r="C2504" s="23"/>
      <c r="D2504" s="23"/>
      <c r="Y2504" s="16"/>
    </row>
    <row r="2505" spans="1:25" hidden="1" x14ac:dyDescent="0.25">
      <c r="A2505" s="24"/>
      <c r="B2505" s="23"/>
      <c r="C2505" s="23"/>
      <c r="D2505" s="23"/>
      <c r="Y2505" s="16"/>
    </row>
    <row r="2506" spans="1:25" hidden="1" x14ac:dyDescent="0.25">
      <c r="A2506" s="24"/>
      <c r="B2506" s="23"/>
      <c r="C2506" s="23"/>
      <c r="D2506" s="23"/>
      <c r="Y2506" s="16"/>
    </row>
    <row r="2507" spans="1:25" hidden="1" x14ac:dyDescent="0.25">
      <c r="A2507" s="24"/>
      <c r="B2507" s="23"/>
      <c r="C2507" s="23"/>
      <c r="D2507" s="23"/>
      <c r="Y2507" s="16"/>
    </row>
    <row r="2508" spans="1:25" hidden="1" x14ac:dyDescent="0.25">
      <c r="A2508" s="24"/>
      <c r="B2508" s="23"/>
      <c r="C2508" s="23"/>
      <c r="D2508" s="23"/>
      <c r="Y2508" s="16"/>
    </row>
    <row r="2509" spans="1:25" hidden="1" x14ac:dyDescent="0.25">
      <c r="A2509" s="24"/>
      <c r="B2509" s="23"/>
      <c r="C2509" s="23"/>
      <c r="D2509" s="23"/>
      <c r="Y2509" s="16"/>
    </row>
    <row r="2510" spans="1:25" hidden="1" x14ac:dyDescent="0.25">
      <c r="A2510" s="24"/>
      <c r="B2510" s="23"/>
      <c r="C2510" s="23"/>
      <c r="D2510" s="23"/>
      <c r="Y2510" s="16"/>
    </row>
    <row r="2511" spans="1:25" hidden="1" x14ac:dyDescent="0.25">
      <c r="A2511" s="24"/>
      <c r="B2511" s="23"/>
      <c r="C2511" s="23"/>
      <c r="D2511" s="23"/>
      <c r="Y2511" s="16"/>
    </row>
    <row r="2512" spans="1:25" hidden="1" x14ac:dyDescent="0.25">
      <c r="A2512" s="24"/>
      <c r="B2512" s="23"/>
      <c r="C2512" s="23"/>
      <c r="D2512" s="23"/>
      <c r="Y2512" s="16"/>
    </row>
    <row r="2513" spans="1:25" hidden="1" x14ac:dyDescent="0.25">
      <c r="A2513" s="24"/>
      <c r="B2513" s="23"/>
      <c r="C2513" s="23"/>
      <c r="D2513" s="23"/>
      <c r="Y2513" s="16"/>
    </row>
    <row r="2514" spans="1:25" hidden="1" x14ac:dyDescent="0.25">
      <c r="A2514" s="24"/>
      <c r="B2514" s="23"/>
      <c r="C2514" s="23"/>
      <c r="D2514" s="23"/>
      <c r="Y2514" s="16"/>
    </row>
    <row r="2515" spans="1:25" hidden="1" x14ac:dyDescent="0.25">
      <c r="A2515" s="24"/>
      <c r="B2515" s="23"/>
      <c r="C2515" s="23"/>
      <c r="D2515" s="23"/>
      <c r="Y2515" s="16"/>
    </row>
    <row r="2516" spans="1:25" hidden="1" x14ac:dyDescent="0.25">
      <c r="A2516" s="24"/>
      <c r="B2516" s="23"/>
      <c r="C2516" s="23"/>
      <c r="D2516" s="23"/>
      <c r="Y2516" s="16"/>
    </row>
    <row r="2517" spans="1:25" hidden="1" x14ac:dyDescent="0.25">
      <c r="A2517" s="24"/>
      <c r="B2517" s="23"/>
      <c r="C2517" s="23"/>
      <c r="D2517" s="23"/>
      <c r="Y2517" s="16"/>
    </row>
    <row r="2518" spans="1:25" hidden="1" x14ac:dyDescent="0.25">
      <c r="A2518" s="24"/>
      <c r="B2518" s="23"/>
      <c r="C2518" s="23"/>
      <c r="D2518" s="23"/>
      <c r="Y2518" s="16"/>
    </row>
    <row r="2519" spans="1:25" hidden="1" x14ac:dyDescent="0.25">
      <c r="A2519" s="24"/>
      <c r="B2519" s="23"/>
      <c r="C2519" s="23"/>
      <c r="D2519" s="23"/>
      <c r="Y2519" s="16"/>
    </row>
    <row r="2520" spans="1:25" hidden="1" x14ac:dyDescent="0.25">
      <c r="A2520" s="24"/>
      <c r="B2520" s="23"/>
      <c r="C2520" s="23"/>
      <c r="D2520" s="23"/>
      <c r="Y2520" s="16"/>
    </row>
    <row r="2521" spans="1:25" hidden="1" x14ac:dyDescent="0.25">
      <c r="A2521" s="24"/>
      <c r="B2521" s="23"/>
      <c r="C2521" s="23"/>
      <c r="D2521" s="23"/>
      <c r="Y2521" s="16"/>
    </row>
    <row r="2522" spans="1:25" hidden="1" x14ac:dyDescent="0.25">
      <c r="A2522" s="24"/>
      <c r="B2522" s="23"/>
      <c r="C2522" s="23"/>
      <c r="D2522" s="23"/>
      <c r="Y2522" s="16"/>
    </row>
    <row r="2523" spans="1:25" hidden="1" x14ac:dyDescent="0.25">
      <c r="A2523" s="24"/>
      <c r="B2523" s="23"/>
      <c r="C2523" s="23"/>
      <c r="D2523" s="23"/>
      <c r="Y2523" s="16"/>
    </row>
    <row r="2524" spans="1:25" hidden="1" x14ac:dyDescent="0.25">
      <c r="A2524" s="24"/>
      <c r="B2524" s="23"/>
      <c r="C2524" s="23"/>
      <c r="D2524" s="23"/>
      <c r="Y2524" s="16"/>
    </row>
    <row r="2525" spans="1:25" hidden="1" x14ac:dyDescent="0.25">
      <c r="A2525" s="24"/>
      <c r="B2525" s="23"/>
      <c r="C2525" s="23"/>
      <c r="D2525" s="23"/>
      <c r="Y2525" s="16"/>
    </row>
    <row r="2526" spans="1:25" hidden="1" x14ac:dyDescent="0.25">
      <c r="A2526" s="24"/>
      <c r="B2526" s="23"/>
      <c r="C2526" s="23"/>
      <c r="D2526" s="23"/>
      <c r="Y2526" s="16"/>
    </row>
    <row r="2527" spans="1:25" hidden="1" x14ac:dyDescent="0.25">
      <c r="A2527" s="24"/>
      <c r="B2527" s="23"/>
      <c r="C2527" s="23"/>
      <c r="D2527" s="23"/>
      <c r="Y2527" s="16"/>
    </row>
    <row r="2528" spans="1:25" hidden="1" x14ac:dyDescent="0.25">
      <c r="A2528" s="24"/>
      <c r="B2528" s="23"/>
      <c r="C2528" s="23"/>
      <c r="D2528" s="23"/>
      <c r="Y2528" s="16"/>
    </row>
    <row r="2529" spans="1:25" hidden="1" x14ac:dyDescent="0.25">
      <c r="A2529" s="24"/>
      <c r="B2529" s="23"/>
      <c r="C2529" s="23"/>
      <c r="D2529" s="23"/>
      <c r="Y2529" s="16"/>
    </row>
    <row r="2530" spans="1:25" hidden="1" x14ac:dyDescent="0.25">
      <c r="A2530" s="24"/>
      <c r="B2530" s="23"/>
      <c r="C2530" s="23"/>
      <c r="D2530" s="23"/>
      <c r="Y2530" s="16"/>
    </row>
    <row r="2531" spans="1:25" hidden="1" x14ac:dyDescent="0.25">
      <c r="A2531" s="24"/>
      <c r="B2531" s="23"/>
      <c r="C2531" s="23"/>
      <c r="D2531" s="23"/>
      <c r="Y2531" s="16"/>
    </row>
    <row r="2532" spans="1:25" hidden="1" x14ac:dyDescent="0.25">
      <c r="A2532" s="24"/>
      <c r="B2532" s="23"/>
      <c r="C2532" s="23"/>
      <c r="D2532" s="23"/>
      <c r="Y2532" s="16"/>
    </row>
    <row r="2533" spans="1:25" hidden="1" x14ac:dyDescent="0.25">
      <c r="A2533" s="24"/>
      <c r="B2533" s="23"/>
      <c r="C2533" s="23"/>
      <c r="D2533" s="23"/>
      <c r="Y2533" s="16"/>
    </row>
    <row r="2534" spans="1:25" hidden="1" x14ac:dyDescent="0.25">
      <c r="A2534" s="24"/>
      <c r="B2534" s="23"/>
      <c r="C2534" s="23"/>
      <c r="D2534" s="23"/>
      <c r="Y2534" s="16"/>
    </row>
    <row r="2535" spans="1:25" hidden="1" x14ac:dyDescent="0.25">
      <c r="A2535" s="24"/>
      <c r="B2535" s="23"/>
      <c r="C2535" s="23"/>
      <c r="D2535" s="23"/>
      <c r="Y2535" s="16"/>
    </row>
    <row r="2536" spans="1:25" hidden="1" x14ac:dyDescent="0.25">
      <c r="A2536" s="24"/>
      <c r="B2536" s="23"/>
      <c r="C2536" s="23"/>
      <c r="D2536" s="23"/>
      <c r="Y2536" s="16"/>
    </row>
    <row r="2537" spans="1:25" hidden="1" x14ac:dyDescent="0.25">
      <c r="A2537" s="24"/>
      <c r="B2537" s="23"/>
      <c r="C2537" s="23"/>
      <c r="D2537" s="23"/>
      <c r="Y2537" s="16"/>
    </row>
    <row r="2538" spans="1:25" hidden="1" x14ac:dyDescent="0.25">
      <c r="A2538" s="24"/>
      <c r="B2538" s="23"/>
      <c r="C2538" s="23"/>
      <c r="D2538" s="23"/>
      <c r="Y2538" s="16"/>
    </row>
    <row r="2539" spans="1:25" hidden="1" x14ac:dyDescent="0.25">
      <c r="A2539" s="24"/>
      <c r="B2539" s="23"/>
      <c r="C2539" s="23"/>
      <c r="D2539" s="23"/>
      <c r="Y2539" s="16"/>
    </row>
    <row r="2540" spans="1:25" hidden="1" x14ac:dyDescent="0.25">
      <c r="A2540" s="24"/>
      <c r="B2540" s="23"/>
      <c r="C2540" s="23"/>
      <c r="D2540" s="23"/>
      <c r="Y2540" s="16"/>
    </row>
    <row r="2541" spans="1:25" hidden="1" x14ac:dyDescent="0.25">
      <c r="A2541" s="24"/>
      <c r="B2541" s="23"/>
      <c r="C2541" s="23"/>
      <c r="D2541" s="23"/>
      <c r="Y2541" s="16"/>
    </row>
    <row r="2542" spans="1:25" hidden="1" x14ac:dyDescent="0.25">
      <c r="A2542" s="24"/>
      <c r="B2542" s="23"/>
      <c r="C2542" s="23"/>
      <c r="D2542" s="23"/>
      <c r="Y2542" s="16"/>
    </row>
    <row r="2543" spans="1:25" hidden="1" x14ac:dyDescent="0.25">
      <c r="A2543" s="24"/>
      <c r="B2543" s="23"/>
      <c r="C2543" s="23"/>
      <c r="D2543" s="23"/>
      <c r="Y2543" s="16"/>
    </row>
    <row r="2544" spans="1:25" hidden="1" x14ac:dyDescent="0.25">
      <c r="A2544" s="24"/>
      <c r="B2544" s="23"/>
      <c r="C2544" s="23"/>
      <c r="D2544" s="23"/>
      <c r="Y2544" s="16"/>
    </row>
    <row r="2545" spans="1:25" hidden="1" x14ac:dyDescent="0.25">
      <c r="A2545" s="24"/>
      <c r="B2545" s="23"/>
      <c r="C2545" s="23"/>
      <c r="D2545" s="23"/>
      <c r="Y2545" s="16"/>
    </row>
    <row r="2546" spans="1:25" hidden="1" x14ac:dyDescent="0.25">
      <c r="A2546" s="24"/>
      <c r="B2546" s="23"/>
      <c r="C2546" s="23"/>
      <c r="D2546" s="23"/>
      <c r="Y2546" s="16"/>
    </row>
    <row r="2547" spans="1:25" hidden="1" x14ac:dyDescent="0.25">
      <c r="A2547" s="24"/>
      <c r="B2547" s="23"/>
      <c r="C2547" s="23"/>
      <c r="D2547" s="23"/>
      <c r="Y2547" s="16"/>
    </row>
    <row r="2548" spans="1:25" hidden="1" x14ac:dyDescent="0.25">
      <c r="A2548" s="24"/>
      <c r="B2548" s="23"/>
      <c r="C2548" s="23"/>
      <c r="D2548" s="23"/>
      <c r="Y2548" s="16"/>
    </row>
    <row r="2549" spans="1:25" hidden="1" x14ac:dyDescent="0.25">
      <c r="A2549" s="24"/>
      <c r="B2549" s="23"/>
      <c r="C2549" s="23"/>
      <c r="D2549" s="23"/>
      <c r="Y2549" s="16"/>
    </row>
    <row r="2550" spans="1:25" hidden="1" x14ac:dyDescent="0.25">
      <c r="A2550" s="24"/>
      <c r="B2550" s="23"/>
      <c r="C2550" s="23"/>
      <c r="D2550" s="23"/>
      <c r="Y2550" s="16"/>
    </row>
    <row r="2551" spans="1:25" hidden="1" x14ac:dyDescent="0.25">
      <c r="A2551" s="24"/>
      <c r="B2551" s="23"/>
      <c r="C2551" s="23"/>
      <c r="D2551" s="23"/>
      <c r="Y2551" s="16"/>
    </row>
    <row r="2552" spans="1:25" hidden="1" x14ac:dyDescent="0.25">
      <c r="A2552" s="24"/>
      <c r="B2552" s="23"/>
      <c r="C2552" s="23"/>
      <c r="D2552" s="23"/>
      <c r="Y2552" s="16"/>
    </row>
    <row r="2553" spans="1:25" hidden="1" x14ac:dyDescent="0.25">
      <c r="A2553" s="24"/>
      <c r="B2553" s="23"/>
      <c r="C2553" s="23"/>
      <c r="D2553" s="23"/>
      <c r="Y2553" s="16"/>
    </row>
    <row r="2554" spans="1:25" hidden="1" x14ac:dyDescent="0.25">
      <c r="A2554" s="24"/>
      <c r="B2554" s="23"/>
      <c r="C2554" s="23"/>
      <c r="D2554" s="23"/>
      <c r="Y2554" s="16"/>
    </row>
    <row r="2555" spans="1:25" hidden="1" x14ac:dyDescent="0.25">
      <c r="A2555" s="24"/>
      <c r="B2555" s="23"/>
      <c r="C2555" s="23"/>
      <c r="D2555" s="23"/>
      <c r="Y2555" s="16"/>
    </row>
    <row r="2556" spans="1:25" hidden="1" x14ac:dyDescent="0.25">
      <c r="A2556" s="24"/>
      <c r="B2556" s="23"/>
      <c r="C2556" s="23"/>
      <c r="D2556" s="23"/>
      <c r="Y2556" s="16"/>
    </row>
    <row r="2557" spans="1:25" hidden="1" x14ac:dyDescent="0.25">
      <c r="A2557" s="24"/>
      <c r="B2557" s="23"/>
      <c r="C2557" s="23"/>
      <c r="D2557" s="23"/>
      <c r="Y2557" s="16"/>
    </row>
    <row r="2558" spans="1:25" hidden="1" x14ac:dyDescent="0.25">
      <c r="A2558" s="24"/>
      <c r="B2558" s="23"/>
      <c r="C2558" s="23"/>
      <c r="D2558" s="23"/>
      <c r="Y2558" s="16"/>
    </row>
    <row r="2559" spans="1:25" hidden="1" x14ac:dyDescent="0.25">
      <c r="A2559" s="24"/>
      <c r="B2559" s="23"/>
      <c r="C2559" s="23"/>
      <c r="D2559" s="23"/>
      <c r="Y2559" s="16"/>
    </row>
    <row r="2560" spans="1:25" hidden="1" x14ac:dyDescent="0.25">
      <c r="A2560" s="24"/>
      <c r="B2560" s="23"/>
      <c r="C2560" s="23"/>
      <c r="D2560" s="23"/>
      <c r="Y2560" s="16"/>
    </row>
    <row r="2561" spans="1:25" hidden="1" x14ac:dyDescent="0.25">
      <c r="A2561" s="24"/>
      <c r="B2561" s="23"/>
      <c r="C2561" s="23"/>
      <c r="D2561" s="23"/>
      <c r="Y2561" s="16"/>
    </row>
    <row r="2562" spans="1:25" hidden="1" x14ac:dyDescent="0.25">
      <c r="A2562" s="24"/>
      <c r="B2562" s="23"/>
      <c r="C2562" s="23"/>
      <c r="D2562" s="23"/>
      <c r="Y2562" s="16"/>
    </row>
    <row r="2563" spans="1:25" hidden="1" x14ac:dyDescent="0.25">
      <c r="A2563" s="24"/>
      <c r="B2563" s="23"/>
      <c r="C2563" s="23"/>
      <c r="D2563" s="23"/>
      <c r="Y2563" s="16"/>
    </row>
    <row r="2564" spans="1:25" hidden="1" x14ac:dyDescent="0.25">
      <c r="A2564" s="24"/>
      <c r="B2564" s="23"/>
      <c r="C2564" s="23"/>
      <c r="D2564" s="23"/>
      <c r="Y2564" s="16"/>
    </row>
    <row r="2565" spans="1:25" hidden="1" x14ac:dyDescent="0.25">
      <c r="A2565" s="24"/>
      <c r="B2565" s="23"/>
      <c r="C2565" s="23"/>
      <c r="D2565" s="23"/>
      <c r="Y2565" s="16"/>
    </row>
    <row r="2566" spans="1:25" hidden="1" x14ac:dyDescent="0.25">
      <c r="A2566" s="24"/>
      <c r="B2566" s="23"/>
      <c r="C2566" s="23"/>
      <c r="D2566" s="23"/>
      <c r="Y2566" s="16"/>
    </row>
    <row r="2567" spans="1:25" hidden="1" x14ac:dyDescent="0.25">
      <c r="A2567" s="24"/>
      <c r="B2567" s="23"/>
      <c r="C2567" s="23"/>
      <c r="D2567" s="23"/>
      <c r="Y2567" s="16"/>
    </row>
    <row r="2568" spans="1:25" hidden="1" x14ac:dyDescent="0.25">
      <c r="A2568" s="24"/>
      <c r="B2568" s="23"/>
      <c r="C2568" s="23"/>
      <c r="D2568" s="23"/>
      <c r="Y2568" s="16"/>
    </row>
    <row r="2569" spans="1:25" hidden="1" x14ac:dyDescent="0.25">
      <c r="A2569" s="24"/>
      <c r="B2569" s="23"/>
      <c r="C2569" s="23"/>
      <c r="D2569" s="23"/>
      <c r="Y2569" s="16"/>
    </row>
    <row r="2570" spans="1:25" hidden="1" x14ac:dyDescent="0.25">
      <c r="A2570" s="24"/>
      <c r="B2570" s="23"/>
      <c r="C2570" s="23"/>
      <c r="D2570" s="23"/>
      <c r="Y2570" s="16"/>
    </row>
    <row r="2571" spans="1:25" hidden="1" x14ac:dyDescent="0.25">
      <c r="A2571" s="24"/>
      <c r="B2571" s="23"/>
      <c r="C2571" s="23"/>
      <c r="D2571" s="23"/>
      <c r="Y2571" s="16"/>
    </row>
    <row r="2572" spans="1:25" hidden="1" x14ac:dyDescent="0.25">
      <c r="A2572" s="24"/>
      <c r="B2572" s="23"/>
      <c r="C2572" s="23"/>
      <c r="D2572" s="23"/>
      <c r="Y2572" s="16"/>
    </row>
    <row r="2573" spans="1:25" hidden="1" x14ac:dyDescent="0.25">
      <c r="A2573" s="24"/>
      <c r="B2573" s="23"/>
      <c r="C2573" s="23"/>
      <c r="D2573" s="23"/>
      <c r="Y2573" s="16"/>
    </row>
    <row r="2574" spans="1:25" hidden="1" x14ac:dyDescent="0.25">
      <c r="A2574" s="24"/>
      <c r="B2574" s="23"/>
      <c r="C2574" s="23"/>
      <c r="D2574" s="23"/>
      <c r="Y2574" s="16"/>
    </row>
    <row r="2575" spans="1:25" hidden="1" x14ac:dyDescent="0.25">
      <c r="A2575" s="24"/>
      <c r="B2575" s="23"/>
      <c r="C2575" s="23"/>
      <c r="D2575" s="23"/>
      <c r="Y2575" s="16"/>
    </row>
    <row r="2576" spans="1:25" hidden="1" x14ac:dyDescent="0.25">
      <c r="A2576" s="24"/>
      <c r="B2576" s="23"/>
      <c r="C2576" s="23"/>
      <c r="D2576" s="23"/>
      <c r="Y2576" s="16"/>
    </row>
    <row r="2577" spans="1:25" hidden="1" x14ac:dyDescent="0.25">
      <c r="A2577" s="24"/>
      <c r="B2577" s="23"/>
      <c r="C2577" s="23"/>
      <c r="D2577" s="23"/>
      <c r="Y2577" s="16"/>
    </row>
    <row r="2578" spans="1:25" hidden="1" x14ac:dyDescent="0.25">
      <c r="A2578" s="24"/>
      <c r="B2578" s="23"/>
      <c r="C2578" s="23"/>
      <c r="D2578" s="23"/>
      <c r="Y2578" s="16"/>
    </row>
    <row r="2579" spans="1:25" hidden="1" x14ac:dyDescent="0.25">
      <c r="A2579" s="24"/>
      <c r="B2579" s="23"/>
      <c r="C2579" s="23"/>
      <c r="D2579" s="23"/>
      <c r="Y2579" s="16"/>
    </row>
    <row r="2580" spans="1:25" hidden="1" x14ac:dyDescent="0.25">
      <c r="A2580" s="24"/>
      <c r="B2580" s="23"/>
      <c r="C2580" s="23"/>
      <c r="D2580" s="23"/>
      <c r="Y2580" s="16"/>
    </row>
    <row r="2581" spans="1:25" hidden="1" x14ac:dyDescent="0.25">
      <c r="A2581" s="24"/>
      <c r="B2581" s="23"/>
      <c r="C2581" s="23"/>
      <c r="D2581" s="23"/>
      <c r="Y2581" s="16"/>
    </row>
    <row r="2582" spans="1:25" hidden="1" x14ac:dyDescent="0.25">
      <c r="A2582" s="24"/>
      <c r="B2582" s="23"/>
      <c r="C2582" s="23"/>
      <c r="D2582" s="23"/>
      <c r="Y2582" s="16"/>
    </row>
    <row r="2583" spans="1:25" hidden="1" x14ac:dyDescent="0.25">
      <c r="A2583" s="24"/>
      <c r="B2583" s="23"/>
      <c r="C2583" s="23"/>
      <c r="D2583" s="23"/>
      <c r="Y2583" s="16"/>
    </row>
    <row r="2584" spans="1:25" hidden="1" x14ac:dyDescent="0.25">
      <c r="A2584" s="24"/>
      <c r="B2584" s="23"/>
      <c r="C2584" s="23"/>
      <c r="D2584" s="23"/>
      <c r="Y2584" s="16"/>
    </row>
    <row r="2585" spans="1:25" hidden="1" x14ac:dyDescent="0.25">
      <c r="A2585" s="24"/>
      <c r="B2585" s="23"/>
      <c r="C2585" s="23"/>
      <c r="D2585" s="23"/>
      <c r="Y2585" s="16"/>
    </row>
    <row r="2586" spans="1:25" hidden="1" x14ac:dyDescent="0.25">
      <c r="A2586" s="24"/>
      <c r="B2586" s="23"/>
      <c r="C2586" s="23"/>
      <c r="D2586" s="23"/>
      <c r="Y2586" s="16"/>
    </row>
    <row r="2587" spans="1:25" hidden="1" x14ac:dyDescent="0.25">
      <c r="A2587" s="24"/>
      <c r="B2587" s="23"/>
      <c r="C2587" s="23"/>
      <c r="D2587" s="23"/>
      <c r="Y2587" s="16"/>
    </row>
    <row r="2588" spans="1:25" hidden="1" x14ac:dyDescent="0.25">
      <c r="A2588" s="24"/>
      <c r="B2588" s="23"/>
      <c r="C2588" s="23"/>
      <c r="D2588" s="23"/>
      <c r="Y2588" s="16"/>
    </row>
    <row r="2589" spans="1:25" hidden="1" x14ac:dyDescent="0.25">
      <c r="A2589" s="24"/>
      <c r="B2589" s="23"/>
      <c r="C2589" s="23"/>
      <c r="D2589" s="23"/>
      <c r="Y2589" s="16"/>
    </row>
    <row r="2590" spans="1:25" hidden="1" x14ac:dyDescent="0.25">
      <c r="A2590" s="24"/>
      <c r="B2590" s="23"/>
      <c r="C2590" s="23"/>
      <c r="D2590" s="23"/>
      <c r="Y2590" s="16"/>
    </row>
    <row r="2591" spans="1:25" hidden="1" x14ac:dyDescent="0.25">
      <c r="A2591" s="24"/>
      <c r="B2591" s="23"/>
      <c r="C2591" s="23"/>
      <c r="D2591" s="23"/>
      <c r="Y2591" s="16"/>
    </row>
    <row r="2592" spans="1:25" hidden="1" x14ac:dyDescent="0.25">
      <c r="A2592" s="24"/>
      <c r="B2592" s="23"/>
      <c r="C2592" s="23"/>
      <c r="D2592" s="23"/>
      <c r="Y2592" s="16"/>
    </row>
    <row r="2593" spans="1:25" hidden="1" x14ac:dyDescent="0.25">
      <c r="A2593" s="24"/>
      <c r="B2593" s="23"/>
      <c r="C2593" s="23"/>
      <c r="D2593" s="23"/>
      <c r="Y2593" s="16"/>
    </row>
    <row r="2594" spans="1:25" hidden="1" x14ac:dyDescent="0.25">
      <c r="A2594" s="24"/>
      <c r="B2594" s="23"/>
      <c r="C2594" s="23"/>
      <c r="D2594" s="23"/>
      <c r="Y2594" s="16"/>
    </row>
    <row r="2595" spans="1:25" hidden="1" x14ac:dyDescent="0.25">
      <c r="A2595" s="24"/>
      <c r="B2595" s="23"/>
      <c r="C2595" s="23"/>
      <c r="D2595" s="23"/>
      <c r="Y2595" s="16"/>
    </row>
    <row r="2596" spans="1:25" hidden="1" x14ac:dyDescent="0.25">
      <c r="A2596" s="24"/>
      <c r="B2596" s="23"/>
      <c r="C2596" s="23"/>
      <c r="D2596" s="23"/>
      <c r="Y2596" s="16"/>
    </row>
    <row r="2597" spans="1:25" hidden="1" x14ac:dyDescent="0.25">
      <c r="A2597" s="24"/>
      <c r="B2597" s="23"/>
      <c r="C2597" s="23"/>
      <c r="D2597" s="23"/>
      <c r="Y2597" s="16"/>
    </row>
    <row r="2598" spans="1:25" hidden="1" x14ac:dyDescent="0.25">
      <c r="A2598" s="24"/>
      <c r="B2598" s="23"/>
      <c r="C2598" s="23"/>
      <c r="D2598" s="23"/>
      <c r="Y2598" s="16"/>
    </row>
    <row r="2599" spans="1:25" hidden="1" x14ac:dyDescent="0.25">
      <c r="A2599" s="24"/>
      <c r="B2599" s="23"/>
      <c r="C2599" s="23"/>
      <c r="D2599" s="23"/>
      <c r="Y2599" s="16"/>
    </row>
    <row r="2600" spans="1:25" hidden="1" x14ac:dyDescent="0.25">
      <c r="A2600" s="24"/>
      <c r="B2600" s="23"/>
      <c r="C2600" s="23"/>
      <c r="D2600" s="23"/>
      <c r="Y2600" s="16"/>
    </row>
    <row r="2601" spans="1:25" hidden="1" x14ac:dyDescent="0.25">
      <c r="A2601" s="24"/>
      <c r="B2601" s="23"/>
      <c r="C2601" s="23"/>
      <c r="D2601" s="23"/>
      <c r="Y2601" s="16"/>
    </row>
    <row r="2602" spans="1:25" hidden="1" x14ac:dyDescent="0.25">
      <c r="A2602" s="24"/>
      <c r="B2602" s="23"/>
      <c r="C2602" s="23"/>
      <c r="D2602" s="23"/>
      <c r="Y2602" s="16"/>
    </row>
    <row r="2603" spans="1:25" hidden="1" x14ac:dyDescent="0.25">
      <c r="A2603" s="24"/>
      <c r="B2603" s="23"/>
      <c r="C2603" s="23"/>
      <c r="D2603" s="23"/>
      <c r="Y2603" s="16"/>
    </row>
    <row r="2604" spans="1:25" hidden="1" x14ac:dyDescent="0.25">
      <c r="A2604" s="24"/>
      <c r="B2604" s="23"/>
      <c r="C2604" s="23"/>
      <c r="D2604" s="23"/>
      <c r="Y2604" s="16"/>
    </row>
    <row r="2605" spans="1:25" hidden="1" x14ac:dyDescent="0.25">
      <c r="A2605" s="24"/>
      <c r="B2605" s="23"/>
      <c r="C2605" s="23"/>
      <c r="D2605" s="23"/>
      <c r="Y2605" s="16"/>
    </row>
    <row r="2606" spans="1:25" hidden="1" x14ac:dyDescent="0.25">
      <c r="A2606" s="24"/>
      <c r="B2606" s="23"/>
      <c r="C2606" s="23"/>
      <c r="D2606" s="23"/>
      <c r="Y2606" s="16"/>
    </row>
    <row r="2607" spans="1:25" hidden="1" x14ac:dyDescent="0.25">
      <c r="A2607" s="24"/>
      <c r="B2607" s="23"/>
      <c r="C2607" s="23"/>
      <c r="D2607" s="23"/>
      <c r="Y2607" s="16"/>
    </row>
    <row r="2608" spans="1:25" hidden="1" x14ac:dyDescent="0.25">
      <c r="A2608" s="24"/>
      <c r="B2608" s="23"/>
      <c r="C2608" s="23"/>
      <c r="D2608" s="23"/>
      <c r="Y2608" s="16"/>
    </row>
    <row r="2609" spans="1:25" hidden="1" x14ac:dyDescent="0.25">
      <c r="A2609" s="24"/>
      <c r="B2609" s="23"/>
      <c r="C2609" s="23"/>
      <c r="D2609" s="23"/>
      <c r="Y2609" s="16"/>
    </row>
    <row r="2610" spans="1:25" hidden="1" x14ac:dyDescent="0.25">
      <c r="A2610" s="24"/>
      <c r="B2610" s="23"/>
      <c r="C2610" s="23"/>
      <c r="D2610" s="23"/>
      <c r="Y2610" s="16"/>
    </row>
    <row r="2611" spans="1:25" hidden="1" x14ac:dyDescent="0.25">
      <c r="A2611" s="24"/>
      <c r="B2611" s="23"/>
      <c r="C2611" s="23"/>
      <c r="D2611" s="23"/>
      <c r="Y2611" s="16"/>
    </row>
    <row r="2612" spans="1:25" hidden="1" x14ac:dyDescent="0.25">
      <c r="A2612" s="24"/>
      <c r="B2612" s="23"/>
      <c r="C2612" s="23"/>
      <c r="D2612" s="23"/>
      <c r="Y2612" s="16"/>
    </row>
    <row r="2613" spans="1:25" hidden="1" x14ac:dyDescent="0.25">
      <c r="A2613" s="24"/>
      <c r="B2613" s="23"/>
      <c r="C2613" s="23"/>
      <c r="D2613" s="23"/>
      <c r="Y2613" s="16"/>
    </row>
    <row r="2614" spans="1:25" hidden="1" x14ac:dyDescent="0.25">
      <c r="A2614" s="24"/>
      <c r="B2614" s="23"/>
      <c r="C2614" s="23"/>
      <c r="D2614" s="23"/>
      <c r="Y2614" s="16"/>
    </row>
    <row r="2615" spans="1:25" hidden="1" x14ac:dyDescent="0.25">
      <c r="A2615" s="24"/>
      <c r="B2615" s="23"/>
      <c r="C2615" s="23"/>
      <c r="D2615" s="23"/>
      <c r="Y2615" s="16"/>
    </row>
    <row r="2616" spans="1:25" hidden="1" x14ac:dyDescent="0.25">
      <c r="A2616" s="24"/>
      <c r="B2616" s="23"/>
      <c r="C2616" s="23"/>
      <c r="D2616" s="23"/>
      <c r="Y2616" s="16"/>
    </row>
    <row r="2617" spans="1:25" hidden="1" x14ac:dyDescent="0.25">
      <c r="A2617" s="24"/>
      <c r="B2617" s="23"/>
      <c r="C2617" s="23"/>
      <c r="D2617" s="23"/>
      <c r="Y2617" s="16"/>
    </row>
    <row r="2618" spans="1:25" hidden="1" x14ac:dyDescent="0.25">
      <c r="A2618" s="24"/>
      <c r="B2618" s="23"/>
      <c r="C2618" s="23"/>
      <c r="D2618" s="23"/>
      <c r="Y2618" s="16"/>
    </row>
    <row r="2619" spans="1:25" hidden="1" x14ac:dyDescent="0.25">
      <c r="A2619" s="24"/>
      <c r="B2619" s="23"/>
      <c r="C2619" s="23"/>
      <c r="D2619" s="23"/>
      <c r="Y2619" s="16"/>
    </row>
    <row r="2620" spans="1:25" hidden="1" x14ac:dyDescent="0.25">
      <c r="A2620" s="24"/>
      <c r="B2620" s="23"/>
      <c r="C2620" s="23"/>
      <c r="D2620" s="23"/>
      <c r="Y2620" s="16"/>
    </row>
    <row r="2621" spans="1:25" hidden="1" x14ac:dyDescent="0.25">
      <c r="A2621" s="24"/>
      <c r="B2621" s="23"/>
      <c r="C2621" s="23"/>
      <c r="D2621" s="23"/>
      <c r="Y2621" s="16"/>
    </row>
    <row r="2622" spans="1:25" hidden="1" x14ac:dyDescent="0.25">
      <c r="A2622" s="24"/>
      <c r="B2622" s="23"/>
      <c r="C2622" s="23"/>
      <c r="D2622" s="23"/>
      <c r="Y2622" s="16"/>
    </row>
    <row r="2623" spans="1:25" hidden="1" x14ac:dyDescent="0.25">
      <c r="A2623" s="24"/>
      <c r="B2623" s="23"/>
      <c r="C2623" s="23"/>
      <c r="D2623" s="23"/>
      <c r="Y2623" s="16"/>
    </row>
    <row r="2624" spans="1:25" hidden="1" x14ac:dyDescent="0.25">
      <c r="A2624" s="24"/>
      <c r="B2624" s="23"/>
      <c r="C2624" s="23"/>
      <c r="D2624" s="23"/>
      <c r="Y2624" s="16"/>
    </row>
    <row r="2625" spans="1:25" hidden="1" x14ac:dyDescent="0.25">
      <c r="A2625" s="24"/>
      <c r="B2625" s="23"/>
      <c r="C2625" s="23"/>
      <c r="D2625" s="23"/>
      <c r="Y2625" s="16"/>
    </row>
    <row r="2626" spans="1:25" hidden="1" x14ac:dyDescent="0.25">
      <c r="A2626" s="24"/>
      <c r="B2626" s="23"/>
      <c r="C2626" s="23"/>
      <c r="D2626" s="23"/>
      <c r="Y2626" s="16"/>
    </row>
    <row r="2627" spans="1:25" hidden="1" x14ac:dyDescent="0.25">
      <c r="A2627" s="24"/>
      <c r="B2627" s="23"/>
      <c r="C2627" s="23"/>
      <c r="D2627" s="23"/>
      <c r="Y2627" s="16"/>
    </row>
    <row r="2628" spans="1:25" hidden="1" x14ac:dyDescent="0.25">
      <c r="A2628" s="24"/>
      <c r="B2628" s="23"/>
      <c r="C2628" s="23"/>
      <c r="D2628" s="23"/>
      <c r="Y2628" s="16"/>
    </row>
    <row r="2629" spans="1:25" hidden="1" x14ac:dyDescent="0.25">
      <c r="A2629" s="24"/>
      <c r="B2629" s="23"/>
      <c r="C2629" s="23"/>
      <c r="D2629" s="23"/>
      <c r="Y2629" s="16"/>
    </row>
    <row r="2630" spans="1:25" hidden="1" x14ac:dyDescent="0.25">
      <c r="A2630" s="24"/>
      <c r="B2630" s="23"/>
      <c r="C2630" s="23"/>
      <c r="D2630" s="23"/>
      <c r="Y2630" s="16"/>
    </row>
    <row r="2631" spans="1:25" hidden="1" x14ac:dyDescent="0.25">
      <c r="A2631" s="24"/>
      <c r="B2631" s="23"/>
      <c r="C2631" s="23"/>
      <c r="D2631" s="23"/>
      <c r="Y2631" s="16"/>
    </row>
    <row r="2632" spans="1:25" hidden="1" x14ac:dyDescent="0.25">
      <c r="A2632" s="24"/>
      <c r="B2632" s="23"/>
      <c r="C2632" s="23"/>
      <c r="D2632" s="23"/>
      <c r="Y2632" s="16"/>
    </row>
    <row r="2633" spans="1:25" hidden="1" x14ac:dyDescent="0.25">
      <c r="A2633" s="24"/>
      <c r="B2633" s="23"/>
      <c r="C2633" s="23"/>
      <c r="D2633" s="23"/>
      <c r="Y2633" s="16"/>
    </row>
    <row r="2634" spans="1:25" hidden="1" x14ac:dyDescent="0.25">
      <c r="A2634" s="24"/>
      <c r="B2634" s="23"/>
      <c r="C2634" s="23"/>
      <c r="D2634" s="23"/>
      <c r="Y2634" s="16"/>
    </row>
    <row r="2635" spans="1:25" hidden="1" x14ac:dyDescent="0.25">
      <c r="A2635" s="24"/>
      <c r="B2635" s="23"/>
      <c r="C2635" s="23"/>
      <c r="D2635" s="23"/>
      <c r="Y2635" s="16"/>
    </row>
    <row r="2636" spans="1:25" hidden="1" x14ac:dyDescent="0.25">
      <c r="A2636" s="24"/>
      <c r="B2636" s="23"/>
      <c r="C2636" s="23"/>
      <c r="D2636" s="23"/>
      <c r="Y2636" s="16"/>
    </row>
    <row r="2637" spans="1:25" hidden="1" x14ac:dyDescent="0.25">
      <c r="A2637" s="24"/>
      <c r="B2637" s="23"/>
      <c r="C2637" s="23"/>
      <c r="D2637" s="23"/>
      <c r="Y2637" s="16"/>
    </row>
    <row r="2638" spans="1:25" hidden="1" x14ac:dyDescent="0.25">
      <c r="A2638" s="24"/>
      <c r="B2638" s="23"/>
      <c r="C2638" s="23"/>
      <c r="D2638" s="23"/>
      <c r="Y2638" s="16"/>
    </row>
    <row r="2639" spans="1:25" hidden="1" x14ac:dyDescent="0.25">
      <c r="A2639" s="24"/>
      <c r="B2639" s="23"/>
      <c r="C2639" s="23"/>
      <c r="D2639" s="23"/>
      <c r="Y2639" s="16"/>
    </row>
    <row r="2640" spans="1:25" hidden="1" x14ac:dyDescent="0.25">
      <c r="A2640" s="24"/>
      <c r="B2640" s="23"/>
      <c r="C2640" s="23"/>
      <c r="D2640" s="23"/>
      <c r="Y2640" s="16"/>
    </row>
    <row r="2641" spans="1:25" hidden="1" x14ac:dyDescent="0.25">
      <c r="A2641" s="24"/>
      <c r="B2641" s="23"/>
      <c r="C2641" s="23"/>
      <c r="D2641" s="23"/>
      <c r="Y2641" s="16"/>
    </row>
    <row r="2642" spans="1:25" hidden="1" x14ac:dyDescent="0.25">
      <c r="A2642" s="24"/>
      <c r="B2642" s="23"/>
      <c r="C2642" s="23"/>
      <c r="D2642" s="23"/>
      <c r="Y2642" s="16"/>
    </row>
    <row r="2643" spans="1:25" hidden="1" x14ac:dyDescent="0.25">
      <c r="A2643" s="24"/>
      <c r="B2643" s="23"/>
      <c r="C2643" s="23"/>
      <c r="D2643" s="23"/>
      <c r="Y2643" s="16"/>
    </row>
    <row r="2644" spans="1:25" hidden="1" x14ac:dyDescent="0.25">
      <c r="A2644" s="24"/>
      <c r="B2644" s="23"/>
      <c r="C2644" s="23"/>
      <c r="D2644" s="23"/>
      <c r="Y2644" s="16"/>
    </row>
    <row r="2645" spans="1:25" hidden="1" x14ac:dyDescent="0.25">
      <c r="A2645" s="24"/>
      <c r="B2645" s="23"/>
      <c r="C2645" s="23"/>
      <c r="D2645" s="23"/>
      <c r="Y2645" s="16"/>
    </row>
    <row r="2646" spans="1:25" hidden="1" x14ac:dyDescent="0.25">
      <c r="A2646" s="24"/>
      <c r="B2646" s="23"/>
      <c r="C2646" s="23"/>
      <c r="D2646" s="23"/>
      <c r="Y2646" s="16"/>
    </row>
    <row r="2647" spans="1:25" hidden="1" x14ac:dyDescent="0.25">
      <c r="A2647" s="24"/>
      <c r="B2647" s="23"/>
      <c r="C2647" s="23"/>
      <c r="D2647" s="23"/>
      <c r="Y2647" s="16"/>
    </row>
    <row r="2648" spans="1:25" hidden="1" x14ac:dyDescent="0.25">
      <c r="A2648" s="24"/>
      <c r="B2648" s="23"/>
      <c r="C2648" s="23"/>
      <c r="D2648" s="23"/>
      <c r="Y2648" s="16"/>
    </row>
    <row r="2649" spans="1:25" hidden="1" x14ac:dyDescent="0.25">
      <c r="A2649" s="24"/>
      <c r="B2649" s="23"/>
      <c r="C2649" s="23"/>
      <c r="D2649" s="23"/>
      <c r="Y2649" s="16"/>
    </row>
    <row r="2650" spans="1:25" hidden="1" x14ac:dyDescent="0.25">
      <c r="A2650" s="24"/>
      <c r="B2650" s="23"/>
      <c r="C2650" s="23"/>
      <c r="D2650" s="23"/>
      <c r="Y2650" s="16"/>
    </row>
    <row r="2651" spans="1:25" hidden="1" x14ac:dyDescent="0.25">
      <c r="A2651" s="24"/>
      <c r="B2651" s="23"/>
      <c r="C2651" s="23"/>
      <c r="D2651" s="23"/>
      <c r="Y2651" s="16"/>
    </row>
    <row r="2652" spans="1:25" hidden="1" x14ac:dyDescent="0.25">
      <c r="A2652" s="24"/>
      <c r="B2652" s="23"/>
      <c r="C2652" s="23"/>
      <c r="D2652" s="23"/>
      <c r="Y2652" s="16"/>
    </row>
    <row r="2653" spans="1:25" hidden="1" x14ac:dyDescent="0.25">
      <c r="A2653" s="24"/>
      <c r="B2653" s="23"/>
      <c r="C2653" s="23"/>
      <c r="D2653" s="23"/>
      <c r="Y2653" s="16"/>
    </row>
    <row r="2654" spans="1:25" hidden="1" x14ac:dyDescent="0.25">
      <c r="A2654" s="24"/>
      <c r="B2654" s="23"/>
      <c r="C2654" s="23"/>
      <c r="D2654" s="23"/>
      <c r="Y2654" s="16"/>
    </row>
    <row r="2655" spans="1:25" hidden="1" x14ac:dyDescent="0.25">
      <c r="A2655" s="24"/>
      <c r="B2655" s="23"/>
      <c r="C2655" s="23"/>
      <c r="D2655" s="23"/>
      <c r="Y2655" s="16"/>
    </row>
    <row r="2656" spans="1:25" hidden="1" x14ac:dyDescent="0.25">
      <c r="A2656" s="24"/>
      <c r="B2656" s="23"/>
      <c r="C2656" s="23"/>
      <c r="D2656" s="23"/>
      <c r="Y2656" s="16"/>
    </row>
    <row r="2657" spans="1:25" hidden="1" x14ac:dyDescent="0.25">
      <c r="A2657" s="24"/>
      <c r="B2657" s="23"/>
      <c r="C2657" s="23"/>
      <c r="D2657" s="23"/>
      <c r="Y2657" s="16"/>
    </row>
    <row r="2658" spans="1:25" hidden="1" x14ac:dyDescent="0.25">
      <c r="A2658" s="24"/>
      <c r="B2658" s="23"/>
      <c r="C2658" s="23"/>
      <c r="D2658" s="23"/>
      <c r="Y2658" s="16"/>
    </row>
    <row r="2659" spans="1:25" hidden="1" x14ac:dyDescent="0.25">
      <c r="A2659" s="24"/>
      <c r="B2659" s="23"/>
      <c r="C2659" s="23"/>
      <c r="D2659" s="23"/>
      <c r="Y2659" s="16"/>
    </row>
    <row r="2660" spans="1:25" hidden="1" x14ac:dyDescent="0.25">
      <c r="A2660" s="24"/>
      <c r="B2660" s="23"/>
      <c r="C2660" s="23"/>
      <c r="D2660" s="23"/>
      <c r="Y2660" s="16"/>
    </row>
    <row r="2661" spans="1:25" hidden="1" x14ac:dyDescent="0.25">
      <c r="A2661" s="24"/>
      <c r="B2661" s="23"/>
      <c r="C2661" s="23"/>
      <c r="D2661" s="23"/>
      <c r="Y2661" s="16"/>
    </row>
    <row r="2662" spans="1:25" hidden="1" x14ac:dyDescent="0.25">
      <c r="A2662" s="24"/>
      <c r="B2662" s="23"/>
      <c r="C2662" s="23"/>
      <c r="D2662" s="23"/>
      <c r="Y2662" s="16"/>
    </row>
    <row r="2663" spans="1:25" hidden="1" x14ac:dyDescent="0.25">
      <c r="A2663" s="24"/>
      <c r="B2663" s="23"/>
      <c r="C2663" s="23"/>
      <c r="D2663" s="23"/>
      <c r="Y2663" s="16"/>
    </row>
    <row r="2664" spans="1:25" hidden="1" x14ac:dyDescent="0.25">
      <c r="A2664" s="24"/>
      <c r="B2664" s="23"/>
      <c r="C2664" s="23"/>
      <c r="D2664" s="23"/>
      <c r="Y2664" s="16"/>
    </row>
    <row r="2665" spans="1:25" hidden="1" x14ac:dyDescent="0.25">
      <c r="A2665" s="24"/>
      <c r="B2665" s="23"/>
      <c r="C2665" s="23"/>
      <c r="D2665" s="23"/>
      <c r="Y2665" s="16"/>
    </row>
    <row r="2666" spans="1:25" hidden="1" x14ac:dyDescent="0.25">
      <c r="A2666" s="24"/>
      <c r="B2666" s="23"/>
      <c r="C2666" s="23"/>
      <c r="D2666" s="23"/>
      <c r="Y2666" s="16"/>
    </row>
    <row r="2667" spans="1:25" hidden="1" x14ac:dyDescent="0.25">
      <c r="A2667" s="24"/>
      <c r="B2667" s="23"/>
      <c r="C2667" s="23"/>
      <c r="D2667" s="23"/>
      <c r="Y2667" s="16"/>
    </row>
    <row r="2668" spans="1:25" hidden="1" x14ac:dyDescent="0.25">
      <c r="A2668" s="24"/>
      <c r="B2668" s="23"/>
      <c r="C2668" s="23"/>
      <c r="D2668" s="23"/>
      <c r="Y2668" s="16"/>
    </row>
    <row r="2669" spans="1:25" hidden="1" x14ac:dyDescent="0.25">
      <c r="A2669" s="24"/>
      <c r="B2669" s="23"/>
      <c r="C2669" s="23"/>
      <c r="D2669" s="23"/>
      <c r="Y2669" s="16"/>
    </row>
    <row r="2670" spans="1:25" hidden="1" x14ac:dyDescent="0.25">
      <c r="A2670" s="24"/>
      <c r="B2670" s="23"/>
      <c r="C2670" s="23"/>
      <c r="D2670" s="23"/>
      <c r="Y2670" s="16"/>
    </row>
    <row r="2671" spans="1:25" hidden="1" x14ac:dyDescent="0.25">
      <c r="A2671" s="24"/>
      <c r="B2671" s="23"/>
      <c r="C2671" s="23"/>
      <c r="D2671" s="23"/>
      <c r="Y2671" s="16"/>
    </row>
    <row r="2672" spans="1:25" hidden="1" x14ac:dyDescent="0.25">
      <c r="A2672" s="24"/>
      <c r="B2672" s="23"/>
      <c r="C2672" s="23"/>
      <c r="D2672" s="23"/>
      <c r="Y2672" s="16"/>
    </row>
    <row r="2673" spans="1:25" hidden="1" x14ac:dyDescent="0.25">
      <c r="A2673" s="24"/>
      <c r="B2673" s="23"/>
      <c r="C2673" s="23"/>
      <c r="D2673" s="23"/>
      <c r="Y2673" s="16"/>
    </row>
    <row r="2674" spans="1:25" hidden="1" x14ac:dyDescent="0.25">
      <c r="A2674" s="24"/>
      <c r="B2674" s="23"/>
      <c r="C2674" s="23"/>
      <c r="D2674" s="23"/>
      <c r="Y2674" s="16"/>
    </row>
    <row r="2675" spans="1:25" hidden="1" x14ac:dyDescent="0.25">
      <c r="A2675" s="24"/>
      <c r="B2675" s="23"/>
      <c r="C2675" s="23"/>
      <c r="D2675" s="23"/>
      <c r="Y2675" s="16"/>
    </row>
    <row r="2676" spans="1:25" hidden="1" x14ac:dyDescent="0.25">
      <c r="A2676" s="24"/>
      <c r="B2676" s="23"/>
      <c r="C2676" s="23"/>
      <c r="D2676" s="23"/>
      <c r="Y2676" s="16"/>
    </row>
    <row r="2677" spans="1:25" hidden="1" x14ac:dyDescent="0.25">
      <c r="A2677" s="24"/>
      <c r="B2677" s="23"/>
      <c r="C2677" s="23"/>
      <c r="D2677" s="23"/>
      <c r="Y2677" s="16"/>
    </row>
    <row r="2678" spans="1:25" hidden="1" x14ac:dyDescent="0.25">
      <c r="A2678" s="24"/>
      <c r="B2678" s="23"/>
      <c r="C2678" s="23"/>
      <c r="D2678" s="23"/>
      <c r="Y2678" s="16"/>
    </row>
    <row r="2679" spans="1:25" hidden="1" x14ac:dyDescent="0.25">
      <c r="A2679" s="24"/>
      <c r="B2679" s="23"/>
      <c r="C2679" s="23"/>
      <c r="D2679" s="23"/>
      <c r="Y2679" s="16"/>
    </row>
    <row r="2680" spans="1:25" hidden="1" x14ac:dyDescent="0.25">
      <c r="A2680" s="24"/>
      <c r="B2680" s="23"/>
      <c r="C2680" s="23"/>
      <c r="D2680" s="23"/>
      <c r="Y2680" s="16"/>
    </row>
    <row r="2681" spans="1:25" hidden="1" x14ac:dyDescent="0.25">
      <c r="A2681" s="24"/>
      <c r="B2681" s="23"/>
      <c r="C2681" s="23"/>
      <c r="D2681" s="23"/>
      <c r="Y2681" s="16"/>
    </row>
    <row r="2682" spans="1:25" hidden="1" x14ac:dyDescent="0.25">
      <c r="A2682" s="24"/>
      <c r="B2682" s="23"/>
      <c r="C2682" s="23"/>
      <c r="D2682" s="23"/>
      <c r="Y2682" s="16"/>
    </row>
    <row r="2683" spans="1:25" hidden="1" x14ac:dyDescent="0.25">
      <c r="A2683" s="24"/>
      <c r="B2683" s="23"/>
      <c r="C2683" s="23"/>
      <c r="D2683" s="23"/>
      <c r="Y2683" s="16"/>
    </row>
    <row r="2684" spans="1:25" hidden="1" x14ac:dyDescent="0.25">
      <c r="A2684" s="24"/>
      <c r="B2684" s="23"/>
      <c r="C2684" s="23"/>
      <c r="D2684" s="23"/>
      <c r="Y2684" s="16"/>
    </row>
    <row r="2685" spans="1:25" hidden="1" x14ac:dyDescent="0.25">
      <c r="A2685" s="24"/>
      <c r="B2685" s="23"/>
      <c r="C2685" s="23"/>
      <c r="D2685" s="23"/>
      <c r="Y2685" s="16"/>
    </row>
    <row r="2686" spans="1:25" hidden="1" x14ac:dyDescent="0.25">
      <c r="A2686" s="24"/>
      <c r="B2686" s="23"/>
      <c r="C2686" s="23"/>
      <c r="D2686" s="23"/>
      <c r="Y2686" s="16"/>
    </row>
    <row r="2687" spans="1:25" hidden="1" x14ac:dyDescent="0.25">
      <c r="A2687" s="24"/>
      <c r="B2687" s="23"/>
      <c r="C2687" s="23"/>
      <c r="D2687" s="23"/>
      <c r="Y2687" s="16"/>
    </row>
    <row r="2688" spans="1:25" hidden="1" x14ac:dyDescent="0.25">
      <c r="A2688" s="24"/>
      <c r="B2688" s="23"/>
      <c r="C2688" s="23"/>
      <c r="D2688" s="23"/>
      <c r="Y2688" s="16"/>
    </row>
    <row r="2689" spans="1:25" hidden="1" x14ac:dyDescent="0.25">
      <c r="A2689" s="24"/>
      <c r="B2689" s="23"/>
      <c r="C2689" s="23"/>
      <c r="D2689" s="23"/>
      <c r="Y2689" s="16"/>
    </row>
    <row r="2690" spans="1:25" hidden="1" x14ac:dyDescent="0.25">
      <c r="A2690" s="24"/>
      <c r="B2690" s="23"/>
      <c r="C2690" s="23"/>
      <c r="D2690" s="23"/>
      <c r="Y2690" s="16"/>
    </row>
    <row r="2691" spans="1:25" hidden="1" x14ac:dyDescent="0.25">
      <c r="A2691" s="24"/>
      <c r="B2691" s="23"/>
      <c r="C2691" s="23"/>
      <c r="D2691" s="23"/>
      <c r="Y2691" s="16"/>
    </row>
    <row r="2692" spans="1:25" hidden="1" x14ac:dyDescent="0.25">
      <c r="A2692" s="24"/>
      <c r="B2692" s="23"/>
      <c r="C2692" s="23"/>
      <c r="D2692" s="23"/>
      <c r="Y2692" s="16"/>
    </row>
    <row r="2693" spans="1:25" hidden="1" x14ac:dyDescent="0.25">
      <c r="A2693" s="24"/>
      <c r="B2693" s="23"/>
      <c r="C2693" s="23"/>
      <c r="D2693" s="23"/>
      <c r="Y2693" s="16"/>
    </row>
    <row r="2694" spans="1:25" hidden="1" x14ac:dyDescent="0.25">
      <c r="A2694" s="24"/>
      <c r="B2694" s="23"/>
      <c r="C2694" s="23"/>
      <c r="D2694" s="23"/>
      <c r="Y2694" s="16"/>
    </row>
    <row r="2695" spans="1:25" hidden="1" x14ac:dyDescent="0.25">
      <c r="A2695" s="24"/>
      <c r="B2695" s="23"/>
      <c r="C2695" s="23"/>
      <c r="D2695" s="23"/>
      <c r="Y2695" s="16"/>
    </row>
    <row r="2696" spans="1:25" hidden="1" x14ac:dyDescent="0.25">
      <c r="A2696" s="24"/>
      <c r="B2696" s="23"/>
      <c r="C2696" s="23"/>
      <c r="D2696" s="23"/>
      <c r="Y2696" s="16"/>
    </row>
    <row r="2697" spans="1:25" hidden="1" x14ac:dyDescent="0.25">
      <c r="A2697" s="24"/>
      <c r="B2697" s="23"/>
      <c r="C2697" s="23"/>
      <c r="D2697" s="23"/>
      <c r="Y2697" s="16"/>
    </row>
    <row r="2698" spans="1:25" hidden="1" x14ac:dyDescent="0.25">
      <c r="A2698" s="24"/>
      <c r="B2698" s="23"/>
      <c r="C2698" s="23"/>
      <c r="D2698" s="23"/>
      <c r="Y2698" s="16"/>
    </row>
    <row r="2699" spans="1:25" hidden="1" x14ac:dyDescent="0.25">
      <c r="A2699" s="24"/>
      <c r="B2699" s="23"/>
      <c r="C2699" s="23"/>
      <c r="D2699" s="23"/>
      <c r="Y2699" s="16"/>
    </row>
    <row r="2700" spans="1:25" hidden="1" x14ac:dyDescent="0.25">
      <c r="A2700" s="24"/>
      <c r="B2700" s="23"/>
      <c r="C2700" s="23"/>
      <c r="D2700" s="23"/>
      <c r="Y2700" s="16"/>
    </row>
    <row r="2701" spans="1:25" hidden="1" x14ac:dyDescent="0.25">
      <c r="A2701" s="24"/>
      <c r="B2701" s="23"/>
      <c r="C2701" s="23"/>
      <c r="D2701" s="23"/>
      <c r="Y2701" s="16"/>
    </row>
    <row r="2702" spans="1:25" hidden="1" x14ac:dyDescent="0.25">
      <c r="A2702" s="24"/>
      <c r="B2702" s="23"/>
      <c r="C2702" s="23"/>
      <c r="D2702" s="23"/>
      <c r="Y2702" s="16"/>
    </row>
    <row r="2703" spans="1:25" hidden="1" x14ac:dyDescent="0.25">
      <c r="A2703" s="24"/>
      <c r="B2703" s="23"/>
      <c r="C2703" s="23"/>
      <c r="D2703" s="23"/>
      <c r="Y2703" s="16"/>
    </row>
    <row r="2704" spans="1:25" hidden="1" x14ac:dyDescent="0.25">
      <c r="A2704" s="24"/>
      <c r="B2704" s="23"/>
      <c r="C2704" s="23"/>
      <c r="D2704" s="23"/>
      <c r="Y2704" s="16"/>
    </row>
    <row r="2705" spans="1:25" hidden="1" x14ac:dyDescent="0.25">
      <c r="A2705" s="24"/>
      <c r="B2705" s="23"/>
      <c r="C2705" s="23"/>
      <c r="D2705" s="23"/>
      <c r="Y2705" s="16"/>
    </row>
    <row r="2706" spans="1:25" hidden="1" x14ac:dyDescent="0.25">
      <c r="A2706" s="24"/>
      <c r="B2706" s="23"/>
      <c r="C2706" s="23"/>
      <c r="D2706" s="23"/>
      <c r="Y2706" s="16"/>
    </row>
    <row r="2707" spans="1:25" hidden="1" x14ac:dyDescent="0.25">
      <c r="A2707" s="24"/>
      <c r="B2707" s="23"/>
      <c r="C2707" s="23"/>
      <c r="D2707" s="23"/>
      <c r="Y2707" s="16"/>
    </row>
    <row r="2708" spans="1:25" hidden="1" x14ac:dyDescent="0.25">
      <c r="A2708" s="24"/>
      <c r="B2708" s="23"/>
      <c r="C2708" s="23"/>
      <c r="D2708" s="23"/>
      <c r="Y2708" s="16"/>
    </row>
    <row r="2709" spans="1:25" hidden="1" x14ac:dyDescent="0.25">
      <c r="A2709" s="24"/>
      <c r="B2709" s="23"/>
      <c r="C2709" s="23"/>
      <c r="D2709" s="23"/>
      <c r="Y2709" s="16"/>
    </row>
    <row r="2710" spans="1:25" hidden="1" x14ac:dyDescent="0.25">
      <c r="A2710" s="24"/>
      <c r="B2710" s="23"/>
      <c r="C2710" s="23"/>
      <c r="D2710" s="23"/>
      <c r="Y2710" s="16"/>
    </row>
    <row r="2711" spans="1:25" hidden="1" x14ac:dyDescent="0.25">
      <c r="A2711" s="24"/>
      <c r="B2711" s="23"/>
      <c r="C2711" s="23"/>
      <c r="D2711" s="23"/>
      <c r="Y2711" s="16"/>
    </row>
    <row r="2712" spans="1:25" hidden="1" x14ac:dyDescent="0.25">
      <c r="A2712" s="24"/>
      <c r="B2712" s="23"/>
      <c r="C2712" s="23"/>
      <c r="D2712" s="23"/>
      <c r="Y2712" s="16"/>
    </row>
    <row r="2713" spans="1:25" hidden="1" x14ac:dyDescent="0.25">
      <c r="A2713" s="24"/>
      <c r="B2713" s="23"/>
      <c r="C2713" s="23"/>
      <c r="D2713" s="23"/>
      <c r="Y2713" s="16"/>
    </row>
    <row r="2714" spans="1:25" hidden="1" x14ac:dyDescent="0.25">
      <c r="A2714" s="24"/>
      <c r="B2714" s="23"/>
      <c r="C2714" s="23"/>
      <c r="D2714" s="23"/>
      <c r="Y2714" s="16"/>
    </row>
    <row r="2715" spans="1:25" hidden="1" x14ac:dyDescent="0.25">
      <c r="A2715" s="24"/>
      <c r="B2715" s="23"/>
      <c r="C2715" s="23"/>
      <c r="D2715" s="23"/>
      <c r="Y2715" s="16"/>
    </row>
    <row r="2716" spans="1:25" hidden="1" x14ac:dyDescent="0.25">
      <c r="A2716" s="24"/>
      <c r="B2716" s="23"/>
      <c r="C2716" s="23"/>
      <c r="D2716" s="23"/>
      <c r="Y2716" s="16"/>
    </row>
    <row r="2717" spans="1:25" hidden="1" x14ac:dyDescent="0.25">
      <c r="A2717" s="24"/>
      <c r="B2717" s="23"/>
      <c r="C2717" s="23"/>
      <c r="D2717" s="23"/>
      <c r="Y2717" s="16"/>
    </row>
    <row r="2718" spans="1:25" hidden="1" x14ac:dyDescent="0.25">
      <c r="A2718" s="24"/>
      <c r="B2718" s="23"/>
      <c r="C2718" s="23"/>
      <c r="D2718" s="23"/>
      <c r="Y2718" s="16"/>
    </row>
    <row r="2719" spans="1:25" hidden="1" x14ac:dyDescent="0.25">
      <c r="A2719" s="24"/>
      <c r="B2719" s="23"/>
      <c r="C2719" s="23"/>
      <c r="D2719" s="23"/>
      <c r="Y2719" s="16"/>
    </row>
    <row r="2720" spans="1:25" hidden="1" x14ac:dyDescent="0.25">
      <c r="A2720" s="24"/>
      <c r="B2720" s="23"/>
      <c r="C2720" s="23"/>
      <c r="D2720" s="23"/>
      <c r="Y2720" s="16"/>
    </row>
    <row r="2721" spans="1:25" hidden="1" x14ac:dyDescent="0.25">
      <c r="A2721" s="24"/>
      <c r="B2721" s="23"/>
      <c r="C2721" s="23"/>
      <c r="D2721" s="23"/>
      <c r="Y2721" s="16"/>
    </row>
    <row r="2722" spans="1:25" hidden="1" x14ac:dyDescent="0.25">
      <c r="A2722" s="24"/>
      <c r="B2722" s="23"/>
      <c r="C2722" s="23"/>
      <c r="D2722" s="23"/>
      <c r="Y2722" s="16"/>
    </row>
    <row r="2723" spans="1:25" hidden="1" x14ac:dyDescent="0.25">
      <c r="A2723" s="24"/>
      <c r="B2723" s="23"/>
      <c r="C2723" s="23"/>
      <c r="D2723" s="23"/>
      <c r="Y2723" s="16"/>
    </row>
    <row r="2724" spans="1:25" hidden="1" x14ac:dyDescent="0.25">
      <c r="A2724" s="24"/>
      <c r="B2724" s="23"/>
      <c r="C2724" s="23"/>
      <c r="D2724" s="23"/>
      <c r="Y2724" s="16"/>
    </row>
    <row r="2725" spans="1:25" hidden="1" x14ac:dyDescent="0.25">
      <c r="A2725" s="24"/>
      <c r="B2725" s="23"/>
      <c r="C2725" s="23"/>
      <c r="D2725" s="23"/>
      <c r="Y2725" s="16"/>
    </row>
    <row r="2726" spans="1:25" hidden="1" x14ac:dyDescent="0.25">
      <c r="A2726" s="24"/>
      <c r="B2726" s="23"/>
      <c r="C2726" s="23"/>
      <c r="D2726" s="23"/>
      <c r="Y2726" s="16"/>
    </row>
    <row r="2727" spans="1:25" hidden="1" x14ac:dyDescent="0.25">
      <c r="A2727" s="24"/>
      <c r="B2727" s="23"/>
      <c r="C2727" s="23"/>
      <c r="D2727" s="23"/>
      <c r="Y2727" s="16"/>
    </row>
    <row r="2728" spans="1:25" hidden="1" x14ac:dyDescent="0.25">
      <c r="A2728" s="24"/>
      <c r="B2728" s="23"/>
      <c r="C2728" s="23"/>
      <c r="D2728" s="23"/>
      <c r="Y2728" s="16"/>
    </row>
    <row r="2729" spans="1:25" hidden="1" x14ac:dyDescent="0.25">
      <c r="A2729" s="24"/>
      <c r="B2729" s="23"/>
      <c r="C2729" s="23"/>
      <c r="D2729" s="23"/>
      <c r="Y2729" s="16"/>
    </row>
    <row r="2730" spans="1:25" hidden="1" x14ac:dyDescent="0.25">
      <c r="A2730" s="24"/>
      <c r="B2730" s="23"/>
      <c r="C2730" s="23"/>
      <c r="D2730" s="23"/>
      <c r="Y2730" s="16"/>
    </row>
    <row r="2731" spans="1:25" hidden="1" x14ac:dyDescent="0.25">
      <c r="A2731" s="24"/>
      <c r="B2731" s="23"/>
      <c r="C2731" s="23"/>
      <c r="D2731" s="23"/>
      <c r="Y2731" s="16"/>
    </row>
    <row r="2732" spans="1:25" hidden="1" x14ac:dyDescent="0.25">
      <c r="A2732" s="24"/>
      <c r="B2732" s="23"/>
      <c r="C2732" s="23"/>
      <c r="D2732" s="23"/>
      <c r="Y2732" s="16"/>
    </row>
    <row r="2733" spans="1:25" hidden="1" x14ac:dyDescent="0.25">
      <c r="A2733" s="24"/>
      <c r="B2733" s="23"/>
      <c r="C2733" s="23"/>
      <c r="D2733" s="23"/>
      <c r="Y2733" s="16"/>
    </row>
    <row r="2734" spans="1:25" hidden="1" x14ac:dyDescent="0.25">
      <c r="A2734" s="24"/>
      <c r="B2734" s="23"/>
      <c r="C2734" s="23"/>
      <c r="D2734" s="23"/>
      <c r="Y2734" s="16"/>
    </row>
    <row r="2735" spans="1:25" hidden="1" x14ac:dyDescent="0.25">
      <c r="A2735" s="24"/>
      <c r="B2735" s="23"/>
      <c r="C2735" s="23"/>
      <c r="D2735" s="23"/>
      <c r="Y2735" s="16"/>
    </row>
    <row r="2736" spans="1:25" hidden="1" x14ac:dyDescent="0.25">
      <c r="A2736" s="24"/>
      <c r="B2736" s="23"/>
      <c r="C2736" s="23"/>
      <c r="D2736" s="23"/>
      <c r="Y2736" s="16"/>
    </row>
    <row r="2737" spans="1:25" hidden="1" x14ac:dyDescent="0.25">
      <c r="A2737" s="24"/>
      <c r="B2737" s="23"/>
      <c r="C2737" s="23"/>
      <c r="D2737" s="23"/>
      <c r="Y2737" s="16"/>
    </row>
    <row r="2738" spans="1:25" hidden="1" x14ac:dyDescent="0.25">
      <c r="A2738" s="24"/>
      <c r="B2738" s="23"/>
      <c r="C2738" s="23"/>
      <c r="D2738" s="23"/>
      <c r="Y2738" s="16"/>
    </row>
    <row r="2739" spans="1:25" hidden="1" x14ac:dyDescent="0.25">
      <c r="A2739" s="24"/>
      <c r="B2739" s="23"/>
      <c r="C2739" s="23"/>
      <c r="D2739" s="23"/>
      <c r="Y2739" s="16"/>
    </row>
    <row r="2740" spans="1:25" hidden="1" x14ac:dyDescent="0.25">
      <c r="A2740" s="24"/>
      <c r="B2740" s="23"/>
      <c r="C2740" s="23"/>
      <c r="D2740" s="23"/>
      <c r="Y2740" s="16"/>
    </row>
    <row r="2741" spans="1:25" hidden="1" x14ac:dyDescent="0.25">
      <c r="A2741" s="24"/>
      <c r="B2741" s="23"/>
      <c r="C2741" s="23"/>
      <c r="D2741" s="23"/>
      <c r="Y2741" s="16"/>
    </row>
    <row r="2742" spans="1:25" hidden="1" x14ac:dyDescent="0.25">
      <c r="A2742" s="24"/>
      <c r="B2742" s="23"/>
      <c r="C2742" s="23"/>
      <c r="D2742" s="23"/>
      <c r="Y2742" s="16"/>
    </row>
    <row r="2743" spans="1:25" hidden="1" x14ac:dyDescent="0.25">
      <c r="A2743" s="24"/>
      <c r="B2743" s="23"/>
      <c r="C2743" s="23"/>
      <c r="D2743" s="23"/>
      <c r="Y2743" s="16"/>
    </row>
    <row r="2744" spans="1:25" hidden="1" x14ac:dyDescent="0.25">
      <c r="A2744" s="24"/>
      <c r="B2744" s="23"/>
      <c r="C2744" s="23"/>
      <c r="D2744" s="23"/>
      <c r="Y2744" s="16"/>
    </row>
    <row r="2745" spans="1:25" hidden="1" x14ac:dyDescent="0.25">
      <c r="A2745" s="24"/>
      <c r="B2745" s="23"/>
      <c r="C2745" s="23"/>
      <c r="D2745" s="23"/>
      <c r="Y2745" s="16"/>
    </row>
    <row r="2746" spans="1:25" hidden="1" x14ac:dyDescent="0.25">
      <c r="A2746" s="24"/>
      <c r="B2746" s="23"/>
      <c r="C2746" s="23"/>
      <c r="D2746" s="23"/>
      <c r="Y2746" s="16"/>
    </row>
    <row r="2747" spans="1:25" hidden="1" x14ac:dyDescent="0.25">
      <c r="A2747" s="24"/>
      <c r="B2747" s="23"/>
      <c r="C2747" s="23"/>
      <c r="D2747" s="23"/>
      <c r="Y2747" s="16"/>
    </row>
    <row r="2748" spans="1:25" hidden="1" x14ac:dyDescent="0.25">
      <c r="A2748" s="24"/>
      <c r="B2748" s="23"/>
      <c r="C2748" s="23"/>
      <c r="D2748" s="23"/>
      <c r="Y2748" s="16"/>
    </row>
    <row r="2749" spans="1:25" hidden="1" x14ac:dyDescent="0.25">
      <c r="A2749" s="24"/>
      <c r="B2749" s="23"/>
      <c r="C2749" s="23"/>
      <c r="D2749" s="23"/>
      <c r="Y2749" s="16"/>
    </row>
    <row r="2750" spans="1:25" hidden="1" x14ac:dyDescent="0.25">
      <c r="A2750" s="24"/>
      <c r="B2750" s="23"/>
      <c r="C2750" s="23"/>
      <c r="D2750" s="23"/>
      <c r="Y2750" s="16"/>
    </row>
    <row r="2751" spans="1:25" hidden="1" x14ac:dyDescent="0.25">
      <c r="A2751" s="24"/>
      <c r="B2751" s="23"/>
      <c r="C2751" s="23"/>
      <c r="D2751" s="23"/>
      <c r="Y2751" s="16"/>
    </row>
    <row r="2752" spans="1:25" hidden="1" x14ac:dyDescent="0.25">
      <c r="A2752" s="24"/>
      <c r="B2752" s="23"/>
      <c r="C2752" s="23"/>
      <c r="D2752" s="23"/>
      <c r="Y2752" s="16"/>
    </row>
    <row r="2753" spans="1:25" hidden="1" x14ac:dyDescent="0.25">
      <c r="A2753" s="24"/>
      <c r="B2753" s="23"/>
      <c r="C2753" s="23"/>
      <c r="D2753" s="23"/>
      <c r="Y2753" s="16"/>
    </row>
    <row r="2754" spans="1:25" hidden="1" x14ac:dyDescent="0.25">
      <c r="A2754" s="24"/>
      <c r="B2754" s="23"/>
      <c r="C2754" s="23"/>
      <c r="D2754" s="23"/>
      <c r="Y2754" s="16"/>
    </row>
    <row r="2755" spans="1:25" hidden="1" x14ac:dyDescent="0.25">
      <c r="A2755" s="24"/>
      <c r="B2755" s="23"/>
      <c r="C2755" s="23"/>
      <c r="D2755" s="23"/>
      <c r="Y2755" s="16"/>
    </row>
    <row r="2756" spans="1:25" hidden="1" x14ac:dyDescent="0.25">
      <c r="A2756" s="24"/>
      <c r="B2756" s="23"/>
      <c r="C2756" s="23"/>
      <c r="D2756" s="23"/>
      <c r="Y2756" s="16"/>
    </row>
    <row r="2757" spans="1:25" hidden="1" x14ac:dyDescent="0.25">
      <c r="A2757" s="24"/>
      <c r="B2757" s="23"/>
      <c r="C2757" s="23"/>
      <c r="D2757" s="23"/>
      <c r="Y2757" s="16"/>
    </row>
    <row r="2758" spans="1:25" hidden="1" x14ac:dyDescent="0.25">
      <c r="A2758" s="24"/>
      <c r="B2758" s="23"/>
      <c r="C2758" s="23"/>
      <c r="D2758" s="23"/>
      <c r="Y2758" s="16"/>
    </row>
    <row r="2759" spans="1:25" hidden="1" x14ac:dyDescent="0.25">
      <c r="A2759" s="24"/>
      <c r="B2759" s="23"/>
      <c r="C2759" s="23"/>
      <c r="D2759" s="23"/>
      <c r="Y2759" s="16"/>
    </row>
    <row r="2760" spans="1:25" hidden="1" x14ac:dyDescent="0.25">
      <c r="A2760" s="24"/>
      <c r="B2760" s="23"/>
      <c r="C2760" s="23"/>
      <c r="D2760" s="23"/>
      <c r="Y2760" s="16"/>
    </row>
    <row r="2761" spans="1:25" hidden="1" x14ac:dyDescent="0.25">
      <c r="A2761" s="24"/>
      <c r="B2761" s="23"/>
      <c r="C2761" s="23"/>
      <c r="D2761" s="23"/>
      <c r="Y2761" s="16"/>
    </row>
    <row r="2762" spans="1:25" hidden="1" x14ac:dyDescent="0.25">
      <c r="A2762" s="24"/>
      <c r="B2762" s="23"/>
      <c r="C2762" s="23"/>
      <c r="D2762" s="23"/>
      <c r="Y2762" s="16"/>
    </row>
    <row r="2763" spans="1:25" hidden="1" x14ac:dyDescent="0.25">
      <c r="A2763" s="24"/>
      <c r="B2763" s="23"/>
      <c r="C2763" s="23"/>
      <c r="D2763" s="23"/>
      <c r="Y2763" s="16"/>
    </row>
    <row r="2764" spans="1:25" hidden="1" x14ac:dyDescent="0.25">
      <c r="A2764" s="24"/>
      <c r="B2764" s="23"/>
      <c r="C2764" s="23"/>
      <c r="D2764" s="23"/>
      <c r="Y2764" s="16"/>
    </row>
    <row r="2765" spans="1:25" hidden="1" x14ac:dyDescent="0.25">
      <c r="A2765" s="24"/>
      <c r="B2765" s="23"/>
      <c r="C2765" s="23"/>
      <c r="D2765" s="23"/>
      <c r="Y2765" s="16"/>
    </row>
    <row r="2766" spans="1:25" hidden="1" x14ac:dyDescent="0.25">
      <c r="A2766" s="24"/>
      <c r="B2766" s="23"/>
      <c r="C2766" s="23"/>
      <c r="D2766" s="23"/>
      <c r="Y2766" s="16"/>
    </row>
    <row r="2767" spans="1:25" hidden="1" x14ac:dyDescent="0.25">
      <c r="A2767" s="24"/>
      <c r="B2767" s="23"/>
      <c r="C2767" s="23"/>
      <c r="D2767" s="23"/>
      <c r="Y2767" s="16"/>
    </row>
    <row r="2768" spans="1:25" hidden="1" x14ac:dyDescent="0.25">
      <c r="A2768" s="24"/>
      <c r="B2768" s="23"/>
      <c r="C2768" s="23"/>
      <c r="D2768" s="23"/>
      <c r="Y2768" s="16"/>
    </row>
    <row r="2769" spans="1:25" hidden="1" x14ac:dyDescent="0.25">
      <c r="A2769" s="24"/>
      <c r="B2769" s="23"/>
      <c r="C2769" s="23"/>
      <c r="D2769" s="23"/>
      <c r="Y2769" s="16"/>
    </row>
    <row r="2770" spans="1:25" hidden="1" x14ac:dyDescent="0.25">
      <c r="A2770" s="24"/>
      <c r="B2770" s="23"/>
      <c r="C2770" s="23"/>
      <c r="D2770" s="23"/>
      <c r="Y2770" s="16"/>
    </row>
    <row r="2771" spans="1:25" hidden="1" x14ac:dyDescent="0.25">
      <c r="A2771" s="24"/>
      <c r="B2771" s="23"/>
      <c r="C2771" s="23"/>
      <c r="D2771" s="23"/>
      <c r="Y2771" s="16"/>
    </row>
    <row r="2772" spans="1:25" hidden="1" x14ac:dyDescent="0.25">
      <c r="A2772" s="24"/>
      <c r="B2772" s="23"/>
      <c r="C2772" s="23"/>
      <c r="D2772" s="23"/>
      <c r="Y2772" s="16"/>
    </row>
    <row r="2773" spans="1:25" hidden="1" x14ac:dyDescent="0.25">
      <c r="A2773" s="24"/>
      <c r="B2773" s="23"/>
      <c r="C2773" s="23"/>
      <c r="D2773" s="23"/>
      <c r="Y2773" s="16"/>
    </row>
    <row r="2774" spans="1:25" hidden="1" x14ac:dyDescent="0.25">
      <c r="A2774" s="24"/>
      <c r="B2774" s="23"/>
      <c r="C2774" s="23"/>
      <c r="D2774" s="23"/>
      <c r="Y2774" s="16"/>
    </row>
    <row r="2775" spans="1:25" hidden="1" x14ac:dyDescent="0.25">
      <c r="A2775" s="24"/>
      <c r="B2775" s="23"/>
      <c r="C2775" s="23"/>
      <c r="D2775" s="23"/>
      <c r="Y2775" s="16"/>
    </row>
    <row r="2776" spans="1:25" hidden="1" x14ac:dyDescent="0.25">
      <c r="A2776" s="24"/>
      <c r="B2776" s="23"/>
      <c r="C2776" s="23"/>
      <c r="D2776" s="23"/>
      <c r="Y2776" s="16"/>
    </row>
    <row r="2777" spans="1:25" hidden="1" x14ac:dyDescent="0.25">
      <c r="A2777" s="24"/>
      <c r="B2777" s="23"/>
      <c r="C2777" s="23"/>
      <c r="D2777" s="23"/>
      <c r="Y2777" s="16"/>
    </row>
    <row r="2778" spans="1:25" hidden="1" x14ac:dyDescent="0.25">
      <c r="A2778" s="24"/>
      <c r="B2778" s="23"/>
      <c r="C2778" s="23"/>
      <c r="D2778" s="23"/>
      <c r="Y2778" s="16"/>
    </row>
    <row r="2779" spans="1:25" hidden="1" x14ac:dyDescent="0.25">
      <c r="A2779" s="24"/>
      <c r="B2779" s="23"/>
      <c r="C2779" s="23"/>
      <c r="D2779" s="23"/>
      <c r="Y2779" s="16"/>
    </row>
    <row r="2780" spans="1:25" hidden="1" x14ac:dyDescent="0.25">
      <c r="A2780" s="24"/>
      <c r="B2780" s="23"/>
      <c r="C2780" s="23"/>
      <c r="D2780" s="23"/>
      <c r="Y2780" s="16"/>
    </row>
    <row r="2781" spans="1:25" hidden="1" x14ac:dyDescent="0.25">
      <c r="A2781" s="24"/>
      <c r="B2781" s="23"/>
      <c r="C2781" s="23"/>
      <c r="D2781" s="23"/>
      <c r="Y2781" s="16"/>
    </row>
    <row r="2782" spans="1:25" hidden="1" x14ac:dyDescent="0.25">
      <c r="A2782" s="24"/>
      <c r="B2782" s="23"/>
      <c r="C2782" s="23"/>
      <c r="D2782" s="23"/>
      <c r="Y2782" s="16"/>
    </row>
    <row r="2783" spans="1:25" hidden="1" x14ac:dyDescent="0.25">
      <c r="A2783" s="24"/>
      <c r="B2783" s="23"/>
      <c r="C2783" s="23"/>
      <c r="D2783" s="23"/>
      <c r="Y2783" s="16"/>
    </row>
    <row r="2784" spans="1:25" hidden="1" x14ac:dyDescent="0.25">
      <c r="A2784" s="24"/>
      <c r="B2784" s="23"/>
      <c r="C2784" s="23"/>
      <c r="D2784" s="23"/>
      <c r="Y2784" s="16"/>
    </row>
    <row r="2785" spans="1:25" hidden="1" x14ac:dyDescent="0.25">
      <c r="A2785" s="24"/>
      <c r="B2785" s="23"/>
      <c r="C2785" s="23"/>
      <c r="D2785" s="23"/>
      <c r="Y2785" s="16"/>
    </row>
    <row r="2786" spans="1:25" hidden="1" x14ac:dyDescent="0.25">
      <c r="A2786" s="24"/>
      <c r="B2786" s="23"/>
      <c r="C2786" s="23"/>
      <c r="D2786" s="23"/>
      <c r="Y2786" s="16"/>
    </row>
    <row r="2787" spans="1:25" hidden="1" x14ac:dyDescent="0.25">
      <c r="A2787" s="24"/>
      <c r="B2787" s="23"/>
      <c r="C2787" s="23"/>
      <c r="D2787" s="23"/>
      <c r="Y2787" s="16"/>
    </row>
    <row r="2788" spans="1:25" hidden="1" x14ac:dyDescent="0.25">
      <c r="A2788" s="24"/>
      <c r="B2788" s="23"/>
      <c r="C2788" s="23"/>
      <c r="D2788" s="23"/>
      <c r="Y2788" s="16"/>
    </row>
    <row r="2789" spans="1:25" hidden="1" x14ac:dyDescent="0.25">
      <c r="A2789" s="24"/>
      <c r="B2789" s="23"/>
      <c r="C2789" s="23"/>
      <c r="D2789" s="23"/>
      <c r="Y2789" s="16"/>
    </row>
    <row r="2790" spans="1:25" hidden="1" x14ac:dyDescent="0.25">
      <c r="A2790" s="24"/>
      <c r="B2790" s="23"/>
      <c r="C2790" s="23"/>
      <c r="D2790" s="23"/>
      <c r="Y2790" s="16"/>
    </row>
    <row r="2791" spans="1:25" hidden="1" x14ac:dyDescent="0.25">
      <c r="A2791" s="24"/>
      <c r="B2791" s="23"/>
      <c r="C2791" s="23"/>
      <c r="D2791" s="23"/>
      <c r="Y2791" s="16"/>
    </row>
    <row r="2792" spans="1:25" hidden="1" x14ac:dyDescent="0.25">
      <c r="A2792" s="24"/>
      <c r="B2792" s="23"/>
      <c r="C2792" s="23"/>
      <c r="D2792" s="23"/>
      <c r="Y2792" s="16"/>
    </row>
    <row r="2793" spans="1:25" hidden="1" x14ac:dyDescent="0.25">
      <c r="A2793" s="24"/>
      <c r="B2793" s="23"/>
      <c r="C2793" s="23"/>
      <c r="D2793" s="23"/>
      <c r="Y2793" s="16"/>
    </row>
    <row r="2794" spans="1:25" hidden="1" x14ac:dyDescent="0.25">
      <c r="A2794" s="24"/>
      <c r="B2794" s="23"/>
      <c r="C2794" s="23"/>
      <c r="D2794" s="23"/>
      <c r="Y2794" s="16"/>
    </row>
    <row r="2795" spans="1:25" hidden="1" x14ac:dyDescent="0.25">
      <c r="A2795" s="24"/>
      <c r="B2795" s="23"/>
      <c r="C2795" s="23"/>
      <c r="D2795" s="23"/>
      <c r="Y2795" s="16"/>
    </row>
    <row r="2796" spans="1:25" hidden="1" x14ac:dyDescent="0.25">
      <c r="A2796" s="24"/>
      <c r="B2796" s="23"/>
      <c r="C2796" s="23"/>
      <c r="D2796" s="23"/>
      <c r="Y2796" s="16"/>
    </row>
    <row r="2797" spans="1:25" hidden="1" x14ac:dyDescent="0.25">
      <c r="A2797" s="24"/>
      <c r="B2797" s="23"/>
      <c r="C2797" s="23"/>
      <c r="D2797" s="23"/>
      <c r="Y2797" s="16"/>
    </row>
    <row r="2798" spans="1:25" hidden="1" x14ac:dyDescent="0.25">
      <c r="A2798" s="24"/>
      <c r="B2798" s="23"/>
      <c r="C2798" s="23"/>
      <c r="D2798" s="23"/>
      <c r="Y2798" s="16"/>
    </row>
    <row r="2799" spans="1:25" hidden="1" x14ac:dyDescent="0.25">
      <c r="A2799" s="24"/>
      <c r="B2799" s="23"/>
      <c r="C2799" s="23"/>
      <c r="D2799" s="23"/>
      <c r="Y2799" s="16"/>
    </row>
    <row r="2800" spans="1:25" hidden="1" x14ac:dyDescent="0.25">
      <c r="A2800" s="24"/>
      <c r="B2800" s="23"/>
      <c r="C2800" s="23"/>
      <c r="D2800" s="23"/>
      <c r="Y2800" s="16"/>
    </row>
    <row r="2801" spans="1:25" hidden="1" x14ac:dyDescent="0.25">
      <c r="A2801" s="24"/>
      <c r="B2801" s="23"/>
      <c r="C2801" s="23"/>
      <c r="D2801" s="23"/>
      <c r="Y2801" s="16"/>
    </row>
    <row r="2802" spans="1:25" hidden="1" x14ac:dyDescent="0.25">
      <c r="A2802" s="24"/>
      <c r="B2802" s="23"/>
      <c r="C2802" s="23"/>
      <c r="D2802" s="23"/>
      <c r="Y2802" s="16"/>
    </row>
    <row r="2803" spans="1:25" hidden="1" x14ac:dyDescent="0.25">
      <c r="A2803" s="24"/>
      <c r="B2803" s="23"/>
      <c r="C2803" s="23"/>
      <c r="D2803" s="23"/>
      <c r="Y2803" s="16"/>
    </row>
    <row r="2804" spans="1:25" hidden="1" x14ac:dyDescent="0.25">
      <c r="A2804" s="24"/>
      <c r="B2804" s="23"/>
      <c r="C2804" s="23"/>
      <c r="D2804" s="23"/>
      <c r="Y2804" s="16"/>
    </row>
    <row r="2805" spans="1:25" hidden="1" x14ac:dyDescent="0.25">
      <c r="A2805" s="24"/>
      <c r="B2805" s="23"/>
      <c r="C2805" s="23"/>
      <c r="D2805" s="23"/>
      <c r="Y2805" s="16"/>
    </row>
    <row r="2806" spans="1:25" hidden="1" x14ac:dyDescent="0.25">
      <c r="A2806" s="24"/>
      <c r="B2806" s="23"/>
      <c r="C2806" s="23"/>
      <c r="D2806" s="23"/>
      <c r="Y2806" s="16"/>
    </row>
    <row r="2807" spans="1:25" hidden="1" x14ac:dyDescent="0.25">
      <c r="A2807" s="24"/>
      <c r="B2807" s="23"/>
      <c r="C2807" s="23"/>
      <c r="D2807" s="23"/>
      <c r="Y2807" s="16"/>
    </row>
    <row r="2808" spans="1:25" hidden="1" x14ac:dyDescent="0.25">
      <c r="A2808" s="24"/>
      <c r="B2808" s="23"/>
      <c r="C2808" s="23"/>
      <c r="D2808" s="23"/>
      <c r="Y2808" s="16"/>
    </row>
    <row r="2809" spans="1:25" hidden="1" x14ac:dyDescent="0.25">
      <c r="A2809" s="24"/>
      <c r="B2809" s="23"/>
      <c r="C2809" s="23"/>
      <c r="D2809" s="23"/>
      <c r="Y2809" s="16"/>
    </row>
    <row r="2810" spans="1:25" hidden="1" x14ac:dyDescent="0.25">
      <c r="A2810" s="24"/>
      <c r="B2810" s="23"/>
      <c r="C2810" s="23"/>
      <c r="D2810" s="23"/>
      <c r="Y2810" s="16"/>
    </row>
    <row r="2811" spans="1:25" hidden="1" x14ac:dyDescent="0.25">
      <c r="A2811" s="24"/>
      <c r="B2811" s="23"/>
      <c r="C2811" s="23"/>
      <c r="D2811" s="23"/>
      <c r="Y2811" s="16"/>
    </row>
    <row r="2812" spans="1:25" hidden="1" x14ac:dyDescent="0.25">
      <c r="A2812" s="24"/>
      <c r="B2812" s="23"/>
      <c r="C2812" s="23"/>
      <c r="D2812" s="23"/>
      <c r="Y2812" s="16"/>
    </row>
    <row r="2813" spans="1:25" hidden="1" x14ac:dyDescent="0.25">
      <c r="A2813" s="24"/>
      <c r="B2813" s="23"/>
      <c r="C2813" s="23"/>
      <c r="D2813" s="23"/>
      <c r="Y2813" s="16"/>
    </row>
    <row r="2814" spans="1:25" hidden="1" x14ac:dyDescent="0.25">
      <c r="A2814" s="24"/>
      <c r="B2814" s="23"/>
      <c r="C2814" s="23"/>
      <c r="D2814" s="23"/>
      <c r="Y2814" s="16"/>
    </row>
    <row r="2815" spans="1:25" hidden="1" x14ac:dyDescent="0.25">
      <c r="A2815" s="24"/>
      <c r="B2815" s="23"/>
      <c r="C2815" s="23"/>
      <c r="D2815" s="23"/>
      <c r="Y2815" s="16"/>
    </row>
    <row r="2816" spans="1:25" hidden="1" x14ac:dyDescent="0.25">
      <c r="A2816" s="24"/>
      <c r="B2816" s="23"/>
      <c r="C2816" s="23"/>
      <c r="D2816" s="23"/>
      <c r="Y2816" s="16"/>
    </row>
    <row r="2817" spans="1:25" hidden="1" x14ac:dyDescent="0.25">
      <c r="A2817" s="24"/>
      <c r="B2817" s="23"/>
      <c r="C2817" s="23"/>
      <c r="D2817" s="23"/>
      <c r="Y2817" s="16"/>
    </row>
    <row r="2818" spans="1:25" hidden="1" x14ac:dyDescent="0.25">
      <c r="A2818" s="24"/>
      <c r="B2818" s="23"/>
      <c r="C2818" s="23"/>
      <c r="D2818" s="23"/>
      <c r="Y2818" s="16"/>
    </row>
    <row r="2819" spans="1:25" hidden="1" x14ac:dyDescent="0.25">
      <c r="A2819" s="24"/>
      <c r="B2819" s="23"/>
      <c r="C2819" s="23"/>
      <c r="D2819" s="23"/>
      <c r="Y2819" s="16"/>
    </row>
    <row r="2820" spans="1:25" hidden="1" x14ac:dyDescent="0.25">
      <c r="A2820" s="24"/>
      <c r="B2820" s="23"/>
      <c r="C2820" s="23"/>
      <c r="D2820" s="23"/>
      <c r="Y2820" s="16"/>
    </row>
    <row r="2821" spans="1:25" hidden="1" x14ac:dyDescent="0.25">
      <c r="A2821" s="24"/>
      <c r="B2821" s="23"/>
      <c r="C2821" s="23"/>
      <c r="D2821" s="23"/>
      <c r="Y2821" s="16"/>
    </row>
    <row r="2822" spans="1:25" hidden="1" x14ac:dyDescent="0.25">
      <c r="A2822" s="24"/>
      <c r="B2822" s="23"/>
      <c r="C2822" s="23"/>
      <c r="D2822" s="23"/>
      <c r="Y2822" s="16"/>
    </row>
    <row r="2823" spans="1:25" hidden="1" x14ac:dyDescent="0.25">
      <c r="A2823" s="24"/>
      <c r="B2823" s="23"/>
      <c r="C2823" s="23"/>
      <c r="D2823" s="23"/>
      <c r="Y2823" s="16"/>
    </row>
    <row r="2824" spans="1:25" hidden="1" x14ac:dyDescent="0.25">
      <c r="A2824" s="24"/>
      <c r="B2824" s="23"/>
      <c r="C2824" s="23"/>
      <c r="D2824" s="23"/>
      <c r="Y2824" s="16"/>
    </row>
    <row r="2825" spans="1:25" hidden="1" x14ac:dyDescent="0.25">
      <c r="A2825" s="24"/>
      <c r="B2825" s="23"/>
      <c r="C2825" s="23"/>
      <c r="D2825" s="23"/>
      <c r="Y2825" s="16"/>
    </row>
    <row r="2826" spans="1:25" hidden="1" x14ac:dyDescent="0.25">
      <c r="A2826" s="24"/>
      <c r="B2826" s="23"/>
      <c r="C2826" s="23"/>
      <c r="D2826" s="23"/>
      <c r="Y2826" s="16"/>
    </row>
    <row r="2827" spans="1:25" hidden="1" x14ac:dyDescent="0.25">
      <c r="A2827" s="24"/>
      <c r="B2827" s="23"/>
      <c r="C2827" s="23"/>
      <c r="D2827" s="23"/>
      <c r="Y2827" s="16"/>
    </row>
    <row r="2828" spans="1:25" hidden="1" x14ac:dyDescent="0.25">
      <c r="A2828" s="24"/>
      <c r="B2828" s="23"/>
      <c r="C2828" s="23"/>
      <c r="D2828" s="23"/>
      <c r="Y2828" s="16"/>
    </row>
    <row r="2829" spans="1:25" hidden="1" x14ac:dyDescent="0.25">
      <c r="A2829" s="24"/>
      <c r="B2829" s="23"/>
      <c r="C2829" s="23"/>
      <c r="D2829" s="23"/>
      <c r="Y2829" s="16"/>
    </row>
    <row r="2830" spans="1:25" hidden="1" x14ac:dyDescent="0.25">
      <c r="A2830" s="24"/>
      <c r="B2830" s="23"/>
      <c r="C2830" s="23"/>
      <c r="D2830" s="23"/>
      <c r="Y2830" s="16"/>
    </row>
    <row r="2831" spans="1:25" hidden="1" x14ac:dyDescent="0.25">
      <c r="A2831" s="24"/>
      <c r="B2831" s="23"/>
      <c r="C2831" s="23"/>
      <c r="D2831" s="23"/>
      <c r="Y2831" s="16"/>
    </row>
    <row r="2832" spans="1:25" hidden="1" x14ac:dyDescent="0.25">
      <c r="A2832" s="24"/>
      <c r="B2832" s="23"/>
      <c r="C2832" s="23"/>
      <c r="D2832" s="23"/>
      <c r="Y2832" s="16"/>
    </row>
    <row r="2833" spans="1:25" hidden="1" x14ac:dyDescent="0.25">
      <c r="A2833" s="24"/>
      <c r="B2833" s="23"/>
      <c r="C2833" s="23"/>
      <c r="D2833" s="23"/>
      <c r="Y2833" s="16"/>
    </row>
    <row r="2834" spans="1:25" hidden="1" x14ac:dyDescent="0.25">
      <c r="A2834" s="24"/>
      <c r="B2834" s="23"/>
      <c r="C2834" s="23"/>
      <c r="D2834" s="23"/>
      <c r="Y2834" s="16"/>
    </row>
    <row r="2835" spans="1:25" hidden="1" x14ac:dyDescent="0.25">
      <c r="A2835" s="24"/>
      <c r="B2835" s="23"/>
      <c r="C2835" s="23"/>
      <c r="D2835" s="23"/>
      <c r="Y2835" s="16"/>
    </row>
    <row r="2836" spans="1:25" hidden="1" x14ac:dyDescent="0.25">
      <c r="A2836" s="24"/>
      <c r="B2836" s="23"/>
      <c r="C2836" s="23"/>
      <c r="D2836" s="23"/>
      <c r="Y2836" s="16"/>
    </row>
    <row r="2837" spans="1:25" hidden="1" x14ac:dyDescent="0.25">
      <c r="A2837" s="24"/>
      <c r="B2837" s="23"/>
      <c r="C2837" s="23"/>
      <c r="D2837" s="23"/>
      <c r="Y2837" s="16"/>
    </row>
    <row r="2838" spans="1:25" hidden="1" x14ac:dyDescent="0.25">
      <c r="A2838" s="24"/>
      <c r="B2838" s="23"/>
      <c r="C2838" s="23"/>
      <c r="D2838" s="23"/>
      <c r="Y2838" s="16"/>
    </row>
    <row r="2839" spans="1:25" hidden="1" x14ac:dyDescent="0.25">
      <c r="A2839" s="24"/>
      <c r="B2839" s="23"/>
      <c r="C2839" s="23"/>
      <c r="D2839" s="23"/>
      <c r="Y2839" s="16"/>
    </row>
    <row r="2840" spans="1:25" hidden="1" x14ac:dyDescent="0.25">
      <c r="A2840" s="24"/>
      <c r="B2840" s="23"/>
      <c r="C2840" s="23"/>
      <c r="D2840" s="23"/>
      <c r="Y2840" s="16"/>
    </row>
    <row r="2841" spans="1:25" hidden="1" x14ac:dyDescent="0.25">
      <c r="A2841" s="24"/>
      <c r="B2841" s="23"/>
      <c r="C2841" s="23"/>
      <c r="D2841" s="23"/>
      <c r="Y2841" s="16"/>
    </row>
    <row r="2842" spans="1:25" hidden="1" x14ac:dyDescent="0.25">
      <c r="A2842" s="24"/>
      <c r="B2842" s="23"/>
      <c r="C2842" s="23"/>
      <c r="D2842" s="23"/>
      <c r="Y2842" s="16"/>
    </row>
    <row r="2843" spans="1:25" hidden="1" x14ac:dyDescent="0.25">
      <c r="A2843" s="24"/>
      <c r="B2843" s="23"/>
      <c r="C2843" s="23"/>
      <c r="D2843" s="23"/>
      <c r="Y2843" s="16"/>
    </row>
    <row r="2844" spans="1:25" hidden="1" x14ac:dyDescent="0.25">
      <c r="A2844" s="24"/>
      <c r="B2844" s="23"/>
      <c r="C2844" s="23"/>
      <c r="D2844" s="23"/>
      <c r="Y2844" s="16"/>
    </row>
    <row r="2845" spans="1:25" hidden="1" x14ac:dyDescent="0.25">
      <c r="A2845" s="24"/>
      <c r="B2845" s="23"/>
      <c r="C2845" s="23"/>
      <c r="D2845" s="23"/>
      <c r="Y2845" s="16"/>
    </row>
    <row r="2846" spans="1:25" hidden="1" x14ac:dyDescent="0.25">
      <c r="A2846" s="24"/>
      <c r="B2846" s="23"/>
      <c r="C2846" s="23"/>
      <c r="D2846" s="23"/>
      <c r="Y2846" s="16"/>
    </row>
    <row r="2847" spans="1:25" hidden="1" x14ac:dyDescent="0.25">
      <c r="A2847" s="24"/>
      <c r="B2847" s="23"/>
      <c r="C2847" s="23"/>
      <c r="D2847" s="23"/>
      <c r="Y2847" s="16"/>
    </row>
    <row r="2848" spans="1:25" hidden="1" x14ac:dyDescent="0.25">
      <c r="A2848" s="24"/>
      <c r="B2848" s="23"/>
      <c r="C2848" s="23"/>
      <c r="D2848" s="23"/>
      <c r="Y2848" s="16"/>
    </row>
    <row r="2849" spans="1:25" hidden="1" x14ac:dyDescent="0.25">
      <c r="A2849" s="24"/>
      <c r="B2849" s="23"/>
      <c r="C2849" s="23"/>
      <c r="D2849" s="23"/>
      <c r="Y2849" s="16"/>
    </row>
    <row r="2850" spans="1:25" hidden="1" x14ac:dyDescent="0.25">
      <c r="A2850" s="24"/>
      <c r="B2850" s="23"/>
      <c r="C2850" s="23"/>
      <c r="D2850" s="23"/>
      <c r="Y2850" s="16"/>
    </row>
    <row r="2851" spans="1:25" hidden="1" x14ac:dyDescent="0.25">
      <c r="A2851" s="24"/>
      <c r="B2851" s="23"/>
      <c r="C2851" s="23"/>
      <c r="D2851" s="23"/>
      <c r="Y2851" s="16"/>
    </row>
    <row r="2852" spans="1:25" hidden="1" x14ac:dyDescent="0.25">
      <c r="A2852" s="24"/>
      <c r="B2852" s="23"/>
      <c r="C2852" s="23"/>
      <c r="D2852" s="23"/>
      <c r="Y2852" s="16"/>
    </row>
    <row r="2853" spans="1:25" hidden="1" x14ac:dyDescent="0.25">
      <c r="A2853" s="24"/>
      <c r="B2853" s="23"/>
      <c r="C2853" s="23"/>
      <c r="D2853" s="23"/>
      <c r="Y2853" s="16"/>
    </row>
    <row r="2854" spans="1:25" hidden="1" x14ac:dyDescent="0.25">
      <c r="A2854" s="24"/>
      <c r="B2854" s="23"/>
      <c r="C2854" s="23"/>
      <c r="D2854" s="23"/>
      <c r="Y2854" s="16"/>
    </row>
    <row r="2855" spans="1:25" hidden="1" x14ac:dyDescent="0.25">
      <c r="A2855" s="24"/>
      <c r="B2855" s="23"/>
      <c r="C2855" s="23"/>
      <c r="D2855" s="23"/>
      <c r="Y2855" s="16"/>
    </row>
    <row r="2856" spans="1:25" hidden="1" x14ac:dyDescent="0.25">
      <c r="A2856" s="24"/>
      <c r="B2856" s="23"/>
      <c r="C2856" s="23"/>
      <c r="D2856" s="23"/>
      <c r="Y2856" s="16"/>
    </row>
    <row r="2857" spans="1:25" hidden="1" x14ac:dyDescent="0.25">
      <c r="A2857" s="24"/>
      <c r="B2857" s="23"/>
      <c r="C2857" s="23"/>
      <c r="D2857" s="23"/>
      <c r="Y2857" s="16"/>
    </row>
    <row r="2858" spans="1:25" hidden="1" x14ac:dyDescent="0.25">
      <c r="A2858" s="24"/>
      <c r="B2858" s="23"/>
      <c r="C2858" s="23"/>
      <c r="D2858" s="23"/>
      <c r="Y2858" s="16"/>
    </row>
    <row r="2859" spans="1:25" hidden="1" x14ac:dyDescent="0.25">
      <c r="A2859" s="24"/>
      <c r="B2859" s="23"/>
      <c r="C2859" s="23"/>
      <c r="D2859" s="23"/>
      <c r="Y2859" s="16"/>
    </row>
    <row r="2860" spans="1:25" hidden="1" x14ac:dyDescent="0.25">
      <c r="A2860" s="24"/>
      <c r="B2860" s="23"/>
      <c r="C2860" s="23"/>
      <c r="D2860" s="23"/>
      <c r="Y2860" s="16"/>
    </row>
    <row r="2861" spans="1:25" hidden="1" x14ac:dyDescent="0.25">
      <c r="A2861" s="24"/>
      <c r="B2861" s="23"/>
      <c r="C2861" s="23"/>
      <c r="D2861" s="23"/>
      <c r="Y2861" s="16"/>
    </row>
    <row r="2862" spans="1:25" hidden="1" x14ac:dyDescent="0.25">
      <c r="A2862" s="24"/>
      <c r="B2862" s="23"/>
      <c r="C2862" s="23"/>
      <c r="D2862" s="23"/>
      <c r="Y2862" s="16"/>
    </row>
    <row r="2863" spans="1:25" hidden="1" x14ac:dyDescent="0.25">
      <c r="A2863" s="24"/>
      <c r="B2863" s="23"/>
      <c r="C2863" s="23"/>
      <c r="D2863" s="23"/>
      <c r="Y2863" s="16"/>
    </row>
    <row r="2864" spans="1:25" hidden="1" x14ac:dyDescent="0.25">
      <c r="A2864" s="24"/>
      <c r="B2864" s="23"/>
      <c r="C2864" s="23"/>
      <c r="D2864" s="23"/>
      <c r="Y2864" s="16"/>
    </row>
    <row r="2865" spans="1:25" hidden="1" x14ac:dyDescent="0.25">
      <c r="A2865" s="24"/>
      <c r="B2865" s="23"/>
      <c r="C2865" s="23"/>
      <c r="D2865" s="23"/>
      <c r="Y2865" s="16"/>
    </row>
    <row r="2866" spans="1:25" hidden="1" x14ac:dyDescent="0.25">
      <c r="A2866" s="24"/>
      <c r="B2866" s="23"/>
      <c r="C2866" s="23"/>
      <c r="D2866" s="23"/>
      <c r="Y2866" s="16"/>
    </row>
    <row r="2867" spans="1:25" hidden="1" x14ac:dyDescent="0.25">
      <c r="A2867" s="24"/>
      <c r="B2867" s="23"/>
      <c r="C2867" s="23"/>
      <c r="D2867" s="23"/>
      <c r="Y2867" s="16"/>
    </row>
    <row r="2868" spans="1:25" hidden="1" x14ac:dyDescent="0.25">
      <c r="A2868" s="24"/>
      <c r="B2868" s="23"/>
      <c r="C2868" s="23"/>
      <c r="D2868" s="23"/>
      <c r="Y2868" s="16"/>
    </row>
    <row r="2869" spans="1:25" hidden="1" x14ac:dyDescent="0.25">
      <c r="A2869" s="24"/>
      <c r="B2869" s="23"/>
      <c r="C2869" s="23"/>
      <c r="D2869" s="23"/>
      <c r="Y2869" s="16"/>
    </row>
    <row r="2870" spans="1:25" hidden="1" x14ac:dyDescent="0.25">
      <c r="A2870" s="24"/>
      <c r="B2870" s="23"/>
      <c r="C2870" s="23"/>
      <c r="D2870" s="23"/>
      <c r="Y2870" s="16"/>
    </row>
    <row r="2871" spans="1:25" hidden="1" x14ac:dyDescent="0.25">
      <c r="A2871" s="24"/>
      <c r="B2871" s="23"/>
      <c r="C2871" s="23"/>
      <c r="D2871" s="23"/>
      <c r="Y2871" s="16"/>
    </row>
    <row r="2872" spans="1:25" hidden="1" x14ac:dyDescent="0.25">
      <c r="A2872" s="24"/>
      <c r="B2872" s="23"/>
      <c r="C2872" s="23"/>
      <c r="D2872" s="23"/>
      <c r="Y2872" s="16"/>
    </row>
    <row r="2873" spans="1:25" hidden="1" x14ac:dyDescent="0.25">
      <c r="A2873" s="24"/>
      <c r="B2873" s="23"/>
      <c r="C2873" s="23"/>
      <c r="D2873" s="23"/>
      <c r="Y2873" s="16"/>
    </row>
    <row r="2874" spans="1:25" hidden="1" x14ac:dyDescent="0.25">
      <c r="A2874" s="24"/>
      <c r="B2874" s="23"/>
      <c r="C2874" s="23"/>
      <c r="D2874" s="23"/>
      <c r="Y2874" s="16"/>
    </row>
    <row r="2875" spans="1:25" hidden="1" x14ac:dyDescent="0.25">
      <c r="A2875" s="24"/>
      <c r="B2875" s="23"/>
      <c r="C2875" s="23"/>
      <c r="D2875" s="23"/>
      <c r="Y2875" s="16"/>
    </row>
    <row r="2876" spans="1:25" hidden="1" x14ac:dyDescent="0.25">
      <c r="A2876" s="24"/>
      <c r="B2876" s="23"/>
      <c r="C2876" s="23"/>
      <c r="D2876" s="23"/>
      <c r="Y2876" s="16"/>
    </row>
    <row r="2877" spans="1:25" hidden="1" x14ac:dyDescent="0.25">
      <c r="A2877" s="24"/>
      <c r="B2877" s="23"/>
      <c r="C2877" s="23"/>
      <c r="D2877" s="23"/>
      <c r="Y2877" s="16"/>
    </row>
    <row r="2878" spans="1:25" hidden="1" x14ac:dyDescent="0.25">
      <c r="A2878" s="24"/>
      <c r="B2878" s="23"/>
      <c r="C2878" s="23"/>
      <c r="D2878" s="23"/>
      <c r="Y2878" s="16"/>
    </row>
    <row r="2879" spans="1:25" hidden="1" x14ac:dyDescent="0.25">
      <c r="A2879" s="24"/>
      <c r="B2879" s="23"/>
      <c r="C2879" s="23"/>
      <c r="D2879" s="23"/>
      <c r="Y2879" s="16"/>
    </row>
    <row r="2880" spans="1:25" hidden="1" x14ac:dyDescent="0.25">
      <c r="A2880" s="24"/>
      <c r="B2880" s="23"/>
      <c r="C2880" s="23"/>
      <c r="D2880" s="23"/>
      <c r="Y2880" s="16"/>
    </row>
    <row r="2881" spans="1:25" hidden="1" x14ac:dyDescent="0.25">
      <c r="A2881" s="24"/>
      <c r="B2881" s="23"/>
      <c r="C2881" s="23"/>
      <c r="D2881" s="23"/>
      <c r="Y2881" s="16"/>
    </row>
    <row r="2882" spans="1:25" hidden="1" x14ac:dyDescent="0.25">
      <c r="A2882" s="24"/>
      <c r="B2882" s="23"/>
      <c r="C2882" s="23"/>
      <c r="D2882" s="23"/>
      <c r="Y2882" s="16"/>
    </row>
    <row r="2883" spans="1:25" hidden="1" x14ac:dyDescent="0.25">
      <c r="A2883" s="24"/>
      <c r="B2883" s="23"/>
      <c r="C2883" s="23"/>
      <c r="D2883" s="23"/>
      <c r="Y2883" s="16"/>
    </row>
    <row r="2884" spans="1:25" hidden="1" x14ac:dyDescent="0.25">
      <c r="A2884" s="24"/>
      <c r="B2884" s="23"/>
      <c r="C2884" s="23"/>
      <c r="D2884" s="23"/>
      <c r="Y2884" s="16"/>
    </row>
    <row r="2885" spans="1:25" hidden="1" x14ac:dyDescent="0.25">
      <c r="A2885" s="24"/>
      <c r="B2885" s="23"/>
      <c r="C2885" s="23"/>
      <c r="D2885" s="23"/>
      <c r="Y2885" s="16"/>
    </row>
    <row r="2886" spans="1:25" hidden="1" x14ac:dyDescent="0.25">
      <c r="A2886" s="24"/>
      <c r="B2886" s="23"/>
      <c r="C2886" s="23"/>
      <c r="D2886" s="23"/>
      <c r="Y2886" s="16"/>
    </row>
    <row r="2887" spans="1:25" hidden="1" x14ac:dyDescent="0.25">
      <c r="A2887" s="24"/>
      <c r="B2887" s="23"/>
      <c r="C2887" s="23"/>
      <c r="D2887" s="23"/>
      <c r="Y2887" s="16"/>
    </row>
    <row r="2888" spans="1:25" hidden="1" x14ac:dyDescent="0.25">
      <c r="A2888" s="24"/>
      <c r="B2888" s="23"/>
      <c r="C2888" s="23"/>
      <c r="D2888" s="23"/>
      <c r="Y2888" s="16"/>
    </row>
    <row r="2889" spans="1:25" hidden="1" x14ac:dyDescent="0.25">
      <c r="A2889" s="24"/>
      <c r="B2889" s="23"/>
      <c r="C2889" s="23"/>
      <c r="D2889" s="23"/>
      <c r="Y2889" s="16"/>
    </row>
    <row r="2890" spans="1:25" hidden="1" x14ac:dyDescent="0.25">
      <c r="A2890" s="24"/>
      <c r="B2890" s="23"/>
      <c r="C2890" s="23"/>
      <c r="D2890" s="23"/>
      <c r="Y2890" s="16"/>
    </row>
    <row r="2891" spans="1:25" hidden="1" x14ac:dyDescent="0.25">
      <c r="A2891" s="24"/>
      <c r="B2891" s="23"/>
      <c r="C2891" s="23"/>
      <c r="D2891" s="23"/>
      <c r="Y2891" s="16"/>
    </row>
    <row r="2892" spans="1:25" hidden="1" x14ac:dyDescent="0.25">
      <c r="A2892" s="24"/>
      <c r="B2892" s="23"/>
      <c r="C2892" s="23"/>
      <c r="D2892" s="23"/>
      <c r="Y2892" s="16"/>
    </row>
    <row r="2893" spans="1:25" hidden="1" x14ac:dyDescent="0.25">
      <c r="A2893" s="24"/>
      <c r="B2893" s="23"/>
      <c r="C2893" s="23"/>
      <c r="D2893" s="23"/>
      <c r="Y2893" s="16"/>
    </row>
    <row r="2894" spans="1:25" hidden="1" x14ac:dyDescent="0.25">
      <c r="A2894" s="24"/>
      <c r="B2894" s="23"/>
      <c r="C2894" s="23"/>
      <c r="D2894" s="23"/>
      <c r="Y2894" s="16"/>
    </row>
    <row r="2895" spans="1:25" hidden="1" x14ac:dyDescent="0.25">
      <c r="A2895" s="24"/>
      <c r="B2895" s="23"/>
      <c r="C2895" s="23"/>
      <c r="D2895" s="23"/>
      <c r="Y2895" s="16"/>
    </row>
    <row r="2896" spans="1:25" hidden="1" x14ac:dyDescent="0.25">
      <c r="A2896" s="24"/>
      <c r="B2896" s="23"/>
      <c r="C2896" s="23"/>
      <c r="D2896" s="23"/>
      <c r="Y2896" s="16"/>
    </row>
    <row r="2897" spans="1:25" hidden="1" x14ac:dyDescent="0.25">
      <c r="A2897" s="24"/>
      <c r="B2897" s="23"/>
      <c r="C2897" s="23"/>
      <c r="D2897" s="23"/>
      <c r="Y2897" s="16"/>
    </row>
    <row r="2898" spans="1:25" hidden="1" x14ac:dyDescent="0.25">
      <c r="A2898" s="24"/>
      <c r="B2898" s="23"/>
      <c r="C2898" s="23"/>
      <c r="D2898" s="23"/>
      <c r="Y2898" s="16"/>
    </row>
    <row r="2899" spans="1:25" hidden="1" x14ac:dyDescent="0.25">
      <c r="A2899" s="24"/>
      <c r="B2899" s="23"/>
      <c r="C2899" s="23"/>
      <c r="D2899" s="23"/>
      <c r="Y2899" s="16"/>
    </row>
    <row r="2900" spans="1:25" hidden="1" x14ac:dyDescent="0.25">
      <c r="A2900" s="24"/>
      <c r="B2900" s="23"/>
      <c r="C2900" s="23"/>
      <c r="D2900" s="23"/>
      <c r="Y2900" s="16"/>
    </row>
    <row r="2901" spans="1:25" hidden="1" x14ac:dyDescent="0.25">
      <c r="A2901" s="24"/>
      <c r="B2901" s="23"/>
      <c r="C2901" s="23"/>
      <c r="D2901" s="23"/>
      <c r="Y2901" s="16"/>
    </row>
    <row r="2902" spans="1:25" hidden="1" x14ac:dyDescent="0.25">
      <c r="A2902" s="24"/>
      <c r="B2902" s="23"/>
      <c r="C2902" s="23"/>
      <c r="D2902" s="23"/>
      <c r="Y2902" s="16"/>
    </row>
    <row r="2903" spans="1:25" hidden="1" x14ac:dyDescent="0.25">
      <c r="A2903" s="24"/>
      <c r="B2903" s="23"/>
      <c r="C2903" s="23"/>
      <c r="D2903" s="23"/>
      <c r="Y2903" s="16"/>
    </row>
    <row r="2904" spans="1:25" hidden="1" x14ac:dyDescent="0.25">
      <c r="A2904" s="24"/>
      <c r="B2904" s="23"/>
      <c r="C2904" s="23"/>
      <c r="D2904" s="23"/>
      <c r="Y2904" s="16"/>
    </row>
    <row r="2905" spans="1:25" hidden="1" x14ac:dyDescent="0.25">
      <c r="A2905" s="24"/>
      <c r="B2905" s="23"/>
      <c r="C2905" s="23"/>
      <c r="D2905" s="23"/>
      <c r="Y2905" s="16"/>
    </row>
    <row r="2906" spans="1:25" hidden="1" x14ac:dyDescent="0.25">
      <c r="A2906" s="24"/>
      <c r="B2906" s="23"/>
      <c r="C2906" s="23"/>
      <c r="D2906" s="23"/>
      <c r="Y2906" s="16"/>
    </row>
    <row r="2907" spans="1:25" hidden="1" x14ac:dyDescent="0.25">
      <c r="A2907" s="24"/>
      <c r="B2907" s="23"/>
      <c r="C2907" s="23"/>
      <c r="D2907" s="23"/>
      <c r="Y2907" s="16"/>
    </row>
    <row r="2908" spans="1:25" hidden="1" x14ac:dyDescent="0.25">
      <c r="A2908" s="24"/>
      <c r="B2908" s="23"/>
      <c r="C2908" s="23"/>
      <c r="D2908" s="23"/>
      <c r="Y2908" s="16"/>
    </row>
    <row r="2909" spans="1:25" hidden="1" x14ac:dyDescent="0.25">
      <c r="A2909" s="24"/>
      <c r="B2909" s="23"/>
      <c r="C2909" s="23"/>
      <c r="D2909" s="23"/>
      <c r="Y2909" s="16"/>
    </row>
    <row r="2910" spans="1:25" hidden="1" x14ac:dyDescent="0.25">
      <c r="A2910" s="24"/>
      <c r="B2910" s="23"/>
      <c r="C2910" s="23"/>
      <c r="D2910" s="23"/>
      <c r="Y2910" s="16"/>
    </row>
    <row r="2911" spans="1:25" hidden="1" x14ac:dyDescent="0.25">
      <c r="A2911" s="24"/>
      <c r="B2911" s="23"/>
      <c r="C2911" s="23"/>
      <c r="D2911" s="23"/>
      <c r="Y2911" s="16"/>
    </row>
    <row r="2912" spans="1:25" hidden="1" x14ac:dyDescent="0.25">
      <c r="A2912" s="24"/>
      <c r="B2912" s="23"/>
      <c r="C2912" s="23"/>
      <c r="D2912" s="23"/>
      <c r="Y2912" s="16"/>
    </row>
    <row r="2913" spans="1:25" hidden="1" x14ac:dyDescent="0.25">
      <c r="A2913" s="24"/>
      <c r="B2913" s="23"/>
      <c r="C2913" s="23"/>
      <c r="D2913" s="23"/>
      <c r="Y2913" s="16"/>
    </row>
    <row r="2914" spans="1:25" hidden="1" x14ac:dyDescent="0.25">
      <c r="A2914" s="24"/>
      <c r="B2914" s="23"/>
      <c r="C2914" s="23"/>
      <c r="D2914" s="23"/>
      <c r="Y2914" s="16"/>
    </row>
    <row r="2915" spans="1:25" hidden="1" x14ac:dyDescent="0.25">
      <c r="A2915" s="24"/>
      <c r="B2915" s="23"/>
      <c r="C2915" s="23"/>
      <c r="D2915" s="23"/>
      <c r="Y2915" s="16"/>
    </row>
    <row r="2916" spans="1:25" hidden="1" x14ac:dyDescent="0.25">
      <c r="A2916" s="24"/>
      <c r="B2916" s="23"/>
      <c r="C2916" s="23"/>
      <c r="D2916" s="23"/>
      <c r="Y2916" s="16"/>
    </row>
    <row r="2917" spans="1:25" hidden="1" x14ac:dyDescent="0.25">
      <c r="A2917" s="24"/>
      <c r="B2917" s="23"/>
      <c r="C2917" s="23"/>
      <c r="D2917" s="23"/>
      <c r="Y2917" s="16"/>
    </row>
    <row r="2918" spans="1:25" hidden="1" x14ac:dyDescent="0.25">
      <c r="A2918" s="24"/>
      <c r="B2918" s="23"/>
      <c r="C2918" s="23"/>
      <c r="D2918" s="23"/>
      <c r="Y2918" s="16"/>
    </row>
    <row r="2919" spans="1:25" hidden="1" x14ac:dyDescent="0.25">
      <c r="A2919" s="24"/>
      <c r="B2919" s="23"/>
      <c r="C2919" s="23"/>
      <c r="D2919" s="23"/>
      <c r="Y2919" s="16"/>
    </row>
    <row r="2920" spans="1:25" hidden="1" x14ac:dyDescent="0.25">
      <c r="A2920" s="24"/>
      <c r="B2920" s="23"/>
      <c r="C2920" s="23"/>
      <c r="D2920" s="23"/>
      <c r="Y2920" s="16"/>
    </row>
    <row r="2921" spans="1:25" hidden="1" x14ac:dyDescent="0.25">
      <c r="A2921" s="24"/>
      <c r="B2921" s="23"/>
      <c r="C2921" s="23"/>
      <c r="D2921" s="23"/>
      <c r="Y2921" s="16"/>
    </row>
    <row r="2922" spans="1:25" hidden="1" x14ac:dyDescent="0.25">
      <c r="A2922" s="24"/>
      <c r="B2922" s="23"/>
      <c r="C2922" s="23"/>
      <c r="D2922" s="23"/>
      <c r="Y2922" s="16"/>
    </row>
    <row r="2923" spans="1:25" hidden="1" x14ac:dyDescent="0.25">
      <c r="A2923" s="24"/>
      <c r="B2923" s="23"/>
      <c r="C2923" s="23"/>
      <c r="D2923" s="23"/>
      <c r="Y2923" s="16"/>
    </row>
    <row r="2924" spans="1:25" hidden="1" x14ac:dyDescent="0.25">
      <c r="A2924" s="24"/>
      <c r="B2924" s="23"/>
      <c r="C2924" s="23"/>
      <c r="D2924" s="23"/>
      <c r="Y2924" s="16"/>
    </row>
    <row r="2925" spans="1:25" hidden="1" x14ac:dyDescent="0.25">
      <c r="A2925" s="24"/>
      <c r="B2925" s="23"/>
      <c r="C2925" s="23"/>
      <c r="D2925" s="23"/>
      <c r="Y2925" s="16"/>
    </row>
    <row r="2926" spans="1:25" hidden="1" x14ac:dyDescent="0.25">
      <c r="A2926" s="24"/>
      <c r="B2926" s="23"/>
      <c r="C2926" s="23"/>
      <c r="D2926" s="23"/>
      <c r="Y2926" s="16"/>
    </row>
    <row r="2927" spans="1:25" hidden="1" x14ac:dyDescent="0.25">
      <c r="A2927" s="24"/>
      <c r="B2927" s="23"/>
      <c r="C2927" s="23"/>
      <c r="D2927" s="23"/>
      <c r="Y2927" s="16"/>
    </row>
    <row r="2928" spans="1:25" hidden="1" x14ac:dyDescent="0.25">
      <c r="A2928" s="24"/>
      <c r="B2928" s="23"/>
      <c r="C2928" s="23"/>
      <c r="D2928" s="23"/>
      <c r="Y2928" s="16"/>
    </row>
    <row r="2929" spans="1:25" hidden="1" x14ac:dyDescent="0.25">
      <c r="A2929" s="24"/>
      <c r="B2929" s="23"/>
      <c r="C2929" s="23"/>
      <c r="D2929" s="23"/>
      <c r="Y2929" s="16"/>
    </row>
    <row r="2930" spans="1:25" hidden="1" x14ac:dyDescent="0.25">
      <c r="A2930" s="24"/>
      <c r="B2930" s="23"/>
      <c r="C2930" s="23"/>
      <c r="D2930" s="23"/>
      <c r="Y2930" s="16"/>
    </row>
    <row r="2931" spans="1:25" hidden="1" x14ac:dyDescent="0.25">
      <c r="A2931" s="24"/>
      <c r="B2931" s="23"/>
      <c r="C2931" s="23"/>
      <c r="D2931" s="23"/>
      <c r="Y2931" s="16"/>
    </row>
    <row r="2932" spans="1:25" hidden="1" x14ac:dyDescent="0.25">
      <c r="A2932" s="24"/>
      <c r="B2932" s="23"/>
      <c r="C2932" s="23"/>
      <c r="D2932" s="23"/>
      <c r="Y2932" s="16"/>
    </row>
    <row r="2933" spans="1:25" hidden="1" x14ac:dyDescent="0.25">
      <c r="A2933" s="24"/>
      <c r="B2933" s="23"/>
      <c r="C2933" s="23"/>
      <c r="D2933" s="23"/>
      <c r="Y2933" s="16"/>
    </row>
    <row r="2934" spans="1:25" hidden="1" x14ac:dyDescent="0.25">
      <c r="A2934" s="24"/>
      <c r="B2934" s="23"/>
      <c r="C2934" s="23"/>
      <c r="D2934" s="23"/>
      <c r="Y2934" s="16"/>
    </row>
    <row r="2935" spans="1:25" hidden="1" x14ac:dyDescent="0.25">
      <c r="A2935" s="24"/>
      <c r="B2935" s="23"/>
      <c r="C2935" s="23"/>
      <c r="D2935" s="23"/>
      <c r="Y2935" s="16"/>
    </row>
    <row r="2936" spans="1:25" hidden="1" x14ac:dyDescent="0.25">
      <c r="A2936" s="24"/>
      <c r="B2936" s="23"/>
      <c r="C2936" s="23"/>
      <c r="D2936" s="23"/>
      <c r="Y2936" s="16"/>
    </row>
    <row r="2937" spans="1:25" hidden="1" x14ac:dyDescent="0.25">
      <c r="A2937" s="24"/>
      <c r="B2937" s="23"/>
      <c r="C2937" s="23"/>
      <c r="D2937" s="23"/>
      <c r="Y2937" s="16"/>
    </row>
    <row r="2938" spans="1:25" hidden="1" x14ac:dyDescent="0.25">
      <c r="A2938" s="24"/>
      <c r="B2938" s="23"/>
      <c r="C2938" s="23"/>
      <c r="D2938" s="23"/>
      <c r="Y2938" s="16"/>
    </row>
    <row r="2939" spans="1:25" hidden="1" x14ac:dyDescent="0.25">
      <c r="A2939" s="24"/>
      <c r="B2939" s="23"/>
      <c r="C2939" s="23"/>
      <c r="D2939" s="23"/>
      <c r="Y2939" s="16"/>
    </row>
    <row r="2940" spans="1:25" hidden="1" x14ac:dyDescent="0.25">
      <c r="A2940" s="24"/>
      <c r="B2940" s="23"/>
      <c r="C2940" s="23"/>
      <c r="D2940" s="23"/>
      <c r="Y2940" s="16"/>
    </row>
    <row r="2941" spans="1:25" hidden="1" x14ac:dyDescent="0.25">
      <c r="A2941" s="24"/>
      <c r="B2941" s="23"/>
      <c r="C2941" s="23"/>
      <c r="D2941" s="23"/>
      <c r="Y2941" s="16"/>
    </row>
    <row r="2942" spans="1:25" hidden="1" x14ac:dyDescent="0.25">
      <c r="A2942" s="24"/>
      <c r="B2942" s="23"/>
      <c r="C2942" s="23"/>
      <c r="D2942" s="23"/>
      <c r="Y2942" s="16"/>
    </row>
    <row r="2943" spans="1:25" hidden="1" x14ac:dyDescent="0.25">
      <c r="A2943" s="24"/>
      <c r="B2943" s="23"/>
      <c r="C2943" s="23"/>
      <c r="D2943" s="23"/>
      <c r="Y2943" s="16"/>
    </row>
    <row r="2944" spans="1:25" hidden="1" x14ac:dyDescent="0.25">
      <c r="A2944" s="24"/>
      <c r="B2944" s="23"/>
      <c r="C2944" s="23"/>
      <c r="D2944" s="23"/>
      <c r="Y2944" s="16"/>
    </row>
    <row r="2945" spans="1:25" hidden="1" x14ac:dyDescent="0.25">
      <c r="A2945" s="24"/>
      <c r="B2945" s="23"/>
      <c r="C2945" s="23"/>
      <c r="D2945" s="23"/>
      <c r="Y2945" s="16"/>
    </row>
    <row r="2946" spans="1:25" hidden="1" x14ac:dyDescent="0.25">
      <c r="A2946" s="24"/>
      <c r="B2946" s="23"/>
      <c r="C2946" s="23"/>
      <c r="D2946" s="23"/>
      <c r="Y2946" s="16"/>
    </row>
    <row r="2947" spans="1:25" hidden="1" x14ac:dyDescent="0.25">
      <c r="A2947" s="24"/>
      <c r="B2947" s="23"/>
      <c r="C2947" s="23"/>
      <c r="D2947" s="23"/>
      <c r="Y2947" s="16"/>
    </row>
    <row r="2948" spans="1:25" hidden="1" x14ac:dyDescent="0.25">
      <c r="A2948" s="24"/>
      <c r="B2948" s="23"/>
      <c r="C2948" s="23"/>
      <c r="D2948" s="23"/>
      <c r="Y2948" s="16"/>
    </row>
    <row r="2949" spans="1:25" hidden="1" x14ac:dyDescent="0.25">
      <c r="A2949" s="24"/>
      <c r="B2949" s="23"/>
      <c r="C2949" s="23"/>
      <c r="D2949" s="23"/>
      <c r="Y2949" s="16"/>
    </row>
    <row r="2950" spans="1:25" hidden="1" x14ac:dyDescent="0.25">
      <c r="A2950" s="24"/>
      <c r="B2950" s="23"/>
      <c r="C2950" s="23"/>
      <c r="D2950" s="23"/>
      <c r="Y2950" s="16"/>
    </row>
    <row r="2951" spans="1:25" hidden="1" x14ac:dyDescent="0.25">
      <c r="A2951" s="24"/>
      <c r="B2951" s="23"/>
      <c r="C2951" s="23"/>
      <c r="D2951" s="23"/>
      <c r="Y2951" s="16"/>
    </row>
    <row r="2952" spans="1:25" hidden="1" x14ac:dyDescent="0.25">
      <c r="A2952" s="24"/>
      <c r="B2952" s="23"/>
      <c r="C2952" s="23"/>
      <c r="D2952" s="23"/>
      <c r="Y2952" s="16"/>
    </row>
    <row r="2953" spans="1:25" hidden="1" x14ac:dyDescent="0.25">
      <c r="A2953" s="24"/>
      <c r="B2953" s="23"/>
      <c r="C2953" s="23"/>
      <c r="D2953" s="23"/>
      <c r="Y2953" s="16"/>
    </row>
    <row r="2954" spans="1:25" hidden="1" x14ac:dyDescent="0.25">
      <c r="A2954" s="24"/>
      <c r="B2954" s="23"/>
      <c r="C2954" s="23"/>
      <c r="D2954" s="23"/>
      <c r="Y2954" s="16"/>
    </row>
    <row r="2955" spans="1:25" hidden="1" x14ac:dyDescent="0.25">
      <c r="A2955" s="24"/>
      <c r="B2955" s="23"/>
      <c r="C2955" s="23"/>
      <c r="D2955" s="23"/>
      <c r="Y2955" s="16"/>
    </row>
    <row r="2956" spans="1:25" hidden="1" x14ac:dyDescent="0.25">
      <c r="A2956" s="24"/>
      <c r="B2956" s="23"/>
      <c r="C2956" s="23"/>
      <c r="D2956" s="23"/>
      <c r="Y2956" s="16"/>
    </row>
    <row r="2957" spans="1:25" hidden="1" x14ac:dyDescent="0.25">
      <c r="A2957" s="24"/>
      <c r="B2957" s="23"/>
      <c r="C2957" s="23"/>
      <c r="D2957" s="23"/>
      <c r="Y2957" s="16"/>
    </row>
    <row r="2958" spans="1:25" hidden="1" x14ac:dyDescent="0.25">
      <c r="A2958" s="24"/>
      <c r="B2958" s="23"/>
      <c r="C2958" s="23"/>
      <c r="D2958" s="23"/>
      <c r="Y2958" s="16"/>
    </row>
    <row r="2959" spans="1:25" hidden="1" x14ac:dyDescent="0.25">
      <c r="A2959" s="24"/>
      <c r="B2959" s="23"/>
      <c r="C2959" s="23"/>
      <c r="D2959" s="23"/>
      <c r="Y2959" s="16"/>
    </row>
    <row r="2960" spans="1:25" hidden="1" x14ac:dyDescent="0.25">
      <c r="A2960" s="24"/>
      <c r="B2960" s="23"/>
      <c r="C2960" s="23"/>
      <c r="D2960" s="23"/>
      <c r="Y2960" s="16"/>
    </row>
    <row r="2961" spans="1:25" hidden="1" x14ac:dyDescent="0.25">
      <c r="A2961" s="24"/>
      <c r="B2961" s="23"/>
      <c r="C2961" s="23"/>
      <c r="D2961" s="23"/>
      <c r="Y2961" s="16"/>
    </row>
    <row r="2962" spans="1:25" hidden="1" x14ac:dyDescent="0.25">
      <c r="A2962" s="24"/>
      <c r="B2962" s="23"/>
      <c r="C2962" s="23"/>
      <c r="D2962" s="23"/>
      <c r="Y2962" s="16"/>
    </row>
    <row r="2963" spans="1:25" hidden="1" x14ac:dyDescent="0.25">
      <c r="A2963" s="24"/>
      <c r="B2963" s="23"/>
      <c r="C2963" s="23"/>
      <c r="D2963" s="23"/>
      <c r="Y2963" s="16"/>
    </row>
    <row r="2964" spans="1:25" hidden="1" x14ac:dyDescent="0.25">
      <c r="A2964" s="24"/>
      <c r="B2964" s="23"/>
      <c r="C2964" s="23"/>
      <c r="D2964" s="23"/>
      <c r="Y2964" s="16"/>
    </row>
    <row r="2965" spans="1:25" hidden="1" x14ac:dyDescent="0.25">
      <c r="A2965" s="24"/>
      <c r="B2965" s="23"/>
      <c r="C2965" s="23"/>
      <c r="D2965" s="23"/>
      <c r="Y2965" s="16"/>
    </row>
    <row r="2966" spans="1:25" hidden="1" x14ac:dyDescent="0.25">
      <c r="A2966" s="24"/>
      <c r="B2966" s="23"/>
      <c r="C2966" s="23"/>
      <c r="D2966" s="23"/>
      <c r="Y2966" s="16"/>
    </row>
    <row r="2967" spans="1:25" hidden="1" x14ac:dyDescent="0.25">
      <c r="A2967" s="24"/>
      <c r="B2967" s="23"/>
      <c r="C2967" s="23"/>
      <c r="D2967" s="23"/>
      <c r="Y2967" s="16"/>
    </row>
    <row r="2968" spans="1:25" hidden="1" x14ac:dyDescent="0.25">
      <c r="A2968" s="24"/>
      <c r="B2968" s="23"/>
      <c r="C2968" s="23"/>
      <c r="D2968" s="23"/>
      <c r="Y2968" s="16"/>
    </row>
    <row r="2969" spans="1:25" hidden="1" x14ac:dyDescent="0.25">
      <c r="A2969" s="24"/>
      <c r="B2969" s="23"/>
      <c r="C2969" s="23"/>
      <c r="D2969" s="23"/>
      <c r="Y2969" s="16"/>
    </row>
    <row r="2970" spans="1:25" hidden="1" x14ac:dyDescent="0.25">
      <c r="A2970" s="24"/>
      <c r="B2970" s="23"/>
      <c r="C2970" s="23"/>
      <c r="D2970" s="23"/>
      <c r="Y2970" s="16"/>
    </row>
    <row r="2971" spans="1:25" hidden="1" x14ac:dyDescent="0.25">
      <c r="A2971" s="24"/>
      <c r="B2971" s="23"/>
      <c r="C2971" s="23"/>
      <c r="D2971" s="23"/>
      <c r="Y2971" s="16"/>
    </row>
    <row r="2972" spans="1:25" hidden="1" x14ac:dyDescent="0.25">
      <c r="A2972" s="24"/>
      <c r="B2972" s="23"/>
      <c r="C2972" s="23"/>
      <c r="D2972" s="23"/>
      <c r="Y2972" s="16"/>
    </row>
    <row r="2973" spans="1:25" hidden="1" x14ac:dyDescent="0.25">
      <c r="A2973" s="24"/>
      <c r="B2973" s="23"/>
      <c r="C2973" s="23"/>
      <c r="D2973" s="23"/>
      <c r="Y2973" s="16"/>
    </row>
    <row r="2974" spans="1:25" hidden="1" x14ac:dyDescent="0.25">
      <c r="A2974" s="24"/>
      <c r="B2974" s="23"/>
      <c r="C2974" s="23"/>
      <c r="D2974" s="23"/>
      <c r="Y2974" s="16"/>
    </row>
    <row r="2975" spans="1:25" hidden="1" x14ac:dyDescent="0.25">
      <c r="A2975" s="24"/>
      <c r="B2975" s="23"/>
      <c r="C2975" s="23"/>
      <c r="D2975" s="23"/>
      <c r="Y2975" s="16"/>
    </row>
    <row r="2976" spans="1:25" hidden="1" x14ac:dyDescent="0.25">
      <c r="A2976" s="24"/>
      <c r="B2976" s="23"/>
      <c r="C2976" s="23"/>
      <c r="D2976" s="23"/>
      <c r="Y2976" s="16"/>
    </row>
    <row r="2977" spans="1:25" hidden="1" x14ac:dyDescent="0.25">
      <c r="A2977" s="24"/>
      <c r="B2977" s="23"/>
      <c r="C2977" s="23"/>
      <c r="D2977" s="23"/>
      <c r="Y2977" s="16"/>
    </row>
    <row r="2978" spans="1:25" hidden="1" x14ac:dyDescent="0.25">
      <c r="A2978" s="24"/>
      <c r="B2978" s="23"/>
      <c r="C2978" s="23"/>
      <c r="D2978" s="23"/>
      <c r="Y2978" s="16"/>
    </row>
    <row r="2979" spans="1:25" hidden="1" x14ac:dyDescent="0.25">
      <c r="A2979" s="24"/>
      <c r="B2979" s="23"/>
      <c r="C2979" s="23"/>
      <c r="D2979" s="23"/>
      <c r="Y2979" s="16"/>
    </row>
    <row r="2980" spans="1:25" hidden="1" x14ac:dyDescent="0.25">
      <c r="A2980" s="24"/>
      <c r="B2980" s="23"/>
      <c r="C2980" s="23"/>
      <c r="D2980" s="23"/>
      <c r="Y2980" s="16"/>
    </row>
    <row r="2981" spans="1:25" hidden="1" x14ac:dyDescent="0.25">
      <c r="A2981" s="24"/>
      <c r="B2981" s="23"/>
      <c r="C2981" s="23"/>
      <c r="D2981" s="23"/>
      <c r="Y2981" s="16"/>
    </row>
    <row r="2982" spans="1:25" hidden="1" x14ac:dyDescent="0.25">
      <c r="A2982" s="24"/>
      <c r="B2982" s="23"/>
      <c r="C2982" s="23"/>
      <c r="D2982" s="23"/>
      <c r="Y2982" s="16"/>
    </row>
    <row r="2983" spans="1:25" hidden="1" x14ac:dyDescent="0.25">
      <c r="A2983" s="24"/>
      <c r="B2983" s="23"/>
      <c r="C2983" s="23"/>
      <c r="D2983" s="23"/>
      <c r="Y2983" s="16"/>
    </row>
    <row r="2984" spans="1:25" hidden="1" x14ac:dyDescent="0.25">
      <c r="A2984" s="24"/>
      <c r="B2984" s="23"/>
      <c r="C2984" s="23"/>
      <c r="D2984" s="23"/>
      <c r="Y2984" s="16"/>
    </row>
    <row r="2985" spans="1:25" hidden="1" x14ac:dyDescent="0.25">
      <c r="A2985" s="24"/>
      <c r="B2985" s="23"/>
      <c r="C2985" s="23"/>
      <c r="D2985" s="23"/>
      <c r="Y2985" s="16"/>
    </row>
    <row r="2986" spans="1:25" hidden="1" x14ac:dyDescent="0.25">
      <c r="A2986" s="24"/>
      <c r="B2986" s="23"/>
      <c r="C2986" s="23"/>
      <c r="D2986" s="23"/>
      <c r="Y2986" s="16"/>
    </row>
    <row r="2987" spans="1:25" hidden="1" x14ac:dyDescent="0.25">
      <c r="A2987" s="24"/>
      <c r="B2987" s="23"/>
      <c r="C2987" s="23"/>
      <c r="D2987" s="23"/>
      <c r="Y2987" s="16"/>
    </row>
    <row r="2988" spans="1:25" hidden="1" x14ac:dyDescent="0.25">
      <c r="A2988" s="24"/>
      <c r="B2988" s="23"/>
      <c r="C2988" s="23"/>
      <c r="D2988" s="23"/>
      <c r="Y2988" s="16"/>
    </row>
    <row r="2989" spans="1:25" hidden="1" x14ac:dyDescent="0.25">
      <c r="A2989" s="24"/>
      <c r="B2989" s="23"/>
      <c r="C2989" s="23"/>
      <c r="D2989" s="23"/>
      <c r="Y2989" s="16"/>
    </row>
    <row r="2990" spans="1:25" hidden="1" x14ac:dyDescent="0.25">
      <c r="A2990" s="24"/>
      <c r="B2990" s="23"/>
      <c r="C2990" s="23"/>
      <c r="D2990" s="23"/>
      <c r="Y2990" s="16"/>
    </row>
    <row r="2991" spans="1:25" hidden="1" x14ac:dyDescent="0.25">
      <c r="A2991" s="24"/>
      <c r="B2991" s="23"/>
      <c r="C2991" s="23"/>
      <c r="D2991" s="23"/>
      <c r="Y2991" s="16"/>
    </row>
    <row r="2992" spans="1:25" hidden="1" x14ac:dyDescent="0.25">
      <c r="A2992" s="24"/>
      <c r="B2992" s="23"/>
      <c r="C2992" s="23"/>
      <c r="D2992" s="23"/>
      <c r="Y2992" s="16"/>
    </row>
    <row r="2993" spans="1:25" hidden="1" x14ac:dyDescent="0.25">
      <c r="A2993" s="24"/>
      <c r="B2993" s="23"/>
      <c r="C2993" s="23"/>
      <c r="D2993" s="23"/>
      <c r="Y2993" s="16"/>
    </row>
    <row r="2994" spans="1:25" hidden="1" x14ac:dyDescent="0.25">
      <c r="A2994" s="24"/>
      <c r="B2994" s="23"/>
      <c r="C2994" s="23"/>
      <c r="D2994" s="23"/>
      <c r="Y2994" s="16"/>
    </row>
    <row r="2995" spans="1:25" hidden="1" x14ac:dyDescent="0.25">
      <c r="A2995" s="24"/>
      <c r="B2995" s="23"/>
      <c r="C2995" s="23"/>
      <c r="D2995" s="23"/>
      <c r="Y2995" s="16"/>
    </row>
    <row r="2996" spans="1:25" hidden="1" x14ac:dyDescent="0.25">
      <c r="A2996" s="24"/>
      <c r="B2996" s="23"/>
      <c r="C2996" s="23"/>
      <c r="D2996" s="23"/>
      <c r="Y2996" s="16"/>
    </row>
    <row r="2997" spans="1:25" hidden="1" x14ac:dyDescent="0.25">
      <c r="A2997" s="24"/>
      <c r="B2997" s="23"/>
      <c r="C2997" s="23"/>
      <c r="D2997" s="23"/>
      <c r="Y2997" s="16"/>
    </row>
    <row r="2998" spans="1:25" hidden="1" x14ac:dyDescent="0.25">
      <c r="A2998" s="24"/>
      <c r="B2998" s="23"/>
      <c r="C2998" s="23"/>
      <c r="D2998" s="23"/>
      <c r="Y2998" s="16"/>
    </row>
    <row r="2999" spans="1:25" hidden="1" x14ac:dyDescent="0.25">
      <c r="A2999" s="24"/>
      <c r="B2999" s="23"/>
      <c r="C2999" s="23"/>
      <c r="D2999" s="23"/>
      <c r="Y2999" s="16"/>
    </row>
  </sheetData>
  <phoneticPr fontId="3" type="noConversion"/>
  <conditionalFormatting sqref="D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D10485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1">
    <cfRule type="colorScale" priority="2">
      <colorScale>
        <cfvo type="min"/>
        <cfvo type="max"/>
        <color rgb="FFFFEF9C"/>
        <color rgb="FF63BE7B"/>
      </colorScale>
    </cfRule>
  </conditionalFormatting>
  <conditionalFormatting sqref="R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">
    <cfRule type="colorScale" priority="5">
      <colorScale>
        <cfvo type="min"/>
        <cfvo type="max"/>
        <color rgb="FFFFEF9C"/>
        <color rgb="FF63BE7B"/>
      </colorScale>
    </cfRule>
  </conditionalFormatting>
  <conditionalFormatting sqref="X2:X2999 J1821:J2999 AG3000:AG1048576">
    <cfRule type="colorScale" priority="12">
      <colorScale>
        <cfvo type="min"/>
        <cfvo type="max"/>
        <color rgb="FFFFEF9C"/>
        <color rgb="FF63BE7B"/>
      </colorScale>
    </cfRule>
  </conditionalFormatting>
  <conditionalFormatting sqref="X1821:X2999 R2:R2999 AO3000:AO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821:Y2999 G2:G2999 AP3000:AP1048576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:AE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1821:AE2999 H2:H2999 AV3000:AV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F1821:AJ2999 Q1821:Q2999 Z2:AE2999 AW3000:BD1048576 K1821:L2999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821:AL2999 Q2:Q2999 BF3000:BF1048576">
    <cfRule type="colorScale" priority="9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440A6-3EAB-4E27-BF58-50DD139FB28A}">
  <sheetPr codeName="工作表11"/>
  <dimension ref="A1:AB1818"/>
  <sheetViews>
    <sheetView workbookViewId="0">
      <selection activeCell="I870" sqref="I870:I1061"/>
    </sheetView>
  </sheetViews>
  <sheetFormatPr defaultRowHeight="15.75" x14ac:dyDescent="0.25"/>
  <cols>
    <col min="3" max="3" width="0" hidden="1" customWidth="1"/>
    <col min="4" max="4" width="9.140625" style="13"/>
  </cols>
  <sheetData>
    <row r="1" spans="1:28" x14ac:dyDescent="0.25">
      <c r="A1" s="15" t="s">
        <v>2228</v>
      </c>
      <c r="B1" s="15" t="s">
        <v>2229</v>
      </c>
      <c r="C1" s="15" t="s">
        <v>2365</v>
      </c>
      <c r="D1" s="14" t="s">
        <v>2230</v>
      </c>
      <c r="E1" s="1" t="s">
        <v>424</v>
      </c>
      <c r="F1" s="1" t="s">
        <v>425</v>
      </c>
      <c r="G1" s="1" t="s">
        <v>426</v>
      </c>
      <c r="H1" s="1" t="s">
        <v>2231</v>
      </c>
      <c r="I1" s="1" t="s">
        <v>427</v>
      </c>
      <c r="J1" s="1" t="s">
        <v>2232</v>
      </c>
      <c r="K1" s="1" t="s">
        <v>2233</v>
      </c>
      <c r="L1" s="1" t="s">
        <v>6</v>
      </c>
      <c r="M1" s="1" t="s">
        <v>7</v>
      </c>
      <c r="N1" s="15" t="s">
        <v>5</v>
      </c>
      <c r="O1" s="15" t="s">
        <v>4</v>
      </c>
      <c r="P1" s="1" t="s">
        <v>2234</v>
      </c>
      <c r="Q1" s="1" t="s">
        <v>2235</v>
      </c>
      <c r="R1" s="1" t="s">
        <v>2236</v>
      </c>
      <c r="S1" s="1" t="s">
        <v>2237</v>
      </c>
      <c r="T1" s="1" t="s">
        <v>2207</v>
      </c>
      <c r="U1" s="1" t="s">
        <v>2208</v>
      </c>
      <c r="V1" s="1" t="s">
        <v>2209</v>
      </c>
      <c r="W1" s="1" t="s">
        <v>2210</v>
      </c>
      <c r="X1" s="1" t="s">
        <v>2211</v>
      </c>
      <c r="Y1" s="1" t="s">
        <v>2238</v>
      </c>
      <c r="Z1" s="1" t="s">
        <v>8</v>
      </c>
      <c r="AA1" s="1" t="s">
        <v>10</v>
      </c>
      <c r="AB1" s="1" t="s">
        <v>618</v>
      </c>
    </row>
    <row r="2" spans="1:28" x14ac:dyDescent="0.25">
      <c r="A2" s="16" t="s">
        <v>1</v>
      </c>
      <c r="B2" s="16" t="s">
        <v>12</v>
      </c>
      <c r="C2" s="16" t="s">
        <v>2239</v>
      </c>
      <c r="D2" s="37" t="str">
        <f>VLOOKUP(S2, method!$A$1:$B$15, 2, 0)</f>
        <v>中前</v>
      </c>
      <c r="E2">
        <v>37</v>
      </c>
      <c r="F2" s="29">
        <v>1</v>
      </c>
      <c r="G2" t="s">
        <v>428</v>
      </c>
      <c r="H2" t="s">
        <v>429</v>
      </c>
      <c r="I2" s="43">
        <v>1800</v>
      </c>
      <c r="J2" s="33" t="s">
        <v>430</v>
      </c>
      <c r="K2">
        <v>5</v>
      </c>
      <c r="L2">
        <v>8</v>
      </c>
      <c r="M2">
        <v>33</v>
      </c>
      <c r="N2" s="16" t="s">
        <v>14</v>
      </c>
      <c r="O2" s="16" t="s">
        <v>13</v>
      </c>
      <c r="P2" s="12" t="s">
        <v>431</v>
      </c>
      <c r="Q2">
        <v>5.3</v>
      </c>
      <c r="R2">
        <v>130</v>
      </c>
      <c r="S2">
        <v>4</v>
      </c>
      <c r="T2">
        <v>2</v>
      </c>
      <c r="U2">
        <v>2</v>
      </c>
      <c r="V2">
        <v>2</v>
      </c>
      <c r="W2">
        <v>1</v>
      </c>
      <c r="Y2" t="s">
        <v>432</v>
      </c>
      <c r="Z2">
        <v>1137</v>
      </c>
      <c r="AA2" t="s">
        <v>16</v>
      </c>
    </row>
    <row r="3" spans="1:28" x14ac:dyDescent="0.25">
      <c r="A3" s="16" t="s">
        <v>1</v>
      </c>
      <c r="B3" s="16" t="s">
        <v>12</v>
      </c>
      <c r="C3" s="16" t="s">
        <v>2239</v>
      </c>
      <c r="D3" s="35" t="str">
        <f>VLOOKUP(S3, method!$A$1:$B$15, 2, 0)</f>
        <v>放頭</v>
      </c>
      <c r="E3">
        <v>2</v>
      </c>
      <c r="F3">
        <v>11</v>
      </c>
      <c r="G3" t="s">
        <v>433</v>
      </c>
      <c r="H3" t="s">
        <v>434</v>
      </c>
      <c r="I3">
        <v>1600</v>
      </c>
      <c r="J3" s="32" t="s">
        <v>435</v>
      </c>
      <c r="K3">
        <v>5</v>
      </c>
      <c r="L3">
        <v>8</v>
      </c>
      <c r="M3">
        <v>35</v>
      </c>
      <c r="N3" s="16" t="s">
        <v>14</v>
      </c>
      <c r="O3" s="17" t="s">
        <v>121</v>
      </c>
      <c r="P3" t="s">
        <v>436</v>
      </c>
      <c r="Q3">
        <v>8.4</v>
      </c>
      <c r="R3">
        <v>130</v>
      </c>
      <c r="S3">
        <v>1</v>
      </c>
      <c r="T3">
        <v>1</v>
      </c>
      <c r="U3">
        <v>1</v>
      </c>
      <c r="V3">
        <v>11</v>
      </c>
      <c r="Y3" t="s">
        <v>437</v>
      </c>
      <c r="Z3">
        <v>1132</v>
      </c>
      <c r="AA3" t="s">
        <v>16</v>
      </c>
    </row>
    <row r="4" spans="1:28" x14ac:dyDescent="0.25">
      <c r="A4" s="16" t="s">
        <v>1</v>
      </c>
      <c r="B4" s="16" t="s">
        <v>12</v>
      </c>
      <c r="C4" s="16" t="s">
        <v>2239</v>
      </c>
      <c r="D4" s="35" t="str">
        <f>VLOOKUP(S4, method!$A$1:$B$15, 2, 0)</f>
        <v>放頭</v>
      </c>
      <c r="E4">
        <v>768</v>
      </c>
      <c r="F4" s="34">
        <v>5</v>
      </c>
      <c r="G4" t="s">
        <v>438</v>
      </c>
      <c r="H4" t="s">
        <v>434</v>
      </c>
      <c r="I4">
        <v>2000</v>
      </c>
      <c r="J4" s="32" t="s">
        <v>435</v>
      </c>
      <c r="K4">
        <v>5</v>
      </c>
      <c r="L4">
        <v>9</v>
      </c>
      <c r="M4">
        <v>40</v>
      </c>
      <c r="N4" s="16" t="s">
        <v>14</v>
      </c>
      <c r="O4" s="17" t="s">
        <v>121</v>
      </c>
      <c r="P4">
        <v>3</v>
      </c>
      <c r="Q4">
        <v>12</v>
      </c>
      <c r="R4">
        <v>133</v>
      </c>
      <c r="S4">
        <v>3</v>
      </c>
      <c r="T4">
        <v>5</v>
      </c>
      <c r="U4">
        <v>5</v>
      </c>
      <c r="V4">
        <v>7</v>
      </c>
      <c r="W4">
        <v>5</v>
      </c>
      <c r="Y4" t="s">
        <v>439</v>
      </c>
      <c r="Z4">
        <v>1138</v>
      </c>
      <c r="AA4" t="s">
        <v>16</v>
      </c>
    </row>
    <row r="5" spans="1:28" x14ac:dyDescent="0.25">
      <c r="A5" s="16" t="s">
        <v>1</v>
      </c>
      <c r="B5" s="16" t="s">
        <v>12</v>
      </c>
      <c r="C5" s="16" t="s">
        <v>2239</v>
      </c>
      <c r="D5" s="37" t="str">
        <f>VLOOKUP(S5, method!$A$1:$B$15, 2, 0)</f>
        <v>中前</v>
      </c>
      <c r="E5">
        <v>761</v>
      </c>
      <c r="F5">
        <v>9</v>
      </c>
      <c r="G5" t="s">
        <v>440</v>
      </c>
      <c r="H5" t="s">
        <v>441</v>
      </c>
      <c r="I5" s="43">
        <v>1800</v>
      </c>
      <c r="J5" s="32" t="s">
        <v>435</v>
      </c>
      <c r="K5">
        <v>4</v>
      </c>
      <c r="L5">
        <v>7</v>
      </c>
      <c r="M5">
        <v>42</v>
      </c>
      <c r="N5" s="16" t="s">
        <v>14</v>
      </c>
      <c r="O5" s="17" t="s">
        <v>121</v>
      </c>
      <c r="P5" t="s">
        <v>442</v>
      </c>
      <c r="Q5">
        <v>10</v>
      </c>
      <c r="R5">
        <v>117</v>
      </c>
      <c r="S5">
        <v>4</v>
      </c>
      <c r="T5">
        <v>4</v>
      </c>
      <c r="U5">
        <v>4</v>
      </c>
      <c r="V5">
        <v>4</v>
      </c>
      <c r="W5">
        <v>9</v>
      </c>
      <c r="Y5" t="s">
        <v>443</v>
      </c>
      <c r="Z5">
        <v>1147</v>
      </c>
      <c r="AA5" t="s">
        <v>16</v>
      </c>
    </row>
    <row r="6" spans="1:28" x14ac:dyDescent="0.25">
      <c r="A6" s="16" t="s">
        <v>1</v>
      </c>
      <c r="B6" s="16" t="s">
        <v>12</v>
      </c>
      <c r="C6" s="16" t="s">
        <v>2239</v>
      </c>
      <c r="D6" s="35" t="str">
        <f>VLOOKUP(S6, method!$A$1:$B$15, 2, 0)</f>
        <v>放頭</v>
      </c>
      <c r="E6">
        <v>710</v>
      </c>
      <c r="F6">
        <v>6</v>
      </c>
      <c r="G6" t="s">
        <v>444</v>
      </c>
      <c r="H6" s="42" t="s">
        <v>445</v>
      </c>
      <c r="I6">
        <v>2200</v>
      </c>
      <c r="J6" s="32" t="s">
        <v>446</v>
      </c>
      <c r="K6">
        <v>4</v>
      </c>
      <c r="L6">
        <v>8</v>
      </c>
      <c r="M6">
        <v>42</v>
      </c>
      <c r="N6" s="16" t="s">
        <v>14</v>
      </c>
      <c r="O6" s="17" t="s">
        <v>121</v>
      </c>
      <c r="P6" t="s">
        <v>447</v>
      </c>
      <c r="Q6">
        <v>5.5</v>
      </c>
      <c r="R6">
        <v>119</v>
      </c>
      <c r="S6">
        <v>3</v>
      </c>
      <c r="T6">
        <v>2</v>
      </c>
      <c r="U6">
        <v>2</v>
      </c>
      <c r="V6">
        <v>2</v>
      </c>
      <c r="W6">
        <v>1</v>
      </c>
      <c r="X6">
        <v>6</v>
      </c>
      <c r="Y6" t="s">
        <v>448</v>
      </c>
      <c r="Z6">
        <v>1143</v>
      </c>
      <c r="AA6" t="s">
        <v>16</v>
      </c>
    </row>
    <row r="7" spans="1:28" x14ac:dyDescent="0.25">
      <c r="A7" s="16" t="s">
        <v>1</v>
      </c>
      <c r="B7" s="16" t="s">
        <v>12</v>
      </c>
      <c r="C7" s="16" t="s">
        <v>2239</v>
      </c>
      <c r="D7" s="35" t="str">
        <f>VLOOKUP(S7, method!$A$1:$B$15, 2, 0)</f>
        <v>放頭</v>
      </c>
      <c r="E7">
        <v>652</v>
      </c>
      <c r="F7" s="28">
        <v>2</v>
      </c>
      <c r="G7" t="s">
        <v>449</v>
      </c>
      <c r="H7" s="31" t="s">
        <v>450</v>
      </c>
      <c r="I7">
        <v>2200</v>
      </c>
      <c r="J7" s="32" t="s">
        <v>435</v>
      </c>
      <c r="K7">
        <v>4</v>
      </c>
      <c r="L7">
        <v>3</v>
      </c>
      <c r="M7">
        <v>41</v>
      </c>
      <c r="N7" s="16" t="s">
        <v>14</v>
      </c>
      <c r="O7" s="17" t="s">
        <v>121</v>
      </c>
      <c r="P7" s="12" t="s">
        <v>451</v>
      </c>
      <c r="Q7">
        <v>3.9</v>
      </c>
      <c r="R7">
        <v>119</v>
      </c>
      <c r="S7">
        <v>2</v>
      </c>
      <c r="T7">
        <v>3</v>
      </c>
      <c r="U7">
        <v>4</v>
      </c>
      <c r="V7">
        <v>1</v>
      </c>
      <c r="W7">
        <v>1</v>
      </c>
      <c r="X7">
        <v>2</v>
      </c>
      <c r="Y7" t="s">
        <v>452</v>
      </c>
      <c r="Z7">
        <v>1143</v>
      </c>
      <c r="AA7" t="s">
        <v>453</v>
      </c>
    </row>
    <row r="8" spans="1:28" x14ac:dyDescent="0.25">
      <c r="A8" s="16" t="s">
        <v>1</v>
      </c>
      <c r="B8" s="16" t="s">
        <v>12</v>
      </c>
      <c r="C8" s="16" t="s">
        <v>2239</v>
      </c>
      <c r="D8" s="37" t="str">
        <f>VLOOKUP(S8, method!$A$1:$B$15, 2, 0)</f>
        <v>中前</v>
      </c>
      <c r="E8">
        <v>593</v>
      </c>
      <c r="F8" s="28">
        <v>3</v>
      </c>
      <c r="G8" t="s">
        <v>454</v>
      </c>
      <c r="H8" s="31" t="s">
        <v>455</v>
      </c>
      <c r="I8">
        <v>2200</v>
      </c>
      <c r="J8" s="32" t="s">
        <v>446</v>
      </c>
      <c r="K8">
        <v>4</v>
      </c>
      <c r="L8">
        <v>6</v>
      </c>
      <c r="M8">
        <v>42</v>
      </c>
      <c r="N8" s="16" t="s">
        <v>14</v>
      </c>
      <c r="O8" s="17" t="s">
        <v>121</v>
      </c>
      <c r="P8" s="12" t="s">
        <v>456</v>
      </c>
      <c r="Q8">
        <v>4.4000000000000004</v>
      </c>
      <c r="R8">
        <v>119</v>
      </c>
      <c r="S8">
        <v>4</v>
      </c>
      <c r="T8">
        <v>4</v>
      </c>
      <c r="U8">
        <v>4</v>
      </c>
      <c r="V8">
        <v>6</v>
      </c>
      <c r="W8">
        <v>3</v>
      </c>
      <c r="X8">
        <v>3</v>
      </c>
      <c r="Y8" t="s">
        <v>457</v>
      </c>
      <c r="Z8">
        <v>1141</v>
      </c>
      <c r="AA8" t="s">
        <v>77</v>
      </c>
    </row>
    <row r="9" spans="1:28" x14ac:dyDescent="0.25">
      <c r="A9" s="16" t="s">
        <v>1</v>
      </c>
      <c r="B9" s="16" t="s">
        <v>12</v>
      </c>
      <c r="C9" s="16" t="s">
        <v>2239</v>
      </c>
      <c r="D9" s="35" t="str">
        <f>VLOOKUP(S9, method!$A$1:$B$15, 2, 0)</f>
        <v>放頭</v>
      </c>
      <c r="E9">
        <v>481</v>
      </c>
      <c r="F9" s="34">
        <v>5</v>
      </c>
      <c r="G9" t="s">
        <v>458</v>
      </c>
      <c r="H9" s="42" t="s">
        <v>445</v>
      </c>
      <c r="I9" s="43">
        <v>1800</v>
      </c>
      <c r="J9" s="32" t="s">
        <v>435</v>
      </c>
      <c r="K9">
        <v>4</v>
      </c>
      <c r="L9">
        <v>10</v>
      </c>
      <c r="M9">
        <v>42</v>
      </c>
      <c r="N9" s="16" t="s">
        <v>14</v>
      </c>
      <c r="O9" s="18" t="s">
        <v>116</v>
      </c>
      <c r="P9" t="s">
        <v>459</v>
      </c>
      <c r="Q9">
        <v>4.8</v>
      </c>
      <c r="R9">
        <v>120</v>
      </c>
      <c r="S9">
        <v>1</v>
      </c>
      <c r="T9">
        <v>1</v>
      </c>
      <c r="U9">
        <v>1</v>
      </c>
      <c r="V9">
        <v>1</v>
      </c>
      <c r="W9">
        <v>5</v>
      </c>
      <c r="Y9" t="s">
        <v>15</v>
      </c>
      <c r="Z9">
        <v>1127</v>
      </c>
      <c r="AA9" t="s">
        <v>77</v>
      </c>
    </row>
    <row r="10" spans="1:28" x14ac:dyDescent="0.25">
      <c r="A10" s="16" t="s">
        <v>1</v>
      </c>
      <c r="B10" s="16" t="s">
        <v>12</v>
      </c>
      <c r="C10" s="16" t="s">
        <v>2239</v>
      </c>
      <c r="D10" s="35" t="str">
        <f>VLOOKUP(S10, method!$A$1:$B$15, 2, 0)</f>
        <v>放頭</v>
      </c>
      <c r="E10">
        <v>458</v>
      </c>
      <c r="F10" s="28">
        <v>2</v>
      </c>
      <c r="G10" t="s">
        <v>460</v>
      </c>
      <c r="H10" s="31" t="s">
        <v>461</v>
      </c>
      <c r="I10">
        <v>2200</v>
      </c>
      <c r="J10" s="32" t="s">
        <v>435</v>
      </c>
      <c r="K10">
        <v>4</v>
      </c>
      <c r="L10">
        <v>3</v>
      </c>
      <c r="M10">
        <v>41</v>
      </c>
      <c r="N10" s="16" t="s">
        <v>14</v>
      </c>
      <c r="O10" s="19" t="s">
        <v>101</v>
      </c>
      <c r="P10" s="12">
        <v>1</v>
      </c>
      <c r="Q10">
        <v>3.2</v>
      </c>
      <c r="R10">
        <v>117</v>
      </c>
      <c r="S10">
        <v>2</v>
      </c>
      <c r="T10">
        <v>3</v>
      </c>
      <c r="U10">
        <v>3</v>
      </c>
      <c r="V10">
        <v>3</v>
      </c>
      <c r="W10">
        <v>2</v>
      </c>
      <c r="X10">
        <v>2</v>
      </c>
      <c r="Y10" t="s">
        <v>462</v>
      </c>
      <c r="Z10">
        <v>1141</v>
      </c>
      <c r="AA10" t="s">
        <v>77</v>
      </c>
    </row>
    <row r="11" spans="1:28" x14ac:dyDescent="0.25">
      <c r="A11" s="16" t="s">
        <v>1</v>
      </c>
      <c r="B11" s="16" t="s">
        <v>12</v>
      </c>
      <c r="C11" s="16" t="s">
        <v>2239</v>
      </c>
      <c r="D11" s="36" t="str">
        <f>VLOOKUP(S11, method!$A$1:$B$15, 2, 0)</f>
        <v>中後</v>
      </c>
      <c r="E11">
        <v>432</v>
      </c>
      <c r="F11" s="34">
        <v>4</v>
      </c>
      <c r="G11" t="s">
        <v>463</v>
      </c>
      <c r="H11" t="s">
        <v>441</v>
      </c>
      <c r="I11" s="43">
        <v>1800</v>
      </c>
      <c r="J11" s="32" t="s">
        <v>446</v>
      </c>
      <c r="K11">
        <v>4</v>
      </c>
      <c r="L11">
        <v>14</v>
      </c>
      <c r="M11">
        <v>42</v>
      </c>
      <c r="N11" s="16" t="s">
        <v>14</v>
      </c>
      <c r="O11" s="17" t="s">
        <v>121</v>
      </c>
      <c r="P11" s="12" t="s">
        <v>464</v>
      </c>
      <c r="Q11">
        <v>24</v>
      </c>
      <c r="R11">
        <v>119</v>
      </c>
      <c r="S11">
        <v>9</v>
      </c>
      <c r="T11">
        <v>9</v>
      </c>
      <c r="U11">
        <v>10</v>
      </c>
      <c r="V11">
        <v>9</v>
      </c>
      <c r="W11">
        <v>4</v>
      </c>
      <c r="Y11" t="s">
        <v>465</v>
      </c>
      <c r="Z11">
        <v>1150</v>
      </c>
      <c r="AA11" t="s">
        <v>77</v>
      </c>
    </row>
    <row r="12" spans="1:28" x14ac:dyDescent="0.25">
      <c r="A12" s="16" t="s">
        <v>1</v>
      </c>
      <c r="B12" s="16" t="s">
        <v>12</v>
      </c>
      <c r="C12" s="16" t="s">
        <v>2239</v>
      </c>
      <c r="D12" s="37" t="str">
        <f>VLOOKUP(S12, method!$A$1:$B$15, 2, 0)</f>
        <v>中前</v>
      </c>
      <c r="E12">
        <v>322</v>
      </c>
      <c r="F12">
        <v>7</v>
      </c>
      <c r="G12" t="s">
        <v>466</v>
      </c>
      <c r="H12" t="s">
        <v>467</v>
      </c>
      <c r="I12" s="43">
        <v>1800</v>
      </c>
      <c r="J12" s="32" t="s">
        <v>435</v>
      </c>
      <c r="K12">
        <v>4</v>
      </c>
      <c r="L12">
        <v>13</v>
      </c>
      <c r="M12">
        <v>44</v>
      </c>
      <c r="N12" s="16" t="s">
        <v>14</v>
      </c>
      <c r="O12" s="20" t="s">
        <v>19</v>
      </c>
      <c r="P12">
        <v>5</v>
      </c>
      <c r="Q12">
        <v>7.5</v>
      </c>
      <c r="R12">
        <v>120</v>
      </c>
      <c r="S12">
        <v>7</v>
      </c>
      <c r="T12">
        <v>9</v>
      </c>
      <c r="U12">
        <v>9</v>
      </c>
      <c r="V12">
        <v>8</v>
      </c>
      <c r="W12">
        <v>7</v>
      </c>
      <c r="Y12" t="s">
        <v>468</v>
      </c>
      <c r="Z12">
        <v>1145</v>
      </c>
      <c r="AA12" t="s">
        <v>254</v>
      </c>
    </row>
    <row r="13" spans="1:28" x14ac:dyDescent="0.25">
      <c r="A13" s="16" t="s">
        <v>1</v>
      </c>
      <c r="B13" s="16" t="s">
        <v>12</v>
      </c>
      <c r="C13" s="16" t="s">
        <v>2239</v>
      </c>
      <c r="D13" s="37" t="str">
        <f>VLOOKUP(S13, method!$A$1:$B$15, 2, 0)</f>
        <v>中前</v>
      </c>
      <c r="E13">
        <v>273</v>
      </c>
      <c r="F13" s="34">
        <v>5</v>
      </c>
      <c r="G13" t="s">
        <v>469</v>
      </c>
      <c r="H13" t="s">
        <v>467</v>
      </c>
      <c r="I13">
        <v>1650</v>
      </c>
      <c r="J13" s="32" t="s">
        <v>435</v>
      </c>
      <c r="K13">
        <v>4</v>
      </c>
      <c r="L13">
        <v>4</v>
      </c>
      <c r="M13">
        <v>46</v>
      </c>
      <c r="N13" s="16" t="s">
        <v>14</v>
      </c>
      <c r="O13" s="21" t="s">
        <v>53</v>
      </c>
      <c r="P13" t="s">
        <v>459</v>
      </c>
      <c r="Q13">
        <v>7.9</v>
      </c>
      <c r="R13">
        <v>121</v>
      </c>
      <c r="S13">
        <v>6</v>
      </c>
      <c r="T13">
        <v>6</v>
      </c>
      <c r="U13">
        <v>5</v>
      </c>
      <c r="V13">
        <v>5</v>
      </c>
      <c r="Y13" t="s">
        <v>178</v>
      </c>
      <c r="Z13">
        <v>1131</v>
      </c>
      <c r="AA13" t="s">
        <v>16</v>
      </c>
    </row>
    <row r="14" spans="1:28" x14ac:dyDescent="0.25">
      <c r="A14" s="16" t="s">
        <v>1</v>
      </c>
      <c r="B14" s="16" t="s">
        <v>12</v>
      </c>
      <c r="C14" s="16" t="s">
        <v>2239</v>
      </c>
      <c r="D14" s="38" t="str">
        <f>VLOOKUP(S14, method!$A$1:$B$15, 2, 0)</f>
        <v>留後</v>
      </c>
      <c r="E14">
        <v>215</v>
      </c>
      <c r="F14" s="34">
        <v>5</v>
      </c>
      <c r="G14" t="s">
        <v>470</v>
      </c>
      <c r="H14" s="42" t="s">
        <v>445</v>
      </c>
      <c r="I14">
        <v>2200</v>
      </c>
      <c r="J14" s="32" t="s">
        <v>435</v>
      </c>
      <c r="K14">
        <v>4</v>
      </c>
      <c r="L14">
        <v>12</v>
      </c>
      <c r="M14">
        <v>47</v>
      </c>
      <c r="N14" s="16" t="s">
        <v>14</v>
      </c>
      <c r="O14" s="22" t="s">
        <v>471</v>
      </c>
      <c r="P14" s="12">
        <v>2</v>
      </c>
      <c r="Q14">
        <v>23</v>
      </c>
      <c r="R14">
        <v>122</v>
      </c>
      <c r="S14">
        <v>12</v>
      </c>
      <c r="T14">
        <v>10</v>
      </c>
      <c r="U14">
        <v>11</v>
      </c>
      <c r="V14">
        <v>11</v>
      </c>
      <c r="W14">
        <v>11</v>
      </c>
      <c r="X14">
        <v>5</v>
      </c>
      <c r="Y14" t="s">
        <v>472</v>
      </c>
      <c r="Z14">
        <v>1140</v>
      </c>
      <c r="AA14" t="s">
        <v>453</v>
      </c>
    </row>
    <row r="15" spans="1:28" x14ac:dyDescent="0.25">
      <c r="A15" s="16" t="s">
        <v>1</v>
      </c>
      <c r="B15" s="16" t="s">
        <v>12</v>
      </c>
      <c r="C15" s="16" t="s">
        <v>2239</v>
      </c>
      <c r="D15" s="37" t="str">
        <f>VLOOKUP(S15, method!$A$1:$B$15, 2, 0)</f>
        <v>中前</v>
      </c>
      <c r="E15">
        <v>178</v>
      </c>
      <c r="F15">
        <v>6</v>
      </c>
      <c r="G15" t="s">
        <v>473</v>
      </c>
      <c r="H15" s="31" t="s">
        <v>455</v>
      </c>
      <c r="I15">
        <v>1650</v>
      </c>
      <c r="J15" s="32" t="s">
        <v>435</v>
      </c>
      <c r="K15">
        <v>4</v>
      </c>
      <c r="L15">
        <v>3</v>
      </c>
      <c r="M15">
        <v>49</v>
      </c>
      <c r="N15" s="16" t="s">
        <v>14</v>
      </c>
      <c r="O15" s="20" t="s">
        <v>19</v>
      </c>
      <c r="P15" t="s">
        <v>474</v>
      </c>
      <c r="Q15">
        <v>2.9</v>
      </c>
      <c r="R15">
        <v>124</v>
      </c>
      <c r="S15">
        <v>4</v>
      </c>
      <c r="T15">
        <v>4</v>
      </c>
      <c r="U15">
        <v>4</v>
      </c>
      <c r="V15">
        <v>6</v>
      </c>
      <c r="Y15" t="s">
        <v>475</v>
      </c>
      <c r="Z15">
        <v>1126</v>
      </c>
      <c r="AA15" t="s">
        <v>476</v>
      </c>
    </row>
    <row r="16" spans="1:28" x14ac:dyDescent="0.25">
      <c r="A16" s="16" t="s">
        <v>1</v>
      </c>
      <c r="B16" s="16" t="s">
        <v>12</v>
      </c>
      <c r="C16" s="16" t="s">
        <v>2239</v>
      </c>
      <c r="D16" s="37" t="str">
        <f>VLOOKUP(S16, method!$A$1:$B$15, 2, 0)</f>
        <v>中前</v>
      </c>
      <c r="E16">
        <v>123</v>
      </c>
      <c r="F16" s="28">
        <v>3</v>
      </c>
      <c r="G16" t="s">
        <v>477</v>
      </c>
      <c r="H16" t="s">
        <v>467</v>
      </c>
      <c r="I16">
        <v>1650</v>
      </c>
      <c r="J16" s="32" t="s">
        <v>435</v>
      </c>
      <c r="K16">
        <v>4</v>
      </c>
      <c r="L16">
        <v>6</v>
      </c>
      <c r="M16">
        <v>49</v>
      </c>
      <c r="N16" s="16" t="s">
        <v>14</v>
      </c>
      <c r="O16" s="21" t="s">
        <v>53</v>
      </c>
      <c r="P16" s="12">
        <v>2</v>
      </c>
      <c r="Q16">
        <v>3.4</v>
      </c>
      <c r="R16">
        <v>125</v>
      </c>
      <c r="S16">
        <v>5</v>
      </c>
      <c r="T16">
        <v>5</v>
      </c>
      <c r="U16">
        <v>4</v>
      </c>
      <c r="V16">
        <v>3</v>
      </c>
      <c r="Y16" t="s">
        <v>478</v>
      </c>
      <c r="Z16">
        <v>1130</v>
      </c>
      <c r="AA16" t="s">
        <v>72</v>
      </c>
    </row>
    <row r="17" spans="1:27" x14ac:dyDescent="0.25">
      <c r="A17" s="16" t="s">
        <v>1</v>
      </c>
      <c r="B17" s="16" t="s">
        <v>12</v>
      </c>
      <c r="C17" s="16" t="s">
        <v>2239</v>
      </c>
      <c r="D17" s="35" t="str">
        <f>VLOOKUP(S17, method!$A$1:$B$15, 2, 0)</f>
        <v>放頭</v>
      </c>
      <c r="E17">
        <v>77</v>
      </c>
      <c r="F17" s="28">
        <v>2</v>
      </c>
      <c r="G17" t="s">
        <v>479</v>
      </c>
      <c r="H17" t="s">
        <v>467</v>
      </c>
      <c r="I17">
        <v>1650</v>
      </c>
      <c r="J17" s="32" t="s">
        <v>435</v>
      </c>
      <c r="K17">
        <v>4</v>
      </c>
      <c r="L17">
        <v>3</v>
      </c>
      <c r="M17">
        <v>48</v>
      </c>
      <c r="N17" s="16" t="s">
        <v>14</v>
      </c>
      <c r="O17" s="21" t="s">
        <v>53</v>
      </c>
      <c r="P17" s="12" t="s">
        <v>480</v>
      </c>
      <c r="Q17">
        <v>5.3</v>
      </c>
      <c r="R17">
        <v>124</v>
      </c>
      <c r="S17">
        <v>2</v>
      </c>
      <c r="T17">
        <v>3</v>
      </c>
      <c r="U17">
        <v>3</v>
      </c>
      <c r="V17">
        <v>2</v>
      </c>
      <c r="Y17" t="s">
        <v>481</v>
      </c>
      <c r="Z17">
        <v>1126</v>
      </c>
      <c r="AA17" t="s">
        <v>72</v>
      </c>
    </row>
    <row r="18" spans="1:27" x14ac:dyDescent="0.25">
      <c r="A18" s="16" t="s">
        <v>1</v>
      </c>
      <c r="B18" s="16" t="s">
        <v>12</v>
      </c>
      <c r="C18" s="16" t="s">
        <v>2239</v>
      </c>
      <c r="D18" s="35" t="str">
        <f>VLOOKUP(S18, method!$A$1:$B$15, 2, 0)</f>
        <v>放頭</v>
      </c>
      <c r="E18">
        <v>37</v>
      </c>
      <c r="F18" s="34">
        <v>5</v>
      </c>
      <c r="G18" t="s">
        <v>482</v>
      </c>
      <c r="H18" t="s">
        <v>467</v>
      </c>
      <c r="I18">
        <v>1650</v>
      </c>
      <c r="J18" s="33" t="s">
        <v>483</v>
      </c>
      <c r="K18">
        <v>4</v>
      </c>
      <c r="L18">
        <v>10</v>
      </c>
      <c r="M18">
        <v>49</v>
      </c>
      <c r="N18" s="16" t="s">
        <v>14</v>
      </c>
      <c r="O18" s="21" t="s">
        <v>53</v>
      </c>
      <c r="P18">
        <v>3</v>
      </c>
      <c r="Q18">
        <v>9.4</v>
      </c>
      <c r="R18">
        <v>127</v>
      </c>
      <c r="S18">
        <v>1</v>
      </c>
      <c r="T18">
        <v>1</v>
      </c>
      <c r="U18">
        <v>1</v>
      </c>
      <c r="V18">
        <v>5</v>
      </c>
      <c r="Y18" t="s">
        <v>484</v>
      </c>
      <c r="Z18">
        <v>1132</v>
      </c>
      <c r="AA18" t="s">
        <v>485</v>
      </c>
    </row>
    <row r="19" spans="1:27" x14ac:dyDescent="0.25">
      <c r="A19" s="16" t="s">
        <v>1</v>
      </c>
      <c r="B19" s="16" t="s">
        <v>12</v>
      </c>
      <c r="C19" s="16" t="s">
        <v>2239</v>
      </c>
      <c r="D19" s="36" t="str">
        <f>VLOOKUP(S19, method!$A$1:$B$15, 2, 0)</f>
        <v>中後</v>
      </c>
      <c r="E19">
        <v>764</v>
      </c>
      <c r="F19">
        <v>10</v>
      </c>
      <c r="G19" t="s">
        <v>486</v>
      </c>
      <c r="H19" t="s">
        <v>467</v>
      </c>
      <c r="I19">
        <v>1650</v>
      </c>
      <c r="J19" s="32" t="s">
        <v>435</v>
      </c>
      <c r="K19">
        <v>4</v>
      </c>
      <c r="L19">
        <v>11</v>
      </c>
      <c r="M19">
        <v>53</v>
      </c>
      <c r="N19" s="17" t="s">
        <v>111</v>
      </c>
      <c r="O19" s="23" t="s">
        <v>487</v>
      </c>
      <c r="P19" t="s">
        <v>488</v>
      </c>
      <c r="Q19">
        <v>32</v>
      </c>
      <c r="R19">
        <v>125</v>
      </c>
      <c r="S19">
        <v>9</v>
      </c>
      <c r="T19">
        <v>9</v>
      </c>
      <c r="U19">
        <v>9</v>
      </c>
      <c r="V19">
        <v>10</v>
      </c>
      <c r="Y19" t="s">
        <v>489</v>
      </c>
      <c r="Z19">
        <v>1136</v>
      </c>
      <c r="AA19" t="s">
        <v>490</v>
      </c>
    </row>
    <row r="20" spans="1:27" x14ac:dyDescent="0.25">
      <c r="A20" s="16" t="s">
        <v>1</v>
      </c>
      <c r="B20" s="16" t="s">
        <v>12</v>
      </c>
      <c r="C20" s="16" t="s">
        <v>2239</v>
      </c>
      <c r="D20" s="37" t="str">
        <f>VLOOKUP(S20, method!$A$1:$B$15, 2, 0)</f>
        <v>中前</v>
      </c>
      <c r="E20">
        <v>602</v>
      </c>
      <c r="F20">
        <v>11</v>
      </c>
      <c r="G20" t="s">
        <v>491</v>
      </c>
      <c r="H20" t="s">
        <v>467</v>
      </c>
      <c r="I20">
        <v>1650</v>
      </c>
      <c r="J20" s="32" t="s">
        <v>435</v>
      </c>
      <c r="K20">
        <v>4</v>
      </c>
      <c r="L20">
        <v>9</v>
      </c>
      <c r="M20">
        <v>56</v>
      </c>
      <c r="N20" s="17" t="s">
        <v>111</v>
      </c>
      <c r="O20" s="23" t="s">
        <v>487</v>
      </c>
      <c r="P20" t="s">
        <v>492</v>
      </c>
      <c r="Q20">
        <v>42</v>
      </c>
      <c r="R20">
        <v>127</v>
      </c>
      <c r="S20">
        <v>6</v>
      </c>
      <c r="T20">
        <v>6</v>
      </c>
      <c r="U20">
        <v>6</v>
      </c>
      <c r="V20">
        <v>11</v>
      </c>
      <c r="Y20" t="s">
        <v>493</v>
      </c>
      <c r="Z20">
        <v>1130</v>
      </c>
      <c r="AA20" t="s">
        <v>494</v>
      </c>
    </row>
    <row r="21" spans="1:27" x14ac:dyDescent="0.25">
      <c r="A21" s="16" t="s">
        <v>1</v>
      </c>
      <c r="B21" s="16" t="s">
        <v>12</v>
      </c>
      <c r="C21" s="16" t="s">
        <v>2239</v>
      </c>
      <c r="D21" s="37" t="str">
        <f>VLOOKUP(S21, method!$A$1:$B$15, 2, 0)</f>
        <v>中前</v>
      </c>
      <c r="E21">
        <v>557</v>
      </c>
      <c r="F21">
        <v>12</v>
      </c>
      <c r="G21" t="s">
        <v>495</v>
      </c>
      <c r="H21" t="s">
        <v>467</v>
      </c>
      <c r="I21">
        <v>1650</v>
      </c>
      <c r="J21" s="32" t="s">
        <v>435</v>
      </c>
      <c r="K21">
        <v>4</v>
      </c>
      <c r="L21">
        <v>8</v>
      </c>
      <c r="M21">
        <v>59</v>
      </c>
      <c r="N21" s="17" t="s">
        <v>111</v>
      </c>
      <c r="O21" s="24" t="s">
        <v>34</v>
      </c>
      <c r="P21">
        <v>7</v>
      </c>
      <c r="Q21">
        <v>20</v>
      </c>
      <c r="R21">
        <v>135</v>
      </c>
      <c r="S21">
        <v>4</v>
      </c>
      <c r="T21">
        <v>4</v>
      </c>
      <c r="U21">
        <v>4</v>
      </c>
      <c r="V21">
        <v>12</v>
      </c>
      <c r="Y21" t="s">
        <v>496</v>
      </c>
      <c r="Z21">
        <v>1122</v>
      </c>
      <c r="AA21" t="s">
        <v>497</v>
      </c>
    </row>
    <row r="22" spans="1:27" x14ac:dyDescent="0.25">
      <c r="A22" s="16" t="s">
        <v>1</v>
      </c>
      <c r="B22" s="16" t="s">
        <v>12</v>
      </c>
      <c r="C22" s="16" t="s">
        <v>2239</v>
      </c>
      <c r="D22" s="35" t="str">
        <f>VLOOKUP(S22, method!$A$1:$B$15, 2, 0)</f>
        <v>放頭</v>
      </c>
      <c r="E22">
        <v>493</v>
      </c>
      <c r="F22">
        <v>13</v>
      </c>
      <c r="G22" t="s">
        <v>498</v>
      </c>
      <c r="H22" t="s">
        <v>429</v>
      </c>
      <c r="I22">
        <v>1600</v>
      </c>
      <c r="J22" s="33" t="s">
        <v>499</v>
      </c>
      <c r="K22">
        <v>3</v>
      </c>
      <c r="L22">
        <v>3</v>
      </c>
      <c r="M22">
        <v>62</v>
      </c>
      <c r="N22" s="17" t="s">
        <v>111</v>
      </c>
      <c r="O22" s="25" t="s">
        <v>150</v>
      </c>
      <c r="P22" t="s">
        <v>500</v>
      </c>
      <c r="Q22">
        <v>111</v>
      </c>
      <c r="R22">
        <v>122</v>
      </c>
      <c r="S22">
        <v>2</v>
      </c>
      <c r="T22">
        <v>1</v>
      </c>
      <c r="U22">
        <v>2</v>
      </c>
      <c r="V22">
        <v>13</v>
      </c>
      <c r="Y22" t="s">
        <v>501</v>
      </c>
      <c r="Z22">
        <v>1131</v>
      </c>
      <c r="AA22" t="s">
        <v>213</v>
      </c>
    </row>
    <row r="23" spans="1:27" x14ac:dyDescent="0.25">
      <c r="A23" s="16" t="s">
        <v>1</v>
      </c>
      <c r="B23" s="16" t="s">
        <v>12</v>
      </c>
      <c r="C23" s="16" t="s">
        <v>2239</v>
      </c>
      <c r="D23" s="35" t="str">
        <f>VLOOKUP(S23, method!$A$1:$B$15, 2, 0)</f>
        <v>放頭</v>
      </c>
      <c r="E23">
        <v>435</v>
      </c>
      <c r="F23">
        <v>10</v>
      </c>
      <c r="G23" t="s">
        <v>502</v>
      </c>
      <c r="H23" t="s">
        <v>441</v>
      </c>
      <c r="I23" s="43">
        <v>1800</v>
      </c>
      <c r="J23" s="32" t="s">
        <v>435</v>
      </c>
      <c r="K23">
        <v>3</v>
      </c>
      <c r="L23">
        <v>9</v>
      </c>
      <c r="M23">
        <v>64</v>
      </c>
      <c r="N23" s="17" t="s">
        <v>111</v>
      </c>
      <c r="O23" s="26" t="s">
        <v>389</v>
      </c>
      <c r="P23" t="s">
        <v>503</v>
      </c>
      <c r="Q23">
        <v>130</v>
      </c>
      <c r="R23">
        <v>115</v>
      </c>
      <c r="S23">
        <v>2</v>
      </c>
      <c r="T23">
        <v>3</v>
      </c>
      <c r="U23">
        <v>3</v>
      </c>
      <c r="V23">
        <v>4</v>
      </c>
      <c r="W23">
        <v>10</v>
      </c>
      <c r="Y23" t="s">
        <v>504</v>
      </c>
      <c r="Z23">
        <v>1141</v>
      </c>
      <c r="AA23" t="s">
        <v>213</v>
      </c>
    </row>
    <row r="24" spans="1:27" x14ac:dyDescent="0.25">
      <c r="A24" s="16" t="s">
        <v>1</v>
      </c>
      <c r="B24" s="16" t="s">
        <v>12</v>
      </c>
      <c r="C24" s="16" t="s">
        <v>2239</v>
      </c>
      <c r="D24" s="36" t="str">
        <f>VLOOKUP(S24, method!$A$1:$B$15, 2, 0)</f>
        <v>中後</v>
      </c>
      <c r="E24">
        <v>392</v>
      </c>
      <c r="F24">
        <v>11</v>
      </c>
      <c r="G24" t="s">
        <v>505</v>
      </c>
      <c r="H24" t="s">
        <v>506</v>
      </c>
      <c r="I24">
        <v>2000</v>
      </c>
      <c r="J24" s="32" t="s">
        <v>435</v>
      </c>
      <c r="K24">
        <v>3</v>
      </c>
      <c r="L24">
        <v>10</v>
      </c>
      <c r="M24">
        <v>66</v>
      </c>
      <c r="N24" s="17" t="s">
        <v>111</v>
      </c>
      <c r="O24" s="27" t="s">
        <v>93</v>
      </c>
      <c r="P24" t="s">
        <v>507</v>
      </c>
      <c r="Q24">
        <v>54</v>
      </c>
      <c r="R24">
        <v>122</v>
      </c>
      <c r="S24">
        <v>10</v>
      </c>
      <c r="T24">
        <v>10</v>
      </c>
      <c r="U24">
        <v>10</v>
      </c>
      <c r="V24">
        <v>10</v>
      </c>
      <c r="W24">
        <v>11</v>
      </c>
      <c r="Y24" t="s">
        <v>508</v>
      </c>
      <c r="Z24">
        <v>1147</v>
      </c>
      <c r="AA24" t="s">
        <v>213</v>
      </c>
    </row>
    <row r="25" spans="1:27" x14ac:dyDescent="0.25">
      <c r="A25" s="16" t="s">
        <v>1</v>
      </c>
      <c r="B25" s="16" t="s">
        <v>12</v>
      </c>
      <c r="C25" s="16" t="s">
        <v>2239</v>
      </c>
      <c r="D25" s="36" t="str">
        <f>VLOOKUP(S25, method!$A$1:$B$15, 2, 0)</f>
        <v>中後</v>
      </c>
      <c r="E25">
        <v>341</v>
      </c>
      <c r="F25">
        <v>12</v>
      </c>
      <c r="G25" t="s">
        <v>509</v>
      </c>
      <c r="H25" t="s">
        <v>441</v>
      </c>
      <c r="I25">
        <v>1600</v>
      </c>
      <c r="J25" s="32" t="s">
        <v>435</v>
      </c>
      <c r="K25" t="s">
        <v>510</v>
      </c>
      <c r="L25">
        <v>5</v>
      </c>
      <c r="M25">
        <v>68</v>
      </c>
      <c r="N25" s="17" t="s">
        <v>111</v>
      </c>
      <c r="O25" s="16" t="s">
        <v>316</v>
      </c>
      <c r="P25" t="s">
        <v>511</v>
      </c>
      <c r="Q25">
        <v>52</v>
      </c>
      <c r="R25">
        <v>120</v>
      </c>
      <c r="S25">
        <v>9</v>
      </c>
      <c r="T25">
        <v>8</v>
      </c>
      <c r="U25">
        <v>8</v>
      </c>
      <c r="V25">
        <v>12</v>
      </c>
      <c r="Y25" t="s">
        <v>512</v>
      </c>
      <c r="Z25">
        <v>1152</v>
      </c>
      <c r="AA25" t="s">
        <v>213</v>
      </c>
    </row>
    <row r="26" spans="1:27" x14ac:dyDescent="0.25">
      <c r="A26" s="16" t="s">
        <v>1</v>
      </c>
      <c r="B26" s="16" t="s">
        <v>12</v>
      </c>
      <c r="C26" s="16" t="s">
        <v>2239</v>
      </c>
      <c r="D26" s="38" t="str">
        <f>VLOOKUP(S26, method!$A$1:$B$15, 2, 0)</f>
        <v>留後</v>
      </c>
      <c r="E26">
        <v>288</v>
      </c>
      <c r="F26">
        <v>9</v>
      </c>
      <c r="G26" t="s">
        <v>513</v>
      </c>
      <c r="H26" t="s">
        <v>441</v>
      </c>
      <c r="I26">
        <v>1600</v>
      </c>
      <c r="J26" s="32" t="s">
        <v>435</v>
      </c>
      <c r="K26">
        <v>3</v>
      </c>
      <c r="L26">
        <v>4</v>
      </c>
      <c r="M26">
        <v>68</v>
      </c>
      <c r="N26" s="17" t="s">
        <v>111</v>
      </c>
      <c r="O26" s="17" t="s">
        <v>393</v>
      </c>
      <c r="P26" t="s">
        <v>488</v>
      </c>
      <c r="Q26">
        <v>47</v>
      </c>
      <c r="R26">
        <v>128</v>
      </c>
      <c r="S26">
        <v>11</v>
      </c>
      <c r="T26">
        <v>11</v>
      </c>
      <c r="U26">
        <v>8</v>
      </c>
      <c r="V26">
        <v>9</v>
      </c>
      <c r="Y26" t="s">
        <v>514</v>
      </c>
      <c r="Z26">
        <v>1153</v>
      </c>
      <c r="AA26" t="s">
        <v>515</v>
      </c>
    </row>
    <row r="27" spans="1:27" x14ac:dyDescent="0.25">
      <c r="A27" s="16" t="s">
        <v>1</v>
      </c>
      <c r="B27" s="17" t="s">
        <v>18</v>
      </c>
      <c r="C27" s="17" t="s">
        <v>2240</v>
      </c>
      <c r="D27" s="37" t="str">
        <f>VLOOKUP(S27, method!$A$1:$B$15, 2, 0)</f>
        <v>中前</v>
      </c>
      <c r="E27">
        <v>37</v>
      </c>
      <c r="F27" s="34">
        <v>4</v>
      </c>
      <c r="G27" t="s">
        <v>428</v>
      </c>
      <c r="H27" t="s">
        <v>429</v>
      </c>
      <c r="I27" s="43">
        <v>1800</v>
      </c>
      <c r="J27" s="33" t="s">
        <v>430</v>
      </c>
      <c r="K27">
        <v>5</v>
      </c>
      <c r="L27">
        <v>10</v>
      </c>
      <c r="M27">
        <v>38</v>
      </c>
      <c r="N27" s="18" t="s">
        <v>20</v>
      </c>
      <c r="O27" s="20" t="s">
        <v>19</v>
      </c>
      <c r="P27" s="12" t="s">
        <v>451</v>
      </c>
      <c r="Q27">
        <v>4</v>
      </c>
      <c r="R27">
        <v>135</v>
      </c>
      <c r="S27">
        <v>6</v>
      </c>
      <c r="T27">
        <v>4</v>
      </c>
      <c r="U27">
        <v>3</v>
      </c>
      <c r="V27">
        <v>3</v>
      </c>
      <c r="W27">
        <v>4</v>
      </c>
      <c r="Y27" t="s">
        <v>516</v>
      </c>
      <c r="Z27">
        <v>1033</v>
      </c>
      <c r="AA27" t="s">
        <v>16</v>
      </c>
    </row>
    <row r="28" spans="1:27" x14ac:dyDescent="0.25">
      <c r="A28" s="16" t="s">
        <v>1</v>
      </c>
      <c r="B28" s="17" t="s">
        <v>18</v>
      </c>
      <c r="C28" s="17" t="s">
        <v>2240</v>
      </c>
      <c r="D28" s="37" t="str">
        <f>VLOOKUP(S28, method!$A$1:$B$15, 2, 0)</f>
        <v>中前</v>
      </c>
      <c r="E28">
        <v>791</v>
      </c>
      <c r="F28" s="28">
        <v>3</v>
      </c>
      <c r="G28" t="s">
        <v>517</v>
      </c>
      <c r="H28" t="s">
        <v>518</v>
      </c>
      <c r="I28">
        <v>2000</v>
      </c>
      <c r="J28" s="32" t="s">
        <v>435</v>
      </c>
      <c r="K28">
        <v>4</v>
      </c>
      <c r="L28">
        <v>6</v>
      </c>
      <c r="M28">
        <v>40</v>
      </c>
      <c r="N28" s="18" t="s">
        <v>20</v>
      </c>
      <c r="O28" s="25" t="s">
        <v>150</v>
      </c>
      <c r="P28" t="s">
        <v>519</v>
      </c>
      <c r="Q28">
        <v>6.3</v>
      </c>
      <c r="R28">
        <v>117</v>
      </c>
      <c r="S28">
        <v>5</v>
      </c>
      <c r="T28">
        <v>5</v>
      </c>
      <c r="U28">
        <v>6</v>
      </c>
      <c r="V28">
        <v>6</v>
      </c>
      <c r="W28">
        <v>3</v>
      </c>
      <c r="Y28" t="s">
        <v>520</v>
      </c>
      <c r="Z28">
        <v>1026</v>
      </c>
      <c r="AA28" t="s">
        <v>16</v>
      </c>
    </row>
    <row r="29" spans="1:27" x14ac:dyDescent="0.25">
      <c r="A29" s="16" t="s">
        <v>1</v>
      </c>
      <c r="B29" s="17" t="s">
        <v>18</v>
      </c>
      <c r="C29" s="17" t="s">
        <v>2240</v>
      </c>
      <c r="D29" s="36" t="str">
        <f>VLOOKUP(S29, method!$A$1:$B$15, 2, 0)</f>
        <v>中後</v>
      </c>
      <c r="E29">
        <v>768</v>
      </c>
      <c r="F29" s="28">
        <v>2</v>
      </c>
      <c r="G29" t="s">
        <v>438</v>
      </c>
      <c r="H29" t="s">
        <v>434</v>
      </c>
      <c r="I29">
        <v>2000</v>
      </c>
      <c r="J29" s="32" t="s">
        <v>435</v>
      </c>
      <c r="K29">
        <v>5</v>
      </c>
      <c r="L29">
        <v>6</v>
      </c>
      <c r="M29">
        <v>39</v>
      </c>
      <c r="N29" s="18" t="s">
        <v>20</v>
      </c>
      <c r="O29" s="20" t="s">
        <v>19</v>
      </c>
      <c r="P29" s="12" t="s">
        <v>521</v>
      </c>
      <c r="Q29">
        <v>8.5</v>
      </c>
      <c r="R29">
        <v>132</v>
      </c>
      <c r="S29">
        <v>10</v>
      </c>
      <c r="T29">
        <v>9</v>
      </c>
      <c r="U29">
        <v>9</v>
      </c>
      <c r="V29">
        <v>11</v>
      </c>
      <c r="W29">
        <v>2</v>
      </c>
      <c r="Y29" t="s">
        <v>522</v>
      </c>
      <c r="Z29">
        <v>1032</v>
      </c>
      <c r="AA29" t="s">
        <v>16</v>
      </c>
    </row>
    <row r="30" spans="1:27" x14ac:dyDescent="0.25">
      <c r="A30" s="16" t="s">
        <v>1</v>
      </c>
      <c r="B30" s="17" t="s">
        <v>18</v>
      </c>
      <c r="C30" s="17" t="s">
        <v>2240</v>
      </c>
      <c r="D30" s="37" t="str">
        <f>VLOOKUP(S30, method!$A$1:$B$15, 2, 0)</f>
        <v>中前</v>
      </c>
      <c r="E30">
        <v>728</v>
      </c>
      <c r="F30" s="28">
        <v>2</v>
      </c>
      <c r="G30" t="s">
        <v>523</v>
      </c>
      <c r="H30" s="31" t="s">
        <v>450</v>
      </c>
      <c r="I30">
        <v>2200</v>
      </c>
      <c r="J30" s="32" t="s">
        <v>435</v>
      </c>
      <c r="K30">
        <v>5</v>
      </c>
      <c r="L30">
        <v>2</v>
      </c>
      <c r="M30">
        <v>39</v>
      </c>
      <c r="N30" s="18" t="s">
        <v>20</v>
      </c>
      <c r="O30" s="18" t="s">
        <v>524</v>
      </c>
      <c r="P30" s="12" t="s">
        <v>456</v>
      </c>
      <c r="Q30">
        <v>9.8000000000000007</v>
      </c>
      <c r="R30">
        <v>128</v>
      </c>
      <c r="S30">
        <v>4</v>
      </c>
      <c r="T30">
        <v>4</v>
      </c>
      <c r="U30">
        <v>5</v>
      </c>
      <c r="V30">
        <v>6</v>
      </c>
      <c r="W30">
        <v>6</v>
      </c>
      <c r="X30">
        <v>2</v>
      </c>
      <c r="Y30" t="s">
        <v>525</v>
      </c>
      <c r="Z30">
        <v>1027</v>
      </c>
      <c r="AA30" t="s">
        <v>16</v>
      </c>
    </row>
    <row r="31" spans="1:27" x14ac:dyDescent="0.25">
      <c r="A31" s="16" t="s">
        <v>1</v>
      </c>
      <c r="B31" s="17" t="s">
        <v>18</v>
      </c>
      <c r="C31" s="17" t="s">
        <v>2240</v>
      </c>
      <c r="D31" s="38" t="str">
        <f>VLOOKUP(S31, method!$A$1:$B$15, 2, 0)</f>
        <v>留後</v>
      </c>
      <c r="E31">
        <v>702</v>
      </c>
      <c r="F31">
        <v>7</v>
      </c>
      <c r="G31" t="s">
        <v>526</v>
      </c>
      <c r="H31" t="s">
        <v>434</v>
      </c>
      <c r="I31">
        <v>1600</v>
      </c>
      <c r="J31" s="32" t="s">
        <v>435</v>
      </c>
      <c r="K31">
        <v>4</v>
      </c>
      <c r="L31">
        <v>14</v>
      </c>
      <c r="M31">
        <v>41</v>
      </c>
      <c r="N31" s="18" t="s">
        <v>20</v>
      </c>
      <c r="O31" s="19" t="s">
        <v>63</v>
      </c>
      <c r="P31" t="s">
        <v>488</v>
      </c>
      <c r="Q31">
        <v>97</v>
      </c>
      <c r="R31">
        <v>117</v>
      </c>
      <c r="S31">
        <v>12</v>
      </c>
      <c r="T31">
        <v>13</v>
      </c>
      <c r="U31">
        <v>12</v>
      </c>
      <c r="V31">
        <v>7</v>
      </c>
      <c r="Y31" t="s">
        <v>527</v>
      </c>
      <c r="Z31">
        <v>1027</v>
      </c>
      <c r="AA31" t="s">
        <v>16</v>
      </c>
    </row>
    <row r="32" spans="1:27" x14ac:dyDescent="0.25">
      <c r="A32" s="16" t="s">
        <v>1</v>
      </c>
      <c r="B32" s="17" t="s">
        <v>18</v>
      </c>
      <c r="C32" s="17" t="s">
        <v>2240</v>
      </c>
      <c r="D32" s="37" t="str">
        <f>VLOOKUP(S32, method!$A$1:$B$15, 2, 0)</f>
        <v>中前</v>
      </c>
      <c r="E32">
        <v>524</v>
      </c>
      <c r="F32">
        <v>12</v>
      </c>
      <c r="G32" t="s">
        <v>528</v>
      </c>
      <c r="H32" t="s">
        <v>434</v>
      </c>
      <c r="I32">
        <v>1400</v>
      </c>
      <c r="J32" s="32" t="s">
        <v>446</v>
      </c>
      <c r="K32">
        <v>4</v>
      </c>
      <c r="L32">
        <v>6</v>
      </c>
      <c r="M32">
        <v>44</v>
      </c>
      <c r="N32" s="18" t="s">
        <v>20</v>
      </c>
      <c r="O32" s="20" t="s">
        <v>58</v>
      </c>
      <c r="P32" t="s">
        <v>492</v>
      </c>
      <c r="Q32">
        <v>81</v>
      </c>
      <c r="R32">
        <v>119</v>
      </c>
      <c r="S32">
        <v>7</v>
      </c>
      <c r="T32">
        <v>9</v>
      </c>
      <c r="U32">
        <v>11</v>
      </c>
      <c r="V32">
        <v>12</v>
      </c>
      <c r="Y32" t="s">
        <v>529</v>
      </c>
      <c r="Z32">
        <v>1028</v>
      </c>
      <c r="AA32" t="s">
        <v>16</v>
      </c>
    </row>
    <row r="33" spans="1:27" x14ac:dyDescent="0.25">
      <c r="A33" s="16" t="s">
        <v>1</v>
      </c>
      <c r="B33" s="17" t="s">
        <v>18</v>
      </c>
      <c r="C33" s="17" t="s">
        <v>2240</v>
      </c>
      <c r="D33" s="38" t="str">
        <f>VLOOKUP(S33, method!$A$1:$B$15, 2, 0)</f>
        <v>留後</v>
      </c>
      <c r="E33">
        <v>463</v>
      </c>
      <c r="F33">
        <v>10</v>
      </c>
      <c r="G33" t="s">
        <v>460</v>
      </c>
      <c r="H33" s="31" t="s">
        <v>461</v>
      </c>
      <c r="I33">
        <v>1650</v>
      </c>
      <c r="J33" s="32" t="s">
        <v>435</v>
      </c>
      <c r="K33">
        <v>4</v>
      </c>
      <c r="L33">
        <v>11</v>
      </c>
      <c r="M33">
        <v>46</v>
      </c>
      <c r="N33" s="18" t="s">
        <v>20</v>
      </c>
      <c r="O33" s="21" t="s">
        <v>44</v>
      </c>
      <c r="P33" t="s">
        <v>436</v>
      </c>
      <c r="Q33">
        <v>45</v>
      </c>
      <c r="R33">
        <v>121</v>
      </c>
      <c r="S33">
        <v>12</v>
      </c>
      <c r="T33">
        <v>12</v>
      </c>
      <c r="U33">
        <v>11</v>
      </c>
      <c r="V33">
        <v>10</v>
      </c>
      <c r="Y33" t="s">
        <v>530</v>
      </c>
      <c r="Z33">
        <v>1023</v>
      </c>
      <c r="AA33" t="s">
        <v>531</v>
      </c>
    </row>
    <row r="34" spans="1:27" x14ac:dyDescent="0.25">
      <c r="A34" s="16" t="s">
        <v>1</v>
      </c>
      <c r="B34" s="17" t="s">
        <v>18</v>
      </c>
      <c r="C34" s="17" t="s">
        <v>2240</v>
      </c>
      <c r="D34" s="35" t="str">
        <f>VLOOKUP(S34, method!$A$1:$B$15, 2, 0)</f>
        <v>放頭</v>
      </c>
      <c r="E34">
        <v>358</v>
      </c>
      <c r="F34">
        <v>13</v>
      </c>
      <c r="G34" t="s">
        <v>532</v>
      </c>
      <c r="H34" t="s">
        <v>434</v>
      </c>
      <c r="I34">
        <v>1600</v>
      </c>
      <c r="J34" s="32" t="s">
        <v>435</v>
      </c>
      <c r="K34">
        <v>4</v>
      </c>
      <c r="L34">
        <v>2</v>
      </c>
      <c r="M34">
        <v>48</v>
      </c>
      <c r="N34" s="18" t="s">
        <v>20</v>
      </c>
      <c r="O34" s="22" t="s">
        <v>471</v>
      </c>
      <c r="P34" t="s">
        <v>533</v>
      </c>
      <c r="Q34">
        <v>85</v>
      </c>
      <c r="R34">
        <v>122</v>
      </c>
      <c r="S34">
        <v>3</v>
      </c>
      <c r="T34">
        <v>3</v>
      </c>
      <c r="U34">
        <v>8</v>
      </c>
      <c r="V34">
        <v>13</v>
      </c>
      <c r="Y34" t="s">
        <v>534</v>
      </c>
      <c r="Z34">
        <v>1036</v>
      </c>
      <c r="AA34" t="s">
        <v>147</v>
      </c>
    </row>
    <row r="35" spans="1:27" x14ac:dyDescent="0.25">
      <c r="A35" s="16" t="s">
        <v>1</v>
      </c>
      <c r="B35" s="17" t="s">
        <v>18</v>
      </c>
      <c r="C35" s="17" t="s">
        <v>2240</v>
      </c>
      <c r="D35" s="36" t="str">
        <f>VLOOKUP(S35, method!$A$1:$B$15, 2, 0)</f>
        <v>中後</v>
      </c>
      <c r="E35">
        <v>326</v>
      </c>
      <c r="F35">
        <v>10</v>
      </c>
      <c r="G35" t="s">
        <v>466</v>
      </c>
      <c r="H35" t="s">
        <v>441</v>
      </c>
      <c r="I35">
        <v>1400</v>
      </c>
      <c r="J35" s="32" t="s">
        <v>435</v>
      </c>
      <c r="K35">
        <v>4</v>
      </c>
      <c r="L35">
        <v>7</v>
      </c>
      <c r="M35">
        <v>50</v>
      </c>
      <c r="N35" s="18" t="s">
        <v>20</v>
      </c>
      <c r="O35" s="21" t="s">
        <v>53</v>
      </c>
      <c r="P35" t="s">
        <v>442</v>
      </c>
      <c r="Q35">
        <v>73</v>
      </c>
      <c r="R35">
        <v>122</v>
      </c>
      <c r="S35">
        <v>8</v>
      </c>
      <c r="T35">
        <v>9</v>
      </c>
      <c r="U35">
        <v>8</v>
      </c>
      <c r="V35">
        <v>10</v>
      </c>
      <c r="Y35" t="s">
        <v>535</v>
      </c>
      <c r="Z35">
        <v>1037</v>
      </c>
      <c r="AA35" t="s">
        <v>147</v>
      </c>
    </row>
    <row r="36" spans="1:27" x14ac:dyDescent="0.25">
      <c r="A36" s="16" t="s">
        <v>1</v>
      </c>
      <c r="B36" s="17" t="s">
        <v>18</v>
      </c>
      <c r="C36" s="17" t="s">
        <v>2240</v>
      </c>
      <c r="D36" s="37" t="str">
        <f>VLOOKUP(S36, method!$A$1:$B$15, 2, 0)</f>
        <v>中前</v>
      </c>
      <c r="E36">
        <v>292</v>
      </c>
      <c r="F36">
        <v>8</v>
      </c>
      <c r="G36" t="s">
        <v>536</v>
      </c>
      <c r="H36" s="42" t="s">
        <v>445</v>
      </c>
      <c r="I36">
        <v>1200</v>
      </c>
      <c r="J36" s="32" t="s">
        <v>435</v>
      </c>
      <c r="K36">
        <v>4</v>
      </c>
      <c r="L36">
        <v>3</v>
      </c>
      <c r="M36">
        <v>52</v>
      </c>
      <c r="N36" s="18" t="s">
        <v>20</v>
      </c>
      <c r="O36" s="20" t="s">
        <v>58</v>
      </c>
      <c r="P36" t="s">
        <v>459</v>
      </c>
      <c r="Q36">
        <v>46</v>
      </c>
      <c r="R36">
        <v>128</v>
      </c>
      <c r="S36">
        <v>6</v>
      </c>
      <c r="T36">
        <v>7</v>
      </c>
      <c r="U36">
        <v>8</v>
      </c>
      <c r="Y36" t="s">
        <v>537</v>
      </c>
      <c r="Z36">
        <v>1016</v>
      </c>
      <c r="AA36" t="s">
        <v>147</v>
      </c>
    </row>
    <row r="37" spans="1:27" x14ac:dyDescent="0.25">
      <c r="A37" s="16" t="s">
        <v>1</v>
      </c>
      <c r="B37" s="17" t="s">
        <v>18</v>
      </c>
      <c r="C37" s="17" t="s">
        <v>2240</v>
      </c>
      <c r="D37" s="38" t="str">
        <f>VLOOKUP(S37, method!$A$1:$B$15, 2, 0)</f>
        <v>留後</v>
      </c>
      <c r="E37">
        <v>278</v>
      </c>
      <c r="F37">
        <v>7</v>
      </c>
      <c r="G37" t="s">
        <v>538</v>
      </c>
      <c r="H37" t="s">
        <v>539</v>
      </c>
      <c r="I37">
        <v>1400</v>
      </c>
      <c r="J37" s="32" t="s">
        <v>435</v>
      </c>
      <c r="K37" t="s">
        <v>540</v>
      </c>
      <c r="L37">
        <v>5</v>
      </c>
      <c r="M37">
        <v>52</v>
      </c>
      <c r="N37" s="18" t="s">
        <v>20</v>
      </c>
      <c r="O37" s="21" t="s">
        <v>53</v>
      </c>
      <c r="P37" t="s">
        <v>541</v>
      </c>
      <c r="Q37">
        <v>97</v>
      </c>
      <c r="R37">
        <v>129</v>
      </c>
      <c r="S37">
        <v>11</v>
      </c>
      <c r="T37">
        <v>12</v>
      </c>
      <c r="U37">
        <v>12</v>
      </c>
      <c r="V37">
        <v>7</v>
      </c>
      <c r="Y37" t="s">
        <v>542</v>
      </c>
      <c r="Z37">
        <v>1036</v>
      </c>
      <c r="AA37" t="s">
        <v>543</v>
      </c>
    </row>
    <row r="38" spans="1:27" x14ac:dyDescent="0.25">
      <c r="A38" s="16" t="s">
        <v>1</v>
      </c>
      <c r="B38" s="18" t="s">
        <v>22</v>
      </c>
      <c r="C38" s="18" t="s">
        <v>2241</v>
      </c>
      <c r="D38" s="35" t="str">
        <f>VLOOKUP(S38, method!$A$1:$B$15, 2, 0)</f>
        <v>放頭</v>
      </c>
      <c r="E38">
        <v>12</v>
      </c>
      <c r="F38" s="28">
        <v>3</v>
      </c>
      <c r="G38" t="s">
        <v>544</v>
      </c>
      <c r="H38" s="31" t="s">
        <v>450</v>
      </c>
      <c r="I38">
        <v>1650</v>
      </c>
      <c r="J38" s="32" t="s">
        <v>435</v>
      </c>
      <c r="K38">
        <v>5</v>
      </c>
      <c r="L38">
        <v>3</v>
      </c>
      <c r="M38">
        <v>38</v>
      </c>
      <c r="N38" s="19" t="s">
        <v>24</v>
      </c>
      <c r="O38" s="20" t="s">
        <v>19</v>
      </c>
      <c r="P38" s="12" t="s">
        <v>456</v>
      </c>
      <c r="Q38">
        <v>3.4</v>
      </c>
      <c r="R38">
        <v>133</v>
      </c>
      <c r="S38">
        <v>2</v>
      </c>
      <c r="T38">
        <v>2</v>
      </c>
      <c r="U38">
        <v>2</v>
      </c>
      <c r="V38">
        <v>3</v>
      </c>
      <c r="Y38" t="s">
        <v>545</v>
      </c>
      <c r="Z38">
        <v>1052</v>
      </c>
      <c r="AA38" t="s">
        <v>546</v>
      </c>
    </row>
    <row r="39" spans="1:27" x14ac:dyDescent="0.25">
      <c r="A39" s="16" t="s">
        <v>1</v>
      </c>
      <c r="B39" s="18" t="s">
        <v>22</v>
      </c>
      <c r="C39" s="18" t="s">
        <v>2241</v>
      </c>
      <c r="D39" s="37" t="str">
        <f>VLOOKUP(S39, method!$A$1:$B$15, 2, 0)</f>
        <v>中前</v>
      </c>
      <c r="E39">
        <v>844</v>
      </c>
      <c r="F39">
        <v>6</v>
      </c>
      <c r="G39" t="s">
        <v>547</v>
      </c>
      <c r="H39" s="31" t="s">
        <v>455</v>
      </c>
      <c r="I39">
        <v>1650</v>
      </c>
      <c r="J39" s="32" t="s">
        <v>446</v>
      </c>
      <c r="K39">
        <v>4</v>
      </c>
      <c r="L39">
        <v>3</v>
      </c>
      <c r="M39">
        <v>41</v>
      </c>
      <c r="N39" s="19" t="s">
        <v>24</v>
      </c>
      <c r="O39" s="25" t="s">
        <v>150</v>
      </c>
      <c r="P39" s="12" t="s">
        <v>521</v>
      </c>
      <c r="Q39">
        <v>5.5</v>
      </c>
      <c r="R39">
        <v>116</v>
      </c>
      <c r="S39">
        <v>4</v>
      </c>
      <c r="T39">
        <v>3</v>
      </c>
      <c r="U39">
        <v>4</v>
      </c>
      <c r="V39">
        <v>6</v>
      </c>
      <c r="Y39" t="s">
        <v>548</v>
      </c>
      <c r="Z39">
        <v>1060</v>
      </c>
      <c r="AA39" t="s">
        <v>546</v>
      </c>
    </row>
    <row r="40" spans="1:27" x14ac:dyDescent="0.25">
      <c r="A40" s="16" t="s">
        <v>1</v>
      </c>
      <c r="B40" s="18" t="s">
        <v>22</v>
      </c>
      <c r="C40" s="18" t="s">
        <v>2241</v>
      </c>
      <c r="D40" s="35" t="str">
        <f>VLOOKUP(S40, method!$A$1:$B$15, 2, 0)</f>
        <v>放頭</v>
      </c>
      <c r="E40">
        <v>781</v>
      </c>
      <c r="F40" s="28">
        <v>3</v>
      </c>
      <c r="G40" t="s">
        <v>549</v>
      </c>
      <c r="H40" s="31" t="s">
        <v>461</v>
      </c>
      <c r="I40">
        <v>1650</v>
      </c>
      <c r="J40" s="32" t="s">
        <v>446</v>
      </c>
      <c r="K40">
        <v>4</v>
      </c>
      <c r="L40">
        <v>5</v>
      </c>
      <c r="M40">
        <v>41</v>
      </c>
      <c r="N40" s="19" t="s">
        <v>24</v>
      </c>
      <c r="O40" s="25" t="s">
        <v>150</v>
      </c>
      <c r="P40" s="12" t="s">
        <v>456</v>
      </c>
      <c r="Q40">
        <v>9.5</v>
      </c>
      <c r="R40">
        <v>116</v>
      </c>
      <c r="S40">
        <v>2</v>
      </c>
      <c r="T40">
        <v>4</v>
      </c>
      <c r="U40">
        <v>3</v>
      </c>
      <c r="V40">
        <v>3</v>
      </c>
      <c r="Y40" t="s">
        <v>550</v>
      </c>
      <c r="Z40">
        <v>1054</v>
      </c>
      <c r="AA40" t="s">
        <v>546</v>
      </c>
    </row>
    <row r="41" spans="1:27" x14ac:dyDescent="0.25">
      <c r="A41" s="16" t="s">
        <v>1</v>
      </c>
      <c r="B41" s="18" t="s">
        <v>22</v>
      </c>
      <c r="C41" s="18" t="s">
        <v>2241</v>
      </c>
      <c r="D41" s="35" t="str">
        <f>VLOOKUP(S41, method!$A$1:$B$15, 2, 0)</f>
        <v>放頭</v>
      </c>
      <c r="E41">
        <v>749</v>
      </c>
      <c r="F41" s="34">
        <v>4</v>
      </c>
      <c r="G41" t="s">
        <v>551</v>
      </c>
      <c r="H41" s="31" t="s">
        <v>455</v>
      </c>
      <c r="I41">
        <v>1650</v>
      </c>
      <c r="J41" s="32" t="s">
        <v>446</v>
      </c>
      <c r="K41">
        <v>4</v>
      </c>
      <c r="L41">
        <v>10</v>
      </c>
      <c r="M41">
        <v>43</v>
      </c>
      <c r="N41" s="19" t="s">
        <v>24</v>
      </c>
      <c r="O41" s="23" t="s">
        <v>487</v>
      </c>
      <c r="P41">
        <v>5</v>
      </c>
      <c r="Q41">
        <v>17</v>
      </c>
      <c r="R41">
        <v>119</v>
      </c>
      <c r="S41">
        <v>1</v>
      </c>
      <c r="T41">
        <v>3</v>
      </c>
      <c r="U41">
        <v>4</v>
      </c>
      <c r="V41">
        <v>4</v>
      </c>
      <c r="Y41" t="s">
        <v>552</v>
      </c>
      <c r="Z41">
        <v>1053</v>
      </c>
      <c r="AA41" t="s">
        <v>546</v>
      </c>
    </row>
    <row r="42" spans="1:27" x14ac:dyDescent="0.25">
      <c r="A42" s="16" t="s">
        <v>1</v>
      </c>
      <c r="B42" s="18" t="s">
        <v>22</v>
      </c>
      <c r="C42" s="18" t="s">
        <v>2241</v>
      </c>
      <c r="D42" s="37" t="str">
        <f>VLOOKUP(S42, method!$A$1:$B$15, 2, 0)</f>
        <v>中前</v>
      </c>
      <c r="E42">
        <v>671</v>
      </c>
      <c r="F42">
        <v>11</v>
      </c>
      <c r="G42" t="s">
        <v>553</v>
      </c>
      <c r="H42" s="31" t="s">
        <v>455</v>
      </c>
      <c r="I42">
        <v>1650</v>
      </c>
      <c r="J42" s="32" t="s">
        <v>446</v>
      </c>
      <c r="K42">
        <v>4</v>
      </c>
      <c r="L42">
        <v>11</v>
      </c>
      <c r="M42">
        <v>45</v>
      </c>
      <c r="N42" s="19" t="s">
        <v>24</v>
      </c>
      <c r="O42" s="23" t="s">
        <v>487</v>
      </c>
      <c r="P42">
        <v>20</v>
      </c>
      <c r="Q42">
        <v>11</v>
      </c>
      <c r="R42">
        <v>118</v>
      </c>
      <c r="S42">
        <v>6</v>
      </c>
      <c r="T42">
        <v>8</v>
      </c>
      <c r="U42">
        <v>10</v>
      </c>
      <c r="V42">
        <v>11</v>
      </c>
      <c r="Y42" t="s">
        <v>554</v>
      </c>
      <c r="Z42">
        <v>1051</v>
      </c>
      <c r="AA42" t="s">
        <v>546</v>
      </c>
    </row>
    <row r="43" spans="1:27" x14ac:dyDescent="0.25">
      <c r="A43" s="16" t="s">
        <v>1</v>
      </c>
      <c r="B43" s="18" t="s">
        <v>22</v>
      </c>
      <c r="C43" s="18" t="s">
        <v>2241</v>
      </c>
      <c r="D43" s="37" t="str">
        <f>VLOOKUP(S43, method!$A$1:$B$15, 2, 0)</f>
        <v>中前</v>
      </c>
      <c r="E43">
        <v>616</v>
      </c>
      <c r="F43">
        <v>9</v>
      </c>
      <c r="G43" t="s">
        <v>555</v>
      </c>
      <c r="H43" s="31" t="s">
        <v>461</v>
      </c>
      <c r="I43">
        <v>1650</v>
      </c>
      <c r="J43" s="32" t="s">
        <v>435</v>
      </c>
      <c r="K43">
        <v>4</v>
      </c>
      <c r="L43">
        <v>2</v>
      </c>
      <c r="M43">
        <v>47</v>
      </c>
      <c r="N43" s="19" t="s">
        <v>24</v>
      </c>
      <c r="O43" s="23" t="s">
        <v>487</v>
      </c>
      <c r="P43" t="s">
        <v>442</v>
      </c>
      <c r="Q43">
        <v>7.6</v>
      </c>
      <c r="R43">
        <v>120</v>
      </c>
      <c r="S43">
        <v>7</v>
      </c>
      <c r="T43">
        <v>8</v>
      </c>
      <c r="U43">
        <v>8</v>
      </c>
      <c r="V43">
        <v>9</v>
      </c>
      <c r="Y43" t="s">
        <v>556</v>
      </c>
      <c r="Z43">
        <v>1062</v>
      </c>
      <c r="AA43" t="s">
        <v>546</v>
      </c>
    </row>
    <row r="44" spans="1:27" x14ac:dyDescent="0.25">
      <c r="A44" s="16" t="s">
        <v>1</v>
      </c>
      <c r="B44" s="18" t="s">
        <v>22</v>
      </c>
      <c r="C44" s="18" t="s">
        <v>2241</v>
      </c>
      <c r="D44" s="35" t="str">
        <f>VLOOKUP(S44, method!$A$1:$B$15, 2, 0)</f>
        <v>放頭</v>
      </c>
      <c r="E44">
        <v>553</v>
      </c>
      <c r="F44">
        <v>6</v>
      </c>
      <c r="G44" t="s">
        <v>557</v>
      </c>
      <c r="H44" s="42" t="s">
        <v>445</v>
      </c>
      <c r="I44">
        <v>1650</v>
      </c>
      <c r="J44" s="32" t="s">
        <v>446</v>
      </c>
      <c r="K44">
        <v>4</v>
      </c>
      <c r="L44">
        <v>4</v>
      </c>
      <c r="M44">
        <v>49</v>
      </c>
      <c r="N44" s="19" t="s">
        <v>24</v>
      </c>
      <c r="O44" s="23" t="s">
        <v>487</v>
      </c>
      <c r="P44" s="12" t="s">
        <v>558</v>
      </c>
      <c r="Q44">
        <v>11</v>
      </c>
      <c r="R44">
        <v>121</v>
      </c>
      <c r="S44">
        <v>3</v>
      </c>
      <c r="T44">
        <v>3</v>
      </c>
      <c r="U44">
        <v>3</v>
      </c>
      <c r="V44">
        <v>6</v>
      </c>
      <c r="Y44" t="s">
        <v>559</v>
      </c>
      <c r="Z44">
        <v>1052</v>
      </c>
      <c r="AA44" t="s">
        <v>546</v>
      </c>
    </row>
    <row r="45" spans="1:27" x14ac:dyDescent="0.25">
      <c r="A45" s="16" t="s">
        <v>1</v>
      </c>
      <c r="B45" s="18" t="s">
        <v>22</v>
      </c>
      <c r="C45" s="18" t="s">
        <v>2241</v>
      </c>
      <c r="D45" s="35" t="str">
        <f>VLOOKUP(S45, method!$A$1:$B$15, 2, 0)</f>
        <v>放頭</v>
      </c>
      <c r="E45">
        <v>483</v>
      </c>
      <c r="F45">
        <v>7</v>
      </c>
      <c r="G45" t="s">
        <v>458</v>
      </c>
      <c r="H45" s="42" t="s">
        <v>445</v>
      </c>
      <c r="I45">
        <v>1650</v>
      </c>
      <c r="J45" s="32" t="s">
        <v>435</v>
      </c>
      <c r="K45">
        <v>4</v>
      </c>
      <c r="L45">
        <v>7</v>
      </c>
      <c r="M45">
        <v>51</v>
      </c>
      <c r="N45" s="19" t="s">
        <v>24</v>
      </c>
      <c r="O45" s="23" t="s">
        <v>487</v>
      </c>
      <c r="P45">
        <v>4</v>
      </c>
      <c r="Q45">
        <v>8.3000000000000007</v>
      </c>
      <c r="R45">
        <v>123</v>
      </c>
      <c r="S45">
        <v>1</v>
      </c>
      <c r="T45">
        <v>1</v>
      </c>
      <c r="U45">
        <v>1</v>
      </c>
      <c r="V45">
        <v>7</v>
      </c>
      <c r="Y45" t="s">
        <v>560</v>
      </c>
      <c r="Z45">
        <v>1052</v>
      </c>
      <c r="AA45" t="s">
        <v>561</v>
      </c>
    </row>
    <row r="46" spans="1:27" x14ac:dyDescent="0.25">
      <c r="A46" s="16" t="s">
        <v>1</v>
      </c>
      <c r="B46" s="18" t="s">
        <v>22</v>
      </c>
      <c r="C46" s="18" t="s">
        <v>2241</v>
      </c>
      <c r="D46" s="35" t="str">
        <f>VLOOKUP(S46, method!$A$1:$B$15, 2, 0)</f>
        <v>放頭</v>
      </c>
      <c r="E46">
        <v>441</v>
      </c>
      <c r="F46">
        <v>12</v>
      </c>
      <c r="G46" t="s">
        <v>562</v>
      </c>
      <c r="H46" s="31" t="s">
        <v>455</v>
      </c>
      <c r="I46">
        <v>1650</v>
      </c>
      <c r="J46" s="32" t="s">
        <v>435</v>
      </c>
      <c r="K46">
        <v>4</v>
      </c>
      <c r="L46">
        <v>10</v>
      </c>
      <c r="M46">
        <v>53</v>
      </c>
      <c r="N46" s="19" t="s">
        <v>24</v>
      </c>
      <c r="O46" s="25" t="s">
        <v>150</v>
      </c>
      <c r="P46" t="s">
        <v>563</v>
      </c>
      <c r="Q46">
        <v>13</v>
      </c>
      <c r="R46">
        <v>128</v>
      </c>
      <c r="S46">
        <v>1</v>
      </c>
      <c r="T46">
        <v>2</v>
      </c>
      <c r="U46">
        <v>2</v>
      </c>
      <c r="V46">
        <v>12</v>
      </c>
      <c r="Y46" t="s">
        <v>564</v>
      </c>
      <c r="Z46">
        <v>1066</v>
      </c>
      <c r="AA46" t="s">
        <v>565</v>
      </c>
    </row>
    <row r="47" spans="1:27" x14ac:dyDescent="0.25">
      <c r="A47" s="16" t="s">
        <v>1</v>
      </c>
      <c r="B47" s="18" t="s">
        <v>22</v>
      </c>
      <c r="C47" s="18" t="s">
        <v>2241</v>
      </c>
      <c r="D47" s="35" t="str">
        <f>VLOOKUP(S47, method!$A$1:$B$15, 2, 0)</f>
        <v>放頭</v>
      </c>
      <c r="E47">
        <v>349</v>
      </c>
      <c r="F47" s="34">
        <v>4</v>
      </c>
      <c r="G47" t="s">
        <v>566</v>
      </c>
      <c r="H47" s="31" t="s">
        <v>455</v>
      </c>
      <c r="I47">
        <v>1650</v>
      </c>
      <c r="J47" s="32" t="s">
        <v>435</v>
      </c>
      <c r="K47">
        <v>4</v>
      </c>
      <c r="L47">
        <v>2</v>
      </c>
      <c r="M47">
        <v>53</v>
      </c>
      <c r="N47" s="19" t="s">
        <v>24</v>
      </c>
      <c r="O47" s="23" t="s">
        <v>487</v>
      </c>
      <c r="P47">
        <v>3</v>
      </c>
      <c r="Q47">
        <v>5.5</v>
      </c>
      <c r="R47">
        <v>125</v>
      </c>
      <c r="S47">
        <v>1</v>
      </c>
      <c r="T47">
        <v>2</v>
      </c>
      <c r="U47">
        <v>2</v>
      </c>
      <c r="V47">
        <v>4</v>
      </c>
      <c r="Y47" t="s">
        <v>567</v>
      </c>
      <c r="Z47">
        <v>1058</v>
      </c>
      <c r="AA47" t="s">
        <v>546</v>
      </c>
    </row>
    <row r="48" spans="1:27" x14ac:dyDescent="0.25">
      <c r="A48" s="16" t="s">
        <v>1</v>
      </c>
      <c r="B48" s="18" t="s">
        <v>22</v>
      </c>
      <c r="C48" s="18" t="s">
        <v>2241</v>
      </c>
      <c r="D48" s="35" t="str">
        <f>VLOOKUP(S48, method!$A$1:$B$15, 2, 0)</f>
        <v>放頭</v>
      </c>
      <c r="E48">
        <v>293</v>
      </c>
      <c r="F48" s="28">
        <v>2</v>
      </c>
      <c r="G48" t="s">
        <v>536</v>
      </c>
      <c r="H48" s="30" t="s">
        <v>445</v>
      </c>
      <c r="I48">
        <v>1650</v>
      </c>
      <c r="J48" s="32" t="s">
        <v>435</v>
      </c>
      <c r="K48">
        <v>4</v>
      </c>
      <c r="L48">
        <v>6</v>
      </c>
      <c r="M48">
        <v>53</v>
      </c>
      <c r="N48" s="19" t="s">
        <v>24</v>
      </c>
      <c r="O48" s="23" t="s">
        <v>487</v>
      </c>
      <c r="P48" s="12">
        <v>2</v>
      </c>
      <c r="Q48">
        <v>14</v>
      </c>
      <c r="R48">
        <v>125</v>
      </c>
      <c r="S48">
        <v>1</v>
      </c>
      <c r="T48">
        <v>1</v>
      </c>
      <c r="U48">
        <v>1</v>
      </c>
      <c r="V48">
        <v>2</v>
      </c>
      <c r="Y48" t="s">
        <v>568</v>
      </c>
      <c r="Z48">
        <v>1052</v>
      </c>
      <c r="AA48" t="s">
        <v>546</v>
      </c>
    </row>
    <row r="49" spans="1:27" x14ac:dyDescent="0.25">
      <c r="A49" s="16" t="s">
        <v>1</v>
      </c>
      <c r="B49" s="18" t="s">
        <v>22</v>
      </c>
      <c r="C49" s="18" t="s">
        <v>2241</v>
      </c>
      <c r="D49" s="35" t="str">
        <f>VLOOKUP(S49, method!$A$1:$B$15, 2, 0)</f>
        <v>放頭</v>
      </c>
      <c r="E49">
        <v>160</v>
      </c>
      <c r="F49" s="34">
        <v>4</v>
      </c>
      <c r="G49" t="s">
        <v>569</v>
      </c>
      <c r="H49" s="31" t="s">
        <v>450</v>
      </c>
      <c r="I49">
        <v>1650</v>
      </c>
      <c r="J49" s="32" t="s">
        <v>435</v>
      </c>
      <c r="K49">
        <v>4</v>
      </c>
      <c r="L49">
        <v>3</v>
      </c>
      <c r="M49">
        <v>54</v>
      </c>
      <c r="N49" s="19" t="s">
        <v>24</v>
      </c>
      <c r="O49" s="23" t="s">
        <v>487</v>
      </c>
      <c r="P49" s="12">
        <v>2</v>
      </c>
      <c r="Q49">
        <v>67</v>
      </c>
      <c r="R49">
        <v>128</v>
      </c>
      <c r="S49">
        <v>1</v>
      </c>
      <c r="T49">
        <v>1</v>
      </c>
      <c r="U49">
        <v>1</v>
      </c>
      <c r="V49">
        <v>4</v>
      </c>
      <c r="Y49" t="s">
        <v>570</v>
      </c>
      <c r="Z49">
        <v>1046</v>
      </c>
      <c r="AA49" t="s">
        <v>546</v>
      </c>
    </row>
    <row r="50" spans="1:27" x14ac:dyDescent="0.25">
      <c r="A50" s="16" t="s">
        <v>1</v>
      </c>
      <c r="B50" s="18" t="s">
        <v>22</v>
      </c>
      <c r="C50" s="18" t="s">
        <v>2241</v>
      </c>
      <c r="D50" s="36" t="str">
        <f>VLOOKUP(S50, method!$A$1:$B$15, 2, 0)</f>
        <v>中後</v>
      </c>
      <c r="E50">
        <v>105</v>
      </c>
      <c r="F50">
        <v>9</v>
      </c>
      <c r="G50" t="s">
        <v>571</v>
      </c>
      <c r="H50" s="31" t="s">
        <v>455</v>
      </c>
      <c r="I50">
        <v>1650</v>
      </c>
      <c r="J50" s="32" t="s">
        <v>435</v>
      </c>
      <c r="K50">
        <v>4</v>
      </c>
      <c r="L50">
        <v>11</v>
      </c>
      <c r="M50">
        <v>56</v>
      </c>
      <c r="N50" s="19" t="s">
        <v>24</v>
      </c>
      <c r="O50" s="23" t="s">
        <v>487</v>
      </c>
      <c r="P50" t="s">
        <v>572</v>
      </c>
      <c r="Q50">
        <v>125</v>
      </c>
      <c r="R50">
        <v>130</v>
      </c>
      <c r="S50">
        <v>10</v>
      </c>
      <c r="T50">
        <v>9</v>
      </c>
      <c r="U50">
        <v>10</v>
      </c>
      <c r="V50">
        <v>9</v>
      </c>
      <c r="Y50" t="s">
        <v>573</v>
      </c>
      <c r="Z50">
        <v>1053</v>
      </c>
      <c r="AA50" t="s">
        <v>546</v>
      </c>
    </row>
    <row r="51" spans="1:27" x14ac:dyDescent="0.25">
      <c r="A51" s="16" t="s">
        <v>1</v>
      </c>
      <c r="B51" s="18" t="s">
        <v>22</v>
      </c>
      <c r="C51" s="18" t="s">
        <v>2241</v>
      </c>
      <c r="D51" s="37" t="str">
        <f>VLOOKUP(S51, method!$A$1:$B$15, 2, 0)</f>
        <v>中前</v>
      </c>
      <c r="E51">
        <v>807</v>
      </c>
      <c r="F51">
        <v>14</v>
      </c>
      <c r="G51" t="s">
        <v>574</v>
      </c>
      <c r="H51" t="s">
        <v>429</v>
      </c>
      <c r="I51">
        <v>1600</v>
      </c>
      <c r="J51" s="32" t="s">
        <v>446</v>
      </c>
      <c r="K51">
        <v>4</v>
      </c>
      <c r="L51">
        <v>4</v>
      </c>
      <c r="M51">
        <v>60</v>
      </c>
      <c r="N51" s="19" t="s">
        <v>24</v>
      </c>
      <c r="O51" s="23" t="s">
        <v>487</v>
      </c>
      <c r="P51">
        <v>13</v>
      </c>
      <c r="Q51">
        <v>54</v>
      </c>
      <c r="R51">
        <v>132</v>
      </c>
      <c r="S51">
        <v>4</v>
      </c>
      <c r="T51">
        <v>6</v>
      </c>
      <c r="U51">
        <v>7</v>
      </c>
      <c r="V51">
        <v>14</v>
      </c>
      <c r="Y51" t="s">
        <v>575</v>
      </c>
      <c r="Z51">
        <v>1076</v>
      </c>
      <c r="AA51" t="s">
        <v>561</v>
      </c>
    </row>
    <row r="52" spans="1:27" x14ac:dyDescent="0.25">
      <c r="A52" s="16" t="s">
        <v>1</v>
      </c>
      <c r="B52" s="18" t="s">
        <v>22</v>
      </c>
      <c r="C52" s="18" t="s">
        <v>2241</v>
      </c>
      <c r="D52" s="35" t="str">
        <f>VLOOKUP(S52, method!$A$1:$B$15, 2, 0)</f>
        <v>放頭</v>
      </c>
      <c r="E52">
        <v>761</v>
      </c>
      <c r="F52">
        <v>13</v>
      </c>
      <c r="G52" t="s">
        <v>576</v>
      </c>
      <c r="H52" t="s">
        <v>441</v>
      </c>
      <c r="I52">
        <v>1600</v>
      </c>
      <c r="J52" s="33" t="s">
        <v>577</v>
      </c>
      <c r="K52">
        <v>3</v>
      </c>
      <c r="L52">
        <v>9</v>
      </c>
      <c r="M52">
        <v>62</v>
      </c>
      <c r="N52" s="19" t="s">
        <v>24</v>
      </c>
      <c r="O52" s="20" t="s">
        <v>58</v>
      </c>
      <c r="P52" t="s">
        <v>578</v>
      </c>
      <c r="Q52">
        <v>79</v>
      </c>
      <c r="R52">
        <v>118</v>
      </c>
      <c r="S52">
        <v>2</v>
      </c>
      <c r="T52">
        <v>3</v>
      </c>
      <c r="U52">
        <v>11</v>
      </c>
      <c r="V52">
        <v>13</v>
      </c>
      <c r="Y52" t="s">
        <v>579</v>
      </c>
      <c r="Z52">
        <v>1092</v>
      </c>
      <c r="AA52" t="s">
        <v>191</v>
      </c>
    </row>
    <row r="53" spans="1:27" x14ac:dyDescent="0.25">
      <c r="A53" s="16" t="s">
        <v>1</v>
      </c>
      <c r="B53" s="18" t="s">
        <v>22</v>
      </c>
      <c r="C53" s="18" t="s">
        <v>2241</v>
      </c>
      <c r="D53" s="36" t="str">
        <f>VLOOKUP(S53, method!$A$1:$B$15, 2, 0)</f>
        <v>中後</v>
      </c>
      <c r="E53">
        <v>692</v>
      </c>
      <c r="F53">
        <v>11</v>
      </c>
      <c r="G53" t="s">
        <v>580</v>
      </c>
      <c r="H53" s="42" t="s">
        <v>445</v>
      </c>
      <c r="I53">
        <v>1650</v>
      </c>
      <c r="J53" s="32" t="s">
        <v>435</v>
      </c>
      <c r="K53">
        <v>3</v>
      </c>
      <c r="L53">
        <v>4</v>
      </c>
      <c r="M53">
        <v>64</v>
      </c>
      <c r="N53" s="19" t="s">
        <v>24</v>
      </c>
      <c r="O53" s="23" t="s">
        <v>487</v>
      </c>
      <c r="P53">
        <v>9</v>
      </c>
      <c r="Q53">
        <v>66</v>
      </c>
      <c r="R53">
        <v>117</v>
      </c>
      <c r="S53">
        <v>9</v>
      </c>
      <c r="T53">
        <v>10</v>
      </c>
      <c r="U53">
        <v>11</v>
      </c>
      <c r="V53">
        <v>11</v>
      </c>
      <c r="Y53" t="s">
        <v>581</v>
      </c>
      <c r="Z53">
        <v>1101</v>
      </c>
      <c r="AA53" t="s">
        <v>191</v>
      </c>
    </row>
    <row r="54" spans="1:27" x14ac:dyDescent="0.25">
      <c r="A54" s="16" t="s">
        <v>1</v>
      </c>
      <c r="B54" s="18" t="s">
        <v>22</v>
      </c>
      <c r="C54" s="18" t="s">
        <v>2241</v>
      </c>
      <c r="D54" s="38" t="str">
        <f>VLOOKUP(S54, method!$A$1:$B$15, 2, 0)</f>
        <v>留後</v>
      </c>
      <c r="E54">
        <v>646</v>
      </c>
      <c r="F54">
        <v>11</v>
      </c>
      <c r="G54" t="s">
        <v>582</v>
      </c>
      <c r="H54" t="s">
        <v>518</v>
      </c>
      <c r="I54">
        <v>1400</v>
      </c>
      <c r="J54" s="32" t="s">
        <v>435</v>
      </c>
      <c r="K54">
        <v>3</v>
      </c>
      <c r="L54">
        <v>6</v>
      </c>
      <c r="M54">
        <v>64</v>
      </c>
      <c r="N54" s="19" t="s">
        <v>24</v>
      </c>
      <c r="O54" s="23" t="s">
        <v>487</v>
      </c>
      <c r="P54" t="s">
        <v>436</v>
      </c>
      <c r="Q54">
        <v>31</v>
      </c>
      <c r="R54">
        <v>118</v>
      </c>
      <c r="S54">
        <v>11</v>
      </c>
      <c r="T54">
        <v>11</v>
      </c>
      <c r="U54">
        <v>10</v>
      </c>
      <c r="V54">
        <v>11</v>
      </c>
      <c r="Y54" t="s">
        <v>583</v>
      </c>
      <c r="Z54">
        <v>1104</v>
      </c>
      <c r="AA54" t="s">
        <v>584</v>
      </c>
    </row>
    <row r="55" spans="1:27" x14ac:dyDescent="0.25">
      <c r="A55" s="16" t="s">
        <v>1</v>
      </c>
      <c r="B55" s="19" t="s">
        <v>28</v>
      </c>
      <c r="C55" s="19" t="s">
        <v>2242</v>
      </c>
      <c r="D55" s="36" t="str">
        <f>VLOOKUP(S55, method!$A$1:$B$15, 2, 0)</f>
        <v>中後</v>
      </c>
      <c r="E55">
        <v>56</v>
      </c>
      <c r="F55">
        <v>8</v>
      </c>
      <c r="G55" t="s">
        <v>585</v>
      </c>
      <c r="H55" t="s">
        <v>539</v>
      </c>
      <c r="I55">
        <v>1400</v>
      </c>
      <c r="J55" s="32" t="s">
        <v>446</v>
      </c>
      <c r="K55">
        <v>5</v>
      </c>
      <c r="L55">
        <v>8</v>
      </c>
      <c r="M55">
        <v>39</v>
      </c>
      <c r="N55" s="20" t="s">
        <v>30</v>
      </c>
      <c r="O55" s="20" t="s">
        <v>19</v>
      </c>
      <c r="P55">
        <v>6</v>
      </c>
      <c r="Q55">
        <v>5.0999999999999996</v>
      </c>
      <c r="R55">
        <v>134</v>
      </c>
      <c r="S55">
        <v>9</v>
      </c>
      <c r="T55">
        <v>10</v>
      </c>
      <c r="U55">
        <v>9</v>
      </c>
      <c r="V55">
        <v>8</v>
      </c>
      <c r="Y55" t="s">
        <v>586</v>
      </c>
      <c r="Z55">
        <v>989</v>
      </c>
      <c r="AA55" t="s">
        <v>31</v>
      </c>
    </row>
    <row r="56" spans="1:27" x14ac:dyDescent="0.25">
      <c r="A56" s="16" t="s">
        <v>1</v>
      </c>
      <c r="B56" s="19" t="s">
        <v>28</v>
      </c>
      <c r="C56" s="19" t="s">
        <v>2242</v>
      </c>
      <c r="D56" s="36" t="str">
        <f>VLOOKUP(S56, method!$A$1:$B$15, 2, 0)</f>
        <v>中後</v>
      </c>
      <c r="E56">
        <v>19</v>
      </c>
      <c r="F56" s="28">
        <v>3</v>
      </c>
      <c r="G56" t="s">
        <v>587</v>
      </c>
      <c r="H56" t="s">
        <v>518</v>
      </c>
      <c r="I56">
        <v>1400</v>
      </c>
      <c r="J56" s="32" t="s">
        <v>446</v>
      </c>
      <c r="K56">
        <v>5</v>
      </c>
      <c r="L56">
        <v>1</v>
      </c>
      <c r="M56">
        <v>39</v>
      </c>
      <c r="N56" s="20" t="s">
        <v>30</v>
      </c>
      <c r="O56" s="22" t="s">
        <v>588</v>
      </c>
      <c r="P56" t="s">
        <v>519</v>
      </c>
      <c r="Q56">
        <v>9.6999999999999993</v>
      </c>
      <c r="R56">
        <v>125</v>
      </c>
      <c r="S56">
        <v>8</v>
      </c>
      <c r="T56">
        <v>8</v>
      </c>
      <c r="U56">
        <v>7</v>
      </c>
      <c r="V56">
        <v>3</v>
      </c>
      <c r="Y56" t="s">
        <v>589</v>
      </c>
      <c r="Z56">
        <v>984</v>
      </c>
      <c r="AA56" t="s">
        <v>31</v>
      </c>
    </row>
    <row r="57" spans="1:27" x14ac:dyDescent="0.25">
      <c r="A57" s="16" t="s">
        <v>1</v>
      </c>
      <c r="B57" s="19" t="s">
        <v>28</v>
      </c>
      <c r="C57" s="19" t="s">
        <v>2242</v>
      </c>
      <c r="D57" s="37" t="str">
        <f>VLOOKUP(S57, method!$A$1:$B$15, 2, 0)</f>
        <v>中前</v>
      </c>
      <c r="E57">
        <v>820</v>
      </c>
      <c r="F57" s="34">
        <v>4</v>
      </c>
      <c r="G57" t="s">
        <v>590</v>
      </c>
      <c r="H57" s="31" t="s">
        <v>450</v>
      </c>
      <c r="I57">
        <v>1650</v>
      </c>
      <c r="J57" s="32" t="s">
        <v>446</v>
      </c>
      <c r="K57">
        <v>5</v>
      </c>
      <c r="L57">
        <v>3</v>
      </c>
      <c r="M57">
        <v>39</v>
      </c>
      <c r="N57" s="20" t="s">
        <v>30</v>
      </c>
      <c r="O57" s="20" t="s">
        <v>58</v>
      </c>
      <c r="P57" s="12" t="s">
        <v>464</v>
      </c>
      <c r="Q57">
        <v>5.2</v>
      </c>
      <c r="R57">
        <v>134</v>
      </c>
      <c r="S57">
        <v>5</v>
      </c>
      <c r="T57">
        <v>5</v>
      </c>
      <c r="U57">
        <v>6</v>
      </c>
      <c r="V57">
        <v>4</v>
      </c>
      <c r="Y57" t="s">
        <v>481</v>
      </c>
      <c r="Z57">
        <v>984</v>
      </c>
      <c r="AA57" t="s">
        <v>31</v>
      </c>
    </row>
    <row r="58" spans="1:27" x14ac:dyDescent="0.25">
      <c r="A58" s="16" t="s">
        <v>1</v>
      </c>
      <c r="B58" s="19" t="s">
        <v>28</v>
      </c>
      <c r="C58" s="19" t="s">
        <v>2242</v>
      </c>
      <c r="D58" s="37" t="str">
        <f>VLOOKUP(S58, method!$A$1:$B$15, 2, 0)</f>
        <v>中前</v>
      </c>
      <c r="E58">
        <v>747</v>
      </c>
      <c r="F58" s="28">
        <v>2</v>
      </c>
      <c r="G58" t="s">
        <v>551</v>
      </c>
      <c r="H58" s="31" t="s">
        <v>455</v>
      </c>
      <c r="I58">
        <v>1650</v>
      </c>
      <c r="J58" s="32" t="s">
        <v>446</v>
      </c>
      <c r="K58">
        <v>5</v>
      </c>
      <c r="L58">
        <v>5</v>
      </c>
      <c r="M58">
        <v>38</v>
      </c>
      <c r="N58" s="20" t="s">
        <v>30</v>
      </c>
      <c r="O58" s="17" t="s">
        <v>121</v>
      </c>
      <c r="P58" s="12" t="s">
        <v>591</v>
      </c>
      <c r="Q58">
        <v>6.9</v>
      </c>
      <c r="R58">
        <v>134</v>
      </c>
      <c r="S58">
        <v>7</v>
      </c>
      <c r="T58">
        <v>7</v>
      </c>
      <c r="U58">
        <v>7</v>
      </c>
      <c r="V58">
        <v>2</v>
      </c>
      <c r="Y58" t="s">
        <v>592</v>
      </c>
      <c r="Z58">
        <v>989</v>
      </c>
      <c r="AA58" t="s">
        <v>31</v>
      </c>
    </row>
    <row r="59" spans="1:27" x14ac:dyDescent="0.25">
      <c r="A59" s="16" t="s">
        <v>1</v>
      </c>
      <c r="B59" s="19" t="s">
        <v>28</v>
      </c>
      <c r="C59" s="19" t="s">
        <v>2242</v>
      </c>
      <c r="D59" s="37" t="str">
        <f>VLOOKUP(S59, method!$A$1:$B$15, 2, 0)</f>
        <v>中前</v>
      </c>
      <c r="E59">
        <v>689</v>
      </c>
      <c r="F59" s="28">
        <v>2</v>
      </c>
      <c r="G59" t="s">
        <v>593</v>
      </c>
      <c r="H59" s="31" t="s">
        <v>461</v>
      </c>
      <c r="I59">
        <v>1650</v>
      </c>
      <c r="J59" s="32" t="s">
        <v>446</v>
      </c>
      <c r="K59">
        <v>5</v>
      </c>
      <c r="L59">
        <v>3</v>
      </c>
      <c r="M59">
        <v>38</v>
      </c>
      <c r="N59" s="20" t="s">
        <v>30</v>
      </c>
      <c r="O59" s="20" t="s">
        <v>58</v>
      </c>
      <c r="P59" s="12">
        <v>2</v>
      </c>
      <c r="Q59">
        <v>5.4</v>
      </c>
      <c r="R59">
        <v>133</v>
      </c>
      <c r="S59">
        <v>5</v>
      </c>
      <c r="T59">
        <v>5</v>
      </c>
      <c r="U59">
        <v>5</v>
      </c>
      <c r="V59">
        <v>2</v>
      </c>
      <c r="Y59" t="s">
        <v>594</v>
      </c>
      <c r="Z59">
        <v>988</v>
      </c>
      <c r="AA59" t="s">
        <v>31</v>
      </c>
    </row>
    <row r="60" spans="1:27" x14ac:dyDescent="0.25">
      <c r="A60" s="16" t="s">
        <v>1</v>
      </c>
      <c r="B60" s="19" t="s">
        <v>28</v>
      </c>
      <c r="C60" s="19" t="s">
        <v>2242</v>
      </c>
      <c r="D60" s="37" t="str">
        <f>VLOOKUP(S60, method!$A$1:$B$15, 2, 0)</f>
        <v>中前</v>
      </c>
      <c r="E60">
        <v>572</v>
      </c>
      <c r="F60" s="28">
        <v>3</v>
      </c>
      <c r="G60" t="s">
        <v>595</v>
      </c>
      <c r="H60" s="31" t="s">
        <v>450</v>
      </c>
      <c r="I60">
        <v>1650</v>
      </c>
      <c r="J60" s="32" t="s">
        <v>446</v>
      </c>
      <c r="K60">
        <v>5</v>
      </c>
      <c r="L60">
        <v>5</v>
      </c>
      <c r="M60">
        <v>38</v>
      </c>
      <c r="N60" s="20" t="s">
        <v>30</v>
      </c>
      <c r="O60" s="20" t="s">
        <v>58</v>
      </c>
      <c r="P60" s="12" t="s">
        <v>451</v>
      </c>
      <c r="Q60">
        <v>10</v>
      </c>
      <c r="R60">
        <v>133</v>
      </c>
      <c r="S60">
        <v>7</v>
      </c>
      <c r="T60">
        <v>7</v>
      </c>
      <c r="U60">
        <v>7</v>
      </c>
      <c r="V60">
        <v>3</v>
      </c>
      <c r="Y60" t="s">
        <v>117</v>
      </c>
      <c r="Z60">
        <v>981</v>
      </c>
      <c r="AA60" t="s">
        <v>31</v>
      </c>
    </row>
    <row r="61" spans="1:27" x14ac:dyDescent="0.25">
      <c r="A61" s="16" t="s">
        <v>1</v>
      </c>
      <c r="B61" s="19" t="s">
        <v>28</v>
      </c>
      <c r="C61" s="19" t="s">
        <v>2242</v>
      </c>
      <c r="D61" s="36" t="str">
        <f>VLOOKUP(S61, method!$A$1:$B$15, 2, 0)</f>
        <v>中後</v>
      </c>
      <c r="E61">
        <v>515</v>
      </c>
      <c r="F61" s="28">
        <v>1</v>
      </c>
      <c r="G61" t="s">
        <v>596</v>
      </c>
      <c r="H61" s="31" t="s">
        <v>455</v>
      </c>
      <c r="I61">
        <v>1650</v>
      </c>
      <c r="J61" s="32" t="s">
        <v>446</v>
      </c>
      <c r="K61">
        <v>5</v>
      </c>
      <c r="L61">
        <v>8</v>
      </c>
      <c r="M61">
        <v>33</v>
      </c>
      <c r="N61" s="20" t="s">
        <v>30</v>
      </c>
      <c r="O61" s="20" t="s">
        <v>58</v>
      </c>
      <c r="P61" s="12" t="s">
        <v>591</v>
      </c>
      <c r="Q61">
        <v>11</v>
      </c>
      <c r="R61">
        <v>128</v>
      </c>
      <c r="S61">
        <v>9</v>
      </c>
      <c r="T61">
        <v>10</v>
      </c>
      <c r="U61">
        <v>10</v>
      </c>
      <c r="V61">
        <v>1</v>
      </c>
      <c r="Y61" t="s">
        <v>597</v>
      </c>
      <c r="Z61">
        <v>979</v>
      </c>
      <c r="AA61" t="s">
        <v>598</v>
      </c>
    </row>
    <row r="62" spans="1:27" x14ac:dyDescent="0.25">
      <c r="A62" s="16" t="s">
        <v>1</v>
      </c>
      <c r="B62" s="19" t="s">
        <v>28</v>
      </c>
      <c r="C62" s="19" t="s">
        <v>2242</v>
      </c>
      <c r="D62" s="36" t="str">
        <f>VLOOKUP(S62, method!$A$1:$B$15, 2, 0)</f>
        <v>中後</v>
      </c>
      <c r="E62">
        <v>485</v>
      </c>
      <c r="F62" s="34">
        <v>4</v>
      </c>
      <c r="G62" t="s">
        <v>599</v>
      </c>
      <c r="H62" t="s">
        <v>429</v>
      </c>
      <c r="I62">
        <v>1400</v>
      </c>
      <c r="J62" s="32" t="s">
        <v>446</v>
      </c>
      <c r="K62">
        <v>5</v>
      </c>
      <c r="L62">
        <v>12</v>
      </c>
      <c r="M62">
        <v>35</v>
      </c>
      <c r="N62" s="20" t="s">
        <v>30</v>
      </c>
      <c r="O62" s="19" t="s">
        <v>63</v>
      </c>
      <c r="P62" t="s">
        <v>600</v>
      </c>
      <c r="Q62">
        <v>12</v>
      </c>
      <c r="R62">
        <v>130</v>
      </c>
      <c r="S62">
        <v>10</v>
      </c>
      <c r="T62">
        <v>9</v>
      </c>
      <c r="U62">
        <v>8</v>
      </c>
      <c r="V62">
        <v>4</v>
      </c>
      <c r="Y62" t="s">
        <v>601</v>
      </c>
      <c r="Z62">
        <v>981</v>
      </c>
      <c r="AA62" t="s">
        <v>546</v>
      </c>
    </row>
    <row r="63" spans="1:27" x14ac:dyDescent="0.25">
      <c r="A63" s="16" t="s">
        <v>1</v>
      </c>
      <c r="B63" s="19" t="s">
        <v>28</v>
      </c>
      <c r="C63" s="19" t="s">
        <v>2242</v>
      </c>
      <c r="D63" s="38" t="str">
        <f>VLOOKUP(S63, method!$A$1:$B$15, 2, 0)</f>
        <v>留後</v>
      </c>
      <c r="E63">
        <v>377</v>
      </c>
      <c r="F63" s="34">
        <v>4</v>
      </c>
      <c r="G63" t="s">
        <v>602</v>
      </c>
      <c r="H63" t="s">
        <v>539</v>
      </c>
      <c r="I63">
        <v>1400</v>
      </c>
      <c r="J63" s="32" t="s">
        <v>435</v>
      </c>
      <c r="K63">
        <v>5</v>
      </c>
      <c r="L63">
        <v>12</v>
      </c>
      <c r="M63">
        <v>37</v>
      </c>
      <c r="N63" s="20" t="s">
        <v>30</v>
      </c>
      <c r="O63" s="19" t="s">
        <v>63</v>
      </c>
      <c r="P63" t="s">
        <v>519</v>
      </c>
      <c r="Q63">
        <v>52</v>
      </c>
      <c r="R63">
        <v>132</v>
      </c>
      <c r="S63">
        <v>11</v>
      </c>
      <c r="T63">
        <v>12</v>
      </c>
      <c r="U63">
        <v>14</v>
      </c>
      <c r="V63">
        <v>4</v>
      </c>
      <c r="Y63" t="s">
        <v>603</v>
      </c>
      <c r="Z63">
        <v>984</v>
      </c>
      <c r="AA63" t="s">
        <v>142</v>
      </c>
    </row>
    <row r="64" spans="1:27" x14ac:dyDescent="0.25">
      <c r="A64" s="16" t="s">
        <v>1</v>
      </c>
      <c r="B64" s="19" t="s">
        <v>28</v>
      </c>
      <c r="C64" s="19" t="s">
        <v>2242</v>
      </c>
      <c r="D64" s="37" t="str">
        <f>VLOOKUP(S64, method!$A$1:$B$15, 2, 0)</f>
        <v>中前</v>
      </c>
      <c r="E64">
        <v>291</v>
      </c>
      <c r="F64">
        <v>10</v>
      </c>
      <c r="G64" t="s">
        <v>536</v>
      </c>
      <c r="H64" s="42" t="s">
        <v>445</v>
      </c>
      <c r="I64">
        <v>1650</v>
      </c>
      <c r="J64" s="32" t="s">
        <v>435</v>
      </c>
      <c r="K64">
        <v>4</v>
      </c>
      <c r="L64">
        <v>7</v>
      </c>
      <c r="M64">
        <v>40</v>
      </c>
      <c r="N64" s="20" t="s">
        <v>30</v>
      </c>
      <c r="O64" s="20" t="s">
        <v>58</v>
      </c>
      <c r="P64" t="s">
        <v>447</v>
      </c>
      <c r="Q64">
        <v>5.4</v>
      </c>
      <c r="R64">
        <v>115</v>
      </c>
      <c r="S64">
        <v>4</v>
      </c>
      <c r="T64">
        <v>4</v>
      </c>
      <c r="U64">
        <v>4</v>
      </c>
      <c r="V64">
        <v>10</v>
      </c>
      <c r="Y64" t="s">
        <v>604</v>
      </c>
      <c r="Z64">
        <v>978</v>
      </c>
      <c r="AA64" t="s">
        <v>147</v>
      </c>
    </row>
    <row r="65" spans="1:27" x14ac:dyDescent="0.25">
      <c r="A65" s="16" t="s">
        <v>1</v>
      </c>
      <c r="B65" s="19" t="s">
        <v>28</v>
      </c>
      <c r="C65" s="19" t="s">
        <v>2242</v>
      </c>
      <c r="D65" s="38" t="str">
        <f>VLOOKUP(S65, method!$A$1:$B$15, 2, 0)</f>
        <v>留後</v>
      </c>
      <c r="E65">
        <v>263</v>
      </c>
      <c r="F65">
        <v>12</v>
      </c>
      <c r="G65" t="s">
        <v>605</v>
      </c>
      <c r="H65" t="s">
        <v>441</v>
      </c>
      <c r="I65">
        <v>1600</v>
      </c>
      <c r="J65" s="32" t="s">
        <v>435</v>
      </c>
      <c r="K65">
        <v>4</v>
      </c>
      <c r="L65">
        <v>9</v>
      </c>
      <c r="M65">
        <v>42</v>
      </c>
      <c r="N65" s="20" t="s">
        <v>30</v>
      </c>
      <c r="O65" s="19" t="s">
        <v>63</v>
      </c>
      <c r="P65">
        <v>6</v>
      </c>
      <c r="Q65">
        <v>46</v>
      </c>
      <c r="R65">
        <v>118</v>
      </c>
      <c r="S65">
        <v>12</v>
      </c>
      <c r="T65">
        <v>13</v>
      </c>
      <c r="U65">
        <v>12</v>
      </c>
      <c r="V65">
        <v>12</v>
      </c>
      <c r="Y65" t="s">
        <v>606</v>
      </c>
      <c r="Z65">
        <v>980</v>
      </c>
      <c r="AA65" t="s">
        <v>147</v>
      </c>
    </row>
    <row r="66" spans="1:27" x14ac:dyDescent="0.25">
      <c r="A66" s="16" t="s">
        <v>1</v>
      </c>
      <c r="B66" s="19" t="s">
        <v>28</v>
      </c>
      <c r="C66" s="19" t="s">
        <v>2242</v>
      </c>
      <c r="D66" s="36" t="str">
        <f>VLOOKUP(S66, method!$A$1:$B$15, 2, 0)</f>
        <v>中後</v>
      </c>
      <c r="E66">
        <v>194</v>
      </c>
      <c r="F66">
        <v>6</v>
      </c>
      <c r="G66" t="s">
        <v>607</v>
      </c>
      <c r="H66" s="31" t="s">
        <v>461</v>
      </c>
      <c r="I66">
        <v>1650</v>
      </c>
      <c r="J66" s="33" t="s">
        <v>499</v>
      </c>
      <c r="K66">
        <v>4</v>
      </c>
      <c r="L66">
        <v>4</v>
      </c>
      <c r="M66">
        <v>44</v>
      </c>
      <c r="N66" s="20" t="s">
        <v>30</v>
      </c>
      <c r="O66" s="19" t="s">
        <v>101</v>
      </c>
      <c r="P66" t="s">
        <v>541</v>
      </c>
      <c r="Q66">
        <v>13</v>
      </c>
      <c r="R66">
        <v>121</v>
      </c>
      <c r="S66">
        <v>9</v>
      </c>
      <c r="T66">
        <v>9</v>
      </c>
      <c r="U66">
        <v>8</v>
      </c>
      <c r="V66">
        <v>6</v>
      </c>
      <c r="Y66" t="s">
        <v>608</v>
      </c>
      <c r="Z66">
        <v>979</v>
      </c>
      <c r="AA66" t="s">
        <v>147</v>
      </c>
    </row>
    <row r="67" spans="1:27" x14ac:dyDescent="0.25">
      <c r="A67" s="16" t="s">
        <v>1</v>
      </c>
      <c r="B67" s="19" t="s">
        <v>28</v>
      </c>
      <c r="C67" s="19" t="s">
        <v>2242</v>
      </c>
      <c r="D67" s="38" t="str">
        <f>VLOOKUP(S67, method!$A$1:$B$15, 2, 0)</f>
        <v>留後</v>
      </c>
      <c r="E67">
        <v>151</v>
      </c>
      <c r="F67">
        <v>8</v>
      </c>
      <c r="G67" t="s">
        <v>609</v>
      </c>
      <c r="H67" t="s">
        <v>441</v>
      </c>
      <c r="I67">
        <v>1400</v>
      </c>
      <c r="J67" s="32" t="s">
        <v>446</v>
      </c>
      <c r="K67">
        <v>4</v>
      </c>
      <c r="L67">
        <v>7</v>
      </c>
      <c r="M67">
        <v>46</v>
      </c>
      <c r="N67" s="20" t="s">
        <v>30</v>
      </c>
      <c r="O67" s="26" t="s">
        <v>389</v>
      </c>
      <c r="P67">
        <v>4</v>
      </c>
      <c r="Q67">
        <v>197</v>
      </c>
      <c r="R67">
        <v>122</v>
      </c>
      <c r="S67">
        <v>13</v>
      </c>
      <c r="T67">
        <v>14</v>
      </c>
      <c r="U67">
        <v>12</v>
      </c>
      <c r="V67">
        <v>8</v>
      </c>
      <c r="Y67" t="s">
        <v>610</v>
      </c>
      <c r="Z67">
        <v>985</v>
      </c>
      <c r="AA67" t="s">
        <v>147</v>
      </c>
    </row>
    <row r="68" spans="1:27" x14ac:dyDescent="0.25">
      <c r="A68" s="16" t="s">
        <v>1</v>
      </c>
      <c r="B68" s="19" t="s">
        <v>28</v>
      </c>
      <c r="C68" s="19" t="s">
        <v>2242</v>
      </c>
      <c r="D68" s="36" t="str">
        <f>VLOOKUP(S68, method!$A$1:$B$15, 2, 0)</f>
        <v>中後</v>
      </c>
      <c r="E68">
        <v>827</v>
      </c>
      <c r="F68">
        <v>11</v>
      </c>
      <c r="G68" t="s">
        <v>611</v>
      </c>
      <c r="H68" t="s">
        <v>434</v>
      </c>
      <c r="I68">
        <v>1400</v>
      </c>
      <c r="J68" s="32" t="s">
        <v>435</v>
      </c>
      <c r="K68">
        <v>4</v>
      </c>
      <c r="L68">
        <v>10</v>
      </c>
      <c r="M68">
        <v>50</v>
      </c>
      <c r="N68" s="20" t="s">
        <v>30</v>
      </c>
      <c r="O68" s="19" t="s">
        <v>101</v>
      </c>
      <c r="P68" t="s">
        <v>442</v>
      </c>
      <c r="Q68">
        <v>100</v>
      </c>
      <c r="R68">
        <v>126</v>
      </c>
      <c r="S68">
        <v>8</v>
      </c>
      <c r="T68">
        <v>8</v>
      </c>
      <c r="U68">
        <v>7</v>
      </c>
      <c r="V68">
        <v>11</v>
      </c>
      <c r="Y68" t="s">
        <v>612</v>
      </c>
      <c r="Z68">
        <v>969</v>
      </c>
      <c r="AA68" t="s">
        <v>147</v>
      </c>
    </row>
    <row r="69" spans="1:27" x14ac:dyDescent="0.25">
      <c r="A69" s="16" t="s">
        <v>1</v>
      </c>
      <c r="B69" s="19" t="s">
        <v>28</v>
      </c>
      <c r="C69" s="19" t="s">
        <v>2242</v>
      </c>
      <c r="D69" s="38" t="str">
        <f>VLOOKUP(S69, method!$A$1:$B$15, 2, 0)</f>
        <v>留後</v>
      </c>
      <c r="E69">
        <v>766</v>
      </c>
      <c r="F69">
        <v>10</v>
      </c>
      <c r="G69" t="s">
        <v>486</v>
      </c>
      <c r="H69" t="s">
        <v>434</v>
      </c>
      <c r="I69">
        <v>1400</v>
      </c>
      <c r="J69" s="32" t="s">
        <v>446</v>
      </c>
      <c r="K69">
        <v>4</v>
      </c>
      <c r="L69">
        <v>9</v>
      </c>
      <c r="M69">
        <v>52</v>
      </c>
      <c r="N69" s="20" t="s">
        <v>30</v>
      </c>
      <c r="O69" s="19" t="s">
        <v>101</v>
      </c>
      <c r="P69" t="s">
        <v>613</v>
      </c>
      <c r="Q69">
        <v>112</v>
      </c>
      <c r="R69">
        <v>127</v>
      </c>
      <c r="S69">
        <v>11</v>
      </c>
      <c r="T69">
        <v>13</v>
      </c>
      <c r="U69">
        <v>12</v>
      </c>
      <c r="V69">
        <v>10</v>
      </c>
      <c r="Y69" t="s">
        <v>614</v>
      </c>
      <c r="Z69">
        <v>970</v>
      </c>
      <c r="AA69" t="s">
        <v>147</v>
      </c>
    </row>
    <row r="70" spans="1:27" x14ac:dyDescent="0.25">
      <c r="A70" s="16" t="s">
        <v>1</v>
      </c>
      <c r="B70" s="19" t="s">
        <v>28</v>
      </c>
      <c r="C70" s="19" t="s">
        <v>2242</v>
      </c>
      <c r="D70" s="36" t="str">
        <f>VLOOKUP(S70, method!$A$1:$B$15, 2, 0)</f>
        <v>中後</v>
      </c>
      <c r="E70">
        <v>642</v>
      </c>
      <c r="F70">
        <v>12</v>
      </c>
      <c r="G70" t="s">
        <v>582</v>
      </c>
      <c r="H70" t="s">
        <v>518</v>
      </c>
      <c r="I70">
        <v>1400</v>
      </c>
      <c r="J70" s="32" t="s">
        <v>435</v>
      </c>
      <c r="K70">
        <v>4</v>
      </c>
      <c r="L70">
        <v>1</v>
      </c>
      <c r="M70">
        <v>54</v>
      </c>
      <c r="N70" s="20" t="s">
        <v>30</v>
      </c>
      <c r="O70" s="19" t="s">
        <v>101</v>
      </c>
      <c r="P70">
        <v>6</v>
      </c>
      <c r="Q70">
        <v>21</v>
      </c>
      <c r="R70">
        <v>128</v>
      </c>
      <c r="S70">
        <v>9</v>
      </c>
      <c r="T70">
        <v>8</v>
      </c>
      <c r="U70">
        <v>7</v>
      </c>
      <c r="V70">
        <v>12</v>
      </c>
      <c r="Y70" t="s">
        <v>529</v>
      </c>
      <c r="Z70">
        <v>966</v>
      </c>
      <c r="AA70" t="s">
        <v>147</v>
      </c>
    </row>
    <row r="71" spans="1:27" x14ac:dyDescent="0.25">
      <c r="A71" s="16" t="s">
        <v>1</v>
      </c>
      <c r="B71" s="19" t="s">
        <v>28</v>
      </c>
      <c r="C71" s="19" t="s">
        <v>2242</v>
      </c>
      <c r="D71" s="35" t="str">
        <f>VLOOKUP(S71, method!$A$1:$B$15, 2, 0)</f>
        <v>放頭</v>
      </c>
      <c r="E71">
        <v>573</v>
      </c>
      <c r="F71">
        <v>6</v>
      </c>
      <c r="G71" t="s">
        <v>615</v>
      </c>
      <c r="H71" s="31" t="s">
        <v>455</v>
      </c>
      <c r="I71">
        <v>1650</v>
      </c>
      <c r="J71" s="32" t="s">
        <v>435</v>
      </c>
      <c r="K71">
        <v>4</v>
      </c>
      <c r="L71">
        <v>1</v>
      </c>
      <c r="M71">
        <v>56</v>
      </c>
      <c r="N71" s="20" t="s">
        <v>30</v>
      </c>
      <c r="O71" s="19" t="s">
        <v>101</v>
      </c>
      <c r="P71" t="s">
        <v>459</v>
      </c>
      <c r="Q71">
        <v>12</v>
      </c>
      <c r="R71">
        <v>131</v>
      </c>
      <c r="S71">
        <v>3</v>
      </c>
      <c r="T71">
        <v>3</v>
      </c>
      <c r="U71">
        <v>3</v>
      </c>
      <c r="V71">
        <v>6</v>
      </c>
      <c r="Y71" t="s">
        <v>616</v>
      </c>
      <c r="Z71">
        <v>974</v>
      </c>
      <c r="AA71" t="s">
        <v>147</v>
      </c>
    </row>
    <row r="72" spans="1:27" x14ac:dyDescent="0.25">
      <c r="A72" s="16" t="s">
        <v>1</v>
      </c>
      <c r="B72" s="19" t="s">
        <v>28</v>
      </c>
      <c r="C72" s="19" t="s">
        <v>2242</v>
      </c>
      <c r="D72" s="38" t="str">
        <f>VLOOKUP(S72, method!$A$1:$B$15, 2, 0)</f>
        <v>留後</v>
      </c>
      <c r="E72">
        <v>532</v>
      </c>
      <c r="F72">
        <v>8</v>
      </c>
      <c r="G72" t="s">
        <v>617</v>
      </c>
      <c r="H72" s="31" t="s">
        <v>450</v>
      </c>
      <c r="I72">
        <v>1650</v>
      </c>
      <c r="J72" s="32" t="s">
        <v>435</v>
      </c>
      <c r="K72">
        <v>4</v>
      </c>
      <c r="L72">
        <v>11</v>
      </c>
      <c r="M72">
        <v>58</v>
      </c>
      <c r="N72" s="20" t="s">
        <v>30</v>
      </c>
      <c r="O72" s="19" t="s">
        <v>101</v>
      </c>
      <c r="P72" s="12" t="s">
        <v>456</v>
      </c>
      <c r="Q72">
        <v>18</v>
      </c>
      <c r="R72">
        <v>133</v>
      </c>
      <c r="S72">
        <v>12</v>
      </c>
      <c r="T72">
        <v>11</v>
      </c>
      <c r="U72">
        <v>12</v>
      </c>
      <c r="V72">
        <v>8</v>
      </c>
      <c r="Y72" t="s">
        <v>619</v>
      </c>
      <c r="Z72">
        <v>976</v>
      </c>
      <c r="AA72" t="s">
        <v>147</v>
      </c>
    </row>
    <row r="73" spans="1:27" x14ac:dyDescent="0.25">
      <c r="A73" s="16" t="s">
        <v>1</v>
      </c>
      <c r="B73" s="19" t="s">
        <v>28</v>
      </c>
      <c r="C73" s="19" t="s">
        <v>2242</v>
      </c>
      <c r="D73" s="38" t="str">
        <f>VLOOKUP(S73, method!$A$1:$B$15, 2, 0)</f>
        <v>留後</v>
      </c>
      <c r="E73">
        <v>474</v>
      </c>
      <c r="F73">
        <v>7</v>
      </c>
      <c r="G73" t="s">
        <v>620</v>
      </c>
      <c r="H73" t="s">
        <v>506</v>
      </c>
      <c r="I73">
        <v>1400</v>
      </c>
      <c r="J73" s="32" t="s">
        <v>435</v>
      </c>
      <c r="K73">
        <v>3</v>
      </c>
      <c r="L73">
        <v>14</v>
      </c>
      <c r="M73">
        <v>60</v>
      </c>
      <c r="N73" s="20" t="s">
        <v>30</v>
      </c>
      <c r="O73" s="19" t="s">
        <v>101</v>
      </c>
      <c r="P73">
        <v>5</v>
      </c>
      <c r="Q73">
        <v>65</v>
      </c>
      <c r="R73">
        <v>118</v>
      </c>
      <c r="S73">
        <v>14</v>
      </c>
      <c r="T73">
        <v>14</v>
      </c>
      <c r="U73">
        <v>14</v>
      </c>
      <c r="V73">
        <v>7</v>
      </c>
      <c r="Y73" t="s">
        <v>612</v>
      </c>
      <c r="Z73">
        <v>972</v>
      </c>
      <c r="AA73" t="s">
        <v>621</v>
      </c>
    </row>
    <row r="74" spans="1:27" x14ac:dyDescent="0.25">
      <c r="A74" s="16" t="s">
        <v>1</v>
      </c>
      <c r="B74" s="19" t="s">
        <v>28</v>
      </c>
      <c r="C74" s="19" t="s">
        <v>2242</v>
      </c>
      <c r="D74" s="37" t="str">
        <f>VLOOKUP(S74, method!$A$1:$B$15, 2, 0)</f>
        <v>中前</v>
      </c>
      <c r="E74">
        <v>341</v>
      </c>
      <c r="F74">
        <v>11</v>
      </c>
      <c r="G74" t="s">
        <v>509</v>
      </c>
      <c r="H74" t="s">
        <v>441</v>
      </c>
      <c r="I74">
        <v>1600</v>
      </c>
      <c r="J74" s="32" t="s">
        <v>435</v>
      </c>
      <c r="K74" t="s">
        <v>510</v>
      </c>
      <c r="L74">
        <v>1</v>
      </c>
      <c r="M74">
        <v>62</v>
      </c>
      <c r="N74" s="20" t="s">
        <v>30</v>
      </c>
      <c r="O74" s="23" t="s">
        <v>622</v>
      </c>
      <c r="P74" t="s">
        <v>511</v>
      </c>
      <c r="Q74">
        <v>145</v>
      </c>
      <c r="R74">
        <v>113</v>
      </c>
      <c r="S74">
        <v>6</v>
      </c>
      <c r="T74">
        <v>5</v>
      </c>
      <c r="U74">
        <v>6</v>
      </c>
      <c r="V74">
        <v>11</v>
      </c>
      <c r="Y74" t="s">
        <v>623</v>
      </c>
      <c r="Z74">
        <v>983</v>
      </c>
      <c r="AA74" t="s">
        <v>191</v>
      </c>
    </row>
    <row r="75" spans="1:27" x14ac:dyDescent="0.25">
      <c r="A75" s="16" t="s">
        <v>1</v>
      </c>
      <c r="B75" s="19" t="s">
        <v>28</v>
      </c>
      <c r="C75" s="19" t="s">
        <v>2242</v>
      </c>
      <c r="D75" s="38" t="str">
        <f>VLOOKUP(S75, method!$A$1:$B$15, 2, 0)</f>
        <v>留後</v>
      </c>
      <c r="E75">
        <v>286</v>
      </c>
      <c r="F75">
        <v>9</v>
      </c>
      <c r="G75" t="s">
        <v>513</v>
      </c>
      <c r="H75" t="s">
        <v>441</v>
      </c>
      <c r="I75">
        <v>1200</v>
      </c>
      <c r="J75" s="32" t="s">
        <v>435</v>
      </c>
      <c r="K75">
        <v>3</v>
      </c>
      <c r="L75">
        <v>8</v>
      </c>
      <c r="M75">
        <v>64</v>
      </c>
      <c r="N75" s="20" t="s">
        <v>30</v>
      </c>
      <c r="O75" s="19" t="s">
        <v>101</v>
      </c>
      <c r="P75" t="s">
        <v>624</v>
      </c>
      <c r="Q75">
        <v>186</v>
      </c>
      <c r="R75">
        <v>122</v>
      </c>
      <c r="S75">
        <v>11</v>
      </c>
      <c r="T75">
        <v>11</v>
      </c>
      <c r="U75">
        <v>9</v>
      </c>
      <c r="Y75" t="s">
        <v>625</v>
      </c>
      <c r="Z75">
        <v>984</v>
      </c>
      <c r="AA75" t="s">
        <v>584</v>
      </c>
    </row>
    <row r="76" spans="1:27" x14ac:dyDescent="0.25">
      <c r="A76" s="16" t="s">
        <v>1</v>
      </c>
      <c r="B76" s="19" t="s">
        <v>28</v>
      </c>
      <c r="C76" s="19" t="s">
        <v>2242</v>
      </c>
      <c r="D76" s="38" t="str">
        <f>VLOOKUP(S76, method!$A$1:$B$15, 2, 0)</f>
        <v>留後</v>
      </c>
      <c r="E76">
        <v>240</v>
      </c>
      <c r="F76">
        <v>11</v>
      </c>
      <c r="G76" t="s">
        <v>626</v>
      </c>
      <c r="H76" t="s">
        <v>434</v>
      </c>
      <c r="I76">
        <v>1200</v>
      </c>
      <c r="J76" s="32" t="s">
        <v>435</v>
      </c>
      <c r="K76">
        <v>3</v>
      </c>
      <c r="L76">
        <v>12</v>
      </c>
      <c r="M76">
        <v>66</v>
      </c>
      <c r="N76" s="20" t="s">
        <v>30</v>
      </c>
      <c r="O76" s="27" t="s">
        <v>93</v>
      </c>
      <c r="P76">
        <v>7</v>
      </c>
      <c r="Q76">
        <v>211</v>
      </c>
      <c r="R76">
        <v>125</v>
      </c>
      <c r="S76">
        <v>13</v>
      </c>
      <c r="T76">
        <v>14</v>
      </c>
      <c r="U76">
        <v>11</v>
      </c>
      <c r="Y76" t="s">
        <v>627</v>
      </c>
      <c r="Z76">
        <v>986</v>
      </c>
      <c r="AA76" t="s">
        <v>546</v>
      </c>
    </row>
    <row r="77" spans="1:27" x14ac:dyDescent="0.25">
      <c r="A77" s="16" t="s">
        <v>1</v>
      </c>
      <c r="B77" s="19" t="s">
        <v>28</v>
      </c>
      <c r="C77" s="19" t="s">
        <v>2242</v>
      </c>
      <c r="D77" s="38" t="str">
        <f>VLOOKUP(S77, method!$A$1:$B$15, 2, 0)</f>
        <v>留後</v>
      </c>
      <c r="E77">
        <v>174</v>
      </c>
      <c r="F77">
        <v>8</v>
      </c>
      <c r="G77" t="s">
        <v>628</v>
      </c>
      <c r="H77" s="31" t="s">
        <v>455</v>
      </c>
      <c r="I77">
        <v>1200</v>
      </c>
      <c r="J77" s="32" t="s">
        <v>435</v>
      </c>
      <c r="K77">
        <v>3</v>
      </c>
      <c r="L77">
        <v>7</v>
      </c>
      <c r="M77">
        <v>68</v>
      </c>
      <c r="N77" s="20" t="s">
        <v>30</v>
      </c>
      <c r="O77" s="27" t="s">
        <v>93</v>
      </c>
      <c r="P77" t="s">
        <v>629</v>
      </c>
      <c r="Q77">
        <v>184</v>
      </c>
      <c r="R77">
        <v>127</v>
      </c>
      <c r="S77">
        <v>12</v>
      </c>
      <c r="T77">
        <v>12</v>
      </c>
      <c r="U77">
        <v>8</v>
      </c>
      <c r="Y77" t="s">
        <v>630</v>
      </c>
      <c r="Z77">
        <v>987</v>
      </c>
      <c r="AA77" t="s">
        <v>546</v>
      </c>
    </row>
    <row r="78" spans="1:27" x14ac:dyDescent="0.25">
      <c r="A78" s="16" t="s">
        <v>1</v>
      </c>
      <c r="B78" s="19" t="s">
        <v>28</v>
      </c>
      <c r="C78" s="19" t="s">
        <v>2242</v>
      </c>
      <c r="D78" s="36" t="str">
        <f>VLOOKUP(S78, method!$A$1:$B$15, 2, 0)</f>
        <v>中後</v>
      </c>
      <c r="E78">
        <v>100</v>
      </c>
      <c r="F78">
        <v>9</v>
      </c>
      <c r="G78" t="s">
        <v>631</v>
      </c>
      <c r="H78" s="31" t="s">
        <v>455</v>
      </c>
      <c r="I78">
        <v>1200</v>
      </c>
      <c r="J78" s="33" t="s">
        <v>430</v>
      </c>
      <c r="K78">
        <v>3</v>
      </c>
      <c r="L78">
        <v>9</v>
      </c>
      <c r="M78">
        <v>70</v>
      </c>
      <c r="N78" s="20" t="s">
        <v>30</v>
      </c>
      <c r="O78" s="27" t="s">
        <v>93</v>
      </c>
      <c r="P78" t="s">
        <v>492</v>
      </c>
      <c r="Q78">
        <v>99</v>
      </c>
      <c r="R78">
        <v>125</v>
      </c>
      <c r="S78">
        <v>9</v>
      </c>
      <c r="T78">
        <v>10</v>
      </c>
      <c r="U78">
        <v>9</v>
      </c>
      <c r="Y78" t="s">
        <v>632</v>
      </c>
      <c r="Z78">
        <v>1002</v>
      </c>
      <c r="AA78" t="s">
        <v>546</v>
      </c>
    </row>
    <row r="79" spans="1:27" x14ac:dyDescent="0.25">
      <c r="A79" s="16" t="s">
        <v>1</v>
      </c>
      <c r="B79" s="19" t="s">
        <v>28</v>
      </c>
      <c r="C79" s="19" t="s">
        <v>2242</v>
      </c>
      <c r="D79" s="36" t="str">
        <f>VLOOKUP(S79, method!$A$1:$B$15, 2, 0)</f>
        <v>中後</v>
      </c>
      <c r="E79">
        <v>58</v>
      </c>
      <c r="F79">
        <v>9</v>
      </c>
      <c r="G79" t="s">
        <v>633</v>
      </c>
      <c r="H79" t="s">
        <v>441</v>
      </c>
      <c r="I79">
        <v>1200</v>
      </c>
      <c r="J79" s="32" t="s">
        <v>435</v>
      </c>
      <c r="K79">
        <v>3</v>
      </c>
      <c r="L79">
        <v>6</v>
      </c>
      <c r="M79">
        <v>70</v>
      </c>
      <c r="N79" s="20" t="s">
        <v>30</v>
      </c>
      <c r="O79" s="27" t="s">
        <v>93</v>
      </c>
      <c r="P79" t="s">
        <v>634</v>
      </c>
      <c r="Q79">
        <v>55</v>
      </c>
      <c r="R79">
        <v>128</v>
      </c>
      <c r="S79">
        <v>9</v>
      </c>
      <c r="T79">
        <v>10</v>
      </c>
      <c r="U79">
        <v>9</v>
      </c>
      <c r="Y79" t="s">
        <v>635</v>
      </c>
      <c r="Z79">
        <v>994</v>
      </c>
      <c r="AA79" t="s">
        <v>546</v>
      </c>
    </row>
    <row r="80" spans="1:27" x14ac:dyDescent="0.25">
      <c r="A80" s="16" t="s">
        <v>1</v>
      </c>
      <c r="B80" s="20" t="s">
        <v>33</v>
      </c>
      <c r="C80" s="20" t="s">
        <v>2243</v>
      </c>
      <c r="D80" s="35" t="str">
        <f>VLOOKUP(S80, method!$A$1:$B$15, 2, 0)</f>
        <v>放頭</v>
      </c>
      <c r="E80">
        <v>37</v>
      </c>
      <c r="F80">
        <v>8</v>
      </c>
      <c r="G80" t="s">
        <v>428</v>
      </c>
      <c r="H80" t="s">
        <v>429</v>
      </c>
      <c r="I80" s="43">
        <v>1800</v>
      </c>
      <c r="J80" s="33" t="s">
        <v>430</v>
      </c>
      <c r="K80">
        <v>5</v>
      </c>
      <c r="L80">
        <v>1</v>
      </c>
      <c r="M80">
        <v>35</v>
      </c>
      <c r="N80" s="21" t="s">
        <v>35</v>
      </c>
      <c r="O80" s="24" t="s">
        <v>34</v>
      </c>
      <c r="P80">
        <v>3</v>
      </c>
      <c r="Q80">
        <v>14</v>
      </c>
      <c r="R80">
        <v>132</v>
      </c>
      <c r="S80">
        <v>1</v>
      </c>
      <c r="T80">
        <v>1</v>
      </c>
      <c r="U80">
        <v>1</v>
      </c>
      <c r="V80">
        <v>1</v>
      </c>
      <c r="W80">
        <v>8</v>
      </c>
      <c r="Y80" t="s">
        <v>636</v>
      </c>
      <c r="Z80">
        <v>1027</v>
      </c>
      <c r="AA80" t="s">
        <v>546</v>
      </c>
    </row>
    <row r="81" spans="1:27" x14ac:dyDescent="0.25">
      <c r="A81" s="16" t="s">
        <v>1</v>
      </c>
      <c r="B81" s="20" t="s">
        <v>33</v>
      </c>
      <c r="C81" s="20" t="s">
        <v>2243</v>
      </c>
      <c r="D81" s="35" t="str">
        <f>VLOOKUP(S81, method!$A$1:$B$15, 2, 0)</f>
        <v>放頭</v>
      </c>
      <c r="E81">
        <v>2</v>
      </c>
      <c r="F81">
        <v>13</v>
      </c>
      <c r="G81" t="s">
        <v>433</v>
      </c>
      <c r="H81" t="s">
        <v>434</v>
      </c>
      <c r="I81">
        <v>1600</v>
      </c>
      <c r="J81" s="32" t="s">
        <v>435</v>
      </c>
      <c r="K81">
        <v>5</v>
      </c>
      <c r="L81">
        <v>10</v>
      </c>
      <c r="M81">
        <v>35</v>
      </c>
      <c r="N81" s="21" t="s">
        <v>35</v>
      </c>
      <c r="O81" s="18" t="s">
        <v>116</v>
      </c>
      <c r="P81">
        <v>10</v>
      </c>
      <c r="Q81">
        <v>30</v>
      </c>
      <c r="R81">
        <v>130</v>
      </c>
      <c r="S81">
        <v>2</v>
      </c>
      <c r="T81">
        <v>2</v>
      </c>
      <c r="U81">
        <v>4</v>
      </c>
      <c r="V81">
        <v>13</v>
      </c>
      <c r="Y81" t="s">
        <v>637</v>
      </c>
      <c r="Z81">
        <v>1024</v>
      </c>
      <c r="AA81" t="s">
        <v>546</v>
      </c>
    </row>
    <row r="82" spans="1:27" x14ac:dyDescent="0.25">
      <c r="A82" s="16" t="s">
        <v>1</v>
      </c>
      <c r="B82" s="20" t="s">
        <v>33</v>
      </c>
      <c r="C82" s="20" t="s">
        <v>2243</v>
      </c>
      <c r="D82" s="35" t="str">
        <f>VLOOKUP(S82, method!$A$1:$B$15, 2, 0)</f>
        <v>放頭</v>
      </c>
      <c r="E82">
        <v>768</v>
      </c>
      <c r="F82" s="28">
        <v>1</v>
      </c>
      <c r="G82" t="s">
        <v>438</v>
      </c>
      <c r="H82" t="s">
        <v>434</v>
      </c>
      <c r="I82">
        <v>2000</v>
      </c>
      <c r="J82" s="32" t="s">
        <v>435</v>
      </c>
      <c r="K82">
        <v>5</v>
      </c>
      <c r="L82">
        <v>3</v>
      </c>
      <c r="M82">
        <v>28</v>
      </c>
      <c r="N82" s="21" t="s">
        <v>35</v>
      </c>
      <c r="O82" s="24" t="s">
        <v>34</v>
      </c>
      <c r="P82" s="12" t="s">
        <v>521</v>
      </c>
      <c r="Q82">
        <v>5</v>
      </c>
      <c r="R82">
        <v>121</v>
      </c>
      <c r="S82">
        <v>1</v>
      </c>
      <c r="T82">
        <v>1</v>
      </c>
      <c r="U82">
        <v>1</v>
      </c>
      <c r="V82">
        <v>1</v>
      </c>
      <c r="W82">
        <v>1</v>
      </c>
      <c r="Y82" t="s">
        <v>638</v>
      </c>
      <c r="Z82">
        <v>1036</v>
      </c>
      <c r="AA82" t="s">
        <v>546</v>
      </c>
    </row>
    <row r="83" spans="1:27" x14ac:dyDescent="0.25">
      <c r="A83" s="16" t="s">
        <v>1</v>
      </c>
      <c r="B83" s="20" t="s">
        <v>33</v>
      </c>
      <c r="C83" s="20" t="s">
        <v>2243</v>
      </c>
      <c r="D83" s="35" t="str">
        <f>VLOOKUP(S83, method!$A$1:$B$15, 2, 0)</f>
        <v>放頭</v>
      </c>
      <c r="E83">
        <v>728</v>
      </c>
      <c r="F83" s="34">
        <v>4</v>
      </c>
      <c r="G83" t="s">
        <v>523</v>
      </c>
      <c r="H83" s="31" t="s">
        <v>450</v>
      </c>
      <c r="I83">
        <v>2200</v>
      </c>
      <c r="J83" s="32" t="s">
        <v>435</v>
      </c>
      <c r="K83">
        <v>5</v>
      </c>
      <c r="L83">
        <v>1</v>
      </c>
      <c r="M83">
        <v>28</v>
      </c>
      <c r="N83" s="21" t="s">
        <v>35</v>
      </c>
      <c r="O83" s="24" t="s">
        <v>34</v>
      </c>
      <c r="P83" s="12" t="s">
        <v>558</v>
      </c>
      <c r="Q83">
        <v>8.6</v>
      </c>
      <c r="R83">
        <v>124</v>
      </c>
      <c r="S83">
        <v>2</v>
      </c>
      <c r="T83">
        <v>2</v>
      </c>
      <c r="U83">
        <v>2</v>
      </c>
      <c r="V83">
        <v>2</v>
      </c>
      <c r="W83">
        <v>1</v>
      </c>
      <c r="X83">
        <v>4</v>
      </c>
      <c r="Y83" t="s">
        <v>639</v>
      </c>
      <c r="Z83">
        <v>1034</v>
      </c>
      <c r="AA83" t="s">
        <v>546</v>
      </c>
    </row>
    <row r="84" spans="1:27" x14ac:dyDescent="0.25">
      <c r="A84" s="16" t="s">
        <v>1</v>
      </c>
      <c r="B84" s="20" t="s">
        <v>33</v>
      </c>
      <c r="C84" s="20" t="s">
        <v>2243</v>
      </c>
      <c r="D84" s="35" t="str">
        <f>VLOOKUP(S84, method!$A$1:$B$15, 2, 0)</f>
        <v>放頭</v>
      </c>
      <c r="E84">
        <v>562</v>
      </c>
      <c r="F84" s="28">
        <v>3</v>
      </c>
      <c r="G84" t="s">
        <v>640</v>
      </c>
      <c r="H84" t="s">
        <v>506</v>
      </c>
      <c r="I84">
        <v>2000</v>
      </c>
      <c r="J84" s="32" t="s">
        <v>435</v>
      </c>
      <c r="K84">
        <v>5</v>
      </c>
      <c r="L84">
        <v>12</v>
      </c>
      <c r="M84">
        <v>28</v>
      </c>
      <c r="N84" s="21" t="s">
        <v>35</v>
      </c>
      <c r="O84" s="24" t="s">
        <v>34</v>
      </c>
      <c r="P84" s="12" t="s">
        <v>480</v>
      </c>
      <c r="Q84">
        <v>20</v>
      </c>
      <c r="R84">
        <v>123</v>
      </c>
      <c r="S84">
        <v>1</v>
      </c>
      <c r="T84">
        <v>1</v>
      </c>
      <c r="U84">
        <v>1</v>
      </c>
      <c r="V84">
        <v>1</v>
      </c>
      <c r="W84">
        <v>3</v>
      </c>
      <c r="Y84" t="s">
        <v>641</v>
      </c>
      <c r="Z84">
        <v>1031</v>
      </c>
      <c r="AA84" t="s">
        <v>546</v>
      </c>
    </row>
    <row r="85" spans="1:27" x14ac:dyDescent="0.25">
      <c r="A85" s="16" t="s">
        <v>1</v>
      </c>
      <c r="B85" s="20" t="s">
        <v>33</v>
      </c>
      <c r="C85" s="20" t="s">
        <v>2243</v>
      </c>
      <c r="D85" s="35" t="str">
        <f>VLOOKUP(S85, method!$A$1:$B$15, 2, 0)</f>
        <v>放頭</v>
      </c>
      <c r="E85">
        <v>476</v>
      </c>
      <c r="F85">
        <v>9</v>
      </c>
      <c r="G85" t="s">
        <v>458</v>
      </c>
      <c r="H85" s="42" t="s">
        <v>445</v>
      </c>
      <c r="I85">
        <v>2200</v>
      </c>
      <c r="J85" s="32" t="s">
        <v>435</v>
      </c>
      <c r="K85">
        <v>5</v>
      </c>
      <c r="L85">
        <v>10</v>
      </c>
      <c r="M85">
        <v>30</v>
      </c>
      <c r="N85" s="21" t="s">
        <v>35</v>
      </c>
      <c r="O85" s="19" t="s">
        <v>101</v>
      </c>
      <c r="P85" t="s">
        <v>642</v>
      </c>
      <c r="Q85">
        <v>10</v>
      </c>
      <c r="R85">
        <v>125</v>
      </c>
      <c r="S85">
        <v>2</v>
      </c>
      <c r="T85">
        <v>2</v>
      </c>
      <c r="U85">
        <v>2</v>
      </c>
      <c r="V85">
        <v>2</v>
      </c>
      <c r="W85">
        <v>4</v>
      </c>
      <c r="X85">
        <v>9</v>
      </c>
      <c r="Y85" t="s">
        <v>643</v>
      </c>
      <c r="Z85">
        <v>1032</v>
      </c>
      <c r="AA85" t="s">
        <v>546</v>
      </c>
    </row>
    <row r="86" spans="1:27" x14ac:dyDescent="0.25">
      <c r="A86" s="16" t="s">
        <v>1</v>
      </c>
      <c r="B86" s="20" t="s">
        <v>33</v>
      </c>
      <c r="C86" s="20" t="s">
        <v>2243</v>
      </c>
      <c r="D86" s="35" t="str">
        <f>VLOOKUP(S86, method!$A$1:$B$15, 2, 0)</f>
        <v>放頭</v>
      </c>
      <c r="E86">
        <v>308</v>
      </c>
      <c r="F86">
        <v>11</v>
      </c>
      <c r="G86" t="s">
        <v>644</v>
      </c>
      <c r="H86" t="s">
        <v>429</v>
      </c>
      <c r="I86" s="43">
        <v>1800</v>
      </c>
      <c r="J86" s="32" t="s">
        <v>435</v>
      </c>
      <c r="K86">
        <v>5</v>
      </c>
      <c r="L86">
        <v>4</v>
      </c>
      <c r="M86">
        <v>30</v>
      </c>
      <c r="N86" s="21" t="s">
        <v>35</v>
      </c>
      <c r="O86" s="19" t="s">
        <v>101</v>
      </c>
      <c r="P86" t="s">
        <v>645</v>
      </c>
      <c r="Q86">
        <v>8.4</v>
      </c>
      <c r="R86">
        <v>125</v>
      </c>
      <c r="S86">
        <v>2</v>
      </c>
      <c r="T86">
        <v>2</v>
      </c>
      <c r="U86">
        <v>3</v>
      </c>
      <c r="V86">
        <v>4</v>
      </c>
      <c r="W86">
        <v>11</v>
      </c>
      <c r="Y86" t="s">
        <v>646</v>
      </c>
      <c r="Z86">
        <v>1037</v>
      </c>
      <c r="AA86" t="s">
        <v>546</v>
      </c>
    </row>
    <row r="87" spans="1:27" x14ac:dyDescent="0.25">
      <c r="A87" s="16" t="s">
        <v>1</v>
      </c>
      <c r="B87" s="20" t="s">
        <v>33</v>
      </c>
      <c r="C87" s="20" t="s">
        <v>2243</v>
      </c>
      <c r="D87" s="35" t="str">
        <f>VLOOKUP(S87, method!$A$1:$B$15, 2, 0)</f>
        <v>放頭</v>
      </c>
      <c r="E87">
        <v>250</v>
      </c>
      <c r="F87" s="28">
        <v>2</v>
      </c>
      <c r="G87" t="s">
        <v>647</v>
      </c>
      <c r="H87" s="31" t="s">
        <v>455</v>
      </c>
      <c r="I87">
        <v>2200</v>
      </c>
      <c r="J87" s="32" t="s">
        <v>435</v>
      </c>
      <c r="K87">
        <v>5</v>
      </c>
      <c r="L87">
        <v>1</v>
      </c>
      <c r="M87">
        <v>28</v>
      </c>
      <c r="N87" s="21" t="s">
        <v>35</v>
      </c>
      <c r="O87" s="19" t="s">
        <v>101</v>
      </c>
      <c r="P87" s="12" t="s">
        <v>591</v>
      </c>
      <c r="Q87">
        <v>4.7</v>
      </c>
      <c r="R87">
        <v>121</v>
      </c>
      <c r="S87">
        <v>1</v>
      </c>
      <c r="T87">
        <v>1</v>
      </c>
      <c r="U87">
        <v>1</v>
      </c>
      <c r="V87">
        <v>1</v>
      </c>
      <c r="W87">
        <v>1</v>
      </c>
      <c r="X87">
        <v>2</v>
      </c>
      <c r="Y87" t="s">
        <v>648</v>
      </c>
      <c r="Z87">
        <v>1035</v>
      </c>
      <c r="AA87" t="s">
        <v>546</v>
      </c>
    </row>
    <row r="88" spans="1:27" x14ac:dyDescent="0.25">
      <c r="A88" s="16" t="s">
        <v>1</v>
      </c>
      <c r="B88" s="20" t="s">
        <v>33</v>
      </c>
      <c r="C88" s="20" t="s">
        <v>2243</v>
      </c>
      <c r="D88" s="35" t="str">
        <f>VLOOKUP(S88, method!$A$1:$B$15, 2, 0)</f>
        <v>放頭</v>
      </c>
      <c r="E88">
        <v>176</v>
      </c>
      <c r="F88" s="34">
        <v>4</v>
      </c>
      <c r="G88" t="s">
        <v>473</v>
      </c>
      <c r="H88" s="31" t="s">
        <v>455</v>
      </c>
      <c r="I88">
        <v>2200</v>
      </c>
      <c r="J88" s="32" t="s">
        <v>435</v>
      </c>
      <c r="K88">
        <v>5</v>
      </c>
      <c r="L88">
        <v>5</v>
      </c>
      <c r="M88">
        <v>29</v>
      </c>
      <c r="N88" s="21" t="s">
        <v>35</v>
      </c>
      <c r="O88" s="24" t="s">
        <v>38</v>
      </c>
      <c r="P88" s="12" t="s">
        <v>456</v>
      </c>
      <c r="Q88">
        <v>6.6</v>
      </c>
      <c r="R88">
        <v>123</v>
      </c>
      <c r="S88">
        <v>2</v>
      </c>
      <c r="T88">
        <v>2</v>
      </c>
      <c r="U88">
        <v>2</v>
      </c>
      <c r="V88">
        <v>2</v>
      </c>
      <c r="W88">
        <v>2</v>
      </c>
      <c r="X88">
        <v>4</v>
      </c>
      <c r="Y88" t="s">
        <v>649</v>
      </c>
      <c r="Z88">
        <v>1031</v>
      </c>
      <c r="AA88" t="s">
        <v>546</v>
      </c>
    </row>
    <row r="89" spans="1:27" x14ac:dyDescent="0.25">
      <c r="A89" s="16" t="s">
        <v>1</v>
      </c>
      <c r="B89" s="20" t="s">
        <v>33</v>
      </c>
      <c r="C89" s="20" t="s">
        <v>2243</v>
      </c>
      <c r="D89" s="35" t="str">
        <f>VLOOKUP(S89, method!$A$1:$B$15, 2, 0)</f>
        <v>放頭</v>
      </c>
      <c r="E89">
        <v>121</v>
      </c>
      <c r="F89" s="34">
        <v>5</v>
      </c>
      <c r="G89" t="s">
        <v>477</v>
      </c>
      <c r="H89" t="s">
        <v>467</v>
      </c>
      <c r="I89" s="43">
        <v>1800</v>
      </c>
      <c r="J89" s="32" t="s">
        <v>435</v>
      </c>
      <c r="K89">
        <v>5</v>
      </c>
      <c r="L89">
        <v>3</v>
      </c>
      <c r="M89">
        <v>31</v>
      </c>
      <c r="N89" s="21" t="s">
        <v>35</v>
      </c>
      <c r="O89" s="19" t="s">
        <v>101</v>
      </c>
      <c r="P89" t="s">
        <v>650</v>
      </c>
      <c r="Q89">
        <v>26</v>
      </c>
      <c r="R89">
        <v>126</v>
      </c>
      <c r="S89">
        <v>2</v>
      </c>
      <c r="T89">
        <v>3</v>
      </c>
      <c r="U89">
        <v>3</v>
      </c>
      <c r="V89">
        <v>5</v>
      </c>
      <c r="W89">
        <v>5</v>
      </c>
      <c r="Y89" t="s">
        <v>651</v>
      </c>
      <c r="Z89">
        <v>1026</v>
      </c>
      <c r="AA89" t="s">
        <v>546</v>
      </c>
    </row>
    <row r="90" spans="1:27" x14ac:dyDescent="0.25">
      <c r="A90" s="16" t="s">
        <v>1</v>
      </c>
      <c r="B90" s="20" t="s">
        <v>33</v>
      </c>
      <c r="C90" s="20" t="s">
        <v>2243</v>
      </c>
      <c r="D90" s="37" t="str">
        <f>VLOOKUP(S90, method!$A$1:$B$15, 2, 0)</f>
        <v>中前</v>
      </c>
      <c r="E90">
        <v>75</v>
      </c>
      <c r="F90" s="34">
        <v>5</v>
      </c>
      <c r="G90" t="s">
        <v>479</v>
      </c>
      <c r="H90" t="s">
        <v>434</v>
      </c>
      <c r="I90" s="43">
        <v>1800</v>
      </c>
      <c r="J90" s="32" t="s">
        <v>446</v>
      </c>
      <c r="K90">
        <v>5</v>
      </c>
      <c r="L90">
        <v>9</v>
      </c>
      <c r="M90">
        <v>32</v>
      </c>
      <c r="N90" s="21" t="s">
        <v>35</v>
      </c>
      <c r="O90" s="19" t="s">
        <v>101</v>
      </c>
      <c r="P90">
        <v>4</v>
      </c>
      <c r="Q90">
        <v>26</v>
      </c>
      <c r="R90">
        <v>127</v>
      </c>
      <c r="S90">
        <v>4</v>
      </c>
      <c r="T90">
        <v>4</v>
      </c>
      <c r="U90">
        <v>4</v>
      </c>
      <c r="V90">
        <v>3</v>
      </c>
      <c r="W90">
        <v>5</v>
      </c>
      <c r="Y90" t="s">
        <v>652</v>
      </c>
      <c r="Z90">
        <v>1032</v>
      </c>
      <c r="AA90" t="s">
        <v>546</v>
      </c>
    </row>
    <row r="91" spans="1:27" x14ac:dyDescent="0.25">
      <c r="A91" s="16" t="s">
        <v>1</v>
      </c>
      <c r="B91" s="20" t="s">
        <v>33</v>
      </c>
      <c r="C91" s="20" t="s">
        <v>2243</v>
      </c>
      <c r="D91" s="35" t="str">
        <f>VLOOKUP(S91, method!$A$1:$B$15, 2, 0)</f>
        <v>放頭</v>
      </c>
      <c r="E91">
        <v>47</v>
      </c>
      <c r="F91">
        <v>9</v>
      </c>
      <c r="G91" t="s">
        <v>653</v>
      </c>
      <c r="H91" s="31" t="s">
        <v>461</v>
      </c>
      <c r="I91" s="43">
        <v>1800</v>
      </c>
      <c r="J91" s="32" t="s">
        <v>435</v>
      </c>
      <c r="K91">
        <v>5</v>
      </c>
      <c r="L91">
        <v>6</v>
      </c>
      <c r="M91">
        <v>32</v>
      </c>
      <c r="N91" s="21" t="s">
        <v>35</v>
      </c>
      <c r="O91" s="19" t="s">
        <v>101</v>
      </c>
      <c r="P91" t="s">
        <v>624</v>
      </c>
      <c r="Q91">
        <v>23</v>
      </c>
      <c r="R91">
        <v>123</v>
      </c>
      <c r="S91">
        <v>2</v>
      </c>
      <c r="T91">
        <v>2</v>
      </c>
      <c r="U91">
        <v>2</v>
      </c>
      <c r="V91">
        <v>3</v>
      </c>
      <c r="W91">
        <v>9</v>
      </c>
      <c r="Y91" t="s">
        <v>654</v>
      </c>
      <c r="Z91">
        <v>1034</v>
      </c>
      <c r="AA91" t="s">
        <v>546</v>
      </c>
    </row>
    <row r="92" spans="1:27" x14ac:dyDescent="0.25">
      <c r="A92" s="16" t="s">
        <v>1</v>
      </c>
      <c r="B92" s="20" t="s">
        <v>33</v>
      </c>
      <c r="C92" s="20" t="s">
        <v>2243</v>
      </c>
      <c r="D92" s="35" t="str">
        <f>VLOOKUP(S92, method!$A$1:$B$15, 2, 0)</f>
        <v>放頭</v>
      </c>
      <c r="E92">
        <v>14</v>
      </c>
      <c r="F92">
        <v>8</v>
      </c>
      <c r="G92" t="s">
        <v>655</v>
      </c>
      <c r="H92" s="31" t="s">
        <v>450</v>
      </c>
      <c r="I92">
        <v>1650</v>
      </c>
      <c r="J92" s="32" t="s">
        <v>435</v>
      </c>
      <c r="K92">
        <v>5</v>
      </c>
      <c r="L92">
        <v>3</v>
      </c>
      <c r="M92">
        <v>32</v>
      </c>
      <c r="N92" s="21" t="s">
        <v>35</v>
      </c>
      <c r="O92" s="16" t="s">
        <v>316</v>
      </c>
      <c r="P92" s="12" t="s">
        <v>456</v>
      </c>
      <c r="Q92">
        <v>19</v>
      </c>
      <c r="R92">
        <v>127</v>
      </c>
      <c r="S92">
        <v>3</v>
      </c>
      <c r="T92">
        <v>3</v>
      </c>
      <c r="U92">
        <v>3</v>
      </c>
      <c r="V92">
        <v>8</v>
      </c>
      <c r="Y92" t="s">
        <v>656</v>
      </c>
      <c r="Z92">
        <v>1038</v>
      </c>
      <c r="AA92" t="s">
        <v>546</v>
      </c>
    </row>
    <row r="93" spans="1:27" x14ac:dyDescent="0.25">
      <c r="A93" s="16" t="s">
        <v>1</v>
      </c>
      <c r="B93" s="20" t="s">
        <v>33</v>
      </c>
      <c r="C93" s="20" t="s">
        <v>2243</v>
      </c>
      <c r="D93" s="35" t="str">
        <f>VLOOKUP(S93, method!$A$1:$B$15, 2, 0)</f>
        <v>放頭</v>
      </c>
      <c r="E93">
        <v>637</v>
      </c>
      <c r="F93" s="28">
        <v>1</v>
      </c>
      <c r="G93" t="s">
        <v>582</v>
      </c>
      <c r="H93" t="s">
        <v>518</v>
      </c>
      <c r="I93">
        <v>2000</v>
      </c>
      <c r="J93" s="33" t="s">
        <v>499</v>
      </c>
      <c r="K93">
        <v>5</v>
      </c>
      <c r="L93">
        <v>6</v>
      </c>
      <c r="M93">
        <v>24</v>
      </c>
      <c r="N93" s="21" t="s">
        <v>35</v>
      </c>
      <c r="O93" s="19" t="s">
        <v>101</v>
      </c>
      <c r="P93" t="s">
        <v>600</v>
      </c>
      <c r="Q93">
        <v>6.9</v>
      </c>
      <c r="R93">
        <v>123</v>
      </c>
      <c r="S93">
        <v>3</v>
      </c>
      <c r="T93">
        <v>1</v>
      </c>
      <c r="U93">
        <v>1</v>
      </c>
      <c r="V93">
        <v>1</v>
      </c>
      <c r="W93">
        <v>1</v>
      </c>
      <c r="Y93" t="s">
        <v>657</v>
      </c>
      <c r="Z93">
        <v>1040</v>
      </c>
      <c r="AA93" t="s">
        <v>546</v>
      </c>
    </row>
    <row r="94" spans="1:27" x14ac:dyDescent="0.25">
      <c r="A94" s="16" t="s">
        <v>1</v>
      </c>
      <c r="B94" s="20" t="s">
        <v>33</v>
      </c>
      <c r="C94" s="20" t="s">
        <v>2243</v>
      </c>
      <c r="D94" s="35" t="str">
        <f>VLOOKUP(S94, method!$A$1:$B$15, 2, 0)</f>
        <v>放頭</v>
      </c>
      <c r="E94">
        <v>569</v>
      </c>
      <c r="F94" s="34">
        <v>4</v>
      </c>
      <c r="G94" t="s">
        <v>615</v>
      </c>
      <c r="H94" s="31" t="s">
        <v>455</v>
      </c>
      <c r="I94">
        <v>2200</v>
      </c>
      <c r="J94" s="32" t="s">
        <v>435</v>
      </c>
      <c r="K94">
        <v>5</v>
      </c>
      <c r="L94">
        <v>7</v>
      </c>
      <c r="M94">
        <v>24</v>
      </c>
      <c r="N94" s="21" t="s">
        <v>35</v>
      </c>
      <c r="O94" s="19" t="s">
        <v>101</v>
      </c>
      <c r="P94" s="12" t="s">
        <v>558</v>
      </c>
      <c r="Q94">
        <v>8.5</v>
      </c>
      <c r="R94">
        <v>121</v>
      </c>
      <c r="S94">
        <v>1</v>
      </c>
      <c r="T94">
        <v>2</v>
      </c>
      <c r="U94">
        <v>3</v>
      </c>
      <c r="V94">
        <v>3</v>
      </c>
      <c r="W94">
        <v>4</v>
      </c>
      <c r="X94">
        <v>4</v>
      </c>
      <c r="Y94" t="s">
        <v>658</v>
      </c>
      <c r="Z94">
        <v>1040</v>
      </c>
      <c r="AA94" t="s">
        <v>546</v>
      </c>
    </row>
    <row r="95" spans="1:27" x14ac:dyDescent="0.25">
      <c r="A95" s="16" t="s">
        <v>1</v>
      </c>
      <c r="B95" s="20" t="s">
        <v>33</v>
      </c>
      <c r="C95" s="20" t="s">
        <v>2243</v>
      </c>
      <c r="D95" s="35" t="str">
        <f>VLOOKUP(S95, method!$A$1:$B$15, 2, 0)</f>
        <v>放頭</v>
      </c>
      <c r="E95">
        <v>456</v>
      </c>
      <c r="F95">
        <v>7</v>
      </c>
      <c r="G95" t="s">
        <v>659</v>
      </c>
      <c r="H95" s="31" t="s">
        <v>450</v>
      </c>
      <c r="I95" s="43">
        <v>1800</v>
      </c>
      <c r="J95" s="32" t="s">
        <v>435</v>
      </c>
      <c r="K95">
        <v>5</v>
      </c>
      <c r="L95">
        <v>1</v>
      </c>
      <c r="M95">
        <v>24</v>
      </c>
      <c r="N95" s="21" t="s">
        <v>35</v>
      </c>
      <c r="O95" s="19" t="s">
        <v>101</v>
      </c>
      <c r="P95" t="s">
        <v>629</v>
      </c>
      <c r="Q95">
        <v>9.6</v>
      </c>
      <c r="R95">
        <v>120</v>
      </c>
      <c r="S95">
        <v>2</v>
      </c>
      <c r="T95">
        <v>3</v>
      </c>
      <c r="U95">
        <v>3</v>
      </c>
      <c r="V95">
        <v>7</v>
      </c>
      <c r="W95">
        <v>7</v>
      </c>
      <c r="Y95" t="s">
        <v>660</v>
      </c>
      <c r="Z95">
        <v>1048</v>
      </c>
      <c r="AA95" t="s">
        <v>546</v>
      </c>
    </row>
    <row r="96" spans="1:27" x14ac:dyDescent="0.25">
      <c r="A96" s="16" t="s">
        <v>1</v>
      </c>
      <c r="B96" s="20" t="s">
        <v>33</v>
      </c>
      <c r="C96" s="20" t="s">
        <v>2243</v>
      </c>
      <c r="D96" s="35" t="str">
        <f>VLOOKUP(S96, method!$A$1:$B$15, 2, 0)</f>
        <v>放頭</v>
      </c>
      <c r="E96">
        <v>379</v>
      </c>
      <c r="F96" s="28">
        <v>1</v>
      </c>
      <c r="G96" t="s">
        <v>661</v>
      </c>
      <c r="H96" s="31" t="s">
        <v>450</v>
      </c>
      <c r="I96">
        <v>2200</v>
      </c>
      <c r="J96" s="32" t="s">
        <v>435</v>
      </c>
      <c r="K96">
        <v>5</v>
      </c>
      <c r="L96">
        <v>6</v>
      </c>
      <c r="M96">
        <v>18</v>
      </c>
      <c r="N96" s="21" t="s">
        <v>35</v>
      </c>
      <c r="O96" s="19" t="s">
        <v>101</v>
      </c>
      <c r="P96" s="12" t="s">
        <v>662</v>
      </c>
      <c r="Q96">
        <v>10</v>
      </c>
      <c r="R96">
        <v>115</v>
      </c>
      <c r="S96">
        <v>2</v>
      </c>
      <c r="T96">
        <v>3</v>
      </c>
      <c r="U96">
        <v>3</v>
      </c>
      <c r="V96">
        <v>3</v>
      </c>
      <c r="W96">
        <v>3</v>
      </c>
      <c r="X96">
        <v>1</v>
      </c>
      <c r="Y96" t="s">
        <v>663</v>
      </c>
      <c r="Z96">
        <v>1051</v>
      </c>
      <c r="AA96" t="s">
        <v>546</v>
      </c>
    </row>
    <row r="97" spans="1:27" x14ac:dyDescent="0.25">
      <c r="A97" s="16" t="s">
        <v>1</v>
      </c>
      <c r="B97" s="20" t="s">
        <v>33</v>
      </c>
      <c r="C97" s="20" t="s">
        <v>2243</v>
      </c>
      <c r="D97" s="35" t="str">
        <f>VLOOKUP(S97, method!$A$1:$B$15, 2, 0)</f>
        <v>放頭</v>
      </c>
      <c r="E97">
        <v>289</v>
      </c>
      <c r="F97" s="34">
        <v>4</v>
      </c>
      <c r="G97" t="s">
        <v>664</v>
      </c>
      <c r="H97" s="42" t="s">
        <v>445</v>
      </c>
      <c r="I97">
        <v>2200</v>
      </c>
      <c r="J97" s="32" t="s">
        <v>435</v>
      </c>
      <c r="K97">
        <v>5</v>
      </c>
      <c r="L97">
        <v>4</v>
      </c>
      <c r="M97">
        <v>18</v>
      </c>
      <c r="N97" s="21" t="s">
        <v>35</v>
      </c>
      <c r="O97" s="19" t="s">
        <v>101</v>
      </c>
      <c r="P97" s="12" t="s">
        <v>451</v>
      </c>
      <c r="Q97">
        <v>12</v>
      </c>
      <c r="R97">
        <v>116</v>
      </c>
      <c r="S97">
        <v>1</v>
      </c>
      <c r="T97">
        <v>1</v>
      </c>
      <c r="U97">
        <v>1</v>
      </c>
      <c r="V97">
        <v>1</v>
      </c>
      <c r="W97">
        <v>2</v>
      </c>
      <c r="X97">
        <v>4</v>
      </c>
      <c r="Y97" t="s">
        <v>665</v>
      </c>
      <c r="Z97">
        <v>1038</v>
      </c>
      <c r="AA97" t="s">
        <v>546</v>
      </c>
    </row>
    <row r="98" spans="1:27" x14ac:dyDescent="0.25">
      <c r="A98" s="16" t="s">
        <v>1</v>
      </c>
      <c r="B98" s="20" t="s">
        <v>33</v>
      </c>
      <c r="C98" s="20" t="s">
        <v>2243</v>
      </c>
      <c r="D98" s="37" t="str">
        <f>VLOOKUP(S98, method!$A$1:$B$15, 2, 0)</f>
        <v>中前</v>
      </c>
      <c r="E98">
        <v>254</v>
      </c>
      <c r="F98" s="34">
        <v>4</v>
      </c>
      <c r="G98" t="s">
        <v>666</v>
      </c>
      <c r="H98" t="s">
        <v>518</v>
      </c>
      <c r="I98" s="43">
        <v>1800</v>
      </c>
      <c r="J98" s="32" t="s">
        <v>435</v>
      </c>
      <c r="K98">
        <v>5</v>
      </c>
      <c r="L98">
        <v>1</v>
      </c>
      <c r="M98">
        <v>19</v>
      </c>
      <c r="N98" s="21" t="s">
        <v>35</v>
      </c>
      <c r="O98" s="25" t="s">
        <v>49</v>
      </c>
      <c r="P98">
        <v>4</v>
      </c>
      <c r="Q98">
        <v>11</v>
      </c>
      <c r="R98">
        <v>115</v>
      </c>
      <c r="S98">
        <v>4</v>
      </c>
      <c r="T98">
        <v>3</v>
      </c>
      <c r="U98">
        <v>4</v>
      </c>
      <c r="V98">
        <v>2</v>
      </c>
      <c r="W98">
        <v>4</v>
      </c>
      <c r="Y98" t="s">
        <v>667</v>
      </c>
      <c r="Z98">
        <v>1031</v>
      </c>
      <c r="AA98" t="s">
        <v>142</v>
      </c>
    </row>
    <row r="99" spans="1:27" x14ac:dyDescent="0.25">
      <c r="A99" s="16" t="s">
        <v>1</v>
      </c>
      <c r="B99" s="20" t="s">
        <v>33</v>
      </c>
      <c r="C99" s="20" t="s">
        <v>2243</v>
      </c>
      <c r="D99" s="35" t="str">
        <f>VLOOKUP(S99, method!$A$1:$B$15, 2, 0)</f>
        <v>放頭</v>
      </c>
      <c r="E99">
        <v>208</v>
      </c>
      <c r="F99">
        <v>9</v>
      </c>
      <c r="G99" t="s">
        <v>668</v>
      </c>
      <c r="H99" s="42" t="s">
        <v>445</v>
      </c>
      <c r="I99" s="43">
        <v>1800</v>
      </c>
      <c r="J99" s="32" t="s">
        <v>435</v>
      </c>
      <c r="K99">
        <v>5</v>
      </c>
      <c r="L99">
        <v>2</v>
      </c>
      <c r="M99">
        <v>21</v>
      </c>
      <c r="N99" s="21" t="s">
        <v>35</v>
      </c>
      <c r="O99" s="16" t="s">
        <v>316</v>
      </c>
      <c r="P99" t="s">
        <v>447</v>
      </c>
      <c r="Q99">
        <v>15</v>
      </c>
      <c r="R99">
        <v>117</v>
      </c>
      <c r="S99">
        <v>3</v>
      </c>
      <c r="T99">
        <v>5</v>
      </c>
      <c r="U99">
        <v>5</v>
      </c>
      <c r="V99">
        <v>6</v>
      </c>
      <c r="W99">
        <v>9</v>
      </c>
      <c r="Y99" t="s">
        <v>669</v>
      </c>
      <c r="Z99">
        <v>1036</v>
      </c>
      <c r="AA99" t="s">
        <v>147</v>
      </c>
    </row>
    <row r="100" spans="1:27" x14ac:dyDescent="0.25">
      <c r="A100" s="16" t="s">
        <v>1</v>
      </c>
      <c r="B100" s="20" t="s">
        <v>33</v>
      </c>
      <c r="C100" s="20" t="s">
        <v>2243</v>
      </c>
      <c r="D100" s="37" t="str">
        <f>VLOOKUP(S100, method!$A$1:$B$15, 2, 0)</f>
        <v>中前</v>
      </c>
      <c r="E100">
        <v>130</v>
      </c>
      <c r="F100">
        <v>8</v>
      </c>
      <c r="G100" t="s">
        <v>670</v>
      </c>
      <c r="H100" s="42" t="s">
        <v>445</v>
      </c>
      <c r="I100" s="43">
        <v>1800</v>
      </c>
      <c r="J100" s="32" t="s">
        <v>435</v>
      </c>
      <c r="K100">
        <v>5</v>
      </c>
      <c r="L100">
        <v>2</v>
      </c>
      <c r="M100">
        <v>23</v>
      </c>
      <c r="N100" s="21" t="s">
        <v>35</v>
      </c>
      <c r="O100" s="16" t="s">
        <v>316</v>
      </c>
      <c r="P100">
        <v>3</v>
      </c>
      <c r="Q100">
        <v>9.4</v>
      </c>
      <c r="R100">
        <v>118</v>
      </c>
      <c r="S100">
        <v>5</v>
      </c>
      <c r="T100">
        <v>6</v>
      </c>
      <c r="U100">
        <v>6</v>
      </c>
      <c r="V100">
        <v>6</v>
      </c>
      <c r="W100">
        <v>8</v>
      </c>
      <c r="Y100" t="s">
        <v>671</v>
      </c>
      <c r="Z100">
        <v>1013</v>
      </c>
      <c r="AA100" t="s">
        <v>672</v>
      </c>
    </row>
    <row r="101" spans="1:27" x14ac:dyDescent="0.25">
      <c r="A101" s="16" t="s">
        <v>1</v>
      </c>
      <c r="B101" s="21" t="s">
        <v>37</v>
      </c>
      <c r="C101" s="21" t="s">
        <v>2244</v>
      </c>
      <c r="D101" s="35" t="str">
        <f>VLOOKUP(S101, method!$A$1:$B$15, 2, 0)</f>
        <v>放頭</v>
      </c>
      <c r="E101">
        <v>37</v>
      </c>
      <c r="F101">
        <v>6</v>
      </c>
      <c r="G101" t="s">
        <v>428</v>
      </c>
      <c r="H101" t="s">
        <v>429</v>
      </c>
      <c r="I101" s="43">
        <v>1800</v>
      </c>
      <c r="J101" s="33" t="s">
        <v>430</v>
      </c>
      <c r="K101">
        <v>5</v>
      </c>
      <c r="L101">
        <v>2</v>
      </c>
      <c r="M101">
        <v>33</v>
      </c>
      <c r="N101" s="22" t="s">
        <v>39</v>
      </c>
      <c r="O101" s="24" t="s">
        <v>38</v>
      </c>
      <c r="P101" s="12" t="s">
        <v>456</v>
      </c>
      <c r="Q101">
        <v>11</v>
      </c>
      <c r="R101">
        <v>130</v>
      </c>
      <c r="S101">
        <v>3</v>
      </c>
      <c r="T101">
        <v>6</v>
      </c>
      <c r="U101">
        <v>7</v>
      </c>
      <c r="V101">
        <v>7</v>
      </c>
      <c r="W101">
        <v>6</v>
      </c>
      <c r="Y101" t="s">
        <v>673</v>
      </c>
      <c r="Z101">
        <v>1133</v>
      </c>
      <c r="AA101" t="s">
        <v>41</v>
      </c>
    </row>
    <row r="102" spans="1:27" x14ac:dyDescent="0.25">
      <c r="A102" s="16" t="s">
        <v>1</v>
      </c>
      <c r="B102" s="21" t="s">
        <v>37</v>
      </c>
      <c r="C102" s="21" t="s">
        <v>2244</v>
      </c>
      <c r="D102" s="35" t="str">
        <f>VLOOKUP(S102, method!$A$1:$B$15, 2, 0)</f>
        <v>放頭</v>
      </c>
      <c r="E102">
        <v>2</v>
      </c>
      <c r="F102">
        <v>12</v>
      </c>
      <c r="G102" t="s">
        <v>433</v>
      </c>
      <c r="H102" t="s">
        <v>434</v>
      </c>
      <c r="I102">
        <v>1600</v>
      </c>
      <c r="J102" s="32" t="s">
        <v>435</v>
      </c>
      <c r="K102">
        <v>5</v>
      </c>
      <c r="L102">
        <v>4</v>
      </c>
      <c r="M102">
        <v>34</v>
      </c>
      <c r="N102" s="22" t="s">
        <v>39</v>
      </c>
      <c r="O102" s="19" t="s">
        <v>101</v>
      </c>
      <c r="P102" t="s">
        <v>674</v>
      </c>
      <c r="Q102">
        <v>14</v>
      </c>
      <c r="R102">
        <v>129</v>
      </c>
      <c r="S102">
        <v>3</v>
      </c>
      <c r="T102">
        <v>4</v>
      </c>
      <c r="U102">
        <v>8</v>
      </c>
      <c r="V102">
        <v>12</v>
      </c>
      <c r="Y102" t="s">
        <v>675</v>
      </c>
      <c r="Z102">
        <v>1127</v>
      </c>
      <c r="AA102" t="s">
        <v>41</v>
      </c>
    </row>
    <row r="103" spans="1:27" x14ac:dyDescent="0.25">
      <c r="A103" s="16" t="s">
        <v>1</v>
      </c>
      <c r="B103" s="21" t="s">
        <v>37</v>
      </c>
      <c r="C103" s="21" t="s">
        <v>2244</v>
      </c>
      <c r="D103" s="37" t="str">
        <f>VLOOKUP(S103, method!$A$1:$B$15, 2, 0)</f>
        <v>中前</v>
      </c>
      <c r="E103">
        <v>798</v>
      </c>
      <c r="F103">
        <v>6</v>
      </c>
      <c r="G103" t="s">
        <v>676</v>
      </c>
      <c r="H103" t="s">
        <v>429</v>
      </c>
      <c r="I103" s="43">
        <v>1800</v>
      </c>
      <c r="J103" s="32" t="s">
        <v>435</v>
      </c>
      <c r="K103">
        <v>5</v>
      </c>
      <c r="L103">
        <v>14</v>
      </c>
      <c r="M103">
        <v>34</v>
      </c>
      <c r="N103" s="22" t="s">
        <v>39</v>
      </c>
      <c r="O103" s="19" t="s">
        <v>101</v>
      </c>
      <c r="P103" t="s">
        <v>474</v>
      </c>
      <c r="Q103">
        <v>5.6</v>
      </c>
      <c r="R103">
        <v>129</v>
      </c>
      <c r="S103">
        <v>6</v>
      </c>
      <c r="T103">
        <v>6</v>
      </c>
      <c r="U103">
        <v>5</v>
      </c>
      <c r="V103">
        <v>3</v>
      </c>
      <c r="W103">
        <v>6</v>
      </c>
      <c r="Y103" t="s">
        <v>677</v>
      </c>
      <c r="Z103">
        <v>1119</v>
      </c>
      <c r="AA103" t="s">
        <v>41</v>
      </c>
    </row>
    <row r="104" spans="1:27" x14ac:dyDescent="0.25">
      <c r="A104" s="16" t="s">
        <v>1</v>
      </c>
      <c r="B104" s="21" t="s">
        <v>37</v>
      </c>
      <c r="C104" s="21" t="s">
        <v>2244</v>
      </c>
      <c r="D104" s="37" t="str">
        <f>VLOOKUP(S104, method!$A$1:$B$15, 2, 0)</f>
        <v>中前</v>
      </c>
      <c r="E104">
        <v>768</v>
      </c>
      <c r="F104">
        <v>6</v>
      </c>
      <c r="G104" t="s">
        <v>438</v>
      </c>
      <c r="H104" t="s">
        <v>434</v>
      </c>
      <c r="I104">
        <v>2000</v>
      </c>
      <c r="J104" s="32" t="s">
        <v>435</v>
      </c>
      <c r="K104">
        <v>5</v>
      </c>
      <c r="L104">
        <v>10</v>
      </c>
      <c r="M104">
        <v>34</v>
      </c>
      <c r="N104" s="22" t="s">
        <v>39</v>
      </c>
      <c r="O104" s="19" t="s">
        <v>101</v>
      </c>
      <c r="P104" t="s">
        <v>600</v>
      </c>
      <c r="Q104">
        <v>6.4</v>
      </c>
      <c r="R104">
        <v>127</v>
      </c>
      <c r="S104">
        <v>6</v>
      </c>
      <c r="T104">
        <v>6</v>
      </c>
      <c r="U104">
        <v>6</v>
      </c>
      <c r="V104">
        <v>8</v>
      </c>
      <c r="W104">
        <v>6</v>
      </c>
      <c r="Y104" t="s">
        <v>678</v>
      </c>
      <c r="Z104">
        <v>1129</v>
      </c>
      <c r="AA104" t="s">
        <v>41</v>
      </c>
    </row>
    <row r="105" spans="1:27" x14ac:dyDescent="0.25">
      <c r="A105" s="16" t="s">
        <v>1</v>
      </c>
      <c r="B105" s="21" t="s">
        <v>37</v>
      </c>
      <c r="C105" s="21" t="s">
        <v>2244</v>
      </c>
      <c r="D105" s="36" t="str">
        <f>VLOOKUP(S105, method!$A$1:$B$15, 2, 0)</f>
        <v>中後</v>
      </c>
      <c r="E105">
        <v>728</v>
      </c>
      <c r="F105" s="28">
        <v>1</v>
      </c>
      <c r="G105" t="s">
        <v>523</v>
      </c>
      <c r="H105" s="31" t="s">
        <v>450</v>
      </c>
      <c r="I105">
        <v>2200</v>
      </c>
      <c r="J105" s="32" t="s">
        <v>435</v>
      </c>
      <c r="K105">
        <v>5</v>
      </c>
      <c r="L105">
        <v>10</v>
      </c>
      <c r="M105">
        <v>27</v>
      </c>
      <c r="N105" s="22" t="s">
        <v>39</v>
      </c>
      <c r="O105" s="19" t="s">
        <v>101</v>
      </c>
      <c r="P105" s="12" t="s">
        <v>456</v>
      </c>
      <c r="Q105">
        <v>5.4</v>
      </c>
      <c r="R105">
        <v>123</v>
      </c>
      <c r="S105">
        <v>10</v>
      </c>
      <c r="T105">
        <v>10</v>
      </c>
      <c r="U105">
        <v>10</v>
      </c>
      <c r="V105">
        <v>11</v>
      </c>
      <c r="W105">
        <v>5</v>
      </c>
      <c r="X105">
        <v>1</v>
      </c>
      <c r="Y105" t="s">
        <v>679</v>
      </c>
      <c r="Z105">
        <v>1147</v>
      </c>
      <c r="AA105" t="s">
        <v>41</v>
      </c>
    </row>
    <row r="106" spans="1:27" x14ac:dyDescent="0.25">
      <c r="A106" s="16" t="s">
        <v>1</v>
      </c>
      <c r="B106" s="21" t="s">
        <v>37</v>
      </c>
      <c r="C106" s="21" t="s">
        <v>2244</v>
      </c>
      <c r="D106" s="37" t="str">
        <f>VLOOKUP(S106, method!$A$1:$B$15, 2, 0)</f>
        <v>中前</v>
      </c>
      <c r="E106">
        <v>669</v>
      </c>
      <c r="F106" s="28">
        <v>3</v>
      </c>
      <c r="G106" t="s">
        <v>553</v>
      </c>
      <c r="H106" s="31" t="s">
        <v>455</v>
      </c>
      <c r="I106" s="43">
        <v>1800</v>
      </c>
      <c r="J106" s="32" t="s">
        <v>446</v>
      </c>
      <c r="K106">
        <v>5</v>
      </c>
      <c r="L106">
        <v>12</v>
      </c>
      <c r="M106">
        <v>27</v>
      </c>
      <c r="N106" s="22" t="s">
        <v>39</v>
      </c>
      <c r="O106" s="19" t="s">
        <v>101</v>
      </c>
      <c r="P106" s="12">
        <v>1</v>
      </c>
      <c r="Q106">
        <v>4.4000000000000004</v>
      </c>
      <c r="R106">
        <v>122</v>
      </c>
      <c r="S106">
        <v>6</v>
      </c>
      <c r="T106">
        <v>6</v>
      </c>
      <c r="U106">
        <v>5</v>
      </c>
      <c r="V106">
        <v>4</v>
      </c>
      <c r="W106">
        <v>3</v>
      </c>
      <c r="Y106" t="s">
        <v>40</v>
      </c>
      <c r="Z106">
        <v>1124</v>
      </c>
      <c r="AA106" t="s">
        <v>41</v>
      </c>
    </row>
    <row r="107" spans="1:27" x14ac:dyDescent="0.25">
      <c r="A107" s="16" t="s">
        <v>1</v>
      </c>
      <c r="B107" s="21" t="s">
        <v>37</v>
      </c>
      <c r="C107" s="21" t="s">
        <v>2244</v>
      </c>
      <c r="D107" s="35" t="str">
        <f>VLOOKUP(S107, method!$A$1:$B$15, 2, 0)</f>
        <v>放頭</v>
      </c>
      <c r="E107">
        <v>612</v>
      </c>
      <c r="F107" s="28">
        <v>1</v>
      </c>
      <c r="G107" t="s">
        <v>555</v>
      </c>
      <c r="H107" s="31" t="s">
        <v>461</v>
      </c>
      <c r="I107" s="43">
        <v>1800</v>
      </c>
      <c r="J107" s="32" t="s">
        <v>435</v>
      </c>
      <c r="K107">
        <v>5</v>
      </c>
      <c r="L107">
        <v>9</v>
      </c>
      <c r="M107">
        <v>21</v>
      </c>
      <c r="N107" s="22" t="s">
        <v>39</v>
      </c>
      <c r="O107" s="19" t="s">
        <v>101</v>
      </c>
      <c r="P107" s="12" t="s">
        <v>451</v>
      </c>
      <c r="Q107">
        <v>9.4</v>
      </c>
      <c r="R107">
        <v>116</v>
      </c>
      <c r="S107">
        <v>2</v>
      </c>
      <c r="T107">
        <v>2</v>
      </c>
      <c r="U107">
        <v>2</v>
      </c>
      <c r="V107">
        <v>2</v>
      </c>
      <c r="W107">
        <v>1</v>
      </c>
      <c r="Y107" t="s">
        <v>680</v>
      </c>
      <c r="Z107">
        <v>1119</v>
      </c>
      <c r="AA107" t="s">
        <v>41</v>
      </c>
    </row>
    <row r="108" spans="1:27" x14ac:dyDescent="0.25">
      <c r="A108" s="16" t="s">
        <v>1</v>
      </c>
      <c r="B108" s="21" t="s">
        <v>37</v>
      </c>
      <c r="C108" s="21" t="s">
        <v>2244</v>
      </c>
      <c r="D108" s="37" t="str">
        <f>VLOOKUP(S108, method!$A$1:$B$15, 2, 0)</f>
        <v>中前</v>
      </c>
      <c r="E108">
        <v>562</v>
      </c>
      <c r="F108">
        <v>6</v>
      </c>
      <c r="G108" t="s">
        <v>640</v>
      </c>
      <c r="H108" t="s">
        <v>506</v>
      </c>
      <c r="I108">
        <v>2000</v>
      </c>
      <c r="J108" s="32" t="s">
        <v>435</v>
      </c>
      <c r="K108">
        <v>5</v>
      </c>
      <c r="L108">
        <v>14</v>
      </c>
      <c r="M108">
        <v>21</v>
      </c>
      <c r="N108" s="22" t="s">
        <v>39</v>
      </c>
      <c r="O108" s="19" t="s">
        <v>101</v>
      </c>
      <c r="P108">
        <v>3</v>
      </c>
      <c r="Q108">
        <v>10</v>
      </c>
      <c r="R108">
        <v>116</v>
      </c>
      <c r="S108">
        <v>4</v>
      </c>
      <c r="T108">
        <v>4</v>
      </c>
      <c r="U108">
        <v>4</v>
      </c>
      <c r="V108">
        <v>3</v>
      </c>
      <c r="W108">
        <v>6</v>
      </c>
      <c r="Y108" t="s">
        <v>681</v>
      </c>
      <c r="Z108">
        <v>1139</v>
      </c>
      <c r="AA108" t="s">
        <v>682</v>
      </c>
    </row>
    <row r="109" spans="1:27" x14ac:dyDescent="0.25">
      <c r="A109" s="16" t="s">
        <v>1</v>
      </c>
      <c r="B109" s="21" t="s">
        <v>37</v>
      </c>
      <c r="C109" s="21" t="s">
        <v>2244</v>
      </c>
      <c r="D109" s="37" t="str">
        <f>VLOOKUP(S109, method!$A$1:$B$15, 2, 0)</f>
        <v>中前</v>
      </c>
      <c r="E109">
        <v>506</v>
      </c>
      <c r="F109" s="28">
        <v>2</v>
      </c>
      <c r="G109" t="s">
        <v>683</v>
      </c>
      <c r="H109" t="s">
        <v>441</v>
      </c>
      <c r="I109">
        <v>1600</v>
      </c>
      <c r="J109" s="32" t="s">
        <v>446</v>
      </c>
      <c r="K109">
        <v>5</v>
      </c>
      <c r="L109">
        <v>9</v>
      </c>
      <c r="M109">
        <v>18</v>
      </c>
      <c r="N109" s="22" t="s">
        <v>39</v>
      </c>
      <c r="O109" s="19" t="s">
        <v>101</v>
      </c>
      <c r="P109" s="12" t="s">
        <v>480</v>
      </c>
      <c r="Q109">
        <v>25</v>
      </c>
      <c r="R109">
        <v>116</v>
      </c>
      <c r="S109">
        <v>5</v>
      </c>
      <c r="T109">
        <v>5</v>
      </c>
      <c r="U109">
        <v>4</v>
      </c>
      <c r="V109">
        <v>2</v>
      </c>
      <c r="Y109" t="s">
        <v>684</v>
      </c>
      <c r="Z109">
        <v>1126</v>
      </c>
      <c r="AA109" t="s">
        <v>31</v>
      </c>
    </row>
    <row r="110" spans="1:27" x14ac:dyDescent="0.25">
      <c r="A110" s="16" t="s">
        <v>1</v>
      </c>
      <c r="B110" s="21" t="s">
        <v>37</v>
      </c>
      <c r="C110" s="21" t="s">
        <v>2244</v>
      </c>
      <c r="D110" s="37" t="str">
        <f>VLOOKUP(S110, method!$A$1:$B$15, 2, 0)</f>
        <v>中前</v>
      </c>
      <c r="E110">
        <v>427</v>
      </c>
      <c r="F110" s="34">
        <v>5</v>
      </c>
      <c r="G110" t="s">
        <v>463</v>
      </c>
      <c r="H110" t="s">
        <v>441</v>
      </c>
      <c r="I110">
        <v>1600</v>
      </c>
      <c r="J110" s="32" t="s">
        <v>446</v>
      </c>
      <c r="K110">
        <v>5</v>
      </c>
      <c r="L110">
        <v>1</v>
      </c>
      <c r="M110">
        <v>19</v>
      </c>
      <c r="N110" s="22" t="s">
        <v>39</v>
      </c>
      <c r="O110" s="19" t="s">
        <v>101</v>
      </c>
      <c r="P110" t="s">
        <v>519</v>
      </c>
      <c r="Q110">
        <v>17</v>
      </c>
      <c r="R110">
        <v>115</v>
      </c>
      <c r="S110">
        <v>7</v>
      </c>
      <c r="T110">
        <v>6</v>
      </c>
      <c r="U110">
        <v>8</v>
      </c>
      <c r="V110">
        <v>5</v>
      </c>
      <c r="Y110" t="s">
        <v>685</v>
      </c>
      <c r="Z110">
        <v>1137</v>
      </c>
      <c r="AA110" t="s">
        <v>31</v>
      </c>
    </row>
    <row r="111" spans="1:27" x14ac:dyDescent="0.25">
      <c r="A111" s="16" t="s">
        <v>1</v>
      </c>
      <c r="B111" s="21" t="s">
        <v>37</v>
      </c>
      <c r="C111" s="21" t="s">
        <v>2244</v>
      </c>
      <c r="D111" s="35" t="str">
        <f>VLOOKUP(S111, method!$A$1:$B$15, 2, 0)</f>
        <v>放頭</v>
      </c>
      <c r="E111">
        <v>277</v>
      </c>
      <c r="F111">
        <v>12</v>
      </c>
      <c r="G111" t="s">
        <v>538</v>
      </c>
      <c r="H111" t="s">
        <v>539</v>
      </c>
      <c r="I111">
        <v>1600</v>
      </c>
      <c r="J111" s="32" t="s">
        <v>435</v>
      </c>
      <c r="K111">
        <v>5</v>
      </c>
      <c r="L111">
        <v>12</v>
      </c>
      <c r="M111">
        <v>21</v>
      </c>
      <c r="N111" s="22" t="s">
        <v>39</v>
      </c>
      <c r="O111" s="25" t="s">
        <v>49</v>
      </c>
      <c r="P111" t="s">
        <v>436</v>
      </c>
      <c r="Q111">
        <v>32</v>
      </c>
      <c r="R111">
        <v>116</v>
      </c>
      <c r="S111">
        <v>2</v>
      </c>
      <c r="T111">
        <v>1</v>
      </c>
      <c r="U111">
        <v>1</v>
      </c>
      <c r="V111">
        <v>12</v>
      </c>
      <c r="Y111" t="s">
        <v>686</v>
      </c>
      <c r="Z111">
        <v>1126</v>
      </c>
      <c r="AA111" t="s">
        <v>687</v>
      </c>
    </row>
    <row r="112" spans="1:27" x14ac:dyDescent="0.25">
      <c r="A112" s="16" t="s">
        <v>1</v>
      </c>
      <c r="B112" s="21" t="s">
        <v>37</v>
      </c>
      <c r="C112" s="21" t="s">
        <v>2244</v>
      </c>
      <c r="D112" s="36" t="str">
        <f>VLOOKUP(S112, method!$A$1:$B$15, 2, 0)</f>
        <v>中後</v>
      </c>
      <c r="E112">
        <v>221</v>
      </c>
      <c r="F112">
        <v>7</v>
      </c>
      <c r="G112" t="s">
        <v>688</v>
      </c>
      <c r="H112" t="s">
        <v>467</v>
      </c>
      <c r="I112">
        <v>1650</v>
      </c>
      <c r="J112" s="32" t="s">
        <v>435</v>
      </c>
      <c r="K112">
        <v>5</v>
      </c>
      <c r="L112">
        <v>9</v>
      </c>
      <c r="M112">
        <v>23</v>
      </c>
      <c r="N112" s="22" t="s">
        <v>39</v>
      </c>
      <c r="O112" s="25" t="s">
        <v>49</v>
      </c>
      <c r="P112" t="s">
        <v>689</v>
      </c>
      <c r="Q112">
        <v>9.1</v>
      </c>
      <c r="R112">
        <v>119</v>
      </c>
      <c r="S112">
        <v>9</v>
      </c>
      <c r="T112">
        <v>9</v>
      </c>
      <c r="U112">
        <v>10</v>
      </c>
      <c r="V112">
        <v>7</v>
      </c>
      <c r="Y112" t="s">
        <v>690</v>
      </c>
      <c r="Z112">
        <v>1110</v>
      </c>
      <c r="AA112" t="s">
        <v>691</v>
      </c>
    </row>
    <row r="113" spans="1:27" x14ac:dyDescent="0.25">
      <c r="A113" s="16" t="s">
        <v>1</v>
      </c>
      <c r="B113" s="21" t="s">
        <v>37</v>
      </c>
      <c r="C113" s="21" t="s">
        <v>2244</v>
      </c>
      <c r="D113" s="35" t="str">
        <f>VLOOKUP(S113, method!$A$1:$B$15, 2, 0)</f>
        <v>放頭</v>
      </c>
      <c r="E113">
        <v>75</v>
      </c>
      <c r="F113">
        <v>7</v>
      </c>
      <c r="G113" t="s">
        <v>479</v>
      </c>
      <c r="H113" t="s">
        <v>434</v>
      </c>
      <c r="I113" s="43">
        <v>1800</v>
      </c>
      <c r="J113" s="32" t="s">
        <v>446</v>
      </c>
      <c r="K113">
        <v>5</v>
      </c>
      <c r="L113">
        <v>6</v>
      </c>
      <c r="M113">
        <v>25</v>
      </c>
      <c r="N113" s="23" t="s">
        <v>692</v>
      </c>
      <c r="O113" s="26" t="s">
        <v>693</v>
      </c>
      <c r="P113" t="s">
        <v>488</v>
      </c>
      <c r="Q113">
        <v>31</v>
      </c>
      <c r="R113">
        <v>120</v>
      </c>
      <c r="S113">
        <v>3</v>
      </c>
      <c r="T113">
        <v>3</v>
      </c>
      <c r="U113">
        <v>3</v>
      </c>
      <c r="V113">
        <v>4</v>
      </c>
      <c r="W113">
        <v>7</v>
      </c>
      <c r="Y113" t="s">
        <v>694</v>
      </c>
      <c r="Z113">
        <v>1125</v>
      </c>
      <c r="AA113" t="s">
        <v>147</v>
      </c>
    </row>
    <row r="114" spans="1:27" x14ac:dyDescent="0.25">
      <c r="A114" s="16" t="s">
        <v>1</v>
      </c>
      <c r="B114" s="21" t="s">
        <v>37</v>
      </c>
      <c r="C114" s="21" t="s">
        <v>2244</v>
      </c>
      <c r="D114" s="37" t="str">
        <f>VLOOKUP(S114, method!$A$1:$B$15, 2, 0)</f>
        <v>中前</v>
      </c>
      <c r="E114">
        <v>1</v>
      </c>
      <c r="F114">
        <v>12</v>
      </c>
      <c r="G114" t="s">
        <v>695</v>
      </c>
      <c r="H114" t="s">
        <v>434</v>
      </c>
      <c r="I114">
        <v>1600</v>
      </c>
      <c r="J114" s="33" t="s">
        <v>499</v>
      </c>
      <c r="K114">
        <v>5</v>
      </c>
      <c r="L114">
        <v>3</v>
      </c>
      <c r="M114">
        <v>27</v>
      </c>
      <c r="N114" s="23" t="s">
        <v>692</v>
      </c>
      <c r="O114" s="26" t="s">
        <v>389</v>
      </c>
      <c r="P114" t="s">
        <v>696</v>
      </c>
      <c r="Q114">
        <v>11</v>
      </c>
      <c r="R114">
        <v>122</v>
      </c>
      <c r="S114">
        <v>5</v>
      </c>
      <c r="T114">
        <v>5</v>
      </c>
      <c r="U114">
        <v>7</v>
      </c>
      <c r="V114">
        <v>12</v>
      </c>
      <c r="Y114" t="s">
        <v>697</v>
      </c>
      <c r="Z114">
        <v>1122</v>
      </c>
      <c r="AA114" t="s">
        <v>147</v>
      </c>
    </row>
    <row r="115" spans="1:27" x14ac:dyDescent="0.25">
      <c r="A115" s="16" t="s">
        <v>1</v>
      </c>
      <c r="B115" s="21" t="s">
        <v>37</v>
      </c>
      <c r="C115" s="21" t="s">
        <v>2244</v>
      </c>
      <c r="D115" s="37" t="str">
        <f>VLOOKUP(S115, method!$A$1:$B$15, 2, 0)</f>
        <v>中前</v>
      </c>
      <c r="E115">
        <v>773</v>
      </c>
      <c r="F115">
        <v>6</v>
      </c>
      <c r="G115" t="s">
        <v>698</v>
      </c>
      <c r="H115" s="31" t="s">
        <v>461</v>
      </c>
      <c r="I115">
        <v>2200</v>
      </c>
      <c r="J115" s="32" t="s">
        <v>435</v>
      </c>
      <c r="K115">
        <v>5</v>
      </c>
      <c r="L115">
        <v>6</v>
      </c>
      <c r="M115">
        <v>29</v>
      </c>
      <c r="N115" s="23" t="s">
        <v>692</v>
      </c>
      <c r="O115" s="26" t="s">
        <v>389</v>
      </c>
      <c r="P115" t="s">
        <v>699</v>
      </c>
      <c r="Q115">
        <v>15</v>
      </c>
      <c r="R115">
        <v>124</v>
      </c>
      <c r="S115">
        <v>7</v>
      </c>
      <c r="T115">
        <v>7</v>
      </c>
      <c r="U115">
        <v>7</v>
      </c>
      <c r="V115">
        <v>7</v>
      </c>
      <c r="W115">
        <v>6</v>
      </c>
      <c r="X115">
        <v>6</v>
      </c>
      <c r="Y115" t="s">
        <v>700</v>
      </c>
      <c r="Z115">
        <v>1120</v>
      </c>
      <c r="AA115" t="s">
        <v>147</v>
      </c>
    </row>
    <row r="116" spans="1:27" x14ac:dyDescent="0.25">
      <c r="A116" s="16" t="s">
        <v>1</v>
      </c>
      <c r="B116" s="21" t="s">
        <v>37</v>
      </c>
      <c r="C116" s="21" t="s">
        <v>2244</v>
      </c>
      <c r="D116" s="36" t="str">
        <f>VLOOKUP(S116, method!$A$1:$B$15, 2, 0)</f>
        <v>中後</v>
      </c>
      <c r="E116">
        <v>753</v>
      </c>
      <c r="F116" s="28">
        <v>2</v>
      </c>
      <c r="G116" t="s">
        <v>576</v>
      </c>
      <c r="H116" t="s">
        <v>441</v>
      </c>
      <c r="I116">
        <v>1600</v>
      </c>
      <c r="J116" s="33" t="s">
        <v>577</v>
      </c>
      <c r="K116">
        <v>5</v>
      </c>
      <c r="L116">
        <v>8</v>
      </c>
      <c r="M116">
        <v>28</v>
      </c>
      <c r="N116" s="23" t="s">
        <v>692</v>
      </c>
      <c r="O116" s="26" t="s">
        <v>389</v>
      </c>
      <c r="P116" s="12" t="s">
        <v>431</v>
      </c>
      <c r="Q116">
        <v>24</v>
      </c>
      <c r="R116">
        <v>124</v>
      </c>
      <c r="S116">
        <v>8</v>
      </c>
      <c r="T116">
        <v>6</v>
      </c>
      <c r="U116">
        <v>6</v>
      </c>
      <c r="V116">
        <v>2</v>
      </c>
      <c r="Y116" t="s">
        <v>701</v>
      </c>
      <c r="Z116">
        <v>1119</v>
      </c>
      <c r="AA116" t="s">
        <v>147</v>
      </c>
    </row>
    <row r="117" spans="1:27" x14ac:dyDescent="0.25">
      <c r="A117" s="16" t="s">
        <v>1</v>
      </c>
      <c r="B117" s="21" t="s">
        <v>37</v>
      </c>
      <c r="C117" s="21" t="s">
        <v>2244</v>
      </c>
      <c r="D117" s="36" t="str">
        <f>VLOOKUP(S117, method!$A$1:$B$15, 2, 0)</f>
        <v>中後</v>
      </c>
      <c r="E117">
        <v>637</v>
      </c>
      <c r="F117" s="34">
        <v>5</v>
      </c>
      <c r="G117" t="s">
        <v>582</v>
      </c>
      <c r="H117" t="s">
        <v>518</v>
      </c>
      <c r="I117">
        <v>2000</v>
      </c>
      <c r="J117" s="33" t="s">
        <v>499</v>
      </c>
      <c r="K117">
        <v>5</v>
      </c>
      <c r="L117">
        <v>10</v>
      </c>
      <c r="M117">
        <v>30</v>
      </c>
      <c r="N117" s="23" t="s">
        <v>692</v>
      </c>
      <c r="O117" s="26" t="s">
        <v>389</v>
      </c>
      <c r="P117" t="s">
        <v>699</v>
      </c>
      <c r="Q117">
        <v>50</v>
      </c>
      <c r="R117">
        <v>129</v>
      </c>
      <c r="S117">
        <v>10</v>
      </c>
      <c r="T117">
        <v>10</v>
      </c>
      <c r="U117">
        <v>10</v>
      </c>
      <c r="V117">
        <v>9</v>
      </c>
      <c r="W117">
        <v>5</v>
      </c>
      <c r="Y117" t="s">
        <v>702</v>
      </c>
      <c r="Z117">
        <v>1126</v>
      </c>
      <c r="AA117" t="s">
        <v>147</v>
      </c>
    </row>
    <row r="118" spans="1:27" x14ac:dyDescent="0.25">
      <c r="A118" s="16" t="s">
        <v>1</v>
      </c>
      <c r="B118" s="21" t="s">
        <v>37</v>
      </c>
      <c r="C118" s="21" t="s">
        <v>2244</v>
      </c>
      <c r="D118" s="38" t="str">
        <f>VLOOKUP(S118, method!$A$1:$B$15, 2, 0)</f>
        <v>留後</v>
      </c>
      <c r="E118">
        <v>551</v>
      </c>
      <c r="F118">
        <v>9</v>
      </c>
      <c r="G118" t="s">
        <v>495</v>
      </c>
      <c r="H118" t="s">
        <v>467</v>
      </c>
      <c r="I118" s="43">
        <v>1800</v>
      </c>
      <c r="J118" s="32" t="s">
        <v>435</v>
      </c>
      <c r="K118">
        <v>5</v>
      </c>
      <c r="L118">
        <v>14</v>
      </c>
      <c r="M118">
        <v>32</v>
      </c>
      <c r="N118" s="23" t="s">
        <v>692</v>
      </c>
      <c r="O118" s="27" t="s">
        <v>93</v>
      </c>
      <c r="P118">
        <v>9</v>
      </c>
      <c r="Q118">
        <v>19</v>
      </c>
      <c r="R118">
        <v>127</v>
      </c>
      <c r="S118">
        <v>13</v>
      </c>
      <c r="T118">
        <v>14</v>
      </c>
      <c r="U118">
        <v>14</v>
      </c>
      <c r="V118">
        <v>14</v>
      </c>
      <c r="W118">
        <v>9</v>
      </c>
      <c r="Y118" t="s">
        <v>703</v>
      </c>
      <c r="Z118">
        <v>1120</v>
      </c>
      <c r="AA118" t="s">
        <v>147</v>
      </c>
    </row>
    <row r="119" spans="1:27" x14ac:dyDescent="0.25">
      <c r="A119" s="16" t="s">
        <v>1</v>
      </c>
      <c r="B119" s="21" t="s">
        <v>37</v>
      </c>
      <c r="C119" s="21" t="s">
        <v>2244</v>
      </c>
      <c r="D119" s="36" t="str">
        <f>VLOOKUP(S119, method!$A$1:$B$15, 2, 0)</f>
        <v>中後</v>
      </c>
      <c r="E119">
        <v>484</v>
      </c>
      <c r="F119">
        <v>10</v>
      </c>
      <c r="G119" t="s">
        <v>498</v>
      </c>
      <c r="H119" t="s">
        <v>429</v>
      </c>
      <c r="I119" s="43">
        <v>1800</v>
      </c>
      <c r="J119" s="32" t="s">
        <v>435</v>
      </c>
      <c r="K119">
        <v>5</v>
      </c>
      <c r="L119">
        <v>5</v>
      </c>
      <c r="M119">
        <v>34</v>
      </c>
      <c r="N119" s="23" t="s">
        <v>692</v>
      </c>
      <c r="O119" s="22" t="s">
        <v>471</v>
      </c>
      <c r="P119" t="s">
        <v>650</v>
      </c>
      <c r="Q119">
        <v>29</v>
      </c>
      <c r="R119">
        <v>127</v>
      </c>
      <c r="S119">
        <v>10</v>
      </c>
      <c r="T119">
        <v>10</v>
      </c>
      <c r="U119">
        <v>10</v>
      </c>
      <c r="V119">
        <v>10</v>
      </c>
      <c r="W119">
        <v>10</v>
      </c>
      <c r="Y119" t="s">
        <v>704</v>
      </c>
      <c r="Z119">
        <v>1120</v>
      </c>
      <c r="AA119" t="s">
        <v>147</v>
      </c>
    </row>
    <row r="120" spans="1:27" x14ac:dyDescent="0.25">
      <c r="A120" s="16" t="s">
        <v>1</v>
      </c>
      <c r="B120" s="21" t="s">
        <v>37</v>
      </c>
      <c r="C120" s="21" t="s">
        <v>2244</v>
      </c>
      <c r="D120" s="36" t="str">
        <f>VLOOKUP(S120, method!$A$1:$B$15, 2, 0)</f>
        <v>中後</v>
      </c>
      <c r="E120">
        <v>56</v>
      </c>
      <c r="F120" s="34">
        <v>5</v>
      </c>
      <c r="G120" t="s">
        <v>633</v>
      </c>
      <c r="H120" t="s">
        <v>441</v>
      </c>
      <c r="I120" s="43">
        <v>1800</v>
      </c>
      <c r="J120" s="32" t="s">
        <v>435</v>
      </c>
      <c r="K120">
        <v>5</v>
      </c>
      <c r="L120">
        <v>9</v>
      </c>
      <c r="M120">
        <v>36</v>
      </c>
      <c r="N120" s="23" t="s">
        <v>692</v>
      </c>
      <c r="O120" s="24" t="s">
        <v>34</v>
      </c>
      <c r="P120" t="s">
        <v>488</v>
      </c>
      <c r="Q120">
        <v>47</v>
      </c>
      <c r="R120">
        <v>132</v>
      </c>
      <c r="S120">
        <v>9</v>
      </c>
      <c r="T120">
        <v>10</v>
      </c>
      <c r="U120">
        <v>10</v>
      </c>
      <c r="V120">
        <v>9</v>
      </c>
      <c r="W120">
        <v>5</v>
      </c>
      <c r="Y120" t="s">
        <v>705</v>
      </c>
      <c r="Z120">
        <v>1109</v>
      </c>
      <c r="AA120" t="s">
        <v>147</v>
      </c>
    </row>
    <row r="121" spans="1:27" x14ac:dyDescent="0.25">
      <c r="A121" s="16" t="s">
        <v>1</v>
      </c>
      <c r="B121" s="21" t="s">
        <v>37</v>
      </c>
      <c r="C121" s="21" t="s">
        <v>2244</v>
      </c>
      <c r="D121" s="37" t="str">
        <f>VLOOKUP(S121, method!$A$1:$B$15, 2, 0)</f>
        <v>中前</v>
      </c>
      <c r="E121">
        <v>1</v>
      </c>
      <c r="F121">
        <v>6</v>
      </c>
      <c r="G121" t="s">
        <v>706</v>
      </c>
      <c r="H121" t="s">
        <v>434</v>
      </c>
      <c r="I121">
        <v>1600</v>
      </c>
      <c r="J121" s="33" t="s">
        <v>430</v>
      </c>
      <c r="K121">
        <v>5</v>
      </c>
      <c r="L121">
        <v>4</v>
      </c>
      <c r="M121">
        <v>38</v>
      </c>
      <c r="N121" s="23" t="s">
        <v>692</v>
      </c>
      <c r="O121" s="20" t="s">
        <v>19</v>
      </c>
      <c r="P121" t="s">
        <v>492</v>
      </c>
      <c r="Q121">
        <v>11</v>
      </c>
      <c r="R121">
        <v>133</v>
      </c>
      <c r="S121">
        <v>7</v>
      </c>
      <c r="T121">
        <v>7</v>
      </c>
      <c r="U121">
        <v>7</v>
      </c>
      <c r="V121">
        <v>6</v>
      </c>
      <c r="Y121" t="s">
        <v>707</v>
      </c>
      <c r="Z121">
        <v>1101</v>
      </c>
      <c r="AA121" t="s">
        <v>147</v>
      </c>
    </row>
    <row r="122" spans="1:27" x14ac:dyDescent="0.25">
      <c r="A122" s="16" t="s">
        <v>1</v>
      </c>
      <c r="B122" s="22" t="s">
        <v>43</v>
      </c>
      <c r="C122" s="22" t="s">
        <v>2245</v>
      </c>
      <c r="D122" s="37" t="str">
        <f>VLOOKUP(S122, method!$A$1:$B$15, 2, 0)</f>
        <v>中前</v>
      </c>
      <c r="E122">
        <v>12</v>
      </c>
      <c r="F122" s="34">
        <v>5</v>
      </c>
      <c r="G122" t="s">
        <v>544</v>
      </c>
      <c r="H122" s="31" t="s">
        <v>450</v>
      </c>
      <c r="I122">
        <v>1650</v>
      </c>
      <c r="J122" s="32" t="s">
        <v>435</v>
      </c>
      <c r="K122">
        <v>5</v>
      </c>
      <c r="L122">
        <v>4</v>
      </c>
      <c r="M122">
        <v>28</v>
      </c>
      <c r="N122" s="24" t="s">
        <v>45</v>
      </c>
      <c r="O122" s="21" t="s">
        <v>44</v>
      </c>
      <c r="P122" t="s">
        <v>519</v>
      </c>
      <c r="Q122">
        <v>5.0999999999999996</v>
      </c>
      <c r="R122">
        <v>123</v>
      </c>
      <c r="S122">
        <v>6</v>
      </c>
      <c r="T122">
        <v>5</v>
      </c>
      <c r="U122">
        <v>5</v>
      </c>
      <c r="V122">
        <v>5</v>
      </c>
      <c r="Y122" t="s">
        <v>708</v>
      </c>
      <c r="Z122">
        <v>1061</v>
      </c>
      <c r="AA122" t="s">
        <v>546</v>
      </c>
    </row>
    <row r="123" spans="1:27" x14ac:dyDescent="0.25">
      <c r="A123" s="16" t="s">
        <v>1</v>
      </c>
      <c r="B123" s="22" t="s">
        <v>43</v>
      </c>
      <c r="C123" s="22" t="s">
        <v>2245</v>
      </c>
      <c r="D123" s="38" t="str">
        <f>VLOOKUP(S123, method!$A$1:$B$15, 2, 0)</f>
        <v>留後</v>
      </c>
      <c r="E123">
        <v>811</v>
      </c>
      <c r="F123">
        <v>6</v>
      </c>
      <c r="G123" t="s">
        <v>709</v>
      </c>
      <c r="H123" t="s">
        <v>441</v>
      </c>
      <c r="I123">
        <v>1600</v>
      </c>
      <c r="J123" s="32" t="s">
        <v>446</v>
      </c>
      <c r="K123">
        <v>5</v>
      </c>
      <c r="L123">
        <v>10</v>
      </c>
      <c r="M123">
        <v>30</v>
      </c>
      <c r="N123" s="24" t="s">
        <v>45</v>
      </c>
      <c r="O123" s="25" t="s">
        <v>150</v>
      </c>
      <c r="P123" t="s">
        <v>519</v>
      </c>
      <c r="Q123">
        <v>10</v>
      </c>
      <c r="R123">
        <v>125</v>
      </c>
      <c r="S123">
        <v>14</v>
      </c>
      <c r="T123">
        <v>13</v>
      </c>
      <c r="U123">
        <v>12</v>
      </c>
      <c r="V123">
        <v>6</v>
      </c>
      <c r="Y123" t="s">
        <v>606</v>
      </c>
      <c r="Z123">
        <v>1083</v>
      </c>
      <c r="AA123" t="s">
        <v>546</v>
      </c>
    </row>
    <row r="124" spans="1:27" x14ac:dyDescent="0.25">
      <c r="A124" s="16" t="s">
        <v>1</v>
      </c>
      <c r="B124" s="22" t="s">
        <v>43</v>
      </c>
      <c r="C124" s="22" t="s">
        <v>2245</v>
      </c>
      <c r="D124" s="38" t="str">
        <f>VLOOKUP(S124, method!$A$1:$B$15, 2, 0)</f>
        <v>留後</v>
      </c>
      <c r="E124">
        <v>747</v>
      </c>
      <c r="F124" s="34">
        <v>5</v>
      </c>
      <c r="G124" t="s">
        <v>551</v>
      </c>
      <c r="H124" s="31" t="s">
        <v>455</v>
      </c>
      <c r="I124">
        <v>1650</v>
      </c>
      <c r="J124" s="32" t="s">
        <v>446</v>
      </c>
      <c r="K124">
        <v>5</v>
      </c>
      <c r="L124">
        <v>8</v>
      </c>
      <c r="M124">
        <v>31</v>
      </c>
      <c r="N124" s="24" t="s">
        <v>45</v>
      </c>
      <c r="O124" s="19" t="s">
        <v>101</v>
      </c>
      <c r="P124" s="12">
        <v>2</v>
      </c>
      <c r="Q124">
        <v>11</v>
      </c>
      <c r="R124">
        <v>127</v>
      </c>
      <c r="S124">
        <v>11</v>
      </c>
      <c r="T124">
        <v>11</v>
      </c>
      <c r="U124">
        <v>12</v>
      </c>
      <c r="V124">
        <v>5</v>
      </c>
      <c r="Y124" t="s">
        <v>710</v>
      </c>
      <c r="Z124">
        <v>1082</v>
      </c>
      <c r="AA124" t="s">
        <v>546</v>
      </c>
    </row>
    <row r="125" spans="1:27" x14ac:dyDescent="0.25">
      <c r="A125" s="16" t="s">
        <v>1</v>
      </c>
      <c r="B125" s="22" t="s">
        <v>43</v>
      </c>
      <c r="C125" s="22" t="s">
        <v>2245</v>
      </c>
      <c r="D125" s="36" t="str">
        <f>VLOOKUP(S125, method!$A$1:$B$15, 2, 0)</f>
        <v>中後</v>
      </c>
      <c r="E125">
        <v>650</v>
      </c>
      <c r="F125" s="34">
        <v>5</v>
      </c>
      <c r="G125" t="s">
        <v>449</v>
      </c>
      <c r="H125" s="31" t="s">
        <v>450</v>
      </c>
      <c r="I125">
        <v>1650</v>
      </c>
      <c r="J125" s="32" t="s">
        <v>435</v>
      </c>
      <c r="K125">
        <v>5</v>
      </c>
      <c r="L125">
        <v>8</v>
      </c>
      <c r="M125">
        <v>31</v>
      </c>
      <c r="N125" s="24" t="s">
        <v>45</v>
      </c>
      <c r="O125" s="16" t="s">
        <v>316</v>
      </c>
      <c r="P125" s="12" t="s">
        <v>451</v>
      </c>
      <c r="Q125">
        <v>3.3</v>
      </c>
      <c r="R125">
        <v>128</v>
      </c>
      <c r="S125">
        <v>9</v>
      </c>
      <c r="T125">
        <v>8</v>
      </c>
      <c r="U125">
        <v>8</v>
      </c>
      <c r="V125">
        <v>5</v>
      </c>
      <c r="Y125" t="s">
        <v>711</v>
      </c>
      <c r="Z125">
        <v>1053</v>
      </c>
      <c r="AA125" t="s">
        <v>546</v>
      </c>
    </row>
    <row r="126" spans="1:27" x14ac:dyDescent="0.25">
      <c r="A126" s="16" t="s">
        <v>1</v>
      </c>
      <c r="B126" s="22" t="s">
        <v>43</v>
      </c>
      <c r="C126" s="22" t="s">
        <v>2245</v>
      </c>
      <c r="D126" s="37" t="str">
        <f>VLOOKUP(S126, method!$A$1:$B$15, 2, 0)</f>
        <v>中前</v>
      </c>
      <c r="E126">
        <v>630</v>
      </c>
      <c r="F126" s="28">
        <v>2</v>
      </c>
      <c r="G126" t="s">
        <v>712</v>
      </c>
      <c r="H126" s="30" t="s">
        <v>445</v>
      </c>
      <c r="I126">
        <v>1650</v>
      </c>
      <c r="J126" s="32" t="s">
        <v>446</v>
      </c>
      <c r="K126">
        <v>5</v>
      </c>
      <c r="L126">
        <v>1</v>
      </c>
      <c r="M126">
        <v>29</v>
      </c>
      <c r="N126" s="24" t="s">
        <v>45</v>
      </c>
      <c r="O126" s="16" t="s">
        <v>316</v>
      </c>
      <c r="P126" s="12" t="s">
        <v>431</v>
      </c>
      <c r="Q126">
        <v>4.2</v>
      </c>
      <c r="R126">
        <v>124</v>
      </c>
      <c r="S126">
        <v>5</v>
      </c>
      <c r="T126">
        <v>6</v>
      </c>
      <c r="U126">
        <v>6</v>
      </c>
      <c r="V126">
        <v>2</v>
      </c>
      <c r="Y126" t="s">
        <v>713</v>
      </c>
      <c r="Z126">
        <v>1065</v>
      </c>
      <c r="AA126" t="s">
        <v>546</v>
      </c>
    </row>
    <row r="127" spans="1:27" x14ac:dyDescent="0.25">
      <c r="A127" s="16" t="s">
        <v>1</v>
      </c>
      <c r="B127" s="22" t="s">
        <v>43</v>
      </c>
      <c r="C127" s="22" t="s">
        <v>2245</v>
      </c>
      <c r="D127" s="38" t="str">
        <f>VLOOKUP(S127, method!$A$1:$B$15, 2, 0)</f>
        <v>留後</v>
      </c>
      <c r="E127">
        <v>601</v>
      </c>
      <c r="F127" s="34">
        <v>5</v>
      </c>
      <c r="G127" t="s">
        <v>714</v>
      </c>
      <c r="H127" t="s">
        <v>467</v>
      </c>
      <c r="I127">
        <v>1650</v>
      </c>
      <c r="J127" s="32" t="s">
        <v>435</v>
      </c>
      <c r="K127">
        <v>5</v>
      </c>
      <c r="L127">
        <v>11</v>
      </c>
      <c r="M127">
        <v>31</v>
      </c>
      <c r="N127" s="24" t="s">
        <v>45</v>
      </c>
      <c r="O127" s="16" t="s">
        <v>316</v>
      </c>
      <c r="P127" t="s">
        <v>519</v>
      </c>
      <c r="Q127">
        <v>68</v>
      </c>
      <c r="R127">
        <v>122</v>
      </c>
      <c r="S127">
        <v>14</v>
      </c>
      <c r="T127">
        <v>14</v>
      </c>
      <c r="U127">
        <v>11</v>
      </c>
      <c r="V127">
        <v>5</v>
      </c>
      <c r="Y127" t="s">
        <v>715</v>
      </c>
      <c r="Z127">
        <v>1072</v>
      </c>
      <c r="AA127" t="s">
        <v>546</v>
      </c>
    </row>
    <row r="128" spans="1:27" x14ac:dyDescent="0.25">
      <c r="A128" s="16" t="s">
        <v>1</v>
      </c>
      <c r="B128" s="22" t="s">
        <v>43</v>
      </c>
      <c r="C128" s="22" t="s">
        <v>2245</v>
      </c>
      <c r="D128" s="37" t="str">
        <f>VLOOKUP(S128, method!$A$1:$B$15, 2, 0)</f>
        <v>中前</v>
      </c>
      <c r="E128">
        <v>534</v>
      </c>
      <c r="F128">
        <v>10</v>
      </c>
      <c r="G128" t="s">
        <v>716</v>
      </c>
      <c r="H128" t="s">
        <v>467</v>
      </c>
      <c r="I128" s="43">
        <v>1800</v>
      </c>
      <c r="J128" s="32" t="s">
        <v>435</v>
      </c>
      <c r="K128">
        <v>5</v>
      </c>
      <c r="L128">
        <v>9</v>
      </c>
      <c r="M128">
        <v>32</v>
      </c>
      <c r="N128" s="24" t="s">
        <v>45</v>
      </c>
      <c r="O128" s="26" t="s">
        <v>389</v>
      </c>
      <c r="P128">
        <v>9</v>
      </c>
      <c r="Q128">
        <v>33</v>
      </c>
      <c r="R128">
        <v>127</v>
      </c>
      <c r="S128">
        <v>6</v>
      </c>
      <c r="T128">
        <v>4</v>
      </c>
      <c r="U128">
        <v>2</v>
      </c>
      <c r="V128">
        <v>2</v>
      </c>
      <c r="W128">
        <v>10</v>
      </c>
      <c r="Y128" t="s">
        <v>717</v>
      </c>
      <c r="Z128">
        <v>1056</v>
      </c>
      <c r="AA128" t="s">
        <v>546</v>
      </c>
    </row>
    <row r="129" spans="1:28" x14ac:dyDescent="0.25">
      <c r="A129" s="16" t="s">
        <v>1</v>
      </c>
      <c r="B129" s="22" t="s">
        <v>43</v>
      </c>
      <c r="C129" s="22" t="s">
        <v>2245</v>
      </c>
      <c r="D129" s="36" t="str">
        <f>VLOOKUP(S129, method!$A$1:$B$15, 2, 0)</f>
        <v>中後</v>
      </c>
      <c r="E129">
        <v>515</v>
      </c>
      <c r="F129">
        <v>8</v>
      </c>
      <c r="G129" t="s">
        <v>596</v>
      </c>
      <c r="H129" s="31" t="s">
        <v>455</v>
      </c>
      <c r="I129">
        <v>1650</v>
      </c>
      <c r="J129" s="32" t="s">
        <v>446</v>
      </c>
      <c r="K129">
        <v>5</v>
      </c>
      <c r="L129">
        <v>10</v>
      </c>
      <c r="M129">
        <v>32</v>
      </c>
      <c r="N129" s="24" t="s">
        <v>45</v>
      </c>
      <c r="O129" s="26" t="s">
        <v>389</v>
      </c>
      <c r="P129">
        <v>5</v>
      </c>
      <c r="Q129">
        <v>15</v>
      </c>
      <c r="R129">
        <v>127</v>
      </c>
      <c r="S129">
        <v>10</v>
      </c>
      <c r="T129">
        <v>9</v>
      </c>
      <c r="U129">
        <v>9</v>
      </c>
      <c r="V129">
        <v>8</v>
      </c>
      <c r="Y129" t="s">
        <v>718</v>
      </c>
      <c r="Z129">
        <v>1065</v>
      </c>
      <c r="AA129" t="s">
        <v>561</v>
      </c>
    </row>
    <row r="130" spans="1:28" x14ac:dyDescent="0.25">
      <c r="A130" s="16" t="s">
        <v>1</v>
      </c>
      <c r="B130" s="22" t="s">
        <v>43</v>
      </c>
      <c r="C130" s="22" t="s">
        <v>2245</v>
      </c>
      <c r="D130" s="37" t="str">
        <f>VLOOKUP(S130, method!$A$1:$B$15, 2, 0)</f>
        <v>中前</v>
      </c>
      <c r="E130">
        <v>377</v>
      </c>
      <c r="F130">
        <v>14</v>
      </c>
      <c r="G130" t="s">
        <v>602</v>
      </c>
      <c r="H130" t="s">
        <v>539</v>
      </c>
      <c r="I130">
        <v>1400</v>
      </c>
      <c r="J130" s="32" t="s">
        <v>435</v>
      </c>
      <c r="K130">
        <v>5</v>
      </c>
      <c r="L130">
        <v>2</v>
      </c>
      <c r="M130">
        <v>32</v>
      </c>
      <c r="N130" s="24" t="s">
        <v>45</v>
      </c>
      <c r="O130" s="27" t="s">
        <v>398</v>
      </c>
      <c r="P130">
        <v>12</v>
      </c>
      <c r="Q130">
        <v>10</v>
      </c>
      <c r="R130">
        <v>127</v>
      </c>
      <c r="S130">
        <v>7</v>
      </c>
      <c r="T130">
        <v>8</v>
      </c>
      <c r="U130">
        <v>9</v>
      </c>
      <c r="V130">
        <v>14</v>
      </c>
      <c r="Y130" t="s">
        <v>719</v>
      </c>
      <c r="Z130">
        <v>1079</v>
      </c>
      <c r="AA130" t="s">
        <v>191</v>
      </c>
    </row>
    <row r="131" spans="1:28" x14ac:dyDescent="0.25">
      <c r="A131" s="16" t="s">
        <v>1</v>
      </c>
      <c r="B131" s="22" t="s">
        <v>43</v>
      </c>
      <c r="C131" s="22" t="s">
        <v>2245</v>
      </c>
      <c r="E131">
        <v>270</v>
      </c>
      <c r="F131" t="s">
        <v>720</v>
      </c>
      <c r="G131" t="s">
        <v>469</v>
      </c>
      <c r="H131" t="s">
        <v>467</v>
      </c>
      <c r="I131" s="43">
        <v>1800</v>
      </c>
      <c r="J131" s="32" t="s">
        <v>435</v>
      </c>
      <c r="K131">
        <v>5</v>
      </c>
      <c r="L131" t="s">
        <v>546</v>
      </c>
      <c r="M131">
        <v>27</v>
      </c>
      <c r="N131" s="24" t="s">
        <v>45</v>
      </c>
      <c r="O131" s="16" t="s">
        <v>316</v>
      </c>
      <c r="P131" t="s">
        <v>546</v>
      </c>
      <c r="Q131" t="s">
        <v>546</v>
      </c>
      <c r="R131">
        <v>129</v>
      </c>
      <c r="S131" t="s">
        <v>546</v>
      </c>
      <c r="Y131" t="s">
        <v>546</v>
      </c>
      <c r="Z131" t="s">
        <v>546</v>
      </c>
      <c r="AA131" t="s">
        <v>546</v>
      </c>
      <c r="AB131" t="s">
        <v>546</v>
      </c>
    </row>
    <row r="132" spans="1:28" x14ac:dyDescent="0.25">
      <c r="A132" s="16" t="s">
        <v>1</v>
      </c>
      <c r="B132" s="22" t="s">
        <v>43</v>
      </c>
      <c r="C132" s="22" t="s">
        <v>2245</v>
      </c>
      <c r="D132" s="37" t="str">
        <f>VLOOKUP(S132, method!$A$1:$B$15, 2, 0)</f>
        <v>中前</v>
      </c>
      <c r="E132">
        <v>260</v>
      </c>
      <c r="F132" s="28">
        <v>1</v>
      </c>
      <c r="G132" t="s">
        <v>605</v>
      </c>
      <c r="H132" t="s">
        <v>441</v>
      </c>
      <c r="I132">
        <v>1400</v>
      </c>
      <c r="J132" s="32" t="s">
        <v>435</v>
      </c>
      <c r="K132">
        <v>5</v>
      </c>
      <c r="L132">
        <v>7</v>
      </c>
      <c r="M132">
        <v>27</v>
      </c>
      <c r="N132" s="24" t="s">
        <v>45</v>
      </c>
      <c r="O132" s="27" t="s">
        <v>398</v>
      </c>
      <c r="P132" s="12" t="s">
        <v>431</v>
      </c>
      <c r="Q132">
        <v>14</v>
      </c>
      <c r="R132">
        <v>122</v>
      </c>
      <c r="S132">
        <v>7</v>
      </c>
      <c r="T132">
        <v>8</v>
      </c>
      <c r="U132">
        <v>8</v>
      </c>
      <c r="V132">
        <v>1</v>
      </c>
      <c r="Y132" t="s">
        <v>721</v>
      </c>
      <c r="Z132">
        <v>1080</v>
      </c>
      <c r="AA132" t="s">
        <v>191</v>
      </c>
    </row>
    <row r="133" spans="1:28" x14ac:dyDescent="0.25">
      <c r="A133" s="16" t="s">
        <v>1</v>
      </c>
      <c r="B133" s="22" t="s">
        <v>43</v>
      </c>
      <c r="C133" s="22" t="s">
        <v>2245</v>
      </c>
      <c r="D133" s="36" t="str">
        <f>VLOOKUP(S133, method!$A$1:$B$15, 2, 0)</f>
        <v>中後</v>
      </c>
      <c r="E133">
        <v>212</v>
      </c>
      <c r="F133">
        <v>6</v>
      </c>
      <c r="G133" t="s">
        <v>470</v>
      </c>
      <c r="H133" s="42" t="s">
        <v>445</v>
      </c>
      <c r="I133" s="43">
        <v>1800</v>
      </c>
      <c r="J133" s="32" t="s">
        <v>435</v>
      </c>
      <c r="K133">
        <v>5</v>
      </c>
      <c r="L133">
        <v>4</v>
      </c>
      <c r="M133">
        <v>29</v>
      </c>
      <c r="N133" s="24" t="s">
        <v>45</v>
      </c>
      <c r="O133" s="25" t="s">
        <v>150</v>
      </c>
      <c r="P133">
        <v>5</v>
      </c>
      <c r="Q133">
        <v>6.1</v>
      </c>
      <c r="R133">
        <v>122</v>
      </c>
      <c r="S133">
        <v>8</v>
      </c>
      <c r="T133">
        <v>8</v>
      </c>
      <c r="U133">
        <v>6</v>
      </c>
      <c r="V133">
        <v>1</v>
      </c>
      <c r="W133">
        <v>6</v>
      </c>
      <c r="Y133" t="s">
        <v>46</v>
      </c>
      <c r="Z133">
        <v>1080</v>
      </c>
      <c r="AA133" t="s">
        <v>191</v>
      </c>
    </row>
    <row r="134" spans="1:28" x14ac:dyDescent="0.25">
      <c r="A134" s="16" t="s">
        <v>1</v>
      </c>
      <c r="B134" s="22" t="s">
        <v>43</v>
      </c>
      <c r="C134" s="22" t="s">
        <v>2245</v>
      </c>
      <c r="D134" s="35" t="str">
        <f>VLOOKUP(S134, method!$A$1:$B$15, 2, 0)</f>
        <v>放頭</v>
      </c>
      <c r="E134">
        <v>147</v>
      </c>
      <c r="F134" s="34">
        <v>4</v>
      </c>
      <c r="G134" t="s">
        <v>609</v>
      </c>
      <c r="H134" t="s">
        <v>441</v>
      </c>
      <c r="I134" s="43">
        <v>1800</v>
      </c>
      <c r="J134" s="32" t="s">
        <v>435</v>
      </c>
      <c r="K134">
        <v>5</v>
      </c>
      <c r="L134">
        <v>12</v>
      </c>
      <c r="M134">
        <v>31</v>
      </c>
      <c r="N134" s="24" t="s">
        <v>45</v>
      </c>
      <c r="O134" s="25" t="s">
        <v>150</v>
      </c>
      <c r="P134">
        <v>4</v>
      </c>
      <c r="Q134">
        <v>24</v>
      </c>
      <c r="R134">
        <v>127</v>
      </c>
      <c r="S134">
        <v>3</v>
      </c>
      <c r="T134">
        <v>2</v>
      </c>
      <c r="U134">
        <v>2</v>
      </c>
      <c r="V134">
        <v>2</v>
      </c>
      <c r="W134">
        <v>4</v>
      </c>
      <c r="Y134" t="s">
        <v>722</v>
      </c>
      <c r="Z134">
        <v>1072</v>
      </c>
      <c r="AA134" t="s">
        <v>191</v>
      </c>
    </row>
    <row r="135" spans="1:28" x14ac:dyDescent="0.25">
      <c r="A135" s="16" t="s">
        <v>1</v>
      </c>
      <c r="B135" s="22" t="s">
        <v>43</v>
      </c>
      <c r="C135" s="22" t="s">
        <v>2245</v>
      </c>
      <c r="D135" s="37" t="str">
        <f>VLOOKUP(S135, method!$A$1:$B$15, 2, 0)</f>
        <v>中前</v>
      </c>
      <c r="E135">
        <v>111</v>
      </c>
      <c r="F135">
        <v>12</v>
      </c>
      <c r="G135" t="s">
        <v>723</v>
      </c>
      <c r="H135" t="s">
        <v>506</v>
      </c>
      <c r="I135">
        <v>1600</v>
      </c>
      <c r="J135" s="32" t="s">
        <v>446</v>
      </c>
      <c r="K135">
        <v>5</v>
      </c>
      <c r="L135">
        <v>12</v>
      </c>
      <c r="M135">
        <v>33</v>
      </c>
      <c r="N135" s="24" t="s">
        <v>45</v>
      </c>
      <c r="O135" s="25" t="s">
        <v>150</v>
      </c>
      <c r="P135" t="s">
        <v>634</v>
      </c>
      <c r="Q135">
        <v>19</v>
      </c>
      <c r="R135">
        <v>128</v>
      </c>
      <c r="S135">
        <v>7</v>
      </c>
      <c r="T135">
        <v>7</v>
      </c>
      <c r="U135">
        <v>10</v>
      </c>
      <c r="V135">
        <v>12</v>
      </c>
      <c r="Y135" t="s">
        <v>724</v>
      </c>
      <c r="Z135">
        <v>1069</v>
      </c>
      <c r="AA135" t="s">
        <v>191</v>
      </c>
    </row>
    <row r="136" spans="1:28" x14ac:dyDescent="0.25">
      <c r="A136" s="16" t="s">
        <v>1</v>
      </c>
      <c r="B136" s="22" t="s">
        <v>43</v>
      </c>
      <c r="C136" s="22" t="s">
        <v>2245</v>
      </c>
      <c r="E136">
        <v>56</v>
      </c>
      <c r="F136" t="s">
        <v>720</v>
      </c>
      <c r="G136" t="s">
        <v>725</v>
      </c>
      <c r="H136" t="s">
        <v>429</v>
      </c>
      <c r="I136">
        <v>1600</v>
      </c>
      <c r="J136" s="32" t="s">
        <v>435</v>
      </c>
      <c r="K136">
        <v>5</v>
      </c>
      <c r="L136" t="s">
        <v>546</v>
      </c>
      <c r="M136">
        <v>33</v>
      </c>
      <c r="N136" s="24" t="s">
        <v>45</v>
      </c>
      <c r="O136" s="18" t="s">
        <v>116</v>
      </c>
      <c r="P136" t="s">
        <v>546</v>
      </c>
      <c r="Q136" t="s">
        <v>546</v>
      </c>
      <c r="R136">
        <v>128</v>
      </c>
      <c r="S136" t="s">
        <v>546</v>
      </c>
      <c r="Y136" t="s">
        <v>546</v>
      </c>
      <c r="Z136" t="s">
        <v>546</v>
      </c>
      <c r="AA136" t="s">
        <v>546</v>
      </c>
      <c r="AB136" t="s">
        <v>546</v>
      </c>
    </row>
    <row r="137" spans="1:28" x14ac:dyDescent="0.25">
      <c r="A137" s="16" t="s">
        <v>1</v>
      </c>
      <c r="B137" s="22" t="s">
        <v>43</v>
      </c>
      <c r="C137" s="22" t="s">
        <v>2245</v>
      </c>
      <c r="D137" s="36" t="str">
        <f>VLOOKUP(S137, method!$A$1:$B$15, 2, 0)</f>
        <v>中後</v>
      </c>
      <c r="E137">
        <v>38</v>
      </c>
      <c r="F137">
        <v>7</v>
      </c>
      <c r="G137" t="s">
        <v>482</v>
      </c>
      <c r="H137" t="s">
        <v>467</v>
      </c>
      <c r="I137">
        <v>1650</v>
      </c>
      <c r="J137" s="33" t="s">
        <v>483</v>
      </c>
      <c r="K137">
        <v>5</v>
      </c>
      <c r="L137">
        <v>8</v>
      </c>
      <c r="M137">
        <v>35</v>
      </c>
      <c r="N137" s="24" t="s">
        <v>45</v>
      </c>
      <c r="O137" s="18" t="s">
        <v>116</v>
      </c>
      <c r="P137" t="s">
        <v>696</v>
      </c>
      <c r="Q137">
        <v>14</v>
      </c>
      <c r="R137">
        <v>129</v>
      </c>
      <c r="S137">
        <v>8</v>
      </c>
      <c r="T137">
        <v>9</v>
      </c>
      <c r="U137">
        <v>9</v>
      </c>
      <c r="V137">
        <v>7</v>
      </c>
      <c r="Y137" t="s">
        <v>726</v>
      </c>
      <c r="Z137">
        <v>1059</v>
      </c>
      <c r="AA137" t="s">
        <v>565</v>
      </c>
    </row>
    <row r="138" spans="1:28" x14ac:dyDescent="0.25">
      <c r="A138" s="16" t="s">
        <v>1</v>
      </c>
      <c r="B138" s="22" t="s">
        <v>43</v>
      </c>
      <c r="C138" s="22" t="s">
        <v>2245</v>
      </c>
      <c r="D138" s="36" t="str">
        <f>VLOOKUP(S138, method!$A$1:$B$15, 2, 0)</f>
        <v>中後</v>
      </c>
      <c r="E138">
        <v>1</v>
      </c>
      <c r="F138" s="34">
        <v>5</v>
      </c>
      <c r="G138" t="s">
        <v>695</v>
      </c>
      <c r="H138" t="s">
        <v>434</v>
      </c>
      <c r="I138">
        <v>1600</v>
      </c>
      <c r="J138" s="33" t="s">
        <v>499</v>
      </c>
      <c r="K138">
        <v>5</v>
      </c>
      <c r="L138">
        <v>11</v>
      </c>
      <c r="M138">
        <v>35</v>
      </c>
      <c r="N138" s="24" t="s">
        <v>45</v>
      </c>
      <c r="O138" s="18" t="s">
        <v>116</v>
      </c>
      <c r="P138" s="12">
        <v>2</v>
      </c>
      <c r="Q138">
        <v>45</v>
      </c>
      <c r="R138">
        <v>130</v>
      </c>
      <c r="S138">
        <v>10</v>
      </c>
      <c r="T138">
        <v>11</v>
      </c>
      <c r="U138">
        <v>11</v>
      </c>
      <c r="V138">
        <v>5</v>
      </c>
      <c r="Y138" t="s">
        <v>727</v>
      </c>
      <c r="Z138">
        <v>1049</v>
      </c>
      <c r="AA138" t="s">
        <v>728</v>
      </c>
    </row>
    <row r="139" spans="1:28" x14ac:dyDescent="0.25">
      <c r="A139" s="16" t="s">
        <v>1</v>
      </c>
      <c r="B139" s="22" t="s">
        <v>43</v>
      </c>
      <c r="C139" s="22" t="s">
        <v>2245</v>
      </c>
      <c r="D139" s="36" t="str">
        <f>VLOOKUP(S139, method!$A$1:$B$15, 2, 0)</f>
        <v>中後</v>
      </c>
      <c r="E139">
        <v>813</v>
      </c>
      <c r="F139">
        <v>6</v>
      </c>
      <c r="G139" t="s">
        <v>729</v>
      </c>
      <c r="H139" s="31" t="s">
        <v>455</v>
      </c>
      <c r="I139" s="43">
        <v>1800</v>
      </c>
      <c r="J139" s="32" t="s">
        <v>446</v>
      </c>
      <c r="K139">
        <v>5</v>
      </c>
      <c r="L139">
        <v>9</v>
      </c>
      <c r="M139">
        <v>39</v>
      </c>
      <c r="N139" s="24" t="s">
        <v>45</v>
      </c>
      <c r="O139" s="18" t="s">
        <v>524</v>
      </c>
      <c r="P139" t="s">
        <v>447</v>
      </c>
      <c r="Q139">
        <v>17</v>
      </c>
      <c r="R139">
        <v>127</v>
      </c>
      <c r="S139">
        <v>8</v>
      </c>
      <c r="T139">
        <v>8</v>
      </c>
      <c r="U139">
        <v>8</v>
      </c>
      <c r="V139">
        <v>8</v>
      </c>
      <c r="W139">
        <v>6</v>
      </c>
      <c r="Y139" t="s">
        <v>730</v>
      </c>
      <c r="Z139">
        <v>1052</v>
      </c>
      <c r="AA139" t="s">
        <v>284</v>
      </c>
    </row>
    <row r="140" spans="1:28" x14ac:dyDescent="0.25">
      <c r="A140" s="16" t="s">
        <v>1</v>
      </c>
      <c r="B140" s="22" t="s">
        <v>43</v>
      </c>
      <c r="C140" s="22" t="s">
        <v>2245</v>
      </c>
      <c r="D140" s="36" t="str">
        <f>VLOOKUP(S140, method!$A$1:$B$15, 2, 0)</f>
        <v>中後</v>
      </c>
      <c r="E140">
        <v>777</v>
      </c>
      <c r="F140">
        <v>12</v>
      </c>
      <c r="G140" t="s">
        <v>698</v>
      </c>
      <c r="H140" s="31" t="s">
        <v>461</v>
      </c>
      <c r="I140">
        <v>1650</v>
      </c>
      <c r="J140" s="32" t="s">
        <v>435</v>
      </c>
      <c r="K140">
        <v>4</v>
      </c>
      <c r="L140">
        <v>10</v>
      </c>
      <c r="M140">
        <v>41</v>
      </c>
      <c r="N140" s="24" t="s">
        <v>45</v>
      </c>
      <c r="O140" s="26" t="s">
        <v>693</v>
      </c>
      <c r="P140" t="s">
        <v>731</v>
      </c>
      <c r="Q140">
        <v>21</v>
      </c>
      <c r="R140">
        <v>118</v>
      </c>
      <c r="S140">
        <v>10</v>
      </c>
      <c r="T140">
        <v>9</v>
      </c>
      <c r="U140">
        <v>9</v>
      </c>
      <c r="V140">
        <v>12</v>
      </c>
      <c r="Y140" t="s">
        <v>732</v>
      </c>
      <c r="Z140">
        <v>1060</v>
      </c>
      <c r="AA140" t="s">
        <v>284</v>
      </c>
    </row>
    <row r="141" spans="1:28" x14ac:dyDescent="0.25">
      <c r="A141" s="16" t="s">
        <v>1</v>
      </c>
      <c r="B141" s="22" t="s">
        <v>43</v>
      </c>
      <c r="C141" s="22" t="s">
        <v>2245</v>
      </c>
      <c r="D141" s="37" t="str">
        <f>VLOOKUP(S141, method!$A$1:$B$15, 2, 0)</f>
        <v>中前</v>
      </c>
      <c r="E141">
        <v>727</v>
      </c>
      <c r="F141" s="34">
        <v>5</v>
      </c>
      <c r="G141" t="s">
        <v>733</v>
      </c>
      <c r="H141" s="31" t="s">
        <v>450</v>
      </c>
      <c r="I141">
        <v>1650</v>
      </c>
      <c r="J141" s="33" t="s">
        <v>499</v>
      </c>
      <c r="K141">
        <v>4</v>
      </c>
      <c r="L141">
        <v>3</v>
      </c>
      <c r="M141">
        <v>43</v>
      </c>
      <c r="N141" s="24" t="s">
        <v>45</v>
      </c>
      <c r="O141" s="26" t="s">
        <v>389</v>
      </c>
      <c r="P141">
        <v>6</v>
      </c>
      <c r="Q141">
        <v>15</v>
      </c>
      <c r="R141">
        <v>119</v>
      </c>
      <c r="S141">
        <v>5</v>
      </c>
      <c r="T141">
        <v>5</v>
      </c>
      <c r="U141">
        <v>5</v>
      </c>
      <c r="V141">
        <v>5</v>
      </c>
      <c r="Y141" t="s">
        <v>734</v>
      </c>
      <c r="Z141">
        <v>1047</v>
      </c>
      <c r="AA141" t="s">
        <v>735</v>
      </c>
    </row>
    <row r="142" spans="1:28" x14ac:dyDescent="0.25">
      <c r="A142" s="16" t="s">
        <v>1</v>
      </c>
      <c r="B142" s="22" t="s">
        <v>43</v>
      </c>
      <c r="C142" s="22" t="s">
        <v>2245</v>
      </c>
      <c r="D142" s="37" t="str">
        <f>VLOOKUP(S142, method!$A$1:$B$15, 2, 0)</f>
        <v>中前</v>
      </c>
      <c r="E142">
        <v>687</v>
      </c>
      <c r="F142">
        <v>8</v>
      </c>
      <c r="G142" t="s">
        <v>580</v>
      </c>
      <c r="H142" s="42" t="s">
        <v>445</v>
      </c>
      <c r="I142">
        <v>1650</v>
      </c>
      <c r="J142" s="32" t="s">
        <v>435</v>
      </c>
      <c r="K142">
        <v>4</v>
      </c>
      <c r="L142">
        <v>3</v>
      </c>
      <c r="M142">
        <v>45</v>
      </c>
      <c r="N142" s="24" t="s">
        <v>45</v>
      </c>
      <c r="O142" s="20" t="s">
        <v>58</v>
      </c>
      <c r="P142" t="s">
        <v>629</v>
      </c>
      <c r="Q142">
        <v>10</v>
      </c>
      <c r="R142">
        <v>119</v>
      </c>
      <c r="S142">
        <v>5</v>
      </c>
      <c r="T142">
        <v>5</v>
      </c>
      <c r="U142">
        <v>4</v>
      </c>
      <c r="V142">
        <v>8</v>
      </c>
      <c r="Y142" t="s">
        <v>736</v>
      </c>
      <c r="Z142">
        <v>1027</v>
      </c>
      <c r="AA142" t="s">
        <v>191</v>
      </c>
    </row>
    <row r="143" spans="1:28" x14ac:dyDescent="0.25">
      <c r="A143" s="16" t="s">
        <v>1</v>
      </c>
      <c r="B143" s="22" t="s">
        <v>43</v>
      </c>
      <c r="C143" s="22" t="s">
        <v>2245</v>
      </c>
      <c r="D143" s="37" t="str">
        <f>VLOOKUP(S143, method!$A$1:$B$15, 2, 0)</f>
        <v>中前</v>
      </c>
      <c r="E143">
        <v>632</v>
      </c>
      <c r="F143">
        <v>7</v>
      </c>
      <c r="G143" t="s">
        <v>737</v>
      </c>
      <c r="H143" s="31" t="s">
        <v>450</v>
      </c>
      <c r="I143">
        <v>1650</v>
      </c>
      <c r="J143" s="33" t="s">
        <v>499</v>
      </c>
      <c r="K143">
        <v>4</v>
      </c>
      <c r="L143">
        <v>3</v>
      </c>
      <c r="M143">
        <v>47</v>
      </c>
      <c r="N143" s="24" t="s">
        <v>45</v>
      </c>
      <c r="O143" s="25" t="s">
        <v>150</v>
      </c>
      <c r="P143" t="s">
        <v>699</v>
      </c>
      <c r="Q143">
        <v>10</v>
      </c>
      <c r="R143">
        <v>122</v>
      </c>
      <c r="S143">
        <v>6</v>
      </c>
      <c r="T143">
        <v>6</v>
      </c>
      <c r="U143">
        <v>6</v>
      </c>
      <c r="V143">
        <v>7</v>
      </c>
      <c r="Y143" t="s">
        <v>738</v>
      </c>
      <c r="Z143">
        <v>1066</v>
      </c>
      <c r="AA143" t="s">
        <v>739</v>
      </c>
    </row>
    <row r="144" spans="1:28" x14ac:dyDescent="0.25">
      <c r="A144" s="16" t="s">
        <v>1</v>
      </c>
      <c r="B144" s="22" t="s">
        <v>43</v>
      </c>
      <c r="C144" s="22" t="s">
        <v>2245</v>
      </c>
      <c r="D144" s="37" t="str">
        <f>VLOOKUP(S144, method!$A$1:$B$15, 2, 0)</f>
        <v>中前</v>
      </c>
      <c r="E144">
        <v>575</v>
      </c>
      <c r="F144">
        <v>7</v>
      </c>
      <c r="G144" t="s">
        <v>615</v>
      </c>
      <c r="H144" s="31" t="s">
        <v>455</v>
      </c>
      <c r="I144">
        <v>1650</v>
      </c>
      <c r="J144" s="32" t="s">
        <v>435</v>
      </c>
      <c r="K144">
        <v>4</v>
      </c>
      <c r="L144">
        <v>12</v>
      </c>
      <c r="M144">
        <v>49</v>
      </c>
      <c r="N144" s="24" t="s">
        <v>45</v>
      </c>
      <c r="O144" s="20" t="s">
        <v>58</v>
      </c>
      <c r="P144">
        <v>4</v>
      </c>
      <c r="Q144">
        <v>15</v>
      </c>
      <c r="R144">
        <v>123</v>
      </c>
      <c r="S144">
        <v>5</v>
      </c>
      <c r="T144">
        <v>3</v>
      </c>
      <c r="U144">
        <v>4</v>
      </c>
      <c r="V144">
        <v>7</v>
      </c>
      <c r="Y144" t="s">
        <v>740</v>
      </c>
      <c r="Z144">
        <v>1041</v>
      </c>
      <c r="AA144" t="s">
        <v>741</v>
      </c>
    </row>
    <row r="145" spans="1:27" x14ac:dyDescent="0.25">
      <c r="A145" s="16" t="s">
        <v>1</v>
      </c>
      <c r="B145" s="22" t="s">
        <v>43</v>
      </c>
      <c r="C145" s="22" t="s">
        <v>2245</v>
      </c>
      <c r="D145" s="36" t="str">
        <f>VLOOKUP(S145, method!$A$1:$B$15, 2, 0)</f>
        <v>中後</v>
      </c>
      <c r="E145">
        <v>536</v>
      </c>
      <c r="F145" s="34">
        <v>4</v>
      </c>
      <c r="G145" t="s">
        <v>617</v>
      </c>
      <c r="H145" s="31" t="s">
        <v>450</v>
      </c>
      <c r="I145">
        <v>1650</v>
      </c>
      <c r="J145" s="32" t="s">
        <v>435</v>
      </c>
      <c r="K145">
        <v>4</v>
      </c>
      <c r="L145">
        <v>8</v>
      </c>
      <c r="M145">
        <v>50</v>
      </c>
      <c r="N145" s="24" t="s">
        <v>45</v>
      </c>
      <c r="O145" s="20" t="s">
        <v>58</v>
      </c>
      <c r="P145" s="12" t="s">
        <v>464</v>
      </c>
      <c r="Q145">
        <v>37</v>
      </c>
      <c r="R145">
        <v>123</v>
      </c>
      <c r="S145">
        <v>10</v>
      </c>
      <c r="T145">
        <v>10</v>
      </c>
      <c r="U145">
        <v>10</v>
      </c>
      <c r="V145">
        <v>4</v>
      </c>
      <c r="Y145" t="s">
        <v>742</v>
      </c>
      <c r="Z145">
        <v>1048</v>
      </c>
      <c r="AA145" t="s">
        <v>741</v>
      </c>
    </row>
    <row r="146" spans="1:27" x14ac:dyDescent="0.25">
      <c r="A146" s="16" t="s">
        <v>1</v>
      </c>
      <c r="B146" s="22" t="s">
        <v>43</v>
      </c>
      <c r="C146" s="22" t="s">
        <v>2245</v>
      </c>
      <c r="D146" s="38" t="str">
        <f>VLOOKUP(S146, method!$A$1:$B$15, 2, 0)</f>
        <v>留後</v>
      </c>
      <c r="E146">
        <v>431</v>
      </c>
      <c r="F146">
        <v>10</v>
      </c>
      <c r="G146" t="s">
        <v>502</v>
      </c>
      <c r="H146" t="s">
        <v>467</v>
      </c>
      <c r="I146">
        <v>1650</v>
      </c>
      <c r="J146" s="32" t="s">
        <v>435</v>
      </c>
      <c r="K146">
        <v>4</v>
      </c>
      <c r="L146">
        <v>11</v>
      </c>
      <c r="M146">
        <v>52</v>
      </c>
      <c r="N146" s="24" t="s">
        <v>45</v>
      </c>
      <c r="O146" s="20" t="s">
        <v>58</v>
      </c>
      <c r="P146" t="s">
        <v>743</v>
      </c>
      <c r="Q146">
        <v>33</v>
      </c>
      <c r="R146">
        <v>125</v>
      </c>
      <c r="S146">
        <v>12</v>
      </c>
      <c r="T146">
        <v>12</v>
      </c>
      <c r="U146">
        <v>12</v>
      </c>
      <c r="V146">
        <v>10</v>
      </c>
      <c r="Y146" t="s">
        <v>744</v>
      </c>
      <c r="Z146">
        <v>1069</v>
      </c>
      <c r="AA146" t="s">
        <v>741</v>
      </c>
    </row>
    <row r="147" spans="1:27" x14ac:dyDescent="0.25">
      <c r="A147" s="16" t="s">
        <v>1</v>
      </c>
      <c r="B147" s="22" t="s">
        <v>43</v>
      </c>
      <c r="C147" s="22" t="s">
        <v>2245</v>
      </c>
      <c r="D147" s="36" t="str">
        <f>VLOOKUP(S147, method!$A$1:$B$15, 2, 0)</f>
        <v>中後</v>
      </c>
      <c r="E147">
        <v>361</v>
      </c>
      <c r="F147">
        <v>6</v>
      </c>
      <c r="G147" t="s">
        <v>745</v>
      </c>
      <c r="H147" t="s">
        <v>467</v>
      </c>
      <c r="I147" s="43">
        <v>1800</v>
      </c>
      <c r="J147" s="32" t="s">
        <v>435</v>
      </c>
      <c r="K147">
        <v>4</v>
      </c>
      <c r="L147">
        <v>2</v>
      </c>
      <c r="M147">
        <v>54</v>
      </c>
      <c r="N147" s="24" t="s">
        <v>45</v>
      </c>
      <c r="O147" s="16" t="s">
        <v>13</v>
      </c>
      <c r="P147" t="s">
        <v>541</v>
      </c>
      <c r="Q147">
        <v>5.6</v>
      </c>
      <c r="R147">
        <v>129</v>
      </c>
      <c r="S147">
        <v>8</v>
      </c>
      <c r="T147">
        <v>7</v>
      </c>
      <c r="U147">
        <v>1</v>
      </c>
      <c r="V147">
        <v>1</v>
      </c>
      <c r="W147">
        <v>6</v>
      </c>
      <c r="Y147" t="s">
        <v>746</v>
      </c>
      <c r="Z147">
        <v>1057</v>
      </c>
      <c r="AA147" t="s">
        <v>741</v>
      </c>
    </row>
    <row r="148" spans="1:27" x14ac:dyDescent="0.25">
      <c r="A148" s="16" t="s">
        <v>1</v>
      </c>
      <c r="B148" s="22" t="s">
        <v>43</v>
      </c>
      <c r="C148" s="22" t="s">
        <v>2245</v>
      </c>
      <c r="D148" s="37" t="str">
        <f>VLOOKUP(S148, method!$A$1:$B$15, 2, 0)</f>
        <v>中前</v>
      </c>
      <c r="E148">
        <v>273</v>
      </c>
      <c r="F148">
        <v>6</v>
      </c>
      <c r="G148" t="s">
        <v>747</v>
      </c>
      <c r="H148" t="s">
        <v>467</v>
      </c>
      <c r="I148">
        <v>1650</v>
      </c>
      <c r="J148" s="32" t="s">
        <v>435</v>
      </c>
      <c r="K148">
        <v>4</v>
      </c>
      <c r="L148">
        <v>7</v>
      </c>
      <c r="M148">
        <v>56</v>
      </c>
      <c r="N148" s="24" t="s">
        <v>45</v>
      </c>
      <c r="O148" s="16" t="s">
        <v>316</v>
      </c>
      <c r="P148">
        <v>3</v>
      </c>
      <c r="Q148">
        <v>46</v>
      </c>
      <c r="R148">
        <v>133</v>
      </c>
      <c r="S148">
        <v>6</v>
      </c>
      <c r="T148">
        <v>6</v>
      </c>
      <c r="U148">
        <v>8</v>
      </c>
      <c r="V148">
        <v>6</v>
      </c>
      <c r="Y148" t="s">
        <v>748</v>
      </c>
      <c r="Z148">
        <v>1051</v>
      </c>
      <c r="AA148" t="s">
        <v>741</v>
      </c>
    </row>
    <row r="149" spans="1:27" x14ac:dyDescent="0.25">
      <c r="A149" s="16" t="s">
        <v>1</v>
      </c>
      <c r="B149" s="22" t="s">
        <v>43</v>
      </c>
      <c r="C149" s="22" t="s">
        <v>2245</v>
      </c>
      <c r="D149" s="38" t="str">
        <f>VLOOKUP(S149, method!$A$1:$B$15, 2, 0)</f>
        <v>留後</v>
      </c>
      <c r="E149">
        <v>215</v>
      </c>
      <c r="F149">
        <v>10</v>
      </c>
      <c r="G149" t="s">
        <v>749</v>
      </c>
      <c r="H149" t="s">
        <v>467</v>
      </c>
      <c r="I149" s="43">
        <v>1800</v>
      </c>
      <c r="J149" s="32" t="s">
        <v>435</v>
      </c>
      <c r="K149">
        <v>4</v>
      </c>
      <c r="L149">
        <v>13</v>
      </c>
      <c r="M149">
        <v>58</v>
      </c>
      <c r="N149" s="24" t="s">
        <v>45</v>
      </c>
      <c r="O149" s="16" t="s">
        <v>316</v>
      </c>
      <c r="P149" t="s">
        <v>488</v>
      </c>
      <c r="Q149">
        <v>42</v>
      </c>
      <c r="R149">
        <v>133</v>
      </c>
      <c r="S149">
        <v>14</v>
      </c>
      <c r="T149">
        <v>14</v>
      </c>
      <c r="U149">
        <v>14</v>
      </c>
      <c r="V149">
        <v>14</v>
      </c>
      <c r="W149">
        <v>10</v>
      </c>
      <c r="Y149" t="s">
        <v>750</v>
      </c>
      <c r="Z149">
        <v>1059</v>
      </c>
      <c r="AA149" t="s">
        <v>741</v>
      </c>
    </row>
    <row r="150" spans="1:27" x14ac:dyDescent="0.25">
      <c r="A150" s="16" t="s">
        <v>1</v>
      </c>
      <c r="B150" s="22" t="s">
        <v>43</v>
      </c>
      <c r="C150" s="22" t="s">
        <v>2245</v>
      </c>
      <c r="D150" s="36" t="str">
        <f>VLOOKUP(S150, method!$A$1:$B$15, 2, 0)</f>
        <v>中後</v>
      </c>
      <c r="E150">
        <v>161</v>
      </c>
      <c r="F150">
        <v>10</v>
      </c>
      <c r="G150" t="s">
        <v>751</v>
      </c>
      <c r="H150" t="s">
        <v>539</v>
      </c>
      <c r="I150">
        <v>1600</v>
      </c>
      <c r="J150" s="32" t="s">
        <v>435</v>
      </c>
      <c r="K150">
        <v>3</v>
      </c>
      <c r="L150">
        <v>4</v>
      </c>
      <c r="M150">
        <v>60</v>
      </c>
      <c r="N150" s="24" t="s">
        <v>45</v>
      </c>
      <c r="O150" s="20" t="s">
        <v>58</v>
      </c>
      <c r="P150" t="s">
        <v>474</v>
      </c>
      <c r="Q150">
        <v>115</v>
      </c>
      <c r="R150">
        <v>117</v>
      </c>
      <c r="S150">
        <v>10</v>
      </c>
      <c r="T150">
        <v>10</v>
      </c>
      <c r="U150">
        <v>11</v>
      </c>
      <c r="V150">
        <v>10</v>
      </c>
      <c r="Y150" t="s">
        <v>752</v>
      </c>
      <c r="Z150">
        <v>1061</v>
      </c>
      <c r="AA150" t="s">
        <v>753</v>
      </c>
    </row>
    <row r="151" spans="1:27" x14ac:dyDescent="0.25">
      <c r="A151" s="16" t="s">
        <v>1</v>
      </c>
      <c r="B151" s="22" t="s">
        <v>43</v>
      </c>
      <c r="C151" s="22" t="s">
        <v>2245</v>
      </c>
      <c r="D151" s="38" t="str">
        <f>VLOOKUP(S151, method!$A$1:$B$15, 2, 0)</f>
        <v>留後</v>
      </c>
      <c r="E151">
        <v>87</v>
      </c>
      <c r="F151">
        <v>14</v>
      </c>
      <c r="G151" t="s">
        <v>754</v>
      </c>
      <c r="H151" t="s">
        <v>539</v>
      </c>
      <c r="I151" s="43">
        <v>1800</v>
      </c>
      <c r="J151" s="32" t="s">
        <v>435</v>
      </c>
      <c r="K151">
        <v>3</v>
      </c>
      <c r="L151">
        <v>14</v>
      </c>
      <c r="M151">
        <v>62</v>
      </c>
      <c r="N151" s="24" t="s">
        <v>45</v>
      </c>
      <c r="O151" s="24" t="s">
        <v>34</v>
      </c>
      <c r="P151" t="s">
        <v>731</v>
      </c>
      <c r="Q151">
        <v>89</v>
      </c>
      <c r="R151">
        <v>121</v>
      </c>
      <c r="S151">
        <v>12</v>
      </c>
      <c r="T151">
        <v>7</v>
      </c>
      <c r="U151">
        <v>2</v>
      </c>
      <c r="V151">
        <v>3</v>
      </c>
      <c r="W151">
        <v>14</v>
      </c>
      <c r="Y151" t="s">
        <v>755</v>
      </c>
      <c r="Z151">
        <v>1078</v>
      </c>
      <c r="AA151" t="s">
        <v>167</v>
      </c>
    </row>
    <row r="152" spans="1:27" x14ac:dyDescent="0.25">
      <c r="A152" s="16" t="s">
        <v>1</v>
      </c>
      <c r="B152" s="22" t="s">
        <v>43</v>
      </c>
      <c r="C152" s="22" t="s">
        <v>2245</v>
      </c>
      <c r="D152" s="36" t="str">
        <f>VLOOKUP(S152, method!$A$1:$B$15, 2, 0)</f>
        <v>中後</v>
      </c>
      <c r="E152">
        <v>43</v>
      </c>
      <c r="F152">
        <v>8</v>
      </c>
      <c r="G152" t="s">
        <v>756</v>
      </c>
      <c r="H152" t="s">
        <v>429</v>
      </c>
      <c r="I152">
        <v>1400</v>
      </c>
      <c r="J152" s="32" t="s">
        <v>435</v>
      </c>
      <c r="K152">
        <v>3</v>
      </c>
      <c r="L152">
        <v>9</v>
      </c>
      <c r="M152">
        <v>64</v>
      </c>
      <c r="N152" s="24" t="s">
        <v>45</v>
      </c>
      <c r="O152" s="16" t="s">
        <v>316</v>
      </c>
      <c r="P152">
        <v>7</v>
      </c>
      <c r="Q152">
        <v>137</v>
      </c>
      <c r="R152">
        <v>119</v>
      </c>
      <c r="S152">
        <v>10</v>
      </c>
      <c r="T152">
        <v>10</v>
      </c>
      <c r="U152">
        <v>10</v>
      </c>
      <c r="V152">
        <v>8</v>
      </c>
      <c r="Y152" t="s">
        <v>757</v>
      </c>
      <c r="Z152">
        <v>1071</v>
      </c>
      <c r="AA152" t="s">
        <v>758</v>
      </c>
    </row>
    <row r="153" spans="1:27" x14ac:dyDescent="0.25">
      <c r="A153" s="16" t="s">
        <v>1</v>
      </c>
      <c r="B153" s="23" t="s">
        <v>48</v>
      </c>
      <c r="C153" s="23" t="s">
        <v>2246</v>
      </c>
      <c r="D153" s="37" t="str">
        <f>VLOOKUP(S153, method!$A$1:$B$15, 2, 0)</f>
        <v>中前</v>
      </c>
      <c r="E153">
        <v>12</v>
      </c>
      <c r="F153" s="28">
        <v>2</v>
      </c>
      <c r="G153" t="s">
        <v>544</v>
      </c>
      <c r="H153" s="31" t="s">
        <v>450</v>
      </c>
      <c r="I153">
        <v>1650</v>
      </c>
      <c r="J153" s="32" t="s">
        <v>435</v>
      </c>
      <c r="K153">
        <v>5</v>
      </c>
      <c r="L153">
        <v>1</v>
      </c>
      <c r="M153">
        <v>25</v>
      </c>
      <c r="N153" s="25" t="s">
        <v>50</v>
      </c>
      <c r="O153" s="25" t="s">
        <v>49</v>
      </c>
      <c r="P153" s="12" t="s">
        <v>480</v>
      </c>
      <c r="Q153">
        <v>24</v>
      </c>
      <c r="R153">
        <v>120</v>
      </c>
      <c r="S153">
        <v>4</v>
      </c>
      <c r="T153">
        <v>3</v>
      </c>
      <c r="U153">
        <v>3</v>
      </c>
      <c r="V153">
        <v>2</v>
      </c>
      <c r="Y153" t="s">
        <v>475</v>
      </c>
      <c r="Z153">
        <v>1121</v>
      </c>
      <c r="AA153" t="s">
        <v>546</v>
      </c>
    </row>
    <row r="154" spans="1:27" x14ac:dyDescent="0.25">
      <c r="A154" s="16" t="s">
        <v>1</v>
      </c>
      <c r="B154" s="23" t="s">
        <v>48</v>
      </c>
      <c r="C154" s="23" t="s">
        <v>2246</v>
      </c>
      <c r="D154" s="36" t="str">
        <f>VLOOKUP(S154, method!$A$1:$B$15, 2, 0)</f>
        <v>中後</v>
      </c>
      <c r="E154">
        <v>787</v>
      </c>
      <c r="F154">
        <v>10</v>
      </c>
      <c r="G154" t="s">
        <v>517</v>
      </c>
      <c r="H154" t="s">
        <v>518</v>
      </c>
      <c r="I154">
        <v>1400</v>
      </c>
      <c r="J154" s="32" t="s">
        <v>435</v>
      </c>
      <c r="K154">
        <v>5</v>
      </c>
      <c r="L154">
        <v>7</v>
      </c>
      <c r="M154">
        <v>31</v>
      </c>
      <c r="N154" s="25" t="s">
        <v>50</v>
      </c>
      <c r="O154" s="18" t="s">
        <v>116</v>
      </c>
      <c r="P154">
        <v>8</v>
      </c>
      <c r="Q154">
        <v>62</v>
      </c>
      <c r="R154">
        <v>126</v>
      </c>
      <c r="S154">
        <v>9</v>
      </c>
      <c r="T154">
        <v>10</v>
      </c>
      <c r="U154">
        <v>9</v>
      </c>
      <c r="V154">
        <v>10</v>
      </c>
      <c r="Y154" t="s">
        <v>759</v>
      </c>
      <c r="Z154">
        <v>1122</v>
      </c>
      <c r="AA154" t="s">
        <v>546</v>
      </c>
    </row>
    <row r="155" spans="1:27" x14ac:dyDescent="0.25">
      <c r="A155" s="16" t="s">
        <v>1</v>
      </c>
      <c r="B155" s="23" t="s">
        <v>48</v>
      </c>
      <c r="C155" s="23" t="s">
        <v>2246</v>
      </c>
      <c r="D155" s="38" t="str">
        <f>VLOOKUP(S155, method!$A$1:$B$15, 2, 0)</f>
        <v>留後</v>
      </c>
      <c r="E155">
        <v>678</v>
      </c>
      <c r="F155">
        <v>11</v>
      </c>
      <c r="G155" t="s">
        <v>760</v>
      </c>
      <c r="H155" t="s">
        <v>441</v>
      </c>
      <c r="I155">
        <v>1400</v>
      </c>
      <c r="J155" s="32" t="s">
        <v>446</v>
      </c>
      <c r="K155">
        <v>5</v>
      </c>
      <c r="L155">
        <v>12</v>
      </c>
      <c r="M155">
        <v>34</v>
      </c>
      <c r="N155" s="25" t="s">
        <v>50</v>
      </c>
      <c r="O155" s="18" t="s">
        <v>116</v>
      </c>
      <c r="P155" t="s">
        <v>503</v>
      </c>
      <c r="Q155">
        <v>20</v>
      </c>
      <c r="R155">
        <v>129</v>
      </c>
      <c r="S155">
        <v>13</v>
      </c>
      <c r="T155">
        <v>13</v>
      </c>
      <c r="U155">
        <v>14</v>
      </c>
      <c r="V155">
        <v>11</v>
      </c>
      <c r="Y155" t="s">
        <v>761</v>
      </c>
      <c r="Z155">
        <v>1118</v>
      </c>
      <c r="AA155" t="s">
        <v>762</v>
      </c>
    </row>
    <row r="156" spans="1:27" x14ac:dyDescent="0.25">
      <c r="A156" s="16" t="s">
        <v>1</v>
      </c>
      <c r="B156" s="23" t="s">
        <v>48</v>
      </c>
      <c r="C156" s="23" t="s">
        <v>2246</v>
      </c>
      <c r="D156" s="37" t="str">
        <f>VLOOKUP(S156, method!$A$1:$B$15, 2, 0)</f>
        <v>中前</v>
      </c>
      <c r="E156">
        <v>563</v>
      </c>
      <c r="F156">
        <v>11</v>
      </c>
      <c r="G156" t="s">
        <v>640</v>
      </c>
      <c r="H156" t="s">
        <v>506</v>
      </c>
      <c r="I156">
        <v>1400</v>
      </c>
      <c r="J156" s="32" t="s">
        <v>435</v>
      </c>
      <c r="K156">
        <v>5</v>
      </c>
      <c r="L156">
        <v>5</v>
      </c>
      <c r="M156">
        <v>36</v>
      </c>
      <c r="N156" s="25" t="s">
        <v>50</v>
      </c>
      <c r="O156" s="18" t="s">
        <v>116</v>
      </c>
      <c r="P156" t="s">
        <v>699</v>
      </c>
      <c r="Q156">
        <v>24</v>
      </c>
      <c r="R156">
        <v>133</v>
      </c>
      <c r="S156">
        <v>5</v>
      </c>
      <c r="T156">
        <v>7</v>
      </c>
      <c r="U156">
        <v>8</v>
      </c>
      <c r="V156">
        <v>11</v>
      </c>
      <c r="Y156" t="s">
        <v>763</v>
      </c>
      <c r="Z156">
        <v>1129</v>
      </c>
      <c r="AA156" t="s">
        <v>41</v>
      </c>
    </row>
    <row r="157" spans="1:27" x14ac:dyDescent="0.25">
      <c r="A157" s="16" t="s">
        <v>1</v>
      </c>
      <c r="B157" s="23" t="s">
        <v>48</v>
      </c>
      <c r="C157" s="23" t="s">
        <v>2246</v>
      </c>
      <c r="D157" s="37" t="str">
        <f>VLOOKUP(S157, method!$A$1:$B$15, 2, 0)</f>
        <v>中前</v>
      </c>
      <c r="E157">
        <v>485</v>
      </c>
      <c r="F157">
        <v>6</v>
      </c>
      <c r="G157" t="s">
        <v>599</v>
      </c>
      <c r="H157" t="s">
        <v>429</v>
      </c>
      <c r="I157">
        <v>1400</v>
      </c>
      <c r="J157" s="32" t="s">
        <v>446</v>
      </c>
      <c r="K157">
        <v>5</v>
      </c>
      <c r="L157">
        <v>7</v>
      </c>
      <c r="M157">
        <v>38</v>
      </c>
      <c r="N157" s="25" t="s">
        <v>50</v>
      </c>
      <c r="O157" s="18" t="s">
        <v>116</v>
      </c>
      <c r="P157" t="s">
        <v>541</v>
      </c>
      <c r="Q157">
        <v>17</v>
      </c>
      <c r="R157">
        <v>133</v>
      </c>
      <c r="S157">
        <v>6</v>
      </c>
      <c r="T157">
        <v>8</v>
      </c>
      <c r="U157">
        <v>9</v>
      </c>
      <c r="V157">
        <v>6</v>
      </c>
      <c r="Y157" t="s">
        <v>764</v>
      </c>
      <c r="Z157">
        <v>1137</v>
      </c>
      <c r="AA157" t="s">
        <v>41</v>
      </c>
    </row>
    <row r="158" spans="1:27" x14ac:dyDescent="0.25">
      <c r="A158" s="16" t="s">
        <v>1</v>
      </c>
      <c r="B158" s="23" t="s">
        <v>48</v>
      </c>
      <c r="C158" s="23" t="s">
        <v>2246</v>
      </c>
      <c r="D158" s="37" t="str">
        <f>VLOOKUP(S158, method!$A$1:$B$15, 2, 0)</f>
        <v>中前</v>
      </c>
      <c r="E158">
        <v>441</v>
      </c>
      <c r="F158">
        <v>11</v>
      </c>
      <c r="G158" t="s">
        <v>562</v>
      </c>
      <c r="H158" s="31" t="s">
        <v>455</v>
      </c>
      <c r="I158">
        <v>1650</v>
      </c>
      <c r="J158" s="32" t="s">
        <v>435</v>
      </c>
      <c r="K158">
        <v>4</v>
      </c>
      <c r="L158">
        <v>11</v>
      </c>
      <c r="M158">
        <v>40</v>
      </c>
      <c r="N158" s="25" t="s">
        <v>50</v>
      </c>
      <c r="O158" s="23" t="s">
        <v>622</v>
      </c>
      <c r="P158">
        <v>8</v>
      </c>
      <c r="Q158">
        <v>74</v>
      </c>
      <c r="R158">
        <v>113</v>
      </c>
      <c r="S158">
        <v>7</v>
      </c>
      <c r="T158">
        <v>6</v>
      </c>
      <c r="U158">
        <v>7</v>
      </c>
      <c r="V158">
        <v>11</v>
      </c>
      <c r="Y158" t="s">
        <v>765</v>
      </c>
      <c r="Z158">
        <v>1151</v>
      </c>
      <c r="AA158" t="s">
        <v>41</v>
      </c>
    </row>
    <row r="159" spans="1:27" x14ac:dyDescent="0.25">
      <c r="A159" s="16" t="s">
        <v>1</v>
      </c>
      <c r="B159" s="23" t="s">
        <v>48</v>
      </c>
      <c r="C159" s="23" t="s">
        <v>2246</v>
      </c>
      <c r="D159" s="37" t="str">
        <f>VLOOKUP(S159, method!$A$1:$B$15, 2, 0)</f>
        <v>中前</v>
      </c>
      <c r="E159">
        <v>359</v>
      </c>
      <c r="F159">
        <v>12</v>
      </c>
      <c r="G159" t="s">
        <v>532</v>
      </c>
      <c r="H159" t="s">
        <v>434</v>
      </c>
      <c r="I159">
        <v>1400</v>
      </c>
      <c r="J159" s="32" t="s">
        <v>435</v>
      </c>
      <c r="K159">
        <v>4</v>
      </c>
      <c r="L159">
        <v>3</v>
      </c>
      <c r="M159">
        <v>42</v>
      </c>
      <c r="N159" s="25" t="s">
        <v>50</v>
      </c>
      <c r="O159" s="23" t="s">
        <v>487</v>
      </c>
      <c r="P159" t="s">
        <v>650</v>
      </c>
      <c r="Q159">
        <v>55</v>
      </c>
      <c r="R159">
        <v>114</v>
      </c>
      <c r="S159">
        <v>5</v>
      </c>
      <c r="T159">
        <v>5</v>
      </c>
      <c r="U159">
        <v>5</v>
      </c>
      <c r="V159">
        <v>12</v>
      </c>
      <c r="Y159" t="s">
        <v>601</v>
      </c>
      <c r="Z159">
        <v>1150</v>
      </c>
      <c r="AA159" t="s">
        <v>41</v>
      </c>
    </row>
    <row r="160" spans="1:27" x14ac:dyDescent="0.25">
      <c r="A160" s="16" t="s">
        <v>1</v>
      </c>
      <c r="B160" s="23" t="s">
        <v>48</v>
      </c>
      <c r="C160" s="23" t="s">
        <v>2246</v>
      </c>
      <c r="D160" s="36" t="str">
        <f>VLOOKUP(S160, method!$A$1:$B$15, 2, 0)</f>
        <v>中後</v>
      </c>
      <c r="E160">
        <v>312</v>
      </c>
      <c r="F160">
        <v>6</v>
      </c>
      <c r="G160" t="s">
        <v>644</v>
      </c>
      <c r="H160" t="s">
        <v>429</v>
      </c>
      <c r="I160">
        <v>1400</v>
      </c>
      <c r="J160" s="32" t="s">
        <v>435</v>
      </c>
      <c r="K160">
        <v>4</v>
      </c>
      <c r="L160">
        <v>1</v>
      </c>
      <c r="M160">
        <v>44</v>
      </c>
      <c r="N160" s="25" t="s">
        <v>50</v>
      </c>
      <c r="O160" s="25" t="s">
        <v>49</v>
      </c>
      <c r="P160" s="12" t="s">
        <v>456</v>
      </c>
      <c r="Q160">
        <v>65</v>
      </c>
      <c r="R160">
        <v>119</v>
      </c>
      <c r="S160">
        <v>8</v>
      </c>
      <c r="T160">
        <v>7</v>
      </c>
      <c r="U160">
        <v>6</v>
      </c>
      <c r="V160">
        <v>6</v>
      </c>
      <c r="Y160" t="s">
        <v>535</v>
      </c>
      <c r="Z160">
        <v>1151</v>
      </c>
      <c r="AA160" t="s">
        <v>41</v>
      </c>
    </row>
    <row r="161" spans="1:28" x14ac:dyDescent="0.25">
      <c r="A161" s="16" t="s">
        <v>1</v>
      </c>
      <c r="B161" s="23" t="s">
        <v>48</v>
      </c>
      <c r="C161" s="23" t="s">
        <v>2246</v>
      </c>
      <c r="D161" s="37" t="str">
        <f>VLOOKUP(S161, method!$A$1:$B$15, 2, 0)</f>
        <v>中前</v>
      </c>
      <c r="E161">
        <v>222</v>
      </c>
      <c r="F161">
        <v>8</v>
      </c>
      <c r="G161" t="s">
        <v>688</v>
      </c>
      <c r="H161" t="s">
        <v>441</v>
      </c>
      <c r="I161">
        <v>1200</v>
      </c>
      <c r="J161" s="32" t="s">
        <v>435</v>
      </c>
      <c r="K161">
        <v>4</v>
      </c>
      <c r="L161">
        <v>6</v>
      </c>
      <c r="M161">
        <v>46</v>
      </c>
      <c r="N161" s="25" t="s">
        <v>50</v>
      </c>
      <c r="O161" s="23" t="s">
        <v>487</v>
      </c>
      <c r="P161" t="s">
        <v>474</v>
      </c>
      <c r="Q161">
        <v>122</v>
      </c>
      <c r="R161">
        <v>119</v>
      </c>
      <c r="S161">
        <v>7</v>
      </c>
      <c r="T161">
        <v>7</v>
      </c>
      <c r="U161">
        <v>8</v>
      </c>
      <c r="Y161" t="s">
        <v>766</v>
      </c>
      <c r="Z161">
        <v>1141</v>
      </c>
      <c r="AA161" t="s">
        <v>41</v>
      </c>
    </row>
    <row r="162" spans="1:28" x14ac:dyDescent="0.25">
      <c r="A162" s="16" t="s">
        <v>1</v>
      </c>
      <c r="B162" s="23" t="s">
        <v>48</v>
      </c>
      <c r="C162" s="23" t="s">
        <v>2246</v>
      </c>
      <c r="D162" s="38" t="str">
        <f>VLOOKUP(S162, method!$A$1:$B$15, 2, 0)</f>
        <v>留後</v>
      </c>
      <c r="E162">
        <v>818</v>
      </c>
      <c r="F162">
        <v>10</v>
      </c>
      <c r="G162" t="s">
        <v>729</v>
      </c>
      <c r="H162" s="31" t="s">
        <v>455</v>
      </c>
      <c r="I162">
        <v>1200</v>
      </c>
      <c r="J162" s="32" t="s">
        <v>446</v>
      </c>
      <c r="K162">
        <v>4</v>
      </c>
      <c r="L162">
        <v>12</v>
      </c>
      <c r="M162">
        <v>50</v>
      </c>
      <c r="N162" s="25" t="s">
        <v>50</v>
      </c>
      <c r="O162" s="27" t="s">
        <v>93</v>
      </c>
      <c r="P162" t="s">
        <v>634</v>
      </c>
      <c r="Q162">
        <v>65</v>
      </c>
      <c r="R162">
        <v>126</v>
      </c>
      <c r="S162">
        <v>12</v>
      </c>
      <c r="T162">
        <v>12</v>
      </c>
      <c r="U162">
        <v>10</v>
      </c>
      <c r="Y162" t="s">
        <v>767</v>
      </c>
      <c r="Z162">
        <v>1131</v>
      </c>
      <c r="AA162" t="s">
        <v>41</v>
      </c>
    </row>
    <row r="163" spans="1:28" x14ac:dyDescent="0.25">
      <c r="A163" s="16" t="s">
        <v>1</v>
      </c>
      <c r="B163" s="23" t="s">
        <v>48</v>
      </c>
      <c r="C163" s="23" t="s">
        <v>2246</v>
      </c>
      <c r="D163" s="38" t="str">
        <f>VLOOKUP(S163, method!$A$1:$B$15, 2, 0)</f>
        <v>留後</v>
      </c>
      <c r="E163">
        <v>786</v>
      </c>
      <c r="F163">
        <v>11</v>
      </c>
      <c r="G163" t="s">
        <v>768</v>
      </c>
      <c r="H163" t="s">
        <v>518</v>
      </c>
      <c r="I163">
        <v>1200</v>
      </c>
      <c r="J163" s="32" t="s">
        <v>435</v>
      </c>
      <c r="K163">
        <v>4</v>
      </c>
      <c r="L163">
        <v>6</v>
      </c>
      <c r="M163">
        <v>52</v>
      </c>
      <c r="N163" s="25" t="s">
        <v>50</v>
      </c>
      <c r="O163" s="27" t="s">
        <v>93</v>
      </c>
      <c r="P163">
        <v>6</v>
      </c>
      <c r="Q163">
        <v>57</v>
      </c>
      <c r="R163">
        <v>127</v>
      </c>
      <c r="S163">
        <v>13</v>
      </c>
      <c r="T163">
        <v>10</v>
      </c>
      <c r="U163">
        <v>11</v>
      </c>
      <c r="Y163" t="s">
        <v>766</v>
      </c>
      <c r="Z163">
        <v>1125</v>
      </c>
      <c r="AA163" t="s">
        <v>769</v>
      </c>
    </row>
    <row r="164" spans="1:28" x14ac:dyDescent="0.25">
      <c r="A164" s="16" t="s">
        <v>1</v>
      </c>
      <c r="B164" s="23" t="s">
        <v>48</v>
      </c>
      <c r="C164" s="23" t="s">
        <v>2246</v>
      </c>
      <c r="D164" s="36" t="str">
        <f>VLOOKUP(S164, method!$A$1:$B$15, 2, 0)</f>
        <v>中後</v>
      </c>
      <c r="E164">
        <v>282</v>
      </c>
      <c r="F164">
        <v>8</v>
      </c>
      <c r="G164" t="s">
        <v>513</v>
      </c>
      <c r="H164" t="s">
        <v>441</v>
      </c>
      <c r="I164">
        <v>1000</v>
      </c>
      <c r="J164" s="32" t="s">
        <v>435</v>
      </c>
      <c r="K164">
        <v>4</v>
      </c>
      <c r="L164">
        <v>9</v>
      </c>
      <c r="M164">
        <v>52</v>
      </c>
      <c r="N164" s="25" t="s">
        <v>50</v>
      </c>
      <c r="O164" s="21" t="s">
        <v>53</v>
      </c>
      <c r="P164" t="s">
        <v>442</v>
      </c>
      <c r="Q164">
        <v>21</v>
      </c>
      <c r="R164">
        <v>127</v>
      </c>
      <c r="S164">
        <v>10</v>
      </c>
      <c r="T164">
        <v>11</v>
      </c>
      <c r="U164">
        <v>8</v>
      </c>
      <c r="Y164" t="s">
        <v>770</v>
      </c>
      <c r="Z164">
        <v>1143</v>
      </c>
      <c r="AA164" t="s">
        <v>235</v>
      </c>
    </row>
    <row r="165" spans="1:28" x14ac:dyDescent="0.25">
      <c r="A165" s="16" t="s">
        <v>1</v>
      </c>
      <c r="B165" s="24" t="s">
        <v>52</v>
      </c>
      <c r="C165" s="24" t="s">
        <v>2247</v>
      </c>
      <c r="D165" s="38" t="str">
        <f>VLOOKUP(S165, method!$A$1:$B$15, 2, 0)</f>
        <v>留後</v>
      </c>
      <c r="E165">
        <v>66</v>
      </c>
      <c r="F165">
        <v>8</v>
      </c>
      <c r="G165" t="s">
        <v>771</v>
      </c>
      <c r="H165" t="s">
        <v>467</v>
      </c>
      <c r="I165">
        <v>1650</v>
      </c>
      <c r="J165" s="32" t="s">
        <v>435</v>
      </c>
      <c r="K165">
        <v>5</v>
      </c>
      <c r="L165">
        <v>10</v>
      </c>
      <c r="M165">
        <v>25</v>
      </c>
      <c r="N165" s="18" t="s">
        <v>20</v>
      </c>
      <c r="O165" s="18" t="s">
        <v>116</v>
      </c>
      <c r="P165">
        <v>12</v>
      </c>
      <c r="Q165">
        <v>30</v>
      </c>
      <c r="R165">
        <v>120</v>
      </c>
      <c r="S165">
        <v>13</v>
      </c>
      <c r="T165">
        <v>13</v>
      </c>
      <c r="U165">
        <v>13</v>
      </c>
      <c r="V165">
        <v>8</v>
      </c>
      <c r="Y165" t="s">
        <v>772</v>
      </c>
      <c r="Z165">
        <v>1094</v>
      </c>
      <c r="AA165" t="s">
        <v>55</v>
      </c>
    </row>
    <row r="166" spans="1:28" x14ac:dyDescent="0.25">
      <c r="A166" s="16" t="s">
        <v>1</v>
      </c>
      <c r="B166" s="24" t="s">
        <v>52</v>
      </c>
      <c r="C166" s="24" t="s">
        <v>2247</v>
      </c>
      <c r="D166" s="36" t="str">
        <f>VLOOKUP(S166, method!$A$1:$B$15, 2, 0)</f>
        <v>中後</v>
      </c>
      <c r="E166">
        <v>37</v>
      </c>
      <c r="F166">
        <v>7</v>
      </c>
      <c r="G166" t="s">
        <v>428</v>
      </c>
      <c r="H166" t="s">
        <v>429</v>
      </c>
      <c r="I166" s="43">
        <v>1800</v>
      </c>
      <c r="J166" s="33" t="s">
        <v>430</v>
      </c>
      <c r="K166">
        <v>5</v>
      </c>
      <c r="L166">
        <v>4</v>
      </c>
      <c r="M166">
        <v>26</v>
      </c>
      <c r="N166" s="18" t="s">
        <v>20</v>
      </c>
      <c r="O166" s="19" t="s">
        <v>101</v>
      </c>
      <c r="P166" s="12" t="s">
        <v>558</v>
      </c>
      <c r="Q166">
        <v>3.2</v>
      </c>
      <c r="R166">
        <v>123</v>
      </c>
      <c r="S166">
        <v>10</v>
      </c>
      <c r="T166">
        <v>10</v>
      </c>
      <c r="U166">
        <v>9</v>
      </c>
      <c r="V166">
        <v>8</v>
      </c>
      <c r="W166">
        <v>7</v>
      </c>
      <c r="Y166" t="s">
        <v>773</v>
      </c>
      <c r="Z166">
        <v>1088</v>
      </c>
      <c r="AA166" t="s">
        <v>55</v>
      </c>
    </row>
    <row r="167" spans="1:28" x14ac:dyDescent="0.25">
      <c r="A167" s="16" t="s">
        <v>1</v>
      </c>
      <c r="B167" s="24" t="s">
        <v>52</v>
      </c>
      <c r="C167" s="24" t="s">
        <v>2247</v>
      </c>
      <c r="D167" s="38" t="str">
        <f>VLOOKUP(S167, method!$A$1:$B$15, 2, 0)</f>
        <v>留後</v>
      </c>
      <c r="E167">
        <v>2</v>
      </c>
      <c r="F167" s="28">
        <v>3</v>
      </c>
      <c r="G167" t="s">
        <v>433</v>
      </c>
      <c r="H167" t="s">
        <v>434</v>
      </c>
      <c r="I167">
        <v>1600</v>
      </c>
      <c r="J167" s="32" t="s">
        <v>435</v>
      </c>
      <c r="K167">
        <v>5</v>
      </c>
      <c r="L167">
        <v>13</v>
      </c>
      <c r="M167">
        <v>25</v>
      </c>
      <c r="N167" s="18" t="s">
        <v>20</v>
      </c>
      <c r="O167" s="25" t="s">
        <v>150</v>
      </c>
      <c r="P167" s="12" t="s">
        <v>480</v>
      </c>
      <c r="Q167">
        <v>11</v>
      </c>
      <c r="R167">
        <v>120</v>
      </c>
      <c r="S167">
        <v>14</v>
      </c>
      <c r="T167">
        <v>13</v>
      </c>
      <c r="U167">
        <v>11</v>
      </c>
      <c r="V167">
        <v>3</v>
      </c>
      <c r="Y167" t="s">
        <v>774</v>
      </c>
      <c r="Z167">
        <v>1084</v>
      </c>
      <c r="AA167" t="s">
        <v>55</v>
      </c>
    </row>
    <row r="168" spans="1:28" x14ac:dyDescent="0.25">
      <c r="A168" s="16" t="s">
        <v>1</v>
      </c>
      <c r="B168" s="24" t="s">
        <v>52</v>
      </c>
      <c r="C168" s="24" t="s">
        <v>2247</v>
      </c>
      <c r="D168" s="38" t="str">
        <f>VLOOKUP(S168, method!$A$1:$B$15, 2, 0)</f>
        <v>留後</v>
      </c>
      <c r="E168">
        <v>798</v>
      </c>
      <c r="F168" s="28">
        <v>2</v>
      </c>
      <c r="G168" t="s">
        <v>676</v>
      </c>
      <c r="H168" t="s">
        <v>429</v>
      </c>
      <c r="I168" s="43">
        <v>1800</v>
      </c>
      <c r="J168" s="32" t="s">
        <v>435</v>
      </c>
      <c r="K168">
        <v>5</v>
      </c>
      <c r="L168">
        <v>13</v>
      </c>
      <c r="M168">
        <v>27</v>
      </c>
      <c r="N168" s="18" t="s">
        <v>20</v>
      </c>
      <c r="O168" s="25" t="s">
        <v>150</v>
      </c>
      <c r="P168" s="12" t="s">
        <v>431</v>
      </c>
      <c r="Q168">
        <v>9.5</v>
      </c>
      <c r="R168">
        <v>122</v>
      </c>
      <c r="S168">
        <v>13</v>
      </c>
      <c r="T168">
        <v>9</v>
      </c>
      <c r="U168">
        <v>9</v>
      </c>
      <c r="V168">
        <v>9</v>
      </c>
      <c r="W168">
        <v>2</v>
      </c>
      <c r="Y168" t="s">
        <v>775</v>
      </c>
      <c r="Z168">
        <v>1074</v>
      </c>
      <c r="AA168" t="s">
        <v>55</v>
      </c>
    </row>
    <row r="169" spans="1:28" x14ac:dyDescent="0.25">
      <c r="A169" s="16" t="s">
        <v>1</v>
      </c>
      <c r="B169" s="24" t="s">
        <v>52</v>
      </c>
      <c r="C169" s="24" t="s">
        <v>2247</v>
      </c>
      <c r="D169" s="36" t="str">
        <f>VLOOKUP(S169, method!$A$1:$B$15, 2, 0)</f>
        <v>中後</v>
      </c>
      <c r="E169">
        <v>728</v>
      </c>
      <c r="F169">
        <v>6</v>
      </c>
      <c r="G169" t="s">
        <v>523</v>
      </c>
      <c r="H169" s="31" t="s">
        <v>450</v>
      </c>
      <c r="I169">
        <v>2200</v>
      </c>
      <c r="J169" s="32" t="s">
        <v>435</v>
      </c>
      <c r="K169">
        <v>5</v>
      </c>
      <c r="L169">
        <v>9</v>
      </c>
      <c r="M169">
        <v>29</v>
      </c>
      <c r="N169" s="18" t="s">
        <v>20</v>
      </c>
      <c r="O169" s="20" t="s">
        <v>19</v>
      </c>
      <c r="P169">
        <v>3</v>
      </c>
      <c r="Q169">
        <v>3.3</v>
      </c>
      <c r="R169">
        <v>125</v>
      </c>
      <c r="S169">
        <v>9</v>
      </c>
      <c r="T169">
        <v>8</v>
      </c>
      <c r="U169">
        <v>8</v>
      </c>
      <c r="V169">
        <v>7</v>
      </c>
      <c r="W169">
        <v>2</v>
      </c>
      <c r="X169">
        <v>6</v>
      </c>
      <c r="Y169" t="s">
        <v>663</v>
      </c>
      <c r="Z169">
        <v>1083</v>
      </c>
      <c r="AA169" t="s">
        <v>55</v>
      </c>
    </row>
    <row r="170" spans="1:28" x14ac:dyDescent="0.25">
      <c r="A170" s="16" t="s">
        <v>1</v>
      </c>
      <c r="B170" s="24" t="s">
        <v>52</v>
      </c>
      <c r="C170" s="24" t="s">
        <v>2247</v>
      </c>
      <c r="D170" s="38" t="str">
        <f>VLOOKUP(S170, method!$A$1:$B$15, 2, 0)</f>
        <v>留後</v>
      </c>
      <c r="E170">
        <v>669</v>
      </c>
      <c r="F170" s="34">
        <v>4</v>
      </c>
      <c r="G170" t="s">
        <v>553</v>
      </c>
      <c r="H170" s="31" t="s">
        <v>455</v>
      </c>
      <c r="I170" s="43">
        <v>1800</v>
      </c>
      <c r="J170" s="32" t="s">
        <v>446</v>
      </c>
      <c r="K170">
        <v>5</v>
      </c>
      <c r="L170">
        <v>11</v>
      </c>
      <c r="M170">
        <v>29</v>
      </c>
      <c r="N170" s="18" t="s">
        <v>20</v>
      </c>
      <c r="O170" s="16" t="s">
        <v>13</v>
      </c>
      <c r="P170" s="12" t="s">
        <v>451</v>
      </c>
      <c r="Q170">
        <v>3.9</v>
      </c>
      <c r="R170">
        <v>124</v>
      </c>
      <c r="S170">
        <v>12</v>
      </c>
      <c r="T170">
        <v>12</v>
      </c>
      <c r="U170">
        <v>11</v>
      </c>
      <c r="V170">
        <v>11</v>
      </c>
      <c r="W170">
        <v>4</v>
      </c>
      <c r="Y170" t="s">
        <v>54</v>
      </c>
      <c r="Z170">
        <v>1083</v>
      </c>
      <c r="AA170" t="s">
        <v>55</v>
      </c>
    </row>
    <row r="171" spans="1:28" x14ac:dyDescent="0.25">
      <c r="A171" s="16" t="s">
        <v>1</v>
      </c>
      <c r="B171" s="24" t="s">
        <v>52</v>
      </c>
      <c r="C171" s="24" t="s">
        <v>2247</v>
      </c>
      <c r="D171" s="36" t="str">
        <f>VLOOKUP(S171, method!$A$1:$B$15, 2, 0)</f>
        <v>中後</v>
      </c>
      <c r="E171">
        <v>612</v>
      </c>
      <c r="F171" s="28">
        <v>2</v>
      </c>
      <c r="G171" t="s">
        <v>555</v>
      </c>
      <c r="H171" s="31" t="s">
        <v>461</v>
      </c>
      <c r="I171" s="43">
        <v>1800</v>
      </c>
      <c r="J171" s="32" t="s">
        <v>435</v>
      </c>
      <c r="K171">
        <v>5</v>
      </c>
      <c r="L171">
        <v>11</v>
      </c>
      <c r="M171">
        <v>29</v>
      </c>
      <c r="N171" s="18" t="s">
        <v>20</v>
      </c>
      <c r="O171" s="16" t="s">
        <v>13</v>
      </c>
      <c r="P171" s="12" t="s">
        <v>451</v>
      </c>
      <c r="Q171">
        <v>8.8000000000000007</v>
      </c>
      <c r="R171">
        <v>124</v>
      </c>
      <c r="S171">
        <v>9</v>
      </c>
      <c r="T171">
        <v>7</v>
      </c>
      <c r="U171">
        <v>4</v>
      </c>
      <c r="V171">
        <v>3</v>
      </c>
      <c r="W171">
        <v>2</v>
      </c>
      <c r="Y171" t="s">
        <v>776</v>
      </c>
      <c r="Z171">
        <v>1066</v>
      </c>
      <c r="AA171" t="s">
        <v>55</v>
      </c>
    </row>
    <row r="172" spans="1:28" x14ac:dyDescent="0.25">
      <c r="A172" s="16" t="s">
        <v>1</v>
      </c>
      <c r="B172" s="24" t="s">
        <v>52</v>
      </c>
      <c r="C172" s="24" t="s">
        <v>2247</v>
      </c>
      <c r="D172" s="38" t="str">
        <f>VLOOKUP(S172, method!$A$1:$B$15, 2, 0)</f>
        <v>留後</v>
      </c>
      <c r="E172">
        <v>572</v>
      </c>
      <c r="F172" s="34">
        <v>5</v>
      </c>
      <c r="G172" t="s">
        <v>595</v>
      </c>
      <c r="H172" s="31" t="s">
        <v>450</v>
      </c>
      <c r="I172">
        <v>1650</v>
      </c>
      <c r="J172" s="32" t="s">
        <v>446</v>
      </c>
      <c r="K172">
        <v>5</v>
      </c>
      <c r="L172">
        <v>11</v>
      </c>
      <c r="M172">
        <v>31</v>
      </c>
      <c r="N172" s="18" t="s">
        <v>20</v>
      </c>
      <c r="O172" s="19" t="s">
        <v>101</v>
      </c>
      <c r="P172" t="s">
        <v>600</v>
      </c>
      <c r="Q172">
        <v>17</v>
      </c>
      <c r="R172">
        <v>126</v>
      </c>
      <c r="S172">
        <v>12</v>
      </c>
      <c r="T172">
        <v>12</v>
      </c>
      <c r="U172">
        <v>12</v>
      </c>
      <c r="V172">
        <v>5</v>
      </c>
      <c r="Y172" t="s">
        <v>90</v>
      </c>
      <c r="Z172">
        <v>1069</v>
      </c>
      <c r="AA172" t="s">
        <v>777</v>
      </c>
    </row>
    <row r="173" spans="1:28" x14ac:dyDescent="0.25">
      <c r="A173" s="16" t="s">
        <v>1</v>
      </c>
      <c r="B173" s="24" t="s">
        <v>52</v>
      </c>
      <c r="C173" s="24" t="s">
        <v>2247</v>
      </c>
      <c r="E173">
        <v>515</v>
      </c>
      <c r="F173" t="s">
        <v>778</v>
      </c>
      <c r="G173" t="s">
        <v>596</v>
      </c>
      <c r="H173" s="31" t="s">
        <v>455</v>
      </c>
      <c r="I173">
        <v>1650</v>
      </c>
      <c r="J173" s="32" t="s">
        <v>446</v>
      </c>
      <c r="K173">
        <v>5</v>
      </c>
      <c r="L173" t="s">
        <v>546</v>
      </c>
      <c r="M173">
        <v>31</v>
      </c>
      <c r="N173" s="18" t="s">
        <v>20</v>
      </c>
      <c r="O173" s="16" t="s">
        <v>29</v>
      </c>
      <c r="P173" t="s">
        <v>546</v>
      </c>
      <c r="Q173" t="s">
        <v>546</v>
      </c>
      <c r="R173">
        <v>126</v>
      </c>
      <c r="S173" t="s">
        <v>546</v>
      </c>
      <c r="Y173" t="s">
        <v>546</v>
      </c>
      <c r="Z173" t="s">
        <v>546</v>
      </c>
      <c r="AA173" t="s">
        <v>546</v>
      </c>
      <c r="AB173" t="s">
        <v>546</v>
      </c>
    </row>
    <row r="174" spans="1:28" x14ac:dyDescent="0.25">
      <c r="A174" s="16" t="s">
        <v>1</v>
      </c>
      <c r="B174" s="24" t="s">
        <v>52</v>
      </c>
      <c r="C174" s="24" t="s">
        <v>2247</v>
      </c>
      <c r="D174" s="36" t="str">
        <f>VLOOKUP(S174, method!$A$1:$B$15, 2, 0)</f>
        <v>中後</v>
      </c>
      <c r="E174">
        <v>476</v>
      </c>
      <c r="F174" s="28">
        <v>3</v>
      </c>
      <c r="G174" t="s">
        <v>458</v>
      </c>
      <c r="H174" s="30" t="s">
        <v>445</v>
      </c>
      <c r="I174">
        <v>2200</v>
      </c>
      <c r="J174" s="32" t="s">
        <v>435</v>
      </c>
      <c r="K174">
        <v>5</v>
      </c>
      <c r="L174">
        <v>4</v>
      </c>
      <c r="M174">
        <v>32</v>
      </c>
      <c r="N174" s="18" t="s">
        <v>20</v>
      </c>
      <c r="O174" s="25" t="s">
        <v>150</v>
      </c>
      <c r="P174" s="12" t="s">
        <v>456</v>
      </c>
      <c r="Q174">
        <v>13</v>
      </c>
      <c r="R174">
        <v>127</v>
      </c>
      <c r="S174">
        <v>9</v>
      </c>
      <c r="T174">
        <v>8</v>
      </c>
      <c r="U174">
        <v>8</v>
      </c>
      <c r="V174">
        <v>8</v>
      </c>
      <c r="W174">
        <v>5</v>
      </c>
      <c r="X174">
        <v>3</v>
      </c>
      <c r="Y174" t="s">
        <v>779</v>
      </c>
      <c r="Z174">
        <v>1081</v>
      </c>
      <c r="AA174" t="s">
        <v>780</v>
      </c>
    </row>
    <row r="175" spans="1:28" x14ac:dyDescent="0.25">
      <c r="A175" s="16" t="s">
        <v>1</v>
      </c>
      <c r="B175" s="24" t="s">
        <v>52</v>
      </c>
      <c r="C175" s="24" t="s">
        <v>2247</v>
      </c>
      <c r="D175" s="37" t="str">
        <f>VLOOKUP(S175, method!$A$1:$B$15, 2, 0)</f>
        <v>中前</v>
      </c>
      <c r="E175">
        <v>398</v>
      </c>
      <c r="F175">
        <v>8</v>
      </c>
      <c r="G175" t="s">
        <v>781</v>
      </c>
      <c r="H175" s="31" t="s">
        <v>450</v>
      </c>
      <c r="I175">
        <v>1650</v>
      </c>
      <c r="J175" s="32" t="s">
        <v>435</v>
      </c>
      <c r="K175">
        <v>5</v>
      </c>
      <c r="L175">
        <v>5</v>
      </c>
      <c r="M175">
        <v>34</v>
      </c>
      <c r="N175" s="18" t="s">
        <v>20</v>
      </c>
      <c r="O175" s="17" t="s">
        <v>121</v>
      </c>
      <c r="P175">
        <v>3</v>
      </c>
      <c r="Q175">
        <v>22</v>
      </c>
      <c r="R175">
        <v>129</v>
      </c>
      <c r="S175">
        <v>5</v>
      </c>
      <c r="T175">
        <v>2</v>
      </c>
      <c r="U175">
        <v>2</v>
      </c>
      <c r="V175">
        <v>8</v>
      </c>
      <c r="Y175" t="s">
        <v>782</v>
      </c>
      <c r="Z175">
        <v>1071</v>
      </c>
      <c r="AA175" t="s">
        <v>66</v>
      </c>
    </row>
    <row r="176" spans="1:28" x14ac:dyDescent="0.25">
      <c r="A176" s="16" t="s">
        <v>1</v>
      </c>
      <c r="B176" s="24" t="s">
        <v>52</v>
      </c>
      <c r="C176" s="24" t="s">
        <v>2247</v>
      </c>
      <c r="D176" s="37" t="str">
        <f>VLOOKUP(S176, method!$A$1:$B$15, 2, 0)</f>
        <v>中前</v>
      </c>
      <c r="E176">
        <v>270</v>
      </c>
      <c r="F176">
        <v>11</v>
      </c>
      <c r="G176" t="s">
        <v>469</v>
      </c>
      <c r="H176" t="s">
        <v>467</v>
      </c>
      <c r="I176" s="43">
        <v>1800</v>
      </c>
      <c r="J176" s="32" t="s">
        <v>435</v>
      </c>
      <c r="K176">
        <v>5</v>
      </c>
      <c r="L176">
        <v>4</v>
      </c>
      <c r="M176">
        <v>37</v>
      </c>
      <c r="N176" s="18" t="s">
        <v>20</v>
      </c>
      <c r="O176" s="27" t="s">
        <v>398</v>
      </c>
      <c r="P176" t="s">
        <v>645</v>
      </c>
      <c r="Q176">
        <v>18</v>
      </c>
      <c r="R176">
        <v>132</v>
      </c>
      <c r="S176">
        <v>4</v>
      </c>
      <c r="T176">
        <v>4</v>
      </c>
      <c r="U176">
        <v>5</v>
      </c>
      <c r="V176">
        <v>6</v>
      </c>
      <c r="W176">
        <v>11</v>
      </c>
      <c r="Y176" t="s">
        <v>783</v>
      </c>
      <c r="Z176">
        <v>1073</v>
      </c>
      <c r="AA176" t="s">
        <v>784</v>
      </c>
    </row>
    <row r="177" spans="1:28" x14ac:dyDescent="0.25">
      <c r="A177" s="16" t="s">
        <v>1</v>
      </c>
      <c r="B177" s="24" t="s">
        <v>52</v>
      </c>
      <c r="C177" s="24" t="s">
        <v>2247</v>
      </c>
      <c r="D177" s="35" t="str">
        <f>VLOOKUP(S177, method!$A$1:$B$15, 2, 0)</f>
        <v>放頭</v>
      </c>
      <c r="E177">
        <v>250</v>
      </c>
      <c r="F177">
        <v>7</v>
      </c>
      <c r="G177" t="s">
        <v>647</v>
      </c>
      <c r="H177" s="31" t="s">
        <v>455</v>
      </c>
      <c r="I177">
        <v>2200</v>
      </c>
      <c r="J177" s="32" t="s">
        <v>435</v>
      </c>
      <c r="K177">
        <v>5</v>
      </c>
      <c r="L177">
        <v>5</v>
      </c>
      <c r="M177">
        <v>39</v>
      </c>
      <c r="N177" s="18" t="s">
        <v>20</v>
      </c>
      <c r="O177" s="27" t="s">
        <v>398</v>
      </c>
      <c r="P177" t="s">
        <v>442</v>
      </c>
      <c r="Q177">
        <v>7.3</v>
      </c>
      <c r="R177">
        <v>132</v>
      </c>
      <c r="S177">
        <v>2</v>
      </c>
      <c r="T177">
        <v>2</v>
      </c>
      <c r="U177">
        <v>2</v>
      </c>
      <c r="V177">
        <v>2</v>
      </c>
      <c r="W177">
        <v>2</v>
      </c>
      <c r="X177">
        <v>7</v>
      </c>
      <c r="Y177" t="s">
        <v>785</v>
      </c>
      <c r="Z177">
        <v>1082</v>
      </c>
      <c r="AA177" t="s">
        <v>77</v>
      </c>
    </row>
    <row r="178" spans="1:28" x14ac:dyDescent="0.25">
      <c r="A178" s="16" t="s">
        <v>1</v>
      </c>
      <c r="B178" s="24" t="s">
        <v>52</v>
      </c>
      <c r="C178" s="24" t="s">
        <v>2247</v>
      </c>
      <c r="D178" s="35" t="str">
        <f>VLOOKUP(S178, method!$A$1:$B$15, 2, 0)</f>
        <v>放頭</v>
      </c>
      <c r="E178">
        <v>1</v>
      </c>
      <c r="F178">
        <v>7</v>
      </c>
      <c r="G178" t="s">
        <v>695</v>
      </c>
      <c r="H178" t="s">
        <v>434</v>
      </c>
      <c r="I178">
        <v>1600</v>
      </c>
      <c r="J178" s="33" t="s">
        <v>499</v>
      </c>
      <c r="K178">
        <v>5</v>
      </c>
      <c r="L178">
        <v>8</v>
      </c>
      <c r="M178">
        <v>39</v>
      </c>
      <c r="N178" s="18" t="s">
        <v>20</v>
      </c>
      <c r="O178" s="19" t="s">
        <v>101</v>
      </c>
      <c r="P178" t="s">
        <v>600</v>
      </c>
      <c r="Q178">
        <v>9.6999999999999993</v>
      </c>
      <c r="R178">
        <v>134</v>
      </c>
      <c r="S178">
        <v>3</v>
      </c>
      <c r="T178">
        <v>3</v>
      </c>
      <c r="U178">
        <v>2</v>
      </c>
      <c r="V178">
        <v>7</v>
      </c>
      <c r="Y178" t="s">
        <v>786</v>
      </c>
      <c r="Z178">
        <v>1093</v>
      </c>
      <c r="AA178" t="s">
        <v>77</v>
      </c>
    </row>
    <row r="179" spans="1:28" x14ac:dyDescent="0.25">
      <c r="A179" s="16" t="s">
        <v>1</v>
      </c>
      <c r="B179" s="24" t="s">
        <v>52</v>
      </c>
      <c r="C179" s="24" t="s">
        <v>2247</v>
      </c>
      <c r="D179" s="36" t="str">
        <f>VLOOKUP(S179, method!$A$1:$B$15, 2, 0)</f>
        <v>中後</v>
      </c>
      <c r="E179">
        <v>789</v>
      </c>
      <c r="F179">
        <v>8</v>
      </c>
      <c r="G179" t="s">
        <v>768</v>
      </c>
      <c r="H179" t="s">
        <v>518</v>
      </c>
      <c r="I179">
        <v>1400</v>
      </c>
      <c r="J179" s="32" t="s">
        <v>435</v>
      </c>
      <c r="K179">
        <v>4</v>
      </c>
      <c r="L179">
        <v>10</v>
      </c>
      <c r="M179">
        <v>43</v>
      </c>
      <c r="N179" s="18" t="s">
        <v>20</v>
      </c>
      <c r="O179" s="19" t="s">
        <v>101</v>
      </c>
      <c r="P179" t="s">
        <v>459</v>
      </c>
      <c r="Q179">
        <v>13</v>
      </c>
      <c r="R179">
        <v>119</v>
      </c>
      <c r="S179">
        <v>10</v>
      </c>
      <c r="T179">
        <v>12</v>
      </c>
      <c r="U179">
        <v>13</v>
      </c>
      <c r="V179">
        <v>8</v>
      </c>
      <c r="Y179" t="s">
        <v>787</v>
      </c>
      <c r="Z179">
        <v>1081</v>
      </c>
      <c r="AA179" t="s">
        <v>788</v>
      </c>
    </row>
    <row r="180" spans="1:28" x14ac:dyDescent="0.25">
      <c r="A180" s="16" t="s">
        <v>1</v>
      </c>
      <c r="B180" s="24" t="s">
        <v>52</v>
      </c>
      <c r="C180" s="24" t="s">
        <v>2247</v>
      </c>
      <c r="D180" s="37" t="str">
        <f>VLOOKUP(S180, method!$A$1:$B$15, 2, 0)</f>
        <v>中前</v>
      </c>
      <c r="E180">
        <v>709</v>
      </c>
      <c r="F180">
        <v>13</v>
      </c>
      <c r="G180" t="s">
        <v>789</v>
      </c>
      <c r="H180" t="s">
        <v>467</v>
      </c>
      <c r="I180" s="43">
        <v>1800</v>
      </c>
      <c r="J180" s="32" t="s">
        <v>435</v>
      </c>
      <c r="K180">
        <v>4</v>
      </c>
      <c r="L180">
        <v>11</v>
      </c>
      <c r="M180">
        <v>45</v>
      </c>
      <c r="N180" s="18" t="s">
        <v>20</v>
      </c>
      <c r="O180" s="27" t="s">
        <v>93</v>
      </c>
      <c r="P180" t="s">
        <v>650</v>
      </c>
      <c r="Q180">
        <v>24</v>
      </c>
      <c r="R180">
        <v>122</v>
      </c>
      <c r="S180">
        <v>4</v>
      </c>
      <c r="T180">
        <v>6</v>
      </c>
      <c r="U180">
        <v>6</v>
      </c>
      <c r="V180">
        <v>5</v>
      </c>
      <c r="W180">
        <v>13</v>
      </c>
      <c r="Y180" t="s">
        <v>790</v>
      </c>
      <c r="Z180">
        <v>1076</v>
      </c>
      <c r="AA180" t="s">
        <v>791</v>
      </c>
    </row>
    <row r="181" spans="1:28" x14ac:dyDescent="0.25">
      <c r="A181" s="16" t="s">
        <v>1</v>
      </c>
      <c r="B181" s="24" t="s">
        <v>52</v>
      </c>
      <c r="C181" s="24" t="s">
        <v>2247</v>
      </c>
      <c r="D181" s="35" t="str">
        <f>VLOOKUP(S181, method!$A$1:$B$15, 2, 0)</f>
        <v>放頭</v>
      </c>
      <c r="E181">
        <v>672</v>
      </c>
      <c r="F181" s="34">
        <v>4</v>
      </c>
      <c r="G181" t="s">
        <v>792</v>
      </c>
      <c r="H181" s="31" t="s">
        <v>461</v>
      </c>
      <c r="I181">
        <v>1650</v>
      </c>
      <c r="J181" s="32" t="s">
        <v>435</v>
      </c>
      <c r="K181">
        <v>4</v>
      </c>
      <c r="L181">
        <v>7</v>
      </c>
      <c r="M181">
        <v>46</v>
      </c>
      <c r="N181" s="18" t="s">
        <v>20</v>
      </c>
      <c r="O181" s="17" t="s">
        <v>121</v>
      </c>
      <c r="P181" s="12">
        <v>2</v>
      </c>
      <c r="Q181">
        <v>8.9</v>
      </c>
      <c r="R181">
        <v>122</v>
      </c>
      <c r="S181">
        <v>3</v>
      </c>
      <c r="T181">
        <v>4</v>
      </c>
      <c r="U181">
        <v>3</v>
      </c>
      <c r="V181">
        <v>4</v>
      </c>
      <c r="Y181" t="s">
        <v>793</v>
      </c>
      <c r="Z181">
        <v>1079</v>
      </c>
      <c r="AA181" t="s">
        <v>147</v>
      </c>
    </row>
    <row r="182" spans="1:28" x14ac:dyDescent="0.25">
      <c r="A182" s="16" t="s">
        <v>1</v>
      </c>
      <c r="B182" s="24" t="s">
        <v>52</v>
      </c>
      <c r="C182" s="24" t="s">
        <v>2247</v>
      </c>
      <c r="D182" s="35" t="str">
        <f>VLOOKUP(S182, method!$A$1:$B$15, 2, 0)</f>
        <v>放頭</v>
      </c>
      <c r="E182">
        <v>652</v>
      </c>
      <c r="F182" s="34">
        <v>4</v>
      </c>
      <c r="G182" t="s">
        <v>794</v>
      </c>
      <c r="H182" s="31" t="s">
        <v>455</v>
      </c>
      <c r="I182" s="43">
        <v>1800</v>
      </c>
      <c r="J182" s="32" t="s">
        <v>435</v>
      </c>
      <c r="K182">
        <v>4</v>
      </c>
      <c r="L182">
        <v>9</v>
      </c>
      <c r="M182">
        <v>47</v>
      </c>
      <c r="N182" s="18" t="s">
        <v>20</v>
      </c>
      <c r="O182" s="20" t="s">
        <v>19</v>
      </c>
      <c r="P182" s="12" t="s">
        <v>521</v>
      </c>
      <c r="Q182">
        <v>4.7</v>
      </c>
      <c r="R182">
        <v>125</v>
      </c>
      <c r="S182">
        <v>2</v>
      </c>
      <c r="T182">
        <v>3</v>
      </c>
      <c r="U182">
        <v>3</v>
      </c>
      <c r="V182">
        <v>3</v>
      </c>
      <c r="W182">
        <v>4</v>
      </c>
      <c r="Y182" t="s">
        <v>795</v>
      </c>
      <c r="Z182">
        <v>1076</v>
      </c>
      <c r="AA182" t="s">
        <v>147</v>
      </c>
    </row>
    <row r="183" spans="1:28" x14ac:dyDescent="0.25">
      <c r="A183" s="16" t="s">
        <v>1</v>
      </c>
      <c r="B183" s="24" t="s">
        <v>52</v>
      </c>
      <c r="C183" s="24" t="s">
        <v>2247</v>
      </c>
      <c r="D183" s="37" t="str">
        <f>VLOOKUP(S183, method!$A$1:$B$15, 2, 0)</f>
        <v>中前</v>
      </c>
      <c r="E183">
        <v>573</v>
      </c>
      <c r="F183" s="34">
        <v>4</v>
      </c>
      <c r="G183" t="s">
        <v>615</v>
      </c>
      <c r="H183" s="31" t="s">
        <v>455</v>
      </c>
      <c r="I183">
        <v>1650</v>
      </c>
      <c r="J183" s="32" t="s">
        <v>435</v>
      </c>
      <c r="K183">
        <v>4</v>
      </c>
      <c r="L183">
        <v>5</v>
      </c>
      <c r="M183">
        <v>48</v>
      </c>
      <c r="N183" s="18" t="s">
        <v>20</v>
      </c>
      <c r="O183" s="18" t="s">
        <v>116</v>
      </c>
      <c r="P183">
        <v>4</v>
      </c>
      <c r="Q183">
        <v>6.2</v>
      </c>
      <c r="R183">
        <v>123</v>
      </c>
      <c r="S183">
        <v>7</v>
      </c>
      <c r="T183">
        <v>7</v>
      </c>
      <c r="U183">
        <v>9</v>
      </c>
      <c r="V183">
        <v>4</v>
      </c>
      <c r="Y183" t="s">
        <v>796</v>
      </c>
      <c r="Z183">
        <v>1069</v>
      </c>
      <c r="AA183" t="s">
        <v>147</v>
      </c>
    </row>
    <row r="184" spans="1:28" x14ac:dyDescent="0.25">
      <c r="A184" s="16" t="s">
        <v>1</v>
      </c>
      <c r="B184" s="24" t="s">
        <v>52</v>
      </c>
      <c r="C184" s="24" t="s">
        <v>2247</v>
      </c>
      <c r="D184" s="35" t="str">
        <f>VLOOKUP(S184, method!$A$1:$B$15, 2, 0)</f>
        <v>放頭</v>
      </c>
      <c r="E184">
        <v>532</v>
      </c>
      <c r="F184" s="28">
        <v>3</v>
      </c>
      <c r="G184" t="s">
        <v>617</v>
      </c>
      <c r="H184" s="31" t="s">
        <v>450</v>
      </c>
      <c r="I184">
        <v>1650</v>
      </c>
      <c r="J184" s="32" t="s">
        <v>435</v>
      </c>
      <c r="K184">
        <v>4</v>
      </c>
      <c r="L184">
        <v>2</v>
      </c>
      <c r="M184">
        <v>47</v>
      </c>
      <c r="N184" s="18" t="s">
        <v>20</v>
      </c>
      <c r="O184" s="18" t="s">
        <v>116</v>
      </c>
      <c r="P184" s="12" t="s">
        <v>431</v>
      </c>
      <c r="Q184">
        <v>5.0999999999999996</v>
      </c>
      <c r="R184">
        <v>122</v>
      </c>
      <c r="S184">
        <v>3</v>
      </c>
      <c r="T184">
        <v>3</v>
      </c>
      <c r="U184">
        <v>4</v>
      </c>
      <c r="V184">
        <v>3</v>
      </c>
      <c r="Y184" t="s">
        <v>797</v>
      </c>
      <c r="Z184">
        <v>1068</v>
      </c>
      <c r="AA184" t="s">
        <v>147</v>
      </c>
    </row>
    <row r="185" spans="1:28" x14ac:dyDescent="0.25">
      <c r="A185" s="16" t="s">
        <v>1</v>
      </c>
      <c r="B185" s="24" t="s">
        <v>52</v>
      </c>
      <c r="C185" s="24" t="s">
        <v>2247</v>
      </c>
      <c r="D185" s="35" t="str">
        <f>VLOOKUP(S185, method!$A$1:$B$15, 2, 0)</f>
        <v>放頭</v>
      </c>
      <c r="E185">
        <v>500</v>
      </c>
      <c r="F185" s="34">
        <v>5</v>
      </c>
      <c r="G185" t="s">
        <v>798</v>
      </c>
      <c r="H185" s="31" t="s">
        <v>461</v>
      </c>
      <c r="I185">
        <v>1650</v>
      </c>
      <c r="J185" s="32" t="s">
        <v>435</v>
      </c>
      <c r="K185">
        <v>4</v>
      </c>
      <c r="L185">
        <v>1</v>
      </c>
      <c r="M185">
        <v>49</v>
      </c>
      <c r="N185" s="18" t="s">
        <v>20</v>
      </c>
      <c r="O185" s="19" t="s">
        <v>63</v>
      </c>
      <c r="P185" t="s">
        <v>519</v>
      </c>
      <c r="Q185">
        <v>4.9000000000000004</v>
      </c>
      <c r="R185">
        <v>125</v>
      </c>
      <c r="S185">
        <v>3</v>
      </c>
      <c r="T185">
        <v>4</v>
      </c>
      <c r="U185">
        <v>5</v>
      </c>
      <c r="V185">
        <v>5</v>
      </c>
      <c r="Y185" t="s">
        <v>799</v>
      </c>
      <c r="Z185">
        <v>1084</v>
      </c>
      <c r="AA185" t="s">
        <v>800</v>
      </c>
    </row>
    <row r="186" spans="1:28" x14ac:dyDescent="0.25">
      <c r="A186" s="16" t="s">
        <v>1</v>
      </c>
      <c r="B186" s="24" t="s">
        <v>52</v>
      </c>
      <c r="C186" s="24" t="s">
        <v>2247</v>
      </c>
      <c r="D186" s="35" t="str">
        <f>VLOOKUP(S186, method!$A$1:$B$15, 2, 0)</f>
        <v>放頭</v>
      </c>
      <c r="E186">
        <v>441</v>
      </c>
      <c r="F186">
        <v>6</v>
      </c>
      <c r="G186" t="s">
        <v>801</v>
      </c>
      <c r="H186" s="42" t="s">
        <v>445</v>
      </c>
      <c r="I186" s="43">
        <v>1800</v>
      </c>
      <c r="J186" s="32" t="s">
        <v>435</v>
      </c>
      <c r="K186">
        <v>4</v>
      </c>
      <c r="L186">
        <v>10</v>
      </c>
      <c r="M186">
        <v>49</v>
      </c>
      <c r="N186" s="18" t="s">
        <v>20</v>
      </c>
      <c r="O186" s="19" t="s">
        <v>63</v>
      </c>
      <c r="P186" s="12" t="s">
        <v>456</v>
      </c>
      <c r="Q186">
        <v>6.3</v>
      </c>
      <c r="R186">
        <v>128</v>
      </c>
      <c r="S186">
        <v>2</v>
      </c>
      <c r="T186">
        <v>3</v>
      </c>
      <c r="U186">
        <v>2</v>
      </c>
      <c r="V186">
        <v>2</v>
      </c>
      <c r="W186">
        <v>6</v>
      </c>
      <c r="Y186" t="s">
        <v>704</v>
      </c>
      <c r="Z186">
        <v>1086</v>
      </c>
      <c r="AA186" t="s">
        <v>41</v>
      </c>
    </row>
    <row r="187" spans="1:28" x14ac:dyDescent="0.25">
      <c r="A187" s="16" t="s">
        <v>1</v>
      </c>
      <c r="B187" s="24" t="s">
        <v>52</v>
      </c>
      <c r="C187" s="24" t="s">
        <v>2247</v>
      </c>
      <c r="E187">
        <v>399</v>
      </c>
      <c r="F187" t="s">
        <v>720</v>
      </c>
      <c r="G187" t="s">
        <v>802</v>
      </c>
      <c r="H187" s="31" t="s">
        <v>455</v>
      </c>
      <c r="I187">
        <v>2200</v>
      </c>
      <c r="J187" s="32" t="s">
        <v>435</v>
      </c>
      <c r="K187">
        <v>4</v>
      </c>
      <c r="L187" t="s">
        <v>546</v>
      </c>
      <c r="M187">
        <v>49</v>
      </c>
      <c r="N187" s="18" t="s">
        <v>20</v>
      </c>
      <c r="O187" s="19" t="s">
        <v>63</v>
      </c>
      <c r="P187" t="s">
        <v>546</v>
      </c>
      <c r="Q187" t="s">
        <v>546</v>
      </c>
      <c r="R187">
        <v>126</v>
      </c>
      <c r="S187" t="s">
        <v>546</v>
      </c>
      <c r="Y187" t="s">
        <v>546</v>
      </c>
      <c r="Z187" t="s">
        <v>546</v>
      </c>
      <c r="AA187" t="s">
        <v>546</v>
      </c>
      <c r="AB187" t="s">
        <v>546</v>
      </c>
    </row>
    <row r="188" spans="1:28" x14ac:dyDescent="0.25">
      <c r="A188" s="16" t="s">
        <v>1</v>
      </c>
      <c r="B188" s="24" t="s">
        <v>52</v>
      </c>
      <c r="C188" s="24" t="s">
        <v>2247</v>
      </c>
      <c r="D188" s="37" t="str">
        <f>VLOOKUP(S188, method!$A$1:$B$15, 2, 0)</f>
        <v>中前</v>
      </c>
      <c r="E188">
        <v>344</v>
      </c>
      <c r="F188" s="28">
        <v>2</v>
      </c>
      <c r="G188" t="s">
        <v>803</v>
      </c>
      <c r="H188" s="31" t="s">
        <v>461</v>
      </c>
      <c r="I188" s="43">
        <v>1800</v>
      </c>
      <c r="J188" s="32" t="s">
        <v>435</v>
      </c>
      <c r="K188">
        <v>4</v>
      </c>
      <c r="L188">
        <v>9</v>
      </c>
      <c r="M188">
        <v>48</v>
      </c>
      <c r="N188" s="18" t="s">
        <v>20</v>
      </c>
      <c r="O188" s="19" t="s">
        <v>63</v>
      </c>
      <c r="P188" s="12" t="s">
        <v>431</v>
      </c>
      <c r="Q188">
        <v>8</v>
      </c>
      <c r="R188">
        <v>123</v>
      </c>
      <c r="S188">
        <v>4</v>
      </c>
      <c r="T188">
        <v>4</v>
      </c>
      <c r="U188">
        <v>4</v>
      </c>
      <c r="V188">
        <v>4</v>
      </c>
      <c r="W188">
        <v>2</v>
      </c>
      <c r="Y188" t="s">
        <v>804</v>
      </c>
      <c r="Z188">
        <v>1081</v>
      </c>
      <c r="AA188" t="s">
        <v>41</v>
      </c>
    </row>
    <row r="189" spans="1:28" x14ac:dyDescent="0.25">
      <c r="A189" s="16" t="s">
        <v>1</v>
      </c>
      <c r="B189" s="24" t="s">
        <v>52</v>
      </c>
      <c r="C189" s="24" t="s">
        <v>2247</v>
      </c>
      <c r="D189" s="36" t="str">
        <f>VLOOKUP(S189, method!$A$1:$B$15, 2, 0)</f>
        <v>中後</v>
      </c>
      <c r="E189">
        <v>291</v>
      </c>
      <c r="F189" s="34">
        <v>5</v>
      </c>
      <c r="G189" t="s">
        <v>664</v>
      </c>
      <c r="H189" s="42" t="s">
        <v>445</v>
      </c>
      <c r="I189">
        <v>1650</v>
      </c>
      <c r="J189" s="32" t="s">
        <v>435</v>
      </c>
      <c r="K189">
        <v>4</v>
      </c>
      <c r="L189">
        <v>10</v>
      </c>
      <c r="M189">
        <v>49</v>
      </c>
      <c r="N189" s="18" t="s">
        <v>20</v>
      </c>
      <c r="O189" s="16" t="s">
        <v>316</v>
      </c>
      <c r="P189" t="s">
        <v>600</v>
      </c>
      <c r="Q189">
        <v>11</v>
      </c>
      <c r="R189">
        <v>127</v>
      </c>
      <c r="S189">
        <v>8</v>
      </c>
      <c r="T189">
        <v>7</v>
      </c>
      <c r="U189">
        <v>7</v>
      </c>
      <c r="V189">
        <v>5</v>
      </c>
      <c r="Y189" t="s">
        <v>805</v>
      </c>
      <c r="Z189">
        <v>1081</v>
      </c>
      <c r="AA189" t="s">
        <v>41</v>
      </c>
    </row>
    <row r="190" spans="1:28" x14ac:dyDescent="0.25">
      <c r="A190" s="16" t="s">
        <v>1</v>
      </c>
      <c r="B190" s="24" t="s">
        <v>52</v>
      </c>
      <c r="C190" s="24" t="s">
        <v>2247</v>
      </c>
      <c r="D190" s="37" t="str">
        <f>VLOOKUP(S190, method!$A$1:$B$15, 2, 0)</f>
        <v>中前</v>
      </c>
      <c r="E190">
        <v>266</v>
      </c>
      <c r="F190" s="34">
        <v>4</v>
      </c>
      <c r="G190" t="s">
        <v>806</v>
      </c>
      <c r="H190" s="31" t="s">
        <v>461</v>
      </c>
      <c r="I190">
        <v>1650</v>
      </c>
      <c r="J190" s="32" t="s">
        <v>435</v>
      </c>
      <c r="K190">
        <v>4</v>
      </c>
      <c r="L190">
        <v>1</v>
      </c>
      <c r="M190">
        <v>49</v>
      </c>
      <c r="N190" s="18" t="s">
        <v>20</v>
      </c>
      <c r="O190" s="22" t="s">
        <v>471</v>
      </c>
      <c r="P190" s="12" t="s">
        <v>480</v>
      </c>
      <c r="Q190">
        <v>11</v>
      </c>
      <c r="R190">
        <v>124</v>
      </c>
      <c r="S190">
        <v>4</v>
      </c>
      <c r="T190">
        <v>5</v>
      </c>
      <c r="U190">
        <v>5</v>
      </c>
      <c r="V190">
        <v>4</v>
      </c>
      <c r="Y190" t="s">
        <v>807</v>
      </c>
      <c r="Z190">
        <v>1089</v>
      </c>
      <c r="AA190" t="s">
        <v>808</v>
      </c>
    </row>
    <row r="191" spans="1:28" x14ac:dyDescent="0.25">
      <c r="A191" s="16" t="s">
        <v>1</v>
      </c>
      <c r="B191" s="24" t="s">
        <v>52</v>
      </c>
      <c r="C191" s="24" t="s">
        <v>2247</v>
      </c>
      <c r="D191" s="37" t="str">
        <f>VLOOKUP(S191, method!$A$1:$B$15, 2, 0)</f>
        <v>中前</v>
      </c>
      <c r="E191">
        <v>200</v>
      </c>
      <c r="F191">
        <v>9</v>
      </c>
      <c r="G191" t="s">
        <v>809</v>
      </c>
      <c r="H191" t="s">
        <v>429</v>
      </c>
      <c r="I191">
        <v>1400</v>
      </c>
      <c r="J191" s="32" t="s">
        <v>435</v>
      </c>
      <c r="K191">
        <v>4</v>
      </c>
      <c r="L191">
        <v>2</v>
      </c>
      <c r="M191">
        <v>51</v>
      </c>
      <c r="N191" s="18" t="s">
        <v>20</v>
      </c>
      <c r="O191" s="17" t="s">
        <v>121</v>
      </c>
      <c r="P191">
        <v>6</v>
      </c>
      <c r="Q191">
        <v>27</v>
      </c>
      <c r="R191">
        <v>127</v>
      </c>
      <c r="S191">
        <v>7</v>
      </c>
      <c r="T191">
        <v>7</v>
      </c>
      <c r="U191">
        <v>10</v>
      </c>
      <c r="V191">
        <v>9</v>
      </c>
      <c r="Y191" t="s">
        <v>810</v>
      </c>
      <c r="Z191">
        <v>1099</v>
      </c>
      <c r="AA191" t="s">
        <v>147</v>
      </c>
    </row>
    <row r="192" spans="1:28" x14ac:dyDescent="0.25">
      <c r="A192" s="16" t="s">
        <v>1</v>
      </c>
      <c r="B192" s="24" t="s">
        <v>52</v>
      </c>
      <c r="C192" s="24" t="s">
        <v>2247</v>
      </c>
      <c r="D192" s="37" t="str">
        <f>VLOOKUP(S192, method!$A$1:$B$15, 2, 0)</f>
        <v>中前</v>
      </c>
      <c r="E192">
        <v>143</v>
      </c>
      <c r="F192" s="34">
        <v>5</v>
      </c>
      <c r="G192" t="s">
        <v>811</v>
      </c>
      <c r="H192" t="s">
        <v>441</v>
      </c>
      <c r="I192">
        <v>1400</v>
      </c>
      <c r="J192" s="32" t="s">
        <v>435</v>
      </c>
      <c r="K192">
        <v>4</v>
      </c>
      <c r="L192">
        <v>1</v>
      </c>
      <c r="M192">
        <v>52</v>
      </c>
      <c r="N192" s="18" t="s">
        <v>20</v>
      </c>
      <c r="O192" s="17" t="s">
        <v>121</v>
      </c>
      <c r="P192" s="12" t="s">
        <v>456</v>
      </c>
      <c r="Q192">
        <v>28</v>
      </c>
      <c r="R192">
        <v>127</v>
      </c>
      <c r="S192">
        <v>5</v>
      </c>
      <c r="T192">
        <v>3</v>
      </c>
      <c r="U192">
        <v>7</v>
      </c>
      <c r="V192">
        <v>5</v>
      </c>
      <c r="Y192" t="s">
        <v>812</v>
      </c>
      <c r="Z192">
        <v>1099</v>
      </c>
      <c r="AA192" t="s">
        <v>147</v>
      </c>
    </row>
    <row r="193" spans="1:27" x14ac:dyDescent="0.25">
      <c r="A193" s="16" t="s">
        <v>1</v>
      </c>
      <c r="B193" s="24" t="s">
        <v>52</v>
      </c>
      <c r="C193" s="24" t="s">
        <v>2247</v>
      </c>
      <c r="D193" s="36" t="str">
        <f>VLOOKUP(S193, method!$A$1:$B$15, 2, 0)</f>
        <v>中後</v>
      </c>
      <c r="E193">
        <v>115</v>
      </c>
      <c r="F193">
        <v>8</v>
      </c>
      <c r="G193" t="s">
        <v>813</v>
      </c>
      <c r="H193" t="s">
        <v>467</v>
      </c>
      <c r="I193">
        <v>1200</v>
      </c>
      <c r="J193" s="32" t="s">
        <v>435</v>
      </c>
      <c r="K193">
        <v>4</v>
      </c>
      <c r="L193">
        <v>6</v>
      </c>
      <c r="M193">
        <v>52</v>
      </c>
      <c r="N193" s="18" t="s">
        <v>20</v>
      </c>
      <c r="O193" s="17" t="s">
        <v>121</v>
      </c>
      <c r="P193" t="s">
        <v>511</v>
      </c>
      <c r="Q193">
        <v>58</v>
      </c>
      <c r="R193">
        <v>128</v>
      </c>
      <c r="S193">
        <v>10</v>
      </c>
      <c r="T193">
        <v>6</v>
      </c>
      <c r="U193">
        <v>8</v>
      </c>
      <c r="Y193" t="s">
        <v>814</v>
      </c>
      <c r="Z193">
        <v>1096</v>
      </c>
      <c r="AA193" t="s">
        <v>543</v>
      </c>
    </row>
    <row r="194" spans="1:27" x14ac:dyDescent="0.25">
      <c r="A194" s="16" t="s">
        <v>1</v>
      </c>
      <c r="B194" s="25" t="s">
        <v>57</v>
      </c>
      <c r="C194" s="25" t="s">
        <v>2248</v>
      </c>
      <c r="D194" s="37" t="str">
        <f>VLOOKUP(S194, method!$A$1:$B$15, 2, 0)</f>
        <v>中前</v>
      </c>
      <c r="E194">
        <v>37</v>
      </c>
      <c r="F194" s="28">
        <v>2</v>
      </c>
      <c r="G194" t="s">
        <v>428</v>
      </c>
      <c r="H194" t="s">
        <v>429</v>
      </c>
      <c r="I194" s="43">
        <v>1800</v>
      </c>
      <c r="J194" s="33" t="s">
        <v>430</v>
      </c>
      <c r="K194">
        <v>5</v>
      </c>
      <c r="L194">
        <v>5</v>
      </c>
      <c r="M194">
        <v>23</v>
      </c>
      <c r="N194" s="26" t="s">
        <v>59</v>
      </c>
      <c r="O194" s="20" t="s">
        <v>58</v>
      </c>
      <c r="P194" s="12" t="s">
        <v>431</v>
      </c>
      <c r="Q194">
        <v>27</v>
      </c>
      <c r="R194">
        <v>120</v>
      </c>
      <c r="S194">
        <v>5</v>
      </c>
      <c r="T194">
        <v>5</v>
      </c>
      <c r="U194">
        <v>4</v>
      </c>
      <c r="V194">
        <v>4</v>
      </c>
      <c r="W194">
        <v>2</v>
      </c>
      <c r="Y194" t="s">
        <v>815</v>
      </c>
      <c r="Z194">
        <v>1140</v>
      </c>
      <c r="AA194" t="s">
        <v>816</v>
      </c>
    </row>
    <row r="195" spans="1:27" x14ac:dyDescent="0.25">
      <c r="A195" s="16" t="s">
        <v>1</v>
      </c>
      <c r="B195" s="25" t="s">
        <v>57</v>
      </c>
      <c r="C195" s="25" t="s">
        <v>2248</v>
      </c>
      <c r="D195" s="36" t="str">
        <f>VLOOKUP(S195, method!$A$1:$B$15, 2, 0)</f>
        <v>中後</v>
      </c>
      <c r="E195">
        <v>12</v>
      </c>
      <c r="F195">
        <v>6</v>
      </c>
      <c r="G195" t="s">
        <v>544</v>
      </c>
      <c r="H195" s="31" t="s">
        <v>450</v>
      </c>
      <c r="I195">
        <v>1650</v>
      </c>
      <c r="J195" s="32" t="s">
        <v>435</v>
      </c>
      <c r="K195">
        <v>5</v>
      </c>
      <c r="L195">
        <v>7</v>
      </c>
      <c r="M195">
        <v>25</v>
      </c>
      <c r="N195" s="26" t="s">
        <v>59</v>
      </c>
      <c r="O195" s="20" t="s">
        <v>58</v>
      </c>
      <c r="P195" t="s">
        <v>817</v>
      </c>
      <c r="Q195">
        <v>21</v>
      </c>
      <c r="R195">
        <v>120</v>
      </c>
      <c r="S195">
        <v>9</v>
      </c>
      <c r="T195">
        <v>9</v>
      </c>
      <c r="U195">
        <v>9</v>
      </c>
      <c r="V195">
        <v>6</v>
      </c>
      <c r="Y195" t="s">
        <v>805</v>
      </c>
      <c r="Z195">
        <v>1142</v>
      </c>
      <c r="AA195" t="s">
        <v>72</v>
      </c>
    </row>
    <row r="196" spans="1:27" x14ac:dyDescent="0.25">
      <c r="A196" s="16" t="s">
        <v>1</v>
      </c>
      <c r="B196" s="25" t="s">
        <v>57</v>
      </c>
      <c r="C196" s="25" t="s">
        <v>2248</v>
      </c>
      <c r="D196" s="36" t="str">
        <f>VLOOKUP(S196, method!$A$1:$B$15, 2, 0)</f>
        <v>中後</v>
      </c>
      <c r="E196">
        <v>820</v>
      </c>
      <c r="F196">
        <v>7</v>
      </c>
      <c r="G196" t="s">
        <v>590</v>
      </c>
      <c r="H196" s="31" t="s">
        <v>450</v>
      </c>
      <c r="I196">
        <v>1650</v>
      </c>
      <c r="J196" s="32" t="s">
        <v>446</v>
      </c>
      <c r="K196">
        <v>5</v>
      </c>
      <c r="L196">
        <v>6</v>
      </c>
      <c r="M196">
        <v>28</v>
      </c>
      <c r="N196" s="26" t="s">
        <v>59</v>
      </c>
      <c r="O196" s="23" t="s">
        <v>487</v>
      </c>
      <c r="P196">
        <v>3</v>
      </c>
      <c r="Q196">
        <v>36</v>
      </c>
      <c r="R196">
        <v>121</v>
      </c>
      <c r="S196">
        <v>9</v>
      </c>
      <c r="T196">
        <v>8</v>
      </c>
      <c r="U196">
        <v>9</v>
      </c>
      <c r="V196">
        <v>7</v>
      </c>
      <c r="Y196" t="s">
        <v>715</v>
      </c>
      <c r="Z196">
        <v>1141</v>
      </c>
      <c r="AA196" t="s">
        <v>818</v>
      </c>
    </row>
    <row r="197" spans="1:27" x14ac:dyDescent="0.25">
      <c r="A197" s="16" t="s">
        <v>1</v>
      </c>
      <c r="B197" s="25" t="s">
        <v>57</v>
      </c>
      <c r="C197" s="25" t="s">
        <v>2248</v>
      </c>
      <c r="D197" s="38" t="str">
        <f>VLOOKUP(S197, method!$A$1:$B$15, 2, 0)</f>
        <v>留後</v>
      </c>
      <c r="E197">
        <v>669</v>
      </c>
      <c r="F197">
        <v>11</v>
      </c>
      <c r="G197" t="s">
        <v>553</v>
      </c>
      <c r="H197" s="31" t="s">
        <v>455</v>
      </c>
      <c r="I197" s="43">
        <v>1800</v>
      </c>
      <c r="J197" s="32" t="s">
        <v>446</v>
      </c>
      <c r="K197">
        <v>5</v>
      </c>
      <c r="L197">
        <v>10</v>
      </c>
      <c r="M197">
        <v>29</v>
      </c>
      <c r="N197" s="27" t="s">
        <v>64</v>
      </c>
      <c r="O197" s="25" t="s">
        <v>150</v>
      </c>
      <c r="P197" t="s">
        <v>819</v>
      </c>
      <c r="Q197">
        <v>16</v>
      </c>
      <c r="R197">
        <v>124</v>
      </c>
      <c r="S197">
        <v>11</v>
      </c>
      <c r="T197">
        <v>11</v>
      </c>
      <c r="U197">
        <v>12</v>
      </c>
      <c r="V197">
        <v>12</v>
      </c>
      <c r="W197">
        <v>11</v>
      </c>
      <c r="Y197" t="s">
        <v>60</v>
      </c>
      <c r="Z197">
        <v>1139</v>
      </c>
      <c r="AA197" t="s">
        <v>16</v>
      </c>
    </row>
    <row r="198" spans="1:27" x14ac:dyDescent="0.25">
      <c r="A198" s="16" t="s">
        <v>1</v>
      </c>
      <c r="B198" s="25" t="s">
        <v>57</v>
      </c>
      <c r="C198" s="25" t="s">
        <v>2248</v>
      </c>
      <c r="D198" s="38" t="str">
        <f>VLOOKUP(S198, method!$A$1:$B$15, 2, 0)</f>
        <v>留後</v>
      </c>
      <c r="E198">
        <v>601</v>
      </c>
      <c r="F198">
        <v>6</v>
      </c>
      <c r="G198" t="s">
        <v>714</v>
      </c>
      <c r="H198" t="s">
        <v>467</v>
      </c>
      <c r="I198">
        <v>1650</v>
      </c>
      <c r="J198" s="32" t="s">
        <v>435</v>
      </c>
      <c r="K198">
        <v>5</v>
      </c>
      <c r="L198">
        <v>10</v>
      </c>
      <c r="M198">
        <v>29</v>
      </c>
      <c r="N198" s="27" t="s">
        <v>64</v>
      </c>
      <c r="O198" s="20" t="s">
        <v>58</v>
      </c>
      <c r="P198">
        <v>3</v>
      </c>
      <c r="Q198">
        <v>8.4</v>
      </c>
      <c r="R198">
        <v>120</v>
      </c>
      <c r="S198">
        <v>13</v>
      </c>
      <c r="T198">
        <v>13</v>
      </c>
      <c r="U198">
        <v>13</v>
      </c>
      <c r="V198">
        <v>6</v>
      </c>
      <c r="Y198" t="s">
        <v>175</v>
      </c>
      <c r="Z198">
        <v>1136</v>
      </c>
      <c r="AA198" t="s">
        <v>16</v>
      </c>
    </row>
    <row r="199" spans="1:27" x14ac:dyDescent="0.25">
      <c r="A199" s="16" t="s">
        <v>1</v>
      </c>
      <c r="B199" s="25" t="s">
        <v>57</v>
      </c>
      <c r="C199" s="25" t="s">
        <v>2248</v>
      </c>
      <c r="D199" s="38" t="str">
        <f>VLOOKUP(S199, method!$A$1:$B$15, 2, 0)</f>
        <v>留後</v>
      </c>
      <c r="E199">
        <v>534</v>
      </c>
      <c r="F199" s="28">
        <v>2</v>
      </c>
      <c r="G199" t="s">
        <v>716</v>
      </c>
      <c r="H199" t="s">
        <v>467</v>
      </c>
      <c r="I199" s="43">
        <v>1800</v>
      </c>
      <c r="J199" s="32" t="s">
        <v>435</v>
      </c>
      <c r="K199">
        <v>5</v>
      </c>
      <c r="L199">
        <v>12</v>
      </c>
      <c r="M199">
        <v>29</v>
      </c>
      <c r="N199" s="27" t="s">
        <v>64</v>
      </c>
      <c r="O199" s="20" t="s">
        <v>58</v>
      </c>
      <c r="P199" s="12" t="s">
        <v>456</v>
      </c>
      <c r="Q199">
        <v>9.6999999999999993</v>
      </c>
      <c r="R199">
        <v>124</v>
      </c>
      <c r="S199">
        <v>14</v>
      </c>
      <c r="T199">
        <v>14</v>
      </c>
      <c r="U199">
        <v>14</v>
      </c>
      <c r="V199">
        <v>14</v>
      </c>
      <c r="W199">
        <v>2</v>
      </c>
      <c r="Y199" t="s">
        <v>820</v>
      </c>
      <c r="Z199">
        <v>1147</v>
      </c>
      <c r="AA199" t="s">
        <v>16</v>
      </c>
    </row>
    <row r="200" spans="1:27" x14ac:dyDescent="0.25">
      <c r="A200" s="16" t="s">
        <v>1</v>
      </c>
      <c r="B200" s="25" t="s">
        <v>57</v>
      </c>
      <c r="C200" s="25" t="s">
        <v>2248</v>
      </c>
      <c r="D200" s="38" t="str">
        <f>VLOOKUP(S200, method!$A$1:$B$15, 2, 0)</f>
        <v>留後</v>
      </c>
      <c r="E200">
        <v>376</v>
      </c>
      <c r="F200" s="28">
        <v>3</v>
      </c>
      <c r="G200" t="s">
        <v>602</v>
      </c>
      <c r="H200" t="s">
        <v>467</v>
      </c>
      <c r="I200">
        <v>1650</v>
      </c>
      <c r="J200" s="33" t="s">
        <v>821</v>
      </c>
      <c r="K200">
        <v>5</v>
      </c>
      <c r="L200">
        <v>6</v>
      </c>
      <c r="M200">
        <v>29</v>
      </c>
      <c r="N200" s="27" t="s">
        <v>64</v>
      </c>
      <c r="O200" s="20" t="s">
        <v>58</v>
      </c>
      <c r="P200" t="s">
        <v>699</v>
      </c>
      <c r="Q200">
        <v>8.1999999999999993</v>
      </c>
      <c r="R200">
        <v>124</v>
      </c>
      <c r="S200">
        <v>11</v>
      </c>
      <c r="T200">
        <v>12</v>
      </c>
      <c r="U200">
        <v>12</v>
      </c>
      <c r="V200">
        <v>3</v>
      </c>
      <c r="Y200" t="s">
        <v>822</v>
      </c>
      <c r="Z200">
        <v>1144</v>
      </c>
      <c r="AA200" t="s">
        <v>16</v>
      </c>
    </row>
    <row r="201" spans="1:27" x14ac:dyDescent="0.25">
      <c r="A201" s="16" t="s">
        <v>1</v>
      </c>
      <c r="B201" s="25" t="s">
        <v>57</v>
      </c>
      <c r="C201" s="25" t="s">
        <v>2248</v>
      </c>
      <c r="D201" s="36" t="str">
        <f>VLOOKUP(S201, method!$A$1:$B$15, 2, 0)</f>
        <v>中後</v>
      </c>
      <c r="E201">
        <v>270</v>
      </c>
      <c r="F201" s="28">
        <v>1</v>
      </c>
      <c r="G201" t="s">
        <v>469</v>
      </c>
      <c r="H201" t="s">
        <v>467</v>
      </c>
      <c r="I201" s="43">
        <v>1800</v>
      </c>
      <c r="J201" s="32" t="s">
        <v>435</v>
      </c>
      <c r="K201">
        <v>5</v>
      </c>
      <c r="L201">
        <v>6</v>
      </c>
      <c r="M201">
        <v>24</v>
      </c>
      <c r="N201" s="27" t="s">
        <v>64</v>
      </c>
      <c r="O201" s="20" t="s">
        <v>58</v>
      </c>
      <c r="P201" s="12" t="s">
        <v>591</v>
      </c>
      <c r="Q201">
        <v>6.2</v>
      </c>
      <c r="R201">
        <v>117</v>
      </c>
      <c r="S201">
        <v>8</v>
      </c>
      <c r="T201">
        <v>8</v>
      </c>
      <c r="U201">
        <v>8</v>
      </c>
      <c r="V201">
        <v>5</v>
      </c>
      <c r="W201">
        <v>1</v>
      </c>
      <c r="Y201" t="s">
        <v>823</v>
      </c>
      <c r="Z201">
        <v>1130</v>
      </c>
      <c r="AA201" t="s">
        <v>16</v>
      </c>
    </row>
    <row r="202" spans="1:27" x14ac:dyDescent="0.25">
      <c r="A202" s="16" t="s">
        <v>1</v>
      </c>
      <c r="B202" s="25" t="s">
        <v>57</v>
      </c>
      <c r="C202" s="25" t="s">
        <v>2248</v>
      </c>
      <c r="D202" s="36" t="str">
        <f>VLOOKUP(S202, method!$A$1:$B$15, 2, 0)</f>
        <v>中後</v>
      </c>
      <c r="E202">
        <v>221</v>
      </c>
      <c r="F202" s="28">
        <v>3</v>
      </c>
      <c r="G202" t="s">
        <v>688</v>
      </c>
      <c r="H202" t="s">
        <v>467</v>
      </c>
      <c r="I202">
        <v>1650</v>
      </c>
      <c r="J202" s="32" t="s">
        <v>435</v>
      </c>
      <c r="K202">
        <v>5</v>
      </c>
      <c r="L202">
        <v>10</v>
      </c>
      <c r="M202">
        <v>24</v>
      </c>
      <c r="N202" s="27" t="s">
        <v>64</v>
      </c>
      <c r="O202" s="17" t="s">
        <v>121</v>
      </c>
      <c r="P202" s="12" t="s">
        <v>480</v>
      </c>
      <c r="Q202">
        <v>15</v>
      </c>
      <c r="R202">
        <v>120</v>
      </c>
      <c r="S202">
        <v>10</v>
      </c>
      <c r="T202">
        <v>10</v>
      </c>
      <c r="U202">
        <v>9</v>
      </c>
      <c r="V202">
        <v>3</v>
      </c>
      <c r="Y202" t="s">
        <v>493</v>
      </c>
      <c r="Z202">
        <v>1130</v>
      </c>
      <c r="AA202" t="s">
        <v>453</v>
      </c>
    </row>
    <row r="203" spans="1:27" x14ac:dyDescent="0.25">
      <c r="A203" s="16" t="s">
        <v>1</v>
      </c>
      <c r="B203" s="25" t="s">
        <v>57</v>
      </c>
      <c r="C203" s="25" t="s">
        <v>2248</v>
      </c>
      <c r="D203" s="37" t="str">
        <f>VLOOKUP(S203, method!$A$1:$B$15, 2, 0)</f>
        <v>中前</v>
      </c>
      <c r="E203">
        <v>140</v>
      </c>
      <c r="F203">
        <v>12</v>
      </c>
      <c r="G203" t="s">
        <v>824</v>
      </c>
      <c r="H203" s="42" t="s">
        <v>445</v>
      </c>
      <c r="I203">
        <v>1650</v>
      </c>
      <c r="J203" s="32" t="s">
        <v>435</v>
      </c>
      <c r="K203">
        <v>5</v>
      </c>
      <c r="L203">
        <v>7</v>
      </c>
      <c r="M203">
        <v>26</v>
      </c>
      <c r="N203" s="27" t="s">
        <v>64</v>
      </c>
      <c r="O203" s="17" t="s">
        <v>84</v>
      </c>
      <c r="P203" t="s">
        <v>825</v>
      </c>
      <c r="Q203">
        <v>15</v>
      </c>
      <c r="R203">
        <v>121</v>
      </c>
      <c r="S203">
        <v>4</v>
      </c>
      <c r="T203">
        <v>4</v>
      </c>
      <c r="U203">
        <v>8</v>
      </c>
      <c r="V203">
        <v>12</v>
      </c>
      <c r="Y203" t="s">
        <v>826</v>
      </c>
      <c r="Z203">
        <v>1132</v>
      </c>
      <c r="AA203" t="s">
        <v>77</v>
      </c>
    </row>
    <row r="204" spans="1:27" x14ac:dyDescent="0.25">
      <c r="A204" s="16" t="s">
        <v>1</v>
      </c>
      <c r="B204" s="25" t="s">
        <v>57</v>
      </c>
      <c r="C204" s="25" t="s">
        <v>2248</v>
      </c>
      <c r="D204" s="35" t="str">
        <f>VLOOKUP(S204, method!$A$1:$B$15, 2, 0)</f>
        <v>放頭</v>
      </c>
      <c r="E204">
        <v>85</v>
      </c>
      <c r="F204" s="34">
        <v>4</v>
      </c>
      <c r="G204" t="s">
        <v>827</v>
      </c>
      <c r="H204" s="31" t="s">
        <v>450</v>
      </c>
      <c r="I204">
        <v>1650</v>
      </c>
      <c r="J204" s="32" t="s">
        <v>435</v>
      </c>
      <c r="K204">
        <v>5</v>
      </c>
      <c r="L204">
        <v>5</v>
      </c>
      <c r="M204">
        <v>26</v>
      </c>
      <c r="N204" s="27" t="s">
        <v>64</v>
      </c>
      <c r="O204" s="20" t="s">
        <v>58</v>
      </c>
      <c r="P204" s="12">
        <v>2</v>
      </c>
      <c r="Q204">
        <v>10</v>
      </c>
      <c r="R204">
        <v>118</v>
      </c>
      <c r="S204">
        <v>1</v>
      </c>
      <c r="T204">
        <v>1</v>
      </c>
      <c r="U204">
        <v>3</v>
      </c>
      <c r="V204">
        <v>4</v>
      </c>
      <c r="Y204" t="s">
        <v>828</v>
      </c>
      <c r="Z204">
        <v>1131</v>
      </c>
      <c r="AA204" t="s">
        <v>77</v>
      </c>
    </row>
    <row r="205" spans="1:27" x14ac:dyDescent="0.25">
      <c r="A205" s="16" t="s">
        <v>1</v>
      </c>
      <c r="B205" s="25" t="s">
        <v>57</v>
      </c>
      <c r="C205" s="25" t="s">
        <v>2248</v>
      </c>
      <c r="D205" s="37" t="str">
        <f>VLOOKUP(S205, method!$A$1:$B$15, 2, 0)</f>
        <v>中前</v>
      </c>
      <c r="E205">
        <v>14</v>
      </c>
      <c r="F205" s="28">
        <v>2</v>
      </c>
      <c r="G205" t="s">
        <v>655</v>
      </c>
      <c r="H205" s="31" t="s">
        <v>450</v>
      </c>
      <c r="I205">
        <v>1650</v>
      </c>
      <c r="J205" s="32" t="s">
        <v>435</v>
      </c>
      <c r="K205">
        <v>5</v>
      </c>
      <c r="L205">
        <v>8</v>
      </c>
      <c r="M205">
        <v>25</v>
      </c>
      <c r="N205" s="27" t="s">
        <v>64</v>
      </c>
      <c r="O205" s="20" t="s">
        <v>58</v>
      </c>
      <c r="P205" s="12" t="s">
        <v>431</v>
      </c>
      <c r="Q205">
        <v>18</v>
      </c>
      <c r="R205">
        <v>118</v>
      </c>
      <c r="S205">
        <v>5</v>
      </c>
      <c r="T205">
        <v>5</v>
      </c>
      <c r="U205">
        <v>6</v>
      </c>
      <c r="V205">
        <v>2</v>
      </c>
      <c r="Y205" t="s">
        <v>829</v>
      </c>
      <c r="Z205">
        <v>1108</v>
      </c>
      <c r="AA205" t="s">
        <v>77</v>
      </c>
    </row>
    <row r="206" spans="1:27" x14ac:dyDescent="0.25">
      <c r="A206" s="16" t="s">
        <v>1</v>
      </c>
      <c r="B206" s="25" t="s">
        <v>57</v>
      </c>
      <c r="C206" s="25" t="s">
        <v>2248</v>
      </c>
      <c r="D206" s="35" t="str">
        <f>VLOOKUP(S206, method!$A$1:$B$15, 2, 0)</f>
        <v>放頭</v>
      </c>
      <c r="E206">
        <v>793</v>
      </c>
      <c r="F206" s="34">
        <v>5</v>
      </c>
      <c r="G206" t="s">
        <v>830</v>
      </c>
      <c r="H206" s="31" t="s">
        <v>450</v>
      </c>
      <c r="I206">
        <v>1650</v>
      </c>
      <c r="J206" s="32" t="s">
        <v>435</v>
      </c>
      <c r="K206">
        <v>5</v>
      </c>
      <c r="L206">
        <v>5</v>
      </c>
      <c r="M206">
        <v>29</v>
      </c>
      <c r="N206" s="27" t="s">
        <v>64</v>
      </c>
      <c r="O206" s="24" t="s">
        <v>34</v>
      </c>
      <c r="P206" t="s">
        <v>600</v>
      </c>
      <c r="Q206">
        <v>27</v>
      </c>
      <c r="R206">
        <v>124</v>
      </c>
      <c r="S206">
        <v>1</v>
      </c>
      <c r="T206">
        <v>1</v>
      </c>
      <c r="U206">
        <v>1</v>
      </c>
      <c r="V206">
        <v>5</v>
      </c>
      <c r="Y206" t="s">
        <v>831</v>
      </c>
      <c r="Z206">
        <v>1133</v>
      </c>
      <c r="AA206" t="s">
        <v>66</v>
      </c>
    </row>
    <row r="207" spans="1:27" x14ac:dyDescent="0.25">
      <c r="A207" s="16" t="s">
        <v>1</v>
      </c>
      <c r="B207" s="25" t="s">
        <v>57</v>
      </c>
      <c r="C207" s="25" t="s">
        <v>2248</v>
      </c>
      <c r="D207" s="38" t="str">
        <f>VLOOKUP(S207, method!$A$1:$B$15, 2, 0)</f>
        <v>留後</v>
      </c>
      <c r="E207">
        <v>732</v>
      </c>
      <c r="F207">
        <v>13</v>
      </c>
      <c r="G207" t="s">
        <v>832</v>
      </c>
      <c r="H207" t="s">
        <v>429</v>
      </c>
      <c r="I207">
        <v>1400</v>
      </c>
      <c r="J207" s="32" t="s">
        <v>435</v>
      </c>
      <c r="K207">
        <v>5</v>
      </c>
      <c r="L207">
        <v>13</v>
      </c>
      <c r="M207">
        <v>31</v>
      </c>
      <c r="N207" s="27" t="s">
        <v>64</v>
      </c>
      <c r="O207" s="17" t="s">
        <v>121</v>
      </c>
      <c r="P207" t="s">
        <v>507</v>
      </c>
      <c r="Q207">
        <v>27</v>
      </c>
      <c r="R207">
        <v>125</v>
      </c>
      <c r="S207">
        <v>12</v>
      </c>
      <c r="T207">
        <v>12</v>
      </c>
      <c r="U207">
        <v>13</v>
      </c>
      <c r="V207">
        <v>13</v>
      </c>
      <c r="Y207" t="s">
        <v>833</v>
      </c>
      <c r="Z207">
        <v>1123</v>
      </c>
      <c r="AA207" t="s">
        <v>834</v>
      </c>
    </row>
    <row r="208" spans="1:27" x14ac:dyDescent="0.25">
      <c r="A208" s="16" t="s">
        <v>1</v>
      </c>
      <c r="B208" s="25" t="s">
        <v>57</v>
      </c>
      <c r="C208" s="25" t="s">
        <v>2248</v>
      </c>
      <c r="D208" s="36" t="str">
        <f>VLOOKUP(S208, method!$A$1:$B$15, 2, 0)</f>
        <v>中後</v>
      </c>
      <c r="E208">
        <v>666</v>
      </c>
      <c r="F208">
        <v>6</v>
      </c>
      <c r="G208" t="s">
        <v>792</v>
      </c>
      <c r="H208" s="31" t="s">
        <v>461</v>
      </c>
      <c r="I208">
        <v>1200</v>
      </c>
      <c r="J208" s="32" t="s">
        <v>435</v>
      </c>
      <c r="K208">
        <v>5</v>
      </c>
      <c r="L208">
        <v>3</v>
      </c>
      <c r="M208">
        <v>33</v>
      </c>
      <c r="N208" s="27" t="s">
        <v>64</v>
      </c>
      <c r="O208" s="25" t="s">
        <v>150</v>
      </c>
      <c r="P208">
        <v>3</v>
      </c>
      <c r="Q208">
        <v>14</v>
      </c>
      <c r="R208">
        <v>128</v>
      </c>
      <c r="S208">
        <v>9</v>
      </c>
      <c r="T208">
        <v>10</v>
      </c>
      <c r="U208">
        <v>6</v>
      </c>
      <c r="Y208" t="s">
        <v>835</v>
      </c>
      <c r="Z208">
        <v>1140</v>
      </c>
      <c r="AA208" t="s">
        <v>16</v>
      </c>
    </row>
    <row r="209" spans="1:27" x14ac:dyDescent="0.25">
      <c r="A209" s="16" t="s">
        <v>1</v>
      </c>
      <c r="B209" s="25" t="s">
        <v>57</v>
      </c>
      <c r="C209" s="25" t="s">
        <v>2248</v>
      </c>
      <c r="D209" s="35" t="str">
        <f>VLOOKUP(S209, method!$A$1:$B$15, 2, 0)</f>
        <v>放頭</v>
      </c>
      <c r="E209">
        <v>590</v>
      </c>
      <c r="F209">
        <v>9</v>
      </c>
      <c r="G209" t="s">
        <v>836</v>
      </c>
      <c r="H209" s="31" t="s">
        <v>461</v>
      </c>
      <c r="I209">
        <v>1650</v>
      </c>
      <c r="J209" s="32" t="s">
        <v>435</v>
      </c>
      <c r="K209">
        <v>5</v>
      </c>
      <c r="L209">
        <v>10</v>
      </c>
      <c r="M209">
        <v>36</v>
      </c>
      <c r="N209" s="27" t="s">
        <v>64</v>
      </c>
      <c r="O209" s="27" t="s">
        <v>93</v>
      </c>
      <c r="P209" t="s">
        <v>837</v>
      </c>
      <c r="Q209">
        <v>21</v>
      </c>
      <c r="R209">
        <v>131</v>
      </c>
      <c r="S209">
        <v>2</v>
      </c>
      <c r="T209">
        <v>2</v>
      </c>
      <c r="U209">
        <v>3</v>
      </c>
      <c r="V209">
        <v>9</v>
      </c>
      <c r="Y209" t="s">
        <v>838</v>
      </c>
      <c r="Z209">
        <v>1122</v>
      </c>
      <c r="AA209" t="s">
        <v>453</v>
      </c>
    </row>
    <row r="210" spans="1:27" x14ac:dyDescent="0.25">
      <c r="A210" s="16" t="s">
        <v>1</v>
      </c>
      <c r="B210" s="25" t="s">
        <v>57</v>
      </c>
      <c r="C210" s="25" t="s">
        <v>2248</v>
      </c>
      <c r="D210" s="36" t="str">
        <f>VLOOKUP(S210, method!$A$1:$B$15, 2, 0)</f>
        <v>中後</v>
      </c>
      <c r="E210">
        <v>552</v>
      </c>
      <c r="F210">
        <v>12</v>
      </c>
      <c r="G210" t="s">
        <v>495</v>
      </c>
      <c r="H210" t="s">
        <v>467</v>
      </c>
      <c r="I210">
        <v>1200</v>
      </c>
      <c r="J210" s="32" t="s">
        <v>435</v>
      </c>
      <c r="K210">
        <v>5</v>
      </c>
      <c r="L210">
        <v>2</v>
      </c>
      <c r="M210">
        <v>38</v>
      </c>
      <c r="N210" s="27" t="s">
        <v>64</v>
      </c>
      <c r="O210" s="26" t="s">
        <v>389</v>
      </c>
      <c r="P210">
        <v>9</v>
      </c>
      <c r="Q210">
        <v>22</v>
      </c>
      <c r="R210">
        <v>133</v>
      </c>
      <c r="S210">
        <v>8</v>
      </c>
      <c r="T210">
        <v>10</v>
      </c>
      <c r="U210">
        <v>12</v>
      </c>
      <c r="Y210" t="s">
        <v>839</v>
      </c>
      <c r="Z210">
        <v>1118</v>
      </c>
      <c r="AA210" t="s">
        <v>77</v>
      </c>
    </row>
    <row r="211" spans="1:27" x14ac:dyDescent="0.25">
      <c r="A211" s="16" t="s">
        <v>1</v>
      </c>
      <c r="B211" s="25" t="s">
        <v>57</v>
      </c>
      <c r="C211" s="25" t="s">
        <v>2248</v>
      </c>
      <c r="D211" s="37" t="str">
        <f>VLOOKUP(S211, method!$A$1:$B$15, 2, 0)</f>
        <v>中前</v>
      </c>
      <c r="E211">
        <v>536</v>
      </c>
      <c r="F211">
        <v>8</v>
      </c>
      <c r="G211" t="s">
        <v>617</v>
      </c>
      <c r="H211" s="31" t="s">
        <v>450</v>
      </c>
      <c r="I211">
        <v>1650</v>
      </c>
      <c r="J211" s="32" t="s">
        <v>435</v>
      </c>
      <c r="K211">
        <v>4</v>
      </c>
      <c r="L211">
        <v>4</v>
      </c>
      <c r="M211">
        <v>40</v>
      </c>
      <c r="N211" s="27" t="s">
        <v>64</v>
      </c>
      <c r="O211" s="24" t="s">
        <v>34</v>
      </c>
      <c r="P211">
        <v>6</v>
      </c>
      <c r="Q211">
        <v>13</v>
      </c>
      <c r="R211">
        <v>117</v>
      </c>
      <c r="S211">
        <v>6</v>
      </c>
      <c r="T211">
        <v>5</v>
      </c>
      <c r="U211">
        <v>6</v>
      </c>
      <c r="V211">
        <v>8</v>
      </c>
      <c r="Y211" t="s">
        <v>840</v>
      </c>
      <c r="Z211">
        <v>1124</v>
      </c>
      <c r="AA211" t="s">
        <v>77</v>
      </c>
    </row>
    <row r="212" spans="1:27" x14ac:dyDescent="0.25">
      <c r="A212" s="16" t="s">
        <v>1</v>
      </c>
      <c r="B212" s="25" t="s">
        <v>57</v>
      </c>
      <c r="C212" s="25" t="s">
        <v>2248</v>
      </c>
      <c r="D212" s="36" t="str">
        <f>VLOOKUP(S212, method!$A$1:$B$15, 2, 0)</f>
        <v>中後</v>
      </c>
      <c r="E212">
        <v>519</v>
      </c>
      <c r="F212">
        <v>7</v>
      </c>
      <c r="G212" t="s">
        <v>841</v>
      </c>
      <c r="H212" s="42" t="s">
        <v>445</v>
      </c>
      <c r="I212">
        <v>1650</v>
      </c>
      <c r="J212" s="32" t="s">
        <v>435</v>
      </c>
      <c r="K212">
        <v>4</v>
      </c>
      <c r="L212">
        <v>6</v>
      </c>
      <c r="M212">
        <v>42</v>
      </c>
      <c r="N212" s="27" t="s">
        <v>64</v>
      </c>
      <c r="O212" s="25" t="s">
        <v>150</v>
      </c>
      <c r="P212" s="12" t="s">
        <v>558</v>
      </c>
      <c r="Q212">
        <v>19</v>
      </c>
      <c r="R212">
        <v>119</v>
      </c>
      <c r="S212">
        <v>9</v>
      </c>
      <c r="T212">
        <v>9</v>
      </c>
      <c r="U212">
        <v>10</v>
      </c>
      <c r="V212">
        <v>7</v>
      </c>
      <c r="Y212" t="s">
        <v>793</v>
      </c>
      <c r="Z212">
        <v>1128</v>
      </c>
      <c r="AA212" t="s">
        <v>77</v>
      </c>
    </row>
    <row r="213" spans="1:27" x14ac:dyDescent="0.25">
      <c r="A213" s="16" t="s">
        <v>1</v>
      </c>
      <c r="B213" s="25" t="s">
        <v>57</v>
      </c>
      <c r="C213" s="25" t="s">
        <v>2248</v>
      </c>
      <c r="D213" s="38" t="str">
        <f>VLOOKUP(S213, method!$A$1:$B$15, 2, 0)</f>
        <v>留後</v>
      </c>
      <c r="E213">
        <v>459</v>
      </c>
      <c r="F213">
        <v>7</v>
      </c>
      <c r="G213" t="s">
        <v>659</v>
      </c>
      <c r="H213" s="31" t="s">
        <v>450</v>
      </c>
      <c r="I213">
        <v>1650</v>
      </c>
      <c r="J213" s="32" t="s">
        <v>435</v>
      </c>
      <c r="K213">
        <v>4</v>
      </c>
      <c r="L213">
        <v>12</v>
      </c>
      <c r="M213">
        <v>44</v>
      </c>
      <c r="N213" s="27" t="s">
        <v>64</v>
      </c>
      <c r="O213" s="25" t="s">
        <v>150</v>
      </c>
      <c r="P213">
        <v>5</v>
      </c>
      <c r="Q213">
        <v>23</v>
      </c>
      <c r="R213">
        <v>119</v>
      </c>
      <c r="S213">
        <v>11</v>
      </c>
      <c r="T213">
        <v>12</v>
      </c>
      <c r="U213">
        <v>11</v>
      </c>
      <c r="V213">
        <v>7</v>
      </c>
      <c r="Y213" t="s">
        <v>842</v>
      </c>
      <c r="Z213">
        <v>1126</v>
      </c>
      <c r="AA213" t="s">
        <v>77</v>
      </c>
    </row>
    <row r="214" spans="1:27" x14ac:dyDescent="0.25">
      <c r="A214" s="16" t="s">
        <v>1</v>
      </c>
      <c r="B214" s="25" t="s">
        <v>57</v>
      </c>
      <c r="C214" s="25" t="s">
        <v>2248</v>
      </c>
      <c r="D214" s="36" t="str">
        <f>VLOOKUP(S214, method!$A$1:$B$15, 2, 0)</f>
        <v>中後</v>
      </c>
      <c r="E214">
        <v>437</v>
      </c>
      <c r="F214" s="34">
        <v>5</v>
      </c>
      <c r="G214" t="s">
        <v>801</v>
      </c>
      <c r="H214" s="42" t="s">
        <v>445</v>
      </c>
      <c r="I214">
        <v>1200</v>
      </c>
      <c r="J214" s="32" t="s">
        <v>435</v>
      </c>
      <c r="K214">
        <v>4</v>
      </c>
      <c r="L214">
        <v>6</v>
      </c>
      <c r="M214">
        <v>44</v>
      </c>
      <c r="N214" s="27" t="s">
        <v>64</v>
      </c>
      <c r="O214" s="25" t="s">
        <v>150</v>
      </c>
      <c r="P214" s="12" t="s">
        <v>558</v>
      </c>
      <c r="Q214">
        <v>11</v>
      </c>
      <c r="R214">
        <v>120</v>
      </c>
      <c r="S214">
        <v>9</v>
      </c>
      <c r="T214">
        <v>9</v>
      </c>
      <c r="U214">
        <v>5</v>
      </c>
      <c r="Y214" t="s">
        <v>843</v>
      </c>
      <c r="Z214">
        <v>1114</v>
      </c>
      <c r="AA214" t="s">
        <v>77</v>
      </c>
    </row>
    <row r="215" spans="1:27" x14ac:dyDescent="0.25">
      <c r="A215" s="16" t="s">
        <v>1</v>
      </c>
      <c r="B215" s="25" t="s">
        <v>57</v>
      </c>
      <c r="C215" s="25" t="s">
        <v>2248</v>
      </c>
      <c r="D215" s="36" t="str">
        <f>VLOOKUP(S215, method!$A$1:$B$15, 2, 0)</f>
        <v>中後</v>
      </c>
      <c r="E215">
        <v>381</v>
      </c>
      <c r="F215" s="28">
        <v>2</v>
      </c>
      <c r="G215" t="s">
        <v>661</v>
      </c>
      <c r="H215" s="31" t="s">
        <v>450</v>
      </c>
      <c r="I215">
        <v>1200</v>
      </c>
      <c r="J215" s="32" t="s">
        <v>435</v>
      </c>
      <c r="K215">
        <v>4</v>
      </c>
      <c r="L215">
        <v>8</v>
      </c>
      <c r="M215">
        <v>44</v>
      </c>
      <c r="N215" s="27" t="s">
        <v>64</v>
      </c>
      <c r="O215" s="25" t="s">
        <v>150</v>
      </c>
      <c r="P215" t="s">
        <v>600</v>
      </c>
      <c r="Q215">
        <v>37</v>
      </c>
      <c r="R215">
        <v>120</v>
      </c>
      <c r="S215">
        <v>10</v>
      </c>
      <c r="T215">
        <v>10</v>
      </c>
      <c r="U215">
        <v>2</v>
      </c>
      <c r="Y215" t="s">
        <v>635</v>
      </c>
      <c r="Z215">
        <v>1126</v>
      </c>
      <c r="AA215" t="s">
        <v>77</v>
      </c>
    </row>
    <row r="216" spans="1:27" x14ac:dyDescent="0.25">
      <c r="A216" s="16" t="s">
        <v>1</v>
      </c>
      <c r="B216" s="25" t="s">
        <v>57</v>
      </c>
      <c r="C216" s="25" t="s">
        <v>2248</v>
      </c>
      <c r="D216" s="37" t="str">
        <f>VLOOKUP(S216, method!$A$1:$B$15, 2, 0)</f>
        <v>中前</v>
      </c>
      <c r="E216">
        <v>302</v>
      </c>
      <c r="F216">
        <v>10</v>
      </c>
      <c r="G216" t="s">
        <v>844</v>
      </c>
      <c r="H216" t="s">
        <v>434</v>
      </c>
      <c r="I216">
        <v>1400</v>
      </c>
      <c r="J216" s="32" t="s">
        <v>435</v>
      </c>
      <c r="K216">
        <v>4</v>
      </c>
      <c r="L216">
        <v>2</v>
      </c>
      <c r="M216">
        <v>46</v>
      </c>
      <c r="N216" s="27" t="s">
        <v>64</v>
      </c>
      <c r="O216" s="16" t="s">
        <v>316</v>
      </c>
      <c r="P216">
        <v>7</v>
      </c>
      <c r="Q216">
        <v>35</v>
      </c>
      <c r="R216">
        <v>122</v>
      </c>
      <c r="S216">
        <v>7</v>
      </c>
      <c r="T216">
        <v>8</v>
      </c>
      <c r="U216">
        <v>9</v>
      </c>
      <c r="V216">
        <v>10</v>
      </c>
      <c r="Y216" t="s">
        <v>845</v>
      </c>
      <c r="Z216">
        <v>1119</v>
      </c>
      <c r="AA216" t="s">
        <v>77</v>
      </c>
    </row>
    <row r="217" spans="1:27" x14ac:dyDescent="0.25">
      <c r="A217" s="16" t="s">
        <v>1</v>
      </c>
      <c r="B217" s="25" t="s">
        <v>57</v>
      </c>
      <c r="C217" s="25" t="s">
        <v>2248</v>
      </c>
      <c r="D217" s="38" t="str">
        <f>VLOOKUP(S217, method!$A$1:$B$15, 2, 0)</f>
        <v>留後</v>
      </c>
      <c r="E217">
        <v>221</v>
      </c>
      <c r="F217">
        <v>6</v>
      </c>
      <c r="G217" t="s">
        <v>749</v>
      </c>
      <c r="H217" t="s">
        <v>441</v>
      </c>
      <c r="I217">
        <v>1400</v>
      </c>
      <c r="J217" s="32" t="s">
        <v>435</v>
      </c>
      <c r="K217">
        <v>4</v>
      </c>
      <c r="L217">
        <v>8</v>
      </c>
      <c r="M217">
        <v>47</v>
      </c>
      <c r="N217" s="27" t="s">
        <v>64</v>
      </c>
      <c r="O217" s="16" t="s">
        <v>316</v>
      </c>
      <c r="P217" s="12" t="s">
        <v>456</v>
      </c>
      <c r="Q217">
        <v>151</v>
      </c>
      <c r="R217">
        <v>122</v>
      </c>
      <c r="S217">
        <v>12</v>
      </c>
      <c r="T217">
        <v>12</v>
      </c>
      <c r="U217">
        <v>10</v>
      </c>
      <c r="V217">
        <v>6</v>
      </c>
      <c r="Y217" t="s">
        <v>846</v>
      </c>
      <c r="Z217">
        <v>1120</v>
      </c>
      <c r="AA217" t="s">
        <v>254</v>
      </c>
    </row>
    <row r="218" spans="1:27" x14ac:dyDescent="0.25">
      <c r="A218" s="16" t="s">
        <v>1</v>
      </c>
      <c r="B218" s="25" t="s">
        <v>57</v>
      </c>
      <c r="C218" s="25" t="s">
        <v>2248</v>
      </c>
      <c r="D218" s="38" t="str">
        <f>VLOOKUP(S218, method!$A$1:$B$15, 2, 0)</f>
        <v>留後</v>
      </c>
      <c r="E218">
        <v>169</v>
      </c>
      <c r="F218">
        <v>12</v>
      </c>
      <c r="G218" t="s">
        <v>628</v>
      </c>
      <c r="H218" s="31" t="s">
        <v>455</v>
      </c>
      <c r="I218">
        <v>1650</v>
      </c>
      <c r="J218" s="32" t="s">
        <v>435</v>
      </c>
      <c r="K218">
        <v>4</v>
      </c>
      <c r="L218">
        <v>11</v>
      </c>
      <c r="M218">
        <v>49</v>
      </c>
      <c r="N218" s="27" t="s">
        <v>64</v>
      </c>
      <c r="O218" s="27" t="s">
        <v>93</v>
      </c>
      <c r="P218" t="s">
        <v>613</v>
      </c>
      <c r="Q218">
        <v>89</v>
      </c>
      <c r="R218">
        <v>128</v>
      </c>
      <c r="S218">
        <v>11</v>
      </c>
      <c r="T218">
        <v>10</v>
      </c>
      <c r="U218">
        <v>11</v>
      </c>
      <c r="V218">
        <v>12</v>
      </c>
      <c r="Y218" t="s">
        <v>847</v>
      </c>
      <c r="Z218">
        <v>1132</v>
      </c>
      <c r="AA218" t="s">
        <v>848</v>
      </c>
    </row>
    <row r="219" spans="1:27" x14ac:dyDescent="0.25">
      <c r="A219" s="16" t="s">
        <v>1</v>
      </c>
      <c r="B219" s="25" t="s">
        <v>57</v>
      </c>
      <c r="C219" s="25" t="s">
        <v>2248</v>
      </c>
      <c r="D219" s="36" t="str">
        <f>VLOOKUP(S219, method!$A$1:$B$15, 2, 0)</f>
        <v>中後</v>
      </c>
      <c r="E219">
        <v>113</v>
      </c>
      <c r="F219">
        <v>13</v>
      </c>
      <c r="G219" t="s">
        <v>813</v>
      </c>
      <c r="H219" t="s">
        <v>467</v>
      </c>
      <c r="I219">
        <v>1650</v>
      </c>
      <c r="J219" s="32" t="s">
        <v>435</v>
      </c>
      <c r="K219">
        <v>4</v>
      </c>
      <c r="L219">
        <v>5</v>
      </c>
      <c r="M219">
        <v>50</v>
      </c>
      <c r="N219" s="27" t="s">
        <v>64</v>
      </c>
      <c r="O219" s="17" t="s">
        <v>121</v>
      </c>
      <c r="P219" t="s">
        <v>849</v>
      </c>
      <c r="Q219">
        <v>48</v>
      </c>
      <c r="R219">
        <v>126</v>
      </c>
      <c r="S219">
        <v>8</v>
      </c>
      <c r="T219">
        <v>7</v>
      </c>
      <c r="U219">
        <v>11</v>
      </c>
      <c r="V219">
        <v>13</v>
      </c>
      <c r="Y219" t="s">
        <v>850</v>
      </c>
      <c r="Z219">
        <v>1110</v>
      </c>
      <c r="AA219" t="s">
        <v>494</v>
      </c>
    </row>
    <row r="220" spans="1:27" x14ac:dyDescent="0.25">
      <c r="A220" s="16" t="s">
        <v>1</v>
      </c>
      <c r="B220" s="25" t="s">
        <v>57</v>
      </c>
      <c r="C220" s="25" t="s">
        <v>2248</v>
      </c>
      <c r="D220" s="35" t="str">
        <f>VLOOKUP(S220, method!$A$1:$B$15, 2, 0)</f>
        <v>放頭</v>
      </c>
      <c r="E220">
        <v>69</v>
      </c>
      <c r="F220">
        <v>10</v>
      </c>
      <c r="G220" t="s">
        <v>851</v>
      </c>
      <c r="H220" s="42" t="s">
        <v>445</v>
      </c>
      <c r="I220">
        <v>1650</v>
      </c>
      <c r="J220" s="32" t="s">
        <v>446</v>
      </c>
      <c r="K220">
        <v>4</v>
      </c>
      <c r="L220">
        <v>5</v>
      </c>
      <c r="M220">
        <v>50</v>
      </c>
      <c r="N220" s="27" t="s">
        <v>64</v>
      </c>
      <c r="O220" s="23" t="s">
        <v>487</v>
      </c>
      <c r="P220" t="s">
        <v>634</v>
      </c>
      <c r="Q220">
        <v>10</v>
      </c>
      <c r="R220">
        <v>120</v>
      </c>
      <c r="S220">
        <v>3</v>
      </c>
      <c r="T220">
        <v>5</v>
      </c>
      <c r="U220">
        <v>4</v>
      </c>
      <c r="V220">
        <v>10</v>
      </c>
      <c r="Y220" t="s">
        <v>852</v>
      </c>
      <c r="Z220">
        <v>1120</v>
      </c>
      <c r="AA220" t="s">
        <v>16</v>
      </c>
    </row>
    <row r="221" spans="1:27" x14ac:dyDescent="0.25">
      <c r="A221" s="16" t="s">
        <v>1</v>
      </c>
      <c r="B221" s="26" t="s">
        <v>62</v>
      </c>
      <c r="C221" s="26" t="s">
        <v>2249</v>
      </c>
      <c r="D221" s="36" t="str">
        <f>VLOOKUP(S221, method!$A$1:$B$15, 2, 0)</f>
        <v>中後</v>
      </c>
      <c r="E221">
        <v>37</v>
      </c>
      <c r="F221">
        <v>9</v>
      </c>
      <c r="G221" t="s">
        <v>428</v>
      </c>
      <c r="H221" t="s">
        <v>429</v>
      </c>
      <c r="I221" s="43">
        <v>1800</v>
      </c>
      <c r="J221" s="33" t="s">
        <v>430</v>
      </c>
      <c r="K221">
        <v>5</v>
      </c>
      <c r="L221">
        <v>9</v>
      </c>
      <c r="M221">
        <v>25</v>
      </c>
      <c r="N221" s="27" t="s">
        <v>64</v>
      </c>
      <c r="O221" s="19" t="s">
        <v>63</v>
      </c>
      <c r="P221">
        <v>5</v>
      </c>
      <c r="Q221">
        <v>12</v>
      </c>
      <c r="R221">
        <v>122</v>
      </c>
      <c r="S221">
        <v>9</v>
      </c>
      <c r="T221">
        <v>9</v>
      </c>
      <c r="U221">
        <v>10</v>
      </c>
      <c r="V221">
        <v>10</v>
      </c>
      <c r="W221">
        <v>9</v>
      </c>
      <c r="Y221" t="s">
        <v>795</v>
      </c>
      <c r="Z221">
        <v>1030</v>
      </c>
      <c r="AA221" t="s">
        <v>124</v>
      </c>
    </row>
    <row r="222" spans="1:27" x14ac:dyDescent="0.25">
      <c r="A222" s="16" t="s">
        <v>1</v>
      </c>
      <c r="B222" s="26" t="s">
        <v>62</v>
      </c>
      <c r="C222" s="26" t="s">
        <v>2249</v>
      </c>
      <c r="D222" s="38" t="str">
        <f>VLOOKUP(S222, method!$A$1:$B$15, 2, 0)</f>
        <v>留後</v>
      </c>
      <c r="E222">
        <v>2</v>
      </c>
      <c r="F222">
        <v>6</v>
      </c>
      <c r="G222" t="s">
        <v>433</v>
      </c>
      <c r="H222" t="s">
        <v>434</v>
      </c>
      <c r="I222">
        <v>1600</v>
      </c>
      <c r="J222" s="32" t="s">
        <v>435</v>
      </c>
      <c r="K222">
        <v>5</v>
      </c>
      <c r="L222">
        <v>6</v>
      </c>
      <c r="M222">
        <v>26</v>
      </c>
      <c r="N222" s="27" t="s">
        <v>64</v>
      </c>
      <c r="O222" s="19" t="s">
        <v>63</v>
      </c>
      <c r="P222">
        <v>4</v>
      </c>
      <c r="Q222">
        <v>27</v>
      </c>
      <c r="R222">
        <v>121</v>
      </c>
      <c r="S222">
        <v>13</v>
      </c>
      <c r="T222">
        <v>14</v>
      </c>
      <c r="U222">
        <v>14</v>
      </c>
      <c r="V222">
        <v>6</v>
      </c>
      <c r="Y222" t="s">
        <v>853</v>
      </c>
      <c r="Z222">
        <v>1036</v>
      </c>
      <c r="AA222" t="s">
        <v>124</v>
      </c>
    </row>
    <row r="223" spans="1:27" x14ac:dyDescent="0.25">
      <c r="A223" s="16" t="s">
        <v>1</v>
      </c>
      <c r="B223" s="26" t="s">
        <v>62</v>
      </c>
      <c r="C223" s="26" t="s">
        <v>2249</v>
      </c>
      <c r="D223" s="37" t="str">
        <f>VLOOKUP(S223, method!$A$1:$B$15, 2, 0)</f>
        <v>中前</v>
      </c>
      <c r="E223">
        <v>798</v>
      </c>
      <c r="F223" s="34">
        <v>5</v>
      </c>
      <c r="G223" t="s">
        <v>676</v>
      </c>
      <c r="H223" t="s">
        <v>429</v>
      </c>
      <c r="I223" s="43">
        <v>1800</v>
      </c>
      <c r="J223" s="32" t="s">
        <v>435</v>
      </c>
      <c r="K223">
        <v>5</v>
      </c>
      <c r="L223">
        <v>3</v>
      </c>
      <c r="M223">
        <v>31</v>
      </c>
      <c r="N223" s="27" t="s">
        <v>64</v>
      </c>
      <c r="O223" s="19" t="s">
        <v>63</v>
      </c>
      <c r="P223" t="s">
        <v>474</v>
      </c>
      <c r="Q223">
        <v>5.4</v>
      </c>
      <c r="R223">
        <v>126</v>
      </c>
      <c r="S223">
        <v>5</v>
      </c>
      <c r="T223">
        <v>7</v>
      </c>
      <c r="U223">
        <v>7</v>
      </c>
      <c r="V223">
        <v>7</v>
      </c>
      <c r="W223">
        <v>5</v>
      </c>
      <c r="Y223" t="s">
        <v>854</v>
      </c>
      <c r="Z223">
        <v>1050</v>
      </c>
      <c r="AA223" t="s">
        <v>124</v>
      </c>
    </row>
    <row r="224" spans="1:27" x14ac:dyDescent="0.25">
      <c r="A224" s="16" t="s">
        <v>1</v>
      </c>
      <c r="B224" s="26" t="s">
        <v>62</v>
      </c>
      <c r="C224" s="26" t="s">
        <v>2249</v>
      </c>
      <c r="D224" s="38" t="str">
        <f>VLOOKUP(S224, method!$A$1:$B$15, 2, 0)</f>
        <v>留後</v>
      </c>
      <c r="E224">
        <v>768</v>
      </c>
      <c r="F224" s="28">
        <v>3</v>
      </c>
      <c r="G224" t="s">
        <v>438</v>
      </c>
      <c r="H224" t="s">
        <v>434</v>
      </c>
      <c r="I224">
        <v>2000</v>
      </c>
      <c r="J224" s="32" t="s">
        <v>435</v>
      </c>
      <c r="K224">
        <v>5</v>
      </c>
      <c r="L224">
        <v>14</v>
      </c>
      <c r="M224">
        <v>31</v>
      </c>
      <c r="N224" s="27" t="s">
        <v>64</v>
      </c>
      <c r="O224" s="19" t="s">
        <v>63</v>
      </c>
      <c r="P224" s="12" t="s">
        <v>456</v>
      </c>
      <c r="Q224">
        <v>11</v>
      </c>
      <c r="R224">
        <v>124</v>
      </c>
      <c r="S224">
        <v>14</v>
      </c>
      <c r="T224">
        <v>13</v>
      </c>
      <c r="U224">
        <v>13</v>
      </c>
      <c r="V224">
        <v>12</v>
      </c>
      <c r="W224">
        <v>3</v>
      </c>
      <c r="Y224" t="s">
        <v>855</v>
      </c>
      <c r="Z224">
        <v>1056</v>
      </c>
      <c r="AA224" t="s">
        <v>124</v>
      </c>
    </row>
    <row r="225" spans="1:27" x14ac:dyDescent="0.25">
      <c r="A225" s="16" t="s">
        <v>1</v>
      </c>
      <c r="B225" s="26" t="s">
        <v>62</v>
      </c>
      <c r="C225" s="26" t="s">
        <v>2249</v>
      </c>
      <c r="D225" s="37" t="str">
        <f>VLOOKUP(S225, method!$A$1:$B$15, 2, 0)</f>
        <v>中前</v>
      </c>
      <c r="E225">
        <v>728</v>
      </c>
      <c r="F225" s="34">
        <v>5</v>
      </c>
      <c r="G225" t="s">
        <v>523</v>
      </c>
      <c r="H225" s="31" t="s">
        <v>450</v>
      </c>
      <c r="I225">
        <v>2200</v>
      </c>
      <c r="J225" s="32" t="s">
        <v>435</v>
      </c>
      <c r="K225">
        <v>5</v>
      </c>
      <c r="L225">
        <v>3</v>
      </c>
      <c r="M225">
        <v>32</v>
      </c>
      <c r="N225" s="27" t="s">
        <v>64</v>
      </c>
      <c r="O225" s="19" t="s">
        <v>63</v>
      </c>
      <c r="P225" t="s">
        <v>519</v>
      </c>
      <c r="Q225">
        <v>4.2</v>
      </c>
      <c r="R225">
        <v>128</v>
      </c>
      <c r="S225">
        <v>5</v>
      </c>
      <c r="T225">
        <v>5</v>
      </c>
      <c r="U225">
        <v>4</v>
      </c>
      <c r="V225">
        <v>3</v>
      </c>
      <c r="W225">
        <v>4</v>
      </c>
      <c r="X225">
        <v>5</v>
      </c>
      <c r="Y225" t="s">
        <v>856</v>
      </c>
      <c r="Z225">
        <v>1055</v>
      </c>
      <c r="AA225" t="s">
        <v>124</v>
      </c>
    </row>
    <row r="226" spans="1:27" x14ac:dyDescent="0.25">
      <c r="A226" s="16" t="s">
        <v>1</v>
      </c>
      <c r="B226" s="26" t="s">
        <v>62</v>
      </c>
      <c r="C226" s="26" t="s">
        <v>2249</v>
      </c>
      <c r="D226" s="38" t="str">
        <f>VLOOKUP(S226, method!$A$1:$B$15, 2, 0)</f>
        <v>留後</v>
      </c>
      <c r="E226">
        <v>612</v>
      </c>
      <c r="F226">
        <v>8</v>
      </c>
      <c r="G226" t="s">
        <v>555</v>
      </c>
      <c r="H226" s="31" t="s">
        <v>461</v>
      </c>
      <c r="I226" s="43">
        <v>1800</v>
      </c>
      <c r="J226" s="32" t="s">
        <v>435</v>
      </c>
      <c r="K226">
        <v>5</v>
      </c>
      <c r="L226">
        <v>12</v>
      </c>
      <c r="M226">
        <v>34</v>
      </c>
      <c r="N226" s="27" t="s">
        <v>64</v>
      </c>
      <c r="O226" s="20" t="s">
        <v>19</v>
      </c>
      <c r="P226" t="s">
        <v>624</v>
      </c>
      <c r="Q226">
        <v>6.2</v>
      </c>
      <c r="R226">
        <v>129</v>
      </c>
      <c r="S226">
        <v>12</v>
      </c>
      <c r="T226">
        <v>12</v>
      </c>
      <c r="U226">
        <v>12</v>
      </c>
      <c r="V226">
        <v>11</v>
      </c>
      <c r="W226">
        <v>8</v>
      </c>
      <c r="Y226" t="s">
        <v>857</v>
      </c>
      <c r="Z226">
        <v>1045</v>
      </c>
      <c r="AA226" t="s">
        <v>124</v>
      </c>
    </row>
    <row r="227" spans="1:27" x14ac:dyDescent="0.25">
      <c r="A227" s="16" t="s">
        <v>1</v>
      </c>
      <c r="B227" s="26" t="s">
        <v>62</v>
      </c>
      <c r="C227" s="26" t="s">
        <v>2249</v>
      </c>
      <c r="D227" s="38" t="str">
        <f>VLOOKUP(S227, method!$A$1:$B$15, 2, 0)</f>
        <v>留後</v>
      </c>
      <c r="E227">
        <v>562</v>
      </c>
      <c r="F227" s="34">
        <v>4</v>
      </c>
      <c r="G227" t="s">
        <v>640</v>
      </c>
      <c r="H227" t="s">
        <v>506</v>
      </c>
      <c r="I227">
        <v>2000</v>
      </c>
      <c r="J227" s="32" t="s">
        <v>435</v>
      </c>
      <c r="K227">
        <v>5</v>
      </c>
      <c r="L227">
        <v>11</v>
      </c>
      <c r="M227">
        <v>34</v>
      </c>
      <c r="N227" s="27" t="s">
        <v>64</v>
      </c>
      <c r="O227" s="20" t="s">
        <v>19</v>
      </c>
      <c r="P227" s="12" t="s">
        <v>451</v>
      </c>
      <c r="Q227">
        <v>3.7</v>
      </c>
      <c r="R227">
        <v>129</v>
      </c>
      <c r="S227">
        <v>13</v>
      </c>
      <c r="T227">
        <v>14</v>
      </c>
      <c r="U227">
        <v>14</v>
      </c>
      <c r="V227">
        <v>13</v>
      </c>
      <c r="W227">
        <v>4</v>
      </c>
      <c r="Y227" t="s">
        <v>858</v>
      </c>
      <c r="Z227">
        <v>1064</v>
      </c>
      <c r="AA227" t="s">
        <v>124</v>
      </c>
    </row>
    <row r="228" spans="1:27" x14ac:dyDescent="0.25">
      <c r="A228" s="16" t="s">
        <v>1</v>
      </c>
      <c r="B228" s="26" t="s">
        <v>62</v>
      </c>
      <c r="C228" s="26" t="s">
        <v>2249</v>
      </c>
      <c r="D228" s="37" t="str">
        <f>VLOOKUP(S228, method!$A$1:$B$15, 2, 0)</f>
        <v>中前</v>
      </c>
      <c r="E228">
        <v>476</v>
      </c>
      <c r="F228" s="28">
        <v>2</v>
      </c>
      <c r="G228" t="s">
        <v>458</v>
      </c>
      <c r="H228" s="30" t="s">
        <v>445</v>
      </c>
      <c r="I228">
        <v>2200</v>
      </c>
      <c r="J228" s="32" t="s">
        <v>435</v>
      </c>
      <c r="K228">
        <v>5</v>
      </c>
      <c r="L228">
        <v>3</v>
      </c>
      <c r="M228">
        <v>32</v>
      </c>
      <c r="N228" s="27" t="s">
        <v>64</v>
      </c>
      <c r="O228" s="24" t="s">
        <v>34</v>
      </c>
      <c r="P228" s="12" t="s">
        <v>591</v>
      </c>
      <c r="Q228">
        <v>5.3</v>
      </c>
      <c r="R228">
        <v>127</v>
      </c>
      <c r="S228">
        <v>5</v>
      </c>
      <c r="T228">
        <v>6</v>
      </c>
      <c r="U228">
        <v>6</v>
      </c>
      <c r="V228">
        <v>6</v>
      </c>
      <c r="W228">
        <v>3</v>
      </c>
      <c r="X228">
        <v>2</v>
      </c>
      <c r="Y228" t="s">
        <v>859</v>
      </c>
      <c r="Z228">
        <v>1047</v>
      </c>
      <c r="AA228" t="s">
        <v>124</v>
      </c>
    </row>
    <row r="229" spans="1:27" x14ac:dyDescent="0.25">
      <c r="A229" s="16" t="s">
        <v>1</v>
      </c>
      <c r="B229" s="26" t="s">
        <v>62</v>
      </c>
      <c r="C229" s="26" t="s">
        <v>2249</v>
      </c>
      <c r="D229" s="38" t="str">
        <f>VLOOKUP(S229, method!$A$1:$B$15, 2, 0)</f>
        <v>留後</v>
      </c>
      <c r="E229">
        <v>376</v>
      </c>
      <c r="F229" s="34">
        <v>4</v>
      </c>
      <c r="G229" t="s">
        <v>602</v>
      </c>
      <c r="H229" t="s">
        <v>467</v>
      </c>
      <c r="I229">
        <v>1650</v>
      </c>
      <c r="J229" s="33" t="s">
        <v>821</v>
      </c>
      <c r="K229">
        <v>5</v>
      </c>
      <c r="L229">
        <v>5</v>
      </c>
      <c r="M229">
        <v>34</v>
      </c>
      <c r="N229" s="27" t="s">
        <v>64</v>
      </c>
      <c r="O229" s="27" t="s">
        <v>398</v>
      </c>
      <c r="P229">
        <v>6</v>
      </c>
      <c r="Q229">
        <v>32</v>
      </c>
      <c r="R229">
        <v>129</v>
      </c>
      <c r="S229">
        <v>14</v>
      </c>
      <c r="T229">
        <v>14</v>
      </c>
      <c r="U229">
        <v>14</v>
      </c>
      <c r="V229">
        <v>4</v>
      </c>
      <c r="Y229" t="s">
        <v>718</v>
      </c>
      <c r="Z229">
        <v>1043</v>
      </c>
      <c r="AA229" t="s">
        <v>784</v>
      </c>
    </row>
    <row r="230" spans="1:27" x14ac:dyDescent="0.25">
      <c r="A230" s="16" t="s">
        <v>1</v>
      </c>
      <c r="B230" s="26" t="s">
        <v>62</v>
      </c>
      <c r="C230" s="26" t="s">
        <v>2249</v>
      </c>
      <c r="D230" s="38" t="str">
        <f>VLOOKUP(S230, method!$A$1:$B$15, 2, 0)</f>
        <v>留後</v>
      </c>
      <c r="E230">
        <v>308</v>
      </c>
      <c r="F230" s="34">
        <v>4</v>
      </c>
      <c r="G230" t="s">
        <v>644</v>
      </c>
      <c r="H230" t="s">
        <v>429</v>
      </c>
      <c r="I230" s="43">
        <v>1800</v>
      </c>
      <c r="J230" s="32" t="s">
        <v>435</v>
      </c>
      <c r="K230">
        <v>5</v>
      </c>
      <c r="L230">
        <v>10</v>
      </c>
      <c r="M230">
        <v>35</v>
      </c>
      <c r="N230" s="27" t="s">
        <v>64</v>
      </c>
      <c r="O230" s="19" t="s">
        <v>63</v>
      </c>
      <c r="P230" s="12" t="s">
        <v>521</v>
      </c>
      <c r="Q230">
        <v>14</v>
      </c>
      <c r="R230">
        <v>130</v>
      </c>
      <c r="S230">
        <v>12</v>
      </c>
      <c r="T230">
        <v>12</v>
      </c>
      <c r="U230">
        <v>11</v>
      </c>
      <c r="V230">
        <v>9</v>
      </c>
      <c r="W230">
        <v>4</v>
      </c>
      <c r="Y230" t="s">
        <v>860</v>
      </c>
      <c r="Z230">
        <v>1043</v>
      </c>
      <c r="AA230" t="s">
        <v>77</v>
      </c>
    </row>
    <row r="231" spans="1:27" x14ac:dyDescent="0.25">
      <c r="A231" s="16" t="s">
        <v>1</v>
      </c>
      <c r="B231" s="26" t="s">
        <v>62</v>
      </c>
      <c r="C231" s="26" t="s">
        <v>2249</v>
      </c>
      <c r="D231" s="37" t="str">
        <f>VLOOKUP(S231, method!$A$1:$B$15, 2, 0)</f>
        <v>中前</v>
      </c>
      <c r="E231">
        <v>250</v>
      </c>
      <c r="F231" s="34">
        <v>4</v>
      </c>
      <c r="G231" t="s">
        <v>647</v>
      </c>
      <c r="H231" s="31" t="s">
        <v>455</v>
      </c>
      <c r="I231">
        <v>2200</v>
      </c>
      <c r="J231" s="32" t="s">
        <v>435</v>
      </c>
      <c r="K231">
        <v>5</v>
      </c>
      <c r="L231">
        <v>8</v>
      </c>
      <c r="M231">
        <v>36</v>
      </c>
      <c r="N231" s="27" t="s">
        <v>64</v>
      </c>
      <c r="O231" s="19" t="s">
        <v>63</v>
      </c>
      <c r="P231" s="12" t="s">
        <v>521</v>
      </c>
      <c r="Q231">
        <v>8.5</v>
      </c>
      <c r="R231">
        <v>129</v>
      </c>
      <c r="S231">
        <v>7</v>
      </c>
      <c r="T231">
        <v>7</v>
      </c>
      <c r="U231">
        <v>7</v>
      </c>
      <c r="V231">
        <v>7</v>
      </c>
      <c r="W231">
        <v>8</v>
      </c>
      <c r="X231">
        <v>4</v>
      </c>
      <c r="Y231" t="s">
        <v>861</v>
      </c>
      <c r="Z231">
        <v>1050</v>
      </c>
      <c r="AA231" t="s">
        <v>862</v>
      </c>
    </row>
    <row r="232" spans="1:27" x14ac:dyDescent="0.25">
      <c r="A232" s="16" t="s">
        <v>1</v>
      </c>
      <c r="B232" s="26" t="s">
        <v>62</v>
      </c>
      <c r="C232" s="26" t="s">
        <v>2249</v>
      </c>
      <c r="D232" s="38" t="str">
        <f>VLOOKUP(S232, method!$A$1:$B$15, 2, 0)</f>
        <v>留後</v>
      </c>
      <c r="E232">
        <v>212</v>
      </c>
      <c r="F232">
        <v>9</v>
      </c>
      <c r="G232" t="s">
        <v>470</v>
      </c>
      <c r="H232" s="42" t="s">
        <v>445</v>
      </c>
      <c r="I232" s="43">
        <v>1800</v>
      </c>
      <c r="J232" s="32" t="s">
        <v>435</v>
      </c>
      <c r="K232">
        <v>5</v>
      </c>
      <c r="L232">
        <v>8</v>
      </c>
      <c r="M232">
        <v>38</v>
      </c>
      <c r="N232" s="27" t="s">
        <v>64</v>
      </c>
      <c r="O232" s="23" t="s">
        <v>487</v>
      </c>
      <c r="P232" t="s">
        <v>674</v>
      </c>
      <c r="Q232">
        <v>32</v>
      </c>
      <c r="R232">
        <v>128</v>
      </c>
      <c r="S232">
        <v>11</v>
      </c>
      <c r="T232">
        <v>11</v>
      </c>
      <c r="U232">
        <v>11</v>
      </c>
      <c r="V232">
        <v>11</v>
      </c>
      <c r="W232">
        <v>9</v>
      </c>
      <c r="Y232" t="s">
        <v>863</v>
      </c>
      <c r="Z232">
        <v>1044</v>
      </c>
      <c r="AA232" t="s">
        <v>147</v>
      </c>
    </row>
    <row r="233" spans="1:27" x14ac:dyDescent="0.25">
      <c r="A233" s="16" t="s">
        <v>1</v>
      </c>
      <c r="B233" s="26" t="s">
        <v>62</v>
      </c>
      <c r="C233" s="26" t="s">
        <v>2249</v>
      </c>
      <c r="D233" s="37" t="str">
        <f>VLOOKUP(S233, method!$A$1:$B$15, 2, 0)</f>
        <v>中前</v>
      </c>
      <c r="E233">
        <v>176</v>
      </c>
      <c r="F233">
        <v>6</v>
      </c>
      <c r="G233" t="s">
        <v>473</v>
      </c>
      <c r="H233" s="31" t="s">
        <v>455</v>
      </c>
      <c r="I233">
        <v>2200</v>
      </c>
      <c r="J233" s="32" t="s">
        <v>435</v>
      </c>
      <c r="K233">
        <v>5</v>
      </c>
      <c r="L233">
        <v>1</v>
      </c>
      <c r="M233">
        <v>40</v>
      </c>
      <c r="N233" s="27" t="s">
        <v>64</v>
      </c>
      <c r="O233" s="16" t="s">
        <v>13</v>
      </c>
      <c r="P233" t="s">
        <v>474</v>
      </c>
      <c r="Q233">
        <v>7.6</v>
      </c>
      <c r="R233">
        <v>134</v>
      </c>
      <c r="S233">
        <v>6</v>
      </c>
      <c r="T233">
        <v>5</v>
      </c>
      <c r="U233">
        <v>5</v>
      </c>
      <c r="V233">
        <v>5</v>
      </c>
      <c r="W233">
        <v>7</v>
      </c>
      <c r="X233">
        <v>6</v>
      </c>
      <c r="Y233" t="s">
        <v>864</v>
      </c>
      <c r="Z233">
        <v>1039</v>
      </c>
      <c r="AA233" t="s">
        <v>147</v>
      </c>
    </row>
    <row r="234" spans="1:27" x14ac:dyDescent="0.25">
      <c r="A234" s="16" t="s">
        <v>1</v>
      </c>
      <c r="B234" s="26" t="s">
        <v>62</v>
      </c>
      <c r="C234" s="26" t="s">
        <v>2249</v>
      </c>
      <c r="D234" s="37" t="str">
        <f>VLOOKUP(S234, method!$A$1:$B$15, 2, 0)</f>
        <v>中前</v>
      </c>
      <c r="E234">
        <v>139</v>
      </c>
      <c r="F234">
        <v>10</v>
      </c>
      <c r="G234" t="s">
        <v>824</v>
      </c>
      <c r="H234" s="42" t="s">
        <v>445</v>
      </c>
      <c r="I234">
        <v>1650</v>
      </c>
      <c r="J234" s="32" t="s">
        <v>435</v>
      </c>
      <c r="K234">
        <v>4</v>
      </c>
      <c r="L234">
        <v>3</v>
      </c>
      <c r="M234">
        <v>42</v>
      </c>
      <c r="N234" s="27" t="s">
        <v>64</v>
      </c>
      <c r="O234" s="26" t="s">
        <v>389</v>
      </c>
      <c r="P234" t="s">
        <v>699</v>
      </c>
      <c r="Q234">
        <v>70</v>
      </c>
      <c r="R234">
        <v>117</v>
      </c>
      <c r="S234">
        <v>7</v>
      </c>
      <c r="T234">
        <v>9</v>
      </c>
      <c r="U234">
        <v>10</v>
      </c>
      <c r="V234">
        <v>10</v>
      </c>
      <c r="Y234" t="s">
        <v>865</v>
      </c>
      <c r="Z234">
        <v>1051</v>
      </c>
      <c r="AA234" t="s">
        <v>147</v>
      </c>
    </row>
    <row r="235" spans="1:27" x14ac:dyDescent="0.25">
      <c r="A235" s="16" t="s">
        <v>1</v>
      </c>
      <c r="B235" s="26" t="s">
        <v>62</v>
      </c>
      <c r="C235" s="26" t="s">
        <v>2249</v>
      </c>
      <c r="D235" s="38" t="str">
        <f>VLOOKUP(S235, method!$A$1:$B$15, 2, 0)</f>
        <v>留後</v>
      </c>
      <c r="E235">
        <v>70</v>
      </c>
      <c r="F235">
        <v>14</v>
      </c>
      <c r="G235" t="s">
        <v>866</v>
      </c>
      <c r="H235" t="s">
        <v>441</v>
      </c>
      <c r="I235" s="43">
        <v>1800</v>
      </c>
      <c r="J235" s="32" t="s">
        <v>446</v>
      </c>
      <c r="K235">
        <v>4</v>
      </c>
      <c r="L235">
        <v>9</v>
      </c>
      <c r="M235">
        <v>44</v>
      </c>
      <c r="N235" s="27" t="s">
        <v>64</v>
      </c>
      <c r="O235" s="25" t="s">
        <v>150</v>
      </c>
      <c r="P235" t="s">
        <v>492</v>
      </c>
      <c r="Q235">
        <v>44</v>
      </c>
      <c r="R235">
        <v>121</v>
      </c>
      <c r="S235">
        <v>11</v>
      </c>
      <c r="T235">
        <v>11</v>
      </c>
      <c r="U235">
        <v>11</v>
      </c>
      <c r="V235">
        <v>10</v>
      </c>
      <c r="W235">
        <v>14</v>
      </c>
      <c r="Y235" t="s">
        <v>867</v>
      </c>
      <c r="Z235">
        <v>1052</v>
      </c>
      <c r="AA235" t="s">
        <v>147</v>
      </c>
    </row>
    <row r="236" spans="1:27" x14ac:dyDescent="0.25">
      <c r="A236" s="16" t="s">
        <v>1</v>
      </c>
      <c r="B236" s="26" t="s">
        <v>62</v>
      </c>
      <c r="C236" s="26" t="s">
        <v>2249</v>
      </c>
      <c r="D236" s="38" t="str">
        <f>VLOOKUP(S236, method!$A$1:$B$15, 2, 0)</f>
        <v>留後</v>
      </c>
      <c r="E236">
        <v>798</v>
      </c>
      <c r="F236">
        <v>9</v>
      </c>
      <c r="G236" t="s">
        <v>830</v>
      </c>
      <c r="H236" s="31" t="s">
        <v>450</v>
      </c>
      <c r="I236" s="43">
        <v>1800</v>
      </c>
      <c r="J236" s="32" t="s">
        <v>435</v>
      </c>
      <c r="K236">
        <v>4</v>
      </c>
      <c r="L236">
        <v>10</v>
      </c>
      <c r="M236">
        <v>48</v>
      </c>
      <c r="N236" s="27" t="s">
        <v>64</v>
      </c>
      <c r="O236" s="22" t="s">
        <v>471</v>
      </c>
      <c r="P236">
        <v>7</v>
      </c>
      <c r="Q236">
        <v>31</v>
      </c>
      <c r="R236">
        <v>122</v>
      </c>
      <c r="S236">
        <v>11</v>
      </c>
      <c r="T236">
        <v>12</v>
      </c>
      <c r="U236">
        <v>12</v>
      </c>
      <c r="V236">
        <v>11</v>
      </c>
      <c r="W236">
        <v>9</v>
      </c>
      <c r="Y236" t="s">
        <v>65</v>
      </c>
      <c r="Z236">
        <v>1052</v>
      </c>
      <c r="AA236" t="s">
        <v>147</v>
      </c>
    </row>
    <row r="237" spans="1:27" x14ac:dyDescent="0.25">
      <c r="A237" s="16" t="s">
        <v>1</v>
      </c>
      <c r="B237" s="26" t="s">
        <v>62</v>
      </c>
      <c r="C237" s="26" t="s">
        <v>2249</v>
      </c>
      <c r="D237" s="36" t="str">
        <f>VLOOKUP(S237, method!$A$1:$B$15, 2, 0)</f>
        <v>中後</v>
      </c>
      <c r="E237">
        <v>724</v>
      </c>
      <c r="F237" s="34">
        <v>4</v>
      </c>
      <c r="G237" t="s">
        <v>733</v>
      </c>
      <c r="H237" s="31" t="s">
        <v>450</v>
      </c>
      <c r="I237">
        <v>2200</v>
      </c>
      <c r="J237" s="33" t="s">
        <v>499</v>
      </c>
      <c r="K237">
        <v>4</v>
      </c>
      <c r="L237">
        <v>8</v>
      </c>
      <c r="M237">
        <v>50</v>
      </c>
      <c r="N237" s="27" t="s">
        <v>64</v>
      </c>
      <c r="O237" s="25" t="s">
        <v>150</v>
      </c>
      <c r="P237" t="s">
        <v>629</v>
      </c>
      <c r="Q237">
        <v>21</v>
      </c>
      <c r="R237">
        <v>125</v>
      </c>
      <c r="S237">
        <v>8</v>
      </c>
      <c r="T237">
        <v>8</v>
      </c>
      <c r="U237">
        <v>8</v>
      </c>
      <c r="V237">
        <v>8</v>
      </c>
      <c r="W237">
        <v>8</v>
      </c>
      <c r="X237">
        <v>4</v>
      </c>
      <c r="Y237" t="s">
        <v>868</v>
      </c>
      <c r="Z237">
        <v>1054</v>
      </c>
      <c r="AA237" t="s">
        <v>869</v>
      </c>
    </row>
    <row r="238" spans="1:27" x14ac:dyDescent="0.25">
      <c r="A238" s="16" t="s">
        <v>1</v>
      </c>
      <c r="B238" s="26" t="s">
        <v>62</v>
      </c>
      <c r="C238" s="26" t="s">
        <v>2249</v>
      </c>
      <c r="D238" s="36" t="str">
        <f>VLOOKUP(S238, method!$A$1:$B$15, 2, 0)</f>
        <v>中後</v>
      </c>
      <c r="E238">
        <v>369</v>
      </c>
      <c r="F238">
        <v>10</v>
      </c>
      <c r="G238" t="s">
        <v>870</v>
      </c>
      <c r="H238" t="s">
        <v>539</v>
      </c>
      <c r="I238">
        <v>2000</v>
      </c>
      <c r="J238" s="32" t="s">
        <v>435</v>
      </c>
      <c r="K238">
        <v>4</v>
      </c>
      <c r="L238">
        <v>5</v>
      </c>
      <c r="M238">
        <v>52</v>
      </c>
      <c r="N238" s="22" t="s">
        <v>39</v>
      </c>
      <c r="O238" s="21" t="s">
        <v>53</v>
      </c>
      <c r="P238" t="s">
        <v>871</v>
      </c>
      <c r="Q238">
        <v>25</v>
      </c>
      <c r="R238">
        <v>130</v>
      </c>
      <c r="S238">
        <v>8</v>
      </c>
      <c r="T238">
        <v>8</v>
      </c>
      <c r="U238">
        <v>8</v>
      </c>
      <c r="V238">
        <v>9</v>
      </c>
      <c r="W238">
        <v>10</v>
      </c>
      <c r="Y238" t="s">
        <v>872</v>
      </c>
      <c r="Z238">
        <v>1076</v>
      </c>
      <c r="AA238" t="s">
        <v>66</v>
      </c>
    </row>
    <row r="239" spans="1:27" x14ac:dyDescent="0.25">
      <c r="A239" s="16" t="s">
        <v>1</v>
      </c>
      <c r="B239" s="26" t="s">
        <v>62</v>
      </c>
      <c r="C239" s="26" t="s">
        <v>2249</v>
      </c>
      <c r="D239" s="37" t="str">
        <f>VLOOKUP(S239, method!$A$1:$B$15, 2, 0)</f>
        <v>中前</v>
      </c>
      <c r="E239">
        <v>318</v>
      </c>
      <c r="F239">
        <v>9</v>
      </c>
      <c r="G239" t="s">
        <v>873</v>
      </c>
      <c r="H239" t="s">
        <v>506</v>
      </c>
      <c r="I239" s="43">
        <v>1800</v>
      </c>
      <c r="J239" s="32" t="s">
        <v>435</v>
      </c>
      <c r="K239">
        <v>4</v>
      </c>
      <c r="L239">
        <v>10</v>
      </c>
      <c r="M239">
        <v>54</v>
      </c>
      <c r="N239" s="22" t="s">
        <v>39</v>
      </c>
      <c r="O239" s="18" t="s">
        <v>116</v>
      </c>
      <c r="P239" t="s">
        <v>442</v>
      </c>
      <c r="Q239">
        <v>49</v>
      </c>
      <c r="R239">
        <v>129</v>
      </c>
      <c r="S239">
        <v>7</v>
      </c>
      <c r="T239">
        <v>7</v>
      </c>
      <c r="U239">
        <v>8</v>
      </c>
      <c r="V239">
        <v>9</v>
      </c>
      <c r="W239">
        <v>9</v>
      </c>
      <c r="Y239" t="s">
        <v>874</v>
      </c>
      <c r="Z239">
        <v>1067</v>
      </c>
      <c r="AA239" t="s">
        <v>875</v>
      </c>
    </row>
    <row r="240" spans="1:27" x14ac:dyDescent="0.25">
      <c r="A240" s="16" t="s">
        <v>1</v>
      </c>
      <c r="B240" s="26" t="s">
        <v>62</v>
      </c>
      <c r="C240" s="26" t="s">
        <v>2249</v>
      </c>
      <c r="D240" s="37" t="str">
        <f>VLOOKUP(S240, method!$A$1:$B$15, 2, 0)</f>
        <v>中前</v>
      </c>
      <c r="E240">
        <v>269</v>
      </c>
      <c r="F240">
        <v>10</v>
      </c>
      <c r="G240" t="s">
        <v>747</v>
      </c>
      <c r="H240" t="s">
        <v>429</v>
      </c>
      <c r="I240">
        <v>2000</v>
      </c>
      <c r="J240" s="32" t="s">
        <v>435</v>
      </c>
      <c r="K240">
        <v>4</v>
      </c>
      <c r="L240">
        <v>5</v>
      </c>
      <c r="M240">
        <v>56</v>
      </c>
      <c r="N240" s="22" t="s">
        <v>39</v>
      </c>
      <c r="O240" s="25" t="s">
        <v>150</v>
      </c>
      <c r="P240">
        <v>9</v>
      </c>
      <c r="Q240">
        <v>12</v>
      </c>
      <c r="R240">
        <v>134</v>
      </c>
      <c r="S240">
        <v>7</v>
      </c>
      <c r="T240">
        <v>9</v>
      </c>
      <c r="U240">
        <v>9</v>
      </c>
      <c r="V240">
        <v>11</v>
      </c>
      <c r="W240">
        <v>10</v>
      </c>
      <c r="Y240" t="s">
        <v>876</v>
      </c>
      <c r="Z240">
        <v>1058</v>
      </c>
      <c r="AA240" t="s">
        <v>77</v>
      </c>
    </row>
    <row r="241" spans="1:27" x14ac:dyDescent="0.25">
      <c r="A241" s="16" t="s">
        <v>1</v>
      </c>
      <c r="B241" s="26" t="s">
        <v>62</v>
      </c>
      <c r="C241" s="26" t="s">
        <v>2249</v>
      </c>
      <c r="D241" s="37" t="str">
        <f>VLOOKUP(S241, method!$A$1:$B$15, 2, 0)</f>
        <v>中前</v>
      </c>
      <c r="E241">
        <v>207</v>
      </c>
      <c r="F241" s="28">
        <v>3</v>
      </c>
      <c r="G241" t="s">
        <v>668</v>
      </c>
      <c r="H241" s="30" t="s">
        <v>445</v>
      </c>
      <c r="I241">
        <v>2200</v>
      </c>
      <c r="J241" s="32" t="s">
        <v>435</v>
      </c>
      <c r="K241">
        <v>4</v>
      </c>
      <c r="L241">
        <v>5</v>
      </c>
      <c r="M241">
        <v>57</v>
      </c>
      <c r="N241" s="22" t="s">
        <v>39</v>
      </c>
      <c r="O241" s="25" t="s">
        <v>150</v>
      </c>
      <c r="P241" t="s">
        <v>519</v>
      </c>
      <c r="Q241">
        <v>31</v>
      </c>
      <c r="R241">
        <v>132</v>
      </c>
      <c r="S241">
        <v>7</v>
      </c>
      <c r="T241">
        <v>6</v>
      </c>
      <c r="U241">
        <v>6</v>
      </c>
      <c r="V241">
        <v>7</v>
      </c>
      <c r="W241">
        <v>9</v>
      </c>
      <c r="X241">
        <v>3</v>
      </c>
      <c r="Y241" t="s">
        <v>877</v>
      </c>
      <c r="Z241">
        <v>1054</v>
      </c>
      <c r="AA241" t="s">
        <v>77</v>
      </c>
    </row>
    <row r="242" spans="1:27" x14ac:dyDescent="0.25">
      <c r="A242" s="16" t="s">
        <v>1</v>
      </c>
      <c r="B242" s="26" t="s">
        <v>62</v>
      </c>
      <c r="C242" s="26" t="s">
        <v>2249</v>
      </c>
      <c r="D242" s="38" t="str">
        <f>VLOOKUP(S242, method!$A$1:$B$15, 2, 0)</f>
        <v>留後</v>
      </c>
      <c r="E242">
        <v>160</v>
      </c>
      <c r="F242">
        <v>13</v>
      </c>
      <c r="G242" t="s">
        <v>751</v>
      </c>
      <c r="H242" t="s">
        <v>539</v>
      </c>
      <c r="I242">
        <v>2000</v>
      </c>
      <c r="J242" s="32" t="s">
        <v>435</v>
      </c>
      <c r="K242">
        <v>4</v>
      </c>
      <c r="L242">
        <v>9</v>
      </c>
      <c r="M242">
        <v>59</v>
      </c>
      <c r="N242" s="22" t="s">
        <v>39</v>
      </c>
      <c r="O242" s="21" t="s">
        <v>53</v>
      </c>
      <c r="P242">
        <v>16</v>
      </c>
      <c r="Q242">
        <v>32</v>
      </c>
      <c r="R242">
        <v>134</v>
      </c>
      <c r="S242">
        <v>11</v>
      </c>
      <c r="T242">
        <v>11</v>
      </c>
      <c r="U242">
        <v>13</v>
      </c>
      <c r="V242">
        <v>13</v>
      </c>
      <c r="W242">
        <v>13</v>
      </c>
      <c r="Y242" t="s">
        <v>878</v>
      </c>
      <c r="Z242">
        <v>1050</v>
      </c>
      <c r="AA242" t="s">
        <v>77</v>
      </c>
    </row>
    <row r="243" spans="1:27" x14ac:dyDescent="0.25">
      <c r="A243" s="16" t="s">
        <v>1</v>
      </c>
      <c r="B243" s="26" t="s">
        <v>62</v>
      </c>
      <c r="C243" s="26" t="s">
        <v>2249</v>
      </c>
      <c r="D243" s="37" t="str">
        <f>VLOOKUP(S243, method!$A$1:$B$15, 2, 0)</f>
        <v>中前</v>
      </c>
      <c r="E243">
        <v>120</v>
      </c>
      <c r="F243">
        <v>8</v>
      </c>
      <c r="G243" t="s">
        <v>879</v>
      </c>
      <c r="H243" s="31" t="s">
        <v>461</v>
      </c>
      <c r="I243">
        <v>2200</v>
      </c>
      <c r="J243" s="32" t="s">
        <v>435</v>
      </c>
      <c r="K243">
        <v>3</v>
      </c>
      <c r="L243">
        <v>6</v>
      </c>
      <c r="M243">
        <v>60</v>
      </c>
      <c r="N243" s="22" t="s">
        <v>39</v>
      </c>
      <c r="O243" s="25" t="s">
        <v>150</v>
      </c>
      <c r="P243">
        <v>6</v>
      </c>
      <c r="Q243">
        <v>13</v>
      </c>
      <c r="R243">
        <v>116</v>
      </c>
      <c r="S243">
        <v>5</v>
      </c>
      <c r="T243">
        <v>5</v>
      </c>
      <c r="U243">
        <v>5</v>
      </c>
      <c r="V243">
        <v>6</v>
      </c>
      <c r="W243">
        <v>5</v>
      </c>
      <c r="X243">
        <v>8</v>
      </c>
      <c r="Y243" t="s">
        <v>880</v>
      </c>
      <c r="Z243">
        <v>1051</v>
      </c>
      <c r="AA243" t="s">
        <v>77</v>
      </c>
    </row>
    <row r="244" spans="1:27" x14ac:dyDescent="0.25">
      <c r="A244" s="16" t="s">
        <v>1</v>
      </c>
      <c r="B244" s="26" t="s">
        <v>62</v>
      </c>
      <c r="C244" s="26" t="s">
        <v>2249</v>
      </c>
      <c r="D244" s="36" t="str">
        <f>VLOOKUP(S244, method!$A$1:$B$15, 2, 0)</f>
        <v>中後</v>
      </c>
      <c r="E244">
        <v>61</v>
      </c>
      <c r="F244">
        <v>14</v>
      </c>
      <c r="G244" t="s">
        <v>633</v>
      </c>
      <c r="H244" t="s">
        <v>441</v>
      </c>
      <c r="I244">
        <v>1600</v>
      </c>
      <c r="J244" s="32" t="s">
        <v>435</v>
      </c>
      <c r="K244">
        <v>4</v>
      </c>
      <c r="L244">
        <v>6</v>
      </c>
      <c r="M244">
        <v>60</v>
      </c>
      <c r="N244" s="22" t="s">
        <v>39</v>
      </c>
      <c r="O244" s="21" t="s">
        <v>53</v>
      </c>
      <c r="P244" t="s">
        <v>837</v>
      </c>
      <c r="Q244">
        <v>27</v>
      </c>
      <c r="R244">
        <v>135</v>
      </c>
      <c r="S244">
        <v>9</v>
      </c>
      <c r="T244">
        <v>11</v>
      </c>
      <c r="U244">
        <v>13</v>
      </c>
      <c r="V244">
        <v>14</v>
      </c>
      <c r="Y244" t="s">
        <v>707</v>
      </c>
      <c r="Z244">
        <v>1040</v>
      </c>
      <c r="AA244" t="s">
        <v>77</v>
      </c>
    </row>
    <row r="245" spans="1:27" x14ac:dyDescent="0.25">
      <c r="A245" s="17" t="s">
        <v>68</v>
      </c>
      <c r="B245" s="27" t="s">
        <v>69</v>
      </c>
      <c r="C245" s="27" t="s">
        <v>2250</v>
      </c>
      <c r="D245" s="36" t="str">
        <f>VLOOKUP(S245, method!$A$1:$B$15, 2, 0)</f>
        <v>中後</v>
      </c>
      <c r="E245">
        <v>16</v>
      </c>
      <c r="F245" s="28">
        <v>2</v>
      </c>
      <c r="G245" t="s">
        <v>544</v>
      </c>
      <c r="H245" s="31" t="s">
        <v>450</v>
      </c>
      <c r="I245" s="43">
        <v>1650</v>
      </c>
      <c r="J245" s="32" t="s">
        <v>435</v>
      </c>
      <c r="K245">
        <v>4</v>
      </c>
      <c r="L245">
        <v>7</v>
      </c>
      <c r="M245">
        <v>60</v>
      </c>
      <c r="N245" s="18" t="s">
        <v>20</v>
      </c>
      <c r="O245" s="16" t="s">
        <v>13</v>
      </c>
      <c r="P245" s="12" t="s">
        <v>451</v>
      </c>
      <c r="Q245">
        <v>5.5</v>
      </c>
      <c r="R245">
        <v>135</v>
      </c>
      <c r="S245">
        <v>9</v>
      </c>
      <c r="T245">
        <v>8</v>
      </c>
      <c r="U245">
        <v>7</v>
      </c>
      <c r="V245">
        <v>2</v>
      </c>
      <c r="Y245" t="s">
        <v>881</v>
      </c>
      <c r="Z245">
        <v>1130</v>
      </c>
      <c r="AA245" t="s">
        <v>818</v>
      </c>
    </row>
    <row r="246" spans="1:27" x14ac:dyDescent="0.25">
      <c r="A246" s="17" t="s">
        <v>68</v>
      </c>
      <c r="B246" s="27" t="s">
        <v>69</v>
      </c>
      <c r="C246" s="27" t="s">
        <v>2250</v>
      </c>
      <c r="D246" s="35" t="str">
        <f>VLOOKUP(S246, method!$A$1:$B$15, 2, 0)</f>
        <v>放頭</v>
      </c>
      <c r="E246">
        <v>657</v>
      </c>
      <c r="F246" s="34">
        <v>4</v>
      </c>
      <c r="G246" t="s">
        <v>449</v>
      </c>
      <c r="H246" s="31" t="s">
        <v>450</v>
      </c>
      <c r="I246" s="43">
        <v>1650</v>
      </c>
      <c r="J246" s="32" t="s">
        <v>435</v>
      </c>
      <c r="K246">
        <v>3</v>
      </c>
      <c r="L246">
        <v>4</v>
      </c>
      <c r="M246">
        <v>62</v>
      </c>
      <c r="N246" s="18" t="s">
        <v>20</v>
      </c>
      <c r="O246" s="17" t="s">
        <v>121</v>
      </c>
      <c r="P246" s="12" t="s">
        <v>451</v>
      </c>
      <c r="Q246">
        <v>7.5</v>
      </c>
      <c r="R246">
        <v>117</v>
      </c>
      <c r="S246">
        <v>3</v>
      </c>
      <c r="T246">
        <v>3</v>
      </c>
      <c r="U246">
        <v>3</v>
      </c>
      <c r="V246">
        <v>4</v>
      </c>
      <c r="Y246" t="s">
        <v>882</v>
      </c>
      <c r="Z246">
        <v>1128</v>
      </c>
      <c r="AA246" t="s">
        <v>16</v>
      </c>
    </row>
    <row r="247" spans="1:27" x14ac:dyDescent="0.25">
      <c r="A247" s="17" t="s">
        <v>68</v>
      </c>
      <c r="B247" s="27" t="s">
        <v>69</v>
      </c>
      <c r="C247" s="27" t="s">
        <v>2250</v>
      </c>
      <c r="D247" s="37" t="str">
        <f>VLOOKUP(S247, method!$A$1:$B$15, 2, 0)</f>
        <v>中前</v>
      </c>
      <c r="E247">
        <v>578</v>
      </c>
      <c r="F247" s="28">
        <v>2</v>
      </c>
      <c r="G247" t="s">
        <v>595</v>
      </c>
      <c r="H247" s="31" t="s">
        <v>450</v>
      </c>
      <c r="I247" s="43">
        <v>1650</v>
      </c>
      <c r="J247" s="32" t="s">
        <v>446</v>
      </c>
      <c r="K247">
        <v>4</v>
      </c>
      <c r="L247">
        <v>1</v>
      </c>
      <c r="M247">
        <v>60</v>
      </c>
      <c r="N247" s="18" t="s">
        <v>20</v>
      </c>
      <c r="O247" s="21" t="s">
        <v>53</v>
      </c>
      <c r="P247" s="12" t="s">
        <v>883</v>
      </c>
      <c r="Q247">
        <v>4.7</v>
      </c>
      <c r="R247">
        <v>135</v>
      </c>
      <c r="S247">
        <v>5</v>
      </c>
      <c r="T247">
        <v>4</v>
      </c>
      <c r="U247">
        <v>4</v>
      </c>
      <c r="V247">
        <v>2</v>
      </c>
      <c r="Y247" t="s">
        <v>884</v>
      </c>
      <c r="Z247">
        <v>1131</v>
      </c>
      <c r="AA247" t="s">
        <v>16</v>
      </c>
    </row>
    <row r="248" spans="1:27" x14ac:dyDescent="0.25">
      <c r="A248" s="17" t="s">
        <v>68</v>
      </c>
      <c r="B248" s="27" t="s">
        <v>69</v>
      </c>
      <c r="C248" s="27" t="s">
        <v>2250</v>
      </c>
      <c r="D248" s="36" t="str">
        <f>VLOOKUP(S248, method!$A$1:$B$15, 2, 0)</f>
        <v>中後</v>
      </c>
      <c r="E248">
        <v>521</v>
      </c>
      <c r="F248">
        <v>6</v>
      </c>
      <c r="G248" t="s">
        <v>596</v>
      </c>
      <c r="H248" s="31" t="s">
        <v>455</v>
      </c>
      <c r="I248" s="43">
        <v>1650</v>
      </c>
      <c r="J248" s="32" t="s">
        <v>446</v>
      </c>
      <c r="K248">
        <v>3</v>
      </c>
      <c r="L248">
        <v>8</v>
      </c>
      <c r="M248">
        <v>62</v>
      </c>
      <c r="N248" s="18" t="s">
        <v>20</v>
      </c>
      <c r="O248" s="19" t="s">
        <v>63</v>
      </c>
      <c r="P248" t="s">
        <v>474</v>
      </c>
      <c r="Q248">
        <v>7.3</v>
      </c>
      <c r="R248">
        <v>119</v>
      </c>
      <c r="S248">
        <v>8</v>
      </c>
      <c r="T248">
        <v>8</v>
      </c>
      <c r="U248">
        <v>8</v>
      </c>
      <c r="V248">
        <v>6</v>
      </c>
      <c r="Y248" t="s">
        <v>70</v>
      </c>
      <c r="Z248">
        <v>1132</v>
      </c>
      <c r="AA248" t="s">
        <v>16</v>
      </c>
    </row>
    <row r="249" spans="1:27" x14ac:dyDescent="0.25">
      <c r="A249" s="17" t="s">
        <v>68</v>
      </c>
      <c r="B249" s="27" t="s">
        <v>69</v>
      </c>
      <c r="C249" s="27" t="s">
        <v>2250</v>
      </c>
      <c r="D249" s="36" t="str">
        <f>VLOOKUP(S249, method!$A$1:$B$15, 2, 0)</f>
        <v>中後</v>
      </c>
      <c r="E249">
        <v>446</v>
      </c>
      <c r="F249" s="34">
        <v>4</v>
      </c>
      <c r="G249" t="s">
        <v>562</v>
      </c>
      <c r="H249" s="31" t="s">
        <v>455</v>
      </c>
      <c r="I249" s="43">
        <v>1650</v>
      </c>
      <c r="J249" s="32" t="s">
        <v>435</v>
      </c>
      <c r="K249">
        <v>3</v>
      </c>
      <c r="L249">
        <v>8</v>
      </c>
      <c r="M249">
        <v>62</v>
      </c>
      <c r="N249" s="18" t="s">
        <v>20</v>
      </c>
      <c r="O249" s="18" t="s">
        <v>116</v>
      </c>
      <c r="P249" s="12" t="s">
        <v>451</v>
      </c>
      <c r="Q249">
        <v>9.1999999999999993</v>
      </c>
      <c r="R249">
        <v>119</v>
      </c>
      <c r="S249">
        <v>9</v>
      </c>
      <c r="T249">
        <v>9</v>
      </c>
      <c r="U249">
        <v>5</v>
      </c>
      <c r="V249">
        <v>4</v>
      </c>
      <c r="Y249" t="s">
        <v>885</v>
      </c>
      <c r="Z249">
        <v>1133</v>
      </c>
      <c r="AA249" t="s">
        <v>16</v>
      </c>
    </row>
    <row r="250" spans="1:27" x14ac:dyDescent="0.25">
      <c r="A250" s="17" t="s">
        <v>68</v>
      </c>
      <c r="B250" s="27" t="s">
        <v>69</v>
      </c>
      <c r="C250" s="27" t="s">
        <v>2250</v>
      </c>
      <c r="D250" s="37" t="str">
        <f>VLOOKUP(S250, method!$A$1:$B$15, 2, 0)</f>
        <v>中前</v>
      </c>
      <c r="E250">
        <v>405</v>
      </c>
      <c r="F250">
        <v>6</v>
      </c>
      <c r="G250" t="s">
        <v>781</v>
      </c>
      <c r="H250" s="31" t="s">
        <v>450</v>
      </c>
      <c r="I250" s="43">
        <v>1650</v>
      </c>
      <c r="J250" s="32" t="s">
        <v>435</v>
      </c>
      <c r="K250">
        <v>3</v>
      </c>
      <c r="L250">
        <v>2</v>
      </c>
      <c r="M250">
        <v>63</v>
      </c>
      <c r="N250" s="18" t="s">
        <v>20</v>
      </c>
      <c r="O250" s="24" t="s">
        <v>38</v>
      </c>
      <c r="P250">
        <v>3</v>
      </c>
      <c r="Q250">
        <v>4.8</v>
      </c>
      <c r="R250">
        <v>120</v>
      </c>
      <c r="S250">
        <v>5</v>
      </c>
      <c r="T250">
        <v>5</v>
      </c>
      <c r="U250">
        <v>6</v>
      </c>
      <c r="V250">
        <v>6</v>
      </c>
      <c r="Y250" t="s">
        <v>886</v>
      </c>
      <c r="Z250">
        <v>1142</v>
      </c>
      <c r="AA250" t="s">
        <v>16</v>
      </c>
    </row>
    <row r="251" spans="1:27" x14ac:dyDescent="0.25">
      <c r="A251" s="17" t="s">
        <v>68</v>
      </c>
      <c r="B251" s="27" t="s">
        <v>69</v>
      </c>
      <c r="C251" s="27" t="s">
        <v>2250</v>
      </c>
      <c r="D251" s="36" t="str">
        <f>VLOOKUP(S251, method!$A$1:$B$15, 2, 0)</f>
        <v>中後</v>
      </c>
      <c r="E251">
        <v>336</v>
      </c>
      <c r="F251" s="28">
        <v>3</v>
      </c>
      <c r="G251" t="s">
        <v>887</v>
      </c>
      <c r="H251" s="31" t="s">
        <v>450</v>
      </c>
      <c r="I251">
        <v>1800</v>
      </c>
      <c r="J251" s="32" t="s">
        <v>435</v>
      </c>
      <c r="K251">
        <v>3</v>
      </c>
      <c r="L251">
        <v>11</v>
      </c>
      <c r="M251">
        <v>62</v>
      </c>
      <c r="N251" s="18" t="s">
        <v>20</v>
      </c>
      <c r="O251" s="20" t="s">
        <v>58</v>
      </c>
      <c r="P251" s="12" t="s">
        <v>480</v>
      </c>
      <c r="Q251">
        <v>9.8000000000000007</v>
      </c>
      <c r="R251">
        <v>118</v>
      </c>
      <c r="S251">
        <v>10</v>
      </c>
      <c r="T251">
        <v>9</v>
      </c>
      <c r="U251">
        <v>10</v>
      </c>
      <c r="V251">
        <v>9</v>
      </c>
      <c r="W251">
        <v>3</v>
      </c>
      <c r="Y251" t="s">
        <v>888</v>
      </c>
      <c r="Z251">
        <v>1133</v>
      </c>
      <c r="AA251" t="s">
        <v>453</v>
      </c>
    </row>
    <row r="252" spans="1:27" x14ac:dyDescent="0.25">
      <c r="A252" s="17" t="s">
        <v>68</v>
      </c>
      <c r="B252" s="27" t="s">
        <v>69</v>
      </c>
      <c r="C252" s="27" t="s">
        <v>2250</v>
      </c>
      <c r="D252" s="35" t="str">
        <f>VLOOKUP(S252, method!$A$1:$B$15, 2, 0)</f>
        <v>放頭</v>
      </c>
      <c r="E252">
        <v>163</v>
      </c>
      <c r="F252">
        <v>9</v>
      </c>
      <c r="G252" t="s">
        <v>569</v>
      </c>
      <c r="H252" s="31" t="s">
        <v>450</v>
      </c>
      <c r="I252">
        <v>1800</v>
      </c>
      <c r="J252" s="32" t="s">
        <v>435</v>
      </c>
      <c r="K252">
        <v>3</v>
      </c>
      <c r="L252">
        <v>9</v>
      </c>
      <c r="M252">
        <v>64</v>
      </c>
      <c r="N252" s="18" t="s">
        <v>20</v>
      </c>
      <c r="O252" s="24" t="s">
        <v>38</v>
      </c>
      <c r="P252" t="s">
        <v>436</v>
      </c>
      <c r="Q252">
        <v>4.7</v>
      </c>
      <c r="R252">
        <v>120</v>
      </c>
      <c r="S252">
        <v>3</v>
      </c>
      <c r="T252">
        <v>1</v>
      </c>
      <c r="U252">
        <v>1</v>
      </c>
      <c r="V252">
        <v>1</v>
      </c>
      <c r="W252">
        <v>9</v>
      </c>
      <c r="Y252" t="s">
        <v>889</v>
      </c>
      <c r="Z252">
        <v>1123</v>
      </c>
      <c r="AA252" t="s">
        <v>890</v>
      </c>
    </row>
    <row r="253" spans="1:27" x14ac:dyDescent="0.25">
      <c r="A253" s="17" t="s">
        <v>68</v>
      </c>
      <c r="B253" s="27" t="s">
        <v>69</v>
      </c>
      <c r="C253" s="27" t="s">
        <v>2250</v>
      </c>
      <c r="D253" s="38" t="str">
        <f>VLOOKUP(S253, method!$A$1:$B$15, 2, 0)</f>
        <v>留後</v>
      </c>
      <c r="E253">
        <v>792</v>
      </c>
      <c r="F253">
        <v>10</v>
      </c>
      <c r="G253" t="s">
        <v>768</v>
      </c>
      <c r="H253" t="s">
        <v>518</v>
      </c>
      <c r="I253">
        <v>1600</v>
      </c>
      <c r="J253" s="32" t="s">
        <v>435</v>
      </c>
      <c r="K253">
        <v>3</v>
      </c>
      <c r="L253">
        <v>12</v>
      </c>
      <c r="M253">
        <v>67</v>
      </c>
      <c r="N253" s="18" t="s">
        <v>20</v>
      </c>
      <c r="O253" s="25" t="s">
        <v>49</v>
      </c>
      <c r="P253">
        <v>3</v>
      </c>
      <c r="Q253">
        <v>10</v>
      </c>
      <c r="R253">
        <v>126</v>
      </c>
      <c r="S253">
        <v>14</v>
      </c>
      <c r="T253">
        <v>14</v>
      </c>
      <c r="U253">
        <v>11</v>
      </c>
      <c r="V253">
        <v>10</v>
      </c>
      <c r="Y253" t="s">
        <v>606</v>
      </c>
      <c r="Z253">
        <v>1145</v>
      </c>
      <c r="AA253" t="s">
        <v>16</v>
      </c>
    </row>
    <row r="254" spans="1:27" x14ac:dyDescent="0.25">
      <c r="A254" s="17" t="s">
        <v>68</v>
      </c>
      <c r="B254" s="27" t="s">
        <v>69</v>
      </c>
      <c r="C254" s="27" t="s">
        <v>2250</v>
      </c>
      <c r="D254" s="36" t="str">
        <f>VLOOKUP(S254, method!$A$1:$B$15, 2, 0)</f>
        <v>中後</v>
      </c>
      <c r="E254">
        <v>668</v>
      </c>
      <c r="F254" s="34">
        <v>4</v>
      </c>
      <c r="G254" t="s">
        <v>792</v>
      </c>
      <c r="H254" s="31" t="s">
        <v>461</v>
      </c>
      <c r="I254">
        <v>1800</v>
      </c>
      <c r="J254" s="32" t="s">
        <v>435</v>
      </c>
      <c r="K254">
        <v>3</v>
      </c>
      <c r="L254">
        <v>7</v>
      </c>
      <c r="M254">
        <v>69</v>
      </c>
      <c r="N254" s="18" t="s">
        <v>20</v>
      </c>
      <c r="O254" s="19" t="s">
        <v>63</v>
      </c>
      <c r="P254" t="s">
        <v>541</v>
      </c>
      <c r="Q254">
        <v>6.2</v>
      </c>
      <c r="R254">
        <v>125</v>
      </c>
      <c r="S254">
        <v>9</v>
      </c>
      <c r="T254">
        <v>7</v>
      </c>
      <c r="U254">
        <v>6</v>
      </c>
      <c r="V254">
        <v>7</v>
      </c>
      <c r="W254">
        <v>4</v>
      </c>
      <c r="Y254" t="s">
        <v>891</v>
      </c>
      <c r="Z254">
        <v>1138</v>
      </c>
      <c r="AA254" t="s">
        <v>16</v>
      </c>
    </row>
    <row r="255" spans="1:27" x14ac:dyDescent="0.25">
      <c r="A255" s="17" t="s">
        <v>68</v>
      </c>
      <c r="B255" s="27" t="s">
        <v>69</v>
      </c>
      <c r="C255" s="27" t="s">
        <v>2250</v>
      </c>
      <c r="D255" s="36" t="str">
        <f>VLOOKUP(S255, method!$A$1:$B$15, 2, 0)</f>
        <v>中後</v>
      </c>
      <c r="E255">
        <v>597</v>
      </c>
      <c r="F255">
        <v>7</v>
      </c>
      <c r="G255" t="s">
        <v>836</v>
      </c>
      <c r="H255" s="31" t="s">
        <v>461</v>
      </c>
      <c r="I255" s="43">
        <v>1650</v>
      </c>
      <c r="J255" s="32" t="s">
        <v>435</v>
      </c>
      <c r="K255">
        <v>3</v>
      </c>
      <c r="L255">
        <v>2</v>
      </c>
      <c r="M255">
        <v>71</v>
      </c>
      <c r="N255" s="18" t="s">
        <v>20</v>
      </c>
      <c r="O255" s="16" t="s">
        <v>13</v>
      </c>
      <c r="P255" t="s">
        <v>541</v>
      </c>
      <c r="Q255">
        <v>5</v>
      </c>
      <c r="R255">
        <v>129</v>
      </c>
      <c r="S255">
        <v>9</v>
      </c>
      <c r="T255">
        <v>8</v>
      </c>
      <c r="U255">
        <v>8</v>
      </c>
      <c r="V255">
        <v>7</v>
      </c>
      <c r="Y255" t="s">
        <v>847</v>
      </c>
      <c r="Z255">
        <v>1124</v>
      </c>
      <c r="AA255" t="s">
        <v>16</v>
      </c>
    </row>
    <row r="256" spans="1:27" x14ac:dyDescent="0.25">
      <c r="A256" s="17" t="s">
        <v>68</v>
      </c>
      <c r="B256" s="27" t="s">
        <v>69</v>
      </c>
      <c r="C256" s="27" t="s">
        <v>2250</v>
      </c>
      <c r="D256" s="36" t="str">
        <f>VLOOKUP(S256, method!$A$1:$B$15, 2, 0)</f>
        <v>中後</v>
      </c>
      <c r="E256">
        <v>539</v>
      </c>
      <c r="F256" s="28">
        <v>3</v>
      </c>
      <c r="G256" t="s">
        <v>617</v>
      </c>
      <c r="H256" s="31" t="s">
        <v>450</v>
      </c>
      <c r="I256" s="43">
        <v>1650</v>
      </c>
      <c r="J256" s="32" t="s">
        <v>435</v>
      </c>
      <c r="K256">
        <v>3</v>
      </c>
      <c r="L256">
        <v>9</v>
      </c>
      <c r="M256">
        <v>72</v>
      </c>
      <c r="N256" s="18" t="s">
        <v>20</v>
      </c>
      <c r="O256" s="20" t="s">
        <v>19</v>
      </c>
      <c r="P256" t="s">
        <v>600</v>
      </c>
      <c r="Q256">
        <v>5.5</v>
      </c>
      <c r="R256">
        <v>128</v>
      </c>
      <c r="S256">
        <v>10</v>
      </c>
      <c r="T256">
        <v>10</v>
      </c>
      <c r="U256">
        <v>11</v>
      </c>
      <c r="V256">
        <v>3</v>
      </c>
      <c r="Y256" t="s">
        <v>892</v>
      </c>
      <c r="Z256">
        <v>1124</v>
      </c>
      <c r="AA256" t="s">
        <v>893</v>
      </c>
    </row>
    <row r="257" spans="1:27" x14ac:dyDescent="0.25">
      <c r="A257" s="17" t="s">
        <v>68</v>
      </c>
      <c r="B257" s="27" t="s">
        <v>69</v>
      </c>
      <c r="C257" s="27" t="s">
        <v>2250</v>
      </c>
      <c r="D257" s="37" t="str">
        <f>VLOOKUP(S257, method!$A$1:$B$15, 2, 0)</f>
        <v>中前</v>
      </c>
      <c r="E257">
        <v>479</v>
      </c>
      <c r="F257">
        <v>7</v>
      </c>
      <c r="G257" t="s">
        <v>894</v>
      </c>
      <c r="H257" s="31" t="s">
        <v>455</v>
      </c>
      <c r="I257" s="43">
        <v>1650</v>
      </c>
      <c r="J257" s="32" t="s">
        <v>435</v>
      </c>
      <c r="K257">
        <v>3</v>
      </c>
      <c r="L257">
        <v>6</v>
      </c>
      <c r="M257">
        <v>73</v>
      </c>
      <c r="N257" s="18" t="s">
        <v>20</v>
      </c>
      <c r="O257" s="20" t="s">
        <v>19</v>
      </c>
      <c r="P257" s="12">
        <v>2</v>
      </c>
      <c r="Q257">
        <v>4.9000000000000004</v>
      </c>
      <c r="R257">
        <v>130</v>
      </c>
      <c r="S257">
        <v>7</v>
      </c>
      <c r="T257">
        <v>7</v>
      </c>
      <c r="U257">
        <v>8</v>
      </c>
      <c r="V257">
        <v>7</v>
      </c>
      <c r="Y257" t="s">
        <v>895</v>
      </c>
      <c r="Z257">
        <v>1149</v>
      </c>
      <c r="AA257" t="s">
        <v>546</v>
      </c>
    </row>
    <row r="258" spans="1:27" x14ac:dyDescent="0.25">
      <c r="A258" s="17" t="s">
        <v>68</v>
      </c>
      <c r="B258" s="27" t="s">
        <v>69</v>
      </c>
      <c r="C258" s="27" t="s">
        <v>2250</v>
      </c>
      <c r="D258" s="36" t="str">
        <f>VLOOKUP(S258, method!$A$1:$B$15, 2, 0)</f>
        <v>中後</v>
      </c>
      <c r="E258">
        <v>417</v>
      </c>
      <c r="F258">
        <v>7</v>
      </c>
      <c r="G258" t="s">
        <v>896</v>
      </c>
      <c r="H258" t="s">
        <v>434</v>
      </c>
      <c r="I258">
        <v>1400</v>
      </c>
      <c r="J258" s="32" t="s">
        <v>435</v>
      </c>
      <c r="K258">
        <v>3</v>
      </c>
      <c r="L258">
        <v>6</v>
      </c>
      <c r="M258">
        <v>73</v>
      </c>
      <c r="N258" s="18" t="s">
        <v>20</v>
      </c>
      <c r="O258" s="19" t="s">
        <v>63</v>
      </c>
      <c r="P258" s="12" t="s">
        <v>456</v>
      </c>
      <c r="Q258">
        <v>14</v>
      </c>
      <c r="R258">
        <v>131</v>
      </c>
      <c r="S258">
        <v>9</v>
      </c>
      <c r="T258">
        <v>9</v>
      </c>
      <c r="U258">
        <v>9</v>
      </c>
      <c r="V258">
        <v>7</v>
      </c>
      <c r="Y258" t="s">
        <v>897</v>
      </c>
      <c r="Z258">
        <v>1134</v>
      </c>
      <c r="AA258" t="s">
        <v>546</v>
      </c>
    </row>
    <row r="259" spans="1:27" x14ac:dyDescent="0.25">
      <c r="A259" s="17" t="s">
        <v>68</v>
      </c>
      <c r="B259" s="27" t="s">
        <v>69</v>
      </c>
      <c r="C259" s="27" t="s">
        <v>2250</v>
      </c>
      <c r="D259" s="38" t="str">
        <f>VLOOKUP(S259, method!$A$1:$B$15, 2, 0)</f>
        <v>留後</v>
      </c>
      <c r="E259">
        <v>349</v>
      </c>
      <c r="F259" s="28">
        <v>2</v>
      </c>
      <c r="G259" t="s">
        <v>803</v>
      </c>
      <c r="H259" s="31" t="s">
        <v>461</v>
      </c>
      <c r="I259" s="43">
        <v>1650</v>
      </c>
      <c r="J259" s="32" t="s">
        <v>435</v>
      </c>
      <c r="K259">
        <v>3</v>
      </c>
      <c r="L259">
        <v>11</v>
      </c>
      <c r="M259">
        <v>71</v>
      </c>
      <c r="N259" s="18" t="s">
        <v>20</v>
      </c>
      <c r="O259" s="19" t="s">
        <v>63</v>
      </c>
      <c r="P259" s="12" t="s">
        <v>662</v>
      </c>
      <c r="Q259">
        <v>6.4</v>
      </c>
      <c r="R259">
        <v>130</v>
      </c>
      <c r="S259">
        <v>12</v>
      </c>
      <c r="T259">
        <v>12</v>
      </c>
      <c r="U259">
        <v>10</v>
      </c>
      <c r="V259">
        <v>2</v>
      </c>
      <c r="Y259" t="s">
        <v>898</v>
      </c>
      <c r="Z259">
        <v>1126</v>
      </c>
      <c r="AA259" t="s">
        <v>546</v>
      </c>
    </row>
    <row r="260" spans="1:27" x14ac:dyDescent="0.25">
      <c r="A260" s="17" t="s">
        <v>68</v>
      </c>
      <c r="B260" s="27" t="s">
        <v>69</v>
      </c>
      <c r="C260" s="27" t="s">
        <v>2250</v>
      </c>
      <c r="D260" s="36" t="str">
        <f>VLOOKUP(S260, method!$A$1:$B$15, 2, 0)</f>
        <v>中後</v>
      </c>
      <c r="E260">
        <v>296</v>
      </c>
      <c r="F260">
        <v>8</v>
      </c>
      <c r="G260" t="s">
        <v>664</v>
      </c>
      <c r="H260" s="42" t="s">
        <v>445</v>
      </c>
      <c r="I260" s="43">
        <v>1650</v>
      </c>
      <c r="J260" s="32" t="s">
        <v>435</v>
      </c>
      <c r="K260">
        <v>3</v>
      </c>
      <c r="L260">
        <v>3</v>
      </c>
      <c r="M260">
        <v>71</v>
      </c>
      <c r="N260" s="18" t="s">
        <v>20</v>
      </c>
      <c r="O260" s="22" t="s">
        <v>471</v>
      </c>
      <c r="P260" t="s">
        <v>699</v>
      </c>
      <c r="Q260">
        <v>2.4</v>
      </c>
      <c r="R260">
        <v>124</v>
      </c>
      <c r="S260">
        <v>8</v>
      </c>
      <c r="T260">
        <v>8</v>
      </c>
      <c r="U260">
        <v>6</v>
      </c>
      <c r="V260">
        <v>8</v>
      </c>
      <c r="Y260" t="s">
        <v>793</v>
      </c>
      <c r="Z260">
        <v>1132</v>
      </c>
      <c r="AA260" t="s">
        <v>546</v>
      </c>
    </row>
    <row r="261" spans="1:27" x14ac:dyDescent="0.25">
      <c r="A261" s="17" t="s">
        <v>68</v>
      </c>
      <c r="B261" s="27" t="s">
        <v>69</v>
      </c>
      <c r="C261" s="27" t="s">
        <v>2250</v>
      </c>
      <c r="D261" s="38" t="str">
        <f>VLOOKUP(S261, method!$A$1:$B$15, 2, 0)</f>
        <v>留後</v>
      </c>
      <c r="E261">
        <v>229</v>
      </c>
      <c r="F261" s="28">
        <v>2</v>
      </c>
      <c r="G261" t="s">
        <v>899</v>
      </c>
      <c r="H261" s="31" t="s">
        <v>450</v>
      </c>
      <c r="I261" s="43">
        <v>1650</v>
      </c>
      <c r="J261" s="32" t="s">
        <v>435</v>
      </c>
      <c r="K261">
        <v>3</v>
      </c>
      <c r="L261">
        <v>9</v>
      </c>
      <c r="M261">
        <v>70</v>
      </c>
      <c r="N261" s="18" t="s">
        <v>20</v>
      </c>
      <c r="O261" s="18" t="s">
        <v>396</v>
      </c>
      <c r="P261" s="12" t="s">
        <v>464</v>
      </c>
      <c r="Q261">
        <v>3.2</v>
      </c>
      <c r="R261">
        <v>125</v>
      </c>
      <c r="S261">
        <v>11</v>
      </c>
      <c r="T261">
        <v>11</v>
      </c>
      <c r="U261">
        <v>8</v>
      </c>
      <c r="V261">
        <v>2</v>
      </c>
      <c r="Y261" t="s">
        <v>900</v>
      </c>
      <c r="Z261">
        <v>1128</v>
      </c>
      <c r="AA261" t="s">
        <v>546</v>
      </c>
    </row>
    <row r="262" spans="1:27" x14ac:dyDescent="0.25">
      <c r="A262" s="17" t="s">
        <v>68</v>
      </c>
      <c r="B262" s="27" t="s">
        <v>69</v>
      </c>
      <c r="C262" s="27" t="s">
        <v>2250</v>
      </c>
      <c r="D262" s="36" t="str">
        <f>VLOOKUP(S262, method!$A$1:$B$15, 2, 0)</f>
        <v>中後</v>
      </c>
      <c r="E262">
        <v>193</v>
      </c>
      <c r="F262" s="28">
        <v>1</v>
      </c>
      <c r="G262" t="s">
        <v>901</v>
      </c>
      <c r="H262" s="31" t="s">
        <v>461</v>
      </c>
      <c r="I262" s="43">
        <v>1650</v>
      </c>
      <c r="J262" s="32" t="s">
        <v>435</v>
      </c>
      <c r="K262">
        <v>3</v>
      </c>
      <c r="L262">
        <v>7</v>
      </c>
      <c r="M262">
        <v>62</v>
      </c>
      <c r="N262" s="18" t="s">
        <v>20</v>
      </c>
      <c r="O262" s="19" t="s">
        <v>63</v>
      </c>
      <c r="P262" s="12" t="s">
        <v>456</v>
      </c>
      <c r="Q262">
        <v>3.1</v>
      </c>
      <c r="R262">
        <v>117</v>
      </c>
      <c r="S262">
        <v>8</v>
      </c>
      <c r="T262">
        <v>8</v>
      </c>
      <c r="U262">
        <v>7</v>
      </c>
      <c r="V262">
        <v>1</v>
      </c>
      <c r="Y262" t="s">
        <v>481</v>
      </c>
      <c r="Z262">
        <v>1130</v>
      </c>
      <c r="AA262" t="s">
        <v>546</v>
      </c>
    </row>
    <row r="263" spans="1:27" x14ac:dyDescent="0.25">
      <c r="A263" s="17" t="s">
        <v>68</v>
      </c>
      <c r="B263" s="27" t="s">
        <v>69</v>
      </c>
      <c r="C263" s="27" t="s">
        <v>2250</v>
      </c>
      <c r="D263" s="36" t="str">
        <f>VLOOKUP(S263, method!$A$1:$B$15, 2, 0)</f>
        <v>中後</v>
      </c>
      <c r="E263">
        <v>154</v>
      </c>
      <c r="F263" s="34">
        <v>5</v>
      </c>
      <c r="G263" t="s">
        <v>902</v>
      </c>
      <c r="H263" s="31" t="s">
        <v>450</v>
      </c>
      <c r="I263">
        <v>1800</v>
      </c>
      <c r="J263" s="32" t="s">
        <v>435</v>
      </c>
      <c r="K263">
        <v>3</v>
      </c>
      <c r="L263">
        <v>9</v>
      </c>
      <c r="M263">
        <v>63</v>
      </c>
      <c r="N263" s="18" t="s">
        <v>20</v>
      </c>
      <c r="O263" s="19" t="s">
        <v>63</v>
      </c>
      <c r="P263" t="s">
        <v>600</v>
      </c>
      <c r="Q263">
        <v>6</v>
      </c>
      <c r="R263">
        <v>118</v>
      </c>
      <c r="S263">
        <v>8</v>
      </c>
      <c r="T263">
        <v>9</v>
      </c>
      <c r="U263">
        <v>9</v>
      </c>
      <c r="V263">
        <v>6</v>
      </c>
      <c r="W263">
        <v>5</v>
      </c>
      <c r="Y263" t="s">
        <v>903</v>
      </c>
      <c r="Z263">
        <v>1136</v>
      </c>
      <c r="AA263" t="s">
        <v>904</v>
      </c>
    </row>
    <row r="264" spans="1:27" x14ac:dyDescent="0.25">
      <c r="A264" s="17" t="s">
        <v>68</v>
      </c>
      <c r="B264" s="16" t="s">
        <v>74</v>
      </c>
      <c r="C264" s="16" t="s">
        <v>2251</v>
      </c>
      <c r="D264" s="38" t="str">
        <f>VLOOKUP(S264, method!$A$1:$B$15, 2, 0)</f>
        <v>留後</v>
      </c>
      <c r="E264">
        <v>16</v>
      </c>
      <c r="F264" s="34">
        <v>4</v>
      </c>
      <c r="G264" t="s">
        <v>544</v>
      </c>
      <c r="H264" s="31" t="s">
        <v>450</v>
      </c>
      <c r="I264" s="43">
        <v>1650</v>
      </c>
      <c r="J264" s="32" t="s">
        <v>435</v>
      </c>
      <c r="K264">
        <v>4</v>
      </c>
      <c r="L264">
        <v>6</v>
      </c>
      <c r="M264">
        <v>60</v>
      </c>
      <c r="N264" s="22" t="s">
        <v>39</v>
      </c>
      <c r="O264" s="24" t="s">
        <v>38</v>
      </c>
      <c r="P264" s="12" t="s">
        <v>456</v>
      </c>
      <c r="Q264">
        <v>8.6999999999999993</v>
      </c>
      <c r="R264">
        <v>135</v>
      </c>
      <c r="S264">
        <v>11</v>
      </c>
      <c r="T264">
        <v>10</v>
      </c>
      <c r="U264">
        <v>10</v>
      </c>
      <c r="V264">
        <v>4</v>
      </c>
      <c r="Y264" t="s">
        <v>905</v>
      </c>
      <c r="Z264">
        <v>1139</v>
      </c>
      <c r="AA264" t="s">
        <v>77</v>
      </c>
    </row>
    <row r="265" spans="1:27" x14ac:dyDescent="0.25">
      <c r="A265" s="17" t="s">
        <v>68</v>
      </c>
      <c r="B265" s="16" t="s">
        <v>74</v>
      </c>
      <c r="C265" s="16" t="s">
        <v>2251</v>
      </c>
      <c r="D265" s="36" t="str">
        <f>VLOOKUP(S265, method!$A$1:$B$15, 2, 0)</f>
        <v>中後</v>
      </c>
      <c r="E265">
        <v>785</v>
      </c>
      <c r="F265" s="34">
        <v>4</v>
      </c>
      <c r="G265" t="s">
        <v>549</v>
      </c>
      <c r="H265" s="31" t="s">
        <v>461</v>
      </c>
      <c r="I265" s="43">
        <v>1650</v>
      </c>
      <c r="J265" s="32" t="s">
        <v>446</v>
      </c>
      <c r="K265">
        <v>3</v>
      </c>
      <c r="L265">
        <v>1</v>
      </c>
      <c r="M265">
        <v>62</v>
      </c>
      <c r="N265" s="22" t="s">
        <v>39</v>
      </c>
      <c r="O265" s="19" t="s">
        <v>101</v>
      </c>
      <c r="P265" s="12">
        <v>2</v>
      </c>
      <c r="Q265">
        <v>8.4</v>
      </c>
      <c r="R265">
        <v>121</v>
      </c>
      <c r="S265">
        <v>9</v>
      </c>
      <c r="T265">
        <v>9</v>
      </c>
      <c r="U265">
        <v>8</v>
      </c>
      <c r="V265">
        <v>4</v>
      </c>
      <c r="Y265" t="s">
        <v>906</v>
      </c>
      <c r="Z265">
        <v>1147</v>
      </c>
      <c r="AA265" t="s">
        <v>476</v>
      </c>
    </row>
    <row r="266" spans="1:27" x14ac:dyDescent="0.25">
      <c r="A266" s="17" t="s">
        <v>68</v>
      </c>
      <c r="B266" s="16" t="s">
        <v>74</v>
      </c>
      <c r="C266" s="16" t="s">
        <v>2251</v>
      </c>
      <c r="D266" s="37" t="str">
        <f>VLOOKUP(S266, method!$A$1:$B$15, 2, 0)</f>
        <v>中前</v>
      </c>
      <c r="E266">
        <v>734</v>
      </c>
      <c r="F266" s="34">
        <v>5</v>
      </c>
      <c r="G266" t="s">
        <v>523</v>
      </c>
      <c r="H266" s="31" t="s">
        <v>450</v>
      </c>
      <c r="I266">
        <v>1800</v>
      </c>
      <c r="J266" s="33" t="s">
        <v>499</v>
      </c>
      <c r="K266">
        <v>3</v>
      </c>
      <c r="L266">
        <v>6</v>
      </c>
      <c r="M266">
        <v>62</v>
      </c>
      <c r="N266" s="22" t="s">
        <v>39</v>
      </c>
      <c r="O266" s="19" t="s">
        <v>101</v>
      </c>
      <c r="P266" s="12" t="s">
        <v>558</v>
      </c>
      <c r="Q266">
        <v>21</v>
      </c>
      <c r="R266">
        <v>120</v>
      </c>
      <c r="S266">
        <v>6</v>
      </c>
      <c r="T266">
        <v>6</v>
      </c>
      <c r="U266">
        <v>5</v>
      </c>
      <c r="V266">
        <v>3</v>
      </c>
      <c r="W266">
        <v>5</v>
      </c>
      <c r="Y266" t="s">
        <v>907</v>
      </c>
      <c r="Z266">
        <v>1143</v>
      </c>
      <c r="AA266" t="s">
        <v>908</v>
      </c>
    </row>
    <row r="267" spans="1:27" x14ac:dyDescent="0.25">
      <c r="A267" s="17" t="s">
        <v>68</v>
      </c>
      <c r="B267" s="16" t="s">
        <v>74</v>
      </c>
      <c r="C267" s="16" t="s">
        <v>2251</v>
      </c>
      <c r="D267" s="36" t="str">
        <f>VLOOKUP(S267, method!$A$1:$B$15, 2, 0)</f>
        <v>中後</v>
      </c>
      <c r="E267">
        <v>695</v>
      </c>
      <c r="F267">
        <v>8</v>
      </c>
      <c r="G267" t="s">
        <v>593</v>
      </c>
      <c r="H267" s="31" t="s">
        <v>461</v>
      </c>
      <c r="I267" s="43">
        <v>1650</v>
      </c>
      <c r="J267" s="32" t="s">
        <v>446</v>
      </c>
      <c r="K267">
        <v>3</v>
      </c>
      <c r="L267">
        <v>6</v>
      </c>
      <c r="M267">
        <v>63</v>
      </c>
      <c r="N267" s="22" t="s">
        <v>39</v>
      </c>
      <c r="O267" s="19" t="s">
        <v>101</v>
      </c>
      <c r="P267">
        <v>4</v>
      </c>
      <c r="Q267">
        <v>12</v>
      </c>
      <c r="R267">
        <v>122</v>
      </c>
      <c r="S267">
        <v>8</v>
      </c>
      <c r="T267">
        <v>9</v>
      </c>
      <c r="U267">
        <v>9</v>
      </c>
      <c r="V267">
        <v>8</v>
      </c>
      <c r="Y267" t="s">
        <v>909</v>
      </c>
      <c r="Z267">
        <v>1154</v>
      </c>
      <c r="AA267" t="s">
        <v>16</v>
      </c>
    </row>
    <row r="268" spans="1:27" x14ac:dyDescent="0.25">
      <c r="A268" s="17" t="s">
        <v>68</v>
      </c>
      <c r="B268" s="16" t="s">
        <v>74</v>
      </c>
      <c r="C268" s="16" t="s">
        <v>2251</v>
      </c>
      <c r="D268" s="38" t="str">
        <f>VLOOKUP(S268, method!$A$1:$B$15, 2, 0)</f>
        <v>留後</v>
      </c>
      <c r="E268">
        <v>637</v>
      </c>
      <c r="F268" s="34">
        <v>4</v>
      </c>
      <c r="G268" t="s">
        <v>712</v>
      </c>
      <c r="H268" s="42" t="s">
        <v>445</v>
      </c>
      <c r="I268" s="43">
        <v>1650</v>
      </c>
      <c r="J268" s="32" t="s">
        <v>446</v>
      </c>
      <c r="K268">
        <v>3</v>
      </c>
      <c r="L268">
        <v>9</v>
      </c>
      <c r="M268">
        <v>63</v>
      </c>
      <c r="N268" s="22" t="s">
        <v>39</v>
      </c>
      <c r="O268" s="19" t="s">
        <v>101</v>
      </c>
      <c r="P268" s="12" t="s">
        <v>456</v>
      </c>
      <c r="Q268">
        <v>21</v>
      </c>
      <c r="R268">
        <v>121</v>
      </c>
      <c r="S268">
        <v>12</v>
      </c>
      <c r="T268">
        <v>12</v>
      </c>
      <c r="U268">
        <v>8</v>
      </c>
      <c r="V268">
        <v>4</v>
      </c>
      <c r="Y268" t="s">
        <v>910</v>
      </c>
      <c r="Z268">
        <v>1135</v>
      </c>
      <c r="AA268" t="s">
        <v>16</v>
      </c>
    </row>
    <row r="269" spans="1:27" x14ac:dyDescent="0.25">
      <c r="A269" s="17" t="s">
        <v>68</v>
      </c>
      <c r="B269" s="16" t="s">
        <v>74</v>
      </c>
      <c r="C269" s="16" t="s">
        <v>2251</v>
      </c>
      <c r="D269" s="38" t="str">
        <f>VLOOKUP(S269, method!$A$1:$B$15, 2, 0)</f>
        <v>留後</v>
      </c>
      <c r="E269">
        <v>600</v>
      </c>
      <c r="F269">
        <v>7</v>
      </c>
      <c r="G269" t="s">
        <v>454</v>
      </c>
      <c r="H269" s="31" t="s">
        <v>455</v>
      </c>
      <c r="I269" s="43">
        <v>1650</v>
      </c>
      <c r="J269" s="32" t="s">
        <v>446</v>
      </c>
      <c r="K269">
        <v>3</v>
      </c>
      <c r="L269">
        <v>12</v>
      </c>
      <c r="M269">
        <v>63</v>
      </c>
      <c r="N269" s="22" t="s">
        <v>39</v>
      </c>
      <c r="O269" s="25" t="s">
        <v>49</v>
      </c>
      <c r="P269" t="s">
        <v>699</v>
      </c>
      <c r="Q269">
        <v>23</v>
      </c>
      <c r="R269">
        <v>118</v>
      </c>
      <c r="S269">
        <v>12</v>
      </c>
      <c r="T269">
        <v>12</v>
      </c>
      <c r="U269">
        <v>11</v>
      </c>
      <c r="V269">
        <v>7</v>
      </c>
      <c r="Y269" t="s">
        <v>911</v>
      </c>
      <c r="Z269">
        <v>1143</v>
      </c>
      <c r="AA269" t="s">
        <v>16</v>
      </c>
    </row>
    <row r="270" spans="1:27" x14ac:dyDescent="0.25">
      <c r="A270" s="17" t="s">
        <v>68</v>
      </c>
      <c r="B270" s="16" t="s">
        <v>74</v>
      </c>
      <c r="C270" s="16" t="s">
        <v>2251</v>
      </c>
      <c r="D270" s="37" t="str">
        <f>VLOOKUP(S270, method!$A$1:$B$15, 2, 0)</f>
        <v>中前</v>
      </c>
      <c r="E270">
        <v>521</v>
      </c>
      <c r="F270" s="28">
        <v>2</v>
      </c>
      <c r="G270" t="s">
        <v>596</v>
      </c>
      <c r="H270" s="31" t="s">
        <v>455</v>
      </c>
      <c r="I270" s="43">
        <v>1650</v>
      </c>
      <c r="J270" s="32" t="s">
        <v>446</v>
      </c>
      <c r="K270">
        <v>3</v>
      </c>
      <c r="L270">
        <v>1</v>
      </c>
      <c r="M270">
        <v>62</v>
      </c>
      <c r="N270" s="22" t="s">
        <v>39</v>
      </c>
      <c r="O270" s="25" t="s">
        <v>49</v>
      </c>
      <c r="P270" s="12">
        <v>2</v>
      </c>
      <c r="Q270">
        <v>7.5</v>
      </c>
      <c r="R270">
        <v>119</v>
      </c>
      <c r="S270">
        <v>6</v>
      </c>
      <c r="T270">
        <v>5</v>
      </c>
      <c r="U270">
        <v>7</v>
      </c>
      <c r="V270">
        <v>2</v>
      </c>
      <c r="Y270" t="s">
        <v>75</v>
      </c>
      <c r="Z270">
        <v>1152</v>
      </c>
      <c r="AA270" t="s">
        <v>16</v>
      </c>
    </row>
    <row r="271" spans="1:27" x14ac:dyDescent="0.25">
      <c r="A271" s="17" t="s">
        <v>68</v>
      </c>
      <c r="B271" s="16" t="s">
        <v>74</v>
      </c>
      <c r="C271" s="16" t="s">
        <v>2251</v>
      </c>
      <c r="D271" s="37" t="str">
        <f>VLOOKUP(S271, method!$A$1:$B$15, 2, 0)</f>
        <v>中前</v>
      </c>
      <c r="E271">
        <v>463</v>
      </c>
      <c r="F271" s="28">
        <v>1</v>
      </c>
      <c r="G271" t="s">
        <v>460</v>
      </c>
      <c r="H271" s="31" t="s">
        <v>461</v>
      </c>
      <c r="I271" s="43">
        <v>1650</v>
      </c>
      <c r="J271" s="32" t="s">
        <v>435</v>
      </c>
      <c r="K271">
        <v>4</v>
      </c>
      <c r="L271">
        <v>2</v>
      </c>
      <c r="M271">
        <v>56</v>
      </c>
      <c r="N271" s="22" t="s">
        <v>39</v>
      </c>
      <c r="O271" s="27" t="s">
        <v>93</v>
      </c>
      <c r="P271" s="12" t="s">
        <v>591</v>
      </c>
      <c r="Q271">
        <v>5</v>
      </c>
      <c r="R271">
        <v>131</v>
      </c>
      <c r="S271">
        <v>5</v>
      </c>
      <c r="T271">
        <v>4</v>
      </c>
      <c r="U271">
        <v>4</v>
      </c>
      <c r="V271">
        <v>1</v>
      </c>
      <c r="Y271" t="s">
        <v>912</v>
      </c>
      <c r="Z271">
        <v>1148</v>
      </c>
      <c r="AA271" t="s">
        <v>16</v>
      </c>
    </row>
    <row r="272" spans="1:27" x14ac:dyDescent="0.25">
      <c r="A272" s="17" t="s">
        <v>68</v>
      </c>
      <c r="B272" s="16" t="s">
        <v>74</v>
      </c>
      <c r="C272" s="16" t="s">
        <v>2251</v>
      </c>
      <c r="D272" s="38" t="str">
        <f>VLOOKUP(S272, method!$A$1:$B$15, 2, 0)</f>
        <v>留後</v>
      </c>
      <c r="E272">
        <v>370</v>
      </c>
      <c r="F272" s="28">
        <v>2</v>
      </c>
      <c r="G272" t="s">
        <v>913</v>
      </c>
      <c r="H272" s="31" t="s">
        <v>461</v>
      </c>
      <c r="I272" s="43">
        <v>1650</v>
      </c>
      <c r="J272" s="32" t="s">
        <v>435</v>
      </c>
      <c r="K272">
        <v>4</v>
      </c>
      <c r="L272">
        <v>10</v>
      </c>
      <c r="M272">
        <v>54</v>
      </c>
      <c r="N272" s="22" t="s">
        <v>39</v>
      </c>
      <c r="O272" s="24" t="s">
        <v>38</v>
      </c>
      <c r="P272" s="12" t="s">
        <v>914</v>
      </c>
      <c r="Q272">
        <v>10</v>
      </c>
      <c r="R272">
        <v>132</v>
      </c>
      <c r="S272">
        <v>11</v>
      </c>
      <c r="T272">
        <v>12</v>
      </c>
      <c r="U272">
        <v>12</v>
      </c>
      <c r="V272">
        <v>2</v>
      </c>
      <c r="Y272" t="s">
        <v>545</v>
      </c>
      <c r="Z272">
        <v>1151</v>
      </c>
      <c r="AA272" t="s">
        <v>16</v>
      </c>
    </row>
    <row r="273" spans="1:27" x14ac:dyDescent="0.25">
      <c r="A273" s="17" t="s">
        <v>68</v>
      </c>
      <c r="B273" s="16" t="s">
        <v>74</v>
      </c>
      <c r="C273" s="16" t="s">
        <v>2251</v>
      </c>
      <c r="D273" s="37" t="str">
        <f>VLOOKUP(S273, method!$A$1:$B$15, 2, 0)</f>
        <v>中前</v>
      </c>
      <c r="E273">
        <v>255</v>
      </c>
      <c r="F273" s="34">
        <v>4</v>
      </c>
      <c r="G273" t="s">
        <v>647</v>
      </c>
      <c r="H273" s="31" t="s">
        <v>455</v>
      </c>
      <c r="I273" s="43">
        <v>1650</v>
      </c>
      <c r="J273" s="32" t="s">
        <v>435</v>
      </c>
      <c r="K273">
        <v>4</v>
      </c>
      <c r="L273">
        <v>1</v>
      </c>
      <c r="M273">
        <v>54</v>
      </c>
      <c r="N273" s="22" t="s">
        <v>39</v>
      </c>
      <c r="O273" s="19" t="s">
        <v>63</v>
      </c>
      <c r="P273" s="12" t="s">
        <v>464</v>
      </c>
      <c r="Q273">
        <v>5.5</v>
      </c>
      <c r="R273">
        <v>131</v>
      </c>
      <c r="S273">
        <v>5</v>
      </c>
      <c r="T273">
        <v>7</v>
      </c>
      <c r="U273">
        <v>7</v>
      </c>
      <c r="V273">
        <v>4</v>
      </c>
      <c r="Y273" t="s">
        <v>793</v>
      </c>
      <c r="Z273">
        <v>1137</v>
      </c>
      <c r="AA273" t="s">
        <v>16</v>
      </c>
    </row>
    <row r="274" spans="1:27" x14ac:dyDescent="0.25">
      <c r="A274" s="17" t="s">
        <v>68</v>
      </c>
      <c r="B274" s="16" t="s">
        <v>74</v>
      </c>
      <c r="C274" s="16" t="s">
        <v>2251</v>
      </c>
      <c r="D274" s="38" t="str">
        <f>VLOOKUP(S274, method!$A$1:$B$15, 2, 0)</f>
        <v>留後</v>
      </c>
      <c r="E274">
        <v>194</v>
      </c>
      <c r="F274" s="28">
        <v>3</v>
      </c>
      <c r="G274" t="s">
        <v>607</v>
      </c>
      <c r="H274" s="31" t="s">
        <v>461</v>
      </c>
      <c r="I274" s="43">
        <v>1650</v>
      </c>
      <c r="J274" s="33" t="s">
        <v>499</v>
      </c>
      <c r="K274">
        <v>4</v>
      </c>
      <c r="L274">
        <v>10</v>
      </c>
      <c r="M274">
        <v>54</v>
      </c>
      <c r="N274" s="22" t="s">
        <v>39</v>
      </c>
      <c r="O274" s="24" t="s">
        <v>38</v>
      </c>
      <c r="P274" s="12" t="s">
        <v>451</v>
      </c>
      <c r="Q274">
        <v>11</v>
      </c>
      <c r="R274">
        <v>131</v>
      </c>
      <c r="S274">
        <v>12</v>
      </c>
      <c r="T274">
        <v>12</v>
      </c>
      <c r="U274">
        <v>10</v>
      </c>
      <c r="V274">
        <v>3</v>
      </c>
      <c r="Y274" t="s">
        <v>915</v>
      </c>
      <c r="Z274">
        <v>1137</v>
      </c>
      <c r="AA274" t="s">
        <v>16</v>
      </c>
    </row>
    <row r="275" spans="1:27" x14ac:dyDescent="0.25">
      <c r="A275" s="17" t="s">
        <v>68</v>
      </c>
      <c r="B275" s="16" t="s">
        <v>74</v>
      </c>
      <c r="C275" s="16" t="s">
        <v>2251</v>
      </c>
      <c r="D275" s="37" t="str">
        <f>VLOOKUP(S275, method!$A$1:$B$15, 2, 0)</f>
        <v>中前</v>
      </c>
      <c r="E275">
        <v>131</v>
      </c>
      <c r="F275" s="28">
        <v>1</v>
      </c>
      <c r="G275" t="s">
        <v>916</v>
      </c>
      <c r="H275" s="31" t="s">
        <v>461</v>
      </c>
      <c r="I275" s="43">
        <v>1650</v>
      </c>
      <c r="J275" s="32" t="s">
        <v>435</v>
      </c>
      <c r="K275">
        <v>4</v>
      </c>
      <c r="L275">
        <v>1</v>
      </c>
      <c r="M275">
        <v>48</v>
      </c>
      <c r="N275" s="22" t="s">
        <v>39</v>
      </c>
      <c r="O275" s="24" t="s">
        <v>38</v>
      </c>
      <c r="P275" s="12" t="s">
        <v>451</v>
      </c>
      <c r="Q275">
        <v>5.4</v>
      </c>
      <c r="R275">
        <v>123</v>
      </c>
      <c r="S275">
        <v>5</v>
      </c>
      <c r="T275">
        <v>5</v>
      </c>
      <c r="U275">
        <v>6</v>
      </c>
      <c r="V275">
        <v>1</v>
      </c>
      <c r="Y275" t="s">
        <v>917</v>
      </c>
      <c r="Z275">
        <v>1130</v>
      </c>
      <c r="AA275" t="s">
        <v>16</v>
      </c>
    </row>
    <row r="276" spans="1:27" x14ac:dyDescent="0.25">
      <c r="A276" s="17" t="s">
        <v>68</v>
      </c>
      <c r="B276" s="16" t="s">
        <v>74</v>
      </c>
      <c r="C276" s="16" t="s">
        <v>2251</v>
      </c>
      <c r="D276" s="36" t="str">
        <f>VLOOKUP(S276, method!$A$1:$B$15, 2, 0)</f>
        <v>中後</v>
      </c>
      <c r="E276">
        <v>797</v>
      </c>
      <c r="F276" s="28">
        <v>3</v>
      </c>
      <c r="G276" t="s">
        <v>830</v>
      </c>
      <c r="H276" s="31" t="s">
        <v>450</v>
      </c>
      <c r="I276" s="43">
        <v>1650</v>
      </c>
      <c r="J276" s="32" t="s">
        <v>435</v>
      </c>
      <c r="K276">
        <v>4</v>
      </c>
      <c r="L276">
        <v>6</v>
      </c>
      <c r="M276">
        <v>49</v>
      </c>
      <c r="N276" s="22" t="s">
        <v>39</v>
      </c>
      <c r="O276" s="19" t="s">
        <v>63</v>
      </c>
      <c r="P276" s="12" t="s">
        <v>521</v>
      </c>
      <c r="Q276">
        <v>4.9000000000000004</v>
      </c>
      <c r="R276">
        <v>123</v>
      </c>
      <c r="S276">
        <v>10</v>
      </c>
      <c r="T276">
        <v>9</v>
      </c>
      <c r="U276">
        <v>9</v>
      </c>
      <c r="V276">
        <v>3</v>
      </c>
      <c r="Y276" t="s">
        <v>608</v>
      </c>
      <c r="Z276">
        <v>1125</v>
      </c>
      <c r="AA276" t="s">
        <v>16</v>
      </c>
    </row>
    <row r="277" spans="1:27" x14ac:dyDescent="0.25">
      <c r="A277" s="17" t="s">
        <v>68</v>
      </c>
      <c r="B277" s="16" t="s">
        <v>74</v>
      </c>
      <c r="C277" s="16" t="s">
        <v>2251</v>
      </c>
      <c r="D277" s="37" t="str">
        <f>VLOOKUP(S277, method!$A$1:$B$15, 2, 0)</f>
        <v>中前</v>
      </c>
      <c r="E277">
        <v>728</v>
      </c>
      <c r="F277" s="28">
        <v>2</v>
      </c>
      <c r="G277" t="s">
        <v>733</v>
      </c>
      <c r="H277" s="31" t="s">
        <v>450</v>
      </c>
      <c r="I277" s="43">
        <v>1650</v>
      </c>
      <c r="J277" s="33" t="s">
        <v>499</v>
      </c>
      <c r="K277">
        <v>4</v>
      </c>
      <c r="L277">
        <v>1</v>
      </c>
      <c r="M277">
        <v>47</v>
      </c>
      <c r="N277" s="22" t="s">
        <v>39</v>
      </c>
      <c r="O277" s="19" t="s">
        <v>63</v>
      </c>
      <c r="P277" s="12" t="s">
        <v>480</v>
      </c>
      <c r="Q277">
        <v>7.5</v>
      </c>
      <c r="R277">
        <v>123</v>
      </c>
      <c r="S277">
        <v>6</v>
      </c>
      <c r="T277">
        <v>6</v>
      </c>
      <c r="U277">
        <v>6</v>
      </c>
      <c r="V277">
        <v>2</v>
      </c>
      <c r="Y277" t="s">
        <v>918</v>
      </c>
      <c r="Z277">
        <v>1115</v>
      </c>
      <c r="AA277" t="s">
        <v>16</v>
      </c>
    </row>
    <row r="278" spans="1:27" x14ac:dyDescent="0.25">
      <c r="A278" s="17" t="s">
        <v>68</v>
      </c>
      <c r="B278" s="16" t="s">
        <v>74</v>
      </c>
      <c r="C278" s="16" t="s">
        <v>2251</v>
      </c>
      <c r="D278" s="37" t="str">
        <f>VLOOKUP(S278, method!$A$1:$B$15, 2, 0)</f>
        <v>中前</v>
      </c>
      <c r="E278">
        <v>664</v>
      </c>
      <c r="F278">
        <v>11</v>
      </c>
      <c r="G278" t="s">
        <v>919</v>
      </c>
      <c r="H278" t="s">
        <v>429</v>
      </c>
      <c r="I278">
        <v>1400</v>
      </c>
      <c r="J278" s="32" t="s">
        <v>446</v>
      </c>
      <c r="K278">
        <v>4</v>
      </c>
      <c r="L278">
        <v>4</v>
      </c>
      <c r="M278">
        <v>49</v>
      </c>
      <c r="N278" s="22" t="s">
        <v>39</v>
      </c>
      <c r="O278" s="21" t="s">
        <v>53</v>
      </c>
      <c r="P278">
        <v>6</v>
      </c>
      <c r="Q278">
        <v>18</v>
      </c>
      <c r="R278">
        <v>124</v>
      </c>
      <c r="S278">
        <v>7</v>
      </c>
      <c r="T278">
        <v>8</v>
      </c>
      <c r="U278">
        <v>8</v>
      </c>
      <c r="V278">
        <v>11</v>
      </c>
      <c r="Y278" t="s">
        <v>920</v>
      </c>
      <c r="Z278">
        <v>1115</v>
      </c>
      <c r="AA278" t="s">
        <v>816</v>
      </c>
    </row>
    <row r="279" spans="1:27" x14ac:dyDescent="0.25">
      <c r="A279" s="17" t="s">
        <v>68</v>
      </c>
      <c r="B279" s="16" t="s">
        <v>74</v>
      </c>
      <c r="C279" s="16" t="s">
        <v>2251</v>
      </c>
      <c r="D279" s="36" t="str">
        <f>VLOOKUP(S279, method!$A$1:$B$15, 2, 0)</f>
        <v>中後</v>
      </c>
      <c r="E279">
        <v>573</v>
      </c>
      <c r="F279" s="34">
        <v>5</v>
      </c>
      <c r="G279" t="s">
        <v>615</v>
      </c>
      <c r="H279" s="31" t="s">
        <v>455</v>
      </c>
      <c r="I279" s="43">
        <v>1650</v>
      </c>
      <c r="J279" s="32" t="s">
        <v>435</v>
      </c>
      <c r="K279">
        <v>4</v>
      </c>
      <c r="L279">
        <v>7</v>
      </c>
      <c r="M279">
        <v>51</v>
      </c>
      <c r="N279" s="22" t="s">
        <v>39</v>
      </c>
      <c r="O279" s="16" t="s">
        <v>13</v>
      </c>
      <c r="P279" t="s">
        <v>459</v>
      </c>
      <c r="Q279">
        <v>7.3</v>
      </c>
      <c r="R279">
        <v>126</v>
      </c>
      <c r="S279">
        <v>8</v>
      </c>
      <c r="T279">
        <v>8</v>
      </c>
      <c r="U279">
        <v>10</v>
      </c>
      <c r="V279">
        <v>5</v>
      </c>
      <c r="Y279" t="s">
        <v>616</v>
      </c>
      <c r="Z279">
        <v>1107</v>
      </c>
      <c r="AA279" t="s">
        <v>72</v>
      </c>
    </row>
    <row r="280" spans="1:27" x14ac:dyDescent="0.25">
      <c r="A280" s="17" t="s">
        <v>68</v>
      </c>
      <c r="B280" s="16" t="s">
        <v>74</v>
      </c>
      <c r="C280" s="16" t="s">
        <v>2251</v>
      </c>
      <c r="D280" s="37" t="str">
        <f>VLOOKUP(S280, method!$A$1:$B$15, 2, 0)</f>
        <v>中前</v>
      </c>
      <c r="E280">
        <v>500</v>
      </c>
      <c r="F280">
        <v>7</v>
      </c>
      <c r="G280" t="s">
        <v>798</v>
      </c>
      <c r="H280" s="31" t="s">
        <v>461</v>
      </c>
      <c r="I280" s="43">
        <v>1650</v>
      </c>
      <c r="J280" s="32" t="s">
        <v>435</v>
      </c>
      <c r="K280">
        <v>4</v>
      </c>
      <c r="L280">
        <v>7</v>
      </c>
      <c r="M280">
        <v>51</v>
      </c>
      <c r="N280" s="22" t="s">
        <v>39</v>
      </c>
      <c r="O280" s="20" t="s">
        <v>19</v>
      </c>
      <c r="P280" t="s">
        <v>541</v>
      </c>
      <c r="Q280">
        <v>3.3</v>
      </c>
      <c r="R280">
        <v>127</v>
      </c>
      <c r="S280">
        <v>7</v>
      </c>
      <c r="T280">
        <v>6</v>
      </c>
      <c r="U280">
        <v>7</v>
      </c>
      <c r="V280">
        <v>7</v>
      </c>
      <c r="Y280" t="s">
        <v>921</v>
      </c>
      <c r="Z280">
        <v>1092</v>
      </c>
      <c r="AA280" t="s">
        <v>818</v>
      </c>
    </row>
    <row r="281" spans="1:27" x14ac:dyDescent="0.25">
      <c r="A281" s="17" t="s">
        <v>68</v>
      </c>
      <c r="B281" s="16" t="s">
        <v>74</v>
      </c>
      <c r="C281" s="16" t="s">
        <v>2251</v>
      </c>
      <c r="D281" s="37" t="str">
        <f>VLOOKUP(S281, method!$A$1:$B$15, 2, 0)</f>
        <v>中前</v>
      </c>
      <c r="E281">
        <v>459</v>
      </c>
      <c r="F281" s="28">
        <v>2</v>
      </c>
      <c r="G281" t="s">
        <v>659</v>
      </c>
      <c r="H281" s="31" t="s">
        <v>450</v>
      </c>
      <c r="I281" s="43">
        <v>1650</v>
      </c>
      <c r="J281" s="32" t="s">
        <v>435</v>
      </c>
      <c r="K281">
        <v>4</v>
      </c>
      <c r="L281">
        <v>4</v>
      </c>
      <c r="M281">
        <v>50</v>
      </c>
      <c r="N281" s="22" t="s">
        <v>39</v>
      </c>
      <c r="O281" s="20" t="s">
        <v>19</v>
      </c>
      <c r="P281" s="12" t="s">
        <v>662</v>
      </c>
      <c r="Q281">
        <v>2.7</v>
      </c>
      <c r="R281">
        <v>125</v>
      </c>
      <c r="S281">
        <v>4</v>
      </c>
      <c r="T281">
        <v>4</v>
      </c>
      <c r="U281">
        <v>3</v>
      </c>
      <c r="V281">
        <v>2</v>
      </c>
      <c r="Y281" t="s">
        <v>922</v>
      </c>
      <c r="Z281">
        <v>1085</v>
      </c>
      <c r="AA281" t="s">
        <v>16</v>
      </c>
    </row>
    <row r="282" spans="1:27" x14ac:dyDescent="0.25">
      <c r="A282" s="17" t="s">
        <v>68</v>
      </c>
      <c r="B282" s="16" t="s">
        <v>74</v>
      </c>
      <c r="C282" s="16" t="s">
        <v>2251</v>
      </c>
      <c r="D282" s="36" t="str">
        <f>VLOOKUP(S282, method!$A$1:$B$15, 2, 0)</f>
        <v>中後</v>
      </c>
      <c r="E282">
        <v>402</v>
      </c>
      <c r="F282" s="28">
        <v>2</v>
      </c>
      <c r="G282" t="s">
        <v>802</v>
      </c>
      <c r="H282" s="31" t="s">
        <v>455</v>
      </c>
      <c r="I282" s="43">
        <v>1650</v>
      </c>
      <c r="J282" s="32" t="s">
        <v>435</v>
      </c>
      <c r="K282">
        <v>4</v>
      </c>
      <c r="L282">
        <v>9</v>
      </c>
      <c r="M282">
        <v>48</v>
      </c>
      <c r="N282" s="22" t="s">
        <v>39</v>
      </c>
      <c r="O282" s="20" t="s">
        <v>19</v>
      </c>
      <c r="P282" s="12" t="s">
        <v>662</v>
      </c>
      <c r="Q282">
        <v>4.2</v>
      </c>
      <c r="R282">
        <v>123</v>
      </c>
      <c r="S282">
        <v>10</v>
      </c>
      <c r="T282">
        <v>10</v>
      </c>
      <c r="U282">
        <v>10</v>
      </c>
      <c r="V282">
        <v>2</v>
      </c>
      <c r="Y282" t="s">
        <v>923</v>
      </c>
      <c r="Z282">
        <v>1071</v>
      </c>
      <c r="AA282" t="s">
        <v>16</v>
      </c>
    </row>
    <row r="283" spans="1:27" x14ac:dyDescent="0.25">
      <c r="A283" s="17" t="s">
        <v>68</v>
      </c>
      <c r="B283" s="16" t="s">
        <v>74</v>
      </c>
      <c r="C283" s="16" t="s">
        <v>2251</v>
      </c>
      <c r="D283" s="37" t="str">
        <f>VLOOKUP(S283, method!$A$1:$B$15, 2, 0)</f>
        <v>中前</v>
      </c>
      <c r="E283">
        <v>347</v>
      </c>
      <c r="F283" s="34">
        <v>5</v>
      </c>
      <c r="G283" t="s">
        <v>803</v>
      </c>
      <c r="H283" s="31" t="s">
        <v>461</v>
      </c>
      <c r="I283" s="43">
        <v>1650</v>
      </c>
      <c r="J283" s="32" t="s">
        <v>435</v>
      </c>
      <c r="K283">
        <v>4</v>
      </c>
      <c r="L283">
        <v>4</v>
      </c>
      <c r="M283">
        <v>50</v>
      </c>
      <c r="N283" s="22" t="s">
        <v>39</v>
      </c>
      <c r="O283" s="25" t="s">
        <v>49</v>
      </c>
      <c r="P283" s="12" t="s">
        <v>456</v>
      </c>
      <c r="Q283">
        <v>6.4</v>
      </c>
      <c r="R283">
        <v>128</v>
      </c>
      <c r="S283">
        <v>7</v>
      </c>
      <c r="T283">
        <v>6</v>
      </c>
      <c r="U283">
        <v>7</v>
      </c>
      <c r="V283">
        <v>5</v>
      </c>
      <c r="Y283" t="s">
        <v>573</v>
      </c>
      <c r="Z283">
        <v>1093</v>
      </c>
      <c r="AA283" t="s">
        <v>16</v>
      </c>
    </row>
    <row r="284" spans="1:27" x14ac:dyDescent="0.25">
      <c r="A284" s="17" t="s">
        <v>68</v>
      </c>
      <c r="B284" s="16" t="s">
        <v>74</v>
      </c>
      <c r="C284" s="16" t="s">
        <v>2251</v>
      </c>
      <c r="D284" s="35" t="str">
        <f>VLOOKUP(S284, method!$A$1:$B$15, 2, 0)</f>
        <v>放頭</v>
      </c>
      <c r="E284">
        <v>191</v>
      </c>
      <c r="F284" s="28">
        <v>3</v>
      </c>
      <c r="G284" t="s">
        <v>901</v>
      </c>
      <c r="H284" s="31" t="s">
        <v>461</v>
      </c>
      <c r="I284" s="43">
        <v>1650</v>
      </c>
      <c r="J284" s="32" t="s">
        <v>435</v>
      </c>
      <c r="K284">
        <v>4</v>
      </c>
      <c r="L284">
        <v>7</v>
      </c>
      <c r="M284">
        <v>50</v>
      </c>
      <c r="N284" s="22" t="s">
        <v>39</v>
      </c>
      <c r="O284" s="25" t="s">
        <v>49</v>
      </c>
      <c r="P284" s="12" t="s">
        <v>451</v>
      </c>
      <c r="Q284">
        <v>10</v>
      </c>
      <c r="R284">
        <v>127</v>
      </c>
      <c r="S284">
        <v>2</v>
      </c>
      <c r="T284">
        <v>2</v>
      </c>
      <c r="U284">
        <v>2</v>
      </c>
      <c r="V284">
        <v>3</v>
      </c>
      <c r="Y284" t="s">
        <v>924</v>
      </c>
      <c r="Z284">
        <v>1093</v>
      </c>
      <c r="AA284" t="s">
        <v>16</v>
      </c>
    </row>
    <row r="285" spans="1:27" x14ac:dyDescent="0.25">
      <c r="A285" s="17" t="s">
        <v>68</v>
      </c>
      <c r="B285" s="16" t="s">
        <v>74</v>
      </c>
      <c r="C285" s="16" t="s">
        <v>2251</v>
      </c>
      <c r="D285" s="37" t="str">
        <f>VLOOKUP(S285, method!$A$1:$B$15, 2, 0)</f>
        <v>中前</v>
      </c>
      <c r="E285">
        <v>104</v>
      </c>
      <c r="F285">
        <v>8</v>
      </c>
      <c r="G285" t="s">
        <v>925</v>
      </c>
      <c r="H285" t="s">
        <v>506</v>
      </c>
      <c r="I285">
        <v>1600</v>
      </c>
      <c r="J285" s="32" t="s">
        <v>435</v>
      </c>
      <c r="K285">
        <v>4</v>
      </c>
      <c r="L285">
        <v>4</v>
      </c>
      <c r="M285">
        <v>51</v>
      </c>
      <c r="N285" s="22" t="s">
        <v>39</v>
      </c>
      <c r="O285" s="21" t="s">
        <v>53</v>
      </c>
      <c r="P285" t="s">
        <v>474</v>
      </c>
      <c r="Q285">
        <v>11</v>
      </c>
      <c r="R285">
        <v>126</v>
      </c>
      <c r="S285">
        <v>7</v>
      </c>
      <c r="T285">
        <v>8</v>
      </c>
      <c r="U285">
        <v>7</v>
      </c>
      <c r="V285">
        <v>8</v>
      </c>
      <c r="Y285" t="s">
        <v>926</v>
      </c>
      <c r="Z285">
        <v>1093</v>
      </c>
      <c r="AA285" t="s">
        <v>16</v>
      </c>
    </row>
    <row r="286" spans="1:27" x14ac:dyDescent="0.25">
      <c r="A286" s="17" t="s">
        <v>68</v>
      </c>
      <c r="B286" s="16" t="s">
        <v>74</v>
      </c>
      <c r="C286" s="16" t="s">
        <v>2251</v>
      </c>
      <c r="D286" s="35" t="str">
        <f>VLOOKUP(S286, method!$A$1:$B$15, 2, 0)</f>
        <v>放頭</v>
      </c>
      <c r="E286">
        <v>12</v>
      </c>
      <c r="F286" s="28">
        <v>3</v>
      </c>
      <c r="G286" t="s">
        <v>927</v>
      </c>
      <c r="H286" s="31" t="s">
        <v>450</v>
      </c>
      <c r="I286" s="43">
        <v>1650</v>
      </c>
      <c r="J286" s="32" t="s">
        <v>435</v>
      </c>
      <c r="K286">
        <v>4</v>
      </c>
      <c r="L286">
        <v>4</v>
      </c>
      <c r="M286">
        <v>51</v>
      </c>
      <c r="N286" s="22" t="s">
        <v>39</v>
      </c>
      <c r="O286" s="19" t="s">
        <v>101</v>
      </c>
      <c r="P286" s="12" t="s">
        <v>431</v>
      </c>
      <c r="Q286">
        <v>7</v>
      </c>
      <c r="R286">
        <v>126</v>
      </c>
      <c r="S286">
        <v>3</v>
      </c>
      <c r="T286">
        <v>3</v>
      </c>
      <c r="U286">
        <v>3</v>
      </c>
      <c r="V286">
        <v>3</v>
      </c>
      <c r="Y286" t="s">
        <v>718</v>
      </c>
      <c r="Z286">
        <v>1077</v>
      </c>
      <c r="AA286" t="s">
        <v>16</v>
      </c>
    </row>
    <row r="287" spans="1:27" x14ac:dyDescent="0.25">
      <c r="A287" s="17" t="s">
        <v>68</v>
      </c>
      <c r="B287" s="17" t="s">
        <v>79</v>
      </c>
      <c r="C287" s="17" t="s">
        <v>2252</v>
      </c>
      <c r="D287" s="37" t="str">
        <f>VLOOKUP(S287, method!$A$1:$B$15, 2, 0)</f>
        <v>中前</v>
      </c>
      <c r="E287">
        <v>781</v>
      </c>
      <c r="F287">
        <v>6</v>
      </c>
      <c r="G287" t="s">
        <v>549</v>
      </c>
      <c r="H287" s="31" t="s">
        <v>461</v>
      </c>
      <c r="I287" s="43">
        <v>1650</v>
      </c>
      <c r="J287" s="32" t="s">
        <v>446</v>
      </c>
      <c r="K287">
        <v>4</v>
      </c>
      <c r="L287">
        <v>1</v>
      </c>
      <c r="M287">
        <v>55</v>
      </c>
      <c r="N287" s="16" t="s">
        <v>80</v>
      </c>
      <c r="O287" s="19" t="s">
        <v>63</v>
      </c>
      <c r="P287" t="s">
        <v>600</v>
      </c>
      <c r="Q287">
        <v>6.2</v>
      </c>
      <c r="R287">
        <v>130</v>
      </c>
      <c r="S287">
        <v>5</v>
      </c>
      <c r="T287">
        <v>6</v>
      </c>
      <c r="U287">
        <v>5</v>
      </c>
      <c r="V287">
        <v>6</v>
      </c>
      <c r="Y287" t="s">
        <v>928</v>
      </c>
      <c r="Z287">
        <v>1068</v>
      </c>
      <c r="AA287" t="s">
        <v>77</v>
      </c>
    </row>
    <row r="288" spans="1:27" x14ac:dyDescent="0.25">
      <c r="A288" s="17" t="s">
        <v>68</v>
      </c>
      <c r="B288" s="17" t="s">
        <v>79</v>
      </c>
      <c r="C288" s="17" t="s">
        <v>2252</v>
      </c>
      <c r="D288" s="36" t="str">
        <f>VLOOKUP(S288, method!$A$1:$B$15, 2, 0)</f>
        <v>中後</v>
      </c>
      <c r="E288">
        <v>715</v>
      </c>
      <c r="F288" s="28">
        <v>2</v>
      </c>
      <c r="G288" t="s">
        <v>444</v>
      </c>
      <c r="H288" s="30" t="s">
        <v>445</v>
      </c>
      <c r="I288" s="43">
        <v>1650</v>
      </c>
      <c r="J288" s="32" t="s">
        <v>446</v>
      </c>
      <c r="K288">
        <v>4</v>
      </c>
      <c r="L288">
        <v>9</v>
      </c>
      <c r="M288">
        <v>54</v>
      </c>
      <c r="N288" s="16" t="s">
        <v>80</v>
      </c>
      <c r="O288" s="19" t="s">
        <v>63</v>
      </c>
      <c r="P288" s="12" t="s">
        <v>521</v>
      </c>
      <c r="Q288">
        <v>7.9</v>
      </c>
      <c r="R288">
        <v>129</v>
      </c>
      <c r="S288">
        <v>8</v>
      </c>
      <c r="T288">
        <v>8</v>
      </c>
      <c r="U288">
        <v>7</v>
      </c>
      <c r="V288">
        <v>2</v>
      </c>
      <c r="Y288" t="s">
        <v>929</v>
      </c>
      <c r="Z288">
        <v>1075</v>
      </c>
      <c r="AA288" t="s">
        <v>77</v>
      </c>
    </row>
    <row r="289" spans="1:27" x14ac:dyDescent="0.25">
      <c r="A289" s="17" t="s">
        <v>68</v>
      </c>
      <c r="B289" s="17" t="s">
        <v>79</v>
      </c>
      <c r="C289" s="17" t="s">
        <v>2252</v>
      </c>
      <c r="D289" s="37" t="str">
        <f>VLOOKUP(S289, method!$A$1:$B$15, 2, 0)</f>
        <v>中前</v>
      </c>
      <c r="E289">
        <v>654</v>
      </c>
      <c r="F289" s="28">
        <v>1</v>
      </c>
      <c r="G289" t="s">
        <v>449</v>
      </c>
      <c r="H289" s="31" t="s">
        <v>450</v>
      </c>
      <c r="I289" s="43">
        <v>1650</v>
      </c>
      <c r="J289" s="32" t="s">
        <v>435</v>
      </c>
      <c r="K289">
        <v>4</v>
      </c>
      <c r="L289">
        <v>7</v>
      </c>
      <c r="M289">
        <v>48</v>
      </c>
      <c r="N289" s="16" t="s">
        <v>80</v>
      </c>
      <c r="O289" s="19" t="s">
        <v>63</v>
      </c>
      <c r="P289" s="12" t="s">
        <v>662</v>
      </c>
      <c r="Q289">
        <v>6.1</v>
      </c>
      <c r="R289">
        <v>123</v>
      </c>
      <c r="S289">
        <v>7</v>
      </c>
      <c r="T289">
        <v>9</v>
      </c>
      <c r="U289">
        <v>9</v>
      </c>
      <c r="V289">
        <v>1</v>
      </c>
      <c r="Y289" t="s">
        <v>930</v>
      </c>
      <c r="Z289">
        <v>1074</v>
      </c>
      <c r="AA289" t="s">
        <v>77</v>
      </c>
    </row>
    <row r="290" spans="1:27" x14ac:dyDescent="0.25">
      <c r="A290" s="17" t="s">
        <v>68</v>
      </c>
      <c r="B290" s="17" t="s">
        <v>79</v>
      </c>
      <c r="C290" s="17" t="s">
        <v>2252</v>
      </c>
      <c r="D290" s="36" t="str">
        <f>VLOOKUP(S290, method!$A$1:$B$15, 2, 0)</f>
        <v>中後</v>
      </c>
      <c r="E290">
        <v>594</v>
      </c>
      <c r="F290" s="34">
        <v>4</v>
      </c>
      <c r="G290" t="s">
        <v>454</v>
      </c>
      <c r="H290" s="31" t="s">
        <v>455</v>
      </c>
      <c r="I290" s="43">
        <v>1650</v>
      </c>
      <c r="J290" s="32" t="s">
        <v>446</v>
      </c>
      <c r="K290">
        <v>4</v>
      </c>
      <c r="L290">
        <v>6</v>
      </c>
      <c r="M290">
        <v>49</v>
      </c>
      <c r="N290" s="16" t="s">
        <v>80</v>
      </c>
      <c r="O290" s="19" t="s">
        <v>63</v>
      </c>
      <c r="P290" s="12">
        <v>2</v>
      </c>
      <c r="Q290">
        <v>4.5999999999999996</v>
      </c>
      <c r="R290">
        <v>124</v>
      </c>
      <c r="S290">
        <v>9</v>
      </c>
      <c r="T290">
        <v>9</v>
      </c>
      <c r="U290">
        <v>7</v>
      </c>
      <c r="V290">
        <v>4</v>
      </c>
      <c r="Y290" t="s">
        <v>885</v>
      </c>
      <c r="Z290">
        <v>1062</v>
      </c>
      <c r="AA290" t="s">
        <v>77</v>
      </c>
    </row>
    <row r="291" spans="1:27" x14ac:dyDescent="0.25">
      <c r="A291" s="17" t="s">
        <v>68</v>
      </c>
      <c r="B291" s="17" t="s">
        <v>79</v>
      </c>
      <c r="C291" s="17" t="s">
        <v>2252</v>
      </c>
      <c r="D291" s="36" t="str">
        <f>VLOOKUP(S291, method!$A$1:$B$15, 2, 0)</f>
        <v>中後</v>
      </c>
      <c r="E291">
        <v>558</v>
      </c>
      <c r="F291" s="28">
        <v>3</v>
      </c>
      <c r="G291" t="s">
        <v>557</v>
      </c>
      <c r="H291" s="30" t="s">
        <v>445</v>
      </c>
      <c r="I291" s="43">
        <v>1650</v>
      </c>
      <c r="J291" s="32" t="s">
        <v>446</v>
      </c>
      <c r="K291">
        <v>4</v>
      </c>
      <c r="L291">
        <v>7</v>
      </c>
      <c r="M291">
        <v>49</v>
      </c>
      <c r="N291" s="16" t="s">
        <v>80</v>
      </c>
      <c r="O291" s="19" t="s">
        <v>63</v>
      </c>
      <c r="P291" s="12" t="s">
        <v>464</v>
      </c>
      <c r="Q291">
        <v>14</v>
      </c>
      <c r="R291">
        <v>124</v>
      </c>
      <c r="S291">
        <v>10</v>
      </c>
      <c r="T291">
        <v>10</v>
      </c>
      <c r="U291">
        <v>10</v>
      </c>
      <c r="V291">
        <v>3</v>
      </c>
      <c r="Y291" t="s">
        <v>81</v>
      </c>
      <c r="Z291">
        <v>1060</v>
      </c>
      <c r="AA291" t="s">
        <v>931</v>
      </c>
    </row>
    <row r="292" spans="1:27" x14ac:dyDescent="0.25">
      <c r="A292" s="17" t="s">
        <v>68</v>
      </c>
      <c r="B292" s="17" t="s">
        <v>79</v>
      </c>
      <c r="C292" s="17" t="s">
        <v>2252</v>
      </c>
      <c r="D292" s="36" t="str">
        <f>VLOOKUP(S292, method!$A$1:$B$15, 2, 0)</f>
        <v>中後</v>
      </c>
      <c r="E292">
        <v>500</v>
      </c>
      <c r="F292" s="34">
        <v>5</v>
      </c>
      <c r="G292" t="s">
        <v>932</v>
      </c>
      <c r="H292" s="31" t="s">
        <v>450</v>
      </c>
      <c r="I292" s="43">
        <v>1650</v>
      </c>
      <c r="J292" s="32" t="s">
        <v>446</v>
      </c>
      <c r="K292">
        <v>4</v>
      </c>
      <c r="L292">
        <v>11</v>
      </c>
      <c r="M292">
        <v>49</v>
      </c>
      <c r="N292" s="16" t="s">
        <v>80</v>
      </c>
      <c r="O292" s="19" t="s">
        <v>63</v>
      </c>
      <c r="P292" t="s">
        <v>442</v>
      </c>
      <c r="Q292">
        <v>6.2</v>
      </c>
      <c r="R292">
        <v>124</v>
      </c>
      <c r="S292">
        <v>9</v>
      </c>
      <c r="T292">
        <v>9</v>
      </c>
      <c r="U292">
        <v>7</v>
      </c>
      <c r="V292">
        <v>5</v>
      </c>
      <c r="Y292" t="s">
        <v>478</v>
      </c>
      <c r="Z292">
        <v>1057</v>
      </c>
      <c r="AA292" t="s">
        <v>72</v>
      </c>
    </row>
    <row r="293" spans="1:27" x14ac:dyDescent="0.25">
      <c r="A293" s="17" t="s">
        <v>68</v>
      </c>
      <c r="B293" s="17" t="s">
        <v>79</v>
      </c>
      <c r="C293" s="17" t="s">
        <v>2252</v>
      </c>
      <c r="D293" s="36" t="str">
        <f>VLOOKUP(S293, method!$A$1:$B$15, 2, 0)</f>
        <v>中後</v>
      </c>
      <c r="E293">
        <v>403</v>
      </c>
      <c r="F293" s="34">
        <v>4</v>
      </c>
      <c r="G293" t="s">
        <v>781</v>
      </c>
      <c r="H293" s="31" t="s">
        <v>450</v>
      </c>
      <c r="I293">
        <v>1800</v>
      </c>
      <c r="J293" s="32" t="s">
        <v>435</v>
      </c>
      <c r="K293">
        <v>4</v>
      </c>
      <c r="L293">
        <v>7</v>
      </c>
      <c r="M293">
        <v>49</v>
      </c>
      <c r="N293" s="16" t="s">
        <v>80</v>
      </c>
      <c r="O293" s="19" t="s">
        <v>63</v>
      </c>
      <c r="P293" s="12" t="s">
        <v>521</v>
      </c>
      <c r="Q293">
        <v>6.2</v>
      </c>
      <c r="R293">
        <v>127</v>
      </c>
      <c r="S293">
        <v>9</v>
      </c>
      <c r="T293">
        <v>10</v>
      </c>
      <c r="U293">
        <v>10</v>
      </c>
      <c r="V293">
        <v>9</v>
      </c>
      <c r="W293">
        <v>4</v>
      </c>
      <c r="Y293" t="s">
        <v>933</v>
      </c>
      <c r="Z293">
        <v>1053</v>
      </c>
      <c r="AA293" t="s">
        <v>72</v>
      </c>
    </row>
    <row r="294" spans="1:27" x14ac:dyDescent="0.25">
      <c r="A294" s="17" t="s">
        <v>68</v>
      </c>
      <c r="B294" s="17" t="s">
        <v>79</v>
      </c>
      <c r="C294" s="17" t="s">
        <v>2252</v>
      </c>
      <c r="D294" s="37" t="str">
        <f>VLOOKUP(S294, method!$A$1:$B$15, 2, 0)</f>
        <v>中前</v>
      </c>
      <c r="E294">
        <v>370</v>
      </c>
      <c r="F294" s="28">
        <v>1</v>
      </c>
      <c r="G294" t="s">
        <v>913</v>
      </c>
      <c r="H294" s="31" t="s">
        <v>461</v>
      </c>
      <c r="I294" s="43">
        <v>1650</v>
      </c>
      <c r="J294" s="32" t="s">
        <v>435</v>
      </c>
      <c r="K294">
        <v>4</v>
      </c>
      <c r="L294">
        <v>5</v>
      </c>
      <c r="M294">
        <v>43</v>
      </c>
      <c r="N294" s="16" t="s">
        <v>80</v>
      </c>
      <c r="O294" s="19" t="s">
        <v>63</v>
      </c>
      <c r="P294" s="12" t="s">
        <v>914</v>
      </c>
      <c r="Q294">
        <v>5.7</v>
      </c>
      <c r="R294">
        <v>121</v>
      </c>
      <c r="S294">
        <v>7</v>
      </c>
      <c r="T294">
        <v>7</v>
      </c>
      <c r="U294">
        <v>6</v>
      </c>
      <c r="V294">
        <v>1</v>
      </c>
      <c r="Y294" t="s">
        <v>934</v>
      </c>
      <c r="Z294">
        <v>1052</v>
      </c>
      <c r="AA294" t="s">
        <v>72</v>
      </c>
    </row>
    <row r="295" spans="1:27" x14ac:dyDescent="0.25">
      <c r="A295" s="17" t="s">
        <v>68</v>
      </c>
      <c r="B295" s="17" t="s">
        <v>79</v>
      </c>
      <c r="C295" s="17" t="s">
        <v>2252</v>
      </c>
      <c r="D295" s="38" t="str">
        <f>VLOOKUP(S295, method!$A$1:$B$15, 2, 0)</f>
        <v>留後</v>
      </c>
      <c r="E295">
        <v>333</v>
      </c>
      <c r="F295" s="28">
        <v>2</v>
      </c>
      <c r="G295" t="s">
        <v>887</v>
      </c>
      <c r="H295" s="31" t="s">
        <v>450</v>
      </c>
      <c r="I295" s="43">
        <v>1650</v>
      </c>
      <c r="J295" s="32" t="s">
        <v>435</v>
      </c>
      <c r="K295">
        <v>4</v>
      </c>
      <c r="L295">
        <v>9</v>
      </c>
      <c r="M295">
        <v>42</v>
      </c>
      <c r="N295" s="16" t="s">
        <v>80</v>
      </c>
      <c r="O295" s="17" t="s">
        <v>121</v>
      </c>
      <c r="P295" s="12">
        <v>1</v>
      </c>
      <c r="Q295">
        <v>18</v>
      </c>
      <c r="R295">
        <v>118</v>
      </c>
      <c r="S295">
        <v>12</v>
      </c>
      <c r="T295">
        <v>9</v>
      </c>
      <c r="U295">
        <v>9</v>
      </c>
      <c r="V295">
        <v>2</v>
      </c>
      <c r="Y295" t="s">
        <v>736</v>
      </c>
      <c r="Z295">
        <v>1044</v>
      </c>
      <c r="AA295" t="s">
        <v>72</v>
      </c>
    </row>
    <row r="296" spans="1:27" x14ac:dyDescent="0.25">
      <c r="A296" s="17" t="s">
        <v>68</v>
      </c>
      <c r="B296" s="17" t="s">
        <v>79</v>
      </c>
      <c r="C296" s="17" t="s">
        <v>2252</v>
      </c>
      <c r="D296" s="36" t="str">
        <f>VLOOKUP(S296, method!$A$1:$B$15, 2, 0)</f>
        <v>中後</v>
      </c>
      <c r="E296">
        <v>294</v>
      </c>
      <c r="F296">
        <v>6</v>
      </c>
      <c r="G296" t="s">
        <v>536</v>
      </c>
      <c r="H296" s="42" t="s">
        <v>445</v>
      </c>
      <c r="I296" s="43">
        <v>1650</v>
      </c>
      <c r="J296" s="32" t="s">
        <v>435</v>
      </c>
      <c r="K296">
        <v>4</v>
      </c>
      <c r="L296">
        <v>9</v>
      </c>
      <c r="M296">
        <v>44</v>
      </c>
      <c r="N296" s="16" t="s">
        <v>80</v>
      </c>
      <c r="O296" s="17" t="s">
        <v>121</v>
      </c>
      <c r="P296" s="12">
        <v>2</v>
      </c>
      <c r="Q296">
        <v>19</v>
      </c>
      <c r="R296">
        <v>121</v>
      </c>
      <c r="S296">
        <v>10</v>
      </c>
      <c r="T296">
        <v>10</v>
      </c>
      <c r="U296">
        <v>11</v>
      </c>
      <c r="V296">
        <v>6</v>
      </c>
      <c r="Y296" t="s">
        <v>935</v>
      </c>
      <c r="Z296">
        <v>1040</v>
      </c>
      <c r="AA296" t="s">
        <v>72</v>
      </c>
    </row>
    <row r="297" spans="1:27" x14ac:dyDescent="0.25">
      <c r="A297" s="17" t="s">
        <v>68</v>
      </c>
      <c r="B297" s="17" t="s">
        <v>79</v>
      </c>
      <c r="C297" s="17" t="s">
        <v>2252</v>
      </c>
      <c r="D297" s="36" t="str">
        <f>VLOOKUP(S297, method!$A$1:$B$15, 2, 0)</f>
        <v>中後</v>
      </c>
      <c r="E297">
        <v>214</v>
      </c>
      <c r="F297" s="34">
        <v>5</v>
      </c>
      <c r="G297" t="s">
        <v>470</v>
      </c>
      <c r="H297" s="42" t="s">
        <v>445</v>
      </c>
      <c r="I297" s="43">
        <v>1650</v>
      </c>
      <c r="J297" s="32" t="s">
        <v>435</v>
      </c>
      <c r="K297">
        <v>4</v>
      </c>
      <c r="L297">
        <v>8</v>
      </c>
      <c r="M297">
        <v>44</v>
      </c>
      <c r="N297" s="16" t="s">
        <v>80</v>
      </c>
      <c r="O297" s="26" t="s">
        <v>389</v>
      </c>
      <c r="P297" s="12">
        <v>1</v>
      </c>
      <c r="Q297">
        <v>23</v>
      </c>
      <c r="R297">
        <v>123</v>
      </c>
      <c r="S297">
        <v>8</v>
      </c>
      <c r="T297">
        <v>8</v>
      </c>
      <c r="U297">
        <v>8</v>
      </c>
      <c r="V297">
        <v>5</v>
      </c>
      <c r="Y297" t="s">
        <v>905</v>
      </c>
      <c r="Z297">
        <v>1044</v>
      </c>
      <c r="AA297" t="s">
        <v>72</v>
      </c>
    </row>
    <row r="298" spans="1:27" x14ac:dyDescent="0.25">
      <c r="A298" s="17" t="s">
        <v>68</v>
      </c>
      <c r="B298" s="17" t="s">
        <v>79</v>
      </c>
      <c r="C298" s="17" t="s">
        <v>2252</v>
      </c>
      <c r="D298" s="36" t="str">
        <f>VLOOKUP(S298, method!$A$1:$B$15, 2, 0)</f>
        <v>中後</v>
      </c>
      <c r="E298">
        <v>177</v>
      </c>
      <c r="F298">
        <v>6</v>
      </c>
      <c r="G298" t="s">
        <v>473</v>
      </c>
      <c r="H298" s="31" t="s">
        <v>455</v>
      </c>
      <c r="I298" s="43">
        <v>1650</v>
      </c>
      <c r="J298" s="32" t="s">
        <v>435</v>
      </c>
      <c r="K298">
        <v>4</v>
      </c>
      <c r="L298">
        <v>6</v>
      </c>
      <c r="M298">
        <v>46</v>
      </c>
      <c r="N298" s="16" t="s">
        <v>80</v>
      </c>
      <c r="O298" s="26" t="s">
        <v>389</v>
      </c>
      <c r="P298" t="s">
        <v>699</v>
      </c>
      <c r="Q298">
        <v>56</v>
      </c>
      <c r="R298">
        <v>123</v>
      </c>
      <c r="S298">
        <v>9</v>
      </c>
      <c r="T298">
        <v>10</v>
      </c>
      <c r="U298">
        <v>10</v>
      </c>
      <c r="V298">
        <v>6</v>
      </c>
      <c r="Y298" t="s">
        <v>552</v>
      </c>
      <c r="Z298">
        <v>1047</v>
      </c>
      <c r="AA298" t="s">
        <v>72</v>
      </c>
    </row>
    <row r="299" spans="1:27" x14ac:dyDescent="0.25">
      <c r="A299" s="17" t="s">
        <v>68</v>
      </c>
      <c r="B299" s="17" t="s">
        <v>79</v>
      </c>
      <c r="C299" s="17" t="s">
        <v>2252</v>
      </c>
      <c r="D299" s="38" t="str">
        <f>VLOOKUP(S299, method!$A$1:$B$15, 2, 0)</f>
        <v>留後</v>
      </c>
      <c r="E299">
        <v>124</v>
      </c>
      <c r="F299">
        <v>9</v>
      </c>
      <c r="G299" t="s">
        <v>477</v>
      </c>
      <c r="H299" t="s">
        <v>467</v>
      </c>
      <c r="I299" s="43">
        <v>1650</v>
      </c>
      <c r="J299" s="32" t="s">
        <v>435</v>
      </c>
      <c r="K299">
        <v>4</v>
      </c>
      <c r="L299">
        <v>11</v>
      </c>
      <c r="M299">
        <v>48</v>
      </c>
      <c r="N299" s="16" t="s">
        <v>80</v>
      </c>
      <c r="O299" s="22" t="s">
        <v>471</v>
      </c>
      <c r="P299" t="s">
        <v>936</v>
      </c>
      <c r="Q299">
        <v>39</v>
      </c>
      <c r="R299">
        <v>121</v>
      </c>
      <c r="S299">
        <v>11</v>
      </c>
      <c r="T299">
        <v>11</v>
      </c>
      <c r="U299">
        <v>10</v>
      </c>
      <c r="V299">
        <v>9</v>
      </c>
      <c r="Y299" t="s">
        <v>937</v>
      </c>
      <c r="Z299">
        <v>1046</v>
      </c>
      <c r="AA299" t="s">
        <v>938</v>
      </c>
    </row>
    <row r="300" spans="1:27" x14ac:dyDescent="0.25">
      <c r="A300" s="17" t="s">
        <v>68</v>
      </c>
      <c r="B300" s="17" t="s">
        <v>79</v>
      </c>
      <c r="C300" s="17" t="s">
        <v>2252</v>
      </c>
      <c r="D300" s="37" t="str">
        <f>VLOOKUP(S300, method!$A$1:$B$15, 2, 0)</f>
        <v>中前</v>
      </c>
      <c r="E300">
        <v>728</v>
      </c>
      <c r="F300">
        <v>9</v>
      </c>
      <c r="G300" t="s">
        <v>733</v>
      </c>
      <c r="H300" s="31" t="s">
        <v>450</v>
      </c>
      <c r="I300" s="43">
        <v>1650</v>
      </c>
      <c r="J300" s="33" t="s">
        <v>499</v>
      </c>
      <c r="K300">
        <v>4</v>
      </c>
      <c r="L300">
        <v>4</v>
      </c>
      <c r="M300">
        <v>52</v>
      </c>
      <c r="N300" s="16" t="s">
        <v>14</v>
      </c>
      <c r="O300" s="24" t="s">
        <v>38</v>
      </c>
      <c r="P300" t="s">
        <v>743</v>
      </c>
      <c r="Q300">
        <v>60</v>
      </c>
      <c r="R300">
        <v>128</v>
      </c>
      <c r="S300">
        <v>7</v>
      </c>
      <c r="T300">
        <v>7</v>
      </c>
      <c r="U300">
        <v>7</v>
      </c>
      <c r="V300">
        <v>9</v>
      </c>
      <c r="Y300" t="s">
        <v>939</v>
      </c>
      <c r="Z300">
        <v>1034</v>
      </c>
      <c r="AA300" t="s">
        <v>77</v>
      </c>
    </row>
    <row r="301" spans="1:27" x14ac:dyDescent="0.25">
      <c r="A301" s="17" t="s">
        <v>68</v>
      </c>
      <c r="B301" s="17" t="s">
        <v>79</v>
      </c>
      <c r="C301" s="17" t="s">
        <v>2252</v>
      </c>
      <c r="D301" s="38" t="str">
        <f>VLOOKUP(S301, method!$A$1:$B$15, 2, 0)</f>
        <v>留後</v>
      </c>
      <c r="E301">
        <v>680</v>
      </c>
      <c r="F301">
        <v>10</v>
      </c>
      <c r="G301" t="s">
        <v>940</v>
      </c>
      <c r="H301" t="s">
        <v>441</v>
      </c>
      <c r="I301">
        <v>1400</v>
      </c>
      <c r="J301" s="32" t="s">
        <v>435</v>
      </c>
      <c r="K301">
        <v>4</v>
      </c>
      <c r="L301">
        <v>12</v>
      </c>
      <c r="M301">
        <v>52</v>
      </c>
      <c r="N301" s="16" t="s">
        <v>14</v>
      </c>
      <c r="O301" s="20" t="s">
        <v>58</v>
      </c>
      <c r="P301" t="s">
        <v>634</v>
      </c>
      <c r="Q301">
        <v>90</v>
      </c>
      <c r="R301">
        <v>125</v>
      </c>
      <c r="S301">
        <v>12</v>
      </c>
      <c r="T301">
        <v>13</v>
      </c>
      <c r="U301">
        <v>12</v>
      </c>
      <c r="V301">
        <v>10</v>
      </c>
      <c r="Y301" t="s">
        <v>941</v>
      </c>
      <c r="Z301">
        <v>1047</v>
      </c>
      <c r="AA301" t="s">
        <v>942</v>
      </c>
    </row>
    <row r="302" spans="1:27" x14ac:dyDescent="0.25">
      <c r="A302" s="17" t="s">
        <v>68</v>
      </c>
      <c r="B302" s="18" t="s">
        <v>83</v>
      </c>
      <c r="C302" s="18" t="s">
        <v>2253</v>
      </c>
      <c r="D302" s="36" t="str">
        <f>VLOOKUP(S302, method!$A$1:$B$15, 2, 0)</f>
        <v>中後</v>
      </c>
      <c r="E302">
        <v>14</v>
      </c>
      <c r="F302" s="34">
        <v>5</v>
      </c>
      <c r="G302" t="s">
        <v>544</v>
      </c>
      <c r="H302" s="31" t="s">
        <v>450</v>
      </c>
      <c r="I302" s="43">
        <v>1650</v>
      </c>
      <c r="J302" s="32" t="s">
        <v>435</v>
      </c>
      <c r="K302">
        <v>4</v>
      </c>
      <c r="L302">
        <v>2</v>
      </c>
      <c r="M302">
        <v>54</v>
      </c>
      <c r="N302" s="17" t="s">
        <v>85</v>
      </c>
      <c r="O302" s="19" t="s">
        <v>63</v>
      </c>
      <c r="P302" s="12" t="s">
        <v>456</v>
      </c>
      <c r="Q302">
        <v>22</v>
      </c>
      <c r="R302">
        <v>130</v>
      </c>
      <c r="S302">
        <v>8</v>
      </c>
      <c r="T302">
        <v>8</v>
      </c>
      <c r="U302">
        <v>8</v>
      </c>
      <c r="V302">
        <v>5</v>
      </c>
      <c r="Y302" t="s">
        <v>726</v>
      </c>
      <c r="Z302">
        <v>1146</v>
      </c>
      <c r="AA302" t="s">
        <v>561</v>
      </c>
    </row>
    <row r="303" spans="1:27" x14ac:dyDescent="0.25">
      <c r="A303" s="17" t="s">
        <v>68</v>
      </c>
      <c r="B303" s="18" t="s">
        <v>83</v>
      </c>
      <c r="C303" s="18" t="s">
        <v>2253</v>
      </c>
      <c r="D303" s="38" t="str">
        <f>VLOOKUP(S303, method!$A$1:$B$15, 2, 0)</f>
        <v>留後</v>
      </c>
      <c r="E303">
        <v>463</v>
      </c>
      <c r="F303">
        <v>9</v>
      </c>
      <c r="G303" t="s">
        <v>460</v>
      </c>
      <c r="H303" s="31" t="s">
        <v>461</v>
      </c>
      <c r="I303" s="43">
        <v>1650</v>
      </c>
      <c r="J303" s="32" t="s">
        <v>435</v>
      </c>
      <c r="K303">
        <v>4</v>
      </c>
      <c r="L303">
        <v>8</v>
      </c>
      <c r="M303">
        <v>54</v>
      </c>
      <c r="N303" s="17" t="s">
        <v>85</v>
      </c>
      <c r="O303" s="17" t="s">
        <v>84</v>
      </c>
      <c r="P303" t="s">
        <v>436</v>
      </c>
      <c r="Q303">
        <v>8.9</v>
      </c>
      <c r="R303">
        <v>129</v>
      </c>
      <c r="S303">
        <v>11</v>
      </c>
      <c r="T303">
        <v>11</v>
      </c>
      <c r="U303">
        <v>12</v>
      </c>
      <c r="V303">
        <v>9</v>
      </c>
      <c r="Y303" t="s">
        <v>943</v>
      </c>
      <c r="Z303">
        <v>1154</v>
      </c>
      <c r="AA303" t="s">
        <v>191</v>
      </c>
    </row>
    <row r="304" spans="1:27" x14ac:dyDescent="0.25">
      <c r="A304" s="17" t="s">
        <v>68</v>
      </c>
      <c r="B304" s="18" t="s">
        <v>83</v>
      </c>
      <c r="C304" s="18" t="s">
        <v>2253</v>
      </c>
      <c r="D304" s="38" t="str">
        <f>VLOOKUP(S304, method!$A$1:$B$15, 2, 0)</f>
        <v>留後</v>
      </c>
      <c r="E304">
        <v>403</v>
      </c>
      <c r="F304">
        <v>12</v>
      </c>
      <c r="G304" t="s">
        <v>781</v>
      </c>
      <c r="H304" s="31" t="s">
        <v>450</v>
      </c>
      <c r="I304">
        <v>1800</v>
      </c>
      <c r="J304" s="32" t="s">
        <v>435</v>
      </c>
      <c r="K304">
        <v>4</v>
      </c>
      <c r="L304">
        <v>8</v>
      </c>
      <c r="M304">
        <v>54</v>
      </c>
      <c r="N304" s="17" t="s">
        <v>85</v>
      </c>
      <c r="O304" s="17" t="s">
        <v>84</v>
      </c>
      <c r="P304">
        <v>4</v>
      </c>
      <c r="Q304">
        <v>5.4</v>
      </c>
      <c r="R304">
        <v>132</v>
      </c>
      <c r="S304">
        <v>12</v>
      </c>
      <c r="T304">
        <v>11</v>
      </c>
      <c r="U304">
        <v>11</v>
      </c>
      <c r="V304">
        <v>11</v>
      </c>
      <c r="W304">
        <v>12</v>
      </c>
      <c r="Y304" t="s">
        <v>944</v>
      </c>
      <c r="Z304">
        <v>1160</v>
      </c>
      <c r="AA304" t="s">
        <v>191</v>
      </c>
    </row>
    <row r="305" spans="1:27" x14ac:dyDescent="0.25">
      <c r="A305" s="17" t="s">
        <v>68</v>
      </c>
      <c r="B305" s="18" t="s">
        <v>83</v>
      </c>
      <c r="C305" s="18" t="s">
        <v>2253</v>
      </c>
      <c r="D305" s="37" t="str">
        <f>VLOOKUP(S305, method!$A$1:$B$15, 2, 0)</f>
        <v>中前</v>
      </c>
      <c r="E305">
        <v>349</v>
      </c>
      <c r="F305" s="28">
        <v>1</v>
      </c>
      <c r="G305" t="s">
        <v>566</v>
      </c>
      <c r="H305" s="31" t="s">
        <v>455</v>
      </c>
      <c r="I305" s="43">
        <v>1650</v>
      </c>
      <c r="J305" s="32" t="s">
        <v>435</v>
      </c>
      <c r="K305">
        <v>4</v>
      </c>
      <c r="L305">
        <v>1</v>
      </c>
      <c r="M305">
        <v>46</v>
      </c>
      <c r="N305" s="17" t="s">
        <v>85</v>
      </c>
      <c r="O305" s="17" t="s">
        <v>84</v>
      </c>
      <c r="P305" s="12">
        <v>2</v>
      </c>
      <c r="Q305">
        <v>2.4</v>
      </c>
      <c r="R305">
        <v>121</v>
      </c>
      <c r="S305">
        <v>5</v>
      </c>
      <c r="T305">
        <v>4</v>
      </c>
      <c r="U305">
        <v>4</v>
      </c>
      <c r="V305">
        <v>1</v>
      </c>
      <c r="Y305" t="s">
        <v>90</v>
      </c>
      <c r="Z305">
        <v>1163</v>
      </c>
      <c r="AA305" t="s">
        <v>584</v>
      </c>
    </row>
    <row r="306" spans="1:27" x14ac:dyDescent="0.25">
      <c r="A306" s="17" t="s">
        <v>68</v>
      </c>
      <c r="B306" s="18" t="s">
        <v>83</v>
      </c>
      <c r="C306" s="18" t="s">
        <v>2253</v>
      </c>
      <c r="D306" s="38" t="str">
        <f>VLOOKUP(S306, method!$A$1:$B$15, 2, 0)</f>
        <v>留後</v>
      </c>
      <c r="E306">
        <v>293</v>
      </c>
      <c r="F306" s="28">
        <v>3</v>
      </c>
      <c r="G306" t="s">
        <v>536</v>
      </c>
      <c r="H306" s="30" t="s">
        <v>445</v>
      </c>
      <c r="I306" s="43">
        <v>1650</v>
      </c>
      <c r="J306" s="32" t="s">
        <v>435</v>
      </c>
      <c r="K306">
        <v>4</v>
      </c>
      <c r="L306">
        <v>3</v>
      </c>
      <c r="M306">
        <v>46</v>
      </c>
      <c r="N306" s="17" t="s">
        <v>85</v>
      </c>
      <c r="O306" s="17" t="s">
        <v>84</v>
      </c>
      <c r="P306" s="12">
        <v>2</v>
      </c>
      <c r="Q306">
        <v>2.9</v>
      </c>
      <c r="R306">
        <v>121</v>
      </c>
      <c r="S306">
        <v>12</v>
      </c>
      <c r="T306">
        <v>12</v>
      </c>
      <c r="U306">
        <v>6</v>
      </c>
      <c r="V306">
        <v>3</v>
      </c>
      <c r="Y306" t="s">
        <v>945</v>
      </c>
      <c r="Z306">
        <v>1156</v>
      </c>
      <c r="AA306" t="s">
        <v>546</v>
      </c>
    </row>
    <row r="307" spans="1:27" x14ac:dyDescent="0.25">
      <c r="A307" s="17" t="s">
        <v>68</v>
      </c>
      <c r="B307" s="18" t="s">
        <v>83</v>
      </c>
      <c r="C307" s="18" t="s">
        <v>2253</v>
      </c>
      <c r="D307" s="36" t="str">
        <f>VLOOKUP(S307, method!$A$1:$B$15, 2, 0)</f>
        <v>中後</v>
      </c>
      <c r="E307">
        <v>255</v>
      </c>
      <c r="F307">
        <v>8</v>
      </c>
      <c r="G307" t="s">
        <v>647</v>
      </c>
      <c r="H307" s="31" t="s">
        <v>455</v>
      </c>
      <c r="I307" s="43">
        <v>1650</v>
      </c>
      <c r="J307" s="32" t="s">
        <v>435</v>
      </c>
      <c r="K307">
        <v>4</v>
      </c>
      <c r="L307">
        <v>5</v>
      </c>
      <c r="M307">
        <v>46</v>
      </c>
      <c r="N307" s="17" t="s">
        <v>85</v>
      </c>
      <c r="O307" s="17" t="s">
        <v>393</v>
      </c>
      <c r="P307" t="s">
        <v>519</v>
      </c>
      <c r="Q307">
        <v>3.1</v>
      </c>
      <c r="R307">
        <v>123</v>
      </c>
      <c r="S307">
        <v>8</v>
      </c>
      <c r="T307">
        <v>10</v>
      </c>
      <c r="U307">
        <v>10</v>
      </c>
      <c r="V307">
        <v>8</v>
      </c>
      <c r="Y307" t="s">
        <v>796</v>
      </c>
      <c r="Z307">
        <v>1157</v>
      </c>
      <c r="AA307" t="s">
        <v>546</v>
      </c>
    </row>
    <row r="308" spans="1:27" x14ac:dyDescent="0.25">
      <c r="A308" s="17" t="s">
        <v>68</v>
      </c>
      <c r="B308" s="18" t="s">
        <v>83</v>
      </c>
      <c r="C308" s="18" t="s">
        <v>2253</v>
      </c>
      <c r="D308" s="37" t="str">
        <f>VLOOKUP(S308, method!$A$1:$B$15, 2, 0)</f>
        <v>中前</v>
      </c>
      <c r="E308">
        <v>194</v>
      </c>
      <c r="F308" s="28">
        <v>1</v>
      </c>
      <c r="G308" t="s">
        <v>607</v>
      </c>
      <c r="H308" s="31" t="s">
        <v>461</v>
      </c>
      <c r="I308" s="43">
        <v>1650</v>
      </c>
      <c r="J308" s="33" t="s">
        <v>499</v>
      </c>
      <c r="K308">
        <v>4</v>
      </c>
      <c r="L308">
        <v>1</v>
      </c>
      <c r="M308">
        <v>41</v>
      </c>
      <c r="N308" s="17" t="s">
        <v>85</v>
      </c>
      <c r="O308" s="19" t="s">
        <v>63</v>
      </c>
      <c r="P308" s="12" t="s">
        <v>883</v>
      </c>
      <c r="Q308">
        <v>3.6</v>
      </c>
      <c r="R308">
        <v>118</v>
      </c>
      <c r="S308">
        <v>7</v>
      </c>
      <c r="T308">
        <v>7</v>
      </c>
      <c r="U308">
        <v>6</v>
      </c>
      <c r="V308">
        <v>1</v>
      </c>
      <c r="Y308" t="s">
        <v>86</v>
      </c>
      <c r="Z308">
        <v>1147</v>
      </c>
      <c r="AA308" t="s">
        <v>546</v>
      </c>
    </row>
    <row r="309" spans="1:27" x14ac:dyDescent="0.25">
      <c r="A309" s="17" t="s">
        <v>68</v>
      </c>
      <c r="B309" s="18" t="s">
        <v>83</v>
      </c>
      <c r="C309" s="18" t="s">
        <v>2253</v>
      </c>
      <c r="D309" s="38" t="str">
        <f>VLOOKUP(S309, method!$A$1:$B$15, 2, 0)</f>
        <v>留後</v>
      </c>
      <c r="E309">
        <v>151</v>
      </c>
      <c r="F309" s="34">
        <v>5</v>
      </c>
      <c r="G309" t="s">
        <v>609</v>
      </c>
      <c r="H309" t="s">
        <v>441</v>
      </c>
      <c r="I309">
        <v>1400</v>
      </c>
      <c r="J309" s="32" t="s">
        <v>446</v>
      </c>
      <c r="K309">
        <v>4</v>
      </c>
      <c r="L309">
        <v>5</v>
      </c>
      <c r="M309">
        <v>43</v>
      </c>
      <c r="N309" s="17" t="s">
        <v>85</v>
      </c>
      <c r="O309" s="19" t="s">
        <v>63</v>
      </c>
      <c r="P309" s="12" t="s">
        <v>558</v>
      </c>
      <c r="Q309">
        <v>10</v>
      </c>
      <c r="R309">
        <v>119</v>
      </c>
      <c r="S309">
        <v>14</v>
      </c>
      <c r="T309">
        <v>12</v>
      </c>
      <c r="U309">
        <v>11</v>
      </c>
      <c r="V309">
        <v>5</v>
      </c>
      <c r="Y309" t="s">
        <v>946</v>
      </c>
      <c r="Z309">
        <v>1163</v>
      </c>
      <c r="AA309" t="s">
        <v>546</v>
      </c>
    </row>
    <row r="310" spans="1:27" x14ac:dyDescent="0.25">
      <c r="A310" s="17" t="s">
        <v>68</v>
      </c>
      <c r="B310" s="18" t="s">
        <v>83</v>
      </c>
      <c r="C310" s="18" t="s">
        <v>2253</v>
      </c>
      <c r="D310" s="38" t="str">
        <f>VLOOKUP(S310, method!$A$1:$B$15, 2, 0)</f>
        <v>留後</v>
      </c>
      <c r="E310">
        <v>59</v>
      </c>
      <c r="F310" s="34">
        <v>5</v>
      </c>
      <c r="G310" t="s">
        <v>725</v>
      </c>
      <c r="H310" t="s">
        <v>429</v>
      </c>
      <c r="I310">
        <v>1400</v>
      </c>
      <c r="J310" s="32" t="s">
        <v>435</v>
      </c>
      <c r="K310">
        <v>4</v>
      </c>
      <c r="L310">
        <v>8</v>
      </c>
      <c r="M310">
        <v>45</v>
      </c>
      <c r="N310" s="17" t="s">
        <v>85</v>
      </c>
      <c r="O310" s="19" t="s">
        <v>101</v>
      </c>
      <c r="P310" t="s">
        <v>474</v>
      </c>
      <c r="Q310">
        <v>10</v>
      </c>
      <c r="R310">
        <v>120</v>
      </c>
      <c r="S310">
        <v>11</v>
      </c>
      <c r="T310">
        <v>11</v>
      </c>
      <c r="U310">
        <v>10</v>
      </c>
      <c r="V310">
        <v>5</v>
      </c>
      <c r="Y310" t="s">
        <v>610</v>
      </c>
      <c r="Z310">
        <v>1161</v>
      </c>
      <c r="AA310" t="s">
        <v>546</v>
      </c>
    </row>
    <row r="311" spans="1:27" x14ac:dyDescent="0.25">
      <c r="A311" s="17" t="s">
        <v>68</v>
      </c>
      <c r="B311" s="18" t="s">
        <v>83</v>
      </c>
      <c r="C311" s="18" t="s">
        <v>2253</v>
      </c>
      <c r="D311" s="38" t="str">
        <f>VLOOKUP(S311, method!$A$1:$B$15, 2, 0)</f>
        <v>留後</v>
      </c>
      <c r="E311">
        <v>9</v>
      </c>
      <c r="F311">
        <v>7</v>
      </c>
      <c r="G311" t="s">
        <v>695</v>
      </c>
      <c r="H311" t="s">
        <v>434</v>
      </c>
      <c r="I311">
        <v>1200</v>
      </c>
      <c r="J311" s="32" t="s">
        <v>435</v>
      </c>
      <c r="K311">
        <v>4</v>
      </c>
      <c r="L311">
        <v>9</v>
      </c>
      <c r="M311">
        <v>46</v>
      </c>
      <c r="N311" s="17" t="s">
        <v>85</v>
      </c>
      <c r="O311" s="19" t="s">
        <v>63</v>
      </c>
      <c r="P311" t="s">
        <v>488</v>
      </c>
      <c r="Q311">
        <v>55</v>
      </c>
      <c r="R311">
        <v>121</v>
      </c>
      <c r="S311">
        <v>12</v>
      </c>
      <c r="T311">
        <v>12</v>
      </c>
      <c r="U311">
        <v>7</v>
      </c>
      <c r="Y311" t="s">
        <v>947</v>
      </c>
      <c r="Z311">
        <v>1152</v>
      </c>
      <c r="AA311" t="s">
        <v>948</v>
      </c>
    </row>
    <row r="312" spans="1:27" x14ac:dyDescent="0.25">
      <c r="A312" s="17" t="s">
        <v>68</v>
      </c>
      <c r="B312" s="18" t="s">
        <v>83</v>
      </c>
      <c r="C312" s="18" t="s">
        <v>2253</v>
      </c>
      <c r="D312" s="37" t="str">
        <f>VLOOKUP(S312, method!$A$1:$B$15, 2, 0)</f>
        <v>中前</v>
      </c>
      <c r="E312">
        <v>482</v>
      </c>
      <c r="F312">
        <v>11</v>
      </c>
      <c r="G312" t="s">
        <v>894</v>
      </c>
      <c r="H312" s="31" t="s">
        <v>455</v>
      </c>
      <c r="I312" s="43">
        <v>1650</v>
      </c>
      <c r="J312" s="32" t="s">
        <v>435</v>
      </c>
      <c r="K312">
        <v>4</v>
      </c>
      <c r="L312">
        <v>8</v>
      </c>
      <c r="M312">
        <v>49</v>
      </c>
      <c r="N312" s="17" t="s">
        <v>85</v>
      </c>
      <c r="O312" s="21" t="s">
        <v>53</v>
      </c>
      <c r="P312">
        <v>8</v>
      </c>
      <c r="Q312">
        <v>13</v>
      </c>
      <c r="R312">
        <v>124</v>
      </c>
      <c r="S312">
        <v>4</v>
      </c>
      <c r="T312">
        <v>2</v>
      </c>
      <c r="U312">
        <v>2</v>
      </c>
      <c r="V312">
        <v>11</v>
      </c>
      <c r="Y312" t="s">
        <v>949</v>
      </c>
      <c r="Z312">
        <v>1150</v>
      </c>
      <c r="AA312" t="s">
        <v>950</v>
      </c>
    </row>
    <row r="313" spans="1:27" x14ac:dyDescent="0.25">
      <c r="A313" s="17" t="s">
        <v>68</v>
      </c>
      <c r="B313" s="18" t="s">
        <v>83</v>
      </c>
      <c r="C313" s="18" t="s">
        <v>2253</v>
      </c>
      <c r="D313" s="37" t="str">
        <f>VLOOKUP(S313, method!$A$1:$B$15, 2, 0)</f>
        <v>中前</v>
      </c>
      <c r="E313">
        <v>441</v>
      </c>
      <c r="F313" s="34">
        <v>5</v>
      </c>
      <c r="G313" t="s">
        <v>801</v>
      </c>
      <c r="H313" s="42" t="s">
        <v>445</v>
      </c>
      <c r="I313">
        <v>1800</v>
      </c>
      <c r="J313" s="32" t="s">
        <v>435</v>
      </c>
      <c r="K313">
        <v>4</v>
      </c>
      <c r="L313">
        <v>7</v>
      </c>
      <c r="M313">
        <v>50</v>
      </c>
      <c r="N313" s="17" t="s">
        <v>85</v>
      </c>
      <c r="O313" s="17" t="s">
        <v>84</v>
      </c>
      <c r="P313" s="12" t="s">
        <v>521</v>
      </c>
      <c r="Q313">
        <v>7.4</v>
      </c>
      <c r="R313">
        <v>129</v>
      </c>
      <c r="S313">
        <v>4</v>
      </c>
      <c r="T313">
        <v>5</v>
      </c>
      <c r="U313">
        <v>4</v>
      </c>
      <c r="V313">
        <v>4</v>
      </c>
      <c r="W313">
        <v>5</v>
      </c>
      <c r="Y313" t="s">
        <v>951</v>
      </c>
      <c r="Z313">
        <v>1154</v>
      </c>
      <c r="AA313" t="s">
        <v>952</v>
      </c>
    </row>
    <row r="314" spans="1:27" x14ac:dyDescent="0.25">
      <c r="A314" s="17" t="s">
        <v>68</v>
      </c>
      <c r="B314" s="18" t="s">
        <v>83</v>
      </c>
      <c r="C314" s="18" t="s">
        <v>2253</v>
      </c>
      <c r="D314" s="36" t="str">
        <f>VLOOKUP(S314, method!$A$1:$B$15, 2, 0)</f>
        <v>中後</v>
      </c>
      <c r="E314">
        <v>355</v>
      </c>
      <c r="F314">
        <v>9</v>
      </c>
      <c r="G314" t="s">
        <v>953</v>
      </c>
      <c r="H314" t="s">
        <v>434</v>
      </c>
      <c r="I314">
        <v>1400</v>
      </c>
      <c r="J314" s="32" t="s">
        <v>435</v>
      </c>
      <c r="K314">
        <v>4</v>
      </c>
      <c r="L314">
        <v>4</v>
      </c>
      <c r="M314">
        <v>52</v>
      </c>
      <c r="N314" s="17" t="s">
        <v>85</v>
      </c>
      <c r="O314" s="17" t="s">
        <v>84</v>
      </c>
      <c r="P314">
        <v>4</v>
      </c>
      <c r="Q314">
        <v>7.4</v>
      </c>
      <c r="R314">
        <v>127</v>
      </c>
      <c r="S314">
        <v>9</v>
      </c>
      <c r="T314">
        <v>8</v>
      </c>
      <c r="U314">
        <v>9</v>
      </c>
      <c r="V314">
        <v>9</v>
      </c>
      <c r="Y314" t="s">
        <v>954</v>
      </c>
      <c r="Z314">
        <v>1163</v>
      </c>
      <c r="AA314" t="s">
        <v>546</v>
      </c>
    </row>
    <row r="315" spans="1:27" x14ac:dyDescent="0.25">
      <c r="A315" s="17" t="s">
        <v>68</v>
      </c>
      <c r="B315" s="18" t="s">
        <v>83</v>
      </c>
      <c r="C315" s="18" t="s">
        <v>2253</v>
      </c>
      <c r="D315" s="37" t="str">
        <f>VLOOKUP(S315, method!$A$1:$B$15, 2, 0)</f>
        <v>中前</v>
      </c>
      <c r="E315">
        <v>317</v>
      </c>
      <c r="F315" s="34">
        <v>4</v>
      </c>
      <c r="G315" t="s">
        <v>873</v>
      </c>
      <c r="H315" t="s">
        <v>506</v>
      </c>
      <c r="I315">
        <v>1400</v>
      </c>
      <c r="J315" s="32" t="s">
        <v>435</v>
      </c>
      <c r="K315">
        <v>4</v>
      </c>
      <c r="L315">
        <v>4</v>
      </c>
      <c r="M315">
        <v>52</v>
      </c>
      <c r="N315" s="17" t="s">
        <v>85</v>
      </c>
      <c r="O315" s="17" t="s">
        <v>84</v>
      </c>
      <c r="P315">
        <v>5</v>
      </c>
      <c r="Q315">
        <v>22</v>
      </c>
      <c r="R315">
        <v>127</v>
      </c>
      <c r="S315">
        <v>6</v>
      </c>
      <c r="T315">
        <v>6</v>
      </c>
      <c r="U315">
        <v>5</v>
      </c>
      <c r="V315">
        <v>4</v>
      </c>
      <c r="Y315" t="s">
        <v>955</v>
      </c>
      <c r="Z315">
        <v>1193</v>
      </c>
      <c r="AA315" t="s">
        <v>546</v>
      </c>
    </row>
    <row r="316" spans="1:27" x14ac:dyDescent="0.25">
      <c r="A316" s="17" t="s">
        <v>68</v>
      </c>
      <c r="B316" s="19" t="s">
        <v>88</v>
      </c>
      <c r="C316" s="19" t="s">
        <v>2254</v>
      </c>
      <c r="D316" s="35" t="str">
        <f>VLOOKUP(S316, method!$A$1:$B$15, 2, 0)</f>
        <v>放頭</v>
      </c>
      <c r="E316">
        <v>784</v>
      </c>
      <c r="F316" s="34">
        <v>4</v>
      </c>
      <c r="G316" t="s">
        <v>549</v>
      </c>
      <c r="H316" s="31" t="s">
        <v>461</v>
      </c>
      <c r="I316" s="43">
        <v>1650</v>
      </c>
      <c r="J316" s="32" t="s">
        <v>446</v>
      </c>
      <c r="K316">
        <v>4</v>
      </c>
      <c r="L316">
        <v>2</v>
      </c>
      <c r="M316">
        <v>52</v>
      </c>
      <c r="N316" s="18" t="s">
        <v>89</v>
      </c>
      <c r="O316" s="16" t="s">
        <v>13</v>
      </c>
      <c r="P316" s="12" t="s">
        <v>521</v>
      </c>
      <c r="Q316">
        <v>9.8000000000000007</v>
      </c>
      <c r="R316">
        <v>127</v>
      </c>
      <c r="S316">
        <v>3</v>
      </c>
      <c r="T316">
        <v>4</v>
      </c>
      <c r="U316">
        <v>3</v>
      </c>
      <c r="V316">
        <v>4</v>
      </c>
      <c r="Y316" t="s">
        <v>90</v>
      </c>
      <c r="Z316">
        <v>1061</v>
      </c>
      <c r="AA316" t="s">
        <v>546</v>
      </c>
    </row>
    <row r="317" spans="1:27" x14ac:dyDescent="0.25">
      <c r="A317" s="17" t="s">
        <v>68</v>
      </c>
      <c r="B317" s="20" t="s">
        <v>92</v>
      </c>
      <c r="C317" s="20" t="s">
        <v>2255</v>
      </c>
      <c r="D317" s="36" t="str">
        <f>VLOOKUP(S317, method!$A$1:$B$15, 2, 0)</f>
        <v>中後</v>
      </c>
      <c r="E317">
        <v>14</v>
      </c>
      <c r="F317" s="34">
        <v>4</v>
      </c>
      <c r="G317" t="s">
        <v>544</v>
      </c>
      <c r="H317" s="31" t="s">
        <v>450</v>
      </c>
      <c r="I317" s="43">
        <v>1650</v>
      </c>
      <c r="J317" s="32" t="s">
        <v>435</v>
      </c>
      <c r="K317">
        <v>4</v>
      </c>
      <c r="L317">
        <v>8</v>
      </c>
      <c r="M317">
        <v>50</v>
      </c>
      <c r="N317" s="19" t="s">
        <v>94</v>
      </c>
      <c r="O317" s="27" t="s">
        <v>93</v>
      </c>
      <c r="P317" s="12" t="s">
        <v>451</v>
      </c>
      <c r="Q317">
        <v>11</v>
      </c>
      <c r="R317">
        <v>126</v>
      </c>
      <c r="S317">
        <v>9</v>
      </c>
      <c r="T317">
        <v>9</v>
      </c>
      <c r="U317">
        <v>9</v>
      </c>
      <c r="V317">
        <v>4</v>
      </c>
      <c r="Y317" t="s">
        <v>579</v>
      </c>
      <c r="Z317">
        <v>1181</v>
      </c>
      <c r="AA317" t="s">
        <v>77</v>
      </c>
    </row>
    <row r="318" spans="1:27" x14ac:dyDescent="0.25">
      <c r="A318" s="17" t="s">
        <v>68</v>
      </c>
      <c r="B318" s="20" t="s">
        <v>92</v>
      </c>
      <c r="C318" s="20" t="s">
        <v>2255</v>
      </c>
      <c r="D318" s="38" t="str">
        <f>VLOOKUP(S318, method!$A$1:$B$15, 2, 0)</f>
        <v>留後</v>
      </c>
      <c r="E318">
        <v>844</v>
      </c>
      <c r="F318" s="34">
        <v>4</v>
      </c>
      <c r="G318" t="s">
        <v>547</v>
      </c>
      <c r="H318" s="31" t="s">
        <v>455</v>
      </c>
      <c r="I318" s="43">
        <v>1650</v>
      </c>
      <c r="J318" s="32" t="s">
        <v>446</v>
      </c>
      <c r="K318">
        <v>4</v>
      </c>
      <c r="L318">
        <v>12</v>
      </c>
      <c r="M318">
        <v>52</v>
      </c>
      <c r="N318" s="19" t="s">
        <v>94</v>
      </c>
      <c r="O318" s="27" t="s">
        <v>93</v>
      </c>
      <c r="P318" s="12" t="s">
        <v>451</v>
      </c>
      <c r="Q318">
        <v>19</v>
      </c>
      <c r="R318">
        <v>127</v>
      </c>
      <c r="S318">
        <v>12</v>
      </c>
      <c r="T318">
        <v>12</v>
      </c>
      <c r="U318">
        <v>11</v>
      </c>
      <c r="V318">
        <v>4</v>
      </c>
      <c r="Y318" t="s">
        <v>481</v>
      </c>
      <c r="Z318">
        <v>1183</v>
      </c>
      <c r="AA318" t="s">
        <v>77</v>
      </c>
    </row>
    <row r="319" spans="1:27" x14ac:dyDescent="0.25">
      <c r="A319" s="17" t="s">
        <v>68</v>
      </c>
      <c r="B319" s="20" t="s">
        <v>92</v>
      </c>
      <c r="C319" s="20" t="s">
        <v>2255</v>
      </c>
      <c r="D319" s="36" t="str">
        <f>VLOOKUP(S319, method!$A$1:$B$15, 2, 0)</f>
        <v>中後</v>
      </c>
      <c r="E319">
        <v>784</v>
      </c>
      <c r="F319">
        <v>6</v>
      </c>
      <c r="G319" t="s">
        <v>549</v>
      </c>
      <c r="H319" s="31" t="s">
        <v>461</v>
      </c>
      <c r="I319" s="43">
        <v>1650</v>
      </c>
      <c r="J319" s="32" t="s">
        <v>446</v>
      </c>
      <c r="K319">
        <v>4</v>
      </c>
      <c r="L319">
        <v>6</v>
      </c>
      <c r="M319">
        <v>54</v>
      </c>
      <c r="N319" s="19" t="s">
        <v>94</v>
      </c>
      <c r="O319" s="27" t="s">
        <v>93</v>
      </c>
      <c r="P319" s="12" t="s">
        <v>558</v>
      </c>
      <c r="Q319">
        <v>13</v>
      </c>
      <c r="R319">
        <v>129</v>
      </c>
      <c r="S319">
        <v>10</v>
      </c>
      <c r="T319">
        <v>11</v>
      </c>
      <c r="U319">
        <v>10</v>
      </c>
      <c r="V319">
        <v>6</v>
      </c>
      <c r="Y319" t="s">
        <v>945</v>
      </c>
      <c r="Z319">
        <v>1192</v>
      </c>
      <c r="AA319" t="s">
        <v>77</v>
      </c>
    </row>
    <row r="320" spans="1:27" x14ac:dyDescent="0.25">
      <c r="A320" s="17" t="s">
        <v>68</v>
      </c>
      <c r="B320" s="20" t="s">
        <v>92</v>
      </c>
      <c r="C320" s="20" t="s">
        <v>2255</v>
      </c>
      <c r="D320" s="36" t="str">
        <f>VLOOKUP(S320, method!$A$1:$B$15, 2, 0)</f>
        <v>中後</v>
      </c>
      <c r="E320">
        <v>731</v>
      </c>
      <c r="F320" s="34">
        <v>5</v>
      </c>
      <c r="G320" t="s">
        <v>523</v>
      </c>
      <c r="H320" s="31" t="s">
        <v>450</v>
      </c>
      <c r="I320" s="43">
        <v>1650</v>
      </c>
      <c r="J320" s="33" t="s">
        <v>499</v>
      </c>
      <c r="K320">
        <v>4</v>
      </c>
      <c r="L320">
        <v>2</v>
      </c>
      <c r="M320">
        <v>56</v>
      </c>
      <c r="N320" s="19" t="s">
        <v>94</v>
      </c>
      <c r="O320" s="27" t="s">
        <v>93</v>
      </c>
      <c r="P320" t="s">
        <v>519</v>
      </c>
      <c r="Q320">
        <v>10</v>
      </c>
      <c r="R320">
        <v>134</v>
      </c>
      <c r="S320">
        <v>10</v>
      </c>
      <c r="T320">
        <v>10</v>
      </c>
      <c r="U320">
        <v>12</v>
      </c>
      <c r="V320">
        <v>5</v>
      </c>
      <c r="Y320" t="s">
        <v>956</v>
      </c>
      <c r="Z320">
        <v>1184</v>
      </c>
      <c r="AA320" t="s">
        <v>77</v>
      </c>
    </row>
    <row r="321" spans="1:27" x14ac:dyDescent="0.25">
      <c r="A321" s="17" t="s">
        <v>68</v>
      </c>
      <c r="B321" s="20" t="s">
        <v>92</v>
      </c>
      <c r="C321" s="20" t="s">
        <v>2255</v>
      </c>
      <c r="D321" s="36" t="str">
        <f>VLOOKUP(S321, method!$A$1:$B$15, 2, 0)</f>
        <v>中後</v>
      </c>
      <c r="E321">
        <v>702</v>
      </c>
      <c r="F321">
        <v>8</v>
      </c>
      <c r="G321" t="s">
        <v>526</v>
      </c>
      <c r="H321" t="s">
        <v>434</v>
      </c>
      <c r="I321">
        <v>1600</v>
      </c>
      <c r="J321" s="32" t="s">
        <v>435</v>
      </c>
      <c r="K321">
        <v>4</v>
      </c>
      <c r="L321">
        <v>9</v>
      </c>
      <c r="M321">
        <v>58</v>
      </c>
      <c r="N321" s="19" t="s">
        <v>94</v>
      </c>
      <c r="O321" s="16" t="s">
        <v>13</v>
      </c>
      <c r="P321" t="s">
        <v>436</v>
      </c>
      <c r="Q321">
        <v>34</v>
      </c>
      <c r="R321">
        <v>134</v>
      </c>
      <c r="S321">
        <v>8</v>
      </c>
      <c r="T321">
        <v>9</v>
      </c>
      <c r="U321">
        <v>9</v>
      </c>
      <c r="V321">
        <v>8</v>
      </c>
      <c r="Y321" t="s">
        <v>957</v>
      </c>
      <c r="Z321">
        <v>1177</v>
      </c>
      <c r="AA321" t="s">
        <v>254</v>
      </c>
    </row>
    <row r="322" spans="1:27" x14ac:dyDescent="0.25">
      <c r="A322" s="17" t="s">
        <v>68</v>
      </c>
      <c r="B322" s="20" t="s">
        <v>92</v>
      </c>
      <c r="C322" s="20" t="s">
        <v>2255</v>
      </c>
      <c r="D322" s="36" t="str">
        <f>VLOOKUP(S322, method!$A$1:$B$15, 2, 0)</f>
        <v>中後</v>
      </c>
      <c r="E322">
        <v>654</v>
      </c>
      <c r="F322">
        <v>7</v>
      </c>
      <c r="G322" t="s">
        <v>449</v>
      </c>
      <c r="H322" s="31" t="s">
        <v>450</v>
      </c>
      <c r="I322" s="43">
        <v>1650</v>
      </c>
      <c r="J322" s="32" t="s">
        <v>435</v>
      </c>
      <c r="K322">
        <v>4</v>
      </c>
      <c r="L322">
        <v>2</v>
      </c>
      <c r="M322">
        <v>60</v>
      </c>
      <c r="N322" s="19" t="s">
        <v>94</v>
      </c>
      <c r="O322" s="27" t="s">
        <v>93</v>
      </c>
      <c r="P322">
        <v>3</v>
      </c>
      <c r="Q322">
        <v>3.6</v>
      </c>
      <c r="R322">
        <v>135</v>
      </c>
      <c r="S322">
        <v>8</v>
      </c>
      <c r="T322">
        <v>7</v>
      </c>
      <c r="U322">
        <v>7</v>
      </c>
      <c r="V322">
        <v>7</v>
      </c>
      <c r="Y322" t="s">
        <v>958</v>
      </c>
      <c r="Z322">
        <v>1182</v>
      </c>
      <c r="AA322" t="s">
        <v>16</v>
      </c>
    </row>
    <row r="323" spans="1:27" x14ac:dyDescent="0.25">
      <c r="A323" s="17" t="s">
        <v>68</v>
      </c>
      <c r="B323" s="20" t="s">
        <v>92</v>
      </c>
      <c r="C323" s="20" t="s">
        <v>2255</v>
      </c>
      <c r="D323" s="37" t="str">
        <f>VLOOKUP(S323, method!$A$1:$B$15, 2, 0)</f>
        <v>中前</v>
      </c>
      <c r="E323">
        <v>637</v>
      </c>
      <c r="F323" s="28">
        <v>3</v>
      </c>
      <c r="G323" t="s">
        <v>712</v>
      </c>
      <c r="H323" s="30" t="s">
        <v>445</v>
      </c>
      <c r="I323" s="43">
        <v>1650</v>
      </c>
      <c r="J323" s="32" t="s">
        <v>446</v>
      </c>
      <c r="K323">
        <v>3</v>
      </c>
      <c r="L323">
        <v>4</v>
      </c>
      <c r="M323">
        <v>60</v>
      </c>
      <c r="N323" s="19" t="s">
        <v>94</v>
      </c>
      <c r="O323" s="24" t="s">
        <v>34</v>
      </c>
      <c r="P323" s="12" t="s">
        <v>521</v>
      </c>
      <c r="Q323">
        <v>37</v>
      </c>
      <c r="R323">
        <v>118</v>
      </c>
      <c r="S323">
        <v>7</v>
      </c>
      <c r="T323">
        <v>6</v>
      </c>
      <c r="U323">
        <v>6</v>
      </c>
      <c r="V323">
        <v>3</v>
      </c>
      <c r="Y323" t="s">
        <v>95</v>
      </c>
      <c r="Z323">
        <v>1180</v>
      </c>
      <c r="AA323" t="s">
        <v>453</v>
      </c>
    </row>
    <row r="324" spans="1:27" x14ac:dyDescent="0.25">
      <c r="A324" s="17" t="s">
        <v>68</v>
      </c>
      <c r="B324" s="20" t="s">
        <v>92</v>
      </c>
      <c r="C324" s="20" t="s">
        <v>2255</v>
      </c>
      <c r="D324" s="36" t="str">
        <f>VLOOKUP(S324, method!$A$1:$B$15, 2, 0)</f>
        <v>中後</v>
      </c>
      <c r="E324">
        <v>579</v>
      </c>
      <c r="F324">
        <v>8</v>
      </c>
      <c r="G324" t="s">
        <v>595</v>
      </c>
      <c r="H324" s="31" t="s">
        <v>450</v>
      </c>
      <c r="I324" s="43">
        <v>1650</v>
      </c>
      <c r="J324" s="32" t="s">
        <v>446</v>
      </c>
      <c r="K324">
        <v>3</v>
      </c>
      <c r="L324">
        <v>7</v>
      </c>
      <c r="M324">
        <v>62</v>
      </c>
      <c r="N324" s="19" t="s">
        <v>94</v>
      </c>
      <c r="O324" s="24" t="s">
        <v>34</v>
      </c>
      <c r="P324" t="s">
        <v>436</v>
      </c>
      <c r="Q324">
        <v>14</v>
      </c>
      <c r="R324">
        <v>118</v>
      </c>
      <c r="S324">
        <v>10</v>
      </c>
      <c r="T324">
        <v>10</v>
      </c>
      <c r="U324">
        <v>11</v>
      </c>
      <c r="V324">
        <v>8</v>
      </c>
      <c r="Y324" t="s">
        <v>496</v>
      </c>
      <c r="Z324">
        <v>1174</v>
      </c>
      <c r="AA324" t="s">
        <v>77</v>
      </c>
    </row>
    <row r="325" spans="1:27" x14ac:dyDescent="0.25">
      <c r="A325" s="17" t="s">
        <v>68</v>
      </c>
      <c r="B325" s="20" t="s">
        <v>92</v>
      </c>
      <c r="C325" s="20" t="s">
        <v>2255</v>
      </c>
      <c r="D325" s="36" t="str">
        <f>VLOOKUP(S325, method!$A$1:$B$15, 2, 0)</f>
        <v>中後</v>
      </c>
      <c r="E325">
        <v>405</v>
      </c>
      <c r="F325">
        <v>11</v>
      </c>
      <c r="G325" t="s">
        <v>781</v>
      </c>
      <c r="H325" s="31" t="s">
        <v>450</v>
      </c>
      <c r="I325" s="43">
        <v>1650</v>
      </c>
      <c r="J325" s="32" t="s">
        <v>435</v>
      </c>
      <c r="K325">
        <v>3</v>
      </c>
      <c r="L325">
        <v>10</v>
      </c>
      <c r="M325">
        <v>64</v>
      </c>
      <c r="N325" s="19" t="s">
        <v>94</v>
      </c>
      <c r="O325" s="27" t="s">
        <v>93</v>
      </c>
      <c r="P325" t="s">
        <v>442</v>
      </c>
      <c r="Q325">
        <v>31</v>
      </c>
      <c r="R325">
        <v>121</v>
      </c>
      <c r="S325">
        <v>10</v>
      </c>
      <c r="T325">
        <v>11</v>
      </c>
      <c r="U325">
        <v>11</v>
      </c>
      <c r="V325">
        <v>11</v>
      </c>
      <c r="Y325" t="s">
        <v>959</v>
      </c>
      <c r="Z325">
        <v>1207</v>
      </c>
      <c r="AA325" t="s">
        <v>77</v>
      </c>
    </row>
    <row r="326" spans="1:27" x14ac:dyDescent="0.25">
      <c r="A326" s="17" t="s">
        <v>68</v>
      </c>
      <c r="B326" s="20" t="s">
        <v>92</v>
      </c>
      <c r="C326" s="20" t="s">
        <v>2255</v>
      </c>
      <c r="D326" s="38" t="str">
        <f>VLOOKUP(S326, method!$A$1:$B$15, 2, 0)</f>
        <v>留後</v>
      </c>
      <c r="E326">
        <v>354</v>
      </c>
      <c r="F326">
        <v>7</v>
      </c>
      <c r="G326" t="s">
        <v>566</v>
      </c>
      <c r="H326" s="31" t="s">
        <v>455</v>
      </c>
      <c r="I326" s="43">
        <v>1650</v>
      </c>
      <c r="J326" s="32" t="s">
        <v>435</v>
      </c>
      <c r="K326">
        <v>3</v>
      </c>
      <c r="L326">
        <v>12</v>
      </c>
      <c r="M326">
        <v>65</v>
      </c>
      <c r="N326" s="19" t="s">
        <v>94</v>
      </c>
      <c r="O326" s="27" t="s">
        <v>93</v>
      </c>
      <c r="P326" s="12" t="s">
        <v>558</v>
      </c>
      <c r="Q326">
        <v>21</v>
      </c>
      <c r="R326">
        <v>121</v>
      </c>
      <c r="S326">
        <v>12</v>
      </c>
      <c r="T326">
        <v>12</v>
      </c>
      <c r="U326">
        <v>9</v>
      </c>
      <c r="V326">
        <v>7</v>
      </c>
      <c r="Y326" t="s">
        <v>960</v>
      </c>
      <c r="Z326">
        <v>1198</v>
      </c>
      <c r="AA326" t="s">
        <v>77</v>
      </c>
    </row>
    <row r="327" spans="1:27" x14ac:dyDescent="0.25">
      <c r="A327" s="17" t="s">
        <v>68</v>
      </c>
      <c r="B327" s="20" t="s">
        <v>92</v>
      </c>
      <c r="C327" s="20" t="s">
        <v>2255</v>
      </c>
      <c r="D327" s="37" t="str">
        <f>VLOOKUP(S327, method!$A$1:$B$15, 2, 0)</f>
        <v>中前</v>
      </c>
      <c r="E327">
        <v>258</v>
      </c>
      <c r="F327" s="28">
        <v>3</v>
      </c>
      <c r="G327" t="s">
        <v>647</v>
      </c>
      <c r="H327" s="31" t="s">
        <v>455</v>
      </c>
      <c r="I327" s="43">
        <v>1650</v>
      </c>
      <c r="J327" s="32" t="s">
        <v>435</v>
      </c>
      <c r="K327">
        <v>3</v>
      </c>
      <c r="L327">
        <v>2</v>
      </c>
      <c r="M327">
        <v>65</v>
      </c>
      <c r="N327" s="19" t="s">
        <v>94</v>
      </c>
      <c r="O327" s="27" t="s">
        <v>93</v>
      </c>
      <c r="P327" s="12" t="s">
        <v>431</v>
      </c>
      <c r="Q327">
        <v>9.6999999999999993</v>
      </c>
      <c r="R327">
        <v>122</v>
      </c>
      <c r="S327">
        <v>5</v>
      </c>
      <c r="T327">
        <v>5</v>
      </c>
      <c r="U327">
        <v>7</v>
      </c>
      <c r="V327">
        <v>3</v>
      </c>
      <c r="Y327" t="s">
        <v>961</v>
      </c>
      <c r="Z327">
        <v>1181</v>
      </c>
      <c r="AA327" t="s">
        <v>77</v>
      </c>
    </row>
    <row r="328" spans="1:27" x14ac:dyDescent="0.25">
      <c r="A328" s="17" t="s">
        <v>68</v>
      </c>
      <c r="B328" s="20" t="s">
        <v>92</v>
      </c>
      <c r="C328" s="20" t="s">
        <v>2255</v>
      </c>
      <c r="D328" s="36" t="str">
        <f>VLOOKUP(S328, method!$A$1:$B$15, 2, 0)</f>
        <v>中後</v>
      </c>
      <c r="E328">
        <v>91</v>
      </c>
      <c r="F328">
        <v>7</v>
      </c>
      <c r="G328" t="s">
        <v>827</v>
      </c>
      <c r="H328" s="31" t="s">
        <v>450</v>
      </c>
      <c r="I328" s="43">
        <v>1650</v>
      </c>
      <c r="J328" s="32" t="s">
        <v>435</v>
      </c>
      <c r="K328">
        <v>3</v>
      </c>
      <c r="L328">
        <v>1</v>
      </c>
      <c r="M328">
        <v>65</v>
      </c>
      <c r="N328" s="19" t="s">
        <v>94</v>
      </c>
      <c r="O328" s="27" t="s">
        <v>93</v>
      </c>
      <c r="P328" t="s">
        <v>459</v>
      </c>
      <c r="Q328">
        <v>6.8</v>
      </c>
      <c r="R328">
        <v>122</v>
      </c>
      <c r="S328">
        <v>10</v>
      </c>
      <c r="T328">
        <v>9</v>
      </c>
      <c r="U328">
        <v>10</v>
      </c>
      <c r="V328">
        <v>7</v>
      </c>
      <c r="Y328" t="s">
        <v>962</v>
      </c>
      <c r="Z328">
        <v>1183</v>
      </c>
      <c r="AA328" t="s">
        <v>77</v>
      </c>
    </row>
    <row r="329" spans="1:27" x14ac:dyDescent="0.25">
      <c r="A329" s="17" t="s">
        <v>68</v>
      </c>
      <c r="B329" s="20" t="s">
        <v>92</v>
      </c>
      <c r="C329" s="20" t="s">
        <v>2255</v>
      </c>
      <c r="D329" s="36" t="str">
        <f>VLOOKUP(S329, method!$A$1:$B$15, 2, 0)</f>
        <v>中後</v>
      </c>
      <c r="E329">
        <v>33</v>
      </c>
      <c r="F329" s="28">
        <v>3</v>
      </c>
      <c r="G329" t="s">
        <v>963</v>
      </c>
      <c r="H329" s="31" t="s">
        <v>455</v>
      </c>
      <c r="I329" s="43">
        <v>1650</v>
      </c>
      <c r="J329" s="32" t="s">
        <v>435</v>
      </c>
      <c r="K329">
        <v>3</v>
      </c>
      <c r="L329">
        <v>4</v>
      </c>
      <c r="M329">
        <v>63</v>
      </c>
      <c r="N329" s="19" t="s">
        <v>94</v>
      </c>
      <c r="O329" s="27" t="s">
        <v>93</v>
      </c>
      <c r="P329" s="12" t="s">
        <v>431</v>
      </c>
      <c r="Q329">
        <v>3</v>
      </c>
      <c r="R329">
        <v>121</v>
      </c>
      <c r="S329">
        <v>10</v>
      </c>
      <c r="T329">
        <v>10</v>
      </c>
      <c r="U329">
        <v>9</v>
      </c>
      <c r="V329">
        <v>3</v>
      </c>
      <c r="Y329" t="s">
        <v>915</v>
      </c>
      <c r="Z329">
        <v>1171</v>
      </c>
      <c r="AA329" t="s">
        <v>77</v>
      </c>
    </row>
    <row r="330" spans="1:27" x14ac:dyDescent="0.25">
      <c r="A330" s="17" t="s">
        <v>68</v>
      </c>
      <c r="B330" s="20" t="s">
        <v>92</v>
      </c>
      <c r="C330" s="20" t="s">
        <v>2255</v>
      </c>
      <c r="D330" s="36" t="str">
        <f>VLOOKUP(S330, method!$A$1:$B$15, 2, 0)</f>
        <v>中後</v>
      </c>
      <c r="E330">
        <v>17</v>
      </c>
      <c r="F330" s="34">
        <v>4</v>
      </c>
      <c r="G330" t="s">
        <v>655</v>
      </c>
      <c r="H330" s="31" t="s">
        <v>450</v>
      </c>
      <c r="I330" s="43">
        <v>1650</v>
      </c>
      <c r="J330" s="32" t="s">
        <v>435</v>
      </c>
      <c r="K330">
        <v>3</v>
      </c>
      <c r="L330">
        <v>8</v>
      </c>
      <c r="M330">
        <v>63</v>
      </c>
      <c r="N330" s="19" t="s">
        <v>94</v>
      </c>
      <c r="O330" s="24" t="s">
        <v>34</v>
      </c>
      <c r="P330" s="12">
        <v>2</v>
      </c>
      <c r="Q330">
        <v>5.6</v>
      </c>
      <c r="R330">
        <v>119</v>
      </c>
      <c r="S330">
        <v>10</v>
      </c>
      <c r="T330">
        <v>10</v>
      </c>
      <c r="U330">
        <v>10</v>
      </c>
      <c r="V330">
        <v>4</v>
      </c>
      <c r="Y330" t="s">
        <v>964</v>
      </c>
      <c r="Z330">
        <v>1172</v>
      </c>
      <c r="AA330" t="s">
        <v>77</v>
      </c>
    </row>
    <row r="331" spans="1:27" x14ac:dyDescent="0.25">
      <c r="A331" s="17" t="s">
        <v>68</v>
      </c>
      <c r="B331" s="20" t="s">
        <v>92</v>
      </c>
      <c r="C331" s="20" t="s">
        <v>2255</v>
      </c>
      <c r="D331" s="38" t="str">
        <f>VLOOKUP(S331, method!$A$1:$B$15, 2, 0)</f>
        <v>留後</v>
      </c>
      <c r="E331">
        <v>831</v>
      </c>
      <c r="F331" s="34">
        <v>4</v>
      </c>
      <c r="G331" t="s">
        <v>611</v>
      </c>
      <c r="H331" t="s">
        <v>434</v>
      </c>
      <c r="I331">
        <v>1400</v>
      </c>
      <c r="J331" s="32" t="s">
        <v>435</v>
      </c>
      <c r="K331">
        <v>3</v>
      </c>
      <c r="L331">
        <v>4</v>
      </c>
      <c r="M331">
        <v>63</v>
      </c>
      <c r="N331" s="19" t="s">
        <v>94</v>
      </c>
      <c r="O331" s="24" t="s">
        <v>34</v>
      </c>
      <c r="P331" t="s">
        <v>474</v>
      </c>
      <c r="Q331">
        <v>14</v>
      </c>
      <c r="R331">
        <v>120</v>
      </c>
      <c r="S331">
        <v>14</v>
      </c>
      <c r="T331">
        <v>14</v>
      </c>
      <c r="U331">
        <v>13</v>
      </c>
      <c r="V331">
        <v>4</v>
      </c>
      <c r="Y331" t="s">
        <v>965</v>
      </c>
      <c r="Z331">
        <v>1173</v>
      </c>
      <c r="AA331" t="s">
        <v>77</v>
      </c>
    </row>
    <row r="332" spans="1:27" x14ac:dyDescent="0.25">
      <c r="A332" s="17" t="s">
        <v>68</v>
      </c>
      <c r="B332" s="20" t="s">
        <v>92</v>
      </c>
      <c r="C332" s="20" t="s">
        <v>2255</v>
      </c>
      <c r="D332" s="38" t="str">
        <f>VLOOKUP(S332, method!$A$1:$B$15, 2, 0)</f>
        <v>留後</v>
      </c>
      <c r="E332">
        <v>777</v>
      </c>
      <c r="F332" s="28">
        <v>1</v>
      </c>
      <c r="G332" t="s">
        <v>698</v>
      </c>
      <c r="H332" s="31" t="s">
        <v>461</v>
      </c>
      <c r="I332" s="43">
        <v>1650</v>
      </c>
      <c r="J332" s="32" t="s">
        <v>435</v>
      </c>
      <c r="K332">
        <v>4</v>
      </c>
      <c r="L332">
        <v>4</v>
      </c>
      <c r="M332">
        <v>56</v>
      </c>
      <c r="N332" s="19" t="s">
        <v>94</v>
      </c>
      <c r="O332" s="27" t="s">
        <v>93</v>
      </c>
      <c r="P332" s="12" t="s">
        <v>464</v>
      </c>
      <c r="Q332">
        <v>4.2</v>
      </c>
      <c r="R332">
        <v>132</v>
      </c>
      <c r="S332">
        <v>11</v>
      </c>
      <c r="T332">
        <v>11</v>
      </c>
      <c r="U332">
        <v>11</v>
      </c>
      <c r="V332">
        <v>1</v>
      </c>
      <c r="Y332" t="s">
        <v>882</v>
      </c>
      <c r="Z332">
        <v>1176</v>
      </c>
      <c r="AA332" t="s">
        <v>77</v>
      </c>
    </row>
    <row r="333" spans="1:27" x14ac:dyDescent="0.25">
      <c r="A333" s="17" t="s">
        <v>68</v>
      </c>
      <c r="B333" s="20" t="s">
        <v>92</v>
      </c>
      <c r="C333" s="20" t="s">
        <v>2255</v>
      </c>
      <c r="D333" s="36" t="str">
        <f>VLOOKUP(S333, method!$A$1:$B$15, 2, 0)</f>
        <v>中後</v>
      </c>
      <c r="E333">
        <v>743</v>
      </c>
      <c r="F333" s="28">
        <v>2</v>
      </c>
      <c r="G333" t="s">
        <v>966</v>
      </c>
      <c r="H333" s="31" t="s">
        <v>455</v>
      </c>
      <c r="I333" s="43">
        <v>1650</v>
      </c>
      <c r="J333" s="32" t="s">
        <v>435</v>
      </c>
      <c r="K333">
        <v>4</v>
      </c>
      <c r="L333">
        <v>9</v>
      </c>
      <c r="M333">
        <v>54</v>
      </c>
      <c r="N333" s="19" t="s">
        <v>94</v>
      </c>
      <c r="O333" s="27" t="s">
        <v>93</v>
      </c>
      <c r="P333" s="12" t="s">
        <v>662</v>
      </c>
      <c r="Q333">
        <v>12</v>
      </c>
      <c r="R333">
        <v>129</v>
      </c>
      <c r="S333">
        <v>10</v>
      </c>
      <c r="T333">
        <v>10</v>
      </c>
      <c r="U333">
        <v>10</v>
      </c>
      <c r="V333">
        <v>2</v>
      </c>
      <c r="Y333" t="s">
        <v>967</v>
      </c>
      <c r="Z333">
        <v>1169</v>
      </c>
      <c r="AA333" t="s">
        <v>77</v>
      </c>
    </row>
    <row r="334" spans="1:27" x14ac:dyDescent="0.25">
      <c r="A334" s="17" t="s">
        <v>68</v>
      </c>
      <c r="B334" s="20" t="s">
        <v>92</v>
      </c>
      <c r="C334" s="20" t="s">
        <v>2255</v>
      </c>
      <c r="D334" s="37" t="str">
        <f>VLOOKUP(S334, method!$A$1:$B$15, 2, 0)</f>
        <v>中前</v>
      </c>
      <c r="E334">
        <v>727</v>
      </c>
      <c r="F334">
        <v>7</v>
      </c>
      <c r="G334" t="s">
        <v>733</v>
      </c>
      <c r="H334" s="31" t="s">
        <v>450</v>
      </c>
      <c r="I334" s="43">
        <v>1650</v>
      </c>
      <c r="J334" s="33" t="s">
        <v>499</v>
      </c>
      <c r="K334">
        <v>4</v>
      </c>
      <c r="L334">
        <v>5</v>
      </c>
      <c r="M334">
        <v>54</v>
      </c>
      <c r="N334" s="19" t="s">
        <v>94</v>
      </c>
      <c r="O334" s="27" t="s">
        <v>93</v>
      </c>
      <c r="P334" t="s">
        <v>447</v>
      </c>
      <c r="Q334">
        <v>9.4</v>
      </c>
      <c r="R334">
        <v>130</v>
      </c>
      <c r="S334">
        <v>6</v>
      </c>
      <c r="T334">
        <v>6</v>
      </c>
      <c r="U334">
        <v>7</v>
      </c>
      <c r="V334">
        <v>7</v>
      </c>
      <c r="Y334" t="s">
        <v>968</v>
      </c>
      <c r="Z334">
        <v>1178</v>
      </c>
      <c r="AA334" t="s">
        <v>77</v>
      </c>
    </row>
    <row r="335" spans="1:27" x14ac:dyDescent="0.25">
      <c r="A335" s="17" t="s">
        <v>68</v>
      </c>
      <c r="B335" s="20" t="s">
        <v>92</v>
      </c>
      <c r="C335" s="20" t="s">
        <v>2255</v>
      </c>
      <c r="D335" s="38" t="str">
        <f>VLOOKUP(S335, method!$A$1:$B$15, 2, 0)</f>
        <v>留後</v>
      </c>
      <c r="E335">
        <v>672</v>
      </c>
      <c r="F335" s="28">
        <v>1</v>
      </c>
      <c r="G335" t="s">
        <v>792</v>
      </c>
      <c r="H335" s="31" t="s">
        <v>461</v>
      </c>
      <c r="I335" s="43">
        <v>1650</v>
      </c>
      <c r="J335" s="32" t="s">
        <v>435</v>
      </c>
      <c r="K335">
        <v>4</v>
      </c>
      <c r="L335">
        <v>8</v>
      </c>
      <c r="M335">
        <v>49</v>
      </c>
      <c r="N335" s="19" t="s">
        <v>94</v>
      </c>
      <c r="O335" s="27" t="s">
        <v>93</v>
      </c>
      <c r="P335" s="12" t="s">
        <v>662</v>
      </c>
      <c r="Q335">
        <v>6.2</v>
      </c>
      <c r="R335">
        <v>125</v>
      </c>
      <c r="S335">
        <v>11</v>
      </c>
      <c r="T335">
        <v>11</v>
      </c>
      <c r="U335">
        <v>11</v>
      </c>
      <c r="V335">
        <v>1</v>
      </c>
      <c r="Y335" t="s">
        <v>969</v>
      </c>
      <c r="Z335">
        <v>1182</v>
      </c>
      <c r="AA335" t="s">
        <v>77</v>
      </c>
    </row>
    <row r="336" spans="1:27" x14ac:dyDescent="0.25">
      <c r="A336" s="17" t="s">
        <v>68</v>
      </c>
      <c r="B336" s="20" t="s">
        <v>92</v>
      </c>
      <c r="C336" s="20" t="s">
        <v>2255</v>
      </c>
      <c r="D336" s="37" t="str">
        <f>VLOOKUP(S336, method!$A$1:$B$15, 2, 0)</f>
        <v>中前</v>
      </c>
      <c r="E336">
        <v>628</v>
      </c>
      <c r="F336" s="34">
        <v>5</v>
      </c>
      <c r="G336" t="s">
        <v>737</v>
      </c>
      <c r="H336" s="31" t="s">
        <v>450</v>
      </c>
      <c r="I336" s="43">
        <v>1650</v>
      </c>
      <c r="J336" s="33" t="s">
        <v>499</v>
      </c>
      <c r="K336">
        <v>4</v>
      </c>
      <c r="L336">
        <v>3</v>
      </c>
      <c r="M336">
        <v>51</v>
      </c>
      <c r="N336" s="19" t="s">
        <v>94</v>
      </c>
      <c r="O336" s="27" t="s">
        <v>93</v>
      </c>
      <c r="P336" t="s">
        <v>541</v>
      </c>
      <c r="Q336">
        <v>4.4000000000000004</v>
      </c>
      <c r="R336">
        <v>128</v>
      </c>
      <c r="S336">
        <v>7</v>
      </c>
      <c r="T336">
        <v>7</v>
      </c>
      <c r="U336">
        <v>7</v>
      </c>
      <c r="V336">
        <v>5</v>
      </c>
      <c r="Y336" t="s">
        <v>970</v>
      </c>
      <c r="Z336">
        <v>1178</v>
      </c>
      <c r="AA336" t="s">
        <v>77</v>
      </c>
    </row>
    <row r="337" spans="1:27" x14ac:dyDescent="0.25">
      <c r="A337" s="17" t="s">
        <v>68</v>
      </c>
      <c r="B337" s="20" t="s">
        <v>92</v>
      </c>
      <c r="C337" s="20" t="s">
        <v>2255</v>
      </c>
      <c r="D337" s="38" t="str">
        <f>VLOOKUP(S337, method!$A$1:$B$15, 2, 0)</f>
        <v>留後</v>
      </c>
      <c r="E337">
        <v>596</v>
      </c>
      <c r="F337" s="28">
        <v>3</v>
      </c>
      <c r="G337" t="s">
        <v>836</v>
      </c>
      <c r="H337" s="31" t="s">
        <v>461</v>
      </c>
      <c r="I337" s="43">
        <v>1650</v>
      </c>
      <c r="J337" s="32" t="s">
        <v>435</v>
      </c>
      <c r="K337">
        <v>4</v>
      </c>
      <c r="L337">
        <v>9</v>
      </c>
      <c r="M337">
        <v>51</v>
      </c>
      <c r="N337" s="19" t="s">
        <v>94</v>
      </c>
      <c r="O337" s="27" t="s">
        <v>93</v>
      </c>
      <c r="P337" s="12">
        <v>1</v>
      </c>
      <c r="Q337">
        <v>20</v>
      </c>
      <c r="R337">
        <v>127</v>
      </c>
      <c r="S337">
        <v>11</v>
      </c>
      <c r="T337">
        <v>11</v>
      </c>
      <c r="U337">
        <v>11</v>
      </c>
      <c r="V337">
        <v>3</v>
      </c>
      <c r="Y337" t="s">
        <v>971</v>
      </c>
      <c r="Z337">
        <v>1181</v>
      </c>
      <c r="AA337" t="s">
        <v>77</v>
      </c>
    </row>
    <row r="338" spans="1:27" x14ac:dyDescent="0.25">
      <c r="A338" s="17" t="s">
        <v>68</v>
      </c>
      <c r="B338" s="20" t="s">
        <v>92</v>
      </c>
      <c r="C338" s="20" t="s">
        <v>2255</v>
      </c>
      <c r="D338" s="36" t="str">
        <f>VLOOKUP(S338, method!$A$1:$B$15, 2, 0)</f>
        <v>中後</v>
      </c>
      <c r="E338">
        <v>545</v>
      </c>
      <c r="F338">
        <v>6</v>
      </c>
      <c r="G338" t="s">
        <v>972</v>
      </c>
      <c r="H338" t="s">
        <v>539</v>
      </c>
      <c r="I338">
        <v>1400</v>
      </c>
      <c r="J338" s="32" t="s">
        <v>435</v>
      </c>
      <c r="K338">
        <v>4</v>
      </c>
      <c r="L338">
        <v>1</v>
      </c>
      <c r="M338">
        <v>53</v>
      </c>
      <c r="N338" s="19" t="s">
        <v>94</v>
      </c>
      <c r="O338" s="25" t="s">
        <v>150</v>
      </c>
      <c r="P338" t="s">
        <v>459</v>
      </c>
      <c r="Q338">
        <v>10</v>
      </c>
      <c r="R338">
        <v>128</v>
      </c>
      <c r="S338">
        <v>10</v>
      </c>
      <c r="T338">
        <v>10</v>
      </c>
      <c r="U338">
        <v>11</v>
      </c>
      <c r="V338">
        <v>6</v>
      </c>
      <c r="Y338" t="s">
        <v>973</v>
      </c>
      <c r="Z338">
        <v>1188</v>
      </c>
      <c r="AA338" t="s">
        <v>254</v>
      </c>
    </row>
    <row r="339" spans="1:27" x14ac:dyDescent="0.25">
      <c r="A339" s="17" t="s">
        <v>68</v>
      </c>
      <c r="B339" s="20" t="s">
        <v>92</v>
      </c>
      <c r="C339" s="20" t="s">
        <v>2255</v>
      </c>
      <c r="D339" s="38" t="str">
        <f>VLOOKUP(S339, method!$A$1:$B$15, 2, 0)</f>
        <v>留後</v>
      </c>
      <c r="E339">
        <v>508</v>
      </c>
      <c r="F339">
        <v>7</v>
      </c>
      <c r="G339" t="s">
        <v>974</v>
      </c>
      <c r="H339" t="s">
        <v>441</v>
      </c>
      <c r="I339">
        <v>1200</v>
      </c>
      <c r="J339" s="32" t="s">
        <v>435</v>
      </c>
      <c r="K339">
        <v>4</v>
      </c>
      <c r="L339">
        <v>5</v>
      </c>
      <c r="M339">
        <v>55</v>
      </c>
      <c r="N339" s="19" t="s">
        <v>94</v>
      </c>
      <c r="O339" s="25" t="s">
        <v>150</v>
      </c>
      <c r="P339" t="s">
        <v>541</v>
      </c>
      <c r="Q339">
        <v>14</v>
      </c>
      <c r="R339">
        <v>131</v>
      </c>
      <c r="S339">
        <v>12</v>
      </c>
      <c r="T339">
        <v>12</v>
      </c>
      <c r="U339">
        <v>7</v>
      </c>
      <c r="Y339" t="s">
        <v>312</v>
      </c>
      <c r="Z339">
        <v>1174</v>
      </c>
      <c r="AA339" t="s">
        <v>453</v>
      </c>
    </row>
    <row r="340" spans="1:27" x14ac:dyDescent="0.25">
      <c r="A340" s="17" t="s">
        <v>68</v>
      </c>
      <c r="B340" s="20" t="s">
        <v>92</v>
      </c>
      <c r="C340" s="20" t="s">
        <v>2255</v>
      </c>
      <c r="D340" s="36" t="str">
        <f>VLOOKUP(S340, method!$A$1:$B$15, 2, 0)</f>
        <v>中後</v>
      </c>
      <c r="E340">
        <v>412</v>
      </c>
      <c r="F340">
        <v>11</v>
      </c>
      <c r="G340" t="s">
        <v>896</v>
      </c>
      <c r="H340" t="s">
        <v>434</v>
      </c>
      <c r="I340">
        <v>1400</v>
      </c>
      <c r="J340" s="32" t="s">
        <v>435</v>
      </c>
      <c r="K340">
        <v>4</v>
      </c>
      <c r="L340">
        <v>3</v>
      </c>
      <c r="M340">
        <v>58</v>
      </c>
      <c r="N340" s="18" t="s">
        <v>89</v>
      </c>
      <c r="O340" s="24" t="s">
        <v>34</v>
      </c>
      <c r="P340" t="s">
        <v>442</v>
      </c>
      <c r="Q340">
        <v>20</v>
      </c>
      <c r="R340">
        <v>134</v>
      </c>
      <c r="S340">
        <v>10</v>
      </c>
      <c r="T340">
        <v>10</v>
      </c>
      <c r="U340">
        <v>7</v>
      </c>
      <c r="V340">
        <v>11</v>
      </c>
      <c r="Y340" t="s">
        <v>975</v>
      </c>
      <c r="Z340">
        <v>1224</v>
      </c>
      <c r="AA340" t="s">
        <v>77</v>
      </c>
    </row>
    <row r="341" spans="1:27" x14ac:dyDescent="0.25">
      <c r="A341" s="17" t="s">
        <v>68</v>
      </c>
      <c r="B341" s="20" t="s">
        <v>92</v>
      </c>
      <c r="C341" s="20" t="s">
        <v>2255</v>
      </c>
      <c r="D341" s="38" t="str">
        <f>VLOOKUP(S341, method!$A$1:$B$15, 2, 0)</f>
        <v>留後</v>
      </c>
      <c r="E341">
        <v>355</v>
      </c>
      <c r="F341">
        <v>11</v>
      </c>
      <c r="G341" t="s">
        <v>953</v>
      </c>
      <c r="H341" t="s">
        <v>434</v>
      </c>
      <c r="I341">
        <v>1400</v>
      </c>
      <c r="J341" s="32" t="s">
        <v>435</v>
      </c>
      <c r="K341">
        <v>4</v>
      </c>
      <c r="L341">
        <v>12</v>
      </c>
      <c r="M341">
        <v>60</v>
      </c>
      <c r="N341" s="18" t="s">
        <v>89</v>
      </c>
      <c r="O341" s="24" t="s">
        <v>34</v>
      </c>
      <c r="P341" t="s">
        <v>488</v>
      </c>
      <c r="Q341">
        <v>23</v>
      </c>
      <c r="R341">
        <v>135</v>
      </c>
      <c r="S341">
        <v>11</v>
      </c>
      <c r="T341">
        <v>14</v>
      </c>
      <c r="U341">
        <v>14</v>
      </c>
      <c r="V341">
        <v>11</v>
      </c>
      <c r="Y341" t="s">
        <v>976</v>
      </c>
      <c r="Z341">
        <v>1219</v>
      </c>
      <c r="AA341" t="s">
        <v>77</v>
      </c>
    </row>
    <row r="342" spans="1:27" x14ac:dyDescent="0.25">
      <c r="A342" s="17" t="s">
        <v>68</v>
      </c>
      <c r="B342" s="20" t="s">
        <v>92</v>
      </c>
      <c r="C342" s="20" t="s">
        <v>2255</v>
      </c>
      <c r="D342" s="38" t="str">
        <f>VLOOKUP(S342, method!$A$1:$B$15, 2, 0)</f>
        <v>留後</v>
      </c>
      <c r="E342">
        <v>306</v>
      </c>
      <c r="F342">
        <v>11</v>
      </c>
      <c r="G342" t="s">
        <v>844</v>
      </c>
      <c r="H342" t="s">
        <v>434</v>
      </c>
      <c r="I342">
        <v>1400</v>
      </c>
      <c r="J342" s="32" t="s">
        <v>435</v>
      </c>
      <c r="K342">
        <v>3</v>
      </c>
      <c r="L342">
        <v>11</v>
      </c>
      <c r="M342">
        <v>62</v>
      </c>
      <c r="N342" s="18" t="s">
        <v>89</v>
      </c>
      <c r="O342" s="25" t="s">
        <v>150</v>
      </c>
      <c r="P342" t="s">
        <v>459</v>
      </c>
      <c r="Q342">
        <v>34</v>
      </c>
      <c r="R342">
        <v>121</v>
      </c>
      <c r="S342">
        <v>14</v>
      </c>
      <c r="T342">
        <v>13</v>
      </c>
      <c r="U342">
        <v>14</v>
      </c>
      <c r="V342">
        <v>11</v>
      </c>
      <c r="Y342" t="s">
        <v>761</v>
      </c>
      <c r="Z342">
        <v>1209</v>
      </c>
      <c r="AA342" t="s">
        <v>77</v>
      </c>
    </row>
    <row r="343" spans="1:27" x14ac:dyDescent="0.25">
      <c r="A343" s="17" t="s">
        <v>68</v>
      </c>
      <c r="B343" s="20" t="s">
        <v>92</v>
      </c>
      <c r="C343" s="20" t="s">
        <v>2255</v>
      </c>
      <c r="D343" s="36" t="str">
        <f>VLOOKUP(S343, method!$A$1:$B$15, 2, 0)</f>
        <v>中後</v>
      </c>
      <c r="E343">
        <v>222</v>
      </c>
      <c r="F343">
        <v>6</v>
      </c>
      <c r="G343" t="s">
        <v>749</v>
      </c>
      <c r="H343" t="s">
        <v>441</v>
      </c>
      <c r="I343">
        <v>1400</v>
      </c>
      <c r="J343" s="32" t="s">
        <v>435</v>
      </c>
      <c r="K343">
        <v>3</v>
      </c>
      <c r="L343">
        <v>8</v>
      </c>
      <c r="M343">
        <v>63</v>
      </c>
      <c r="N343" s="18" t="s">
        <v>89</v>
      </c>
      <c r="O343" s="21" t="s">
        <v>53</v>
      </c>
      <c r="P343" s="12" t="s">
        <v>521</v>
      </c>
      <c r="Q343">
        <v>53</v>
      </c>
      <c r="R343">
        <v>121</v>
      </c>
      <c r="S343">
        <v>10</v>
      </c>
      <c r="T343">
        <v>10</v>
      </c>
      <c r="U343">
        <v>12</v>
      </c>
      <c r="V343">
        <v>6</v>
      </c>
      <c r="Y343" t="s">
        <v>586</v>
      </c>
      <c r="Z343">
        <v>1202</v>
      </c>
      <c r="AA343" t="s">
        <v>77</v>
      </c>
    </row>
    <row r="344" spans="1:27" x14ac:dyDescent="0.25">
      <c r="A344" s="17" t="s">
        <v>68</v>
      </c>
      <c r="B344" s="20" t="s">
        <v>92</v>
      </c>
      <c r="C344" s="20" t="s">
        <v>2255</v>
      </c>
      <c r="D344" s="38" t="str">
        <f>VLOOKUP(S344, method!$A$1:$B$15, 2, 0)</f>
        <v>留後</v>
      </c>
      <c r="E344">
        <v>166</v>
      </c>
      <c r="F344">
        <v>8</v>
      </c>
      <c r="G344" t="s">
        <v>751</v>
      </c>
      <c r="H344" t="s">
        <v>539</v>
      </c>
      <c r="I344">
        <v>1400</v>
      </c>
      <c r="J344" s="32" t="s">
        <v>435</v>
      </c>
      <c r="K344">
        <v>3</v>
      </c>
      <c r="L344">
        <v>8</v>
      </c>
      <c r="M344">
        <v>65</v>
      </c>
      <c r="N344" s="18" t="s">
        <v>89</v>
      </c>
      <c r="O344" s="21" t="s">
        <v>53</v>
      </c>
      <c r="P344" t="s">
        <v>699</v>
      </c>
      <c r="Q344">
        <v>72</v>
      </c>
      <c r="R344">
        <v>122</v>
      </c>
      <c r="S344">
        <v>11</v>
      </c>
      <c r="T344">
        <v>12</v>
      </c>
      <c r="U344">
        <v>11</v>
      </c>
      <c r="V344">
        <v>8</v>
      </c>
      <c r="Y344" t="s">
        <v>977</v>
      </c>
      <c r="Z344">
        <v>1168</v>
      </c>
      <c r="AA344" t="s">
        <v>77</v>
      </c>
    </row>
    <row r="345" spans="1:27" x14ac:dyDescent="0.25">
      <c r="A345" s="17" t="s">
        <v>68</v>
      </c>
      <c r="B345" s="20" t="s">
        <v>92</v>
      </c>
      <c r="C345" s="20" t="s">
        <v>2255</v>
      </c>
      <c r="D345" s="36" t="str">
        <f>VLOOKUP(S345, method!$A$1:$B$15, 2, 0)</f>
        <v>中後</v>
      </c>
      <c r="E345">
        <v>90</v>
      </c>
      <c r="F345">
        <v>10</v>
      </c>
      <c r="G345" t="s">
        <v>754</v>
      </c>
      <c r="H345" t="s">
        <v>539</v>
      </c>
      <c r="I345">
        <v>1400</v>
      </c>
      <c r="J345" s="32" t="s">
        <v>435</v>
      </c>
      <c r="K345">
        <v>3</v>
      </c>
      <c r="L345">
        <v>11</v>
      </c>
      <c r="M345">
        <v>66</v>
      </c>
      <c r="N345" s="18" t="s">
        <v>89</v>
      </c>
      <c r="O345" s="24" t="s">
        <v>34</v>
      </c>
      <c r="P345" t="s">
        <v>447</v>
      </c>
      <c r="Q345">
        <v>59</v>
      </c>
      <c r="R345">
        <v>122</v>
      </c>
      <c r="S345">
        <v>10</v>
      </c>
      <c r="T345">
        <v>12</v>
      </c>
      <c r="U345">
        <v>11</v>
      </c>
      <c r="V345">
        <v>10</v>
      </c>
      <c r="Y345" t="s">
        <v>978</v>
      </c>
      <c r="Z345">
        <v>1177</v>
      </c>
      <c r="AA345" t="s">
        <v>77</v>
      </c>
    </row>
    <row r="346" spans="1:27" x14ac:dyDescent="0.25">
      <c r="A346" s="17" t="s">
        <v>68</v>
      </c>
      <c r="B346" s="20" t="s">
        <v>92</v>
      </c>
      <c r="C346" s="20" t="s">
        <v>2255</v>
      </c>
      <c r="D346" s="38" t="str">
        <f>VLOOKUP(S346, method!$A$1:$B$15, 2, 0)</f>
        <v>留後</v>
      </c>
      <c r="E346">
        <v>28</v>
      </c>
      <c r="F346">
        <v>11</v>
      </c>
      <c r="G346" t="s">
        <v>979</v>
      </c>
      <c r="H346" t="s">
        <v>518</v>
      </c>
      <c r="I346">
        <v>1400</v>
      </c>
      <c r="J346" s="32" t="s">
        <v>435</v>
      </c>
      <c r="K346">
        <v>3</v>
      </c>
      <c r="L346">
        <v>11</v>
      </c>
      <c r="M346">
        <v>66</v>
      </c>
      <c r="N346" s="18" t="s">
        <v>89</v>
      </c>
      <c r="O346" s="24" t="s">
        <v>34</v>
      </c>
      <c r="P346">
        <v>5</v>
      </c>
      <c r="Q346">
        <v>13</v>
      </c>
      <c r="R346">
        <v>125</v>
      </c>
      <c r="S346">
        <v>11</v>
      </c>
      <c r="T346">
        <v>10</v>
      </c>
      <c r="U346">
        <v>9</v>
      </c>
      <c r="V346">
        <v>11</v>
      </c>
      <c r="Y346" t="s">
        <v>980</v>
      </c>
      <c r="Z346">
        <v>1182</v>
      </c>
      <c r="AA346" t="s">
        <v>77</v>
      </c>
    </row>
    <row r="347" spans="1:27" x14ac:dyDescent="0.25">
      <c r="A347" s="17" t="s">
        <v>68</v>
      </c>
      <c r="B347" s="21" t="s">
        <v>97</v>
      </c>
      <c r="C347" s="21" t="s">
        <v>2256</v>
      </c>
      <c r="D347" s="38" t="str">
        <f>VLOOKUP(S347, method!$A$1:$B$15, 2, 0)</f>
        <v>留後</v>
      </c>
      <c r="E347">
        <v>815</v>
      </c>
      <c r="F347">
        <v>13</v>
      </c>
      <c r="G347" t="s">
        <v>709</v>
      </c>
      <c r="H347" t="s">
        <v>441</v>
      </c>
      <c r="I347">
        <v>1800</v>
      </c>
      <c r="J347" s="32" t="s">
        <v>446</v>
      </c>
      <c r="K347">
        <v>4</v>
      </c>
      <c r="L347">
        <v>6</v>
      </c>
      <c r="M347">
        <v>51</v>
      </c>
      <c r="N347" s="16" t="s">
        <v>14</v>
      </c>
      <c r="O347" s="16" t="s">
        <v>13</v>
      </c>
      <c r="P347" t="s">
        <v>981</v>
      </c>
      <c r="Q347">
        <v>19</v>
      </c>
      <c r="R347">
        <v>126</v>
      </c>
      <c r="S347">
        <v>12</v>
      </c>
      <c r="T347">
        <v>13</v>
      </c>
      <c r="U347">
        <v>12</v>
      </c>
      <c r="V347">
        <v>13</v>
      </c>
      <c r="W347">
        <v>13</v>
      </c>
      <c r="Y347" t="s">
        <v>982</v>
      </c>
      <c r="Z347">
        <v>1128</v>
      </c>
      <c r="AA347" t="s">
        <v>77</v>
      </c>
    </row>
    <row r="348" spans="1:27" x14ac:dyDescent="0.25">
      <c r="A348" s="17" t="s">
        <v>68</v>
      </c>
      <c r="B348" s="21" t="s">
        <v>97</v>
      </c>
      <c r="C348" s="21" t="s">
        <v>2256</v>
      </c>
      <c r="D348" s="37" t="str">
        <f>VLOOKUP(S348, method!$A$1:$B$15, 2, 0)</f>
        <v>中前</v>
      </c>
      <c r="E348">
        <v>710</v>
      </c>
      <c r="F348" s="34">
        <v>4</v>
      </c>
      <c r="G348" t="s">
        <v>444</v>
      </c>
      <c r="H348" s="42" t="s">
        <v>445</v>
      </c>
      <c r="I348">
        <v>2200</v>
      </c>
      <c r="J348" s="32" t="s">
        <v>446</v>
      </c>
      <c r="K348">
        <v>4</v>
      </c>
      <c r="L348">
        <v>5</v>
      </c>
      <c r="M348">
        <v>52</v>
      </c>
      <c r="N348" s="16" t="s">
        <v>14</v>
      </c>
      <c r="O348" s="16" t="s">
        <v>29</v>
      </c>
      <c r="P348" t="s">
        <v>519</v>
      </c>
      <c r="Q348">
        <v>21</v>
      </c>
      <c r="R348">
        <v>129</v>
      </c>
      <c r="S348">
        <v>7</v>
      </c>
      <c r="T348">
        <v>6</v>
      </c>
      <c r="U348">
        <v>6</v>
      </c>
      <c r="V348">
        <v>7</v>
      </c>
      <c r="W348">
        <v>8</v>
      </c>
      <c r="X348">
        <v>4</v>
      </c>
      <c r="Y348" t="s">
        <v>983</v>
      </c>
      <c r="Z348">
        <v>1103</v>
      </c>
      <c r="AA348" t="s">
        <v>77</v>
      </c>
    </row>
    <row r="349" spans="1:27" x14ac:dyDescent="0.25">
      <c r="A349" s="17" t="s">
        <v>68</v>
      </c>
      <c r="B349" s="21" t="s">
        <v>97</v>
      </c>
      <c r="C349" s="21" t="s">
        <v>2256</v>
      </c>
      <c r="D349" s="36" t="str">
        <f>VLOOKUP(S349, method!$A$1:$B$15, 2, 0)</f>
        <v>中後</v>
      </c>
      <c r="E349">
        <v>681</v>
      </c>
      <c r="F349">
        <v>12</v>
      </c>
      <c r="G349" t="s">
        <v>760</v>
      </c>
      <c r="H349" t="s">
        <v>441</v>
      </c>
      <c r="I349">
        <v>1800</v>
      </c>
      <c r="J349" s="32" t="s">
        <v>446</v>
      </c>
      <c r="K349">
        <v>4</v>
      </c>
      <c r="L349">
        <v>9</v>
      </c>
      <c r="M349">
        <v>54</v>
      </c>
      <c r="N349" s="16" t="s">
        <v>14</v>
      </c>
      <c r="O349" s="18" t="s">
        <v>116</v>
      </c>
      <c r="P349" t="s">
        <v>981</v>
      </c>
      <c r="Q349">
        <v>33</v>
      </c>
      <c r="R349">
        <v>130</v>
      </c>
      <c r="S349">
        <v>10</v>
      </c>
      <c r="T349">
        <v>9</v>
      </c>
      <c r="U349">
        <v>10</v>
      </c>
      <c r="V349">
        <v>12</v>
      </c>
      <c r="W349">
        <v>12</v>
      </c>
      <c r="Y349" t="s">
        <v>984</v>
      </c>
      <c r="Z349">
        <v>1112</v>
      </c>
      <c r="AA349" t="s">
        <v>77</v>
      </c>
    </row>
    <row r="350" spans="1:27" x14ac:dyDescent="0.25">
      <c r="A350" s="17" t="s">
        <v>68</v>
      </c>
      <c r="B350" s="21" t="s">
        <v>97</v>
      </c>
      <c r="C350" s="21" t="s">
        <v>2256</v>
      </c>
      <c r="D350" s="38" t="str">
        <f>VLOOKUP(S350, method!$A$1:$B$15, 2, 0)</f>
        <v>留後</v>
      </c>
      <c r="E350">
        <v>620</v>
      </c>
      <c r="F350" s="34">
        <v>5</v>
      </c>
      <c r="G350" t="s">
        <v>985</v>
      </c>
      <c r="H350" t="s">
        <v>434</v>
      </c>
      <c r="I350">
        <v>1800</v>
      </c>
      <c r="J350" s="32" t="s">
        <v>435</v>
      </c>
      <c r="K350">
        <v>4</v>
      </c>
      <c r="L350">
        <v>11</v>
      </c>
      <c r="M350">
        <v>56</v>
      </c>
      <c r="N350" s="16" t="s">
        <v>14</v>
      </c>
      <c r="O350" s="19" t="s">
        <v>407</v>
      </c>
      <c r="P350" t="s">
        <v>600</v>
      </c>
      <c r="Q350">
        <v>27</v>
      </c>
      <c r="R350">
        <v>132</v>
      </c>
      <c r="S350">
        <v>11</v>
      </c>
      <c r="T350">
        <v>11</v>
      </c>
      <c r="U350">
        <v>11</v>
      </c>
      <c r="V350">
        <v>10</v>
      </c>
      <c r="W350">
        <v>5</v>
      </c>
      <c r="Y350" t="s">
        <v>986</v>
      </c>
      <c r="Z350">
        <v>1098</v>
      </c>
      <c r="AA350" t="s">
        <v>77</v>
      </c>
    </row>
    <row r="351" spans="1:27" x14ac:dyDescent="0.25">
      <c r="A351" s="17" t="s">
        <v>68</v>
      </c>
      <c r="B351" s="21" t="s">
        <v>97</v>
      </c>
      <c r="C351" s="21" t="s">
        <v>2256</v>
      </c>
      <c r="D351" s="38" t="str">
        <f>VLOOKUP(S351, method!$A$1:$B$15, 2, 0)</f>
        <v>留後</v>
      </c>
      <c r="E351">
        <v>543</v>
      </c>
      <c r="F351">
        <v>8</v>
      </c>
      <c r="G351" t="s">
        <v>987</v>
      </c>
      <c r="H351" t="s">
        <v>539</v>
      </c>
      <c r="I351">
        <v>2000</v>
      </c>
      <c r="J351" s="32" t="s">
        <v>435</v>
      </c>
      <c r="K351">
        <v>4</v>
      </c>
      <c r="L351">
        <v>14</v>
      </c>
      <c r="M351">
        <v>58</v>
      </c>
      <c r="N351" s="16" t="s">
        <v>14</v>
      </c>
      <c r="O351" s="22" t="s">
        <v>471</v>
      </c>
      <c r="P351" t="s">
        <v>699</v>
      </c>
      <c r="Q351">
        <v>37</v>
      </c>
      <c r="R351">
        <v>133</v>
      </c>
      <c r="S351">
        <v>14</v>
      </c>
      <c r="T351">
        <v>14</v>
      </c>
      <c r="U351">
        <v>14</v>
      </c>
      <c r="V351">
        <v>13</v>
      </c>
      <c r="W351">
        <v>8</v>
      </c>
      <c r="Y351" t="s">
        <v>988</v>
      </c>
      <c r="Z351">
        <v>1109</v>
      </c>
      <c r="AA351" t="s">
        <v>77</v>
      </c>
    </row>
    <row r="352" spans="1:27" x14ac:dyDescent="0.25">
      <c r="A352" s="17" t="s">
        <v>68</v>
      </c>
      <c r="B352" s="21" t="s">
        <v>97</v>
      </c>
      <c r="C352" s="21" t="s">
        <v>2256</v>
      </c>
      <c r="D352" s="36" t="str">
        <f>VLOOKUP(S352, method!$A$1:$B$15, 2, 0)</f>
        <v>中後</v>
      </c>
      <c r="E352">
        <v>509</v>
      </c>
      <c r="F352">
        <v>10</v>
      </c>
      <c r="G352" t="s">
        <v>683</v>
      </c>
      <c r="H352" t="s">
        <v>441</v>
      </c>
      <c r="I352">
        <v>1800</v>
      </c>
      <c r="J352" s="32" t="s">
        <v>446</v>
      </c>
      <c r="K352">
        <v>4</v>
      </c>
      <c r="L352">
        <v>3</v>
      </c>
      <c r="M352">
        <v>59</v>
      </c>
      <c r="N352" s="16" t="s">
        <v>14</v>
      </c>
      <c r="O352" s="27" t="s">
        <v>93</v>
      </c>
      <c r="P352">
        <v>5</v>
      </c>
      <c r="Q352">
        <v>17</v>
      </c>
      <c r="R352">
        <v>135</v>
      </c>
      <c r="S352">
        <v>10</v>
      </c>
      <c r="T352">
        <v>11</v>
      </c>
      <c r="U352">
        <v>11</v>
      </c>
      <c r="V352">
        <v>11</v>
      </c>
      <c r="W352">
        <v>10</v>
      </c>
      <c r="Y352" t="s">
        <v>989</v>
      </c>
      <c r="Z352">
        <v>1107</v>
      </c>
      <c r="AA352" t="s">
        <v>77</v>
      </c>
    </row>
    <row r="353" spans="1:27" x14ac:dyDescent="0.25">
      <c r="A353" s="17" t="s">
        <v>68</v>
      </c>
      <c r="B353" s="21" t="s">
        <v>97</v>
      </c>
      <c r="C353" s="21" t="s">
        <v>2256</v>
      </c>
      <c r="D353" s="37" t="str">
        <f>VLOOKUP(S353, method!$A$1:$B$15, 2, 0)</f>
        <v>中前</v>
      </c>
      <c r="E353">
        <v>458</v>
      </c>
      <c r="F353" s="34">
        <v>5</v>
      </c>
      <c r="G353" t="s">
        <v>460</v>
      </c>
      <c r="H353" s="31" t="s">
        <v>461</v>
      </c>
      <c r="I353">
        <v>2200</v>
      </c>
      <c r="J353" s="32" t="s">
        <v>435</v>
      </c>
      <c r="K353">
        <v>4</v>
      </c>
      <c r="L353">
        <v>2</v>
      </c>
      <c r="M353">
        <v>59</v>
      </c>
      <c r="N353" s="16" t="s">
        <v>14</v>
      </c>
      <c r="O353" s="20" t="s">
        <v>402</v>
      </c>
      <c r="P353" s="12" t="s">
        <v>558</v>
      </c>
      <c r="Q353">
        <v>27</v>
      </c>
      <c r="R353">
        <v>135</v>
      </c>
      <c r="S353">
        <v>6</v>
      </c>
      <c r="T353">
        <v>6</v>
      </c>
      <c r="U353">
        <v>6</v>
      </c>
      <c r="V353">
        <v>5</v>
      </c>
      <c r="W353">
        <v>5</v>
      </c>
      <c r="X353">
        <v>5</v>
      </c>
      <c r="Y353" t="s">
        <v>990</v>
      </c>
      <c r="Z353">
        <v>1106</v>
      </c>
      <c r="AA353" t="s">
        <v>77</v>
      </c>
    </row>
    <row r="354" spans="1:27" x14ac:dyDescent="0.25">
      <c r="A354" s="17" t="s">
        <v>68</v>
      </c>
      <c r="B354" s="21" t="s">
        <v>97</v>
      </c>
      <c r="C354" s="21" t="s">
        <v>2256</v>
      </c>
      <c r="D354" s="36" t="str">
        <f>VLOOKUP(S354, method!$A$1:$B$15, 2, 0)</f>
        <v>中後</v>
      </c>
      <c r="E354">
        <v>380</v>
      </c>
      <c r="F354">
        <v>12</v>
      </c>
      <c r="G354" t="s">
        <v>602</v>
      </c>
      <c r="H354" t="s">
        <v>539</v>
      </c>
      <c r="I354">
        <v>2000</v>
      </c>
      <c r="J354" s="32" t="s">
        <v>435</v>
      </c>
      <c r="K354">
        <v>4</v>
      </c>
      <c r="L354">
        <v>9</v>
      </c>
      <c r="M354">
        <v>59</v>
      </c>
      <c r="N354" s="16" t="s">
        <v>14</v>
      </c>
      <c r="O354" s="16" t="s">
        <v>13</v>
      </c>
      <c r="P354" t="s">
        <v>511</v>
      </c>
      <c r="Q354">
        <v>5.2</v>
      </c>
      <c r="R354">
        <v>135</v>
      </c>
      <c r="S354">
        <v>9</v>
      </c>
      <c r="T354">
        <v>9</v>
      </c>
      <c r="U354">
        <v>9</v>
      </c>
      <c r="V354">
        <v>9</v>
      </c>
      <c r="W354">
        <v>12</v>
      </c>
      <c r="Y354" t="s">
        <v>991</v>
      </c>
      <c r="Z354">
        <v>1104</v>
      </c>
      <c r="AA354" t="s">
        <v>77</v>
      </c>
    </row>
    <row r="355" spans="1:27" x14ac:dyDescent="0.25">
      <c r="A355" s="17" t="s">
        <v>68</v>
      </c>
      <c r="B355" s="21" t="s">
        <v>97</v>
      </c>
      <c r="C355" s="21" t="s">
        <v>2256</v>
      </c>
      <c r="D355" s="37" t="str">
        <f>VLOOKUP(S355, method!$A$1:$B$15, 2, 0)</f>
        <v>中前</v>
      </c>
      <c r="E355">
        <v>282</v>
      </c>
      <c r="F355" s="28">
        <v>1</v>
      </c>
      <c r="G355" t="s">
        <v>538</v>
      </c>
      <c r="H355" t="s">
        <v>539</v>
      </c>
      <c r="I355">
        <v>2000</v>
      </c>
      <c r="J355" s="32" t="s">
        <v>435</v>
      </c>
      <c r="K355">
        <v>4</v>
      </c>
      <c r="L355">
        <v>8</v>
      </c>
      <c r="M355">
        <v>53</v>
      </c>
      <c r="N355" s="16" t="s">
        <v>14</v>
      </c>
      <c r="O355" s="16" t="s">
        <v>13</v>
      </c>
      <c r="P355" s="12" t="s">
        <v>480</v>
      </c>
      <c r="Q355">
        <v>5.5</v>
      </c>
      <c r="R355">
        <v>129</v>
      </c>
      <c r="S355">
        <v>4</v>
      </c>
      <c r="T355">
        <v>4</v>
      </c>
      <c r="U355">
        <v>4</v>
      </c>
      <c r="V355">
        <v>3</v>
      </c>
      <c r="W355">
        <v>1</v>
      </c>
      <c r="Y355" t="s">
        <v>992</v>
      </c>
      <c r="Z355">
        <v>1098</v>
      </c>
      <c r="AA355" t="s">
        <v>77</v>
      </c>
    </row>
    <row r="356" spans="1:27" x14ac:dyDescent="0.25">
      <c r="A356" s="17" t="s">
        <v>68</v>
      </c>
      <c r="B356" s="21" t="s">
        <v>97</v>
      </c>
      <c r="C356" s="21" t="s">
        <v>2256</v>
      </c>
      <c r="D356" s="36" t="str">
        <f>VLOOKUP(S356, method!$A$1:$B$15, 2, 0)</f>
        <v>中後</v>
      </c>
      <c r="E356">
        <v>169</v>
      </c>
      <c r="F356" s="28">
        <v>1</v>
      </c>
      <c r="G356" t="s">
        <v>993</v>
      </c>
      <c r="H356" t="s">
        <v>539</v>
      </c>
      <c r="I356">
        <v>2000</v>
      </c>
      <c r="J356" s="32" t="s">
        <v>435</v>
      </c>
      <c r="K356">
        <v>4</v>
      </c>
      <c r="L356">
        <v>8</v>
      </c>
      <c r="M356">
        <v>47</v>
      </c>
      <c r="N356" s="16" t="s">
        <v>14</v>
      </c>
      <c r="O356" s="20" t="s">
        <v>19</v>
      </c>
      <c r="P356" s="12" t="s">
        <v>591</v>
      </c>
      <c r="Q356">
        <v>2.2999999999999998</v>
      </c>
      <c r="R356">
        <v>124</v>
      </c>
      <c r="S356">
        <v>8</v>
      </c>
      <c r="T356">
        <v>7</v>
      </c>
      <c r="U356">
        <v>7</v>
      </c>
      <c r="V356">
        <v>6</v>
      </c>
      <c r="W356">
        <v>1</v>
      </c>
      <c r="Y356" t="s">
        <v>994</v>
      </c>
      <c r="Z356">
        <v>1091</v>
      </c>
      <c r="AA356" t="s">
        <v>77</v>
      </c>
    </row>
    <row r="357" spans="1:27" x14ac:dyDescent="0.25">
      <c r="A357" s="17" t="s">
        <v>68</v>
      </c>
      <c r="B357" s="21" t="s">
        <v>97</v>
      </c>
      <c r="C357" s="21" t="s">
        <v>2256</v>
      </c>
      <c r="D357" s="36" t="str">
        <f>VLOOKUP(S357, method!$A$1:$B$15, 2, 0)</f>
        <v>中後</v>
      </c>
      <c r="E357">
        <v>75</v>
      </c>
      <c r="F357" s="28">
        <v>1</v>
      </c>
      <c r="G357" t="s">
        <v>479</v>
      </c>
      <c r="H357" t="s">
        <v>434</v>
      </c>
      <c r="I357">
        <v>1800</v>
      </c>
      <c r="J357" s="32" t="s">
        <v>446</v>
      </c>
      <c r="K357">
        <v>5</v>
      </c>
      <c r="L357">
        <v>2</v>
      </c>
      <c r="M357">
        <v>39</v>
      </c>
      <c r="N357" s="16" t="s">
        <v>14</v>
      </c>
      <c r="O357" s="16" t="s">
        <v>13</v>
      </c>
      <c r="P357">
        <v>3</v>
      </c>
      <c r="Q357">
        <v>2.6</v>
      </c>
      <c r="R357">
        <v>134</v>
      </c>
      <c r="S357">
        <v>8</v>
      </c>
      <c r="T357">
        <v>7</v>
      </c>
      <c r="U357">
        <v>9</v>
      </c>
      <c r="V357">
        <v>7</v>
      </c>
      <c r="W357">
        <v>1</v>
      </c>
      <c r="Y357" t="s">
        <v>995</v>
      </c>
      <c r="Z357">
        <v>1083</v>
      </c>
      <c r="AA357" t="s">
        <v>254</v>
      </c>
    </row>
    <row r="358" spans="1:27" x14ac:dyDescent="0.25">
      <c r="A358" s="17" t="s">
        <v>68</v>
      </c>
      <c r="B358" s="21" t="s">
        <v>97</v>
      </c>
      <c r="C358" s="21" t="s">
        <v>2256</v>
      </c>
      <c r="D358" s="37" t="str">
        <f>VLOOKUP(S358, method!$A$1:$B$15, 2, 0)</f>
        <v>中前</v>
      </c>
      <c r="E358">
        <v>47</v>
      </c>
      <c r="F358" s="34">
        <v>4</v>
      </c>
      <c r="G358" t="s">
        <v>653</v>
      </c>
      <c r="H358" s="31" t="s">
        <v>461</v>
      </c>
      <c r="I358">
        <v>1800</v>
      </c>
      <c r="J358" s="32" t="s">
        <v>435</v>
      </c>
      <c r="K358">
        <v>5</v>
      </c>
      <c r="L358">
        <v>3</v>
      </c>
      <c r="M358">
        <v>40</v>
      </c>
      <c r="N358" s="16" t="s">
        <v>14</v>
      </c>
      <c r="O358" s="16" t="s">
        <v>13</v>
      </c>
      <c r="P358" t="s">
        <v>541</v>
      </c>
      <c r="Q358">
        <v>2.6</v>
      </c>
      <c r="R358">
        <v>131</v>
      </c>
      <c r="S358">
        <v>7</v>
      </c>
      <c r="T358">
        <v>7</v>
      </c>
      <c r="U358">
        <v>7</v>
      </c>
      <c r="V358">
        <v>7</v>
      </c>
      <c r="W358">
        <v>4</v>
      </c>
      <c r="Y358" t="s">
        <v>996</v>
      </c>
      <c r="Z358">
        <v>1084</v>
      </c>
      <c r="AA358" t="s">
        <v>16</v>
      </c>
    </row>
    <row r="359" spans="1:27" x14ac:dyDescent="0.25">
      <c r="A359" s="17" t="s">
        <v>68</v>
      </c>
      <c r="B359" s="21" t="s">
        <v>97</v>
      </c>
      <c r="C359" s="21" t="s">
        <v>2256</v>
      </c>
      <c r="D359" s="38" t="str">
        <f>VLOOKUP(S359, method!$A$1:$B$15, 2, 0)</f>
        <v>留後</v>
      </c>
      <c r="E359">
        <v>1</v>
      </c>
      <c r="F359" s="28">
        <v>3</v>
      </c>
      <c r="G359" t="s">
        <v>695</v>
      </c>
      <c r="H359" t="s">
        <v>434</v>
      </c>
      <c r="I359">
        <v>1600</v>
      </c>
      <c r="J359" s="33" t="s">
        <v>499</v>
      </c>
      <c r="K359">
        <v>5</v>
      </c>
      <c r="L359">
        <v>12</v>
      </c>
      <c r="M359">
        <v>40</v>
      </c>
      <c r="N359" s="16" t="s">
        <v>14</v>
      </c>
      <c r="O359" s="16" t="s">
        <v>13</v>
      </c>
      <c r="P359" s="12" t="s">
        <v>451</v>
      </c>
      <c r="Q359">
        <v>3.5</v>
      </c>
      <c r="R359">
        <v>135</v>
      </c>
      <c r="S359">
        <v>11</v>
      </c>
      <c r="T359">
        <v>10</v>
      </c>
      <c r="U359">
        <v>10</v>
      </c>
      <c r="V359">
        <v>3</v>
      </c>
      <c r="Y359" t="s">
        <v>997</v>
      </c>
      <c r="Z359">
        <v>1071</v>
      </c>
      <c r="AA359" t="s">
        <v>531</v>
      </c>
    </row>
    <row r="360" spans="1:27" x14ac:dyDescent="0.25">
      <c r="A360" s="17" t="s">
        <v>68</v>
      </c>
      <c r="B360" s="21" t="s">
        <v>97</v>
      </c>
      <c r="C360" s="21" t="s">
        <v>2256</v>
      </c>
      <c r="D360" s="38" t="str">
        <f>VLOOKUP(S360, method!$A$1:$B$15, 2, 0)</f>
        <v>留後</v>
      </c>
      <c r="E360">
        <v>807</v>
      </c>
      <c r="F360">
        <v>10</v>
      </c>
      <c r="G360" t="s">
        <v>574</v>
      </c>
      <c r="H360" t="s">
        <v>429</v>
      </c>
      <c r="I360">
        <v>1600</v>
      </c>
      <c r="J360" s="32" t="s">
        <v>446</v>
      </c>
      <c r="K360">
        <v>4</v>
      </c>
      <c r="L360">
        <v>10</v>
      </c>
      <c r="M360">
        <v>44</v>
      </c>
      <c r="N360" s="26" t="s">
        <v>59</v>
      </c>
      <c r="O360" s="17" t="s">
        <v>121</v>
      </c>
      <c r="P360">
        <v>5</v>
      </c>
      <c r="Q360">
        <v>8.1999999999999993</v>
      </c>
      <c r="R360">
        <v>119</v>
      </c>
      <c r="S360">
        <v>11</v>
      </c>
      <c r="T360">
        <v>10</v>
      </c>
      <c r="U360">
        <v>10</v>
      </c>
      <c r="V360">
        <v>10</v>
      </c>
      <c r="Y360" t="s">
        <v>998</v>
      </c>
      <c r="Z360">
        <v>1081</v>
      </c>
      <c r="AA360" t="s">
        <v>999</v>
      </c>
    </row>
    <row r="361" spans="1:27" x14ac:dyDescent="0.25">
      <c r="A361" s="17" t="s">
        <v>68</v>
      </c>
      <c r="B361" s="21" t="s">
        <v>97</v>
      </c>
      <c r="C361" s="21" t="s">
        <v>2256</v>
      </c>
      <c r="D361" s="37" t="str">
        <f>VLOOKUP(S361, method!$A$1:$B$15, 2, 0)</f>
        <v>中前</v>
      </c>
      <c r="E361">
        <v>743</v>
      </c>
      <c r="F361" s="34">
        <v>5</v>
      </c>
      <c r="G361" t="s">
        <v>966</v>
      </c>
      <c r="H361" s="31" t="s">
        <v>455</v>
      </c>
      <c r="I361" s="43">
        <v>1650</v>
      </c>
      <c r="J361" s="32" t="s">
        <v>435</v>
      </c>
      <c r="K361">
        <v>4</v>
      </c>
      <c r="L361">
        <v>6</v>
      </c>
      <c r="M361">
        <v>46</v>
      </c>
      <c r="N361" s="26" t="s">
        <v>59</v>
      </c>
      <c r="O361" s="17" t="s">
        <v>121</v>
      </c>
      <c r="P361" t="s">
        <v>459</v>
      </c>
      <c r="Q361">
        <v>5.2</v>
      </c>
      <c r="R361">
        <v>121</v>
      </c>
      <c r="S361">
        <v>6</v>
      </c>
      <c r="T361">
        <v>6</v>
      </c>
      <c r="U361">
        <v>6</v>
      </c>
      <c r="V361">
        <v>5</v>
      </c>
      <c r="Y361" t="s">
        <v>98</v>
      </c>
      <c r="Z361">
        <v>1074</v>
      </c>
      <c r="AA361" t="s">
        <v>41</v>
      </c>
    </row>
    <row r="362" spans="1:27" x14ac:dyDescent="0.25">
      <c r="A362" s="17" t="s">
        <v>68</v>
      </c>
      <c r="B362" s="21" t="s">
        <v>97</v>
      </c>
      <c r="C362" s="21" t="s">
        <v>2256</v>
      </c>
      <c r="D362" s="36" t="str">
        <f>VLOOKUP(S362, method!$A$1:$B$15, 2, 0)</f>
        <v>中後</v>
      </c>
      <c r="E362">
        <v>701</v>
      </c>
      <c r="F362" s="28">
        <v>3</v>
      </c>
      <c r="G362" t="s">
        <v>1000</v>
      </c>
      <c r="H362" t="s">
        <v>434</v>
      </c>
      <c r="I362">
        <v>1600</v>
      </c>
      <c r="J362" s="32" t="s">
        <v>435</v>
      </c>
      <c r="K362">
        <v>4</v>
      </c>
      <c r="L362">
        <v>8</v>
      </c>
      <c r="M362">
        <v>46</v>
      </c>
      <c r="N362" s="26" t="s">
        <v>59</v>
      </c>
      <c r="O362" s="19" t="s">
        <v>63</v>
      </c>
      <c r="P362" s="12" t="s">
        <v>480</v>
      </c>
      <c r="Q362">
        <v>7.6</v>
      </c>
      <c r="R362">
        <v>121</v>
      </c>
      <c r="S362">
        <v>10</v>
      </c>
      <c r="T362">
        <v>10</v>
      </c>
      <c r="U362">
        <v>8</v>
      </c>
      <c r="V362">
        <v>3</v>
      </c>
      <c r="Y362" t="s">
        <v>1001</v>
      </c>
      <c r="Z362">
        <v>1077</v>
      </c>
      <c r="AA362" t="s">
        <v>41</v>
      </c>
    </row>
    <row r="363" spans="1:27" x14ac:dyDescent="0.25">
      <c r="A363" s="17" t="s">
        <v>68</v>
      </c>
      <c r="B363" s="21" t="s">
        <v>97</v>
      </c>
      <c r="C363" s="21" t="s">
        <v>2256</v>
      </c>
      <c r="D363" s="37" t="str">
        <f>VLOOKUP(S363, method!$A$1:$B$15, 2, 0)</f>
        <v>中前</v>
      </c>
      <c r="E363">
        <v>632</v>
      </c>
      <c r="F363" s="28">
        <v>2</v>
      </c>
      <c r="G363" t="s">
        <v>737</v>
      </c>
      <c r="H363" s="31" t="s">
        <v>450</v>
      </c>
      <c r="I363" s="43">
        <v>1650</v>
      </c>
      <c r="J363" s="33" t="s">
        <v>499</v>
      </c>
      <c r="K363">
        <v>4</v>
      </c>
      <c r="L363">
        <v>1</v>
      </c>
      <c r="M363">
        <v>44</v>
      </c>
      <c r="N363" s="26" t="s">
        <v>59</v>
      </c>
      <c r="O363" s="19" t="s">
        <v>63</v>
      </c>
      <c r="P363" s="12" t="s">
        <v>662</v>
      </c>
      <c r="Q363">
        <v>4.3</v>
      </c>
      <c r="R363">
        <v>119</v>
      </c>
      <c r="S363">
        <v>4</v>
      </c>
      <c r="T363">
        <v>4</v>
      </c>
      <c r="U363">
        <v>4</v>
      </c>
      <c r="V363">
        <v>2</v>
      </c>
      <c r="Y363" t="s">
        <v>1002</v>
      </c>
      <c r="Z363">
        <v>1081</v>
      </c>
      <c r="AA363" t="s">
        <v>1003</v>
      </c>
    </row>
    <row r="364" spans="1:27" x14ac:dyDescent="0.25">
      <c r="A364" s="17" t="s">
        <v>68</v>
      </c>
      <c r="B364" s="21" t="s">
        <v>97</v>
      </c>
      <c r="C364" s="21" t="s">
        <v>2256</v>
      </c>
      <c r="D364" s="37" t="str">
        <f>VLOOKUP(S364, method!$A$1:$B$15, 2, 0)</f>
        <v>中前</v>
      </c>
      <c r="E364">
        <v>575</v>
      </c>
      <c r="F364" s="34">
        <v>5</v>
      </c>
      <c r="G364" t="s">
        <v>615</v>
      </c>
      <c r="H364" s="31" t="s">
        <v>455</v>
      </c>
      <c r="I364" s="43">
        <v>1650</v>
      </c>
      <c r="J364" s="32" t="s">
        <v>435</v>
      </c>
      <c r="K364">
        <v>4</v>
      </c>
      <c r="L364">
        <v>5</v>
      </c>
      <c r="M364">
        <v>46</v>
      </c>
      <c r="N364" s="26" t="s">
        <v>59</v>
      </c>
      <c r="O364" s="21" t="s">
        <v>53</v>
      </c>
      <c r="P364" t="s">
        <v>600</v>
      </c>
      <c r="Q364">
        <v>3.7</v>
      </c>
      <c r="R364">
        <v>122</v>
      </c>
      <c r="S364">
        <v>7</v>
      </c>
      <c r="T364">
        <v>7</v>
      </c>
      <c r="U364">
        <v>8</v>
      </c>
      <c r="V364">
        <v>5</v>
      </c>
      <c r="Y364" t="s">
        <v>838</v>
      </c>
      <c r="Z364">
        <v>1075</v>
      </c>
      <c r="AA364" t="s">
        <v>546</v>
      </c>
    </row>
    <row r="365" spans="1:27" x14ac:dyDescent="0.25">
      <c r="A365" s="17" t="s">
        <v>68</v>
      </c>
      <c r="B365" s="21" t="s">
        <v>97</v>
      </c>
      <c r="C365" s="21" t="s">
        <v>2256</v>
      </c>
      <c r="D365" s="38" t="str">
        <f>VLOOKUP(S365, method!$A$1:$B$15, 2, 0)</f>
        <v>留後</v>
      </c>
      <c r="E365">
        <v>525</v>
      </c>
      <c r="F365" s="28">
        <v>3</v>
      </c>
      <c r="G365" t="s">
        <v>1004</v>
      </c>
      <c r="H365" t="s">
        <v>434</v>
      </c>
      <c r="I365">
        <v>1600</v>
      </c>
      <c r="J365" s="32" t="s">
        <v>446</v>
      </c>
      <c r="K365">
        <v>4</v>
      </c>
      <c r="L365">
        <v>13</v>
      </c>
      <c r="M365">
        <v>47</v>
      </c>
      <c r="N365" s="26" t="s">
        <v>59</v>
      </c>
      <c r="O365" s="20" t="s">
        <v>19</v>
      </c>
      <c r="P365" s="12" t="s">
        <v>558</v>
      </c>
      <c r="Q365">
        <v>5.4</v>
      </c>
      <c r="R365">
        <v>123</v>
      </c>
      <c r="S365">
        <v>14</v>
      </c>
      <c r="T365">
        <v>13</v>
      </c>
      <c r="U365">
        <v>11</v>
      </c>
      <c r="V365">
        <v>3</v>
      </c>
      <c r="Y365" t="s">
        <v>1005</v>
      </c>
      <c r="Z365">
        <v>1075</v>
      </c>
      <c r="AA365" t="s">
        <v>546</v>
      </c>
    </row>
    <row r="366" spans="1:27" x14ac:dyDescent="0.25">
      <c r="A366" s="17" t="s">
        <v>68</v>
      </c>
      <c r="B366" s="21" t="s">
        <v>97</v>
      </c>
      <c r="C366" s="21" t="s">
        <v>2256</v>
      </c>
      <c r="D366" s="36" t="str">
        <f>VLOOKUP(S366, method!$A$1:$B$15, 2, 0)</f>
        <v>中後</v>
      </c>
      <c r="E366">
        <v>420</v>
      </c>
      <c r="F366" s="28">
        <v>3</v>
      </c>
      <c r="G366" t="s">
        <v>1006</v>
      </c>
      <c r="H366" s="31" t="s">
        <v>461</v>
      </c>
      <c r="I366" s="43">
        <v>1650</v>
      </c>
      <c r="J366" s="32" t="s">
        <v>435</v>
      </c>
      <c r="K366">
        <v>4</v>
      </c>
      <c r="L366">
        <v>9</v>
      </c>
      <c r="M366">
        <v>47</v>
      </c>
      <c r="N366" s="26" t="s">
        <v>59</v>
      </c>
      <c r="O366" s="21" t="s">
        <v>53</v>
      </c>
      <c r="P366">
        <v>3</v>
      </c>
      <c r="Q366">
        <v>5.5</v>
      </c>
      <c r="R366">
        <v>123</v>
      </c>
      <c r="S366">
        <v>10</v>
      </c>
      <c r="T366">
        <v>9</v>
      </c>
      <c r="U366">
        <v>10</v>
      </c>
      <c r="V366">
        <v>3</v>
      </c>
      <c r="Y366" t="s">
        <v>1007</v>
      </c>
      <c r="Z366">
        <v>1070</v>
      </c>
      <c r="AA366" t="s">
        <v>546</v>
      </c>
    </row>
    <row r="367" spans="1:27" x14ac:dyDescent="0.25">
      <c r="A367" s="17" t="s">
        <v>68</v>
      </c>
      <c r="B367" s="21" t="s">
        <v>97</v>
      </c>
      <c r="C367" s="21" t="s">
        <v>2256</v>
      </c>
      <c r="D367" s="35" t="str">
        <f>VLOOKUP(S367, method!$A$1:$B$15, 2, 0)</f>
        <v>放頭</v>
      </c>
      <c r="E367">
        <v>373</v>
      </c>
      <c r="F367" s="28">
        <v>2</v>
      </c>
      <c r="G367" t="s">
        <v>870</v>
      </c>
      <c r="H367" t="s">
        <v>539</v>
      </c>
      <c r="I367">
        <v>1600</v>
      </c>
      <c r="J367" s="32" t="s">
        <v>435</v>
      </c>
      <c r="K367">
        <v>4</v>
      </c>
      <c r="L367">
        <v>6</v>
      </c>
      <c r="M367">
        <v>47</v>
      </c>
      <c r="N367" s="26" t="s">
        <v>59</v>
      </c>
      <c r="O367" s="21" t="s">
        <v>53</v>
      </c>
      <c r="P367" s="12" t="s">
        <v>464</v>
      </c>
      <c r="Q367">
        <v>6</v>
      </c>
      <c r="R367">
        <v>122</v>
      </c>
      <c r="S367">
        <v>3</v>
      </c>
      <c r="T367">
        <v>5</v>
      </c>
      <c r="U367">
        <v>5</v>
      </c>
      <c r="V367">
        <v>2</v>
      </c>
      <c r="Y367" t="s">
        <v>1008</v>
      </c>
      <c r="Z367">
        <v>1079</v>
      </c>
      <c r="AA367" t="s">
        <v>546</v>
      </c>
    </row>
    <row r="368" spans="1:27" x14ac:dyDescent="0.25">
      <c r="A368" s="17" t="s">
        <v>68</v>
      </c>
      <c r="B368" s="21" t="s">
        <v>97</v>
      </c>
      <c r="C368" s="21" t="s">
        <v>2256</v>
      </c>
      <c r="D368" s="38" t="str">
        <f>VLOOKUP(S368, method!$A$1:$B$15, 2, 0)</f>
        <v>留後</v>
      </c>
      <c r="E368">
        <v>338</v>
      </c>
      <c r="F368">
        <v>6</v>
      </c>
      <c r="G368" t="s">
        <v>509</v>
      </c>
      <c r="H368" t="s">
        <v>441</v>
      </c>
      <c r="I368">
        <v>1600</v>
      </c>
      <c r="J368" s="32" t="s">
        <v>435</v>
      </c>
      <c r="K368">
        <v>4</v>
      </c>
      <c r="L368">
        <v>11</v>
      </c>
      <c r="M368">
        <v>49</v>
      </c>
      <c r="N368" s="26" t="s">
        <v>59</v>
      </c>
      <c r="O368" s="17" t="s">
        <v>84</v>
      </c>
      <c r="P368">
        <v>3</v>
      </c>
      <c r="Q368">
        <v>15</v>
      </c>
      <c r="R368">
        <v>124</v>
      </c>
      <c r="S368">
        <v>11</v>
      </c>
      <c r="T368">
        <v>6</v>
      </c>
      <c r="U368">
        <v>2</v>
      </c>
      <c r="V368">
        <v>6</v>
      </c>
      <c r="Y368" t="s">
        <v>512</v>
      </c>
      <c r="Z368">
        <v>1076</v>
      </c>
      <c r="AA368" t="s">
        <v>546</v>
      </c>
    </row>
    <row r="369" spans="1:27" x14ac:dyDescent="0.25">
      <c r="A369" s="17" t="s">
        <v>68</v>
      </c>
      <c r="B369" s="21" t="s">
        <v>97</v>
      </c>
      <c r="C369" s="21" t="s">
        <v>2256</v>
      </c>
      <c r="D369" s="37" t="str">
        <f>VLOOKUP(S369, method!$A$1:$B$15, 2, 0)</f>
        <v>中前</v>
      </c>
      <c r="E369">
        <v>285</v>
      </c>
      <c r="F369" s="34">
        <v>4</v>
      </c>
      <c r="G369" t="s">
        <v>513</v>
      </c>
      <c r="H369" t="s">
        <v>441</v>
      </c>
      <c r="I369">
        <v>1600</v>
      </c>
      <c r="J369" s="32" t="s">
        <v>435</v>
      </c>
      <c r="K369">
        <v>4</v>
      </c>
      <c r="L369">
        <v>4</v>
      </c>
      <c r="M369">
        <v>49</v>
      </c>
      <c r="N369" s="26" t="s">
        <v>59</v>
      </c>
      <c r="O369" s="26" t="s">
        <v>693</v>
      </c>
      <c r="P369" s="12" t="s">
        <v>431</v>
      </c>
      <c r="Q369">
        <v>8.6999999999999993</v>
      </c>
      <c r="R369">
        <v>124</v>
      </c>
      <c r="S369">
        <v>6</v>
      </c>
      <c r="T369">
        <v>6</v>
      </c>
      <c r="U369">
        <v>5</v>
      </c>
      <c r="V369">
        <v>4</v>
      </c>
      <c r="Y369" t="s">
        <v>1009</v>
      </c>
      <c r="Z369">
        <v>1084</v>
      </c>
      <c r="AA369" t="s">
        <v>546</v>
      </c>
    </row>
    <row r="370" spans="1:27" x14ac:dyDescent="0.25">
      <c r="A370" s="17" t="s">
        <v>68</v>
      </c>
      <c r="B370" s="21" t="s">
        <v>97</v>
      </c>
      <c r="C370" s="21" t="s">
        <v>2256</v>
      </c>
      <c r="D370" s="36" t="str">
        <f>VLOOKUP(S370, method!$A$1:$B$15, 2, 0)</f>
        <v>中後</v>
      </c>
      <c r="E370">
        <v>199</v>
      </c>
      <c r="F370" s="28">
        <v>3</v>
      </c>
      <c r="G370" t="s">
        <v>809</v>
      </c>
      <c r="H370" t="s">
        <v>429</v>
      </c>
      <c r="I370">
        <v>1600</v>
      </c>
      <c r="J370" s="32" t="s">
        <v>435</v>
      </c>
      <c r="K370">
        <v>4</v>
      </c>
      <c r="L370">
        <v>4</v>
      </c>
      <c r="M370">
        <v>49</v>
      </c>
      <c r="N370" s="26" t="s">
        <v>59</v>
      </c>
      <c r="O370" s="26" t="s">
        <v>693</v>
      </c>
      <c r="P370" s="12" t="s">
        <v>521</v>
      </c>
      <c r="Q370">
        <v>13</v>
      </c>
      <c r="R370">
        <v>123</v>
      </c>
      <c r="S370">
        <v>8</v>
      </c>
      <c r="T370">
        <v>8</v>
      </c>
      <c r="U370">
        <v>9</v>
      </c>
      <c r="V370">
        <v>3</v>
      </c>
      <c r="Y370" t="s">
        <v>1010</v>
      </c>
      <c r="Z370">
        <v>1089</v>
      </c>
      <c r="AA370" t="s">
        <v>546</v>
      </c>
    </row>
    <row r="371" spans="1:27" x14ac:dyDescent="0.25">
      <c r="A371" s="17" t="s">
        <v>68</v>
      </c>
      <c r="B371" s="21" t="s">
        <v>97</v>
      </c>
      <c r="C371" s="21" t="s">
        <v>2256</v>
      </c>
      <c r="D371" s="37" t="str">
        <f>VLOOKUP(S371, method!$A$1:$B$15, 2, 0)</f>
        <v>中前</v>
      </c>
      <c r="E371">
        <v>104</v>
      </c>
      <c r="F371">
        <v>11</v>
      </c>
      <c r="G371" t="s">
        <v>925</v>
      </c>
      <c r="H371" t="s">
        <v>506</v>
      </c>
      <c r="I371">
        <v>1600</v>
      </c>
      <c r="J371" s="32" t="s">
        <v>435</v>
      </c>
      <c r="K371">
        <v>4</v>
      </c>
      <c r="L371">
        <v>12</v>
      </c>
      <c r="M371">
        <v>51</v>
      </c>
      <c r="N371" s="26" t="s">
        <v>59</v>
      </c>
      <c r="O371" s="16" t="s">
        <v>316</v>
      </c>
      <c r="P371" t="s">
        <v>699</v>
      </c>
      <c r="Q371">
        <v>25</v>
      </c>
      <c r="R371">
        <v>126</v>
      </c>
      <c r="S371">
        <v>6</v>
      </c>
      <c r="T371">
        <v>3</v>
      </c>
      <c r="U371">
        <v>4</v>
      </c>
      <c r="V371">
        <v>11</v>
      </c>
      <c r="Y371" t="s">
        <v>1011</v>
      </c>
      <c r="Z371">
        <v>1098</v>
      </c>
      <c r="AA371" t="s">
        <v>546</v>
      </c>
    </row>
    <row r="372" spans="1:27" x14ac:dyDescent="0.25">
      <c r="A372" s="17" t="s">
        <v>68</v>
      </c>
      <c r="B372" s="21" t="s">
        <v>97</v>
      </c>
      <c r="C372" s="21" t="s">
        <v>2256</v>
      </c>
      <c r="D372" s="36" t="str">
        <f>VLOOKUP(S372, method!$A$1:$B$15, 2, 0)</f>
        <v>中後</v>
      </c>
      <c r="E372">
        <v>37</v>
      </c>
      <c r="F372" s="34">
        <v>5</v>
      </c>
      <c r="G372" t="s">
        <v>756</v>
      </c>
      <c r="H372" t="s">
        <v>429</v>
      </c>
      <c r="I372">
        <v>1200</v>
      </c>
      <c r="J372" s="32" t="s">
        <v>435</v>
      </c>
      <c r="K372" t="s">
        <v>540</v>
      </c>
      <c r="L372">
        <v>9</v>
      </c>
      <c r="M372">
        <v>51</v>
      </c>
      <c r="N372" s="26" t="s">
        <v>59</v>
      </c>
      <c r="O372" s="17" t="s">
        <v>121</v>
      </c>
      <c r="P372" s="12" t="s">
        <v>464</v>
      </c>
      <c r="Q372">
        <v>14</v>
      </c>
      <c r="R372">
        <v>123</v>
      </c>
      <c r="S372">
        <v>8</v>
      </c>
      <c r="T372">
        <v>9</v>
      </c>
      <c r="U372">
        <v>5</v>
      </c>
      <c r="Y372" t="s">
        <v>1012</v>
      </c>
      <c r="Z372">
        <v>1105</v>
      </c>
      <c r="AA372" t="s">
        <v>546</v>
      </c>
    </row>
    <row r="373" spans="1:27" x14ac:dyDescent="0.25">
      <c r="A373" s="17" t="s">
        <v>68</v>
      </c>
      <c r="B373" s="22" t="s">
        <v>100</v>
      </c>
      <c r="C373" s="22" t="s">
        <v>2257</v>
      </c>
      <c r="D373" s="38" t="str">
        <f>VLOOKUP(S373, method!$A$1:$B$15, 2, 0)</f>
        <v>留後</v>
      </c>
      <c r="E373">
        <v>34</v>
      </c>
      <c r="F373">
        <v>9</v>
      </c>
      <c r="G373" t="s">
        <v>1013</v>
      </c>
      <c r="H373" s="31" t="s">
        <v>455</v>
      </c>
      <c r="I373">
        <v>1200</v>
      </c>
      <c r="J373" s="32" t="s">
        <v>446</v>
      </c>
      <c r="K373">
        <v>4</v>
      </c>
      <c r="L373">
        <v>6</v>
      </c>
      <c r="M373">
        <v>49</v>
      </c>
      <c r="N373" s="21" t="s">
        <v>35</v>
      </c>
      <c r="O373" s="19" t="s">
        <v>101</v>
      </c>
      <c r="P373" t="s">
        <v>600</v>
      </c>
      <c r="Q373">
        <v>14</v>
      </c>
      <c r="R373">
        <v>126</v>
      </c>
      <c r="S373">
        <v>12</v>
      </c>
      <c r="T373">
        <v>12</v>
      </c>
      <c r="U373">
        <v>9</v>
      </c>
      <c r="Y373" t="s">
        <v>1014</v>
      </c>
      <c r="Z373">
        <v>1020</v>
      </c>
      <c r="AA373" t="s">
        <v>16</v>
      </c>
    </row>
    <row r="374" spans="1:27" x14ac:dyDescent="0.25">
      <c r="A374" s="17" t="s">
        <v>68</v>
      </c>
      <c r="B374" s="22" t="s">
        <v>100</v>
      </c>
      <c r="C374" s="22" t="s">
        <v>2257</v>
      </c>
      <c r="D374" s="38" t="str">
        <f>VLOOKUP(S374, method!$A$1:$B$15, 2, 0)</f>
        <v>留後</v>
      </c>
      <c r="E374">
        <v>823</v>
      </c>
      <c r="F374">
        <v>12</v>
      </c>
      <c r="G374" t="s">
        <v>590</v>
      </c>
      <c r="H374" s="31" t="s">
        <v>450</v>
      </c>
      <c r="I374" s="43">
        <v>1650</v>
      </c>
      <c r="J374" s="32" t="s">
        <v>446</v>
      </c>
      <c r="K374">
        <v>4</v>
      </c>
      <c r="L374">
        <v>11</v>
      </c>
      <c r="M374">
        <v>53</v>
      </c>
      <c r="N374" s="21" t="s">
        <v>35</v>
      </c>
      <c r="O374" s="18" t="s">
        <v>116</v>
      </c>
      <c r="P374">
        <v>10</v>
      </c>
      <c r="Q374">
        <v>29</v>
      </c>
      <c r="R374">
        <v>128</v>
      </c>
      <c r="S374">
        <v>12</v>
      </c>
      <c r="T374">
        <v>12</v>
      </c>
      <c r="U374">
        <v>12</v>
      </c>
      <c r="V374">
        <v>12</v>
      </c>
      <c r="Y374" t="s">
        <v>1015</v>
      </c>
      <c r="Z374">
        <v>1035</v>
      </c>
      <c r="AA374" t="s">
        <v>16</v>
      </c>
    </row>
    <row r="375" spans="1:27" x14ac:dyDescent="0.25">
      <c r="A375" s="17" t="s">
        <v>68</v>
      </c>
      <c r="B375" s="22" t="s">
        <v>100</v>
      </c>
      <c r="C375" s="22" t="s">
        <v>2257</v>
      </c>
      <c r="D375" s="37" t="str">
        <f>VLOOKUP(S375, method!$A$1:$B$15, 2, 0)</f>
        <v>中前</v>
      </c>
      <c r="E375">
        <v>749</v>
      </c>
      <c r="F375" s="28">
        <v>3</v>
      </c>
      <c r="G375" t="s">
        <v>551</v>
      </c>
      <c r="H375" s="31" t="s">
        <v>455</v>
      </c>
      <c r="I375" s="43">
        <v>1650</v>
      </c>
      <c r="J375" s="32" t="s">
        <v>446</v>
      </c>
      <c r="K375">
        <v>4</v>
      </c>
      <c r="L375">
        <v>1</v>
      </c>
      <c r="M375">
        <v>54</v>
      </c>
      <c r="N375" s="21" t="s">
        <v>35</v>
      </c>
      <c r="O375" s="18" t="s">
        <v>116</v>
      </c>
      <c r="P375" t="s">
        <v>519</v>
      </c>
      <c r="Q375">
        <v>11</v>
      </c>
      <c r="R375">
        <v>132</v>
      </c>
      <c r="S375">
        <v>6</v>
      </c>
      <c r="T375">
        <v>7</v>
      </c>
      <c r="U375">
        <v>7</v>
      </c>
      <c r="V375">
        <v>3</v>
      </c>
      <c r="Y375" t="s">
        <v>204</v>
      </c>
      <c r="Z375">
        <v>1044</v>
      </c>
      <c r="AA375" t="s">
        <v>16</v>
      </c>
    </row>
    <row r="376" spans="1:27" x14ac:dyDescent="0.25">
      <c r="A376" s="17" t="s">
        <v>68</v>
      </c>
      <c r="B376" s="22" t="s">
        <v>100</v>
      </c>
      <c r="C376" s="22" t="s">
        <v>2257</v>
      </c>
      <c r="D376" s="36" t="str">
        <f>VLOOKUP(S376, method!$A$1:$B$15, 2, 0)</f>
        <v>中後</v>
      </c>
      <c r="E376">
        <v>671</v>
      </c>
      <c r="F376" s="34">
        <v>4</v>
      </c>
      <c r="G376" t="s">
        <v>553</v>
      </c>
      <c r="H376" s="31" t="s">
        <v>455</v>
      </c>
      <c r="I376" s="43">
        <v>1650</v>
      </c>
      <c r="J376" s="32" t="s">
        <v>446</v>
      </c>
      <c r="K376">
        <v>4</v>
      </c>
      <c r="L376">
        <v>5</v>
      </c>
      <c r="M376">
        <v>56</v>
      </c>
      <c r="N376" s="21" t="s">
        <v>35</v>
      </c>
      <c r="O376" s="18" t="s">
        <v>116</v>
      </c>
      <c r="P376" s="12">
        <v>2</v>
      </c>
      <c r="Q376">
        <v>28</v>
      </c>
      <c r="R376">
        <v>132</v>
      </c>
      <c r="S376">
        <v>8</v>
      </c>
      <c r="T376">
        <v>7</v>
      </c>
      <c r="U376">
        <v>8</v>
      </c>
      <c r="V376">
        <v>4</v>
      </c>
      <c r="Y376" t="s">
        <v>102</v>
      </c>
      <c r="Z376">
        <v>1036</v>
      </c>
      <c r="AA376" t="s">
        <v>16</v>
      </c>
    </row>
    <row r="377" spans="1:27" x14ac:dyDescent="0.25">
      <c r="A377" s="17" t="s">
        <v>68</v>
      </c>
      <c r="B377" s="22" t="s">
        <v>100</v>
      </c>
      <c r="C377" s="22" t="s">
        <v>2257</v>
      </c>
      <c r="D377" s="36" t="str">
        <f>VLOOKUP(S377, method!$A$1:$B$15, 2, 0)</f>
        <v>中後</v>
      </c>
      <c r="E377">
        <v>599</v>
      </c>
      <c r="F377">
        <v>11</v>
      </c>
      <c r="G377" t="s">
        <v>454</v>
      </c>
      <c r="H377" s="31" t="s">
        <v>455</v>
      </c>
      <c r="I377">
        <v>1200</v>
      </c>
      <c r="J377" s="32" t="s">
        <v>446</v>
      </c>
      <c r="K377">
        <v>4</v>
      </c>
      <c r="L377">
        <v>2</v>
      </c>
      <c r="M377">
        <v>58</v>
      </c>
      <c r="N377" s="21" t="s">
        <v>35</v>
      </c>
      <c r="O377" s="18" t="s">
        <v>116</v>
      </c>
      <c r="P377" t="s">
        <v>447</v>
      </c>
      <c r="Q377">
        <v>5.8</v>
      </c>
      <c r="R377">
        <v>134</v>
      </c>
      <c r="S377">
        <v>9</v>
      </c>
      <c r="T377">
        <v>9</v>
      </c>
      <c r="U377">
        <v>11</v>
      </c>
      <c r="Y377" t="s">
        <v>1016</v>
      </c>
      <c r="Z377">
        <v>1038</v>
      </c>
      <c r="AA377" t="s">
        <v>16</v>
      </c>
    </row>
    <row r="378" spans="1:27" x14ac:dyDescent="0.25">
      <c r="A378" s="17" t="s">
        <v>68</v>
      </c>
      <c r="B378" s="22" t="s">
        <v>100</v>
      </c>
      <c r="C378" s="22" t="s">
        <v>2257</v>
      </c>
      <c r="D378" s="36" t="str">
        <f>VLOOKUP(S378, method!$A$1:$B$15, 2, 0)</f>
        <v>中後</v>
      </c>
      <c r="E378">
        <v>518</v>
      </c>
      <c r="F378">
        <v>7</v>
      </c>
      <c r="G378" t="s">
        <v>596</v>
      </c>
      <c r="H378" s="31" t="s">
        <v>455</v>
      </c>
      <c r="I378">
        <v>1200</v>
      </c>
      <c r="J378" s="32" t="s">
        <v>446</v>
      </c>
      <c r="K378">
        <v>4</v>
      </c>
      <c r="L378">
        <v>11</v>
      </c>
      <c r="M378">
        <v>58</v>
      </c>
      <c r="N378" s="21" t="s">
        <v>35</v>
      </c>
      <c r="O378" s="18" t="s">
        <v>116</v>
      </c>
      <c r="P378" t="s">
        <v>519</v>
      </c>
      <c r="Q378">
        <v>19</v>
      </c>
      <c r="R378">
        <v>134</v>
      </c>
      <c r="S378">
        <v>9</v>
      </c>
      <c r="T378">
        <v>10</v>
      </c>
      <c r="U378">
        <v>7</v>
      </c>
      <c r="Y378" t="s">
        <v>1017</v>
      </c>
      <c r="Z378">
        <v>1041</v>
      </c>
      <c r="AA378" t="s">
        <v>16</v>
      </c>
    </row>
    <row r="379" spans="1:27" x14ac:dyDescent="0.25">
      <c r="A379" s="17" t="s">
        <v>68</v>
      </c>
      <c r="B379" s="22" t="s">
        <v>100</v>
      </c>
      <c r="C379" s="22" t="s">
        <v>2257</v>
      </c>
      <c r="D379" s="36" t="str">
        <f>VLOOKUP(S379, method!$A$1:$B$15, 2, 0)</f>
        <v>中後</v>
      </c>
      <c r="E379">
        <v>439</v>
      </c>
      <c r="F379" s="28">
        <v>2</v>
      </c>
      <c r="G379" t="s">
        <v>562</v>
      </c>
      <c r="H379" s="31" t="s">
        <v>455</v>
      </c>
      <c r="I379">
        <v>1200</v>
      </c>
      <c r="J379" s="32" t="s">
        <v>435</v>
      </c>
      <c r="K379">
        <v>4</v>
      </c>
      <c r="L379">
        <v>8</v>
      </c>
      <c r="M379">
        <v>56</v>
      </c>
      <c r="N379" s="21" t="s">
        <v>35</v>
      </c>
      <c r="O379" s="18" t="s">
        <v>116</v>
      </c>
      <c r="P379" s="12" t="s">
        <v>914</v>
      </c>
      <c r="Q379">
        <v>14</v>
      </c>
      <c r="R379">
        <v>131</v>
      </c>
      <c r="S379">
        <v>8</v>
      </c>
      <c r="T379">
        <v>8</v>
      </c>
      <c r="U379">
        <v>2</v>
      </c>
      <c r="Y379" t="s">
        <v>1018</v>
      </c>
      <c r="Z379">
        <v>1034</v>
      </c>
      <c r="AA379" t="s">
        <v>16</v>
      </c>
    </row>
    <row r="380" spans="1:27" x14ac:dyDescent="0.25">
      <c r="A380" s="17" t="s">
        <v>68</v>
      </c>
      <c r="B380" s="22" t="s">
        <v>100</v>
      </c>
      <c r="C380" s="22" t="s">
        <v>2257</v>
      </c>
      <c r="D380" s="37" t="str">
        <f>VLOOKUP(S380, method!$A$1:$B$15, 2, 0)</f>
        <v>中前</v>
      </c>
      <c r="E380">
        <v>369</v>
      </c>
      <c r="F380">
        <v>6</v>
      </c>
      <c r="G380" t="s">
        <v>913</v>
      </c>
      <c r="H380" s="31" t="s">
        <v>461</v>
      </c>
      <c r="I380">
        <v>1200</v>
      </c>
      <c r="J380" s="32" t="s">
        <v>435</v>
      </c>
      <c r="K380">
        <v>4</v>
      </c>
      <c r="L380">
        <v>2</v>
      </c>
      <c r="M380">
        <v>58</v>
      </c>
      <c r="N380" s="21" t="s">
        <v>35</v>
      </c>
      <c r="O380" s="18" t="s">
        <v>116</v>
      </c>
      <c r="P380" t="s">
        <v>600</v>
      </c>
      <c r="Q380">
        <v>9.6999999999999993</v>
      </c>
      <c r="R380">
        <v>133</v>
      </c>
      <c r="S380">
        <v>6</v>
      </c>
      <c r="T380">
        <v>7</v>
      </c>
      <c r="U380">
        <v>6</v>
      </c>
      <c r="Y380" t="s">
        <v>1019</v>
      </c>
      <c r="Z380">
        <v>1047</v>
      </c>
      <c r="AA380" t="s">
        <v>16</v>
      </c>
    </row>
    <row r="381" spans="1:27" x14ac:dyDescent="0.25">
      <c r="A381" s="17" t="s">
        <v>68</v>
      </c>
      <c r="B381" s="22" t="s">
        <v>100</v>
      </c>
      <c r="C381" s="22" t="s">
        <v>2257</v>
      </c>
      <c r="D381" s="36" t="str">
        <f>VLOOKUP(S381, method!$A$1:$B$15, 2, 0)</f>
        <v>中後</v>
      </c>
      <c r="E381">
        <v>296</v>
      </c>
      <c r="F381">
        <v>11</v>
      </c>
      <c r="G381" t="s">
        <v>536</v>
      </c>
      <c r="H381" s="42" t="s">
        <v>445</v>
      </c>
      <c r="I381" s="43">
        <v>1650</v>
      </c>
      <c r="J381" s="32" t="s">
        <v>435</v>
      </c>
      <c r="K381">
        <v>3</v>
      </c>
      <c r="L381">
        <v>9</v>
      </c>
      <c r="M381">
        <v>60</v>
      </c>
      <c r="N381" s="21" t="s">
        <v>35</v>
      </c>
      <c r="O381" s="18" t="s">
        <v>116</v>
      </c>
      <c r="P381" t="s">
        <v>817</v>
      </c>
      <c r="Q381">
        <v>51</v>
      </c>
      <c r="R381">
        <v>120</v>
      </c>
      <c r="S381">
        <v>8</v>
      </c>
      <c r="T381">
        <v>8</v>
      </c>
      <c r="U381">
        <v>9</v>
      </c>
      <c r="V381">
        <v>11</v>
      </c>
      <c r="Y381" t="s">
        <v>594</v>
      </c>
      <c r="Z381">
        <v>1047</v>
      </c>
      <c r="AA381" t="s">
        <v>16</v>
      </c>
    </row>
    <row r="382" spans="1:27" x14ac:dyDescent="0.25">
      <c r="A382" s="17" t="s">
        <v>68</v>
      </c>
      <c r="B382" s="22" t="s">
        <v>100</v>
      </c>
      <c r="C382" s="22" t="s">
        <v>2257</v>
      </c>
      <c r="D382" s="38" t="str">
        <f>VLOOKUP(S382, method!$A$1:$B$15, 2, 0)</f>
        <v>留後</v>
      </c>
      <c r="E382">
        <v>258</v>
      </c>
      <c r="F382">
        <v>11</v>
      </c>
      <c r="G382" t="s">
        <v>647</v>
      </c>
      <c r="H382" s="31" t="s">
        <v>455</v>
      </c>
      <c r="I382" s="43">
        <v>1650</v>
      </c>
      <c r="J382" s="32" t="s">
        <v>435</v>
      </c>
      <c r="K382">
        <v>3</v>
      </c>
      <c r="L382">
        <v>11</v>
      </c>
      <c r="M382">
        <v>62</v>
      </c>
      <c r="N382" s="21" t="s">
        <v>35</v>
      </c>
      <c r="O382" s="18" t="s">
        <v>116</v>
      </c>
      <c r="P382" t="s">
        <v>436</v>
      </c>
      <c r="Q382">
        <v>40</v>
      </c>
      <c r="R382">
        <v>119</v>
      </c>
      <c r="S382">
        <v>12</v>
      </c>
      <c r="T382">
        <v>12</v>
      </c>
      <c r="U382">
        <v>10</v>
      </c>
      <c r="V382">
        <v>11</v>
      </c>
      <c r="Y382" t="s">
        <v>1020</v>
      </c>
      <c r="Z382">
        <v>1041</v>
      </c>
      <c r="AA382" t="s">
        <v>16</v>
      </c>
    </row>
    <row r="383" spans="1:27" x14ac:dyDescent="0.25">
      <c r="A383" s="17" t="s">
        <v>68</v>
      </c>
      <c r="B383" s="22" t="s">
        <v>100</v>
      </c>
      <c r="C383" s="22" t="s">
        <v>2257</v>
      </c>
      <c r="D383" s="38" t="str">
        <f>VLOOKUP(S383, method!$A$1:$B$15, 2, 0)</f>
        <v>留後</v>
      </c>
      <c r="E383">
        <v>201</v>
      </c>
      <c r="F383" s="34">
        <v>4</v>
      </c>
      <c r="G383" t="s">
        <v>607</v>
      </c>
      <c r="H383" s="31" t="s">
        <v>461</v>
      </c>
      <c r="I383">
        <v>1200</v>
      </c>
      <c r="J383" s="33" t="s">
        <v>499</v>
      </c>
      <c r="K383">
        <v>3</v>
      </c>
      <c r="L383">
        <v>7</v>
      </c>
      <c r="M383">
        <v>62</v>
      </c>
      <c r="N383" s="21" t="s">
        <v>35</v>
      </c>
      <c r="O383" s="17" t="s">
        <v>121</v>
      </c>
      <c r="P383" s="12" t="s">
        <v>451</v>
      </c>
      <c r="Q383">
        <v>35</v>
      </c>
      <c r="R383">
        <v>122</v>
      </c>
      <c r="S383">
        <v>11</v>
      </c>
      <c r="T383">
        <v>11</v>
      </c>
      <c r="U383">
        <v>4</v>
      </c>
      <c r="Y383" t="s">
        <v>156</v>
      </c>
      <c r="Z383">
        <v>1034</v>
      </c>
      <c r="AA383" t="s">
        <v>16</v>
      </c>
    </row>
    <row r="384" spans="1:27" x14ac:dyDescent="0.25">
      <c r="A384" s="17" t="s">
        <v>68</v>
      </c>
      <c r="B384" s="22" t="s">
        <v>100</v>
      </c>
      <c r="C384" s="22" t="s">
        <v>2257</v>
      </c>
      <c r="D384" s="38" t="str">
        <f>VLOOKUP(S384, method!$A$1:$B$15, 2, 0)</f>
        <v>留後</v>
      </c>
      <c r="E384">
        <v>110</v>
      </c>
      <c r="F384" s="34">
        <v>4</v>
      </c>
      <c r="G384" t="s">
        <v>571</v>
      </c>
      <c r="H384" s="31" t="s">
        <v>455</v>
      </c>
      <c r="I384">
        <v>1200</v>
      </c>
      <c r="J384" s="32" t="s">
        <v>446</v>
      </c>
      <c r="K384">
        <v>3</v>
      </c>
      <c r="L384">
        <v>3</v>
      </c>
      <c r="M384">
        <v>62</v>
      </c>
      <c r="N384" s="21" t="s">
        <v>35</v>
      </c>
      <c r="O384" s="19" t="s">
        <v>101</v>
      </c>
      <c r="P384" s="12" t="s">
        <v>431</v>
      </c>
      <c r="Q384">
        <v>26</v>
      </c>
      <c r="R384">
        <v>119</v>
      </c>
      <c r="S384">
        <v>11</v>
      </c>
      <c r="T384">
        <v>12</v>
      </c>
      <c r="U384">
        <v>4</v>
      </c>
      <c r="Y384" t="s">
        <v>309</v>
      </c>
      <c r="Z384">
        <v>1026</v>
      </c>
      <c r="AA384" t="s">
        <v>16</v>
      </c>
    </row>
    <row r="385" spans="1:27" x14ac:dyDescent="0.25">
      <c r="A385" s="17" t="s">
        <v>68</v>
      </c>
      <c r="B385" s="22" t="s">
        <v>100</v>
      </c>
      <c r="C385" s="22" t="s">
        <v>2257</v>
      </c>
      <c r="D385" s="37" t="str">
        <f>VLOOKUP(S385, method!$A$1:$B$15, 2, 0)</f>
        <v>中前</v>
      </c>
      <c r="E385">
        <v>808</v>
      </c>
      <c r="F385">
        <v>8</v>
      </c>
      <c r="G385" t="s">
        <v>574</v>
      </c>
      <c r="H385" t="s">
        <v>429</v>
      </c>
      <c r="I385">
        <v>1400</v>
      </c>
      <c r="J385" s="32" t="s">
        <v>446</v>
      </c>
      <c r="K385">
        <v>3</v>
      </c>
      <c r="L385">
        <v>3</v>
      </c>
      <c r="M385">
        <v>63</v>
      </c>
      <c r="N385" s="21" t="s">
        <v>35</v>
      </c>
      <c r="O385" s="18" t="s">
        <v>116</v>
      </c>
      <c r="P385">
        <v>4</v>
      </c>
      <c r="Q385">
        <v>34</v>
      </c>
      <c r="R385">
        <v>120</v>
      </c>
      <c r="S385">
        <v>6</v>
      </c>
      <c r="T385">
        <v>8</v>
      </c>
      <c r="U385">
        <v>8</v>
      </c>
      <c r="V385">
        <v>8</v>
      </c>
      <c r="Y385" t="s">
        <v>1021</v>
      </c>
      <c r="Z385">
        <v>1043</v>
      </c>
      <c r="AA385" t="s">
        <v>16</v>
      </c>
    </row>
    <row r="386" spans="1:27" x14ac:dyDescent="0.25">
      <c r="A386" s="17" t="s">
        <v>68</v>
      </c>
      <c r="B386" s="22" t="s">
        <v>100</v>
      </c>
      <c r="C386" s="22" t="s">
        <v>2257</v>
      </c>
      <c r="D386" s="36" t="str">
        <f>VLOOKUP(S386, method!$A$1:$B$15, 2, 0)</f>
        <v>中後</v>
      </c>
      <c r="E386">
        <v>731</v>
      </c>
      <c r="F386">
        <v>10</v>
      </c>
      <c r="G386" t="s">
        <v>733</v>
      </c>
      <c r="H386" s="31" t="s">
        <v>450</v>
      </c>
      <c r="I386">
        <v>1200</v>
      </c>
      <c r="J386" s="33" t="s">
        <v>499</v>
      </c>
      <c r="K386">
        <v>3</v>
      </c>
      <c r="L386">
        <v>8</v>
      </c>
      <c r="M386">
        <v>63</v>
      </c>
      <c r="N386" s="21" t="s">
        <v>35</v>
      </c>
      <c r="O386" s="17" t="s">
        <v>121</v>
      </c>
      <c r="P386" t="s">
        <v>436</v>
      </c>
      <c r="Q386">
        <v>26</v>
      </c>
      <c r="R386">
        <v>122</v>
      </c>
      <c r="S386">
        <v>10</v>
      </c>
      <c r="T386">
        <v>11</v>
      </c>
      <c r="U386">
        <v>10</v>
      </c>
      <c r="Y386" t="s">
        <v>1022</v>
      </c>
      <c r="Z386">
        <v>1043</v>
      </c>
      <c r="AA386" t="s">
        <v>16</v>
      </c>
    </row>
    <row r="387" spans="1:27" x14ac:dyDescent="0.25">
      <c r="A387" s="17" t="s">
        <v>68</v>
      </c>
      <c r="B387" s="22" t="s">
        <v>100</v>
      </c>
      <c r="C387" s="22" t="s">
        <v>2257</v>
      </c>
      <c r="D387" s="37" t="str">
        <f>VLOOKUP(S387, method!$A$1:$B$15, 2, 0)</f>
        <v>中前</v>
      </c>
      <c r="E387">
        <v>674</v>
      </c>
      <c r="F387" s="34">
        <v>4</v>
      </c>
      <c r="G387" t="s">
        <v>792</v>
      </c>
      <c r="H387" s="31" t="s">
        <v>461</v>
      </c>
      <c r="I387">
        <v>1200</v>
      </c>
      <c r="J387" s="32" t="s">
        <v>435</v>
      </c>
      <c r="K387">
        <v>3</v>
      </c>
      <c r="L387">
        <v>5</v>
      </c>
      <c r="M387">
        <v>63</v>
      </c>
      <c r="N387" s="21" t="s">
        <v>35</v>
      </c>
      <c r="O387" s="17" t="s">
        <v>121</v>
      </c>
      <c r="P387">
        <v>3</v>
      </c>
      <c r="Q387">
        <v>11</v>
      </c>
      <c r="R387">
        <v>119</v>
      </c>
      <c r="S387">
        <v>6</v>
      </c>
      <c r="T387">
        <v>6</v>
      </c>
      <c r="U387">
        <v>4</v>
      </c>
      <c r="Y387" t="s">
        <v>1023</v>
      </c>
      <c r="Z387">
        <v>1045</v>
      </c>
      <c r="AA387" t="s">
        <v>16</v>
      </c>
    </row>
    <row r="388" spans="1:27" x14ac:dyDescent="0.25">
      <c r="A388" s="17" t="s">
        <v>68</v>
      </c>
      <c r="B388" s="22" t="s">
        <v>100</v>
      </c>
      <c r="C388" s="22" t="s">
        <v>2257</v>
      </c>
      <c r="D388" s="37" t="str">
        <f>VLOOKUP(S388, method!$A$1:$B$15, 2, 0)</f>
        <v>中前</v>
      </c>
      <c r="E388">
        <v>614</v>
      </c>
      <c r="F388" s="28">
        <v>1</v>
      </c>
      <c r="G388" t="s">
        <v>1024</v>
      </c>
      <c r="H388" s="30" t="s">
        <v>445</v>
      </c>
      <c r="I388">
        <v>1200</v>
      </c>
      <c r="J388" s="32" t="s">
        <v>435</v>
      </c>
      <c r="K388">
        <v>4</v>
      </c>
      <c r="L388">
        <v>2</v>
      </c>
      <c r="M388">
        <v>57</v>
      </c>
      <c r="N388" s="21" t="s">
        <v>35</v>
      </c>
      <c r="O388" s="18" t="s">
        <v>116</v>
      </c>
      <c r="P388" s="12" t="s">
        <v>480</v>
      </c>
      <c r="Q388">
        <v>3.6</v>
      </c>
      <c r="R388">
        <v>132</v>
      </c>
      <c r="S388">
        <v>4</v>
      </c>
      <c r="T388">
        <v>4</v>
      </c>
      <c r="U388">
        <v>1</v>
      </c>
      <c r="Y388" t="s">
        <v>1014</v>
      </c>
      <c r="Z388">
        <v>1050</v>
      </c>
      <c r="AA388" t="s">
        <v>16</v>
      </c>
    </row>
    <row r="389" spans="1:27" x14ac:dyDescent="0.25">
      <c r="A389" s="17" t="s">
        <v>68</v>
      </c>
      <c r="B389" s="22" t="s">
        <v>100</v>
      </c>
      <c r="C389" s="22" t="s">
        <v>2257</v>
      </c>
      <c r="D389" s="37" t="str">
        <f>VLOOKUP(S389, method!$A$1:$B$15, 2, 0)</f>
        <v>中前</v>
      </c>
      <c r="E389">
        <v>537</v>
      </c>
      <c r="F389" s="28">
        <v>1</v>
      </c>
      <c r="G389" t="s">
        <v>617</v>
      </c>
      <c r="H389" s="31" t="s">
        <v>450</v>
      </c>
      <c r="I389">
        <v>1200</v>
      </c>
      <c r="J389" s="32" t="s">
        <v>435</v>
      </c>
      <c r="K389">
        <v>4</v>
      </c>
      <c r="L389">
        <v>1</v>
      </c>
      <c r="M389">
        <v>52</v>
      </c>
      <c r="N389" s="21" t="s">
        <v>35</v>
      </c>
      <c r="O389" s="18" t="s">
        <v>116</v>
      </c>
      <c r="P389" s="12" t="s">
        <v>480</v>
      </c>
      <c r="Q389">
        <v>3.2</v>
      </c>
      <c r="R389">
        <v>127</v>
      </c>
      <c r="S389">
        <v>6</v>
      </c>
      <c r="T389">
        <v>5</v>
      </c>
      <c r="U389">
        <v>1</v>
      </c>
      <c r="Y389" t="s">
        <v>1025</v>
      </c>
      <c r="Z389">
        <v>1034</v>
      </c>
      <c r="AA389" t="s">
        <v>16</v>
      </c>
    </row>
    <row r="390" spans="1:27" x14ac:dyDescent="0.25">
      <c r="A390" s="17" t="s">
        <v>68</v>
      </c>
      <c r="B390" s="22" t="s">
        <v>100</v>
      </c>
      <c r="C390" s="22" t="s">
        <v>2257</v>
      </c>
      <c r="D390" s="37" t="str">
        <f>VLOOKUP(S390, method!$A$1:$B$15, 2, 0)</f>
        <v>中前</v>
      </c>
      <c r="E390">
        <v>464</v>
      </c>
      <c r="F390" s="28">
        <v>2</v>
      </c>
      <c r="G390" t="s">
        <v>659</v>
      </c>
      <c r="H390" s="31" t="s">
        <v>450</v>
      </c>
      <c r="I390">
        <v>1200</v>
      </c>
      <c r="J390" s="32" t="s">
        <v>435</v>
      </c>
      <c r="K390">
        <v>4</v>
      </c>
      <c r="L390">
        <v>8</v>
      </c>
      <c r="M390">
        <v>52</v>
      </c>
      <c r="N390" s="21" t="s">
        <v>35</v>
      </c>
      <c r="O390" s="18" t="s">
        <v>116</v>
      </c>
      <c r="P390" s="12" t="s">
        <v>456</v>
      </c>
      <c r="Q390">
        <v>22</v>
      </c>
      <c r="R390">
        <v>127</v>
      </c>
      <c r="S390">
        <v>5</v>
      </c>
      <c r="T390">
        <v>5</v>
      </c>
      <c r="U390">
        <v>2</v>
      </c>
      <c r="Y390" t="s">
        <v>839</v>
      </c>
      <c r="Z390">
        <v>1052</v>
      </c>
      <c r="AA390" t="s">
        <v>16</v>
      </c>
    </row>
    <row r="391" spans="1:27" x14ac:dyDescent="0.25">
      <c r="A391" s="17" t="s">
        <v>68</v>
      </c>
      <c r="B391" s="22" t="s">
        <v>100</v>
      </c>
      <c r="C391" s="22" t="s">
        <v>2257</v>
      </c>
      <c r="D391" s="36" t="str">
        <f>VLOOKUP(S391, method!$A$1:$B$15, 2, 0)</f>
        <v>中後</v>
      </c>
      <c r="E391">
        <v>401</v>
      </c>
      <c r="F391">
        <v>8</v>
      </c>
      <c r="G391" t="s">
        <v>802</v>
      </c>
      <c r="H391" s="31" t="s">
        <v>455</v>
      </c>
      <c r="I391">
        <v>1200</v>
      </c>
      <c r="J391" s="32" t="s">
        <v>435</v>
      </c>
      <c r="K391">
        <v>4</v>
      </c>
      <c r="L391">
        <v>10</v>
      </c>
      <c r="M391">
        <v>54</v>
      </c>
      <c r="N391" s="21" t="s">
        <v>35</v>
      </c>
      <c r="O391" s="18" t="s">
        <v>116</v>
      </c>
      <c r="P391" t="s">
        <v>629</v>
      </c>
      <c r="Q391">
        <v>27</v>
      </c>
      <c r="R391">
        <v>131</v>
      </c>
      <c r="S391">
        <v>10</v>
      </c>
      <c r="T391">
        <v>11</v>
      </c>
      <c r="U391">
        <v>8</v>
      </c>
      <c r="Y391" t="s">
        <v>1026</v>
      </c>
      <c r="Z391">
        <v>1050</v>
      </c>
      <c r="AA391" t="s">
        <v>1027</v>
      </c>
    </row>
    <row r="392" spans="1:27" x14ac:dyDescent="0.25">
      <c r="A392" s="17" t="s">
        <v>68</v>
      </c>
      <c r="B392" s="22" t="s">
        <v>100</v>
      </c>
      <c r="C392" s="22" t="s">
        <v>2257</v>
      </c>
      <c r="D392" s="36" t="str">
        <f>VLOOKUP(S392, method!$A$1:$B$15, 2, 0)</f>
        <v>中後</v>
      </c>
      <c r="E392">
        <v>248</v>
      </c>
      <c r="F392">
        <v>8</v>
      </c>
      <c r="G392" t="s">
        <v>1028</v>
      </c>
      <c r="H392" s="31" t="s">
        <v>455</v>
      </c>
      <c r="I392" s="43">
        <v>1650</v>
      </c>
      <c r="J392" s="32" t="s">
        <v>435</v>
      </c>
      <c r="K392">
        <v>4</v>
      </c>
      <c r="L392">
        <v>8</v>
      </c>
      <c r="M392">
        <v>56</v>
      </c>
      <c r="N392" s="20" t="s">
        <v>184</v>
      </c>
      <c r="O392" s="16" t="s">
        <v>316</v>
      </c>
      <c r="P392" t="s">
        <v>541</v>
      </c>
      <c r="Q392">
        <v>17</v>
      </c>
      <c r="R392">
        <v>131</v>
      </c>
      <c r="S392">
        <v>8</v>
      </c>
      <c r="T392">
        <v>8</v>
      </c>
      <c r="U392">
        <v>9</v>
      </c>
      <c r="V392">
        <v>8</v>
      </c>
      <c r="Y392" t="s">
        <v>1029</v>
      </c>
      <c r="Z392">
        <v>1043</v>
      </c>
      <c r="AA392" t="s">
        <v>1030</v>
      </c>
    </row>
    <row r="393" spans="1:27" x14ac:dyDescent="0.25">
      <c r="A393" s="17" t="s">
        <v>68</v>
      </c>
      <c r="B393" s="22" t="s">
        <v>100</v>
      </c>
      <c r="C393" s="22" t="s">
        <v>2257</v>
      </c>
      <c r="D393" s="37" t="str">
        <f>VLOOKUP(S393, method!$A$1:$B$15, 2, 0)</f>
        <v>中前</v>
      </c>
      <c r="E393">
        <v>189</v>
      </c>
      <c r="F393" s="34">
        <v>4</v>
      </c>
      <c r="G393" t="s">
        <v>901</v>
      </c>
      <c r="H393" s="31" t="s">
        <v>461</v>
      </c>
      <c r="I393" s="43">
        <v>1650</v>
      </c>
      <c r="J393" s="32" t="s">
        <v>435</v>
      </c>
      <c r="K393">
        <v>4</v>
      </c>
      <c r="L393">
        <v>5</v>
      </c>
      <c r="M393">
        <v>57</v>
      </c>
      <c r="N393" s="20" t="s">
        <v>184</v>
      </c>
      <c r="O393" s="17" t="s">
        <v>121</v>
      </c>
      <c r="P393" s="12" t="s">
        <v>558</v>
      </c>
      <c r="Q393">
        <v>37</v>
      </c>
      <c r="R393">
        <v>132</v>
      </c>
      <c r="S393">
        <v>7</v>
      </c>
      <c r="T393">
        <v>8</v>
      </c>
      <c r="U393">
        <v>8</v>
      </c>
      <c r="V393">
        <v>4</v>
      </c>
      <c r="Y393" t="s">
        <v>892</v>
      </c>
      <c r="Z393">
        <v>1051</v>
      </c>
      <c r="AA393" t="s">
        <v>1030</v>
      </c>
    </row>
    <row r="394" spans="1:27" x14ac:dyDescent="0.25">
      <c r="A394" s="17" t="s">
        <v>68</v>
      </c>
      <c r="B394" s="22" t="s">
        <v>100</v>
      </c>
      <c r="C394" s="22" t="s">
        <v>2257</v>
      </c>
      <c r="D394" s="38" t="str">
        <f>VLOOKUP(S394, method!$A$1:$B$15, 2, 0)</f>
        <v>留後</v>
      </c>
      <c r="E394">
        <v>134</v>
      </c>
      <c r="F394">
        <v>7</v>
      </c>
      <c r="G394" t="s">
        <v>670</v>
      </c>
      <c r="H394" s="42" t="s">
        <v>445</v>
      </c>
      <c r="I394">
        <v>1200</v>
      </c>
      <c r="J394" s="32" t="s">
        <v>435</v>
      </c>
      <c r="K394">
        <v>4</v>
      </c>
      <c r="L394">
        <v>11</v>
      </c>
      <c r="M394">
        <v>59</v>
      </c>
      <c r="N394" s="20" t="s">
        <v>184</v>
      </c>
      <c r="O394" s="18" t="s">
        <v>116</v>
      </c>
      <c r="P394" t="s">
        <v>459</v>
      </c>
      <c r="Q394">
        <v>23</v>
      </c>
      <c r="R394">
        <v>134</v>
      </c>
      <c r="S394">
        <v>11</v>
      </c>
      <c r="T394">
        <v>12</v>
      </c>
      <c r="U394">
        <v>7</v>
      </c>
      <c r="Y394" t="s">
        <v>1031</v>
      </c>
      <c r="Z394">
        <v>1043</v>
      </c>
      <c r="AA394" t="s">
        <v>1030</v>
      </c>
    </row>
    <row r="395" spans="1:27" x14ac:dyDescent="0.25">
      <c r="A395" s="17" t="s">
        <v>68</v>
      </c>
      <c r="B395" s="22" t="s">
        <v>100</v>
      </c>
      <c r="C395" s="22" t="s">
        <v>2257</v>
      </c>
      <c r="D395" s="36" t="str">
        <f>VLOOKUP(S395, method!$A$1:$B$15, 2, 0)</f>
        <v>中後</v>
      </c>
      <c r="E395">
        <v>81</v>
      </c>
      <c r="F395">
        <v>6</v>
      </c>
      <c r="G395" t="s">
        <v>1032</v>
      </c>
      <c r="H395" s="31" t="s">
        <v>450</v>
      </c>
      <c r="I395">
        <v>1200</v>
      </c>
      <c r="J395" s="32" t="s">
        <v>435</v>
      </c>
      <c r="K395">
        <v>3</v>
      </c>
      <c r="L395">
        <v>8</v>
      </c>
      <c r="M395">
        <v>61</v>
      </c>
      <c r="N395" s="20" t="s">
        <v>184</v>
      </c>
      <c r="O395" s="25" t="s">
        <v>150</v>
      </c>
      <c r="P395" t="s">
        <v>459</v>
      </c>
      <c r="Q395">
        <v>20</v>
      </c>
      <c r="R395">
        <v>118</v>
      </c>
      <c r="S395">
        <v>10</v>
      </c>
      <c r="T395">
        <v>8</v>
      </c>
      <c r="U395">
        <v>6</v>
      </c>
      <c r="Y395" t="s">
        <v>1033</v>
      </c>
      <c r="Z395">
        <v>1023</v>
      </c>
      <c r="AA395" t="s">
        <v>1030</v>
      </c>
    </row>
    <row r="396" spans="1:27" x14ac:dyDescent="0.25">
      <c r="A396" s="17" t="s">
        <v>68</v>
      </c>
      <c r="B396" s="23" t="s">
        <v>104</v>
      </c>
      <c r="C396" s="23" t="s">
        <v>2258</v>
      </c>
      <c r="D396" s="36" t="str">
        <f>VLOOKUP(S396, method!$A$1:$B$15, 2, 0)</f>
        <v>中後</v>
      </c>
      <c r="E396">
        <v>24</v>
      </c>
      <c r="F396">
        <v>13</v>
      </c>
      <c r="G396" t="s">
        <v>587</v>
      </c>
      <c r="H396" t="s">
        <v>518</v>
      </c>
      <c r="I396">
        <v>1200</v>
      </c>
      <c r="J396" s="32" t="s">
        <v>446</v>
      </c>
      <c r="K396">
        <v>4</v>
      </c>
      <c r="L396">
        <v>7</v>
      </c>
      <c r="M396">
        <v>49</v>
      </c>
      <c r="N396" s="21" t="s">
        <v>106</v>
      </c>
      <c r="O396" s="18" t="s">
        <v>524</v>
      </c>
      <c r="P396" t="s">
        <v>572</v>
      </c>
      <c r="Q396">
        <v>206</v>
      </c>
      <c r="R396">
        <v>124</v>
      </c>
      <c r="S396">
        <v>10</v>
      </c>
      <c r="T396">
        <v>12</v>
      </c>
      <c r="U396">
        <v>13</v>
      </c>
      <c r="Y396" t="s">
        <v>766</v>
      </c>
      <c r="Z396">
        <v>1059</v>
      </c>
      <c r="AA396" t="s">
        <v>16</v>
      </c>
    </row>
    <row r="397" spans="1:27" x14ac:dyDescent="0.25">
      <c r="A397" s="17" t="s">
        <v>68</v>
      </c>
      <c r="B397" s="23" t="s">
        <v>104</v>
      </c>
      <c r="C397" s="23" t="s">
        <v>2258</v>
      </c>
      <c r="D397" s="36" t="str">
        <f>VLOOKUP(S397, method!$A$1:$B$15, 2, 0)</f>
        <v>中後</v>
      </c>
      <c r="E397">
        <v>790</v>
      </c>
      <c r="F397">
        <v>9</v>
      </c>
      <c r="G397" t="s">
        <v>517</v>
      </c>
      <c r="H397" t="s">
        <v>518</v>
      </c>
      <c r="I397">
        <v>1200</v>
      </c>
      <c r="J397" s="32" t="s">
        <v>435</v>
      </c>
      <c r="K397">
        <v>4</v>
      </c>
      <c r="L397">
        <v>1</v>
      </c>
      <c r="M397">
        <v>52</v>
      </c>
      <c r="N397" s="21" t="s">
        <v>106</v>
      </c>
      <c r="O397" s="26" t="s">
        <v>693</v>
      </c>
      <c r="P397" t="s">
        <v>447</v>
      </c>
      <c r="Q397">
        <v>172</v>
      </c>
      <c r="R397">
        <v>127</v>
      </c>
      <c r="S397">
        <v>8</v>
      </c>
      <c r="T397">
        <v>7</v>
      </c>
      <c r="U397">
        <v>9</v>
      </c>
      <c r="Y397" t="s">
        <v>1016</v>
      </c>
      <c r="Z397">
        <v>1039</v>
      </c>
      <c r="AA397" t="s">
        <v>16</v>
      </c>
    </row>
    <row r="398" spans="1:27" x14ac:dyDescent="0.25">
      <c r="A398" s="17" t="s">
        <v>68</v>
      </c>
      <c r="B398" s="23" t="s">
        <v>104</v>
      </c>
      <c r="C398" s="23" t="s">
        <v>2258</v>
      </c>
      <c r="D398" s="36" t="str">
        <f>VLOOKUP(S398, method!$A$1:$B$15, 2, 0)</f>
        <v>中後</v>
      </c>
      <c r="E398">
        <v>713</v>
      </c>
      <c r="F398">
        <v>10</v>
      </c>
      <c r="G398" t="s">
        <v>444</v>
      </c>
      <c r="H398" s="42" t="s">
        <v>445</v>
      </c>
      <c r="I398">
        <v>1200</v>
      </c>
      <c r="J398" s="32" t="s">
        <v>446</v>
      </c>
      <c r="K398">
        <v>4</v>
      </c>
      <c r="L398">
        <v>9</v>
      </c>
      <c r="M398">
        <v>52</v>
      </c>
      <c r="N398" s="21" t="s">
        <v>106</v>
      </c>
      <c r="O398" s="26" t="s">
        <v>389</v>
      </c>
      <c r="P398" t="s">
        <v>817</v>
      </c>
      <c r="Q398">
        <v>108</v>
      </c>
      <c r="R398">
        <v>128</v>
      </c>
      <c r="S398">
        <v>10</v>
      </c>
      <c r="T398">
        <v>10</v>
      </c>
      <c r="U398">
        <v>10</v>
      </c>
      <c r="Y398" t="s">
        <v>1034</v>
      </c>
      <c r="Z398">
        <v>1038</v>
      </c>
      <c r="AA398" t="s">
        <v>235</v>
      </c>
    </row>
    <row r="399" spans="1:27" x14ac:dyDescent="0.25">
      <c r="A399" s="17" t="s">
        <v>68</v>
      </c>
      <c r="B399" s="24" t="s">
        <v>109</v>
      </c>
      <c r="C399" s="24" t="s">
        <v>2259</v>
      </c>
      <c r="D399" s="35" t="str">
        <f>VLOOKUP(S399, method!$A$1:$B$15, 2, 0)</f>
        <v>放頭</v>
      </c>
      <c r="E399">
        <v>842</v>
      </c>
      <c r="F399">
        <v>6</v>
      </c>
      <c r="G399" t="s">
        <v>547</v>
      </c>
      <c r="H399" s="31" t="s">
        <v>455</v>
      </c>
      <c r="I399">
        <v>1800</v>
      </c>
      <c r="J399" s="32" t="s">
        <v>446</v>
      </c>
      <c r="K399">
        <v>4</v>
      </c>
      <c r="L399">
        <v>4</v>
      </c>
      <c r="M399">
        <v>50</v>
      </c>
      <c r="N399" s="23" t="s">
        <v>692</v>
      </c>
      <c r="O399" s="22" t="s">
        <v>471</v>
      </c>
      <c r="P399" t="s">
        <v>519</v>
      </c>
      <c r="Q399">
        <v>7.5</v>
      </c>
      <c r="R399">
        <v>124</v>
      </c>
      <c r="S399">
        <v>2</v>
      </c>
      <c r="T399">
        <v>4</v>
      </c>
      <c r="U399">
        <v>4</v>
      </c>
      <c r="V399">
        <v>4</v>
      </c>
      <c r="W399">
        <v>6</v>
      </c>
      <c r="Y399" t="s">
        <v>1035</v>
      </c>
      <c r="Z399">
        <v>1124</v>
      </c>
      <c r="AA399" t="s">
        <v>869</v>
      </c>
    </row>
    <row r="400" spans="1:27" x14ac:dyDescent="0.25">
      <c r="A400" s="17" t="s">
        <v>68</v>
      </c>
      <c r="B400" s="24" t="s">
        <v>109</v>
      </c>
      <c r="C400" s="24" t="s">
        <v>2259</v>
      </c>
      <c r="D400" s="37" t="str">
        <f>VLOOKUP(S400, method!$A$1:$B$15, 2, 0)</f>
        <v>中前</v>
      </c>
      <c r="E400">
        <v>793</v>
      </c>
      <c r="F400">
        <v>6</v>
      </c>
      <c r="G400" t="s">
        <v>517</v>
      </c>
      <c r="H400" t="s">
        <v>467</v>
      </c>
      <c r="I400" s="43">
        <v>1650</v>
      </c>
      <c r="J400" s="33" t="s">
        <v>483</v>
      </c>
      <c r="K400">
        <v>4</v>
      </c>
      <c r="L400">
        <v>4</v>
      </c>
      <c r="M400">
        <v>52</v>
      </c>
      <c r="N400" s="23" t="s">
        <v>692</v>
      </c>
      <c r="O400" s="18" t="s">
        <v>116</v>
      </c>
      <c r="P400" t="s">
        <v>629</v>
      </c>
      <c r="Q400">
        <v>8.8000000000000007</v>
      </c>
      <c r="R400">
        <v>127</v>
      </c>
      <c r="S400">
        <v>7</v>
      </c>
      <c r="T400">
        <v>7</v>
      </c>
      <c r="U400">
        <v>6</v>
      </c>
      <c r="V400">
        <v>6</v>
      </c>
      <c r="Y400" t="s">
        <v>1036</v>
      </c>
      <c r="Z400">
        <v>1132</v>
      </c>
      <c r="AA400" t="s">
        <v>890</v>
      </c>
    </row>
    <row r="401" spans="1:27" x14ac:dyDescent="0.25">
      <c r="A401" s="17" t="s">
        <v>68</v>
      </c>
      <c r="B401" s="24" t="s">
        <v>109</v>
      </c>
      <c r="C401" s="24" t="s">
        <v>2259</v>
      </c>
      <c r="D401" s="37" t="str">
        <f>VLOOKUP(S401, method!$A$1:$B$15, 2, 0)</f>
        <v>中前</v>
      </c>
      <c r="E401">
        <v>751</v>
      </c>
      <c r="F401" s="34">
        <v>5</v>
      </c>
      <c r="G401" t="s">
        <v>551</v>
      </c>
      <c r="H401" s="31" t="s">
        <v>455</v>
      </c>
      <c r="I401" s="43">
        <v>1650</v>
      </c>
      <c r="J401" s="32" t="s">
        <v>446</v>
      </c>
      <c r="K401">
        <v>4</v>
      </c>
      <c r="L401">
        <v>10</v>
      </c>
      <c r="M401">
        <v>54</v>
      </c>
      <c r="N401" s="23" t="s">
        <v>692</v>
      </c>
      <c r="O401" s="22" t="s">
        <v>471</v>
      </c>
      <c r="P401">
        <v>4</v>
      </c>
      <c r="Q401">
        <v>18</v>
      </c>
      <c r="R401">
        <v>128</v>
      </c>
      <c r="S401">
        <v>6</v>
      </c>
      <c r="T401">
        <v>7</v>
      </c>
      <c r="U401">
        <v>6</v>
      </c>
      <c r="V401">
        <v>5</v>
      </c>
      <c r="Y401" t="s">
        <v>1037</v>
      </c>
      <c r="Z401">
        <v>1134</v>
      </c>
      <c r="AA401" t="s">
        <v>16</v>
      </c>
    </row>
    <row r="402" spans="1:27" x14ac:dyDescent="0.25">
      <c r="A402" s="17" t="s">
        <v>68</v>
      </c>
      <c r="B402" s="24" t="s">
        <v>109</v>
      </c>
      <c r="C402" s="24" t="s">
        <v>2259</v>
      </c>
      <c r="D402" s="38" t="str">
        <f>VLOOKUP(S402, method!$A$1:$B$15, 2, 0)</f>
        <v>留後</v>
      </c>
      <c r="E402">
        <v>691</v>
      </c>
      <c r="F402">
        <v>7</v>
      </c>
      <c r="G402" t="s">
        <v>593</v>
      </c>
      <c r="H402" s="31" t="s">
        <v>461</v>
      </c>
      <c r="I402" s="43">
        <v>1650</v>
      </c>
      <c r="J402" s="32" t="s">
        <v>446</v>
      </c>
      <c r="K402">
        <v>4</v>
      </c>
      <c r="L402">
        <v>11</v>
      </c>
      <c r="M402">
        <v>56</v>
      </c>
      <c r="N402" s="23" t="s">
        <v>692</v>
      </c>
      <c r="O402" s="22" t="s">
        <v>471</v>
      </c>
      <c r="P402" s="12" t="s">
        <v>558</v>
      </c>
      <c r="Q402">
        <v>21</v>
      </c>
      <c r="R402">
        <v>129</v>
      </c>
      <c r="S402">
        <v>11</v>
      </c>
      <c r="T402">
        <v>10</v>
      </c>
      <c r="U402">
        <v>10</v>
      </c>
      <c r="V402">
        <v>7</v>
      </c>
      <c r="Y402" t="s">
        <v>1038</v>
      </c>
      <c r="Z402">
        <v>1130</v>
      </c>
      <c r="AA402" t="s">
        <v>16</v>
      </c>
    </row>
    <row r="403" spans="1:27" x14ac:dyDescent="0.25">
      <c r="A403" s="17" t="s">
        <v>68</v>
      </c>
      <c r="B403" s="24" t="s">
        <v>109</v>
      </c>
      <c r="C403" s="24" t="s">
        <v>2259</v>
      </c>
      <c r="D403" s="38" t="str">
        <f>VLOOKUP(S403, method!$A$1:$B$15, 2, 0)</f>
        <v>留後</v>
      </c>
      <c r="E403">
        <v>654</v>
      </c>
      <c r="F403">
        <v>8</v>
      </c>
      <c r="G403" t="s">
        <v>449</v>
      </c>
      <c r="H403" s="31" t="s">
        <v>450</v>
      </c>
      <c r="I403" s="43">
        <v>1650</v>
      </c>
      <c r="J403" s="32" t="s">
        <v>435</v>
      </c>
      <c r="K403">
        <v>4</v>
      </c>
      <c r="L403">
        <v>9</v>
      </c>
      <c r="M403">
        <v>58</v>
      </c>
      <c r="N403" s="23" t="s">
        <v>692</v>
      </c>
      <c r="O403" s="22" t="s">
        <v>471</v>
      </c>
      <c r="P403" t="s">
        <v>600</v>
      </c>
      <c r="Q403">
        <v>14</v>
      </c>
      <c r="R403">
        <v>131</v>
      </c>
      <c r="S403">
        <v>11</v>
      </c>
      <c r="T403">
        <v>12</v>
      </c>
      <c r="U403">
        <v>11</v>
      </c>
      <c r="V403">
        <v>8</v>
      </c>
      <c r="Y403" t="s">
        <v>799</v>
      </c>
      <c r="Z403">
        <v>1122</v>
      </c>
      <c r="AA403" t="s">
        <v>16</v>
      </c>
    </row>
    <row r="404" spans="1:27" x14ac:dyDescent="0.25">
      <c r="A404" s="17" t="s">
        <v>68</v>
      </c>
      <c r="B404" s="24" t="s">
        <v>109</v>
      </c>
      <c r="C404" s="24" t="s">
        <v>2259</v>
      </c>
      <c r="D404" s="37" t="str">
        <f>VLOOKUP(S404, method!$A$1:$B$15, 2, 0)</f>
        <v>中前</v>
      </c>
      <c r="E404">
        <v>594</v>
      </c>
      <c r="F404" s="28">
        <v>3</v>
      </c>
      <c r="G404" t="s">
        <v>454</v>
      </c>
      <c r="H404" s="31" t="s">
        <v>455</v>
      </c>
      <c r="I404" s="43">
        <v>1650</v>
      </c>
      <c r="J404" s="32" t="s">
        <v>446</v>
      </c>
      <c r="K404">
        <v>4</v>
      </c>
      <c r="L404">
        <v>5</v>
      </c>
      <c r="M404">
        <v>58</v>
      </c>
      <c r="N404" s="23" t="s">
        <v>692</v>
      </c>
      <c r="O404" s="22" t="s">
        <v>471</v>
      </c>
      <c r="P404" s="12" t="s">
        <v>464</v>
      </c>
      <c r="Q404">
        <v>34</v>
      </c>
      <c r="R404">
        <v>131</v>
      </c>
      <c r="S404">
        <v>7</v>
      </c>
      <c r="T404">
        <v>8</v>
      </c>
      <c r="U404">
        <v>9</v>
      </c>
      <c r="V404">
        <v>3</v>
      </c>
      <c r="Y404" t="s">
        <v>112</v>
      </c>
      <c r="Z404">
        <v>1116</v>
      </c>
      <c r="AA404" t="s">
        <v>16</v>
      </c>
    </row>
    <row r="405" spans="1:27" x14ac:dyDescent="0.25">
      <c r="A405" s="17" t="s">
        <v>68</v>
      </c>
      <c r="B405" s="24" t="s">
        <v>109</v>
      </c>
      <c r="C405" s="24" t="s">
        <v>2259</v>
      </c>
      <c r="D405" s="38" t="str">
        <f>VLOOKUP(S405, method!$A$1:$B$15, 2, 0)</f>
        <v>留後</v>
      </c>
      <c r="E405">
        <v>539</v>
      </c>
      <c r="F405">
        <v>11</v>
      </c>
      <c r="G405" t="s">
        <v>716</v>
      </c>
      <c r="H405" t="s">
        <v>467</v>
      </c>
      <c r="I405" s="43">
        <v>1650</v>
      </c>
      <c r="J405" s="32" t="s">
        <v>435</v>
      </c>
      <c r="K405">
        <v>4</v>
      </c>
      <c r="L405">
        <v>13</v>
      </c>
      <c r="M405">
        <v>60</v>
      </c>
      <c r="N405" s="23" t="s">
        <v>692</v>
      </c>
      <c r="O405" s="22" t="s">
        <v>471</v>
      </c>
      <c r="P405" t="s">
        <v>572</v>
      </c>
      <c r="Q405">
        <v>19</v>
      </c>
      <c r="R405">
        <v>133</v>
      </c>
      <c r="S405">
        <v>11</v>
      </c>
      <c r="T405">
        <v>12</v>
      </c>
      <c r="U405">
        <v>9</v>
      </c>
      <c r="V405">
        <v>11</v>
      </c>
      <c r="Y405" t="s">
        <v>1039</v>
      </c>
      <c r="Z405">
        <v>1117</v>
      </c>
      <c r="AA405" t="s">
        <v>16</v>
      </c>
    </row>
    <row r="406" spans="1:27" x14ac:dyDescent="0.25">
      <c r="A406" s="17" t="s">
        <v>68</v>
      </c>
      <c r="B406" s="24" t="s">
        <v>109</v>
      </c>
      <c r="C406" s="24" t="s">
        <v>2259</v>
      </c>
      <c r="D406" s="36" t="str">
        <f>VLOOKUP(S406, method!$A$1:$B$15, 2, 0)</f>
        <v>中後</v>
      </c>
      <c r="E406">
        <v>468</v>
      </c>
      <c r="F406">
        <v>8</v>
      </c>
      <c r="G406" t="s">
        <v>1040</v>
      </c>
      <c r="H406" t="s">
        <v>467</v>
      </c>
      <c r="I406" s="43">
        <v>1650</v>
      </c>
      <c r="J406" s="32" t="s">
        <v>435</v>
      </c>
      <c r="K406">
        <v>3</v>
      </c>
      <c r="L406">
        <v>7</v>
      </c>
      <c r="M406">
        <v>62</v>
      </c>
      <c r="N406" s="23" t="s">
        <v>692</v>
      </c>
      <c r="O406" s="26" t="s">
        <v>389</v>
      </c>
      <c r="P406" t="s">
        <v>541</v>
      </c>
      <c r="Q406">
        <v>67</v>
      </c>
      <c r="R406">
        <v>115</v>
      </c>
      <c r="S406">
        <v>8</v>
      </c>
      <c r="T406">
        <v>11</v>
      </c>
      <c r="U406">
        <v>11</v>
      </c>
      <c r="V406">
        <v>8</v>
      </c>
      <c r="Y406" t="s">
        <v>207</v>
      </c>
      <c r="Z406">
        <v>1113</v>
      </c>
      <c r="AA406" t="s">
        <v>16</v>
      </c>
    </row>
    <row r="407" spans="1:27" x14ac:dyDescent="0.25">
      <c r="A407" s="17" t="s">
        <v>68</v>
      </c>
      <c r="B407" s="24" t="s">
        <v>109</v>
      </c>
      <c r="C407" s="24" t="s">
        <v>2259</v>
      </c>
      <c r="D407" s="38" t="str">
        <f>VLOOKUP(S407, method!$A$1:$B$15, 2, 0)</f>
        <v>留後</v>
      </c>
      <c r="E407">
        <v>446</v>
      </c>
      <c r="F407">
        <v>10</v>
      </c>
      <c r="G407" t="s">
        <v>562</v>
      </c>
      <c r="H407" s="31" t="s">
        <v>455</v>
      </c>
      <c r="I407" s="43">
        <v>1650</v>
      </c>
      <c r="J407" s="32" t="s">
        <v>435</v>
      </c>
      <c r="K407">
        <v>3</v>
      </c>
      <c r="L407">
        <v>12</v>
      </c>
      <c r="M407">
        <v>64</v>
      </c>
      <c r="N407" s="23" t="s">
        <v>692</v>
      </c>
      <c r="O407" s="22" t="s">
        <v>471</v>
      </c>
      <c r="P407" t="s">
        <v>817</v>
      </c>
      <c r="Q407">
        <v>98</v>
      </c>
      <c r="R407">
        <v>121</v>
      </c>
      <c r="S407">
        <v>12</v>
      </c>
      <c r="T407">
        <v>12</v>
      </c>
      <c r="U407">
        <v>12</v>
      </c>
      <c r="V407">
        <v>10</v>
      </c>
      <c r="Y407" t="s">
        <v>1041</v>
      </c>
      <c r="Z407">
        <v>1112</v>
      </c>
      <c r="AA407" t="s">
        <v>16</v>
      </c>
    </row>
    <row r="408" spans="1:27" x14ac:dyDescent="0.25">
      <c r="A408" s="17" t="s">
        <v>68</v>
      </c>
      <c r="B408" s="24" t="s">
        <v>109</v>
      </c>
      <c r="C408" s="24" t="s">
        <v>2259</v>
      </c>
      <c r="D408" s="38" t="str">
        <f>VLOOKUP(S408, method!$A$1:$B$15, 2, 0)</f>
        <v>留後</v>
      </c>
      <c r="E408">
        <v>395</v>
      </c>
      <c r="F408">
        <v>13</v>
      </c>
      <c r="G408" t="s">
        <v>1042</v>
      </c>
      <c r="H408" t="s">
        <v>506</v>
      </c>
      <c r="I408">
        <v>1600</v>
      </c>
      <c r="J408" s="32" t="s">
        <v>435</v>
      </c>
      <c r="K408">
        <v>3</v>
      </c>
      <c r="L408">
        <v>6</v>
      </c>
      <c r="M408">
        <v>66</v>
      </c>
      <c r="N408" s="23" t="s">
        <v>692</v>
      </c>
      <c r="O408" s="25" t="s">
        <v>150</v>
      </c>
      <c r="P408" t="s">
        <v>699</v>
      </c>
      <c r="Q408">
        <v>153</v>
      </c>
      <c r="R408">
        <v>122</v>
      </c>
      <c r="S408">
        <v>11</v>
      </c>
      <c r="T408">
        <v>12</v>
      </c>
      <c r="U408">
        <v>12</v>
      </c>
      <c r="V408">
        <v>13</v>
      </c>
      <c r="Y408" t="s">
        <v>1043</v>
      </c>
      <c r="Z408">
        <v>1108</v>
      </c>
      <c r="AA408" t="s">
        <v>16</v>
      </c>
    </row>
    <row r="409" spans="1:27" x14ac:dyDescent="0.25">
      <c r="A409" s="17" t="s">
        <v>68</v>
      </c>
      <c r="B409" s="24" t="s">
        <v>109</v>
      </c>
      <c r="C409" s="24" t="s">
        <v>2259</v>
      </c>
      <c r="D409" s="36" t="str">
        <f>VLOOKUP(S409, method!$A$1:$B$15, 2, 0)</f>
        <v>中後</v>
      </c>
      <c r="E409">
        <v>342</v>
      </c>
      <c r="F409">
        <v>12</v>
      </c>
      <c r="G409" t="s">
        <v>1044</v>
      </c>
      <c r="H409" t="s">
        <v>467</v>
      </c>
      <c r="I409">
        <v>1200</v>
      </c>
      <c r="J409" s="32" t="s">
        <v>435</v>
      </c>
      <c r="K409">
        <v>3</v>
      </c>
      <c r="L409">
        <v>9</v>
      </c>
      <c r="M409">
        <v>68</v>
      </c>
      <c r="N409" s="23" t="s">
        <v>692</v>
      </c>
      <c r="O409" s="22" t="s">
        <v>471</v>
      </c>
      <c r="P409" t="s">
        <v>837</v>
      </c>
      <c r="Q409">
        <v>30</v>
      </c>
      <c r="R409">
        <v>123</v>
      </c>
      <c r="S409">
        <v>9</v>
      </c>
      <c r="T409">
        <v>11</v>
      </c>
      <c r="U409">
        <v>12</v>
      </c>
      <c r="Y409" t="s">
        <v>277</v>
      </c>
      <c r="Z409">
        <v>1114</v>
      </c>
      <c r="AA409" t="s">
        <v>16</v>
      </c>
    </row>
    <row r="410" spans="1:27" x14ac:dyDescent="0.25">
      <c r="A410" s="17" t="s">
        <v>68</v>
      </c>
      <c r="B410" s="24" t="s">
        <v>109</v>
      </c>
      <c r="C410" s="24" t="s">
        <v>2259</v>
      </c>
      <c r="D410" s="38" t="str">
        <f>VLOOKUP(S410, method!$A$1:$B$15, 2, 0)</f>
        <v>留後</v>
      </c>
      <c r="E410">
        <v>285</v>
      </c>
      <c r="F410">
        <v>10</v>
      </c>
      <c r="G410" t="s">
        <v>538</v>
      </c>
      <c r="H410" t="s">
        <v>539</v>
      </c>
      <c r="I410">
        <v>1400</v>
      </c>
      <c r="J410" s="32" t="s">
        <v>435</v>
      </c>
      <c r="K410">
        <v>3</v>
      </c>
      <c r="L410">
        <v>14</v>
      </c>
      <c r="M410">
        <v>68</v>
      </c>
      <c r="N410" s="23" t="s">
        <v>692</v>
      </c>
      <c r="O410" s="22" t="s">
        <v>471</v>
      </c>
      <c r="P410" t="s">
        <v>474</v>
      </c>
      <c r="Q410">
        <v>71</v>
      </c>
      <c r="R410">
        <v>121</v>
      </c>
      <c r="S410">
        <v>13</v>
      </c>
      <c r="T410">
        <v>13</v>
      </c>
      <c r="U410">
        <v>13</v>
      </c>
      <c r="V410">
        <v>10</v>
      </c>
      <c r="Y410" t="s">
        <v>1045</v>
      </c>
      <c r="Z410">
        <v>1100</v>
      </c>
      <c r="AA410" t="s">
        <v>235</v>
      </c>
    </row>
    <row r="411" spans="1:27" x14ac:dyDescent="0.25">
      <c r="A411" s="17" t="s">
        <v>68</v>
      </c>
      <c r="B411" s="25" t="s">
        <v>115</v>
      </c>
      <c r="C411" s="25" t="s">
        <v>2260</v>
      </c>
      <c r="D411" s="37" t="str">
        <f>VLOOKUP(S411, method!$A$1:$B$15, 2, 0)</f>
        <v>中前</v>
      </c>
      <c r="E411">
        <v>815</v>
      </c>
      <c r="F411">
        <v>12</v>
      </c>
      <c r="G411" t="s">
        <v>709</v>
      </c>
      <c r="H411" t="s">
        <v>441</v>
      </c>
      <c r="I411">
        <v>1800</v>
      </c>
      <c r="J411" s="32" t="s">
        <v>446</v>
      </c>
      <c r="K411">
        <v>4</v>
      </c>
      <c r="L411">
        <v>2</v>
      </c>
      <c r="M411">
        <v>43</v>
      </c>
      <c r="N411" s="25" t="s">
        <v>50</v>
      </c>
      <c r="O411" s="17" t="s">
        <v>121</v>
      </c>
      <c r="P411" t="s">
        <v>1046</v>
      </c>
      <c r="Q411">
        <v>16</v>
      </c>
      <c r="R411">
        <v>118</v>
      </c>
      <c r="S411">
        <v>4</v>
      </c>
      <c r="T411">
        <v>3</v>
      </c>
      <c r="U411">
        <v>4</v>
      </c>
      <c r="V411">
        <v>3</v>
      </c>
      <c r="W411">
        <v>12</v>
      </c>
      <c r="Y411" t="s">
        <v>1047</v>
      </c>
      <c r="Z411">
        <v>1164</v>
      </c>
      <c r="AA411" t="s">
        <v>118</v>
      </c>
    </row>
    <row r="412" spans="1:27" x14ac:dyDescent="0.25">
      <c r="A412" s="17" t="s">
        <v>68</v>
      </c>
      <c r="B412" s="25" t="s">
        <v>115</v>
      </c>
      <c r="C412" s="25" t="s">
        <v>2260</v>
      </c>
      <c r="D412" s="37" t="str">
        <f>VLOOKUP(S412, method!$A$1:$B$15, 2, 0)</f>
        <v>中前</v>
      </c>
      <c r="E412">
        <v>747</v>
      </c>
      <c r="F412" s="28">
        <v>1</v>
      </c>
      <c r="G412" t="s">
        <v>551</v>
      </c>
      <c r="H412" s="31" t="s">
        <v>455</v>
      </c>
      <c r="I412" s="43">
        <v>1650</v>
      </c>
      <c r="J412" s="32" t="s">
        <v>446</v>
      </c>
      <c r="K412">
        <v>5</v>
      </c>
      <c r="L412">
        <v>10</v>
      </c>
      <c r="M412">
        <v>38</v>
      </c>
      <c r="N412" s="25" t="s">
        <v>50</v>
      </c>
      <c r="O412" s="18" t="s">
        <v>116</v>
      </c>
      <c r="P412" s="12" t="s">
        <v>591</v>
      </c>
      <c r="Q412">
        <v>13</v>
      </c>
      <c r="R412">
        <v>134</v>
      </c>
      <c r="S412">
        <v>6</v>
      </c>
      <c r="T412">
        <v>6</v>
      </c>
      <c r="U412">
        <v>6</v>
      </c>
      <c r="V412">
        <v>1</v>
      </c>
      <c r="Y412" t="s">
        <v>748</v>
      </c>
      <c r="Z412">
        <v>1163</v>
      </c>
      <c r="AA412" t="s">
        <v>118</v>
      </c>
    </row>
    <row r="413" spans="1:27" x14ac:dyDescent="0.25">
      <c r="A413" s="17" t="s">
        <v>68</v>
      </c>
      <c r="B413" s="25" t="s">
        <v>115</v>
      </c>
      <c r="C413" s="25" t="s">
        <v>2260</v>
      </c>
      <c r="D413" s="36" t="str">
        <f>VLOOKUP(S413, method!$A$1:$B$15, 2, 0)</f>
        <v>中後</v>
      </c>
      <c r="E413">
        <v>689</v>
      </c>
      <c r="F413" s="34">
        <v>5</v>
      </c>
      <c r="G413" t="s">
        <v>593</v>
      </c>
      <c r="H413" s="31" t="s">
        <v>461</v>
      </c>
      <c r="I413" s="43">
        <v>1650</v>
      </c>
      <c r="J413" s="32" t="s">
        <v>446</v>
      </c>
      <c r="K413">
        <v>5</v>
      </c>
      <c r="L413">
        <v>7</v>
      </c>
      <c r="M413">
        <v>40</v>
      </c>
      <c r="N413" s="25" t="s">
        <v>50</v>
      </c>
      <c r="O413" s="18" t="s">
        <v>116</v>
      </c>
      <c r="P413" t="s">
        <v>474</v>
      </c>
      <c r="Q413">
        <v>7.7</v>
      </c>
      <c r="R413">
        <v>135</v>
      </c>
      <c r="S413">
        <v>8</v>
      </c>
      <c r="T413">
        <v>8</v>
      </c>
      <c r="U413">
        <v>6</v>
      </c>
      <c r="V413">
        <v>5</v>
      </c>
      <c r="Y413" t="s">
        <v>1048</v>
      </c>
      <c r="Z413">
        <v>1162</v>
      </c>
      <c r="AA413" t="s">
        <v>118</v>
      </c>
    </row>
    <row r="414" spans="1:27" x14ac:dyDescent="0.25">
      <c r="A414" s="17" t="s">
        <v>68</v>
      </c>
      <c r="B414" s="25" t="s">
        <v>115</v>
      </c>
      <c r="C414" s="25" t="s">
        <v>2260</v>
      </c>
      <c r="D414" s="35" t="str">
        <f>VLOOKUP(S414, method!$A$1:$B$15, 2, 0)</f>
        <v>放頭</v>
      </c>
      <c r="E414">
        <v>616</v>
      </c>
      <c r="F414" s="34">
        <v>5</v>
      </c>
      <c r="G414" t="s">
        <v>555</v>
      </c>
      <c r="H414" s="31" t="s">
        <v>461</v>
      </c>
      <c r="I414" s="43">
        <v>1650</v>
      </c>
      <c r="J414" s="32" t="s">
        <v>435</v>
      </c>
      <c r="K414">
        <v>4</v>
      </c>
      <c r="L414">
        <v>3</v>
      </c>
      <c r="M414">
        <v>42</v>
      </c>
      <c r="N414" s="25" t="s">
        <v>50</v>
      </c>
      <c r="O414" s="18" t="s">
        <v>116</v>
      </c>
      <c r="P414">
        <v>3</v>
      </c>
      <c r="Q414">
        <v>11</v>
      </c>
      <c r="R414">
        <v>118</v>
      </c>
      <c r="S414">
        <v>3</v>
      </c>
      <c r="T414">
        <v>3</v>
      </c>
      <c r="U414">
        <v>3</v>
      </c>
      <c r="V414">
        <v>5</v>
      </c>
      <c r="Y414" t="s">
        <v>1049</v>
      </c>
      <c r="Z414">
        <v>1143</v>
      </c>
      <c r="AA414" t="s">
        <v>118</v>
      </c>
    </row>
    <row r="415" spans="1:27" x14ac:dyDescent="0.25">
      <c r="A415" s="17" t="s">
        <v>68</v>
      </c>
      <c r="B415" s="25" t="s">
        <v>115</v>
      </c>
      <c r="C415" s="25" t="s">
        <v>2260</v>
      </c>
      <c r="D415" s="36" t="str">
        <f>VLOOKUP(S415, method!$A$1:$B$15, 2, 0)</f>
        <v>中後</v>
      </c>
      <c r="E415">
        <v>594</v>
      </c>
      <c r="F415">
        <v>11</v>
      </c>
      <c r="G415" t="s">
        <v>454</v>
      </c>
      <c r="H415" s="31" t="s">
        <v>455</v>
      </c>
      <c r="I415" s="43">
        <v>1650</v>
      </c>
      <c r="J415" s="32" t="s">
        <v>446</v>
      </c>
      <c r="K415">
        <v>4</v>
      </c>
      <c r="L415">
        <v>9</v>
      </c>
      <c r="M415">
        <v>42</v>
      </c>
      <c r="N415" s="25" t="s">
        <v>50</v>
      </c>
      <c r="O415" s="24" t="s">
        <v>34</v>
      </c>
      <c r="P415" t="s">
        <v>837</v>
      </c>
      <c r="Q415">
        <v>10</v>
      </c>
      <c r="R415">
        <v>117</v>
      </c>
      <c r="S415">
        <v>10</v>
      </c>
      <c r="T415">
        <v>11</v>
      </c>
      <c r="U415">
        <v>10</v>
      </c>
      <c r="V415">
        <v>11</v>
      </c>
      <c r="Y415" t="s">
        <v>1050</v>
      </c>
      <c r="Z415">
        <v>1161</v>
      </c>
      <c r="AA415" t="s">
        <v>118</v>
      </c>
    </row>
    <row r="416" spans="1:27" x14ac:dyDescent="0.25">
      <c r="A416" s="17" t="s">
        <v>68</v>
      </c>
      <c r="B416" s="25" t="s">
        <v>115</v>
      </c>
      <c r="C416" s="25" t="s">
        <v>2260</v>
      </c>
      <c r="D416" s="35" t="str">
        <f>VLOOKUP(S416, method!$A$1:$B$15, 2, 0)</f>
        <v>放頭</v>
      </c>
      <c r="E416">
        <v>515</v>
      </c>
      <c r="F416" s="28">
        <v>2</v>
      </c>
      <c r="G416" t="s">
        <v>596</v>
      </c>
      <c r="H416" s="31" t="s">
        <v>455</v>
      </c>
      <c r="I416" s="43">
        <v>1650</v>
      </c>
      <c r="J416" s="32" t="s">
        <v>446</v>
      </c>
      <c r="K416">
        <v>5</v>
      </c>
      <c r="L416">
        <v>2</v>
      </c>
      <c r="M416">
        <v>40</v>
      </c>
      <c r="N416" s="25" t="s">
        <v>50</v>
      </c>
      <c r="O416" s="24" t="s">
        <v>34</v>
      </c>
      <c r="P416" s="12" t="s">
        <v>591</v>
      </c>
      <c r="Q416">
        <v>16</v>
      </c>
      <c r="R416">
        <v>135</v>
      </c>
      <c r="S416">
        <v>3</v>
      </c>
      <c r="T416">
        <v>4</v>
      </c>
      <c r="U416">
        <v>3</v>
      </c>
      <c r="V416">
        <v>2</v>
      </c>
      <c r="Y416" t="s">
        <v>117</v>
      </c>
      <c r="Z416">
        <v>1172</v>
      </c>
      <c r="AA416" t="s">
        <v>118</v>
      </c>
    </row>
    <row r="417" spans="1:27" x14ac:dyDescent="0.25">
      <c r="A417" s="17" t="s">
        <v>68</v>
      </c>
      <c r="B417" s="25" t="s">
        <v>115</v>
      </c>
      <c r="C417" s="25" t="s">
        <v>2260</v>
      </c>
      <c r="D417" s="38" t="str">
        <f>VLOOKUP(S417, method!$A$1:$B$15, 2, 0)</f>
        <v>留後</v>
      </c>
      <c r="E417">
        <v>480</v>
      </c>
      <c r="F417">
        <v>8</v>
      </c>
      <c r="G417" t="s">
        <v>458</v>
      </c>
      <c r="H417" s="42" t="s">
        <v>445</v>
      </c>
      <c r="I417">
        <v>1200</v>
      </c>
      <c r="J417" s="32" t="s">
        <v>435</v>
      </c>
      <c r="K417">
        <v>4</v>
      </c>
      <c r="L417">
        <v>6</v>
      </c>
      <c r="M417">
        <v>41</v>
      </c>
      <c r="N417" s="25" t="s">
        <v>50</v>
      </c>
      <c r="O417" s="24" t="s">
        <v>34</v>
      </c>
      <c r="P417" t="s">
        <v>474</v>
      </c>
      <c r="Q417">
        <v>58</v>
      </c>
      <c r="R417">
        <v>119</v>
      </c>
      <c r="S417">
        <v>11</v>
      </c>
      <c r="T417">
        <v>11</v>
      </c>
      <c r="U417">
        <v>8</v>
      </c>
      <c r="Y417" t="s">
        <v>1051</v>
      </c>
      <c r="Z417">
        <v>1164</v>
      </c>
      <c r="AA417" t="s">
        <v>1052</v>
      </c>
    </row>
    <row r="418" spans="1:27" x14ac:dyDescent="0.25">
      <c r="A418" s="17" t="s">
        <v>68</v>
      </c>
      <c r="B418" s="25" t="s">
        <v>115</v>
      </c>
      <c r="C418" s="25" t="s">
        <v>2260</v>
      </c>
      <c r="D418" s="35" t="str">
        <f>VLOOKUP(S418, method!$A$1:$B$15, 2, 0)</f>
        <v>放頭</v>
      </c>
      <c r="E418">
        <v>207</v>
      </c>
      <c r="F418">
        <v>14</v>
      </c>
      <c r="G418" t="s">
        <v>1053</v>
      </c>
      <c r="H418" t="s">
        <v>429</v>
      </c>
      <c r="I418">
        <v>1600</v>
      </c>
      <c r="J418" s="32" t="s">
        <v>435</v>
      </c>
      <c r="K418">
        <v>4</v>
      </c>
      <c r="L418">
        <v>7</v>
      </c>
      <c r="M418">
        <v>44</v>
      </c>
      <c r="N418" s="25" t="s">
        <v>50</v>
      </c>
      <c r="O418" s="21" t="s">
        <v>53</v>
      </c>
      <c r="P418" t="s">
        <v>1054</v>
      </c>
      <c r="Q418">
        <v>154</v>
      </c>
      <c r="R418">
        <v>121</v>
      </c>
      <c r="S418">
        <v>3</v>
      </c>
      <c r="T418">
        <v>4</v>
      </c>
      <c r="U418">
        <v>13</v>
      </c>
      <c r="V418">
        <v>14</v>
      </c>
      <c r="Y418" t="s">
        <v>1055</v>
      </c>
      <c r="Z418">
        <v>1187</v>
      </c>
      <c r="AA418" t="s">
        <v>1056</v>
      </c>
    </row>
    <row r="419" spans="1:27" x14ac:dyDescent="0.25">
      <c r="A419" s="17" t="s">
        <v>68</v>
      </c>
      <c r="B419" s="25" t="s">
        <v>115</v>
      </c>
      <c r="C419" s="25" t="s">
        <v>2260</v>
      </c>
      <c r="D419" s="38" t="str">
        <f>VLOOKUP(S419, method!$A$1:$B$15, 2, 0)</f>
        <v>留後</v>
      </c>
      <c r="E419">
        <v>160</v>
      </c>
      <c r="F419">
        <v>10</v>
      </c>
      <c r="G419" t="s">
        <v>569</v>
      </c>
      <c r="H419" s="31" t="s">
        <v>450</v>
      </c>
      <c r="I419" s="43">
        <v>1650</v>
      </c>
      <c r="J419" s="32" t="s">
        <v>435</v>
      </c>
      <c r="K419">
        <v>4</v>
      </c>
      <c r="L419">
        <v>9</v>
      </c>
      <c r="M419">
        <v>46</v>
      </c>
      <c r="N419" s="25" t="s">
        <v>50</v>
      </c>
      <c r="O419" s="27" t="s">
        <v>93</v>
      </c>
      <c r="P419" t="s">
        <v>674</v>
      </c>
      <c r="Q419">
        <v>71</v>
      </c>
      <c r="R419">
        <v>123</v>
      </c>
      <c r="S419">
        <v>12</v>
      </c>
      <c r="T419">
        <v>12</v>
      </c>
      <c r="U419">
        <v>11</v>
      </c>
      <c r="V419">
        <v>10</v>
      </c>
      <c r="Y419" t="s">
        <v>964</v>
      </c>
      <c r="Z419">
        <v>1182</v>
      </c>
      <c r="AA419" t="s">
        <v>147</v>
      </c>
    </row>
    <row r="420" spans="1:27" x14ac:dyDescent="0.25">
      <c r="A420" s="17" t="s">
        <v>68</v>
      </c>
      <c r="B420" s="25" t="s">
        <v>115</v>
      </c>
      <c r="C420" s="25" t="s">
        <v>2260</v>
      </c>
      <c r="D420" s="36" t="str">
        <f>VLOOKUP(S420, method!$A$1:$B$15, 2, 0)</f>
        <v>中後</v>
      </c>
      <c r="E420">
        <v>93</v>
      </c>
      <c r="F420">
        <v>10</v>
      </c>
      <c r="G420" t="s">
        <v>1057</v>
      </c>
      <c r="H420" t="s">
        <v>539</v>
      </c>
      <c r="I420">
        <v>1200</v>
      </c>
      <c r="J420" s="32" t="s">
        <v>446</v>
      </c>
      <c r="K420" t="s">
        <v>540</v>
      </c>
      <c r="L420">
        <v>7</v>
      </c>
      <c r="M420">
        <v>48</v>
      </c>
      <c r="N420" s="25" t="s">
        <v>50</v>
      </c>
      <c r="O420" s="18" t="s">
        <v>116</v>
      </c>
      <c r="P420" t="s">
        <v>474</v>
      </c>
      <c r="Q420">
        <v>114</v>
      </c>
      <c r="R420">
        <v>122</v>
      </c>
      <c r="S420">
        <v>8</v>
      </c>
      <c r="T420">
        <v>8</v>
      </c>
      <c r="U420">
        <v>10</v>
      </c>
      <c r="Y420" t="s">
        <v>1058</v>
      </c>
      <c r="Z420">
        <v>1181</v>
      </c>
      <c r="AA420" t="s">
        <v>147</v>
      </c>
    </row>
    <row r="421" spans="1:27" x14ac:dyDescent="0.25">
      <c r="A421" s="17" t="s">
        <v>68</v>
      </c>
      <c r="B421" s="25" t="s">
        <v>115</v>
      </c>
      <c r="C421" s="25" t="s">
        <v>2260</v>
      </c>
      <c r="D421" s="36" t="str">
        <f>VLOOKUP(S421, method!$A$1:$B$15, 2, 0)</f>
        <v>中後</v>
      </c>
      <c r="E421">
        <v>802</v>
      </c>
      <c r="F421">
        <v>11</v>
      </c>
      <c r="G421" t="s">
        <v>574</v>
      </c>
      <c r="H421" t="s">
        <v>429</v>
      </c>
      <c r="I421">
        <v>1200</v>
      </c>
      <c r="J421" s="32" t="s">
        <v>446</v>
      </c>
      <c r="K421" t="s">
        <v>1059</v>
      </c>
      <c r="L421">
        <v>2</v>
      </c>
      <c r="M421" t="s">
        <v>546</v>
      </c>
      <c r="N421" s="25" t="s">
        <v>50</v>
      </c>
      <c r="O421" s="18" t="s">
        <v>116</v>
      </c>
      <c r="P421" t="s">
        <v>436</v>
      </c>
      <c r="Q421">
        <v>46</v>
      </c>
      <c r="R421">
        <v>121</v>
      </c>
      <c r="S421">
        <v>8</v>
      </c>
      <c r="T421">
        <v>9</v>
      </c>
      <c r="U421">
        <v>11</v>
      </c>
      <c r="Y421" t="s">
        <v>1060</v>
      </c>
      <c r="Z421">
        <v>1188</v>
      </c>
      <c r="AA421" t="s">
        <v>999</v>
      </c>
    </row>
    <row r="422" spans="1:27" x14ac:dyDescent="0.25">
      <c r="A422" s="17" t="s">
        <v>68</v>
      </c>
      <c r="B422" s="25" t="s">
        <v>115</v>
      </c>
      <c r="C422" s="25" t="s">
        <v>2260</v>
      </c>
      <c r="D422" s="37" t="str">
        <f>VLOOKUP(S422, method!$A$1:$B$15, 2, 0)</f>
        <v>中前</v>
      </c>
      <c r="E422">
        <v>751</v>
      </c>
      <c r="F422">
        <v>10</v>
      </c>
      <c r="G422" t="s">
        <v>576</v>
      </c>
      <c r="H422" t="s">
        <v>441</v>
      </c>
      <c r="I422">
        <v>1000</v>
      </c>
      <c r="J422" s="33" t="s">
        <v>430</v>
      </c>
      <c r="K422" t="s">
        <v>1059</v>
      </c>
      <c r="L422">
        <v>11</v>
      </c>
      <c r="M422" t="s">
        <v>546</v>
      </c>
      <c r="N422" s="25" t="s">
        <v>50</v>
      </c>
      <c r="O422" s="18" t="s">
        <v>116</v>
      </c>
      <c r="P422" t="s">
        <v>837</v>
      </c>
      <c r="Q422">
        <v>50</v>
      </c>
      <c r="R422">
        <v>121</v>
      </c>
      <c r="S422">
        <v>6</v>
      </c>
      <c r="T422">
        <v>8</v>
      </c>
      <c r="U422">
        <v>10</v>
      </c>
      <c r="Y422" t="s">
        <v>1061</v>
      </c>
      <c r="Z422">
        <v>1198</v>
      </c>
      <c r="AA422" t="s">
        <v>26</v>
      </c>
    </row>
    <row r="423" spans="1:27" x14ac:dyDescent="0.25">
      <c r="A423" s="17" t="s">
        <v>68</v>
      </c>
      <c r="B423" s="26" t="s">
        <v>120</v>
      </c>
      <c r="C423" s="26" t="s">
        <v>2261</v>
      </c>
      <c r="D423" s="37" t="str">
        <f>VLOOKUP(S423, method!$A$1:$B$15, 2, 0)</f>
        <v>中前</v>
      </c>
      <c r="E423">
        <v>31</v>
      </c>
      <c r="F423">
        <v>12</v>
      </c>
      <c r="G423" t="s">
        <v>1013</v>
      </c>
      <c r="H423" s="31" t="s">
        <v>455</v>
      </c>
      <c r="I423">
        <v>1800</v>
      </c>
      <c r="J423" s="32" t="s">
        <v>446</v>
      </c>
      <c r="K423">
        <v>4</v>
      </c>
      <c r="L423">
        <v>1</v>
      </c>
      <c r="M423">
        <v>41</v>
      </c>
      <c r="N423" s="19" t="s">
        <v>24</v>
      </c>
      <c r="O423" s="17" t="s">
        <v>121</v>
      </c>
      <c r="P423" t="s">
        <v>492</v>
      </c>
      <c r="Q423">
        <v>5.9</v>
      </c>
      <c r="R423">
        <v>117</v>
      </c>
      <c r="S423">
        <v>4</v>
      </c>
      <c r="T423">
        <v>3</v>
      </c>
      <c r="U423">
        <v>3</v>
      </c>
      <c r="V423">
        <v>3</v>
      </c>
      <c r="W423">
        <v>12</v>
      </c>
      <c r="Y423" t="s">
        <v>1062</v>
      </c>
      <c r="Z423">
        <v>1234</v>
      </c>
      <c r="AA423" t="s">
        <v>124</v>
      </c>
    </row>
    <row r="424" spans="1:27" x14ac:dyDescent="0.25">
      <c r="A424" s="17" t="s">
        <v>68</v>
      </c>
      <c r="B424" s="26" t="s">
        <v>120</v>
      </c>
      <c r="C424" s="26" t="s">
        <v>2261</v>
      </c>
      <c r="D424" s="37" t="str">
        <f>VLOOKUP(S424, method!$A$1:$B$15, 2, 0)</f>
        <v>中前</v>
      </c>
      <c r="E424">
        <v>842</v>
      </c>
      <c r="F424" s="28">
        <v>2</v>
      </c>
      <c r="G424" t="s">
        <v>547</v>
      </c>
      <c r="H424" s="31" t="s">
        <v>455</v>
      </c>
      <c r="I424">
        <v>1800</v>
      </c>
      <c r="J424" s="32" t="s">
        <v>446</v>
      </c>
      <c r="K424">
        <v>4</v>
      </c>
      <c r="L424">
        <v>11</v>
      </c>
      <c r="M424">
        <v>43</v>
      </c>
      <c r="N424" s="19" t="s">
        <v>24</v>
      </c>
      <c r="O424" s="17" t="s">
        <v>121</v>
      </c>
      <c r="P424" s="12" t="s">
        <v>464</v>
      </c>
      <c r="Q424">
        <v>9.8000000000000007</v>
      </c>
      <c r="R424">
        <v>119</v>
      </c>
      <c r="S424">
        <v>5</v>
      </c>
      <c r="T424">
        <v>5</v>
      </c>
      <c r="U424">
        <v>2</v>
      </c>
      <c r="V424">
        <v>2</v>
      </c>
      <c r="W424">
        <v>2</v>
      </c>
      <c r="Y424" t="s">
        <v>1063</v>
      </c>
      <c r="Z424">
        <v>1216</v>
      </c>
      <c r="AA424" t="s">
        <v>124</v>
      </c>
    </row>
    <row r="425" spans="1:27" x14ac:dyDescent="0.25">
      <c r="A425" s="17" t="s">
        <v>68</v>
      </c>
      <c r="B425" s="26" t="s">
        <v>120</v>
      </c>
      <c r="C425" s="26" t="s">
        <v>2261</v>
      </c>
      <c r="D425" s="37" t="str">
        <f>VLOOKUP(S425, method!$A$1:$B$15, 2, 0)</f>
        <v>中前</v>
      </c>
      <c r="E425">
        <v>691</v>
      </c>
      <c r="F425" s="28">
        <v>3</v>
      </c>
      <c r="G425" t="s">
        <v>593</v>
      </c>
      <c r="H425" s="31" t="s">
        <v>461</v>
      </c>
      <c r="I425" s="43">
        <v>1650</v>
      </c>
      <c r="J425" s="32" t="s">
        <v>446</v>
      </c>
      <c r="K425">
        <v>4</v>
      </c>
      <c r="L425">
        <v>8</v>
      </c>
      <c r="M425">
        <v>43</v>
      </c>
      <c r="N425" s="19" t="s">
        <v>24</v>
      </c>
      <c r="O425" s="17" t="s">
        <v>121</v>
      </c>
      <c r="P425" s="12" t="s">
        <v>451</v>
      </c>
      <c r="Q425">
        <v>10</v>
      </c>
      <c r="R425">
        <v>118</v>
      </c>
      <c r="S425">
        <v>4</v>
      </c>
      <c r="T425">
        <v>4</v>
      </c>
      <c r="U425">
        <v>4</v>
      </c>
      <c r="V425">
        <v>3</v>
      </c>
      <c r="Y425" t="s">
        <v>748</v>
      </c>
      <c r="Z425">
        <v>1204</v>
      </c>
      <c r="AA425" t="s">
        <v>124</v>
      </c>
    </row>
    <row r="426" spans="1:27" x14ac:dyDescent="0.25">
      <c r="A426" s="17" t="s">
        <v>68</v>
      </c>
      <c r="B426" s="26" t="s">
        <v>120</v>
      </c>
      <c r="C426" s="26" t="s">
        <v>2261</v>
      </c>
      <c r="D426" s="37" t="str">
        <f>VLOOKUP(S426, method!$A$1:$B$15, 2, 0)</f>
        <v>中前</v>
      </c>
      <c r="E426">
        <v>631</v>
      </c>
      <c r="F426" s="28">
        <v>3</v>
      </c>
      <c r="G426" t="s">
        <v>712</v>
      </c>
      <c r="H426" s="30" t="s">
        <v>445</v>
      </c>
      <c r="I426" s="43">
        <v>1650</v>
      </c>
      <c r="J426" s="32" t="s">
        <v>446</v>
      </c>
      <c r="K426">
        <v>4</v>
      </c>
      <c r="L426">
        <v>4</v>
      </c>
      <c r="M426">
        <v>41</v>
      </c>
      <c r="N426" s="19" t="s">
        <v>24</v>
      </c>
      <c r="O426" s="17" t="s">
        <v>121</v>
      </c>
      <c r="P426" s="12" t="s">
        <v>591</v>
      </c>
      <c r="Q426">
        <v>4.3</v>
      </c>
      <c r="R426">
        <v>117</v>
      </c>
      <c r="S426">
        <v>4</v>
      </c>
      <c r="T426">
        <v>4</v>
      </c>
      <c r="U426">
        <v>3</v>
      </c>
      <c r="V426">
        <v>3</v>
      </c>
      <c r="Y426" t="s">
        <v>122</v>
      </c>
      <c r="Z426">
        <v>1185</v>
      </c>
      <c r="AA426" t="s">
        <v>124</v>
      </c>
    </row>
    <row r="427" spans="1:27" x14ac:dyDescent="0.25">
      <c r="A427" s="17" t="s">
        <v>68</v>
      </c>
      <c r="B427" s="26" t="s">
        <v>120</v>
      </c>
      <c r="C427" s="26" t="s">
        <v>2261</v>
      </c>
      <c r="D427" s="37" t="str">
        <f>VLOOKUP(S427, method!$A$1:$B$15, 2, 0)</f>
        <v>中前</v>
      </c>
      <c r="E427">
        <v>596</v>
      </c>
      <c r="F427" s="34">
        <v>4</v>
      </c>
      <c r="G427" t="s">
        <v>454</v>
      </c>
      <c r="H427" s="31" t="s">
        <v>455</v>
      </c>
      <c r="I427" s="43">
        <v>1650</v>
      </c>
      <c r="J427" s="32" t="s">
        <v>446</v>
      </c>
      <c r="K427">
        <v>4</v>
      </c>
      <c r="L427">
        <v>10</v>
      </c>
      <c r="M427">
        <v>42</v>
      </c>
      <c r="N427" s="19" t="s">
        <v>24</v>
      </c>
      <c r="O427" s="17" t="s">
        <v>121</v>
      </c>
      <c r="P427" s="12">
        <v>2</v>
      </c>
      <c r="Q427">
        <v>34</v>
      </c>
      <c r="R427">
        <v>118</v>
      </c>
      <c r="S427">
        <v>7</v>
      </c>
      <c r="T427">
        <v>7</v>
      </c>
      <c r="U427">
        <v>5</v>
      </c>
      <c r="V427">
        <v>4</v>
      </c>
      <c r="Y427" t="s">
        <v>597</v>
      </c>
      <c r="Z427">
        <v>1198</v>
      </c>
      <c r="AA427" t="s">
        <v>124</v>
      </c>
    </row>
    <row r="428" spans="1:27" x14ac:dyDescent="0.25">
      <c r="A428" s="17" t="s">
        <v>68</v>
      </c>
      <c r="B428" s="26" t="s">
        <v>120</v>
      </c>
      <c r="C428" s="26" t="s">
        <v>2261</v>
      </c>
      <c r="D428" s="37" t="str">
        <f>VLOOKUP(S428, method!$A$1:$B$15, 2, 0)</f>
        <v>中前</v>
      </c>
      <c r="E428">
        <v>497</v>
      </c>
      <c r="F428">
        <v>6</v>
      </c>
      <c r="G428" t="s">
        <v>932</v>
      </c>
      <c r="H428" s="31" t="s">
        <v>450</v>
      </c>
      <c r="I428" s="43">
        <v>1650</v>
      </c>
      <c r="J428" s="32" t="s">
        <v>446</v>
      </c>
      <c r="K428">
        <v>4</v>
      </c>
      <c r="L428">
        <v>6</v>
      </c>
      <c r="M428">
        <v>44</v>
      </c>
      <c r="N428" s="19" t="s">
        <v>24</v>
      </c>
      <c r="O428" s="25" t="s">
        <v>150</v>
      </c>
      <c r="P428" t="s">
        <v>488</v>
      </c>
      <c r="Q428">
        <v>10</v>
      </c>
      <c r="R428">
        <v>119</v>
      </c>
      <c r="S428">
        <v>7</v>
      </c>
      <c r="T428">
        <v>7</v>
      </c>
      <c r="U428">
        <v>6</v>
      </c>
      <c r="V428">
        <v>6</v>
      </c>
      <c r="Y428" t="s">
        <v>960</v>
      </c>
      <c r="Z428">
        <v>1201</v>
      </c>
      <c r="AA428" t="s">
        <v>124</v>
      </c>
    </row>
    <row r="429" spans="1:27" x14ac:dyDescent="0.25">
      <c r="A429" s="17" t="s">
        <v>68</v>
      </c>
      <c r="B429" s="26" t="s">
        <v>120</v>
      </c>
      <c r="C429" s="26" t="s">
        <v>2261</v>
      </c>
      <c r="D429" s="35" t="str">
        <f>VLOOKUP(S429, method!$A$1:$B$15, 2, 0)</f>
        <v>放頭</v>
      </c>
      <c r="E429">
        <v>391</v>
      </c>
      <c r="F429">
        <v>11</v>
      </c>
      <c r="G429" t="s">
        <v>1042</v>
      </c>
      <c r="H429" t="s">
        <v>506</v>
      </c>
      <c r="I429">
        <v>1400</v>
      </c>
      <c r="J429" s="32" t="s">
        <v>435</v>
      </c>
      <c r="K429">
        <v>4</v>
      </c>
      <c r="L429">
        <v>3</v>
      </c>
      <c r="M429">
        <v>46</v>
      </c>
      <c r="N429" s="19" t="s">
        <v>24</v>
      </c>
      <c r="O429" s="20" t="s">
        <v>19</v>
      </c>
      <c r="P429" t="s">
        <v>459</v>
      </c>
      <c r="Q429">
        <v>21</v>
      </c>
      <c r="R429">
        <v>121</v>
      </c>
      <c r="S429">
        <v>3</v>
      </c>
      <c r="T429">
        <v>3</v>
      </c>
      <c r="U429">
        <v>3</v>
      </c>
      <c r="V429">
        <v>11</v>
      </c>
      <c r="Y429" t="s">
        <v>1064</v>
      </c>
      <c r="Z429">
        <v>1189</v>
      </c>
      <c r="AA429" t="s">
        <v>124</v>
      </c>
    </row>
    <row r="430" spans="1:27" x14ac:dyDescent="0.25">
      <c r="A430" s="17" t="s">
        <v>68</v>
      </c>
      <c r="B430" s="26" t="s">
        <v>120</v>
      </c>
      <c r="C430" s="26" t="s">
        <v>2261</v>
      </c>
      <c r="D430" s="35" t="str">
        <f>VLOOKUP(S430, method!$A$1:$B$15, 2, 0)</f>
        <v>放頭</v>
      </c>
      <c r="E430">
        <v>333</v>
      </c>
      <c r="F430">
        <v>7</v>
      </c>
      <c r="G430" t="s">
        <v>887</v>
      </c>
      <c r="H430" s="31" t="s">
        <v>450</v>
      </c>
      <c r="I430" s="43">
        <v>1650</v>
      </c>
      <c r="J430" s="32" t="s">
        <v>435</v>
      </c>
      <c r="K430">
        <v>4</v>
      </c>
      <c r="L430">
        <v>12</v>
      </c>
      <c r="M430">
        <v>48</v>
      </c>
      <c r="N430" s="19" t="s">
        <v>24</v>
      </c>
      <c r="O430" s="17" t="s">
        <v>84</v>
      </c>
      <c r="P430" s="12" t="s">
        <v>558</v>
      </c>
      <c r="Q430">
        <v>14</v>
      </c>
      <c r="R430">
        <v>124</v>
      </c>
      <c r="S430">
        <v>1</v>
      </c>
      <c r="T430">
        <v>1</v>
      </c>
      <c r="U430">
        <v>1</v>
      </c>
      <c r="V430">
        <v>7</v>
      </c>
      <c r="Y430" t="s">
        <v>895</v>
      </c>
      <c r="Z430">
        <v>1192</v>
      </c>
      <c r="AA430" t="s">
        <v>124</v>
      </c>
    </row>
    <row r="431" spans="1:27" x14ac:dyDescent="0.25">
      <c r="A431" s="17" t="s">
        <v>68</v>
      </c>
      <c r="B431" s="26" t="s">
        <v>120</v>
      </c>
      <c r="C431" s="26" t="s">
        <v>2261</v>
      </c>
      <c r="D431" s="35" t="str">
        <f>VLOOKUP(S431, method!$A$1:$B$15, 2, 0)</f>
        <v>放頭</v>
      </c>
      <c r="E431">
        <v>263</v>
      </c>
      <c r="F431">
        <v>14</v>
      </c>
      <c r="G431" t="s">
        <v>605</v>
      </c>
      <c r="H431" t="s">
        <v>441</v>
      </c>
      <c r="I431">
        <v>1600</v>
      </c>
      <c r="J431" s="32" t="s">
        <v>435</v>
      </c>
      <c r="K431">
        <v>4</v>
      </c>
      <c r="L431">
        <v>11</v>
      </c>
      <c r="M431">
        <v>48</v>
      </c>
      <c r="N431" s="19" t="s">
        <v>24</v>
      </c>
      <c r="O431" s="17" t="s">
        <v>84</v>
      </c>
      <c r="P431">
        <v>7</v>
      </c>
      <c r="Q431">
        <v>38</v>
      </c>
      <c r="R431">
        <v>124</v>
      </c>
      <c r="S431">
        <v>3</v>
      </c>
      <c r="T431">
        <v>1</v>
      </c>
      <c r="U431">
        <v>1</v>
      </c>
      <c r="V431">
        <v>14</v>
      </c>
      <c r="Y431" t="s">
        <v>1065</v>
      </c>
      <c r="Z431">
        <v>1194</v>
      </c>
      <c r="AA431" t="s">
        <v>124</v>
      </c>
    </row>
    <row r="432" spans="1:27" x14ac:dyDescent="0.25">
      <c r="A432" s="17" t="s">
        <v>68</v>
      </c>
      <c r="B432" s="26" t="s">
        <v>120</v>
      </c>
      <c r="C432" s="26" t="s">
        <v>2261</v>
      </c>
      <c r="D432" s="37" t="str">
        <f>VLOOKUP(S432, method!$A$1:$B$15, 2, 0)</f>
        <v>中前</v>
      </c>
      <c r="E432">
        <v>214</v>
      </c>
      <c r="F432" s="28">
        <v>2</v>
      </c>
      <c r="G432" t="s">
        <v>470</v>
      </c>
      <c r="H432" s="30" t="s">
        <v>445</v>
      </c>
      <c r="I432" s="43">
        <v>1650</v>
      </c>
      <c r="J432" s="32" t="s">
        <v>435</v>
      </c>
      <c r="K432">
        <v>4</v>
      </c>
      <c r="L432">
        <v>6</v>
      </c>
      <c r="M432">
        <v>47</v>
      </c>
      <c r="N432" s="19" t="s">
        <v>24</v>
      </c>
      <c r="O432" s="17" t="s">
        <v>84</v>
      </c>
      <c r="P432" s="12" t="s">
        <v>431</v>
      </c>
      <c r="Q432">
        <v>5.4</v>
      </c>
      <c r="R432">
        <v>126</v>
      </c>
      <c r="S432">
        <v>7</v>
      </c>
      <c r="T432">
        <v>7</v>
      </c>
      <c r="U432">
        <v>6</v>
      </c>
      <c r="V432">
        <v>2</v>
      </c>
      <c r="Y432" t="s">
        <v>799</v>
      </c>
      <c r="Z432">
        <v>1191</v>
      </c>
      <c r="AA432" t="s">
        <v>124</v>
      </c>
    </row>
    <row r="433" spans="1:27" x14ac:dyDescent="0.25">
      <c r="A433" s="17" t="s">
        <v>68</v>
      </c>
      <c r="B433" s="26" t="s">
        <v>120</v>
      </c>
      <c r="C433" s="26" t="s">
        <v>2261</v>
      </c>
      <c r="D433" s="35" t="str">
        <f>VLOOKUP(S433, method!$A$1:$B$15, 2, 0)</f>
        <v>放頭</v>
      </c>
      <c r="E433">
        <v>170</v>
      </c>
      <c r="F433">
        <v>9</v>
      </c>
      <c r="G433" t="s">
        <v>993</v>
      </c>
      <c r="H433" t="s">
        <v>467</v>
      </c>
      <c r="I433" s="43">
        <v>1650</v>
      </c>
      <c r="J433" s="32" t="s">
        <v>435</v>
      </c>
      <c r="K433">
        <v>4</v>
      </c>
      <c r="L433">
        <v>2</v>
      </c>
      <c r="M433">
        <v>49</v>
      </c>
      <c r="N433" s="19" t="s">
        <v>24</v>
      </c>
      <c r="O433" s="17" t="s">
        <v>84</v>
      </c>
      <c r="P433" t="s">
        <v>624</v>
      </c>
      <c r="Q433">
        <v>9.9</v>
      </c>
      <c r="R433">
        <v>126</v>
      </c>
      <c r="S433">
        <v>1</v>
      </c>
      <c r="T433">
        <v>3</v>
      </c>
      <c r="U433">
        <v>5</v>
      </c>
      <c r="V433">
        <v>9</v>
      </c>
      <c r="Y433" t="s">
        <v>489</v>
      </c>
      <c r="Z433">
        <v>1195</v>
      </c>
      <c r="AA433" t="s">
        <v>124</v>
      </c>
    </row>
    <row r="434" spans="1:27" x14ac:dyDescent="0.25">
      <c r="A434" s="17" t="s">
        <v>68</v>
      </c>
      <c r="B434" s="26" t="s">
        <v>120</v>
      </c>
      <c r="C434" s="26" t="s">
        <v>2261</v>
      </c>
      <c r="D434" s="37" t="str">
        <f>VLOOKUP(S434, method!$A$1:$B$15, 2, 0)</f>
        <v>中前</v>
      </c>
      <c r="E434">
        <v>123</v>
      </c>
      <c r="F434" s="34">
        <v>4</v>
      </c>
      <c r="G434" t="s">
        <v>477</v>
      </c>
      <c r="H434" t="s">
        <v>467</v>
      </c>
      <c r="I434" s="43">
        <v>1650</v>
      </c>
      <c r="J434" s="32" t="s">
        <v>435</v>
      </c>
      <c r="K434">
        <v>4</v>
      </c>
      <c r="L434">
        <v>9</v>
      </c>
      <c r="M434">
        <v>51</v>
      </c>
      <c r="N434" s="19" t="s">
        <v>24</v>
      </c>
      <c r="O434" s="17" t="s">
        <v>84</v>
      </c>
      <c r="P434" t="s">
        <v>541</v>
      </c>
      <c r="Q434">
        <v>8.1999999999999993</v>
      </c>
      <c r="R434">
        <v>127</v>
      </c>
      <c r="S434">
        <v>4</v>
      </c>
      <c r="T434">
        <v>4</v>
      </c>
      <c r="U434">
        <v>3</v>
      </c>
      <c r="V434">
        <v>4</v>
      </c>
      <c r="Y434" t="s">
        <v>898</v>
      </c>
      <c r="Z434">
        <v>1193</v>
      </c>
      <c r="AA434" t="s">
        <v>124</v>
      </c>
    </row>
    <row r="435" spans="1:27" x14ac:dyDescent="0.25">
      <c r="A435" s="17" t="s">
        <v>68</v>
      </c>
      <c r="B435" s="26" t="s">
        <v>120</v>
      </c>
      <c r="C435" s="26" t="s">
        <v>2261</v>
      </c>
      <c r="D435" s="37" t="str">
        <f>VLOOKUP(S435, method!$A$1:$B$15, 2, 0)</f>
        <v>中前</v>
      </c>
      <c r="E435">
        <v>50</v>
      </c>
      <c r="F435" s="34">
        <v>5</v>
      </c>
      <c r="G435" t="s">
        <v>653</v>
      </c>
      <c r="H435" s="31" t="s">
        <v>461</v>
      </c>
      <c r="I435" s="43">
        <v>1650</v>
      </c>
      <c r="J435" s="32" t="s">
        <v>435</v>
      </c>
      <c r="K435">
        <v>4</v>
      </c>
      <c r="L435">
        <v>8</v>
      </c>
      <c r="M435">
        <v>52</v>
      </c>
      <c r="N435" s="19" t="s">
        <v>24</v>
      </c>
      <c r="O435" s="17" t="s">
        <v>84</v>
      </c>
      <c r="P435" s="12" t="s">
        <v>521</v>
      </c>
      <c r="Q435">
        <v>23</v>
      </c>
      <c r="R435">
        <v>128</v>
      </c>
      <c r="S435">
        <v>6</v>
      </c>
      <c r="T435">
        <v>7</v>
      </c>
      <c r="U435">
        <v>4</v>
      </c>
      <c r="V435">
        <v>5</v>
      </c>
      <c r="Y435" t="s">
        <v>1066</v>
      </c>
      <c r="Z435">
        <v>1180</v>
      </c>
      <c r="AA435" t="s">
        <v>124</v>
      </c>
    </row>
    <row r="436" spans="1:27" x14ac:dyDescent="0.25">
      <c r="A436" s="17" t="s">
        <v>68</v>
      </c>
      <c r="B436" s="26" t="s">
        <v>120</v>
      </c>
      <c r="C436" s="26" t="s">
        <v>2261</v>
      </c>
      <c r="D436" s="37" t="str">
        <f>VLOOKUP(S436, method!$A$1:$B$15, 2, 0)</f>
        <v>中前</v>
      </c>
      <c r="E436">
        <v>16</v>
      </c>
      <c r="F436">
        <v>8</v>
      </c>
      <c r="G436" t="s">
        <v>655</v>
      </c>
      <c r="H436" s="31" t="s">
        <v>450</v>
      </c>
      <c r="I436" s="43">
        <v>1650</v>
      </c>
      <c r="J436" s="32" t="s">
        <v>435</v>
      </c>
      <c r="K436">
        <v>4</v>
      </c>
      <c r="L436">
        <v>3</v>
      </c>
      <c r="M436">
        <v>53</v>
      </c>
      <c r="N436" s="19" t="s">
        <v>24</v>
      </c>
      <c r="O436" s="17" t="s">
        <v>84</v>
      </c>
      <c r="P436" t="s">
        <v>459</v>
      </c>
      <c r="Q436">
        <v>10</v>
      </c>
      <c r="R436">
        <v>128</v>
      </c>
      <c r="S436">
        <v>7</v>
      </c>
      <c r="T436">
        <v>6</v>
      </c>
      <c r="U436">
        <v>7</v>
      </c>
      <c r="V436">
        <v>8</v>
      </c>
      <c r="Y436" t="s">
        <v>1067</v>
      </c>
      <c r="Z436">
        <v>1170</v>
      </c>
      <c r="AA436" t="s">
        <v>124</v>
      </c>
    </row>
    <row r="437" spans="1:27" x14ac:dyDescent="0.25">
      <c r="A437" s="17" t="s">
        <v>68</v>
      </c>
      <c r="B437" s="26" t="s">
        <v>120</v>
      </c>
      <c r="C437" s="26" t="s">
        <v>2261</v>
      </c>
      <c r="D437" s="37" t="str">
        <f>VLOOKUP(S437, method!$A$1:$B$15, 2, 0)</f>
        <v>中前</v>
      </c>
      <c r="E437">
        <v>814</v>
      </c>
      <c r="F437">
        <v>6</v>
      </c>
      <c r="G437" t="s">
        <v>729</v>
      </c>
      <c r="H437" s="31" t="s">
        <v>455</v>
      </c>
      <c r="I437" s="43">
        <v>1650</v>
      </c>
      <c r="J437" s="32" t="s">
        <v>446</v>
      </c>
      <c r="K437">
        <v>4</v>
      </c>
      <c r="L437">
        <v>4</v>
      </c>
      <c r="M437">
        <v>53</v>
      </c>
      <c r="N437" s="19" t="s">
        <v>24</v>
      </c>
      <c r="O437" s="17" t="s">
        <v>84</v>
      </c>
      <c r="P437" s="12">
        <v>2</v>
      </c>
      <c r="Q437">
        <v>6.3</v>
      </c>
      <c r="R437">
        <v>129</v>
      </c>
      <c r="S437">
        <v>4</v>
      </c>
      <c r="T437">
        <v>4</v>
      </c>
      <c r="U437">
        <v>4</v>
      </c>
      <c r="V437">
        <v>6</v>
      </c>
      <c r="Y437" t="s">
        <v>1068</v>
      </c>
      <c r="Z437">
        <v>1197</v>
      </c>
      <c r="AA437" t="s">
        <v>124</v>
      </c>
    </row>
    <row r="438" spans="1:27" x14ac:dyDescent="0.25">
      <c r="A438" s="17" t="s">
        <v>68</v>
      </c>
      <c r="B438" s="26" t="s">
        <v>120</v>
      </c>
      <c r="C438" s="26" t="s">
        <v>2261</v>
      </c>
      <c r="D438" s="37" t="str">
        <f>VLOOKUP(S438, method!$A$1:$B$15, 2, 0)</f>
        <v>中前</v>
      </c>
      <c r="E438">
        <v>777</v>
      </c>
      <c r="F438" s="34">
        <v>5</v>
      </c>
      <c r="G438" t="s">
        <v>698</v>
      </c>
      <c r="H438" s="31" t="s">
        <v>461</v>
      </c>
      <c r="I438" s="43">
        <v>1650</v>
      </c>
      <c r="J438" s="32" t="s">
        <v>435</v>
      </c>
      <c r="K438">
        <v>4</v>
      </c>
      <c r="L438">
        <v>12</v>
      </c>
      <c r="M438">
        <v>53</v>
      </c>
      <c r="N438" s="19" t="s">
        <v>24</v>
      </c>
      <c r="O438" s="17" t="s">
        <v>84</v>
      </c>
      <c r="P438" t="s">
        <v>447</v>
      </c>
      <c r="Q438">
        <v>11</v>
      </c>
      <c r="R438">
        <v>129</v>
      </c>
      <c r="S438">
        <v>5</v>
      </c>
      <c r="T438">
        <v>4</v>
      </c>
      <c r="U438">
        <v>6</v>
      </c>
      <c r="V438">
        <v>5</v>
      </c>
      <c r="Y438" t="s">
        <v>1068</v>
      </c>
      <c r="Z438">
        <v>1201</v>
      </c>
      <c r="AA438" t="s">
        <v>124</v>
      </c>
    </row>
    <row r="439" spans="1:27" x14ac:dyDescent="0.25">
      <c r="A439" s="17" t="s">
        <v>68</v>
      </c>
      <c r="B439" s="26" t="s">
        <v>120</v>
      </c>
      <c r="C439" s="26" t="s">
        <v>2261</v>
      </c>
      <c r="D439" s="36" t="str">
        <f>VLOOKUP(S439, method!$A$1:$B$15, 2, 0)</f>
        <v>中後</v>
      </c>
      <c r="E439">
        <v>728</v>
      </c>
      <c r="F439">
        <v>6</v>
      </c>
      <c r="G439" t="s">
        <v>733</v>
      </c>
      <c r="H439" s="31" t="s">
        <v>450</v>
      </c>
      <c r="I439" s="43">
        <v>1650</v>
      </c>
      <c r="J439" s="33" t="s">
        <v>499</v>
      </c>
      <c r="K439">
        <v>4</v>
      </c>
      <c r="L439">
        <v>5</v>
      </c>
      <c r="M439">
        <v>53</v>
      </c>
      <c r="N439" s="19" t="s">
        <v>24</v>
      </c>
      <c r="O439" s="17" t="s">
        <v>84</v>
      </c>
      <c r="P439">
        <v>6</v>
      </c>
      <c r="Q439">
        <v>7.1</v>
      </c>
      <c r="R439">
        <v>129</v>
      </c>
      <c r="S439">
        <v>8</v>
      </c>
      <c r="T439">
        <v>9</v>
      </c>
      <c r="U439">
        <v>5</v>
      </c>
      <c r="V439">
        <v>6</v>
      </c>
      <c r="Y439" t="s">
        <v>1069</v>
      </c>
      <c r="Z439">
        <v>1203</v>
      </c>
      <c r="AA439" t="s">
        <v>124</v>
      </c>
    </row>
    <row r="440" spans="1:27" x14ac:dyDescent="0.25">
      <c r="A440" s="17" t="s">
        <v>68</v>
      </c>
      <c r="B440" s="26" t="s">
        <v>120</v>
      </c>
      <c r="C440" s="26" t="s">
        <v>2261</v>
      </c>
      <c r="D440" s="35" t="str">
        <f>VLOOKUP(S440, method!$A$1:$B$15, 2, 0)</f>
        <v>放頭</v>
      </c>
      <c r="E440">
        <v>687</v>
      </c>
      <c r="F440" s="28">
        <v>2</v>
      </c>
      <c r="G440" t="s">
        <v>580</v>
      </c>
      <c r="H440" s="30" t="s">
        <v>445</v>
      </c>
      <c r="I440" s="43">
        <v>1650</v>
      </c>
      <c r="J440" s="32" t="s">
        <v>435</v>
      </c>
      <c r="K440">
        <v>4</v>
      </c>
      <c r="L440">
        <v>1</v>
      </c>
      <c r="M440">
        <v>51</v>
      </c>
      <c r="N440" s="19" t="s">
        <v>24</v>
      </c>
      <c r="O440" s="17" t="s">
        <v>84</v>
      </c>
      <c r="P440" s="12" t="s">
        <v>591</v>
      </c>
      <c r="Q440">
        <v>2.8</v>
      </c>
      <c r="R440">
        <v>127</v>
      </c>
      <c r="S440">
        <v>3</v>
      </c>
      <c r="T440">
        <v>3</v>
      </c>
      <c r="U440">
        <v>2</v>
      </c>
      <c r="V440">
        <v>2</v>
      </c>
      <c r="Y440" t="s">
        <v>1070</v>
      </c>
      <c r="Z440">
        <v>1198</v>
      </c>
      <c r="AA440" t="s">
        <v>124</v>
      </c>
    </row>
    <row r="441" spans="1:27" x14ac:dyDescent="0.25">
      <c r="A441" s="17" t="s">
        <v>68</v>
      </c>
      <c r="B441" s="26" t="s">
        <v>120</v>
      </c>
      <c r="C441" s="26" t="s">
        <v>2261</v>
      </c>
      <c r="D441" s="35" t="str">
        <f>VLOOKUP(S441, method!$A$1:$B$15, 2, 0)</f>
        <v>放頭</v>
      </c>
      <c r="E441">
        <v>654</v>
      </c>
      <c r="F441" s="28">
        <v>1</v>
      </c>
      <c r="G441" t="s">
        <v>794</v>
      </c>
      <c r="H441" s="31" t="s">
        <v>455</v>
      </c>
      <c r="I441" s="43">
        <v>1650</v>
      </c>
      <c r="J441" s="32" t="s">
        <v>435</v>
      </c>
      <c r="K441">
        <v>4</v>
      </c>
      <c r="L441">
        <v>6</v>
      </c>
      <c r="M441">
        <v>46</v>
      </c>
      <c r="N441" s="19" t="s">
        <v>24</v>
      </c>
      <c r="O441" s="17" t="s">
        <v>84</v>
      </c>
      <c r="P441" s="12" t="s">
        <v>451</v>
      </c>
      <c r="Q441">
        <v>6.3</v>
      </c>
      <c r="R441">
        <v>122</v>
      </c>
      <c r="S441">
        <v>2</v>
      </c>
      <c r="T441">
        <v>2</v>
      </c>
      <c r="U441">
        <v>2</v>
      </c>
      <c r="V441">
        <v>1</v>
      </c>
      <c r="Y441" t="s">
        <v>1071</v>
      </c>
      <c r="Z441">
        <v>1184</v>
      </c>
      <c r="AA441" t="s">
        <v>124</v>
      </c>
    </row>
    <row r="442" spans="1:27" x14ac:dyDescent="0.25">
      <c r="A442" s="17" t="s">
        <v>68</v>
      </c>
      <c r="B442" s="26" t="s">
        <v>120</v>
      </c>
      <c r="C442" s="26" t="s">
        <v>2261</v>
      </c>
      <c r="D442" s="37" t="str">
        <f>VLOOKUP(S442, method!$A$1:$B$15, 2, 0)</f>
        <v>中前</v>
      </c>
      <c r="E442">
        <v>573</v>
      </c>
      <c r="F442" s="28">
        <v>3</v>
      </c>
      <c r="G442" t="s">
        <v>615</v>
      </c>
      <c r="H442" s="31" t="s">
        <v>455</v>
      </c>
      <c r="I442" s="43">
        <v>1650</v>
      </c>
      <c r="J442" s="32" t="s">
        <v>435</v>
      </c>
      <c r="K442">
        <v>4</v>
      </c>
      <c r="L442">
        <v>2</v>
      </c>
      <c r="M442">
        <v>46</v>
      </c>
      <c r="N442" s="19" t="s">
        <v>24</v>
      </c>
      <c r="O442" s="17" t="s">
        <v>84</v>
      </c>
      <c r="P442" s="12" t="s">
        <v>456</v>
      </c>
      <c r="Q442">
        <v>3.6</v>
      </c>
      <c r="R442">
        <v>121</v>
      </c>
      <c r="S442">
        <v>6</v>
      </c>
      <c r="T442">
        <v>6</v>
      </c>
      <c r="U442">
        <v>7</v>
      </c>
      <c r="V442">
        <v>3</v>
      </c>
      <c r="Y442" t="s">
        <v>1072</v>
      </c>
      <c r="Z442">
        <v>1207</v>
      </c>
      <c r="AA442" t="s">
        <v>124</v>
      </c>
    </row>
    <row r="443" spans="1:27" x14ac:dyDescent="0.25">
      <c r="A443" s="17" t="s">
        <v>68</v>
      </c>
      <c r="B443" s="26" t="s">
        <v>120</v>
      </c>
      <c r="C443" s="26" t="s">
        <v>2261</v>
      </c>
      <c r="D443" s="37" t="str">
        <f>VLOOKUP(S443, method!$A$1:$B$15, 2, 0)</f>
        <v>中前</v>
      </c>
      <c r="E443">
        <v>532</v>
      </c>
      <c r="F443" s="34">
        <v>4</v>
      </c>
      <c r="G443" t="s">
        <v>617</v>
      </c>
      <c r="H443" s="31" t="s">
        <v>450</v>
      </c>
      <c r="I443" s="43">
        <v>1650</v>
      </c>
      <c r="J443" s="32" t="s">
        <v>435</v>
      </c>
      <c r="K443">
        <v>4</v>
      </c>
      <c r="L443">
        <v>12</v>
      </c>
      <c r="M443">
        <v>46</v>
      </c>
      <c r="N443" s="19" t="s">
        <v>24</v>
      </c>
      <c r="O443" s="17" t="s">
        <v>84</v>
      </c>
      <c r="P443" s="12" t="s">
        <v>480</v>
      </c>
      <c r="Q443">
        <v>5.9</v>
      </c>
      <c r="R443">
        <v>121</v>
      </c>
      <c r="S443">
        <v>7</v>
      </c>
      <c r="T443">
        <v>5</v>
      </c>
      <c r="U443">
        <v>5</v>
      </c>
      <c r="V443">
        <v>4</v>
      </c>
      <c r="Y443" t="s">
        <v>1073</v>
      </c>
      <c r="Z443">
        <v>1209</v>
      </c>
      <c r="AA443" t="s">
        <v>124</v>
      </c>
    </row>
    <row r="444" spans="1:27" x14ac:dyDescent="0.25">
      <c r="A444" s="17" t="s">
        <v>68</v>
      </c>
      <c r="B444" s="26" t="s">
        <v>120</v>
      </c>
      <c r="C444" s="26" t="s">
        <v>2261</v>
      </c>
      <c r="D444" s="37" t="str">
        <f>VLOOKUP(S444, method!$A$1:$B$15, 2, 0)</f>
        <v>中前</v>
      </c>
      <c r="E444">
        <v>500</v>
      </c>
      <c r="F444">
        <v>6</v>
      </c>
      <c r="G444" t="s">
        <v>798</v>
      </c>
      <c r="H444" s="31" t="s">
        <v>461</v>
      </c>
      <c r="I444" s="43">
        <v>1650</v>
      </c>
      <c r="J444" s="32" t="s">
        <v>435</v>
      </c>
      <c r="K444">
        <v>4</v>
      </c>
      <c r="L444">
        <v>9</v>
      </c>
      <c r="M444">
        <v>47</v>
      </c>
      <c r="N444" s="19" t="s">
        <v>24</v>
      </c>
      <c r="O444" s="23" t="s">
        <v>487</v>
      </c>
      <c r="P444">
        <v>3</v>
      </c>
      <c r="Q444">
        <v>9.1</v>
      </c>
      <c r="R444">
        <v>118</v>
      </c>
      <c r="S444">
        <v>5</v>
      </c>
      <c r="T444">
        <v>2</v>
      </c>
      <c r="U444">
        <v>1</v>
      </c>
      <c r="V444">
        <v>6</v>
      </c>
      <c r="Y444" t="s">
        <v>765</v>
      </c>
      <c r="Z444">
        <v>1219</v>
      </c>
      <c r="AA444" t="s">
        <v>124</v>
      </c>
    </row>
    <row r="445" spans="1:27" x14ac:dyDescent="0.25">
      <c r="A445" s="17" t="s">
        <v>68</v>
      </c>
      <c r="B445" s="26" t="s">
        <v>120</v>
      </c>
      <c r="C445" s="26" t="s">
        <v>2261</v>
      </c>
      <c r="D445" s="35" t="str">
        <f>VLOOKUP(S445, method!$A$1:$B$15, 2, 0)</f>
        <v>放頭</v>
      </c>
      <c r="E445">
        <v>459</v>
      </c>
      <c r="F445" s="28">
        <v>3</v>
      </c>
      <c r="G445" t="s">
        <v>659</v>
      </c>
      <c r="H445" s="31" t="s">
        <v>450</v>
      </c>
      <c r="I445" s="43">
        <v>1650</v>
      </c>
      <c r="J445" s="32" t="s">
        <v>435</v>
      </c>
      <c r="K445">
        <v>4</v>
      </c>
      <c r="L445">
        <v>8</v>
      </c>
      <c r="M445">
        <v>47</v>
      </c>
      <c r="N445" s="19" t="s">
        <v>24</v>
      </c>
      <c r="O445" s="23" t="s">
        <v>487</v>
      </c>
      <c r="P445" s="12">
        <v>1</v>
      </c>
      <c r="Q445">
        <v>9</v>
      </c>
      <c r="R445">
        <v>117</v>
      </c>
      <c r="S445">
        <v>2</v>
      </c>
      <c r="T445">
        <v>2</v>
      </c>
      <c r="U445">
        <v>1</v>
      </c>
      <c r="V445">
        <v>3</v>
      </c>
      <c r="Y445" t="s">
        <v>1074</v>
      </c>
      <c r="Z445">
        <v>1213</v>
      </c>
      <c r="AA445" t="s">
        <v>124</v>
      </c>
    </row>
    <row r="446" spans="1:27" x14ac:dyDescent="0.25">
      <c r="A446" s="17" t="s">
        <v>68</v>
      </c>
      <c r="B446" s="26" t="s">
        <v>120</v>
      </c>
      <c r="C446" s="26" t="s">
        <v>2261</v>
      </c>
      <c r="D446" s="37" t="str">
        <f>VLOOKUP(S446, method!$A$1:$B$15, 2, 0)</f>
        <v>中前</v>
      </c>
      <c r="E446">
        <v>419</v>
      </c>
      <c r="F446" s="28">
        <v>3</v>
      </c>
      <c r="G446" t="s">
        <v>1006</v>
      </c>
      <c r="H446" s="31" t="s">
        <v>461</v>
      </c>
      <c r="I446" s="43">
        <v>1650</v>
      </c>
      <c r="J446" s="32" t="s">
        <v>435</v>
      </c>
      <c r="K446">
        <v>4</v>
      </c>
      <c r="L446">
        <v>10</v>
      </c>
      <c r="M446">
        <v>47</v>
      </c>
      <c r="N446" s="19" t="s">
        <v>24</v>
      </c>
      <c r="O446" s="20" t="s">
        <v>19</v>
      </c>
      <c r="P446" s="12" t="s">
        <v>456</v>
      </c>
      <c r="Q446">
        <v>3.1</v>
      </c>
      <c r="R446">
        <v>123</v>
      </c>
      <c r="S446">
        <v>7</v>
      </c>
      <c r="T446">
        <v>7</v>
      </c>
      <c r="U446">
        <v>6</v>
      </c>
      <c r="V446">
        <v>3</v>
      </c>
      <c r="Y446" t="s">
        <v>923</v>
      </c>
      <c r="Z446">
        <v>1219</v>
      </c>
      <c r="AA446" t="s">
        <v>124</v>
      </c>
    </row>
    <row r="447" spans="1:27" x14ac:dyDescent="0.25">
      <c r="A447" s="17" t="s">
        <v>68</v>
      </c>
      <c r="B447" s="26" t="s">
        <v>120</v>
      </c>
      <c r="C447" s="26" t="s">
        <v>2261</v>
      </c>
      <c r="D447" s="35" t="str">
        <f>VLOOKUP(S447, method!$A$1:$B$15, 2, 0)</f>
        <v>放頭</v>
      </c>
      <c r="E447">
        <v>383</v>
      </c>
      <c r="F447" s="28">
        <v>3</v>
      </c>
      <c r="G447" t="s">
        <v>661</v>
      </c>
      <c r="H447" s="31" t="s">
        <v>450</v>
      </c>
      <c r="I447" s="43">
        <v>1650</v>
      </c>
      <c r="J447" s="32" t="s">
        <v>435</v>
      </c>
      <c r="K447">
        <v>4</v>
      </c>
      <c r="L447">
        <v>10</v>
      </c>
      <c r="M447">
        <v>47</v>
      </c>
      <c r="N447" s="19" t="s">
        <v>24</v>
      </c>
      <c r="O447" s="18" t="s">
        <v>116</v>
      </c>
      <c r="P447" s="12" t="s">
        <v>464</v>
      </c>
      <c r="Q447">
        <v>8.6999999999999993</v>
      </c>
      <c r="R447">
        <v>123</v>
      </c>
      <c r="S447">
        <v>3</v>
      </c>
      <c r="T447">
        <v>2</v>
      </c>
      <c r="U447">
        <v>2</v>
      </c>
      <c r="V447">
        <v>3</v>
      </c>
      <c r="Y447" t="s">
        <v>619</v>
      </c>
      <c r="Z447">
        <v>1217</v>
      </c>
      <c r="AA447" t="s">
        <v>875</v>
      </c>
    </row>
    <row r="448" spans="1:27" x14ac:dyDescent="0.25">
      <c r="A448" s="17" t="s">
        <v>68</v>
      </c>
      <c r="B448" s="26" t="s">
        <v>120</v>
      </c>
      <c r="C448" s="26" t="s">
        <v>2261</v>
      </c>
      <c r="D448" s="35" t="str">
        <f>VLOOKUP(S448, method!$A$1:$B$15, 2, 0)</f>
        <v>放頭</v>
      </c>
      <c r="E448">
        <v>347</v>
      </c>
      <c r="F448" s="28">
        <v>3</v>
      </c>
      <c r="G448" t="s">
        <v>803</v>
      </c>
      <c r="H448" s="31" t="s">
        <v>461</v>
      </c>
      <c r="I448" s="43">
        <v>1650</v>
      </c>
      <c r="J448" s="32" t="s">
        <v>435</v>
      </c>
      <c r="K448">
        <v>4</v>
      </c>
      <c r="L448">
        <v>3</v>
      </c>
      <c r="M448">
        <v>46</v>
      </c>
      <c r="N448" s="19" t="s">
        <v>24</v>
      </c>
      <c r="O448" s="21" t="s">
        <v>392</v>
      </c>
      <c r="P448" s="12" t="s">
        <v>480</v>
      </c>
      <c r="Q448">
        <v>5.8</v>
      </c>
      <c r="R448">
        <v>119</v>
      </c>
      <c r="S448">
        <v>3</v>
      </c>
      <c r="T448">
        <v>3</v>
      </c>
      <c r="U448">
        <v>3</v>
      </c>
      <c r="V448">
        <v>3</v>
      </c>
      <c r="Y448" t="s">
        <v>1075</v>
      </c>
      <c r="Z448">
        <v>1209</v>
      </c>
      <c r="AA448" t="s">
        <v>77</v>
      </c>
    </row>
    <row r="449" spans="1:27" x14ac:dyDescent="0.25">
      <c r="A449" s="17" t="s">
        <v>68</v>
      </c>
      <c r="B449" s="26" t="s">
        <v>120</v>
      </c>
      <c r="C449" s="26" t="s">
        <v>2261</v>
      </c>
      <c r="D449" s="36" t="str">
        <f>VLOOKUP(S449, method!$A$1:$B$15, 2, 0)</f>
        <v>中後</v>
      </c>
      <c r="E449">
        <v>292</v>
      </c>
      <c r="F449" s="28">
        <v>1</v>
      </c>
      <c r="G449" t="s">
        <v>664</v>
      </c>
      <c r="H449" s="30" t="s">
        <v>445</v>
      </c>
      <c r="I449" s="43">
        <v>1650</v>
      </c>
      <c r="J449" s="32" t="s">
        <v>435</v>
      </c>
      <c r="K449">
        <v>4</v>
      </c>
      <c r="L449">
        <v>10</v>
      </c>
      <c r="M449">
        <v>41</v>
      </c>
      <c r="N449" s="19" t="s">
        <v>24</v>
      </c>
      <c r="O449" s="21" t="s">
        <v>392</v>
      </c>
      <c r="P449" s="12">
        <v>1</v>
      </c>
      <c r="Q449">
        <v>48</v>
      </c>
      <c r="R449">
        <v>117</v>
      </c>
      <c r="S449">
        <v>8</v>
      </c>
      <c r="T449">
        <v>8</v>
      </c>
      <c r="U449">
        <v>6</v>
      </c>
      <c r="V449">
        <v>1</v>
      </c>
      <c r="Y449" t="s">
        <v>1076</v>
      </c>
      <c r="Z449">
        <v>1222</v>
      </c>
      <c r="AA449" t="s">
        <v>77</v>
      </c>
    </row>
    <row r="450" spans="1:27" x14ac:dyDescent="0.25">
      <c r="A450" s="17" t="s">
        <v>68</v>
      </c>
      <c r="B450" s="26" t="s">
        <v>120</v>
      </c>
      <c r="C450" s="26" t="s">
        <v>2261</v>
      </c>
      <c r="D450" s="37" t="str">
        <f>VLOOKUP(S450, method!$A$1:$B$15, 2, 0)</f>
        <v>中前</v>
      </c>
      <c r="E450">
        <v>256</v>
      </c>
      <c r="F450">
        <v>11</v>
      </c>
      <c r="G450" t="s">
        <v>666</v>
      </c>
      <c r="H450" t="s">
        <v>518</v>
      </c>
      <c r="I450">
        <v>1400</v>
      </c>
      <c r="J450" s="32" t="s">
        <v>435</v>
      </c>
      <c r="K450">
        <v>4</v>
      </c>
      <c r="L450">
        <v>5</v>
      </c>
      <c r="M450">
        <v>44</v>
      </c>
      <c r="N450" s="19" t="s">
        <v>24</v>
      </c>
      <c r="O450" s="23" t="s">
        <v>487</v>
      </c>
      <c r="P450" t="s">
        <v>613</v>
      </c>
      <c r="Q450">
        <v>87</v>
      </c>
      <c r="R450">
        <v>114</v>
      </c>
      <c r="S450">
        <v>7</v>
      </c>
      <c r="T450">
        <v>5</v>
      </c>
      <c r="U450">
        <v>9</v>
      </c>
      <c r="V450">
        <v>11</v>
      </c>
      <c r="Y450" t="s">
        <v>1077</v>
      </c>
      <c r="Z450">
        <v>1225</v>
      </c>
      <c r="AA450" t="s">
        <v>931</v>
      </c>
    </row>
    <row r="451" spans="1:27" x14ac:dyDescent="0.25">
      <c r="A451" s="17" t="s">
        <v>68</v>
      </c>
      <c r="B451" s="26" t="s">
        <v>120</v>
      </c>
      <c r="C451" s="26" t="s">
        <v>2261</v>
      </c>
      <c r="D451" s="38" t="str">
        <f>VLOOKUP(S451, method!$A$1:$B$15, 2, 0)</f>
        <v>留後</v>
      </c>
      <c r="E451">
        <v>180</v>
      </c>
      <c r="F451">
        <v>8</v>
      </c>
      <c r="G451" t="s">
        <v>1078</v>
      </c>
      <c r="H451" t="s">
        <v>506</v>
      </c>
      <c r="I451">
        <v>1400</v>
      </c>
      <c r="J451" s="32" t="s">
        <v>446</v>
      </c>
      <c r="K451">
        <v>4</v>
      </c>
      <c r="L451">
        <v>11</v>
      </c>
      <c r="M451">
        <v>46</v>
      </c>
      <c r="N451" s="19" t="s">
        <v>24</v>
      </c>
      <c r="O451" s="21" t="s">
        <v>392</v>
      </c>
      <c r="P451" t="s">
        <v>488</v>
      </c>
      <c r="Q451">
        <v>71</v>
      </c>
      <c r="R451">
        <v>118</v>
      </c>
      <c r="S451">
        <v>11</v>
      </c>
      <c r="T451">
        <v>11</v>
      </c>
      <c r="U451">
        <v>10</v>
      </c>
      <c r="V451">
        <v>8</v>
      </c>
      <c r="Y451" t="s">
        <v>897</v>
      </c>
      <c r="Z451">
        <v>1221</v>
      </c>
      <c r="AA451" t="s">
        <v>72</v>
      </c>
    </row>
    <row r="452" spans="1:27" x14ac:dyDescent="0.25">
      <c r="A452" s="17" t="s">
        <v>68</v>
      </c>
      <c r="B452" s="26" t="s">
        <v>120</v>
      </c>
      <c r="C452" s="26" t="s">
        <v>2261</v>
      </c>
      <c r="D452" s="35" t="str">
        <f>VLOOKUP(S452, method!$A$1:$B$15, 2, 0)</f>
        <v>放頭</v>
      </c>
      <c r="E452">
        <v>133</v>
      </c>
      <c r="F452">
        <v>8</v>
      </c>
      <c r="G452" t="s">
        <v>670</v>
      </c>
      <c r="H452" s="42" t="s">
        <v>445</v>
      </c>
      <c r="I452" s="43">
        <v>1650</v>
      </c>
      <c r="J452" s="32" t="s">
        <v>435</v>
      </c>
      <c r="K452">
        <v>4</v>
      </c>
      <c r="L452">
        <v>3</v>
      </c>
      <c r="M452">
        <v>49</v>
      </c>
      <c r="N452" s="19" t="s">
        <v>24</v>
      </c>
      <c r="O452" s="23" t="s">
        <v>487</v>
      </c>
      <c r="P452">
        <v>7</v>
      </c>
      <c r="Q452">
        <v>24</v>
      </c>
      <c r="R452">
        <v>118</v>
      </c>
      <c r="S452">
        <v>2</v>
      </c>
      <c r="T452">
        <v>2</v>
      </c>
      <c r="U452">
        <v>1</v>
      </c>
      <c r="V452">
        <v>8</v>
      </c>
      <c r="Y452" t="s">
        <v>1079</v>
      </c>
      <c r="Z452">
        <v>1218</v>
      </c>
      <c r="AA452" t="s">
        <v>908</v>
      </c>
    </row>
    <row r="453" spans="1:27" x14ac:dyDescent="0.25">
      <c r="A453" s="17" t="s">
        <v>68</v>
      </c>
      <c r="B453" s="26" t="s">
        <v>120</v>
      </c>
      <c r="C453" s="26" t="s">
        <v>2261</v>
      </c>
      <c r="D453" s="38" t="str">
        <f>VLOOKUP(S453, method!$A$1:$B$15, 2, 0)</f>
        <v>留後</v>
      </c>
      <c r="E453">
        <v>41</v>
      </c>
      <c r="F453">
        <v>10</v>
      </c>
      <c r="G453" t="s">
        <v>756</v>
      </c>
      <c r="H453" t="s">
        <v>429</v>
      </c>
      <c r="I453">
        <v>1200</v>
      </c>
      <c r="J453" s="32" t="s">
        <v>435</v>
      </c>
      <c r="K453">
        <v>4</v>
      </c>
      <c r="L453">
        <v>11</v>
      </c>
      <c r="M453">
        <v>51</v>
      </c>
      <c r="N453" s="19" t="s">
        <v>24</v>
      </c>
      <c r="O453" s="26" t="s">
        <v>693</v>
      </c>
      <c r="P453" t="s">
        <v>488</v>
      </c>
      <c r="Q453">
        <v>61</v>
      </c>
      <c r="R453">
        <v>127</v>
      </c>
      <c r="S453">
        <v>12</v>
      </c>
      <c r="T453">
        <v>12</v>
      </c>
      <c r="U453">
        <v>10</v>
      </c>
      <c r="Y453" t="s">
        <v>1080</v>
      </c>
      <c r="Z453">
        <v>1199</v>
      </c>
      <c r="AA453" t="s">
        <v>16</v>
      </c>
    </row>
    <row r="454" spans="1:27" x14ac:dyDescent="0.25">
      <c r="A454" s="17" t="s">
        <v>68</v>
      </c>
      <c r="B454" s="27" t="s">
        <v>2262</v>
      </c>
      <c r="C454" s="27" t="s">
        <v>2263</v>
      </c>
      <c r="D454" s="35" t="str">
        <f>VLOOKUP(S454, method!$A$1:$B$15, 2, 0)</f>
        <v>放頭</v>
      </c>
      <c r="E454">
        <v>40</v>
      </c>
      <c r="F454" s="34">
        <v>5</v>
      </c>
      <c r="G454" t="s">
        <v>428</v>
      </c>
      <c r="H454" t="s">
        <v>467</v>
      </c>
      <c r="I454" s="43">
        <v>1650</v>
      </c>
      <c r="J454" s="33" t="s">
        <v>483</v>
      </c>
      <c r="K454">
        <v>4</v>
      </c>
      <c r="L454">
        <v>9</v>
      </c>
      <c r="M454">
        <v>53</v>
      </c>
      <c r="N454" s="22" t="s">
        <v>171</v>
      </c>
      <c r="O454" s="25" t="s">
        <v>150</v>
      </c>
      <c r="P454" t="s">
        <v>488</v>
      </c>
      <c r="Q454">
        <v>8.3000000000000007</v>
      </c>
      <c r="R454">
        <v>129</v>
      </c>
      <c r="S454">
        <v>2</v>
      </c>
      <c r="T454">
        <v>2</v>
      </c>
      <c r="U454">
        <v>2</v>
      </c>
      <c r="V454">
        <v>5</v>
      </c>
      <c r="Y454" t="s">
        <v>1081</v>
      </c>
      <c r="Z454">
        <v>1037</v>
      </c>
      <c r="AA454" t="s">
        <v>16</v>
      </c>
    </row>
    <row r="455" spans="1:27" x14ac:dyDescent="0.25">
      <c r="A455" s="17" t="s">
        <v>68</v>
      </c>
      <c r="B455" s="27" t="s">
        <v>2262</v>
      </c>
      <c r="C455" s="27" t="s">
        <v>2263</v>
      </c>
      <c r="D455" s="38" t="str">
        <f>VLOOKUP(S455, method!$A$1:$B$15, 2, 0)</f>
        <v>留後</v>
      </c>
      <c r="E455">
        <v>823</v>
      </c>
      <c r="F455">
        <v>7</v>
      </c>
      <c r="G455" t="s">
        <v>590</v>
      </c>
      <c r="H455" s="31" t="s">
        <v>450</v>
      </c>
      <c r="I455" s="43">
        <v>1650</v>
      </c>
      <c r="J455" s="32" t="s">
        <v>446</v>
      </c>
      <c r="K455">
        <v>4</v>
      </c>
      <c r="L455">
        <v>10</v>
      </c>
      <c r="M455">
        <v>57</v>
      </c>
      <c r="N455" s="22" t="s">
        <v>171</v>
      </c>
      <c r="O455" s="25" t="s">
        <v>150</v>
      </c>
      <c r="P455" t="s">
        <v>541</v>
      </c>
      <c r="Q455">
        <v>15</v>
      </c>
      <c r="R455">
        <v>132</v>
      </c>
      <c r="S455">
        <v>11</v>
      </c>
      <c r="T455">
        <v>11</v>
      </c>
      <c r="U455">
        <v>10</v>
      </c>
      <c r="V455">
        <v>7</v>
      </c>
      <c r="Y455" t="s">
        <v>1082</v>
      </c>
      <c r="Z455">
        <v>1041</v>
      </c>
      <c r="AA455" t="s">
        <v>16</v>
      </c>
    </row>
    <row r="456" spans="1:27" x14ac:dyDescent="0.25">
      <c r="A456" s="17" t="s">
        <v>68</v>
      </c>
      <c r="B456" s="27" t="s">
        <v>2262</v>
      </c>
      <c r="C456" s="27" t="s">
        <v>2263</v>
      </c>
      <c r="D456" s="37" t="str">
        <f>VLOOKUP(S456, method!$A$1:$B$15, 2, 0)</f>
        <v>中前</v>
      </c>
      <c r="E456">
        <v>751</v>
      </c>
      <c r="F456">
        <v>10</v>
      </c>
      <c r="G456" t="s">
        <v>551</v>
      </c>
      <c r="H456" s="31" t="s">
        <v>455</v>
      </c>
      <c r="I456" s="43">
        <v>1650</v>
      </c>
      <c r="J456" s="32" t="s">
        <v>446</v>
      </c>
      <c r="K456">
        <v>4</v>
      </c>
      <c r="L456">
        <v>5</v>
      </c>
      <c r="M456">
        <v>59</v>
      </c>
      <c r="N456" s="22" t="s">
        <v>171</v>
      </c>
      <c r="O456" s="20" t="s">
        <v>19</v>
      </c>
      <c r="P456" t="s">
        <v>563</v>
      </c>
      <c r="Q456">
        <v>3</v>
      </c>
      <c r="R456">
        <v>135</v>
      </c>
      <c r="S456">
        <v>4</v>
      </c>
      <c r="T456">
        <v>4</v>
      </c>
      <c r="U456">
        <v>3</v>
      </c>
      <c r="V456">
        <v>10</v>
      </c>
      <c r="Y456" t="s">
        <v>881</v>
      </c>
      <c r="Z456">
        <v>1050</v>
      </c>
      <c r="AA456" t="s">
        <v>16</v>
      </c>
    </row>
    <row r="457" spans="1:27" x14ac:dyDescent="0.25">
      <c r="A457" s="17" t="s">
        <v>68</v>
      </c>
      <c r="B457" s="27" t="s">
        <v>2262</v>
      </c>
      <c r="C457" s="27" t="s">
        <v>2263</v>
      </c>
      <c r="D457" s="35" t="str">
        <f>VLOOKUP(S457, method!$A$1:$B$15, 2, 0)</f>
        <v>放頭</v>
      </c>
      <c r="E457">
        <v>421</v>
      </c>
      <c r="F457" s="28">
        <v>3</v>
      </c>
      <c r="G457" t="s">
        <v>1083</v>
      </c>
      <c r="H457" t="s">
        <v>467</v>
      </c>
      <c r="I457">
        <v>1800</v>
      </c>
      <c r="J457" s="33" t="s">
        <v>483</v>
      </c>
      <c r="K457">
        <v>4</v>
      </c>
      <c r="L457">
        <v>8</v>
      </c>
      <c r="M457">
        <v>60</v>
      </c>
      <c r="N457" s="22" t="s">
        <v>171</v>
      </c>
      <c r="O457" s="17" t="s">
        <v>84</v>
      </c>
      <c r="P457" t="s">
        <v>459</v>
      </c>
      <c r="Q457">
        <v>5.4</v>
      </c>
      <c r="R457">
        <v>135</v>
      </c>
      <c r="S457">
        <v>3</v>
      </c>
      <c r="T457">
        <v>3</v>
      </c>
      <c r="U457">
        <v>2</v>
      </c>
      <c r="V457">
        <v>1</v>
      </c>
      <c r="W457">
        <v>3</v>
      </c>
      <c r="Y457" t="s">
        <v>1084</v>
      </c>
      <c r="Z457">
        <v>1043</v>
      </c>
      <c r="AA457" t="s">
        <v>16</v>
      </c>
    </row>
    <row r="458" spans="1:27" x14ac:dyDescent="0.25">
      <c r="A458" s="17" t="s">
        <v>68</v>
      </c>
      <c r="B458" s="27" t="s">
        <v>2262</v>
      </c>
      <c r="C458" s="27" t="s">
        <v>2263</v>
      </c>
      <c r="D458" s="37" t="str">
        <f>VLOOKUP(S458, method!$A$1:$B$15, 2, 0)</f>
        <v>中前</v>
      </c>
      <c r="E458">
        <v>405</v>
      </c>
      <c r="F458">
        <v>10</v>
      </c>
      <c r="G458" t="s">
        <v>781</v>
      </c>
      <c r="H458" s="31" t="s">
        <v>450</v>
      </c>
      <c r="I458" s="43">
        <v>1650</v>
      </c>
      <c r="J458" s="32" t="s">
        <v>435</v>
      </c>
      <c r="K458">
        <v>3</v>
      </c>
      <c r="L458">
        <v>9</v>
      </c>
      <c r="M458">
        <v>62</v>
      </c>
      <c r="N458" s="22" t="s">
        <v>171</v>
      </c>
      <c r="O458" s="20" t="s">
        <v>58</v>
      </c>
      <c r="P458" t="s">
        <v>488</v>
      </c>
      <c r="Q458">
        <v>20</v>
      </c>
      <c r="R458">
        <v>118</v>
      </c>
      <c r="S458">
        <v>7</v>
      </c>
      <c r="T458">
        <v>7</v>
      </c>
      <c r="U458">
        <v>8</v>
      </c>
      <c r="V458">
        <v>10</v>
      </c>
      <c r="Y458" t="s">
        <v>1085</v>
      </c>
      <c r="Z458">
        <v>1044</v>
      </c>
      <c r="AA458" t="s">
        <v>16</v>
      </c>
    </row>
    <row r="459" spans="1:27" x14ac:dyDescent="0.25">
      <c r="A459" s="17" t="s">
        <v>68</v>
      </c>
      <c r="B459" s="27" t="s">
        <v>2262</v>
      </c>
      <c r="C459" s="27" t="s">
        <v>2263</v>
      </c>
      <c r="D459" s="37" t="str">
        <f>VLOOKUP(S459, method!$A$1:$B$15, 2, 0)</f>
        <v>中前</v>
      </c>
      <c r="E459">
        <v>354</v>
      </c>
      <c r="F459">
        <v>6</v>
      </c>
      <c r="G459" t="s">
        <v>566</v>
      </c>
      <c r="H459" s="31" t="s">
        <v>455</v>
      </c>
      <c r="I459" s="43">
        <v>1650</v>
      </c>
      <c r="J459" s="32" t="s">
        <v>435</v>
      </c>
      <c r="K459">
        <v>3</v>
      </c>
      <c r="L459">
        <v>5</v>
      </c>
      <c r="M459">
        <v>63</v>
      </c>
      <c r="N459" s="22" t="s">
        <v>171</v>
      </c>
      <c r="O459" s="20" t="s">
        <v>58</v>
      </c>
      <c r="P459" s="12" t="s">
        <v>451</v>
      </c>
      <c r="Q459">
        <v>8.5</v>
      </c>
      <c r="R459">
        <v>119</v>
      </c>
      <c r="S459">
        <v>6</v>
      </c>
      <c r="T459">
        <v>5</v>
      </c>
      <c r="U459">
        <v>6</v>
      </c>
      <c r="V459">
        <v>6</v>
      </c>
      <c r="Y459" t="s">
        <v>597</v>
      </c>
      <c r="Z459">
        <v>1050</v>
      </c>
      <c r="AA459" t="s">
        <v>16</v>
      </c>
    </row>
    <row r="460" spans="1:27" x14ac:dyDescent="0.25">
      <c r="A460" s="17" t="s">
        <v>68</v>
      </c>
      <c r="B460" s="27" t="s">
        <v>2262</v>
      </c>
      <c r="C460" s="27" t="s">
        <v>2263</v>
      </c>
      <c r="D460" s="36" t="str">
        <f>VLOOKUP(S460, method!$A$1:$B$15, 2, 0)</f>
        <v>中後</v>
      </c>
      <c r="E460">
        <v>296</v>
      </c>
      <c r="F460">
        <v>9</v>
      </c>
      <c r="G460" t="s">
        <v>536</v>
      </c>
      <c r="H460" s="42" t="s">
        <v>445</v>
      </c>
      <c r="I460" s="43">
        <v>1650</v>
      </c>
      <c r="J460" s="32" t="s">
        <v>435</v>
      </c>
      <c r="K460">
        <v>3</v>
      </c>
      <c r="L460">
        <v>7</v>
      </c>
      <c r="M460">
        <v>65</v>
      </c>
      <c r="N460" s="22" t="s">
        <v>171</v>
      </c>
      <c r="O460" s="25" t="s">
        <v>150</v>
      </c>
      <c r="P460">
        <v>4</v>
      </c>
      <c r="Q460">
        <v>7.4</v>
      </c>
      <c r="R460">
        <v>125</v>
      </c>
      <c r="S460">
        <v>9</v>
      </c>
      <c r="T460">
        <v>9</v>
      </c>
      <c r="U460">
        <v>7</v>
      </c>
      <c r="V460">
        <v>9</v>
      </c>
      <c r="Y460" t="s">
        <v>935</v>
      </c>
      <c r="Z460">
        <v>1048</v>
      </c>
      <c r="AA460" t="s">
        <v>16</v>
      </c>
    </row>
    <row r="461" spans="1:27" x14ac:dyDescent="0.25">
      <c r="A461" s="17" t="s">
        <v>68</v>
      </c>
      <c r="B461" s="27" t="s">
        <v>2262</v>
      </c>
      <c r="C461" s="27" t="s">
        <v>2263</v>
      </c>
      <c r="D461" s="36" t="str">
        <f>VLOOKUP(S461, method!$A$1:$B$15, 2, 0)</f>
        <v>中後</v>
      </c>
      <c r="E461">
        <v>258</v>
      </c>
      <c r="F461">
        <v>8</v>
      </c>
      <c r="G461" t="s">
        <v>647</v>
      </c>
      <c r="H461" s="31" t="s">
        <v>455</v>
      </c>
      <c r="I461" s="43">
        <v>1650</v>
      </c>
      <c r="J461" s="32" t="s">
        <v>435</v>
      </c>
      <c r="K461">
        <v>3</v>
      </c>
      <c r="L461">
        <v>9</v>
      </c>
      <c r="M461">
        <v>65</v>
      </c>
      <c r="N461" s="22" t="s">
        <v>171</v>
      </c>
      <c r="O461" s="25" t="s">
        <v>150</v>
      </c>
      <c r="P461">
        <v>3</v>
      </c>
      <c r="Q461">
        <v>5.8</v>
      </c>
      <c r="R461">
        <v>122</v>
      </c>
      <c r="S461">
        <v>9</v>
      </c>
      <c r="T461">
        <v>9</v>
      </c>
      <c r="U461">
        <v>5</v>
      </c>
      <c r="V461">
        <v>8</v>
      </c>
      <c r="Y461" t="s">
        <v>1086</v>
      </c>
      <c r="Z461">
        <v>1055</v>
      </c>
      <c r="AA461" t="s">
        <v>16</v>
      </c>
    </row>
    <row r="462" spans="1:27" x14ac:dyDescent="0.25">
      <c r="A462" s="17" t="s">
        <v>68</v>
      </c>
      <c r="B462" s="27" t="s">
        <v>2262</v>
      </c>
      <c r="C462" s="27" t="s">
        <v>2263</v>
      </c>
      <c r="D462" s="37" t="str">
        <f>VLOOKUP(S462, method!$A$1:$B$15, 2, 0)</f>
        <v>中前</v>
      </c>
      <c r="E462">
        <v>109</v>
      </c>
      <c r="F462" s="28">
        <v>2</v>
      </c>
      <c r="G462" t="s">
        <v>571</v>
      </c>
      <c r="H462" s="31" t="s">
        <v>455</v>
      </c>
      <c r="I462" s="43">
        <v>1650</v>
      </c>
      <c r="J462" s="32" t="s">
        <v>446</v>
      </c>
      <c r="K462">
        <v>3</v>
      </c>
      <c r="L462">
        <v>6</v>
      </c>
      <c r="M462">
        <v>63</v>
      </c>
      <c r="N462" s="22" t="s">
        <v>171</v>
      </c>
      <c r="O462" s="25" t="s">
        <v>150</v>
      </c>
      <c r="P462" s="12" t="s">
        <v>591</v>
      </c>
      <c r="Q462">
        <v>16</v>
      </c>
      <c r="R462">
        <v>120</v>
      </c>
      <c r="S462">
        <v>7</v>
      </c>
      <c r="T462">
        <v>7</v>
      </c>
      <c r="U462">
        <v>7</v>
      </c>
      <c r="V462">
        <v>2</v>
      </c>
      <c r="Y462" t="s">
        <v>1087</v>
      </c>
      <c r="Z462">
        <v>1045</v>
      </c>
      <c r="AA462" t="s">
        <v>16</v>
      </c>
    </row>
    <row r="463" spans="1:27" x14ac:dyDescent="0.25">
      <c r="A463" s="17" t="s">
        <v>68</v>
      </c>
      <c r="B463" s="27" t="s">
        <v>2262</v>
      </c>
      <c r="C463" s="27" t="s">
        <v>2263</v>
      </c>
      <c r="D463" s="38" t="str">
        <f>VLOOKUP(S463, method!$A$1:$B$15, 2, 0)</f>
        <v>留後</v>
      </c>
      <c r="E463">
        <v>51</v>
      </c>
      <c r="F463" s="34">
        <v>5</v>
      </c>
      <c r="G463" t="s">
        <v>653</v>
      </c>
      <c r="H463" s="31" t="s">
        <v>461</v>
      </c>
      <c r="I463" s="43">
        <v>1650</v>
      </c>
      <c r="J463" s="32" t="s">
        <v>435</v>
      </c>
      <c r="K463">
        <v>3</v>
      </c>
      <c r="L463">
        <v>7</v>
      </c>
      <c r="M463">
        <v>64</v>
      </c>
      <c r="N463" s="22" t="s">
        <v>171</v>
      </c>
      <c r="O463" s="25" t="s">
        <v>150</v>
      </c>
      <c r="P463" t="s">
        <v>519</v>
      </c>
      <c r="Q463">
        <v>22</v>
      </c>
      <c r="R463">
        <v>121</v>
      </c>
      <c r="S463">
        <v>11</v>
      </c>
      <c r="T463">
        <v>12</v>
      </c>
      <c r="U463">
        <v>8</v>
      </c>
      <c r="V463">
        <v>5</v>
      </c>
      <c r="Y463" t="s">
        <v>960</v>
      </c>
      <c r="Z463">
        <v>1055</v>
      </c>
      <c r="AA463" t="s">
        <v>16</v>
      </c>
    </row>
    <row r="464" spans="1:27" x14ac:dyDescent="0.25">
      <c r="A464" s="17" t="s">
        <v>68</v>
      </c>
      <c r="B464" s="27" t="s">
        <v>2262</v>
      </c>
      <c r="C464" s="27" t="s">
        <v>2263</v>
      </c>
      <c r="D464" s="38" t="str">
        <f>VLOOKUP(S464, method!$A$1:$B$15, 2, 0)</f>
        <v>留後</v>
      </c>
      <c r="E464">
        <v>17</v>
      </c>
      <c r="F464">
        <v>8</v>
      </c>
      <c r="G464" t="s">
        <v>655</v>
      </c>
      <c r="H464" s="31" t="s">
        <v>450</v>
      </c>
      <c r="I464" s="43">
        <v>1650</v>
      </c>
      <c r="J464" s="32" t="s">
        <v>435</v>
      </c>
      <c r="K464">
        <v>3</v>
      </c>
      <c r="L464">
        <v>6</v>
      </c>
      <c r="M464">
        <v>65</v>
      </c>
      <c r="N464" s="22" t="s">
        <v>171</v>
      </c>
      <c r="O464" s="20" t="s">
        <v>58</v>
      </c>
      <c r="P464" t="s">
        <v>459</v>
      </c>
      <c r="Q464">
        <v>20</v>
      </c>
      <c r="R464">
        <v>119</v>
      </c>
      <c r="S464">
        <v>11</v>
      </c>
      <c r="T464">
        <v>11</v>
      </c>
      <c r="U464">
        <v>11</v>
      </c>
      <c r="V464">
        <v>8</v>
      </c>
      <c r="Y464" t="s">
        <v>807</v>
      </c>
      <c r="Z464">
        <v>1043</v>
      </c>
      <c r="AA464" t="s">
        <v>16</v>
      </c>
    </row>
    <row r="465" spans="1:28" x14ac:dyDescent="0.25">
      <c r="A465" s="17" t="s">
        <v>68</v>
      </c>
      <c r="B465" s="27" t="s">
        <v>2262</v>
      </c>
      <c r="C465" s="27" t="s">
        <v>2263</v>
      </c>
      <c r="D465" s="38" t="str">
        <f>VLOOKUP(S465, method!$A$1:$B$15, 2, 0)</f>
        <v>留後</v>
      </c>
      <c r="E465">
        <v>800</v>
      </c>
      <c r="F465" s="34">
        <v>4</v>
      </c>
      <c r="G465" t="s">
        <v>830</v>
      </c>
      <c r="H465" s="31" t="s">
        <v>450</v>
      </c>
      <c r="I465" s="43">
        <v>1650</v>
      </c>
      <c r="J465" s="32" t="s">
        <v>435</v>
      </c>
      <c r="K465">
        <v>3</v>
      </c>
      <c r="L465">
        <v>10</v>
      </c>
      <c r="M465">
        <v>65</v>
      </c>
      <c r="N465" s="22" t="s">
        <v>171</v>
      </c>
      <c r="O465" s="20" t="s">
        <v>58</v>
      </c>
      <c r="P465" s="12" t="s">
        <v>521</v>
      </c>
      <c r="Q465">
        <v>43</v>
      </c>
      <c r="R465">
        <v>118</v>
      </c>
      <c r="S465">
        <v>11</v>
      </c>
      <c r="T465">
        <v>11</v>
      </c>
      <c r="U465">
        <v>3</v>
      </c>
      <c r="V465">
        <v>4</v>
      </c>
      <c r="Y465" t="s">
        <v>1088</v>
      </c>
      <c r="Z465">
        <v>1036</v>
      </c>
      <c r="AA465" t="s">
        <v>16</v>
      </c>
    </row>
    <row r="466" spans="1:28" x14ac:dyDescent="0.25">
      <c r="A466" s="17" t="s">
        <v>68</v>
      </c>
      <c r="B466" s="27" t="s">
        <v>2262</v>
      </c>
      <c r="C466" s="27" t="s">
        <v>2263</v>
      </c>
      <c r="D466" s="36" t="str">
        <f>VLOOKUP(S466, method!$A$1:$B$15, 2, 0)</f>
        <v>中後</v>
      </c>
      <c r="E466">
        <v>750</v>
      </c>
      <c r="F466">
        <v>11</v>
      </c>
      <c r="G466" t="s">
        <v>966</v>
      </c>
      <c r="H466" s="31" t="s">
        <v>455</v>
      </c>
      <c r="I466" s="43">
        <v>1650</v>
      </c>
      <c r="J466" s="32" t="s">
        <v>435</v>
      </c>
      <c r="K466">
        <v>3</v>
      </c>
      <c r="L466">
        <v>7</v>
      </c>
      <c r="M466">
        <v>66</v>
      </c>
      <c r="N466" s="22" t="s">
        <v>171</v>
      </c>
      <c r="O466" s="25" t="s">
        <v>150</v>
      </c>
      <c r="P466" t="s">
        <v>459</v>
      </c>
      <c r="Q466">
        <v>27</v>
      </c>
      <c r="R466">
        <v>126</v>
      </c>
      <c r="S466">
        <v>8</v>
      </c>
      <c r="T466">
        <v>8</v>
      </c>
      <c r="U466">
        <v>8</v>
      </c>
      <c r="V466">
        <v>11</v>
      </c>
      <c r="Y466" t="s">
        <v>1089</v>
      </c>
      <c r="Z466">
        <v>1038</v>
      </c>
      <c r="AA466" t="s">
        <v>16</v>
      </c>
    </row>
    <row r="467" spans="1:28" x14ac:dyDescent="0.25">
      <c r="A467" s="17" t="s">
        <v>68</v>
      </c>
      <c r="B467" s="27" t="s">
        <v>2262</v>
      </c>
      <c r="C467" s="27" t="s">
        <v>2263</v>
      </c>
      <c r="D467" s="38" t="str">
        <f>VLOOKUP(S467, method!$A$1:$B$15, 2, 0)</f>
        <v>留後</v>
      </c>
      <c r="E467">
        <v>692</v>
      </c>
      <c r="F467">
        <v>8</v>
      </c>
      <c r="G467" t="s">
        <v>580</v>
      </c>
      <c r="H467" s="42" t="s">
        <v>445</v>
      </c>
      <c r="I467" s="43">
        <v>1650</v>
      </c>
      <c r="J467" s="32" t="s">
        <v>435</v>
      </c>
      <c r="K467">
        <v>3</v>
      </c>
      <c r="L467">
        <v>11</v>
      </c>
      <c r="M467">
        <v>66</v>
      </c>
      <c r="N467" s="22" t="s">
        <v>171</v>
      </c>
      <c r="O467" s="25" t="s">
        <v>150</v>
      </c>
      <c r="P467">
        <v>5</v>
      </c>
      <c r="Q467">
        <v>40</v>
      </c>
      <c r="R467">
        <v>122</v>
      </c>
      <c r="S467">
        <v>11</v>
      </c>
      <c r="T467">
        <v>11</v>
      </c>
      <c r="U467">
        <v>9</v>
      </c>
      <c r="V467">
        <v>8</v>
      </c>
      <c r="Y467" t="s">
        <v>1090</v>
      </c>
      <c r="Z467">
        <v>1027</v>
      </c>
      <c r="AA467" t="s">
        <v>16</v>
      </c>
    </row>
    <row r="468" spans="1:28" x14ac:dyDescent="0.25">
      <c r="A468" s="17" t="s">
        <v>68</v>
      </c>
      <c r="B468" s="27" t="s">
        <v>2262</v>
      </c>
      <c r="C468" s="27" t="s">
        <v>2263</v>
      </c>
      <c r="D468" s="37" t="str">
        <f>VLOOKUP(S468, method!$A$1:$B$15, 2, 0)</f>
        <v>中前</v>
      </c>
      <c r="E468">
        <v>634</v>
      </c>
      <c r="F468">
        <v>6</v>
      </c>
      <c r="G468" t="s">
        <v>737</v>
      </c>
      <c r="H468" s="31" t="s">
        <v>450</v>
      </c>
      <c r="I468" s="43">
        <v>1650</v>
      </c>
      <c r="J468" s="33" t="s">
        <v>499</v>
      </c>
      <c r="K468">
        <v>3</v>
      </c>
      <c r="L468">
        <v>6</v>
      </c>
      <c r="M468">
        <v>66</v>
      </c>
      <c r="N468" s="22" t="s">
        <v>171</v>
      </c>
      <c r="O468" s="25" t="s">
        <v>150</v>
      </c>
      <c r="P468" t="s">
        <v>817</v>
      </c>
      <c r="Q468">
        <v>7.3</v>
      </c>
      <c r="R468">
        <v>121</v>
      </c>
      <c r="S468">
        <v>5</v>
      </c>
      <c r="T468">
        <v>5</v>
      </c>
      <c r="U468">
        <v>6</v>
      </c>
      <c r="V468">
        <v>6</v>
      </c>
      <c r="Y468" t="s">
        <v>964</v>
      </c>
      <c r="Z468">
        <v>1027</v>
      </c>
      <c r="AA468" t="s">
        <v>16</v>
      </c>
    </row>
    <row r="469" spans="1:28" x14ac:dyDescent="0.25">
      <c r="A469" s="17" t="s">
        <v>68</v>
      </c>
      <c r="B469" s="27" t="s">
        <v>2262</v>
      </c>
      <c r="C469" s="27" t="s">
        <v>2263</v>
      </c>
      <c r="D469" s="38" t="str">
        <f>VLOOKUP(S469, method!$A$1:$B$15, 2, 0)</f>
        <v>留後</v>
      </c>
      <c r="E469">
        <v>573</v>
      </c>
      <c r="F469" s="28">
        <v>1</v>
      </c>
      <c r="G469" t="s">
        <v>615</v>
      </c>
      <c r="H469" s="31" t="s">
        <v>455</v>
      </c>
      <c r="I469" s="43">
        <v>1650</v>
      </c>
      <c r="J469" s="32" t="s">
        <v>435</v>
      </c>
      <c r="K469">
        <v>4</v>
      </c>
      <c r="L469">
        <v>12</v>
      </c>
      <c r="M469">
        <v>60</v>
      </c>
      <c r="N469" s="22" t="s">
        <v>171</v>
      </c>
      <c r="O469" s="25" t="s">
        <v>150</v>
      </c>
      <c r="P469" s="12" t="s">
        <v>431</v>
      </c>
      <c r="Q469">
        <v>38</v>
      </c>
      <c r="R469">
        <v>135</v>
      </c>
      <c r="S469">
        <v>12</v>
      </c>
      <c r="T469">
        <v>12</v>
      </c>
      <c r="U469">
        <v>8</v>
      </c>
      <c r="V469">
        <v>1</v>
      </c>
      <c r="Y469" t="s">
        <v>570</v>
      </c>
      <c r="Z469">
        <v>1018</v>
      </c>
      <c r="AA469" t="s">
        <v>16</v>
      </c>
    </row>
    <row r="470" spans="1:28" x14ac:dyDescent="0.25">
      <c r="A470" s="17" t="s">
        <v>68</v>
      </c>
      <c r="B470" s="27" t="s">
        <v>2262</v>
      </c>
      <c r="C470" s="27" t="s">
        <v>2263</v>
      </c>
      <c r="D470" s="36" t="str">
        <f>VLOOKUP(S470, method!$A$1:$B$15, 2, 0)</f>
        <v>中後</v>
      </c>
      <c r="E470">
        <v>520</v>
      </c>
      <c r="F470">
        <v>8</v>
      </c>
      <c r="G470" t="s">
        <v>841</v>
      </c>
      <c r="H470" s="42" t="s">
        <v>445</v>
      </c>
      <c r="I470" s="43">
        <v>1650</v>
      </c>
      <c r="J470" s="32" t="s">
        <v>435</v>
      </c>
      <c r="K470">
        <v>3</v>
      </c>
      <c r="L470">
        <v>9</v>
      </c>
      <c r="M470">
        <v>61</v>
      </c>
      <c r="N470" s="22" t="s">
        <v>171</v>
      </c>
      <c r="O470" s="25" t="s">
        <v>150</v>
      </c>
      <c r="P470" s="12" t="s">
        <v>456</v>
      </c>
      <c r="Q470">
        <v>42</v>
      </c>
      <c r="R470">
        <v>118</v>
      </c>
      <c r="S470">
        <v>10</v>
      </c>
      <c r="T470">
        <v>10</v>
      </c>
      <c r="U470">
        <v>10</v>
      </c>
      <c r="V470">
        <v>8</v>
      </c>
      <c r="Y470" t="s">
        <v>581</v>
      </c>
      <c r="Z470">
        <v>1017</v>
      </c>
      <c r="AA470" t="s">
        <v>235</v>
      </c>
    </row>
    <row r="471" spans="1:28" x14ac:dyDescent="0.25">
      <c r="A471" s="17" t="s">
        <v>68</v>
      </c>
      <c r="B471" s="27" t="s">
        <v>2262</v>
      </c>
      <c r="C471" s="27" t="s">
        <v>2263</v>
      </c>
      <c r="D471" s="37" t="str">
        <f>VLOOKUP(S471, method!$A$1:$B$15, 2, 0)</f>
        <v>中前</v>
      </c>
      <c r="E471">
        <v>443</v>
      </c>
      <c r="F471">
        <v>9</v>
      </c>
      <c r="G471" t="s">
        <v>801</v>
      </c>
      <c r="H471" s="42" t="s">
        <v>445</v>
      </c>
      <c r="I471" s="43">
        <v>1650</v>
      </c>
      <c r="J471" s="32" t="s">
        <v>435</v>
      </c>
      <c r="K471">
        <v>3</v>
      </c>
      <c r="L471">
        <v>6</v>
      </c>
      <c r="M471">
        <v>63</v>
      </c>
      <c r="N471" s="22" t="s">
        <v>171</v>
      </c>
      <c r="O471" s="25" t="s">
        <v>150</v>
      </c>
      <c r="P471">
        <v>6</v>
      </c>
      <c r="Q471">
        <v>21</v>
      </c>
      <c r="R471">
        <v>115</v>
      </c>
      <c r="S471">
        <v>4</v>
      </c>
      <c r="T471">
        <v>4</v>
      </c>
      <c r="U471">
        <v>4</v>
      </c>
      <c r="V471">
        <v>9</v>
      </c>
      <c r="Y471" t="s">
        <v>909</v>
      </c>
      <c r="Z471">
        <v>1016</v>
      </c>
      <c r="AA471" t="s">
        <v>546</v>
      </c>
    </row>
    <row r="472" spans="1:28" x14ac:dyDescent="0.25">
      <c r="A472" s="17" t="s">
        <v>68</v>
      </c>
      <c r="B472" s="27" t="s">
        <v>2262</v>
      </c>
      <c r="C472" s="27" t="s">
        <v>2263</v>
      </c>
      <c r="D472" s="37" t="str">
        <f>VLOOKUP(S472, method!$A$1:$B$15, 2, 0)</f>
        <v>中前</v>
      </c>
      <c r="E472">
        <v>405</v>
      </c>
      <c r="F472">
        <v>6</v>
      </c>
      <c r="G472" t="s">
        <v>802</v>
      </c>
      <c r="H472" s="31" t="s">
        <v>455</v>
      </c>
      <c r="I472">
        <v>1200</v>
      </c>
      <c r="J472" s="32" t="s">
        <v>435</v>
      </c>
      <c r="K472">
        <v>3</v>
      </c>
      <c r="L472">
        <v>1</v>
      </c>
      <c r="M472">
        <v>63</v>
      </c>
      <c r="N472" s="22" t="s">
        <v>171</v>
      </c>
      <c r="O472" s="25" t="s">
        <v>150</v>
      </c>
      <c r="P472" t="s">
        <v>541</v>
      </c>
      <c r="Q472">
        <v>11</v>
      </c>
      <c r="R472">
        <v>123</v>
      </c>
      <c r="S472">
        <v>5</v>
      </c>
      <c r="T472">
        <v>5</v>
      </c>
      <c r="U472">
        <v>6</v>
      </c>
      <c r="Y472" t="s">
        <v>1091</v>
      </c>
      <c r="Z472">
        <v>1011</v>
      </c>
      <c r="AA472" t="s">
        <v>546</v>
      </c>
    </row>
    <row r="473" spans="1:28" x14ac:dyDescent="0.25">
      <c r="A473" s="17" t="s">
        <v>68</v>
      </c>
      <c r="B473" s="16" t="s">
        <v>2264</v>
      </c>
      <c r="C473" s="16" t="s">
        <v>2265</v>
      </c>
      <c r="D473" s="36" t="str">
        <f>VLOOKUP(S473, method!$A$1:$B$15, 2, 0)</f>
        <v>中後</v>
      </c>
      <c r="E473">
        <v>791</v>
      </c>
      <c r="F473">
        <v>12</v>
      </c>
      <c r="G473" t="s">
        <v>517</v>
      </c>
      <c r="H473" t="s">
        <v>518</v>
      </c>
      <c r="I473">
        <v>2000</v>
      </c>
      <c r="J473" s="32" t="s">
        <v>435</v>
      </c>
      <c r="K473">
        <v>4</v>
      </c>
      <c r="L473">
        <v>2</v>
      </c>
      <c r="M473">
        <v>46</v>
      </c>
      <c r="N473" s="23" t="s">
        <v>692</v>
      </c>
      <c r="O473" s="27" t="s">
        <v>93</v>
      </c>
      <c r="P473" t="s">
        <v>1092</v>
      </c>
      <c r="Q473">
        <v>36</v>
      </c>
      <c r="R473">
        <v>123</v>
      </c>
      <c r="S473">
        <v>8</v>
      </c>
      <c r="T473">
        <v>8</v>
      </c>
      <c r="U473">
        <v>8</v>
      </c>
      <c r="V473">
        <v>12</v>
      </c>
      <c r="W473">
        <v>12</v>
      </c>
      <c r="Y473" t="s">
        <v>1093</v>
      </c>
      <c r="Z473">
        <v>1076</v>
      </c>
      <c r="AA473" t="s">
        <v>543</v>
      </c>
    </row>
    <row r="474" spans="1:28" x14ac:dyDescent="0.25">
      <c r="A474" s="17" t="s">
        <v>68</v>
      </c>
      <c r="B474" s="16" t="s">
        <v>2264</v>
      </c>
      <c r="C474" s="16" t="s">
        <v>2265</v>
      </c>
      <c r="D474" s="36" t="str">
        <f>VLOOKUP(S474, method!$A$1:$B$15, 2, 0)</f>
        <v>中後</v>
      </c>
      <c r="E474">
        <v>710</v>
      </c>
      <c r="F474" s="34">
        <v>5</v>
      </c>
      <c r="G474" t="s">
        <v>444</v>
      </c>
      <c r="H474" s="42" t="s">
        <v>445</v>
      </c>
      <c r="I474">
        <v>2200</v>
      </c>
      <c r="J474" s="32" t="s">
        <v>446</v>
      </c>
      <c r="K474">
        <v>4</v>
      </c>
      <c r="L474">
        <v>12</v>
      </c>
      <c r="M474">
        <v>48</v>
      </c>
      <c r="N474" s="23" t="s">
        <v>692</v>
      </c>
      <c r="O474" s="22" t="s">
        <v>471</v>
      </c>
      <c r="P474">
        <v>6</v>
      </c>
      <c r="Q474">
        <v>51</v>
      </c>
      <c r="R474">
        <v>123</v>
      </c>
      <c r="S474">
        <v>8</v>
      </c>
      <c r="T474">
        <v>9</v>
      </c>
      <c r="U474">
        <v>9</v>
      </c>
      <c r="V474">
        <v>9</v>
      </c>
      <c r="W474">
        <v>11</v>
      </c>
      <c r="X474">
        <v>5</v>
      </c>
      <c r="Y474" t="s">
        <v>1094</v>
      </c>
      <c r="Z474">
        <v>1084</v>
      </c>
      <c r="AA474" t="s">
        <v>546</v>
      </c>
    </row>
    <row r="475" spans="1:28" x14ac:dyDescent="0.25">
      <c r="A475" s="17" t="s">
        <v>68</v>
      </c>
      <c r="B475" s="16" t="s">
        <v>2264</v>
      </c>
      <c r="C475" s="16" t="s">
        <v>2265</v>
      </c>
      <c r="D475" s="36" t="str">
        <f>VLOOKUP(S475, method!$A$1:$B$15, 2, 0)</f>
        <v>中後</v>
      </c>
      <c r="E475">
        <v>671</v>
      </c>
      <c r="F475">
        <v>7</v>
      </c>
      <c r="G475" t="s">
        <v>553</v>
      </c>
      <c r="H475" s="31" t="s">
        <v>455</v>
      </c>
      <c r="I475" s="43">
        <v>1650</v>
      </c>
      <c r="J475" s="32" t="s">
        <v>446</v>
      </c>
      <c r="K475">
        <v>4</v>
      </c>
      <c r="L475">
        <v>9</v>
      </c>
      <c r="M475">
        <v>50</v>
      </c>
      <c r="N475" s="23" t="s">
        <v>692</v>
      </c>
      <c r="O475" s="22" t="s">
        <v>471</v>
      </c>
      <c r="P475">
        <v>3</v>
      </c>
      <c r="Q475">
        <v>146</v>
      </c>
      <c r="R475">
        <v>124</v>
      </c>
      <c r="S475">
        <v>10</v>
      </c>
      <c r="T475">
        <v>11</v>
      </c>
      <c r="U475">
        <v>12</v>
      </c>
      <c r="V475">
        <v>7</v>
      </c>
      <c r="Y475" t="s">
        <v>1095</v>
      </c>
      <c r="Z475">
        <v>1075</v>
      </c>
      <c r="AA475" t="s">
        <v>546</v>
      </c>
    </row>
    <row r="476" spans="1:28" x14ac:dyDescent="0.25">
      <c r="A476" s="17" t="s">
        <v>68</v>
      </c>
      <c r="B476" s="16" t="s">
        <v>2264</v>
      </c>
      <c r="C476" s="16" t="s">
        <v>2265</v>
      </c>
      <c r="E476">
        <v>381</v>
      </c>
      <c r="F476" t="s">
        <v>720</v>
      </c>
      <c r="G476" t="s">
        <v>602</v>
      </c>
      <c r="H476" t="s">
        <v>539</v>
      </c>
      <c r="I476">
        <v>1400</v>
      </c>
      <c r="J476" s="32" t="s">
        <v>435</v>
      </c>
      <c r="K476">
        <v>4</v>
      </c>
      <c r="L476" t="s">
        <v>546</v>
      </c>
      <c r="M476">
        <v>50</v>
      </c>
      <c r="N476" s="23" t="s">
        <v>692</v>
      </c>
      <c r="O476" s="23" t="s">
        <v>622</v>
      </c>
      <c r="P476" t="s">
        <v>546</v>
      </c>
      <c r="Q476" t="s">
        <v>546</v>
      </c>
      <c r="R476">
        <v>125</v>
      </c>
      <c r="S476" t="s">
        <v>546</v>
      </c>
      <c r="Y476" t="s">
        <v>546</v>
      </c>
      <c r="Z476" t="s">
        <v>546</v>
      </c>
      <c r="AA476" t="s">
        <v>546</v>
      </c>
      <c r="AB476" t="s">
        <v>546</v>
      </c>
    </row>
    <row r="477" spans="1:28" x14ac:dyDescent="0.25">
      <c r="A477" s="17" t="s">
        <v>68</v>
      </c>
      <c r="B477" s="16" t="s">
        <v>2264</v>
      </c>
      <c r="C477" s="16" t="s">
        <v>2265</v>
      </c>
      <c r="D477" s="36" t="str">
        <f>VLOOKUP(S477, method!$A$1:$B$15, 2, 0)</f>
        <v>中後</v>
      </c>
      <c r="E477">
        <v>333</v>
      </c>
      <c r="F477">
        <v>12</v>
      </c>
      <c r="G477" t="s">
        <v>887</v>
      </c>
      <c r="H477" s="31" t="s">
        <v>450</v>
      </c>
      <c r="I477" s="43">
        <v>1650</v>
      </c>
      <c r="J477" s="32" t="s">
        <v>435</v>
      </c>
      <c r="K477">
        <v>4</v>
      </c>
      <c r="L477">
        <v>4</v>
      </c>
      <c r="M477">
        <v>52</v>
      </c>
      <c r="N477" s="23" t="s">
        <v>692</v>
      </c>
      <c r="O477" s="22" t="s">
        <v>471</v>
      </c>
      <c r="P477" t="s">
        <v>613</v>
      </c>
      <c r="Q477">
        <v>89</v>
      </c>
      <c r="R477">
        <v>126</v>
      </c>
      <c r="S477">
        <v>8</v>
      </c>
      <c r="T477">
        <v>10</v>
      </c>
      <c r="U477">
        <v>11</v>
      </c>
      <c r="V477">
        <v>12</v>
      </c>
      <c r="Y477" t="s">
        <v>656</v>
      </c>
      <c r="Z477">
        <v>1074</v>
      </c>
      <c r="AA477" t="s">
        <v>546</v>
      </c>
    </row>
    <row r="478" spans="1:28" x14ac:dyDescent="0.25">
      <c r="A478" s="17" t="s">
        <v>68</v>
      </c>
      <c r="B478" s="16" t="s">
        <v>2264</v>
      </c>
      <c r="C478" s="16" t="s">
        <v>2265</v>
      </c>
      <c r="D478" s="38" t="str">
        <f>VLOOKUP(S478, method!$A$1:$B$15, 2, 0)</f>
        <v>留後</v>
      </c>
      <c r="E478">
        <v>279</v>
      </c>
      <c r="F478">
        <v>14</v>
      </c>
      <c r="G478" t="s">
        <v>538</v>
      </c>
      <c r="H478" t="s">
        <v>539</v>
      </c>
      <c r="I478">
        <v>1200</v>
      </c>
      <c r="J478" s="32" t="s">
        <v>435</v>
      </c>
      <c r="K478">
        <v>4</v>
      </c>
      <c r="L478">
        <v>10</v>
      </c>
      <c r="M478">
        <v>52</v>
      </c>
      <c r="N478" s="23" t="s">
        <v>692</v>
      </c>
      <c r="O478" s="22" t="s">
        <v>471</v>
      </c>
      <c r="P478" t="s">
        <v>492</v>
      </c>
      <c r="Q478">
        <v>158</v>
      </c>
      <c r="R478">
        <v>126</v>
      </c>
      <c r="S478">
        <v>13</v>
      </c>
      <c r="T478">
        <v>14</v>
      </c>
      <c r="U478">
        <v>14</v>
      </c>
      <c r="Y478" t="s">
        <v>814</v>
      </c>
      <c r="Z478">
        <v>1092</v>
      </c>
      <c r="AA478" t="s">
        <v>546</v>
      </c>
    </row>
    <row r="479" spans="1:28" x14ac:dyDescent="0.25">
      <c r="A479" s="18" t="s">
        <v>126</v>
      </c>
      <c r="B479" s="17" t="s">
        <v>127</v>
      </c>
      <c r="C479" s="17" t="s">
        <v>2266</v>
      </c>
      <c r="D479" s="38" t="str">
        <f>VLOOKUP(S479, method!$A$1:$B$15, 2, 0)</f>
        <v>留後</v>
      </c>
      <c r="E479">
        <v>7</v>
      </c>
      <c r="F479">
        <v>6</v>
      </c>
      <c r="G479" t="s">
        <v>433</v>
      </c>
      <c r="H479" t="s">
        <v>434</v>
      </c>
      <c r="I479" s="43">
        <v>1200</v>
      </c>
      <c r="J479" s="33" t="s">
        <v>499</v>
      </c>
      <c r="K479">
        <v>4</v>
      </c>
      <c r="L479">
        <v>9</v>
      </c>
      <c r="M479">
        <v>57</v>
      </c>
      <c r="N479" s="19" t="s">
        <v>24</v>
      </c>
      <c r="O479" s="17" t="s">
        <v>84</v>
      </c>
      <c r="P479" s="12">
        <v>2</v>
      </c>
      <c r="Q479">
        <v>11</v>
      </c>
      <c r="R479">
        <v>135</v>
      </c>
      <c r="S479">
        <v>13</v>
      </c>
      <c r="T479">
        <v>13</v>
      </c>
      <c r="U479">
        <v>6</v>
      </c>
      <c r="Y479" t="s">
        <v>1096</v>
      </c>
      <c r="Z479">
        <v>1105</v>
      </c>
      <c r="AA479" t="s">
        <v>77</v>
      </c>
    </row>
    <row r="480" spans="1:28" x14ac:dyDescent="0.25">
      <c r="A480" s="18" t="s">
        <v>126</v>
      </c>
      <c r="B480" s="17" t="s">
        <v>127</v>
      </c>
      <c r="C480" s="17" t="s">
        <v>2266</v>
      </c>
      <c r="D480" s="37" t="str">
        <f>VLOOKUP(S480, method!$A$1:$B$15, 2, 0)</f>
        <v>中前</v>
      </c>
      <c r="E480">
        <v>821</v>
      </c>
      <c r="F480">
        <v>10</v>
      </c>
      <c r="G480" t="s">
        <v>590</v>
      </c>
      <c r="H480" s="31" t="s">
        <v>450</v>
      </c>
      <c r="I480" s="43">
        <v>1200</v>
      </c>
      <c r="J480" s="32" t="s">
        <v>446</v>
      </c>
      <c r="K480">
        <v>4</v>
      </c>
      <c r="L480">
        <v>5</v>
      </c>
      <c r="M480">
        <v>59</v>
      </c>
      <c r="N480" s="19" t="s">
        <v>24</v>
      </c>
      <c r="O480" s="25" t="s">
        <v>150</v>
      </c>
      <c r="P480" t="s">
        <v>650</v>
      </c>
      <c r="Q480">
        <v>7.9</v>
      </c>
      <c r="R480">
        <v>134</v>
      </c>
      <c r="S480">
        <v>4</v>
      </c>
      <c r="T480">
        <v>5</v>
      </c>
      <c r="U480">
        <v>10</v>
      </c>
      <c r="Y480" t="s">
        <v>1097</v>
      </c>
      <c r="Z480">
        <v>1090</v>
      </c>
      <c r="AA480" t="s">
        <v>77</v>
      </c>
    </row>
    <row r="481" spans="1:27" x14ac:dyDescent="0.25">
      <c r="A481" s="18" t="s">
        <v>126</v>
      </c>
      <c r="B481" s="17" t="s">
        <v>127</v>
      </c>
      <c r="C481" s="17" t="s">
        <v>2266</v>
      </c>
      <c r="D481" s="36" t="str">
        <f>VLOOKUP(S481, method!$A$1:$B$15, 2, 0)</f>
        <v>中後</v>
      </c>
      <c r="E481">
        <v>713</v>
      </c>
      <c r="F481" s="28">
        <v>3</v>
      </c>
      <c r="G481" t="s">
        <v>444</v>
      </c>
      <c r="H481" s="30" t="s">
        <v>445</v>
      </c>
      <c r="I481" s="43">
        <v>1200</v>
      </c>
      <c r="J481" s="32" t="s">
        <v>446</v>
      </c>
      <c r="K481">
        <v>4</v>
      </c>
      <c r="L481">
        <v>8</v>
      </c>
      <c r="M481">
        <v>59</v>
      </c>
      <c r="N481" s="19" t="s">
        <v>24</v>
      </c>
      <c r="O481" s="17" t="s">
        <v>84</v>
      </c>
      <c r="P481" s="12" t="s">
        <v>451</v>
      </c>
      <c r="Q481">
        <v>16</v>
      </c>
      <c r="R481">
        <v>135</v>
      </c>
      <c r="S481">
        <v>9</v>
      </c>
      <c r="T481">
        <v>6</v>
      </c>
      <c r="U481">
        <v>3</v>
      </c>
      <c r="Y481" t="s">
        <v>296</v>
      </c>
      <c r="Z481">
        <v>1086</v>
      </c>
      <c r="AA481" t="s">
        <v>77</v>
      </c>
    </row>
    <row r="482" spans="1:27" x14ac:dyDescent="0.25">
      <c r="A482" s="18" t="s">
        <v>126</v>
      </c>
      <c r="B482" s="17" t="s">
        <v>127</v>
      </c>
      <c r="C482" s="17" t="s">
        <v>2266</v>
      </c>
      <c r="D482" s="37" t="str">
        <f>VLOOKUP(S482, method!$A$1:$B$15, 2, 0)</f>
        <v>中前</v>
      </c>
      <c r="E482">
        <v>674</v>
      </c>
      <c r="F482" s="34">
        <v>4</v>
      </c>
      <c r="G482" t="s">
        <v>553</v>
      </c>
      <c r="H482" s="31" t="s">
        <v>455</v>
      </c>
      <c r="I482" s="43">
        <v>1200</v>
      </c>
      <c r="J482" s="32" t="s">
        <v>446</v>
      </c>
      <c r="K482">
        <v>4</v>
      </c>
      <c r="L482">
        <v>1</v>
      </c>
      <c r="M482">
        <v>59</v>
      </c>
      <c r="N482" s="19" t="s">
        <v>24</v>
      </c>
      <c r="O482" s="16" t="s">
        <v>13</v>
      </c>
      <c r="P482" s="12" t="s">
        <v>464</v>
      </c>
      <c r="Q482">
        <v>7</v>
      </c>
      <c r="R482">
        <v>135</v>
      </c>
      <c r="S482">
        <v>6</v>
      </c>
      <c r="T482">
        <v>6</v>
      </c>
      <c r="U482">
        <v>4</v>
      </c>
      <c r="Y482" t="s">
        <v>1098</v>
      </c>
      <c r="Z482">
        <v>1082</v>
      </c>
      <c r="AA482" t="s">
        <v>77</v>
      </c>
    </row>
    <row r="483" spans="1:27" x14ac:dyDescent="0.25">
      <c r="A483" s="18" t="s">
        <v>126</v>
      </c>
      <c r="B483" s="17" t="s">
        <v>127</v>
      </c>
      <c r="C483" s="17" t="s">
        <v>2266</v>
      </c>
      <c r="D483" s="36" t="str">
        <f>VLOOKUP(S483, method!$A$1:$B$15, 2, 0)</f>
        <v>中後</v>
      </c>
      <c r="E483">
        <v>597</v>
      </c>
      <c r="F483">
        <v>8</v>
      </c>
      <c r="G483" t="s">
        <v>454</v>
      </c>
      <c r="H483" s="31" t="s">
        <v>455</v>
      </c>
      <c r="I483" s="43">
        <v>1200</v>
      </c>
      <c r="J483" s="32" t="s">
        <v>446</v>
      </c>
      <c r="K483">
        <v>3</v>
      </c>
      <c r="L483">
        <v>5</v>
      </c>
      <c r="M483">
        <v>61</v>
      </c>
      <c r="N483" s="19" t="s">
        <v>24</v>
      </c>
      <c r="O483" s="25" t="s">
        <v>150</v>
      </c>
      <c r="P483" t="s">
        <v>442</v>
      </c>
      <c r="Q483">
        <v>47</v>
      </c>
      <c r="R483">
        <v>116</v>
      </c>
      <c r="S483">
        <v>8</v>
      </c>
      <c r="T483">
        <v>8</v>
      </c>
      <c r="U483">
        <v>8</v>
      </c>
      <c r="Y483" t="s">
        <v>1099</v>
      </c>
      <c r="Z483">
        <v>1091</v>
      </c>
      <c r="AA483" t="s">
        <v>77</v>
      </c>
    </row>
    <row r="484" spans="1:27" x14ac:dyDescent="0.25">
      <c r="A484" s="18" t="s">
        <v>126</v>
      </c>
      <c r="B484" s="17" t="s">
        <v>127</v>
      </c>
      <c r="C484" s="17" t="s">
        <v>2266</v>
      </c>
      <c r="D484" s="38" t="str">
        <f>VLOOKUP(S484, method!$A$1:$B$15, 2, 0)</f>
        <v>留後</v>
      </c>
      <c r="E484">
        <v>522</v>
      </c>
      <c r="F484">
        <v>12</v>
      </c>
      <c r="G484" t="s">
        <v>596</v>
      </c>
      <c r="H484" s="31" t="s">
        <v>455</v>
      </c>
      <c r="I484" s="43">
        <v>1200</v>
      </c>
      <c r="J484" s="32" t="s">
        <v>446</v>
      </c>
      <c r="K484">
        <v>3</v>
      </c>
      <c r="L484">
        <v>11</v>
      </c>
      <c r="M484">
        <v>63</v>
      </c>
      <c r="N484" s="19" t="s">
        <v>24</v>
      </c>
      <c r="O484" s="25" t="s">
        <v>150</v>
      </c>
      <c r="P484" t="s">
        <v>488</v>
      </c>
      <c r="Q484">
        <v>65</v>
      </c>
      <c r="R484">
        <v>118</v>
      </c>
      <c r="S484">
        <v>11</v>
      </c>
      <c r="T484">
        <v>12</v>
      </c>
      <c r="U484">
        <v>12</v>
      </c>
      <c r="Y484" t="s">
        <v>1100</v>
      </c>
      <c r="Z484">
        <v>1106</v>
      </c>
      <c r="AA484" t="s">
        <v>77</v>
      </c>
    </row>
    <row r="485" spans="1:27" x14ac:dyDescent="0.25">
      <c r="A485" s="18" t="s">
        <v>126</v>
      </c>
      <c r="B485" s="17" t="s">
        <v>127</v>
      </c>
      <c r="C485" s="17" t="s">
        <v>2266</v>
      </c>
      <c r="D485" s="36" t="str">
        <f>VLOOKUP(S485, method!$A$1:$B$15, 2, 0)</f>
        <v>中後</v>
      </c>
      <c r="E485">
        <v>484</v>
      </c>
      <c r="F485">
        <v>10</v>
      </c>
      <c r="G485" t="s">
        <v>458</v>
      </c>
      <c r="H485" s="42" t="s">
        <v>445</v>
      </c>
      <c r="I485" s="43">
        <v>1200</v>
      </c>
      <c r="J485" s="32" t="s">
        <v>435</v>
      </c>
      <c r="K485">
        <v>3</v>
      </c>
      <c r="L485">
        <v>9</v>
      </c>
      <c r="M485">
        <v>64</v>
      </c>
      <c r="N485" s="19" t="s">
        <v>24</v>
      </c>
      <c r="O485" s="25" t="s">
        <v>150</v>
      </c>
      <c r="P485" t="s">
        <v>436</v>
      </c>
      <c r="Q485">
        <v>17</v>
      </c>
      <c r="R485">
        <v>121</v>
      </c>
      <c r="S485">
        <v>8</v>
      </c>
      <c r="T485">
        <v>8</v>
      </c>
      <c r="U485">
        <v>10</v>
      </c>
      <c r="Y485" t="s">
        <v>1101</v>
      </c>
      <c r="Z485">
        <v>1102</v>
      </c>
      <c r="AA485" t="s">
        <v>77</v>
      </c>
    </row>
    <row r="486" spans="1:27" x14ac:dyDescent="0.25">
      <c r="A486" s="18" t="s">
        <v>126</v>
      </c>
      <c r="B486" s="17" t="s">
        <v>127</v>
      </c>
      <c r="C486" s="17" t="s">
        <v>2266</v>
      </c>
      <c r="D486" s="36" t="str">
        <f>VLOOKUP(S486, method!$A$1:$B$15, 2, 0)</f>
        <v>中後</v>
      </c>
      <c r="E486">
        <v>375</v>
      </c>
      <c r="F486" s="34">
        <v>5</v>
      </c>
      <c r="G486" t="s">
        <v>913</v>
      </c>
      <c r="H486" s="31" t="s">
        <v>461</v>
      </c>
      <c r="I486" s="43">
        <v>1200</v>
      </c>
      <c r="J486" s="32" t="s">
        <v>435</v>
      </c>
      <c r="K486">
        <v>3</v>
      </c>
      <c r="L486">
        <v>6</v>
      </c>
      <c r="M486">
        <v>64</v>
      </c>
      <c r="N486" s="19" t="s">
        <v>24</v>
      </c>
      <c r="O486" s="17" t="s">
        <v>84</v>
      </c>
      <c r="P486" s="12" t="s">
        <v>521</v>
      </c>
      <c r="Q486">
        <v>10</v>
      </c>
      <c r="R486">
        <v>124</v>
      </c>
      <c r="S486">
        <v>8</v>
      </c>
      <c r="T486">
        <v>8</v>
      </c>
      <c r="U486">
        <v>5</v>
      </c>
      <c r="Y486" t="s">
        <v>128</v>
      </c>
      <c r="Z486">
        <v>1101</v>
      </c>
      <c r="AA486" t="s">
        <v>77</v>
      </c>
    </row>
    <row r="487" spans="1:27" x14ac:dyDescent="0.25">
      <c r="A487" s="18" t="s">
        <v>126</v>
      </c>
      <c r="B487" s="17" t="s">
        <v>127</v>
      </c>
      <c r="C487" s="17" t="s">
        <v>2266</v>
      </c>
      <c r="D487" s="37" t="str">
        <f>VLOOKUP(S487, method!$A$1:$B$15, 2, 0)</f>
        <v>中前</v>
      </c>
      <c r="E487">
        <v>335</v>
      </c>
      <c r="F487">
        <v>7</v>
      </c>
      <c r="G487" t="s">
        <v>887</v>
      </c>
      <c r="H487" s="31" t="s">
        <v>450</v>
      </c>
      <c r="I487" s="43">
        <v>1200</v>
      </c>
      <c r="J487" s="32" t="s">
        <v>435</v>
      </c>
      <c r="K487">
        <v>3</v>
      </c>
      <c r="L487">
        <v>6</v>
      </c>
      <c r="M487">
        <v>64</v>
      </c>
      <c r="N487" s="19" t="s">
        <v>24</v>
      </c>
      <c r="O487" s="17" t="s">
        <v>84</v>
      </c>
      <c r="P487" t="s">
        <v>600</v>
      </c>
      <c r="Q487">
        <v>10</v>
      </c>
      <c r="R487">
        <v>122</v>
      </c>
      <c r="S487">
        <v>7</v>
      </c>
      <c r="T487">
        <v>8</v>
      </c>
      <c r="U487">
        <v>7</v>
      </c>
      <c r="Y487" t="s">
        <v>1102</v>
      </c>
      <c r="Z487">
        <v>1099</v>
      </c>
      <c r="AA487" t="s">
        <v>77</v>
      </c>
    </row>
    <row r="488" spans="1:27" x14ac:dyDescent="0.25">
      <c r="A488" s="18" t="s">
        <v>126</v>
      </c>
      <c r="B488" s="17" t="s">
        <v>127</v>
      </c>
      <c r="C488" s="17" t="s">
        <v>2266</v>
      </c>
      <c r="D488" s="37" t="str">
        <f>VLOOKUP(S488, method!$A$1:$B$15, 2, 0)</f>
        <v>中前</v>
      </c>
      <c r="E488">
        <v>257</v>
      </c>
      <c r="F488" s="28">
        <v>1</v>
      </c>
      <c r="G488" t="s">
        <v>647</v>
      </c>
      <c r="H488" s="31" t="s">
        <v>455</v>
      </c>
      <c r="I488" s="43">
        <v>1200</v>
      </c>
      <c r="J488" s="32" t="s">
        <v>435</v>
      </c>
      <c r="K488">
        <v>4</v>
      </c>
      <c r="L488">
        <v>4</v>
      </c>
      <c r="M488">
        <v>57</v>
      </c>
      <c r="N488" s="19" t="s">
        <v>24</v>
      </c>
      <c r="O488" s="17" t="s">
        <v>84</v>
      </c>
      <c r="P488" s="12">
        <v>1</v>
      </c>
      <c r="Q488">
        <v>3.3</v>
      </c>
      <c r="R488">
        <v>132</v>
      </c>
      <c r="S488">
        <v>4</v>
      </c>
      <c r="T488">
        <v>4</v>
      </c>
      <c r="U488">
        <v>1</v>
      </c>
      <c r="Y488" t="s">
        <v>1098</v>
      </c>
      <c r="Z488">
        <v>1083</v>
      </c>
      <c r="AA488" t="s">
        <v>77</v>
      </c>
    </row>
    <row r="489" spans="1:27" x14ac:dyDescent="0.25">
      <c r="A489" s="18" t="s">
        <v>126</v>
      </c>
      <c r="B489" s="17" t="s">
        <v>127</v>
      </c>
      <c r="C489" s="17" t="s">
        <v>2266</v>
      </c>
      <c r="D489" s="36" t="str">
        <f>VLOOKUP(S489, method!$A$1:$B$15, 2, 0)</f>
        <v>中後</v>
      </c>
      <c r="E489">
        <v>181</v>
      </c>
      <c r="F489" s="34">
        <v>4</v>
      </c>
      <c r="G489" t="s">
        <v>473</v>
      </c>
      <c r="H489" s="31" t="s">
        <v>455</v>
      </c>
      <c r="I489" s="43">
        <v>1200</v>
      </c>
      <c r="J489" s="32" t="s">
        <v>435</v>
      </c>
      <c r="K489">
        <v>4</v>
      </c>
      <c r="L489">
        <v>11</v>
      </c>
      <c r="M489">
        <v>57</v>
      </c>
      <c r="N489" s="19" t="s">
        <v>24</v>
      </c>
      <c r="O489" s="17" t="s">
        <v>84</v>
      </c>
      <c r="P489" s="12" t="s">
        <v>521</v>
      </c>
      <c r="Q489">
        <v>6.6</v>
      </c>
      <c r="R489">
        <v>132</v>
      </c>
      <c r="S489">
        <v>9</v>
      </c>
      <c r="T489">
        <v>9</v>
      </c>
      <c r="U489">
        <v>4</v>
      </c>
      <c r="Y489" t="s">
        <v>1103</v>
      </c>
      <c r="Z489">
        <v>1084</v>
      </c>
      <c r="AA489" t="s">
        <v>77</v>
      </c>
    </row>
    <row r="490" spans="1:27" x14ac:dyDescent="0.25">
      <c r="A490" s="18" t="s">
        <v>126</v>
      </c>
      <c r="B490" s="17" t="s">
        <v>127</v>
      </c>
      <c r="C490" s="17" t="s">
        <v>2266</v>
      </c>
      <c r="D490" s="36" t="str">
        <f>VLOOKUP(S490, method!$A$1:$B$15, 2, 0)</f>
        <v>中後</v>
      </c>
      <c r="E490">
        <v>141</v>
      </c>
      <c r="F490" s="28">
        <v>2</v>
      </c>
      <c r="G490" t="s">
        <v>824</v>
      </c>
      <c r="H490" s="30" t="s">
        <v>445</v>
      </c>
      <c r="I490" s="43">
        <v>1200</v>
      </c>
      <c r="J490" s="32" t="s">
        <v>435</v>
      </c>
      <c r="K490">
        <v>4</v>
      </c>
      <c r="L490">
        <v>7</v>
      </c>
      <c r="M490">
        <v>56</v>
      </c>
      <c r="N490" s="19" t="s">
        <v>24</v>
      </c>
      <c r="O490" s="17" t="s">
        <v>84</v>
      </c>
      <c r="P490" s="12" t="s">
        <v>914</v>
      </c>
      <c r="Q490">
        <v>5.9</v>
      </c>
      <c r="R490">
        <v>131</v>
      </c>
      <c r="S490">
        <v>10</v>
      </c>
      <c r="T490">
        <v>10</v>
      </c>
      <c r="U490">
        <v>2</v>
      </c>
      <c r="Y490" t="s">
        <v>1104</v>
      </c>
      <c r="Z490">
        <v>1081</v>
      </c>
      <c r="AA490" t="s">
        <v>77</v>
      </c>
    </row>
    <row r="491" spans="1:27" x14ac:dyDescent="0.25">
      <c r="A491" s="18" t="s">
        <v>126</v>
      </c>
      <c r="B491" s="17" t="s">
        <v>127</v>
      </c>
      <c r="C491" s="17" t="s">
        <v>2266</v>
      </c>
      <c r="D491" s="38" t="str">
        <f>VLOOKUP(S491, method!$A$1:$B$15, 2, 0)</f>
        <v>留後</v>
      </c>
      <c r="E491">
        <v>97</v>
      </c>
      <c r="F491">
        <v>8</v>
      </c>
      <c r="G491" t="s">
        <v>1057</v>
      </c>
      <c r="H491" t="s">
        <v>539</v>
      </c>
      <c r="I491" s="43">
        <v>1200</v>
      </c>
      <c r="J491" s="32" t="s">
        <v>446</v>
      </c>
      <c r="K491">
        <v>4</v>
      </c>
      <c r="L491">
        <v>12</v>
      </c>
      <c r="M491">
        <v>58</v>
      </c>
      <c r="N491" s="19" t="s">
        <v>24</v>
      </c>
      <c r="O491" s="25" t="s">
        <v>150</v>
      </c>
      <c r="P491" t="s">
        <v>817</v>
      </c>
      <c r="Q491">
        <v>15</v>
      </c>
      <c r="R491">
        <v>133</v>
      </c>
      <c r="S491">
        <v>13</v>
      </c>
      <c r="T491">
        <v>14</v>
      </c>
      <c r="U491">
        <v>8</v>
      </c>
      <c r="Y491" t="s">
        <v>1099</v>
      </c>
      <c r="Z491">
        <v>1084</v>
      </c>
      <c r="AA491" t="s">
        <v>476</v>
      </c>
    </row>
    <row r="492" spans="1:27" x14ac:dyDescent="0.25">
      <c r="A492" s="18" t="s">
        <v>126</v>
      </c>
      <c r="B492" s="17" t="s">
        <v>127</v>
      </c>
      <c r="C492" s="17" t="s">
        <v>2266</v>
      </c>
      <c r="D492" s="37" t="str">
        <f>VLOOKUP(S492, method!$A$1:$B$15, 2, 0)</f>
        <v>中前</v>
      </c>
      <c r="E492">
        <v>44</v>
      </c>
      <c r="F492">
        <v>13</v>
      </c>
      <c r="G492" t="s">
        <v>482</v>
      </c>
      <c r="H492" t="s">
        <v>506</v>
      </c>
      <c r="I492">
        <v>1400</v>
      </c>
      <c r="J492" s="33" t="s">
        <v>430</v>
      </c>
      <c r="K492">
        <v>4</v>
      </c>
      <c r="L492">
        <v>7</v>
      </c>
      <c r="M492">
        <v>60</v>
      </c>
      <c r="N492" s="19" t="s">
        <v>24</v>
      </c>
      <c r="O492" s="23" t="s">
        <v>487</v>
      </c>
      <c r="P492" t="s">
        <v>743</v>
      </c>
      <c r="Q492">
        <v>15</v>
      </c>
      <c r="R492">
        <v>132</v>
      </c>
      <c r="S492">
        <v>5</v>
      </c>
      <c r="T492">
        <v>8</v>
      </c>
      <c r="U492">
        <v>11</v>
      </c>
      <c r="V492">
        <v>13</v>
      </c>
      <c r="Y492" t="s">
        <v>1105</v>
      </c>
      <c r="Z492">
        <v>1095</v>
      </c>
      <c r="AA492" t="s">
        <v>72</v>
      </c>
    </row>
    <row r="493" spans="1:27" x14ac:dyDescent="0.25">
      <c r="A493" s="18" t="s">
        <v>126</v>
      </c>
      <c r="B493" s="17" t="s">
        <v>127</v>
      </c>
      <c r="C493" s="17" t="s">
        <v>2266</v>
      </c>
      <c r="D493" s="36" t="str">
        <f>VLOOKUP(S493, method!$A$1:$B$15, 2, 0)</f>
        <v>中後</v>
      </c>
      <c r="E493">
        <v>5</v>
      </c>
      <c r="F493" s="34">
        <v>5</v>
      </c>
      <c r="G493" t="s">
        <v>695</v>
      </c>
      <c r="H493" t="s">
        <v>434</v>
      </c>
      <c r="I493" s="43">
        <v>1200</v>
      </c>
      <c r="J493" s="33" t="s">
        <v>499</v>
      </c>
      <c r="K493">
        <v>4</v>
      </c>
      <c r="L493">
        <v>9</v>
      </c>
      <c r="M493">
        <v>60</v>
      </c>
      <c r="N493" s="19" t="s">
        <v>24</v>
      </c>
      <c r="O493" s="20" t="s">
        <v>19</v>
      </c>
      <c r="P493" t="s">
        <v>488</v>
      </c>
      <c r="Q493">
        <v>5.9</v>
      </c>
      <c r="R493">
        <v>135</v>
      </c>
      <c r="S493">
        <v>8</v>
      </c>
      <c r="T493">
        <v>7</v>
      </c>
      <c r="U493">
        <v>5</v>
      </c>
      <c r="Y493" t="s">
        <v>635</v>
      </c>
      <c r="Z493">
        <v>1092</v>
      </c>
      <c r="AA493" t="s">
        <v>72</v>
      </c>
    </row>
    <row r="494" spans="1:27" x14ac:dyDescent="0.25">
      <c r="A494" s="18" t="s">
        <v>126</v>
      </c>
      <c r="B494" s="17" t="s">
        <v>127</v>
      </c>
      <c r="C494" s="17" t="s">
        <v>2266</v>
      </c>
      <c r="D494" s="35" t="str">
        <f>VLOOKUP(S494, method!$A$1:$B$15, 2, 0)</f>
        <v>放頭</v>
      </c>
      <c r="E494">
        <v>831</v>
      </c>
      <c r="F494">
        <v>8</v>
      </c>
      <c r="G494" t="s">
        <v>611</v>
      </c>
      <c r="H494" t="s">
        <v>434</v>
      </c>
      <c r="I494">
        <v>1400</v>
      </c>
      <c r="J494" s="32" t="s">
        <v>435</v>
      </c>
      <c r="K494">
        <v>3</v>
      </c>
      <c r="L494">
        <v>7</v>
      </c>
      <c r="M494">
        <v>64</v>
      </c>
      <c r="N494" s="19" t="s">
        <v>24</v>
      </c>
      <c r="O494" s="25" t="s">
        <v>150</v>
      </c>
      <c r="P494" t="s">
        <v>674</v>
      </c>
      <c r="Q494">
        <v>34</v>
      </c>
      <c r="R494">
        <v>121</v>
      </c>
      <c r="S494">
        <v>2</v>
      </c>
      <c r="T494">
        <v>1</v>
      </c>
      <c r="U494">
        <v>1</v>
      </c>
      <c r="V494">
        <v>8</v>
      </c>
      <c r="Y494" t="s">
        <v>1106</v>
      </c>
      <c r="Z494">
        <v>1085</v>
      </c>
      <c r="AA494" t="s">
        <v>72</v>
      </c>
    </row>
    <row r="495" spans="1:27" x14ac:dyDescent="0.25">
      <c r="A495" s="18" t="s">
        <v>126</v>
      </c>
      <c r="B495" s="17" t="s">
        <v>127</v>
      </c>
      <c r="C495" s="17" t="s">
        <v>2266</v>
      </c>
      <c r="D495" s="37" t="str">
        <f>VLOOKUP(S495, method!$A$1:$B$15, 2, 0)</f>
        <v>中前</v>
      </c>
      <c r="E495">
        <v>781</v>
      </c>
      <c r="F495" s="34">
        <v>5</v>
      </c>
      <c r="G495" t="s">
        <v>698</v>
      </c>
      <c r="H495" s="31" t="s">
        <v>461</v>
      </c>
      <c r="I495" s="43">
        <v>1200</v>
      </c>
      <c r="J495" s="32" t="s">
        <v>435</v>
      </c>
      <c r="K495">
        <v>3</v>
      </c>
      <c r="L495">
        <v>9</v>
      </c>
      <c r="M495">
        <v>64</v>
      </c>
      <c r="N495" s="19" t="s">
        <v>24</v>
      </c>
      <c r="O495" s="20" t="s">
        <v>19</v>
      </c>
      <c r="P495" t="s">
        <v>474</v>
      </c>
      <c r="Q495">
        <v>8.1999999999999993</v>
      </c>
      <c r="R495">
        <v>123</v>
      </c>
      <c r="S495">
        <v>7</v>
      </c>
      <c r="T495">
        <v>6</v>
      </c>
      <c r="U495">
        <v>5</v>
      </c>
      <c r="Y495" t="s">
        <v>312</v>
      </c>
      <c r="Z495">
        <v>1082</v>
      </c>
      <c r="AA495" t="s">
        <v>72</v>
      </c>
    </row>
    <row r="496" spans="1:27" x14ac:dyDescent="0.25">
      <c r="A496" s="18" t="s">
        <v>126</v>
      </c>
      <c r="B496" s="17" t="s">
        <v>127</v>
      </c>
      <c r="C496" s="17" t="s">
        <v>2266</v>
      </c>
      <c r="D496" s="37" t="str">
        <f>VLOOKUP(S496, method!$A$1:$B$15, 2, 0)</f>
        <v>中前</v>
      </c>
      <c r="E496">
        <v>748</v>
      </c>
      <c r="F496" s="28">
        <v>2</v>
      </c>
      <c r="G496" t="s">
        <v>966</v>
      </c>
      <c r="H496" s="31" t="s">
        <v>455</v>
      </c>
      <c r="I496" s="43">
        <v>1200</v>
      </c>
      <c r="J496" s="32" t="s">
        <v>435</v>
      </c>
      <c r="K496">
        <v>3</v>
      </c>
      <c r="L496">
        <v>3</v>
      </c>
      <c r="M496">
        <v>62</v>
      </c>
      <c r="N496" s="19" t="s">
        <v>24</v>
      </c>
      <c r="O496" s="25" t="s">
        <v>150</v>
      </c>
      <c r="P496" s="12" t="s">
        <v>662</v>
      </c>
      <c r="Q496">
        <v>2.7</v>
      </c>
      <c r="R496">
        <v>118</v>
      </c>
      <c r="S496">
        <v>5</v>
      </c>
      <c r="T496">
        <v>6</v>
      </c>
      <c r="U496">
        <v>2</v>
      </c>
      <c r="Y496" t="s">
        <v>1025</v>
      </c>
      <c r="Z496">
        <v>1083</v>
      </c>
      <c r="AA496" t="s">
        <v>72</v>
      </c>
    </row>
    <row r="497" spans="1:27" x14ac:dyDescent="0.25">
      <c r="A497" s="18" t="s">
        <v>126</v>
      </c>
      <c r="B497" s="17" t="s">
        <v>127</v>
      </c>
      <c r="C497" s="17" t="s">
        <v>2266</v>
      </c>
      <c r="D497" s="37" t="str">
        <f>VLOOKUP(S497, method!$A$1:$B$15, 2, 0)</f>
        <v>中前</v>
      </c>
      <c r="E497">
        <v>722</v>
      </c>
      <c r="F497" s="34">
        <v>5</v>
      </c>
      <c r="G497" t="s">
        <v>1107</v>
      </c>
      <c r="H497" t="s">
        <v>518</v>
      </c>
      <c r="I497">
        <v>1400</v>
      </c>
      <c r="J497" s="32" t="s">
        <v>446</v>
      </c>
      <c r="K497">
        <v>3</v>
      </c>
      <c r="L497">
        <v>1</v>
      </c>
      <c r="M497">
        <v>64</v>
      </c>
      <c r="N497" s="19" t="s">
        <v>24</v>
      </c>
      <c r="O497" s="27" t="s">
        <v>93</v>
      </c>
      <c r="P497" t="s">
        <v>474</v>
      </c>
      <c r="Q497">
        <v>4.5999999999999996</v>
      </c>
      <c r="R497">
        <v>124</v>
      </c>
      <c r="S497">
        <v>5</v>
      </c>
      <c r="T497">
        <v>5</v>
      </c>
      <c r="U497">
        <v>8</v>
      </c>
      <c r="V497">
        <v>5</v>
      </c>
      <c r="Y497" t="s">
        <v>1108</v>
      </c>
      <c r="Z497">
        <v>1083</v>
      </c>
      <c r="AA497" t="s">
        <v>72</v>
      </c>
    </row>
    <row r="498" spans="1:27" x14ac:dyDescent="0.25">
      <c r="A498" s="18" t="s">
        <v>126</v>
      </c>
      <c r="B498" s="17" t="s">
        <v>127</v>
      </c>
      <c r="C498" s="17" t="s">
        <v>2266</v>
      </c>
      <c r="D498" s="36" t="str">
        <f>VLOOKUP(S498, method!$A$1:$B$15, 2, 0)</f>
        <v>中後</v>
      </c>
      <c r="E498">
        <v>665</v>
      </c>
      <c r="F498" s="28">
        <v>3</v>
      </c>
      <c r="G498" t="s">
        <v>919</v>
      </c>
      <c r="H498" t="s">
        <v>429</v>
      </c>
      <c r="I498" s="43">
        <v>1200</v>
      </c>
      <c r="J498" s="32" t="s">
        <v>446</v>
      </c>
      <c r="K498">
        <v>3</v>
      </c>
      <c r="L498">
        <v>6</v>
      </c>
      <c r="M498">
        <v>64</v>
      </c>
      <c r="N498" s="19" t="s">
        <v>24</v>
      </c>
      <c r="O498" s="27" t="s">
        <v>93</v>
      </c>
      <c r="P498" s="12" t="s">
        <v>480</v>
      </c>
      <c r="Q498">
        <v>13</v>
      </c>
      <c r="R498">
        <v>123</v>
      </c>
      <c r="S498">
        <v>9</v>
      </c>
      <c r="T498">
        <v>10</v>
      </c>
      <c r="U498">
        <v>3</v>
      </c>
      <c r="Y498" t="s">
        <v>1109</v>
      </c>
      <c r="Z498">
        <v>1080</v>
      </c>
      <c r="AA498" t="s">
        <v>72</v>
      </c>
    </row>
    <row r="499" spans="1:27" x14ac:dyDescent="0.25">
      <c r="A499" s="18" t="s">
        <v>126</v>
      </c>
      <c r="B499" s="17" t="s">
        <v>127</v>
      </c>
      <c r="C499" s="17" t="s">
        <v>2266</v>
      </c>
      <c r="D499" s="38" t="str">
        <f>VLOOKUP(S499, method!$A$1:$B$15, 2, 0)</f>
        <v>留後</v>
      </c>
      <c r="E499">
        <v>626</v>
      </c>
      <c r="F499">
        <v>8</v>
      </c>
      <c r="G499" t="s">
        <v>1110</v>
      </c>
      <c r="H499" t="s">
        <v>434</v>
      </c>
      <c r="I499" s="43">
        <v>1200</v>
      </c>
      <c r="J499" s="33" t="s">
        <v>430</v>
      </c>
      <c r="K499">
        <v>3</v>
      </c>
      <c r="L499">
        <v>13</v>
      </c>
      <c r="M499">
        <v>64</v>
      </c>
      <c r="N499" s="19" t="s">
        <v>24</v>
      </c>
      <c r="O499" s="27" t="s">
        <v>93</v>
      </c>
      <c r="P499" t="s">
        <v>629</v>
      </c>
      <c r="Q499">
        <v>33</v>
      </c>
      <c r="R499">
        <v>123</v>
      </c>
      <c r="S499">
        <v>11</v>
      </c>
      <c r="T499">
        <v>12</v>
      </c>
      <c r="U499">
        <v>8</v>
      </c>
      <c r="Y499" t="s">
        <v>1111</v>
      </c>
      <c r="Z499">
        <v>1082</v>
      </c>
      <c r="AA499" t="s">
        <v>72</v>
      </c>
    </row>
    <row r="500" spans="1:27" x14ac:dyDescent="0.25">
      <c r="A500" s="18" t="s">
        <v>126</v>
      </c>
      <c r="B500" s="17" t="s">
        <v>127</v>
      </c>
      <c r="C500" s="17" t="s">
        <v>2266</v>
      </c>
      <c r="D500" s="36" t="str">
        <f>VLOOKUP(S500, method!$A$1:$B$15, 2, 0)</f>
        <v>中後</v>
      </c>
      <c r="E500">
        <v>563</v>
      </c>
      <c r="F500" s="28">
        <v>2</v>
      </c>
      <c r="G500" t="s">
        <v>1112</v>
      </c>
      <c r="H500" t="s">
        <v>506</v>
      </c>
      <c r="I500" s="43">
        <v>1200</v>
      </c>
      <c r="J500" s="32" t="s">
        <v>435</v>
      </c>
      <c r="K500">
        <v>3</v>
      </c>
      <c r="L500">
        <v>6</v>
      </c>
      <c r="M500">
        <v>64</v>
      </c>
      <c r="N500" s="19" t="s">
        <v>24</v>
      </c>
      <c r="O500" s="27" t="s">
        <v>93</v>
      </c>
      <c r="P500" s="12" t="s">
        <v>521</v>
      </c>
      <c r="Q500">
        <v>14</v>
      </c>
      <c r="R500">
        <v>123</v>
      </c>
      <c r="S500">
        <v>8</v>
      </c>
      <c r="T500">
        <v>8</v>
      </c>
      <c r="U500">
        <v>2</v>
      </c>
      <c r="Y500" t="s">
        <v>366</v>
      </c>
      <c r="Z500">
        <v>1081</v>
      </c>
      <c r="AA500" t="s">
        <v>72</v>
      </c>
    </row>
    <row r="501" spans="1:27" x14ac:dyDescent="0.25">
      <c r="A501" s="18" t="s">
        <v>126</v>
      </c>
      <c r="B501" s="17" t="s">
        <v>127</v>
      </c>
      <c r="C501" s="17" t="s">
        <v>2266</v>
      </c>
      <c r="D501" s="37" t="str">
        <f>VLOOKUP(S501, method!$A$1:$B$15, 2, 0)</f>
        <v>中前</v>
      </c>
      <c r="E501">
        <v>540</v>
      </c>
      <c r="F501" s="34">
        <v>4</v>
      </c>
      <c r="G501" t="s">
        <v>617</v>
      </c>
      <c r="H501" s="31" t="s">
        <v>450</v>
      </c>
      <c r="I501" s="43">
        <v>1200</v>
      </c>
      <c r="J501" s="32" t="s">
        <v>435</v>
      </c>
      <c r="K501">
        <v>3</v>
      </c>
      <c r="L501">
        <v>11</v>
      </c>
      <c r="M501">
        <v>66</v>
      </c>
      <c r="N501" s="19" t="s">
        <v>24</v>
      </c>
      <c r="O501" s="27" t="s">
        <v>93</v>
      </c>
      <c r="P501" t="s">
        <v>459</v>
      </c>
      <c r="Q501">
        <v>19</v>
      </c>
      <c r="R501">
        <v>124</v>
      </c>
      <c r="S501">
        <v>5</v>
      </c>
      <c r="T501">
        <v>5</v>
      </c>
      <c r="U501">
        <v>4</v>
      </c>
      <c r="Y501" t="s">
        <v>1113</v>
      </c>
      <c r="Z501">
        <v>1087</v>
      </c>
      <c r="AA501" t="s">
        <v>1114</v>
      </c>
    </row>
    <row r="502" spans="1:27" x14ac:dyDescent="0.25">
      <c r="A502" s="18" t="s">
        <v>126</v>
      </c>
      <c r="B502" s="17" t="s">
        <v>127</v>
      </c>
      <c r="C502" s="17" t="s">
        <v>2266</v>
      </c>
      <c r="D502" s="37" t="str">
        <f>VLOOKUP(S502, method!$A$1:$B$15, 2, 0)</f>
        <v>中前</v>
      </c>
      <c r="E502">
        <v>481</v>
      </c>
      <c r="F502" s="34">
        <v>4</v>
      </c>
      <c r="G502" t="s">
        <v>894</v>
      </c>
      <c r="H502" s="31" t="s">
        <v>455</v>
      </c>
      <c r="I502" s="43">
        <v>1200</v>
      </c>
      <c r="J502" s="32" t="s">
        <v>435</v>
      </c>
      <c r="K502">
        <v>3</v>
      </c>
      <c r="L502">
        <v>2</v>
      </c>
      <c r="M502">
        <v>66</v>
      </c>
      <c r="N502" s="19" t="s">
        <v>24</v>
      </c>
      <c r="O502" s="27" t="s">
        <v>93</v>
      </c>
      <c r="P502" s="12">
        <v>2</v>
      </c>
      <c r="Q502">
        <v>10</v>
      </c>
      <c r="R502">
        <v>125</v>
      </c>
      <c r="S502">
        <v>5</v>
      </c>
      <c r="T502">
        <v>5</v>
      </c>
      <c r="U502">
        <v>4</v>
      </c>
      <c r="Y502" t="s">
        <v>766</v>
      </c>
      <c r="Z502">
        <v>1086</v>
      </c>
      <c r="AA502" t="s">
        <v>1115</v>
      </c>
    </row>
    <row r="503" spans="1:27" x14ac:dyDescent="0.25">
      <c r="A503" s="18" t="s">
        <v>126</v>
      </c>
      <c r="B503" s="17" t="s">
        <v>127</v>
      </c>
      <c r="C503" s="17" t="s">
        <v>2266</v>
      </c>
      <c r="D503" s="36" t="str">
        <f>VLOOKUP(S503, method!$A$1:$B$15, 2, 0)</f>
        <v>中後</v>
      </c>
      <c r="E503">
        <v>445</v>
      </c>
      <c r="F503">
        <v>6</v>
      </c>
      <c r="G503" t="s">
        <v>801</v>
      </c>
      <c r="H503" s="42" t="s">
        <v>445</v>
      </c>
      <c r="I503">
        <v>1000</v>
      </c>
      <c r="J503" s="32" t="s">
        <v>435</v>
      </c>
      <c r="K503">
        <v>3</v>
      </c>
      <c r="L503">
        <v>8</v>
      </c>
      <c r="M503">
        <v>68</v>
      </c>
      <c r="N503" s="19" t="s">
        <v>24</v>
      </c>
      <c r="O503" s="18" t="s">
        <v>116</v>
      </c>
      <c r="P503" t="s">
        <v>474</v>
      </c>
      <c r="Q503">
        <v>13</v>
      </c>
      <c r="R503">
        <v>122</v>
      </c>
      <c r="S503">
        <v>9</v>
      </c>
      <c r="T503">
        <v>9</v>
      </c>
      <c r="U503">
        <v>6</v>
      </c>
      <c r="Y503" t="s">
        <v>1116</v>
      </c>
      <c r="Z503">
        <v>1080</v>
      </c>
      <c r="AA503" t="s">
        <v>1115</v>
      </c>
    </row>
    <row r="504" spans="1:27" x14ac:dyDescent="0.25">
      <c r="A504" s="18" t="s">
        <v>126</v>
      </c>
      <c r="B504" s="17" t="s">
        <v>127</v>
      </c>
      <c r="C504" s="17" t="s">
        <v>2266</v>
      </c>
      <c r="D504" s="36" t="str">
        <f>VLOOKUP(S504, method!$A$1:$B$15, 2, 0)</f>
        <v>中後</v>
      </c>
      <c r="E504">
        <v>393</v>
      </c>
      <c r="F504">
        <v>12</v>
      </c>
      <c r="G504" t="s">
        <v>505</v>
      </c>
      <c r="H504" t="s">
        <v>506</v>
      </c>
      <c r="I504">
        <v>1000</v>
      </c>
      <c r="J504" s="32" t="s">
        <v>435</v>
      </c>
      <c r="K504">
        <v>3</v>
      </c>
      <c r="L504">
        <v>4</v>
      </c>
      <c r="M504">
        <v>70</v>
      </c>
      <c r="N504" s="19" t="s">
        <v>24</v>
      </c>
      <c r="O504" s="18" t="s">
        <v>116</v>
      </c>
      <c r="P504">
        <v>7</v>
      </c>
      <c r="Q504">
        <v>24</v>
      </c>
      <c r="R504">
        <v>126</v>
      </c>
      <c r="S504">
        <v>10</v>
      </c>
      <c r="T504">
        <v>12</v>
      </c>
      <c r="U504">
        <v>12</v>
      </c>
      <c r="Y504" t="s">
        <v>1117</v>
      </c>
      <c r="Z504">
        <v>1094</v>
      </c>
      <c r="AA504" t="s">
        <v>1118</v>
      </c>
    </row>
    <row r="505" spans="1:27" x14ac:dyDescent="0.25">
      <c r="A505" s="18" t="s">
        <v>126</v>
      </c>
      <c r="B505" s="17" t="s">
        <v>127</v>
      </c>
      <c r="C505" s="17" t="s">
        <v>2266</v>
      </c>
      <c r="D505" s="36" t="str">
        <f>VLOOKUP(S505, method!$A$1:$B$15, 2, 0)</f>
        <v>中後</v>
      </c>
      <c r="E505">
        <v>346</v>
      </c>
      <c r="F505" s="34">
        <v>5</v>
      </c>
      <c r="G505" t="s">
        <v>803</v>
      </c>
      <c r="H505" s="31" t="s">
        <v>461</v>
      </c>
      <c r="I505">
        <v>1000</v>
      </c>
      <c r="J505" s="32" t="s">
        <v>435</v>
      </c>
      <c r="K505">
        <v>3</v>
      </c>
      <c r="L505">
        <v>8</v>
      </c>
      <c r="M505">
        <v>72</v>
      </c>
      <c r="N505" s="19" t="s">
        <v>24</v>
      </c>
      <c r="O505" s="27" t="s">
        <v>93</v>
      </c>
      <c r="P505" s="12">
        <v>2</v>
      </c>
      <c r="Q505">
        <v>13</v>
      </c>
      <c r="R505">
        <v>128</v>
      </c>
      <c r="S505">
        <v>9</v>
      </c>
      <c r="T505">
        <v>8</v>
      </c>
      <c r="U505">
        <v>5</v>
      </c>
      <c r="Y505" t="s">
        <v>1119</v>
      </c>
      <c r="Z505">
        <v>1095</v>
      </c>
      <c r="AA505" t="s">
        <v>1120</v>
      </c>
    </row>
    <row r="506" spans="1:27" x14ac:dyDescent="0.25">
      <c r="A506" s="18" t="s">
        <v>126</v>
      </c>
      <c r="B506" s="17" t="s">
        <v>127</v>
      </c>
      <c r="C506" s="17" t="s">
        <v>2266</v>
      </c>
      <c r="D506" s="36" t="str">
        <f>VLOOKUP(S506, method!$A$1:$B$15, 2, 0)</f>
        <v>中後</v>
      </c>
      <c r="E506">
        <v>246</v>
      </c>
      <c r="F506">
        <v>7</v>
      </c>
      <c r="G506" t="s">
        <v>1028</v>
      </c>
      <c r="H506" s="31" t="s">
        <v>455</v>
      </c>
      <c r="I506">
        <v>1000</v>
      </c>
      <c r="J506" s="32" t="s">
        <v>435</v>
      </c>
      <c r="K506">
        <v>3</v>
      </c>
      <c r="L506">
        <v>9</v>
      </c>
      <c r="M506">
        <v>74</v>
      </c>
      <c r="N506" s="19" t="s">
        <v>24</v>
      </c>
      <c r="O506" s="27" t="s">
        <v>93</v>
      </c>
      <c r="P506" t="s">
        <v>459</v>
      </c>
      <c r="Q506">
        <v>18</v>
      </c>
      <c r="R506">
        <v>129</v>
      </c>
      <c r="S506">
        <v>9</v>
      </c>
      <c r="T506">
        <v>9</v>
      </c>
      <c r="U506">
        <v>7</v>
      </c>
      <c r="Y506" t="s">
        <v>1121</v>
      </c>
      <c r="Z506">
        <v>1083</v>
      </c>
      <c r="AA506" t="s">
        <v>16</v>
      </c>
    </row>
    <row r="507" spans="1:27" x14ac:dyDescent="0.25">
      <c r="A507" s="18" t="s">
        <v>126</v>
      </c>
      <c r="B507" s="17" t="s">
        <v>127</v>
      </c>
      <c r="C507" s="17" t="s">
        <v>2266</v>
      </c>
      <c r="D507" s="36" t="str">
        <f>VLOOKUP(S507, method!$A$1:$B$15, 2, 0)</f>
        <v>中後</v>
      </c>
      <c r="E507">
        <v>206</v>
      </c>
      <c r="F507">
        <v>7</v>
      </c>
      <c r="G507" t="s">
        <v>668</v>
      </c>
      <c r="H507" s="42" t="s">
        <v>445</v>
      </c>
      <c r="I507">
        <v>1000</v>
      </c>
      <c r="J507" s="32" t="s">
        <v>435</v>
      </c>
      <c r="K507">
        <v>3</v>
      </c>
      <c r="L507">
        <v>2</v>
      </c>
      <c r="M507">
        <v>76</v>
      </c>
      <c r="N507" s="19" t="s">
        <v>24</v>
      </c>
      <c r="O507" s="23" t="s">
        <v>487</v>
      </c>
      <c r="P507">
        <v>3</v>
      </c>
      <c r="Q507">
        <v>8.1</v>
      </c>
      <c r="R507">
        <v>129</v>
      </c>
      <c r="S507">
        <v>8</v>
      </c>
      <c r="T507">
        <v>7</v>
      </c>
      <c r="U507">
        <v>7</v>
      </c>
      <c r="Y507" t="s">
        <v>1122</v>
      </c>
      <c r="Z507">
        <v>1089</v>
      </c>
      <c r="AA507" t="s">
        <v>16</v>
      </c>
    </row>
    <row r="508" spans="1:27" x14ac:dyDescent="0.25">
      <c r="A508" s="18" t="s">
        <v>126</v>
      </c>
      <c r="B508" s="17" t="s">
        <v>127</v>
      </c>
      <c r="C508" s="17" t="s">
        <v>2266</v>
      </c>
      <c r="D508" s="38" t="str">
        <f>VLOOKUP(S508, method!$A$1:$B$15, 2, 0)</f>
        <v>留後</v>
      </c>
      <c r="E508">
        <v>42</v>
      </c>
      <c r="F508">
        <v>7</v>
      </c>
      <c r="G508" t="s">
        <v>756</v>
      </c>
      <c r="H508" t="s">
        <v>429</v>
      </c>
      <c r="I508">
        <v>1000</v>
      </c>
      <c r="J508" s="32" t="s">
        <v>435</v>
      </c>
      <c r="K508">
        <v>3</v>
      </c>
      <c r="L508">
        <v>9</v>
      </c>
      <c r="M508">
        <v>78</v>
      </c>
      <c r="N508" s="19" t="s">
        <v>24</v>
      </c>
      <c r="O508" s="17" t="s">
        <v>84</v>
      </c>
      <c r="P508" t="s">
        <v>600</v>
      </c>
      <c r="Q508">
        <v>10</v>
      </c>
      <c r="R508">
        <v>134</v>
      </c>
      <c r="S508">
        <v>11</v>
      </c>
      <c r="T508">
        <v>13</v>
      </c>
      <c r="U508">
        <v>7</v>
      </c>
      <c r="Y508" t="s">
        <v>1123</v>
      </c>
      <c r="Z508">
        <v>1088</v>
      </c>
      <c r="AA508" t="s">
        <v>16</v>
      </c>
    </row>
    <row r="509" spans="1:27" x14ac:dyDescent="0.25">
      <c r="A509" s="18" t="s">
        <v>126</v>
      </c>
      <c r="B509" s="17" t="s">
        <v>127</v>
      </c>
      <c r="C509" s="17" t="s">
        <v>2266</v>
      </c>
      <c r="D509" s="36" t="str">
        <f>VLOOKUP(S509, method!$A$1:$B$15, 2, 0)</f>
        <v>中後</v>
      </c>
      <c r="E509">
        <v>17</v>
      </c>
      <c r="F509">
        <v>6</v>
      </c>
      <c r="G509" t="s">
        <v>927</v>
      </c>
      <c r="H509" s="31" t="s">
        <v>450</v>
      </c>
      <c r="I509">
        <v>1000</v>
      </c>
      <c r="J509" s="32" t="s">
        <v>435</v>
      </c>
      <c r="K509">
        <v>3</v>
      </c>
      <c r="L509">
        <v>4</v>
      </c>
      <c r="M509">
        <v>79</v>
      </c>
      <c r="N509" s="19" t="s">
        <v>24</v>
      </c>
      <c r="O509" s="25" t="s">
        <v>150</v>
      </c>
      <c r="P509">
        <v>3</v>
      </c>
      <c r="Q509">
        <v>5.2</v>
      </c>
      <c r="R509">
        <v>134</v>
      </c>
      <c r="S509">
        <v>8</v>
      </c>
      <c r="T509">
        <v>7</v>
      </c>
      <c r="U509">
        <v>6</v>
      </c>
      <c r="Y509" t="s">
        <v>1116</v>
      </c>
      <c r="Z509">
        <v>1084</v>
      </c>
      <c r="AA509" t="s">
        <v>16</v>
      </c>
    </row>
    <row r="510" spans="1:27" x14ac:dyDescent="0.25">
      <c r="A510" s="18" t="s">
        <v>126</v>
      </c>
      <c r="B510" s="18" t="s">
        <v>130</v>
      </c>
      <c r="C510" s="18" t="s">
        <v>2267</v>
      </c>
      <c r="D510" s="37" t="str">
        <f>VLOOKUP(S510, method!$A$1:$B$15, 2, 0)</f>
        <v>中前</v>
      </c>
      <c r="E510">
        <v>33</v>
      </c>
      <c r="F510" s="28">
        <v>3</v>
      </c>
      <c r="G510" t="s">
        <v>1013</v>
      </c>
      <c r="H510" s="31" t="s">
        <v>455</v>
      </c>
      <c r="I510" s="43">
        <v>1200</v>
      </c>
      <c r="J510" s="32" t="s">
        <v>446</v>
      </c>
      <c r="K510">
        <v>4</v>
      </c>
      <c r="L510">
        <v>3</v>
      </c>
      <c r="M510">
        <v>56</v>
      </c>
      <c r="N510" s="26" t="s">
        <v>59</v>
      </c>
      <c r="O510" s="25" t="s">
        <v>49</v>
      </c>
      <c r="P510" s="12" t="s">
        <v>451</v>
      </c>
      <c r="Q510">
        <v>4.9000000000000004</v>
      </c>
      <c r="R510">
        <v>131</v>
      </c>
      <c r="S510">
        <v>7</v>
      </c>
      <c r="T510">
        <v>6</v>
      </c>
      <c r="U510">
        <v>3</v>
      </c>
      <c r="Y510" t="s">
        <v>1124</v>
      </c>
      <c r="Z510">
        <v>1103</v>
      </c>
      <c r="AA510" t="s">
        <v>546</v>
      </c>
    </row>
    <row r="511" spans="1:27" x14ac:dyDescent="0.25">
      <c r="A511" s="18" t="s">
        <v>126</v>
      </c>
      <c r="B511" s="18" t="s">
        <v>130</v>
      </c>
      <c r="C511" s="18" t="s">
        <v>2267</v>
      </c>
      <c r="D511" s="35" t="str">
        <f>VLOOKUP(S511, method!$A$1:$B$15, 2, 0)</f>
        <v>放頭</v>
      </c>
      <c r="E511">
        <v>779</v>
      </c>
      <c r="F511" s="28">
        <v>2</v>
      </c>
      <c r="G511" t="s">
        <v>549</v>
      </c>
      <c r="H511" s="31" t="s">
        <v>461</v>
      </c>
      <c r="I511" s="43">
        <v>1200</v>
      </c>
      <c r="J511" s="32" t="s">
        <v>446</v>
      </c>
      <c r="K511">
        <v>4</v>
      </c>
      <c r="L511">
        <v>9</v>
      </c>
      <c r="M511">
        <v>54</v>
      </c>
      <c r="N511" s="26" t="s">
        <v>59</v>
      </c>
      <c r="O511" s="25" t="s">
        <v>49</v>
      </c>
      <c r="P511" s="12" t="s">
        <v>591</v>
      </c>
      <c r="Q511">
        <v>8.1999999999999993</v>
      </c>
      <c r="R511">
        <v>129</v>
      </c>
      <c r="S511">
        <v>2</v>
      </c>
      <c r="T511">
        <v>2</v>
      </c>
      <c r="U511">
        <v>2</v>
      </c>
      <c r="Y511" t="s">
        <v>1125</v>
      </c>
      <c r="Z511">
        <v>1102</v>
      </c>
      <c r="AA511" t="s">
        <v>546</v>
      </c>
    </row>
    <row r="512" spans="1:27" x14ac:dyDescent="0.25">
      <c r="A512" s="18" t="s">
        <v>126</v>
      </c>
      <c r="B512" s="18" t="s">
        <v>130</v>
      </c>
      <c r="C512" s="18" t="s">
        <v>2267</v>
      </c>
      <c r="D512" s="35" t="str">
        <f>VLOOKUP(S512, method!$A$1:$B$15, 2, 0)</f>
        <v>放頭</v>
      </c>
      <c r="E512">
        <v>753</v>
      </c>
      <c r="F512" s="28">
        <v>3</v>
      </c>
      <c r="G512" t="s">
        <v>551</v>
      </c>
      <c r="H512" s="31" t="s">
        <v>455</v>
      </c>
      <c r="I512" s="43">
        <v>1200</v>
      </c>
      <c r="J512" s="32" t="s">
        <v>446</v>
      </c>
      <c r="K512">
        <v>4</v>
      </c>
      <c r="L512">
        <v>5</v>
      </c>
      <c r="M512">
        <v>53</v>
      </c>
      <c r="N512" s="26" t="s">
        <v>59</v>
      </c>
      <c r="O512" s="25" t="s">
        <v>49</v>
      </c>
      <c r="P512" s="12" t="s">
        <v>480</v>
      </c>
      <c r="Q512">
        <v>8.4</v>
      </c>
      <c r="R512">
        <v>128</v>
      </c>
      <c r="S512">
        <v>1</v>
      </c>
      <c r="T512">
        <v>1</v>
      </c>
      <c r="U512">
        <v>3</v>
      </c>
      <c r="Y512" t="s">
        <v>306</v>
      </c>
      <c r="Z512">
        <v>1098</v>
      </c>
      <c r="AA512" t="s">
        <v>546</v>
      </c>
    </row>
    <row r="513" spans="1:27" x14ac:dyDescent="0.25">
      <c r="A513" s="18" t="s">
        <v>126</v>
      </c>
      <c r="B513" s="18" t="s">
        <v>130</v>
      </c>
      <c r="C513" s="18" t="s">
        <v>2267</v>
      </c>
      <c r="D513" s="35" t="str">
        <f>VLOOKUP(S513, method!$A$1:$B$15, 2, 0)</f>
        <v>放頭</v>
      </c>
      <c r="E513">
        <v>688</v>
      </c>
      <c r="F513" s="28">
        <v>1</v>
      </c>
      <c r="G513" t="s">
        <v>593</v>
      </c>
      <c r="H513" s="31" t="s">
        <v>461</v>
      </c>
      <c r="I513" s="43">
        <v>1200</v>
      </c>
      <c r="J513" s="32" t="s">
        <v>446</v>
      </c>
      <c r="K513">
        <v>4</v>
      </c>
      <c r="L513">
        <v>6</v>
      </c>
      <c r="M513">
        <v>48</v>
      </c>
      <c r="N513" s="26" t="s">
        <v>59</v>
      </c>
      <c r="O513" s="25" t="s">
        <v>49</v>
      </c>
      <c r="P513" s="12" t="s">
        <v>591</v>
      </c>
      <c r="Q513">
        <v>4.5999999999999996</v>
      </c>
      <c r="R513">
        <v>124</v>
      </c>
      <c r="S513">
        <v>3</v>
      </c>
      <c r="T513">
        <v>3</v>
      </c>
      <c r="U513">
        <v>1</v>
      </c>
      <c r="Y513" t="s">
        <v>131</v>
      </c>
      <c r="Z513">
        <v>1098</v>
      </c>
      <c r="AA513" t="s">
        <v>546</v>
      </c>
    </row>
    <row r="514" spans="1:27" x14ac:dyDescent="0.25">
      <c r="A514" s="18" t="s">
        <v>126</v>
      </c>
      <c r="B514" s="18" t="s">
        <v>130</v>
      </c>
      <c r="C514" s="18" t="s">
        <v>2267</v>
      </c>
      <c r="D514" s="35" t="str">
        <f>VLOOKUP(S514, method!$A$1:$B$15, 2, 0)</f>
        <v>放頭</v>
      </c>
      <c r="E514">
        <v>673</v>
      </c>
      <c r="F514">
        <v>6</v>
      </c>
      <c r="G514" t="s">
        <v>553</v>
      </c>
      <c r="H514" s="31" t="s">
        <v>455</v>
      </c>
      <c r="I514" s="43">
        <v>1200</v>
      </c>
      <c r="J514" s="32" t="s">
        <v>446</v>
      </c>
      <c r="K514">
        <v>4</v>
      </c>
      <c r="L514">
        <v>3</v>
      </c>
      <c r="M514">
        <v>49</v>
      </c>
      <c r="N514" s="26" t="s">
        <v>59</v>
      </c>
      <c r="O514" s="26" t="s">
        <v>693</v>
      </c>
      <c r="P514" t="s">
        <v>541</v>
      </c>
      <c r="Q514">
        <v>2.7</v>
      </c>
      <c r="R514">
        <v>124</v>
      </c>
      <c r="S514">
        <v>3</v>
      </c>
      <c r="T514">
        <v>4</v>
      </c>
      <c r="U514">
        <v>6</v>
      </c>
      <c r="Y514" t="s">
        <v>1033</v>
      </c>
      <c r="Z514">
        <v>1104</v>
      </c>
      <c r="AA514" t="s">
        <v>546</v>
      </c>
    </row>
    <row r="515" spans="1:27" x14ac:dyDescent="0.25">
      <c r="A515" s="18" t="s">
        <v>126</v>
      </c>
      <c r="B515" s="18" t="s">
        <v>130</v>
      </c>
      <c r="C515" s="18" t="s">
        <v>2267</v>
      </c>
      <c r="D515" s="35" t="str">
        <f>VLOOKUP(S515, method!$A$1:$B$15, 2, 0)</f>
        <v>放頭</v>
      </c>
      <c r="E515">
        <v>615</v>
      </c>
      <c r="F515" s="28">
        <v>3</v>
      </c>
      <c r="G515" t="s">
        <v>555</v>
      </c>
      <c r="H515" s="31" t="s">
        <v>461</v>
      </c>
      <c r="I515" s="43">
        <v>1200</v>
      </c>
      <c r="J515" s="32" t="s">
        <v>435</v>
      </c>
      <c r="K515">
        <v>4</v>
      </c>
      <c r="L515">
        <v>10</v>
      </c>
      <c r="M515">
        <v>48</v>
      </c>
      <c r="N515" s="26" t="s">
        <v>59</v>
      </c>
      <c r="O515" s="26" t="s">
        <v>693</v>
      </c>
      <c r="P515" s="12" t="s">
        <v>431</v>
      </c>
      <c r="Q515">
        <v>10</v>
      </c>
      <c r="R515">
        <v>124</v>
      </c>
      <c r="S515">
        <v>3</v>
      </c>
      <c r="T515">
        <v>3</v>
      </c>
      <c r="U515">
        <v>3</v>
      </c>
      <c r="Y515" t="s">
        <v>1109</v>
      </c>
      <c r="Z515">
        <v>1085</v>
      </c>
      <c r="AA515" t="s">
        <v>546</v>
      </c>
    </row>
    <row r="516" spans="1:27" x14ac:dyDescent="0.25">
      <c r="A516" s="18" t="s">
        <v>126</v>
      </c>
      <c r="B516" s="18" t="s">
        <v>130</v>
      </c>
      <c r="C516" s="18" t="s">
        <v>2267</v>
      </c>
      <c r="D516" s="37" t="str">
        <f>VLOOKUP(S516, method!$A$1:$B$15, 2, 0)</f>
        <v>中前</v>
      </c>
      <c r="E516">
        <v>559</v>
      </c>
      <c r="F516" s="28">
        <v>2</v>
      </c>
      <c r="G516" t="s">
        <v>557</v>
      </c>
      <c r="H516" s="30" t="s">
        <v>445</v>
      </c>
      <c r="I516" s="43">
        <v>1200</v>
      </c>
      <c r="J516" s="32" t="s">
        <v>446</v>
      </c>
      <c r="K516">
        <v>4</v>
      </c>
      <c r="L516">
        <v>4</v>
      </c>
      <c r="M516">
        <v>46</v>
      </c>
      <c r="N516" s="26" t="s">
        <v>59</v>
      </c>
      <c r="O516" s="25" t="s">
        <v>49</v>
      </c>
      <c r="P516" s="12" t="s">
        <v>431</v>
      </c>
      <c r="Q516">
        <v>7.6</v>
      </c>
      <c r="R516">
        <v>122</v>
      </c>
      <c r="S516">
        <v>6</v>
      </c>
      <c r="T516">
        <v>7</v>
      </c>
      <c r="U516">
        <v>2</v>
      </c>
      <c r="Y516" t="s">
        <v>277</v>
      </c>
      <c r="Z516">
        <v>1102</v>
      </c>
      <c r="AA516" t="s">
        <v>546</v>
      </c>
    </row>
    <row r="517" spans="1:27" x14ac:dyDescent="0.25">
      <c r="A517" s="18" t="s">
        <v>126</v>
      </c>
      <c r="B517" s="18" t="s">
        <v>130</v>
      </c>
      <c r="C517" s="18" t="s">
        <v>2267</v>
      </c>
      <c r="D517" s="35" t="str">
        <f>VLOOKUP(S517, method!$A$1:$B$15, 2, 0)</f>
        <v>放頭</v>
      </c>
      <c r="E517">
        <v>499</v>
      </c>
      <c r="F517" s="34">
        <v>5</v>
      </c>
      <c r="G517" t="s">
        <v>932</v>
      </c>
      <c r="H517" s="31" t="s">
        <v>450</v>
      </c>
      <c r="I517" s="43">
        <v>1200</v>
      </c>
      <c r="J517" s="32" t="s">
        <v>446</v>
      </c>
      <c r="K517">
        <v>4</v>
      </c>
      <c r="L517">
        <v>7</v>
      </c>
      <c r="M517">
        <v>47</v>
      </c>
      <c r="N517" s="26" t="s">
        <v>59</v>
      </c>
      <c r="O517" s="25" t="s">
        <v>49</v>
      </c>
      <c r="P517" s="12">
        <v>2</v>
      </c>
      <c r="Q517">
        <v>8.1</v>
      </c>
      <c r="R517">
        <v>123</v>
      </c>
      <c r="S517">
        <v>2</v>
      </c>
      <c r="T517">
        <v>4</v>
      </c>
      <c r="U517">
        <v>5</v>
      </c>
      <c r="Y517" t="s">
        <v>1126</v>
      </c>
      <c r="Z517">
        <v>1088</v>
      </c>
      <c r="AA517" t="s">
        <v>546</v>
      </c>
    </row>
    <row r="518" spans="1:27" x14ac:dyDescent="0.25">
      <c r="A518" s="18" t="s">
        <v>126</v>
      </c>
      <c r="B518" s="18" t="s">
        <v>130</v>
      </c>
      <c r="C518" s="18" t="s">
        <v>2267</v>
      </c>
      <c r="D518" s="35" t="str">
        <f>VLOOKUP(S518, method!$A$1:$B$15, 2, 0)</f>
        <v>放頭</v>
      </c>
      <c r="E518">
        <v>460</v>
      </c>
      <c r="F518" s="28">
        <v>3</v>
      </c>
      <c r="G518" t="s">
        <v>460</v>
      </c>
      <c r="H518" s="31" t="s">
        <v>461</v>
      </c>
      <c r="I518" s="43">
        <v>1200</v>
      </c>
      <c r="J518" s="32" t="s">
        <v>435</v>
      </c>
      <c r="K518">
        <v>4</v>
      </c>
      <c r="L518">
        <v>9</v>
      </c>
      <c r="M518">
        <v>46</v>
      </c>
      <c r="N518" s="26" t="s">
        <v>59</v>
      </c>
      <c r="O518" s="25" t="s">
        <v>49</v>
      </c>
      <c r="P518" s="12" t="s">
        <v>662</v>
      </c>
      <c r="Q518">
        <v>10</v>
      </c>
      <c r="R518">
        <v>121</v>
      </c>
      <c r="S518">
        <v>3</v>
      </c>
      <c r="T518">
        <v>2</v>
      </c>
      <c r="U518">
        <v>3</v>
      </c>
      <c r="Y518" t="s">
        <v>1127</v>
      </c>
      <c r="Z518">
        <v>1099</v>
      </c>
      <c r="AA518" t="s">
        <v>561</v>
      </c>
    </row>
    <row r="519" spans="1:27" x14ac:dyDescent="0.25">
      <c r="A519" s="18" t="s">
        <v>126</v>
      </c>
      <c r="B519" s="18" t="s">
        <v>130</v>
      </c>
      <c r="C519" s="18" t="s">
        <v>2267</v>
      </c>
      <c r="D519" s="38" t="str">
        <f>VLOOKUP(S519, method!$A$1:$B$15, 2, 0)</f>
        <v>留後</v>
      </c>
      <c r="E519">
        <v>321</v>
      </c>
      <c r="F519" s="34">
        <v>5</v>
      </c>
      <c r="G519" t="s">
        <v>466</v>
      </c>
      <c r="H519" t="s">
        <v>441</v>
      </c>
      <c r="I519" s="43">
        <v>1200</v>
      </c>
      <c r="J519" s="32" t="s">
        <v>435</v>
      </c>
      <c r="K519">
        <v>4</v>
      </c>
      <c r="L519">
        <v>11</v>
      </c>
      <c r="M519">
        <v>48</v>
      </c>
      <c r="N519" s="26" t="s">
        <v>59</v>
      </c>
      <c r="O519" s="17" t="s">
        <v>84</v>
      </c>
      <c r="P519" s="12" t="s">
        <v>558</v>
      </c>
      <c r="Q519">
        <v>23</v>
      </c>
      <c r="R519">
        <v>123</v>
      </c>
      <c r="S519">
        <v>12</v>
      </c>
      <c r="T519">
        <v>12</v>
      </c>
      <c r="U519">
        <v>5</v>
      </c>
      <c r="Y519" t="s">
        <v>380</v>
      </c>
      <c r="Z519">
        <v>1091</v>
      </c>
      <c r="AA519" t="s">
        <v>1128</v>
      </c>
    </row>
    <row r="520" spans="1:27" x14ac:dyDescent="0.25">
      <c r="A520" s="18" t="s">
        <v>126</v>
      </c>
      <c r="B520" s="18" t="s">
        <v>130</v>
      </c>
      <c r="C520" s="18" t="s">
        <v>2267</v>
      </c>
      <c r="D520" s="38" t="str">
        <f>VLOOKUP(S520, method!$A$1:$B$15, 2, 0)</f>
        <v>留後</v>
      </c>
      <c r="E520">
        <v>271</v>
      </c>
      <c r="F520" s="34">
        <v>5</v>
      </c>
      <c r="G520" t="s">
        <v>469</v>
      </c>
      <c r="H520" t="s">
        <v>467</v>
      </c>
      <c r="I520" s="43">
        <v>1200</v>
      </c>
      <c r="J520" s="32" t="s">
        <v>435</v>
      </c>
      <c r="K520">
        <v>4</v>
      </c>
      <c r="L520">
        <v>4</v>
      </c>
      <c r="M520">
        <v>50</v>
      </c>
      <c r="N520" s="26" t="s">
        <v>59</v>
      </c>
      <c r="O520" s="25" t="s">
        <v>49</v>
      </c>
      <c r="P520" t="s">
        <v>541</v>
      </c>
      <c r="Q520">
        <v>13</v>
      </c>
      <c r="R520">
        <v>126</v>
      </c>
      <c r="S520">
        <v>11</v>
      </c>
      <c r="T520">
        <v>9</v>
      </c>
      <c r="U520">
        <v>5</v>
      </c>
      <c r="Y520" t="s">
        <v>1129</v>
      </c>
      <c r="Z520">
        <v>1099</v>
      </c>
      <c r="AA520" t="s">
        <v>1130</v>
      </c>
    </row>
    <row r="521" spans="1:27" x14ac:dyDescent="0.25">
      <c r="A521" s="18" t="s">
        <v>126</v>
      </c>
      <c r="B521" s="18" t="s">
        <v>130</v>
      </c>
      <c r="C521" s="18" t="s">
        <v>2267</v>
      </c>
      <c r="D521" s="36" t="str">
        <f>VLOOKUP(S521, method!$A$1:$B$15, 2, 0)</f>
        <v>中後</v>
      </c>
      <c r="E521">
        <v>217</v>
      </c>
      <c r="F521">
        <v>8</v>
      </c>
      <c r="G521" t="s">
        <v>470</v>
      </c>
      <c r="H521" s="42" t="s">
        <v>445</v>
      </c>
      <c r="I521" s="43">
        <v>1200</v>
      </c>
      <c r="J521" s="32" t="s">
        <v>435</v>
      </c>
      <c r="K521">
        <v>4</v>
      </c>
      <c r="L521">
        <v>6</v>
      </c>
      <c r="M521">
        <v>51</v>
      </c>
      <c r="N521" s="26" t="s">
        <v>59</v>
      </c>
      <c r="O521" s="23" t="s">
        <v>487</v>
      </c>
      <c r="P521" t="s">
        <v>541</v>
      </c>
      <c r="Q521">
        <v>5.6</v>
      </c>
      <c r="R521">
        <v>123</v>
      </c>
      <c r="S521">
        <v>8</v>
      </c>
      <c r="T521">
        <v>8</v>
      </c>
      <c r="U521">
        <v>8</v>
      </c>
      <c r="Y521" t="s">
        <v>1131</v>
      </c>
      <c r="Z521">
        <v>1097</v>
      </c>
      <c r="AA521" t="s">
        <v>1132</v>
      </c>
    </row>
    <row r="522" spans="1:27" x14ac:dyDescent="0.25">
      <c r="A522" s="18" t="s">
        <v>126</v>
      </c>
      <c r="B522" s="18" t="s">
        <v>130</v>
      </c>
      <c r="C522" s="18" t="s">
        <v>2267</v>
      </c>
      <c r="D522" s="37" t="str">
        <f>VLOOKUP(S522, method!$A$1:$B$15, 2, 0)</f>
        <v>中前</v>
      </c>
      <c r="E522">
        <v>107</v>
      </c>
      <c r="F522" s="34">
        <v>4</v>
      </c>
      <c r="G522" t="s">
        <v>571</v>
      </c>
      <c r="H522" s="31" t="s">
        <v>455</v>
      </c>
      <c r="I522" s="43">
        <v>1200</v>
      </c>
      <c r="J522" s="32" t="s">
        <v>446</v>
      </c>
      <c r="K522">
        <v>4</v>
      </c>
      <c r="L522">
        <v>2</v>
      </c>
      <c r="M522">
        <v>51</v>
      </c>
      <c r="N522" s="26" t="s">
        <v>59</v>
      </c>
      <c r="O522" s="24" t="s">
        <v>38</v>
      </c>
      <c r="P522">
        <v>3</v>
      </c>
      <c r="Q522">
        <v>13</v>
      </c>
      <c r="R522">
        <v>126</v>
      </c>
      <c r="S522">
        <v>4</v>
      </c>
      <c r="T522">
        <v>4</v>
      </c>
      <c r="U522">
        <v>4</v>
      </c>
      <c r="Y522" t="s">
        <v>1133</v>
      </c>
      <c r="Z522">
        <v>1092</v>
      </c>
      <c r="AA522" t="s">
        <v>191</v>
      </c>
    </row>
    <row r="523" spans="1:27" x14ac:dyDescent="0.25">
      <c r="A523" s="18" t="s">
        <v>126</v>
      </c>
      <c r="B523" s="18" t="s">
        <v>130</v>
      </c>
      <c r="C523" s="18" t="s">
        <v>2267</v>
      </c>
      <c r="D523" s="37" t="str">
        <f>VLOOKUP(S523, method!$A$1:$B$15, 2, 0)</f>
        <v>中前</v>
      </c>
      <c r="E523">
        <v>53</v>
      </c>
      <c r="F523" s="34">
        <v>5</v>
      </c>
      <c r="G523" t="s">
        <v>653</v>
      </c>
      <c r="H523" s="31" t="s">
        <v>461</v>
      </c>
      <c r="I523" s="43">
        <v>1200</v>
      </c>
      <c r="J523" s="32" t="s">
        <v>435</v>
      </c>
      <c r="K523">
        <v>4</v>
      </c>
      <c r="L523">
        <v>1</v>
      </c>
      <c r="M523">
        <v>51</v>
      </c>
      <c r="N523" s="26" t="s">
        <v>59</v>
      </c>
      <c r="O523" s="25" t="s">
        <v>49</v>
      </c>
      <c r="P523" s="12" t="s">
        <v>558</v>
      </c>
      <c r="Q523">
        <v>4.4000000000000004</v>
      </c>
      <c r="R523">
        <v>126</v>
      </c>
      <c r="S523">
        <v>5</v>
      </c>
      <c r="T523">
        <v>3</v>
      </c>
      <c r="U523">
        <v>5</v>
      </c>
      <c r="Y523" t="s">
        <v>160</v>
      </c>
      <c r="Z523">
        <v>1099</v>
      </c>
      <c r="AA523" t="s">
        <v>191</v>
      </c>
    </row>
    <row r="524" spans="1:27" x14ac:dyDescent="0.25">
      <c r="A524" s="18" t="s">
        <v>126</v>
      </c>
      <c r="B524" s="18" t="s">
        <v>130</v>
      </c>
      <c r="C524" s="18" t="s">
        <v>2267</v>
      </c>
      <c r="D524" s="35" t="str">
        <f>VLOOKUP(S524, method!$A$1:$B$15, 2, 0)</f>
        <v>放頭</v>
      </c>
      <c r="E524">
        <v>686</v>
      </c>
      <c r="F524" s="28">
        <v>1</v>
      </c>
      <c r="G524" t="s">
        <v>580</v>
      </c>
      <c r="H524" s="30" t="s">
        <v>445</v>
      </c>
      <c r="I524" s="43">
        <v>1200</v>
      </c>
      <c r="J524" s="32" t="s">
        <v>435</v>
      </c>
      <c r="K524">
        <v>4</v>
      </c>
      <c r="L524">
        <v>4</v>
      </c>
      <c r="M524">
        <v>45</v>
      </c>
      <c r="N524" s="26" t="s">
        <v>59</v>
      </c>
      <c r="O524" s="25" t="s">
        <v>49</v>
      </c>
      <c r="P524" s="12" t="s">
        <v>480</v>
      </c>
      <c r="Q524">
        <v>2.7</v>
      </c>
      <c r="R524">
        <v>121</v>
      </c>
      <c r="S524">
        <v>2</v>
      </c>
      <c r="T524">
        <v>3</v>
      </c>
      <c r="U524">
        <v>1</v>
      </c>
      <c r="Y524" t="s">
        <v>1019</v>
      </c>
      <c r="Z524">
        <v>1089</v>
      </c>
      <c r="AA524" t="s">
        <v>191</v>
      </c>
    </row>
    <row r="525" spans="1:27" x14ac:dyDescent="0.25">
      <c r="A525" s="18" t="s">
        <v>126</v>
      </c>
      <c r="B525" s="18" t="s">
        <v>130</v>
      </c>
      <c r="C525" s="18" t="s">
        <v>2267</v>
      </c>
      <c r="D525" s="35" t="str">
        <f>VLOOKUP(S525, method!$A$1:$B$15, 2, 0)</f>
        <v>放頭</v>
      </c>
      <c r="E525">
        <v>648</v>
      </c>
      <c r="F525" s="28">
        <v>1</v>
      </c>
      <c r="G525" t="s">
        <v>794</v>
      </c>
      <c r="H525" s="31" t="s">
        <v>455</v>
      </c>
      <c r="I525" s="43">
        <v>1200</v>
      </c>
      <c r="J525" s="32" t="s">
        <v>435</v>
      </c>
      <c r="K525">
        <v>4</v>
      </c>
      <c r="L525">
        <v>7</v>
      </c>
      <c r="M525">
        <v>40</v>
      </c>
      <c r="N525" s="26" t="s">
        <v>59</v>
      </c>
      <c r="O525" s="19" t="s">
        <v>63</v>
      </c>
      <c r="P525" s="12" t="s">
        <v>431</v>
      </c>
      <c r="Q525">
        <v>7</v>
      </c>
      <c r="R525">
        <v>117</v>
      </c>
      <c r="S525">
        <v>3</v>
      </c>
      <c r="T525">
        <v>3</v>
      </c>
      <c r="U525">
        <v>1</v>
      </c>
      <c r="Y525" t="s">
        <v>625</v>
      </c>
      <c r="Z525">
        <v>1087</v>
      </c>
      <c r="AA525" t="s">
        <v>191</v>
      </c>
    </row>
    <row r="526" spans="1:27" x14ac:dyDescent="0.25">
      <c r="A526" s="18" t="s">
        <v>126</v>
      </c>
      <c r="B526" s="18" t="s">
        <v>130</v>
      </c>
      <c r="C526" s="18" t="s">
        <v>2267</v>
      </c>
      <c r="D526" s="35" t="str">
        <f>VLOOKUP(S526, method!$A$1:$B$15, 2, 0)</f>
        <v>放頭</v>
      </c>
      <c r="E526">
        <v>584</v>
      </c>
      <c r="F526" s="34">
        <v>4</v>
      </c>
      <c r="G526" t="s">
        <v>1134</v>
      </c>
      <c r="H526" t="s">
        <v>429</v>
      </c>
      <c r="I526" s="43">
        <v>1200</v>
      </c>
      <c r="J526" s="32" t="s">
        <v>446</v>
      </c>
      <c r="K526">
        <v>4</v>
      </c>
      <c r="L526">
        <v>1</v>
      </c>
      <c r="M526">
        <v>41</v>
      </c>
      <c r="N526" s="26" t="s">
        <v>59</v>
      </c>
      <c r="O526" s="19" t="s">
        <v>63</v>
      </c>
      <c r="P526" t="s">
        <v>541</v>
      </c>
      <c r="Q526">
        <v>7.1</v>
      </c>
      <c r="R526">
        <v>117</v>
      </c>
      <c r="S526">
        <v>3</v>
      </c>
      <c r="T526">
        <v>3</v>
      </c>
      <c r="U526">
        <v>4</v>
      </c>
      <c r="Y526" t="s">
        <v>363</v>
      </c>
      <c r="Z526">
        <v>1092</v>
      </c>
      <c r="AA526" t="s">
        <v>191</v>
      </c>
    </row>
    <row r="527" spans="1:27" x14ac:dyDescent="0.25">
      <c r="A527" s="18" t="s">
        <v>126</v>
      </c>
      <c r="B527" s="18" t="s">
        <v>130</v>
      </c>
      <c r="C527" s="18" t="s">
        <v>2267</v>
      </c>
      <c r="D527" s="35" t="str">
        <f>VLOOKUP(S527, method!$A$1:$B$15, 2, 0)</f>
        <v>放頭</v>
      </c>
      <c r="E527">
        <v>554</v>
      </c>
      <c r="F527" s="34">
        <v>4</v>
      </c>
      <c r="G527" t="s">
        <v>495</v>
      </c>
      <c r="H527" t="s">
        <v>467</v>
      </c>
      <c r="I527" s="43">
        <v>1200</v>
      </c>
      <c r="J527" s="32" t="s">
        <v>435</v>
      </c>
      <c r="K527">
        <v>4</v>
      </c>
      <c r="L527">
        <v>7</v>
      </c>
      <c r="M527">
        <v>43</v>
      </c>
      <c r="N527" s="26" t="s">
        <v>59</v>
      </c>
      <c r="O527" s="25" t="s">
        <v>49</v>
      </c>
      <c r="P527" s="12" t="s">
        <v>456</v>
      </c>
      <c r="Q527">
        <v>13</v>
      </c>
      <c r="R527">
        <v>120</v>
      </c>
      <c r="S527">
        <v>2</v>
      </c>
      <c r="T527">
        <v>1</v>
      </c>
      <c r="U527">
        <v>4</v>
      </c>
      <c r="Y527" t="s">
        <v>1096</v>
      </c>
      <c r="Z527">
        <v>1097</v>
      </c>
      <c r="AA527" t="s">
        <v>191</v>
      </c>
    </row>
    <row r="528" spans="1:27" x14ac:dyDescent="0.25">
      <c r="A528" s="18" t="s">
        <v>126</v>
      </c>
      <c r="B528" s="18" t="s">
        <v>130</v>
      </c>
      <c r="C528" s="18" t="s">
        <v>2267</v>
      </c>
      <c r="D528" s="35" t="str">
        <f>VLOOKUP(S528, method!$A$1:$B$15, 2, 0)</f>
        <v>放頭</v>
      </c>
      <c r="E528">
        <v>508</v>
      </c>
      <c r="F528" s="28">
        <v>3</v>
      </c>
      <c r="G528" t="s">
        <v>974</v>
      </c>
      <c r="H528" t="s">
        <v>441</v>
      </c>
      <c r="I528" s="43">
        <v>1200</v>
      </c>
      <c r="J528" s="32" t="s">
        <v>435</v>
      </c>
      <c r="K528">
        <v>4</v>
      </c>
      <c r="L528">
        <v>1</v>
      </c>
      <c r="M528">
        <v>44</v>
      </c>
      <c r="N528" s="26" t="s">
        <v>59</v>
      </c>
      <c r="O528" s="25" t="s">
        <v>49</v>
      </c>
      <c r="P528" t="s">
        <v>519</v>
      </c>
      <c r="Q528">
        <v>6.4</v>
      </c>
      <c r="R528">
        <v>120</v>
      </c>
      <c r="S528">
        <v>3</v>
      </c>
      <c r="T528">
        <v>3</v>
      </c>
      <c r="U528">
        <v>3</v>
      </c>
      <c r="Y528" t="s">
        <v>1135</v>
      </c>
      <c r="Z528">
        <v>1098</v>
      </c>
      <c r="AA528" t="s">
        <v>191</v>
      </c>
    </row>
    <row r="529" spans="1:27" x14ac:dyDescent="0.25">
      <c r="A529" s="18" t="s">
        <v>126</v>
      </c>
      <c r="B529" s="18" t="s">
        <v>130</v>
      </c>
      <c r="C529" s="18" t="s">
        <v>2267</v>
      </c>
      <c r="D529" s="35" t="str">
        <f>VLOOKUP(S529, method!$A$1:$B$15, 2, 0)</f>
        <v>放頭</v>
      </c>
      <c r="E529">
        <v>430</v>
      </c>
      <c r="F529" s="34">
        <v>5</v>
      </c>
      <c r="G529" t="s">
        <v>502</v>
      </c>
      <c r="H529" t="s">
        <v>441</v>
      </c>
      <c r="I529" s="43">
        <v>1200</v>
      </c>
      <c r="J529" s="32" t="s">
        <v>435</v>
      </c>
      <c r="K529">
        <v>4</v>
      </c>
      <c r="L529">
        <v>6</v>
      </c>
      <c r="M529">
        <v>46</v>
      </c>
      <c r="N529" s="26" t="s">
        <v>59</v>
      </c>
      <c r="O529" s="25" t="s">
        <v>49</v>
      </c>
      <c r="P529">
        <v>3</v>
      </c>
      <c r="Q529">
        <v>13</v>
      </c>
      <c r="R529">
        <v>121</v>
      </c>
      <c r="S529">
        <v>1</v>
      </c>
      <c r="T529">
        <v>1</v>
      </c>
      <c r="U529">
        <v>5</v>
      </c>
      <c r="Y529" t="s">
        <v>1097</v>
      </c>
      <c r="Z529">
        <v>1088</v>
      </c>
      <c r="AA529" t="s">
        <v>191</v>
      </c>
    </row>
    <row r="530" spans="1:27" x14ac:dyDescent="0.25">
      <c r="A530" s="18" t="s">
        <v>126</v>
      </c>
      <c r="B530" s="18" t="s">
        <v>130</v>
      </c>
      <c r="C530" s="18" t="s">
        <v>2267</v>
      </c>
      <c r="D530" s="36" t="str">
        <f>VLOOKUP(S530, method!$A$1:$B$15, 2, 0)</f>
        <v>中後</v>
      </c>
      <c r="E530">
        <v>374</v>
      </c>
      <c r="F530" s="34">
        <v>4</v>
      </c>
      <c r="G530" t="s">
        <v>870</v>
      </c>
      <c r="H530" t="s">
        <v>539</v>
      </c>
      <c r="I530" s="43">
        <v>1200</v>
      </c>
      <c r="J530" s="32" t="s">
        <v>435</v>
      </c>
      <c r="K530">
        <v>4</v>
      </c>
      <c r="L530">
        <v>5</v>
      </c>
      <c r="M530">
        <v>48</v>
      </c>
      <c r="N530" s="26" t="s">
        <v>59</v>
      </c>
      <c r="O530" s="25" t="s">
        <v>49</v>
      </c>
      <c r="P530" t="s">
        <v>541</v>
      </c>
      <c r="Q530">
        <v>44</v>
      </c>
      <c r="R530">
        <v>123</v>
      </c>
      <c r="S530">
        <v>8</v>
      </c>
      <c r="T530">
        <v>10</v>
      </c>
      <c r="U530">
        <v>4</v>
      </c>
      <c r="Y530" t="s">
        <v>1136</v>
      </c>
      <c r="Z530">
        <v>1102</v>
      </c>
      <c r="AA530" t="s">
        <v>191</v>
      </c>
    </row>
    <row r="531" spans="1:27" x14ac:dyDescent="0.25">
      <c r="A531" s="18" t="s">
        <v>126</v>
      </c>
      <c r="B531" s="18" t="s">
        <v>130</v>
      </c>
      <c r="C531" s="18" t="s">
        <v>2267</v>
      </c>
      <c r="D531" s="37" t="str">
        <f>VLOOKUP(S531, method!$A$1:$B$15, 2, 0)</f>
        <v>中前</v>
      </c>
      <c r="E531">
        <v>308</v>
      </c>
      <c r="F531">
        <v>9</v>
      </c>
      <c r="G531" t="s">
        <v>1137</v>
      </c>
      <c r="H531" s="31" t="s">
        <v>450</v>
      </c>
      <c r="I531" s="43">
        <v>1200</v>
      </c>
      <c r="J531" s="32" t="s">
        <v>435</v>
      </c>
      <c r="K531">
        <v>4</v>
      </c>
      <c r="L531">
        <v>9</v>
      </c>
      <c r="M531">
        <v>50</v>
      </c>
      <c r="N531" s="26" t="s">
        <v>59</v>
      </c>
      <c r="O531" s="26" t="s">
        <v>693</v>
      </c>
      <c r="P531" t="s">
        <v>699</v>
      </c>
      <c r="Q531">
        <v>31</v>
      </c>
      <c r="R531">
        <v>125</v>
      </c>
      <c r="S531">
        <v>7</v>
      </c>
      <c r="T531">
        <v>8</v>
      </c>
      <c r="U531">
        <v>9</v>
      </c>
      <c r="Y531" t="s">
        <v>1138</v>
      </c>
      <c r="Z531">
        <v>1110</v>
      </c>
      <c r="AA531" t="s">
        <v>191</v>
      </c>
    </row>
    <row r="532" spans="1:27" x14ac:dyDescent="0.25">
      <c r="A532" s="18" t="s">
        <v>126</v>
      </c>
      <c r="B532" s="18" t="s">
        <v>130</v>
      </c>
      <c r="C532" s="18" t="s">
        <v>2267</v>
      </c>
      <c r="D532" s="37" t="str">
        <f>VLOOKUP(S532, method!$A$1:$B$15, 2, 0)</f>
        <v>中前</v>
      </c>
      <c r="E532">
        <v>271</v>
      </c>
      <c r="F532" s="34">
        <v>4</v>
      </c>
      <c r="G532" t="s">
        <v>747</v>
      </c>
      <c r="H532" t="s">
        <v>429</v>
      </c>
      <c r="I532">
        <v>1400</v>
      </c>
      <c r="J532" s="32" t="s">
        <v>435</v>
      </c>
      <c r="K532" t="s">
        <v>540</v>
      </c>
      <c r="L532">
        <v>3</v>
      </c>
      <c r="M532">
        <v>52</v>
      </c>
      <c r="N532" s="26" t="s">
        <v>59</v>
      </c>
      <c r="O532" s="25" t="s">
        <v>49</v>
      </c>
      <c r="P532" t="s">
        <v>650</v>
      </c>
      <c r="Q532">
        <v>14</v>
      </c>
      <c r="R532">
        <v>129</v>
      </c>
      <c r="S532">
        <v>4</v>
      </c>
      <c r="T532">
        <v>5</v>
      </c>
      <c r="U532">
        <v>4</v>
      </c>
      <c r="V532">
        <v>4</v>
      </c>
      <c r="Y532" t="s">
        <v>1139</v>
      </c>
      <c r="Z532">
        <v>1124</v>
      </c>
      <c r="AA532" t="s">
        <v>191</v>
      </c>
    </row>
    <row r="533" spans="1:27" x14ac:dyDescent="0.25">
      <c r="A533" s="18" t="s">
        <v>126</v>
      </c>
      <c r="B533" s="18" t="s">
        <v>130</v>
      </c>
      <c r="C533" s="18" t="s">
        <v>2267</v>
      </c>
      <c r="D533" s="38" t="str">
        <f>VLOOKUP(S533, method!$A$1:$B$15, 2, 0)</f>
        <v>留後</v>
      </c>
      <c r="E533">
        <v>196</v>
      </c>
      <c r="F533" s="34">
        <v>5</v>
      </c>
      <c r="G533" t="s">
        <v>809</v>
      </c>
      <c r="H533" t="s">
        <v>429</v>
      </c>
      <c r="I533">
        <v>1000</v>
      </c>
      <c r="J533" s="32" t="s">
        <v>435</v>
      </c>
      <c r="K533">
        <v>4</v>
      </c>
      <c r="L533">
        <v>13</v>
      </c>
      <c r="M533">
        <v>52</v>
      </c>
      <c r="N533" s="26" t="s">
        <v>59</v>
      </c>
      <c r="O533" s="25" t="s">
        <v>49</v>
      </c>
      <c r="P533">
        <v>3</v>
      </c>
      <c r="Q533">
        <v>111</v>
      </c>
      <c r="R533">
        <v>127</v>
      </c>
      <c r="S533">
        <v>12</v>
      </c>
      <c r="T533">
        <v>12</v>
      </c>
      <c r="U533">
        <v>5</v>
      </c>
      <c r="Y533" t="s">
        <v>1140</v>
      </c>
      <c r="Z533">
        <v>1127</v>
      </c>
      <c r="AA533" t="s">
        <v>584</v>
      </c>
    </row>
    <row r="534" spans="1:27" x14ac:dyDescent="0.25">
      <c r="A534" s="18" t="s">
        <v>126</v>
      </c>
      <c r="B534" s="19" t="s">
        <v>133</v>
      </c>
      <c r="C534" s="19" t="s">
        <v>2268</v>
      </c>
      <c r="D534" s="35" t="str">
        <f>VLOOKUP(S534, method!$A$1:$B$15, 2, 0)</f>
        <v>放頭</v>
      </c>
      <c r="E534">
        <v>17</v>
      </c>
      <c r="F534">
        <v>11</v>
      </c>
      <c r="G534" t="s">
        <v>544</v>
      </c>
      <c r="H534" s="31" t="s">
        <v>450</v>
      </c>
      <c r="I534" s="43">
        <v>1200</v>
      </c>
      <c r="J534" s="32" t="s">
        <v>435</v>
      </c>
      <c r="K534">
        <v>4</v>
      </c>
      <c r="L534">
        <v>2</v>
      </c>
      <c r="M534">
        <v>57</v>
      </c>
      <c r="N534" s="18" t="s">
        <v>20</v>
      </c>
      <c r="O534" s="16" t="s">
        <v>29</v>
      </c>
      <c r="P534">
        <v>8</v>
      </c>
      <c r="Q534">
        <v>23</v>
      </c>
      <c r="R534">
        <v>132</v>
      </c>
      <c r="S534">
        <v>2</v>
      </c>
      <c r="T534">
        <v>4</v>
      </c>
      <c r="U534">
        <v>11</v>
      </c>
      <c r="Y534" t="s">
        <v>1141</v>
      </c>
      <c r="Z534">
        <v>1155</v>
      </c>
      <c r="AA534" t="s">
        <v>1142</v>
      </c>
    </row>
    <row r="535" spans="1:27" x14ac:dyDescent="0.25">
      <c r="A535" s="18" t="s">
        <v>126</v>
      </c>
      <c r="B535" s="19" t="s">
        <v>133</v>
      </c>
      <c r="C535" s="19" t="s">
        <v>2268</v>
      </c>
      <c r="D535" s="37" t="str">
        <f>VLOOKUP(S535, method!$A$1:$B$15, 2, 0)</f>
        <v>中前</v>
      </c>
      <c r="E535">
        <v>559</v>
      </c>
      <c r="F535">
        <v>12</v>
      </c>
      <c r="G535" t="s">
        <v>557</v>
      </c>
      <c r="H535" s="42" t="s">
        <v>445</v>
      </c>
      <c r="I535" s="43">
        <v>1200</v>
      </c>
      <c r="J535" s="32" t="s">
        <v>446</v>
      </c>
      <c r="K535">
        <v>4</v>
      </c>
      <c r="L535">
        <v>10</v>
      </c>
      <c r="M535">
        <v>58</v>
      </c>
      <c r="N535" s="18" t="s">
        <v>20</v>
      </c>
      <c r="O535" s="16" t="s">
        <v>29</v>
      </c>
      <c r="P535" t="s">
        <v>837</v>
      </c>
      <c r="Q535">
        <v>31</v>
      </c>
      <c r="R535">
        <v>134</v>
      </c>
      <c r="S535">
        <v>5</v>
      </c>
      <c r="T535">
        <v>5</v>
      </c>
      <c r="U535">
        <v>12</v>
      </c>
      <c r="Y535" t="s">
        <v>1143</v>
      </c>
      <c r="Z535">
        <v>1174</v>
      </c>
      <c r="AA535" t="s">
        <v>198</v>
      </c>
    </row>
    <row r="536" spans="1:27" x14ac:dyDescent="0.25">
      <c r="A536" s="18" t="s">
        <v>126</v>
      </c>
      <c r="B536" s="19" t="s">
        <v>133</v>
      </c>
      <c r="C536" s="19" t="s">
        <v>2268</v>
      </c>
      <c r="D536" s="37" t="str">
        <f>VLOOKUP(S536, method!$A$1:$B$15, 2, 0)</f>
        <v>中前</v>
      </c>
      <c r="E536">
        <v>498</v>
      </c>
      <c r="F536" s="28">
        <v>3</v>
      </c>
      <c r="G536" t="s">
        <v>932</v>
      </c>
      <c r="H536" s="31" t="s">
        <v>450</v>
      </c>
      <c r="I536" s="43">
        <v>1200</v>
      </c>
      <c r="J536" s="32" t="s">
        <v>446</v>
      </c>
      <c r="K536">
        <v>4</v>
      </c>
      <c r="L536">
        <v>6</v>
      </c>
      <c r="M536">
        <v>58</v>
      </c>
      <c r="N536" s="18" t="s">
        <v>20</v>
      </c>
      <c r="O536" s="16" t="s">
        <v>29</v>
      </c>
      <c r="P536" s="12" t="s">
        <v>480</v>
      </c>
      <c r="Q536">
        <v>9.1</v>
      </c>
      <c r="R536">
        <v>133</v>
      </c>
      <c r="S536">
        <v>6</v>
      </c>
      <c r="T536">
        <v>6</v>
      </c>
      <c r="U536">
        <v>3</v>
      </c>
      <c r="Y536" t="s">
        <v>1144</v>
      </c>
      <c r="Z536">
        <v>1159</v>
      </c>
      <c r="AA536" t="s">
        <v>198</v>
      </c>
    </row>
    <row r="537" spans="1:27" x14ac:dyDescent="0.25">
      <c r="A537" s="18" t="s">
        <v>126</v>
      </c>
      <c r="B537" s="19" t="s">
        <v>133</v>
      </c>
      <c r="C537" s="19" t="s">
        <v>2268</v>
      </c>
      <c r="D537" s="37" t="str">
        <f>VLOOKUP(S537, method!$A$1:$B$15, 2, 0)</f>
        <v>中前</v>
      </c>
      <c r="E537">
        <v>440</v>
      </c>
      <c r="F537" s="28">
        <v>3</v>
      </c>
      <c r="G537" t="s">
        <v>562</v>
      </c>
      <c r="H537" s="31" t="s">
        <v>455</v>
      </c>
      <c r="I537" s="43">
        <v>1200</v>
      </c>
      <c r="J537" s="32" t="s">
        <v>435</v>
      </c>
      <c r="K537">
        <v>4</v>
      </c>
      <c r="L537">
        <v>6</v>
      </c>
      <c r="M537">
        <v>58</v>
      </c>
      <c r="N537" s="18" t="s">
        <v>20</v>
      </c>
      <c r="O537" s="17" t="s">
        <v>121</v>
      </c>
      <c r="P537" s="12" t="s">
        <v>464</v>
      </c>
      <c r="Q537">
        <v>10</v>
      </c>
      <c r="R537">
        <v>133</v>
      </c>
      <c r="S537">
        <v>6</v>
      </c>
      <c r="T537">
        <v>4</v>
      </c>
      <c r="U537">
        <v>3</v>
      </c>
      <c r="Y537" t="s">
        <v>134</v>
      </c>
      <c r="Z537">
        <v>1153</v>
      </c>
      <c r="AA537" t="s">
        <v>198</v>
      </c>
    </row>
    <row r="538" spans="1:27" x14ac:dyDescent="0.25">
      <c r="A538" s="18" t="s">
        <v>126</v>
      </c>
      <c r="B538" s="19" t="s">
        <v>133</v>
      </c>
      <c r="C538" s="19" t="s">
        <v>2268</v>
      </c>
      <c r="D538" s="37" t="str">
        <f>VLOOKUP(S538, method!$A$1:$B$15, 2, 0)</f>
        <v>中前</v>
      </c>
      <c r="E538">
        <v>399</v>
      </c>
      <c r="F538" s="28">
        <v>3</v>
      </c>
      <c r="G538" t="s">
        <v>781</v>
      </c>
      <c r="H538" s="31" t="s">
        <v>450</v>
      </c>
      <c r="I538" s="43">
        <v>1200</v>
      </c>
      <c r="J538" s="32" t="s">
        <v>435</v>
      </c>
      <c r="K538">
        <v>4</v>
      </c>
      <c r="L538">
        <v>6</v>
      </c>
      <c r="M538">
        <v>58</v>
      </c>
      <c r="N538" s="18" t="s">
        <v>20</v>
      </c>
      <c r="O538" s="17" t="s">
        <v>121</v>
      </c>
      <c r="P538" s="12" t="s">
        <v>521</v>
      </c>
      <c r="Q538">
        <v>13</v>
      </c>
      <c r="R538">
        <v>134</v>
      </c>
      <c r="S538">
        <v>5</v>
      </c>
      <c r="T538">
        <v>3</v>
      </c>
      <c r="U538">
        <v>3</v>
      </c>
      <c r="Y538" t="s">
        <v>1145</v>
      </c>
      <c r="Z538">
        <v>1157</v>
      </c>
      <c r="AA538" t="s">
        <v>198</v>
      </c>
    </row>
    <row r="539" spans="1:27" x14ac:dyDescent="0.25">
      <c r="A539" s="18" t="s">
        <v>126</v>
      </c>
      <c r="B539" s="19" t="s">
        <v>133</v>
      </c>
      <c r="C539" s="19" t="s">
        <v>2268</v>
      </c>
      <c r="D539" s="37" t="str">
        <f>VLOOKUP(S539, method!$A$1:$B$15, 2, 0)</f>
        <v>中前</v>
      </c>
      <c r="E539">
        <v>371</v>
      </c>
      <c r="F539">
        <v>7</v>
      </c>
      <c r="G539" t="s">
        <v>913</v>
      </c>
      <c r="H539" s="31" t="s">
        <v>461</v>
      </c>
      <c r="I539" s="43">
        <v>1200</v>
      </c>
      <c r="J539" s="32" t="s">
        <v>435</v>
      </c>
      <c r="K539">
        <v>4</v>
      </c>
      <c r="L539">
        <v>3</v>
      </c>
      <c r="M539">
        <v>58</v>
      </c>
      <c r="N539" s="18" t="s">
        <v>20</v>
      </c>
      <c r="O539" s="17" t="s">
        <v>121</v>
      </c>
      <c r="P539" t="s">
        <v>519</v>
      </c>
      <c r="Q539">
        <v>5.9</v>
      </c>
      <c r="R539">
        <v>133</v>
      </c>
      <c r="S539">
        <v>5</v>
      </c>
      <c r="T539">
        <v>5</v>
      </c>
      <c r="U539">
        <v>7</v>
      </c>
      <c r="Y539" t="s">
        <v>1146</v>
      </c>
      <c r="Z539">
        <v>1165</v>
      </c>
      <c r="AA539" t="s">
        <v>198</v>
      </c>
    </row>
    <row r="540" spans="1:27" x14ac:dyDescent="0.25">
      <c r="A540" s="18" t="s">
        <v>126</v>
      </c>
      <c r="B540" s="19" t="s">
        <v>133</v>
      </c>
      <c r="C540" s="19" t="s">
        <v>2268</v>
      </c>
      <c r="D540" s="35" t="str">
        <f>VLOOKUP(S540, method!$A$1:$B$15, 2, 0)</f>
        <v>放頭</v>
      </c>
      <c r="E540">
        <v>353</v>
      </c>
      <c r="F540" s="28">
        <v>1</v>
      </c>
      <c r="G540" t="s">
        <v>566</v>
      </c>
      <c r="H540" s="31" t="s">
        <v>455</v>
      </c>
      <c r="I540" s="43">
        <v>1200</v>
      </c>
      <c r="J540" s="32" t="s">
        <v>435</v>
      </c>
      <c r="K540">
        <v>4</v>
      </c>
      <c r="L540">
        <v>4</v>
      </c>
      <c r="M540">
        <v>51</v>
      </c>
      <c r="N540" s="18" t="s">
        <v>20</v>
      </c>
      <c r="O540" s="17" t="s">
        <v>121</v>
      </c>
      <c r="P540" s="12" t="s">
        <v>451</v>
      </c>
      <c r="Q540">
        <v>23</v>
      </c>
      <c r="R540">
        <v>127</v>
      </c>
      <c r="S540">
        <v>3</v>
      </c>
      <c r="T540">
        <v>2</v>
      </c>
      <c r="U540">
        <v>1</v>
      </c>
      <c r="Y540" t="s">
        <v>1104</v>
      </c>
      <c r="Z540">
        <v>1160</v>
      </c>
      <c r="AA540" t="s">
        <v>1147</v>
      </c>
    </row>
    <row r="541" spans="1:27" x14ac:dyDescent="0.25">
      <c r="A541" s="18" t="s">
        <v>126</v>
      </c>
      <c r="B541" s="19" t="s">
        <v>133</v>
      </c>
      <c r="C541" s="19" t="s">
        <v>2268</v>
      </c>
      <c r="D541" s="37" t="str">
        <f>VLOOKUP(S541, method!$A$1:$B$15, 2, 0)</f>
        <v>中前</v>
      </c>
      <c r="E541">
        <v>321</v>
      </c>
      <c r="F541">
        <v>7</v>
      </c>
      <c r="G541" t="s">
        <v>466</v>
      </c>
      <c r="H541" t="s">
        <v>441</v>
      </c>
      <c r="I541" s="43">
        <v>1200</v>
      </c>
      <c r="J541" s="32" t="s">
        <v>435</v>
      </c>
      <c r="K541">
        <v>4</v>
      </c>
      <c r="L541">
        <v>6</v>
      </c>
      <c r="M541">
        <v>53</v>
      </c>
      <c r="N541" s="18" t="s">
        <v>20</v>
      </c>
      <c r="O541" s="27" t="s">
        <v>93</v>
      </c>
      <c r="P541" t="s">
        <v>519</v>
      </c>
      <c r="Q541">
        <v>31</v>
      </c>
      <c r="R541">
        <v>128</v>
      </c>
      <c r="S541">
        <v>5</v>
      </c>
      <c r="T541">
        <v>2</v>
      </c>
      <c r="U541">
        <v>7</v>
      </c>
      <c r="Y541" t="s">
        <v>1148</v>
      </c>
      <c r="Z541">
        <v>1167</v>
      </c>
      <c r="AA541" t="s">
        <v>818</v>
      </c>
    </row>
    <row r="542" spans="1:27" x14ac:dyDescent="0.25">
      <c r="A542" s="18" t="s">
        <v>126</v>
      </c>
      <c r="B542" s="19" t="s">
        <v>133</v>
      </c>
      <c r="C542" s="19" t="s">
        <v>2268</v>
      </c>
      <c r="D542" s="37" t="str">
        <f>VLOOKUP(S542, method!$A$1:$B$15, 2, 0)</f>
        <v>中前</v>
      </c>
      <c r="E542">
        <v>264</v>
      </c>
      <c r="F542">
        <v>9</v>
      </c>
      <c r="G542" t="s">
        <v>605</v>
      </c>
      <c r="H542" t="s">
        <v>441</v>
      </c>
      <c r="I542">
        <v>1400</v>
      </c>
      <c r="J542" s="32" t="s">
        <v>435</v>
      </c>
      <c r="K542">
        <v>4</v>
      </c>
      <c r="L542">
        <v>12</v>
      </c>
      <c r="M542">
        <v>55</v>
      </c>
      <c r="N542" s="18" t="s">
        <v>20</v>
      </c>
      <c r="O542" s="24" t="s">
        <v>34</v>
      </c>
      <c r="P542" t="s">
        <v>817</v>
      </c>
      <c r="Q542">
        <v>80</v>
      </c>
      <c r="R542">
        <v>130</v>
      </c>
      <c r="S542">
        <v>5</v>
      </c>
      <c r="T542">
        <v>5</v>
      </c>
      <c r="U542">
        <v>6</v>
      </c>
      <c r="V542">
        <v>9</v>
      </c>
      <c r="Y542" t="s">
        <v>1149</v>
      </c>
      <c r="Z542">
        <v>1171</v>
      </c>
      <c r="AA542" t="s">
        <v>16</v>
      </c>
    </row>
    <row r="543" spans="1:27" x14ac:dyDescent="0.25">
      <c r="A543" s="18" t="s">
        <v>126</v>
      </c>
      <c r="B543" s="19" t="s">
        <v>133</v>
      </c>
      <c r="C543" s="19" t="s">
        <v>2268</v>
      </c>
      <c r="D543" s="36" t="str">
        <f>VLOOKUP(S543, method!$A$1:$B$15, 2, 0)</f>
        <v>中後</v>
      </c>
      <c r="E543">
        <v>198</v>
      </c>
      <c r="F543">
        <v>10</v>
      </c>
      <c r="G543" t="s">
        <v>607</v>
      </c>
      <c r="H543" s="31" t="s">
        <v>461</v>
      </c>
      <c r="I543" s="43">
        <v>1200</v>
      </c>
      <c r="J543" s="33" t="s">
        <v>499</v>
      </c>
      <c r="K543">
        <v>4</v>
      </c>
      <c r="L543">
        <v>1</v>
      </c>
      <c r="M543">
        <v>57</v>
      </c>
      <c r="N543" s="18" t="s">
        <v>20</v>
      </c>
      <c r="O543" s="20" t="s">
        <v>19</v>
      </c>
      <c r="P543" t="s">
        <v>634</v>
      </c>
      <c r="Q543">
        <v>5.9</v>
      </c>
      <c r="R543">
        <v>135</v>
      </c>
      <c r="S543">
        <v>8</v>
      </c>
      <c r="T543">
        <v>9</v>
      </c>
      <c r="U543">
        <v>10</v>
      </c>
      <c r="Y543" t="s">
        <v>1150</v>
      </c>
      <c r="Z543">
        <v>1169</v>
      </c>
      <c r="AA543" t="s">
        <v>453</v>
      </c>
    </row>
    <row r="544" spans="1:27" x14ac:dyDescent="0.25">
      <c r="A544" s="18" t="s">
        <v>126</v>
      </c>
      <c r="B544" s="19" t="s">
        <v>133</v>
      </c>
      <c r="C544" s="19" t="s">
        <v>2268</v>
      </c>
      <c r="D544" s="35" t="str">
        <f>VLOOKUP(S544, method!$A$1:$B$15, 2, 0)</f>
        <v>放頭</v>
      </c>
      <c r="E544">
        <v>116</v>
      </c>
      <c r="F544">
        <v>10</v>
      </c>
      <c r="G544" t="s">
        <v>723</v>
      </c>
      <c r="H544" t="s">
        <v>506</v>
      </c>
      <c r="I544" s="43">
        <v>1200</v>
      </c>
      <c r="J544" s="32" t="s">
        <v>446</v>
      </c>
      <c r="K544">
        <v>4</v>
      </c>
      <c r="L544">
        <v>7</v>
      </c>
      <c r="M544">
        <v>59</v>
      </c>
      <c r="N544" s="18" t="s">
        <v>20</v>
      </c>
      <c r="O544" s="20" t="s">
        <v>58</v>
      </c>
      <c r="P544" t="s">
        <v>459</v>
      </c>
      <c r="Q544">
        <v>75</v>
      </c>
      <c r="R544">
        <v>132</v>
      </c>
      <c r="S544">
        <v>1</v>
      </c>
      <c r="T544">
        <v>1</v>
      </c>
      <c r="U544">
        <v>10</v>
      </c>
      <c r="Y544" t="s">
        <v>1151</v>
      </c>
      <c r="Z544">
        <v>1178</v>
      </c>
      <c r="AA544" t="s">
        <v>77</v>
      </c>
    </row>
    <row r="545" spans="1:27" x14ac:dyDescent="0.25">
      <c r="A545" s="18" t="s">
        <v>126</v>
      </c>
      <c r="B545" s="19" t="s">
        <v>133</v>
      </c>
      <c r="C545" s="19" t="s">
        <v>2268</v>
      </c>
      <c r="D545" s="35" t="str">
        <f>VLOOKUP(S545, method!$A$1:$B$15, 2, 0)</f>
        <v>放頭</v>
      </c>
      <c r="E545">
        <v>73</v>
      </c>
      <c r="F545">
        <v>7</v>
      </c>
      <c r="G545" t="s">
        <v>866</v>
      </c>
      <c r="H545" t="s">
        <v>441</v>
      </c>
      <c r="I545" s="43">
        <v>1200</v>
      </c>
      <c r="J545" s="32" t="s">
        <v>446</v>
      </c>
      <c r="K545">
        <v>3</v>
      </c>
      <c r="L545">
        <v>1</v>
      </c>
      <c r="M545">
        <v>61</v>
      </c>
      <c r="N545" s="18" t="s">
        <v>20</v>
      </c>
      <c r="O545" s="22" t="s">
        <v>588</v>
      </c>
      <c r="P545" t="s">
        <v>624</v>
      </c>
      <c r="Q545">
        <v>23</v>
      </c>
      <c r="R545">
        <v>108</v>
      </c>
      <c r="S545">
        <v>3</v>
      </c>
      <c r="T545">
        <v>4</v>
      </c>
      <c r="U545">
        <v>7</v>
      </c>
      <c r="Y545" t="s">
        <v>1152</v>
      </c>
      <c r="Z545">
        <v>1181</v>
      </c>
      <c r="AA545" t="s">
        <v>77</v>
      </c>
    </row>
    <row r="546" spans="1:27" x14ac:dyDescent="0.25">
      <c r="A546" s="18" t="s">
        <v>126</v>
      </c>
      <c r="B546" s="19" t="s">
        <v>133</v>
      </c>
      <c r="C546" s="19" t="s">
        <v>2268</v>
      </c>
      <c r="D546" s="37" t="str">
        <f>VLOOKUP(S546, method!$A$1:$B$15, 2, 0)</f>
        <v>中前</v>
      </c>
      <c r="E546">
        <v>819</v>
      </c>
      <c r="F546">
        <v>7</v>
      </c>
      <c r="G546" t="s">
        <v>729</v>
      </c>
      <c r="H546" s="31" t="s">
        <v>455</v>
      </c>
      <c r="I546">
        <v>1000</v>
      </c>
      <c r="J546" s="32" t="s">
        <v>446</v>
      </c>
      <c r="K546">
        <v>3</v>
      </c>
      <c r="L546">
        <v>4</v>
      </c>
      <c r="M546">
        <v>64</v>
      </c>
      <c r="N546" s="18" t="s">
        <v>20</v>
      </c>
      <c r="O546" s="19" t="s">
        <v>101</v>
      </c>
      <c r="P546" t="s">
        <v>442</v>
      </c>
      <c r="Q546">
        <v>58</v>
      </c>
      <c r="R546">
        <v>121</v>
      </c>
      <c r="S546">
        <v>6</v>
      </c>
      <c r="T546">
        <v>5</v>
      </c>
      <c r="U546">
        <v>7</v>
      </c>
      <c r="Y546" t="s">
        <v>1153</v>
      </c>
      <c r="Z546">
        <v>1166</v>
      </c>
      <c r="AA546" t="s">
        <v>77</v>
      </c>
    </row>
    <row r="547" spans="1:27" x14ac:dyDescent="0.25">
      <c r="A547" s="18" t="s">
        <v>126</v>
      </c>
      <c r="B547" s="19" t="s">
        <v>133</v>
      </c>
      <c r="C547" s="19" t="s">
        <v>2268</v>
      </c>
      <c r="D547" s="37" t="str">
        <f>VLOOKUP(S547, method!$A$1:$B$15, 2, 0)</f>
        <v>中前</v>
      </c>
      <c r="E547">
        <v>785</v>
      </c>
      <c r="F547">
        <v>10</v>
      </c>
      <c r="G547" t="s">
        <v>768</v>
      </c>
      <c r="H547" t="s">
        <v>518</v>
      </c>
      <c r="I547">
        <v>1000</v>
      </c>
      <c r="J547" s="32" t="s">
        <v>435</v>
      </c>
      <c r="K547">
        <v>3</v>
      </c>
      <c r="L547">
        <v>10</v>
      </c>
      <c r="M547">
        <v>64</v>
      </c>
      <c r="N547" s="18" t="s">
        <v>20</v>
      </c>
      <c r="O547" s="20" t="s">
        <v>19</v>
      </c>
      <c r="P547" t="s">
        <v>436</v>
      </c>
      <c r="Q547">
        <v>6.9</v>
      </c>
      <c r="R547">
        <v>120</v>
      </c>
      <c r="S547">
        <v>4</v>
      </c>
      <c r="T547">
        <v>7</v>
      </c>
      <c r="U547">
        <v>10</v>
      </c>
      <c r="Y547" t="s">
        <v>1154</v>
      </c>
      <c r="Z547">
        <v>1171</v>
      </c>
      <c r="AA547" t="s">
        <v>942</v>
      </c>
    </row>
    <row r="548" spans="1:27" x14ac:dyDescent="0.25">
      <c r="A548" s="18" t="s">
        <v>126</v>
      </c>
      <c r="B548" s="20" t="s">
        <v>137</v>
      </c>
      <c r="C548" s="20" t="s">
        <v>2269</v>
      </c>
      <c r="D548" s="37" t="str">
        <f>VLOOKUP(S548, method!$A$1:$B$15, 2, 0)</f>
        <v>中前</v>
      </c>
      <c r="E548">
        <v>7</v>
      </c>
      <c r="F548">
        <v>10</v>
      </c>
      <c r="G548" t="s">
        <v>433</v>
      </c>
      <c r="H548" t="s">
        <v>434</v>
      </c>
      <c r="I548" s="43">
        <v>1200</v>
      </c>
      <c r="J548" s="33" t="s">
        <v>499</v>
      </c>
      <c r="K548">
        <v>4</v>
      </c>
      <c r="L548">
        <v>1</v>
      </c>
      <c r="M548">
        <v>53</v>
      </c>
      <c r="N548" s="23" t="s">
        <v>138</v>
      </c>
      <c r="O548" s="27" t="s">
        <v>93</v>
      </c>
      <c r="P548" t="s">
        <v>541</v>
      </c>
      <c r="Q548">
        <v>11</v>
      </c>
      <c r="R548">
        <v>131</v>
      </c>
      <c r="S548">
        <v>5</v>
      </c>
      <c r="T548">
        <v>4</v>
      </c>
      <c r="U548">
        <v>10</v>
      </c>
      <c r="Y548" t="s">
        <v>1104</v>
      </c>
      <c r="Z548">
        <v>1094</v>
      </c>
      <c r="AA548" t="s">
        <v>546</v>
      </c>
    </row>
    <row r="549" spans="1:27" x14ac:dyDescent="0.25">
      <c r="A549" s="18" t="s">
        <v>126</v>
      </c>
      <c r="B549" s="20" t="s">
        <v>137</v>
      </c>
      <c r="C549" s="20" t="s">
        <v>2269</v>
      </c>
      <c r="D549" s="35" t="str">
        <f>VLOOKUP(S549, method!$A$1:$B$15, 2, 0)</f>
        <v>放頭</v>
      </c>
      <c r="E549">
        <v>732</v>
      </c>
      <c r="F549">
        <v>8</v>
      </c>
      <c r="G549" t="s">
        <v>523</v>
      </c>
      <c r="H549" s="31" t="s">
        <v>450</v>
      </c>
      <c r="I549" s="43">
        <v>1200</v>
      </c>
      <c r="J549" s="33" t="s">
        <v>499</v>
      </c>
      <c r="K549">
        <v>4</v>
      </c>
      <c r="L549">
        <v>6</v>
      </c>
      <c r="M549">
        <v>53</v>
      </c>
      <c r="N549" s="23" t="s">
        <v>138</v>
      </c>
      <c r="O549" s="17" t="s">
        <v>121</v>
      </c>
      <c r="P549" t="s">
        <v>629</v>
      </c>
      <c r="Q549">
        <v>9.9</v>
      </c>
      <c r="R549">
        <v>128</v>
      </c>
      <c r="S549">
        <v>3</v>
      </c>
      <c r="T549">
        <v>5</v>
      </c>
      <c r="U549">
        <v>8</v>
      </c>
      <c r="Y549" t="s">
        <v>1155</v>
      </c>
      <c r="Z549">
        <v>1115</v>
      </c>
      <c r="AA549" t="s">
        <v>546</v>
      </c>
    </row>
    <row r="550" spans="1:27" x14ac:dyDescent="0.25">
      <c r="A550" s="18" t="s">
        <v>126</v>
      </c>
      <c r="B550" s="20" t="s">
        <v>137</v>
      </c>
      <c r="C550" s="20" t="s">
        <v>2269</v>
      </c>
      <c r="D550" s="35" t="str">
        <f>VLOOKUP(S550, method!$A$1:$B$15, 2, 0)</f>
        <v>放頭</v>
      </c>
      <c r="E550">
        <v>693</v>
      </c>
      <c r="F550" s="28">
        <v>3</v>
      </c>
      <c r="G550" t="s">
        <v>593</v>
      </c>
      <c r="H550" s="31" t="s">
        <v>461</v>
      </c>
      <c r="I550" s="43">
        <v>1200</v>
      </c>
      <c r="J550" s="32" t="s">
        <v>446</v>
      </c>
      <c r="K550">
        <v>4</v>
      </c>
      <c r="L550">
        <v>6</v>
      </c>
      <c r="M550">
        <v>53</v>
      </c>
      <c r="N550" s="23" t="s">
        <v>138</v>
      </c>
      <c r="O550" s="20" t="s">
        <v>19</v>
      </c>
      <c r="P550" s="12" t="s">
        <v>480</v>
      </c>
      <c r="Q550">
        <v>3.8</v>
      </c>
      <c r="R550">
        <v>130</v>
      </c>
      <c r="S550">
        <v>2</v>
      </c>
      <c r="T550">
        <v>2</v>
      </c>
      <c r="U550">
        <v>3</v>
      </c>
      <c r="Y550" t="s">
        <v>1156</v>
      </c>
      <c r="Z550">
        <v>1113</v>
      </c>
      <c r="AA550" t="s">
        <v>546</v>
      </c>
    </row>
    <row r="551" spans="1:27" x14ac:dyDescent="0.25">
      <c r="A551" s="18" t="s">
        <v>126</v>
      </c>
      <c r="B551" s="20" t="s">
        <v>137</v>
      </c>
      <c r="C551" s="20" t="s">
        <v>2269</v>
      </c>
      <c r="D551" s="35" t="str">
        <f>VLOOKUP(S551, method!$A$1:$B$15, 2, 0)</f>
        <v>放頭</v>
      </c>
      <c r="E551">
        <v>635</v>
      </c>
      <c r="F551" s="28">
        <v>1</v>
      </c>
      <c r="G551" t="s">
        <v>712</v>
      </c>
      <c r="H551" s="30" t="s">
        <v>445</v>
      </c>
      <c r="I551" s="43">
        <v>1200</v>
      </c>
      <c r="J551" s="32" t="s">
        <v>446</v>
      </c>
      <c r="K551">
        <v>4</v>
      </c>
      <c r="L551">
        <v>8</v>
      </c>
      <c r="M551">
        <v>47</v>
      </c>
      <c r="N551" s="23" t="s">
        <v>138</v>
      </c>
      <c r="O551" s="20" t="s">
        <v>19</v>
      </c>
      <c r="P551" s="12" t="s">
        <v>431</v>
      </c>
      <c r="Q551">
        <v>4.8</v>
      </c>
      <c r="R551">
        <v>122</v>
      </c>
      <c r="S551">
        <v>2</v>
      </c>
      <c r="T551">
        <v>2</v>
      </c>
      <c r="U551">
        <v>1</v>
      </c>
      <c r="Y551" t="s">
        <v>139</v>
      </c>
      <c r="Z551">
        <v>1107</v>
      </c>
      <c r="AA551" t="s">
        <v>762</v>
      </c>
    </row>
    <row r="552" spans="1:27" x14ac:dyDescent="0.25">
      <c r="A552" s="18" t="s">
        <v>126</v>
      </c>
      <c r="B552" s="20" t="s">
        <v>137</v>
      </c>
      <c r="C552" s="20" t="s">
        <v>2269</v>
      </c>
      <c r="D552" s="37" t="str">
        <f>VLOOKUP(S552, method!$A$1:$B$15, 2, 0)</f>
        <v>中前</v>
      </c>
      <c r="E552">
        <v>598</v>
      </c>
      <c r="F552" s="34">
        <v>5</v>
      </c>
      <c r="G552" t="s">
        <v>454</v>
      </c>
      <c r="H552" s="31" t="s">
        <v>455</v>
      </c>
      <c r="I552" s="43">
        <v>1200</v>
      </c>
      <c r="J552" s="32" t="s">
        <v>446</v>
      </c>
      <c r="K552">
        <v>4</v>
      </c>
      <c r="L552">
        <v>7</v>
      </c>
      <c r="M552">
        <v>47</v>
      </c>
      <c r="N552" s="23" t="s">
        <v>138</v>
      </c>
      <c r="O552" s="20" t="s">
        <v>19</v>
      </c>
      <c r="P552" s="12" t="s">
        <v>464</v>
      </c>
      <c r="Q552">
        <v>3.5</v>
      </c>
      <c r="R552">
        <v>123</v>
      </c>
      <c r="S552">
        <v>6</v>
      </c>
      <c r="T552">
        <v>7</v>
      </c>
      <c r="U552">
        <v>5</v>
      </c>
      <c r="Y552" t="s">
        <v>1157</v>
      </c>
      <c r="Z552">
        <v>1107</v>
      </c>
      <c r="AA552" t="s">
        <v>1003</v>
      </c>
    </row>
    <row r="553" spans="1:27" x14ac:dyDescent="0.25">
      <c r="A553" s="18" t="s">
        <v>126</v>
      </c>
      <c r="B553" s="20" t="s">
        <v>137</v>
      </c>
      <c r="C553" s="20" t="s">
        <v>2269</v>
      </c>
      <c r="D553" s="35" t="str">
        <f>VLOOKUP(S553, method!$A$1:$B$15, 2, 0)</f>
        <v>放頭</v>
      </c>
      <c r="E553">
        <v>545</v>
      </c>
      <c r="F553" s="28">
        <v>2</v>
      </c>
      <c r="G553" t="s">
        <v>987</v>
      </c>
      <c r="H553" t="s">
        <v>539</v>
      </c>
      <c r="I553" s="43">
        <v>1200</v>
      </c>
      <c r="J553" s="32" t="s">
        <v>435</v>
      </c>
      <c r="K553">
        <v>4</v>
      </c>
      <c r="L553">
        <v>1</v>
      </c>
      <c r="M553">
        <v>47</v>
      </c>
      <c r="N553" s="23" t="s">
        <v>138</v>
      </c>
      <c r="O553" s="19" t="s">
        <v>63</v>
      </c>
      <c r="P553" s="12">
        <v>2</v>
      </c>
      <c r="Q553">
        <v>3.5</v>
      </c>
      <c r="R553">
        <v>122</v>
      </c>
      <c r="S553">
        <v>3</v>
      </c>
      <c r="T553">
        <v>2</v>
      </c>
      <c r="U553">
        <v>2</v>
      </c>
      <c r="Y553" t="s">
        <v>1133</v>
      </c>
      <c r="Z553">
        <v>1099</v>
      </c>
      <c r="AA553" t="s">
        <v>546</v>
      </c>
    </row>
    <row r="554" spans="1:27" x14ac:dyDescent="0.25">
      <c r="A554" s="18" t="s">
        <v>126</v>
      </c>
      <c r="B554" s="20" t="s">
        <v>137</v>
      </c>
      <c r="C554" s="20" t="s">
        <v>2269</v>
      </c>
      <c r="D554" s="35" t="str">
        <f>VLOOKUP(S554, method!$A$1:$B$15, 2, 0)</f>
        <v>放頭</v>
      </c>
      <c r="E554">
        <v>469</v>
      </c>
      <c r="F554" s="28">
        <v>2</v>
      </c>
      <c r="G554" t="s">
        <v>1040</v>
      </c>
      <c r="H554" t="s">
        <v>518</v>
      </c>
      <c r="I554" s="43">
        <v>1200</v>
      </c>
      <c r="J554" s="32" t="s">
        <v>435</v>
      </c>
      <c r="K554">
        <v>4</v>
      </c>
      <c r="L554">
        <v>6</v>
      </c>
      <c r="M554">
        <v>45</v>
      </c>
      <c r="N554" s="23" t="s">
        <v>138</v>
      </c>
      <c r="O554" s="19" t="s">
        <v>63</v>
      </c>
      <c r="P554" s="12" t="s">
        <v>662</v>
      </c>
      <c r="Q554">
        <v>6.9</v>
      </c>
      <c r="R554">
        <v>121</v>
      </c>
      <c r="S554">
        <v>3</v>
      </c>
      <c r="T554">
        <v>3</v>
      </c>
      <c r="U554">
        <v>2</v>
      </c>
      <c r="Y554" t="s">
        <v>1158</v>
      </c>
      <c r="Z554">
        <v>1111</v>
      </c>
      <c r="AA554" t="s">
        <v>546</v>
      </c>
    </row>
    <row r="555" spans="1:27" x14ac:dyDescent="0.25">
      <c r="A555" s="18" t="s">
        <v>126</v>
      </c>
      <c r="B555" s="20" t="s">
        <v>137</v>
      </c>
      <c r="C555" s="20" t="s">
        <v>2269</v>
      </c>
      <c r="D555" s="38" t="str">
        <f>VLOOKUP(S555, method!$A$1:$B$15, 2, 0)</f>
        <v>留後</v>
      </c>
      <c r="E555">
        <v>412</v>
      </c>
      <c r="F555" s="28">
        <v>2</v>
      </c>
      <c r="G555" t="s">
        <v>1159</v>
      </c>
      <c r="H555" t="s">
        <v>429</v>
      </c>
      <c r="I555" s="43">
        <v>1200</v>
      </c>
      <c r="J555" s="32" t="s">
        <v>435</v>
      </c>
      <c r="K555">
        <v>4</v>
      </c>
      <c r="L555">
        <v>11</v>
      </c>
      <c r="M555">
        <v>43</v>
      </c>
      <c r="N555" s="23" t="s">
        <v>138</v>
      </c>
      <c r="O555" s="19" t="s">
        <v>63</v>
      </c>
      <c r="P555" s="12" t="s">
        <v>914</v>
      </c>
      <c r="Q555">
        <v>18</v>
      </c>
      <c r="R555">
        <v>119</v>
      </c>
      <c r="S555">
        <v>11</v>
      </c>
      <c r="T555">
        <v>10</v>
      </c>
      <c r="U555">
        <v>2</v>
      </c>
      <c r="Y555" t="s">
        <v>366</v>
      </c>
      <c r="Z555">
        <v>1111</v>
      </c>
      <c r="AA555" t="s">
        <v>546</v>
      </c>
    </row>
    <row r="556" spans="1:27" x14ac:dyDescent="0.25">
      <c r="A556" s="18" t="s">
        <v>126</v>
      </c>
      <c r="B556" s="20" t="s">
        <v>137</v>
      </c>
      <c r="C556" s="20" t="s">
        <v>2269</v>
      </c>
      <c r="D556" s="35" t="str">
        <f>VLOOKUP(S556, method!$A$1:$B$15, 2, 0)</f>
        <v>放頭</v>
      </c>
      <c r="E556">
        <v>357</v>
      </c>
      <c r="F556">
        <v>7</v>
      </c>
      <c r="G556" t="s">
        <v>532</v>
      </c>
      <c r="H556" t="s">
        <v>434</v>
      </c>
      <c r="I556" s="43">
        <v>1200</v>
      </c>
      <c r="J556" s="32" t="s">
        <v>435</v>
      </c>
      <c r="K556">
        <v>4</v>
      </c>
      <c r="L556">
        <v>9</v>
      </c>
      <c r="M556">
        <v>44</v>
      </c>
      <c r="N556" s="23" t="s">
        <v>138</v>
      </c>
      <c r="O556" s="19" t="s">
        <v>63</v>
      </c>
      <c r="P556" s="12">
        <v>2</v>
      </c>
      <c r="Q556">
        <v>13</v>
      </c>
      <c r="R556">
        <v>119</v>
      </c>
      <c r="S556">
        <v>1</v>
      </c>
      <c r="T556">
        <v>1</v>
      </c>
      <c r="U556">
        <v>7</v>
      </c>
      <c r="Y556" t="s">
        <v>1160</v>
      </c>
      <c r="Z556">
        <v>1107</v>
      </c>
      <c r="AA556" t="s">
        <v>546</v>
      </c>
    </row>
    <row r="557" spans="1:27" x14ac:dyDescent="0.25">
      <c r="A557" s="18" t="s">
        <v>126</v>
      </c>
      <c r="B557" s="20" t="s">
        <v>137</v>
      </c>
      <c r="C557" s="20" t="s">
        <v>2269</v>
      </c>
      <c r="D557" s="35" t="str">
        <f>VLOOKUP(S557, method!$A$1:$B$15, 2, 0)</f>
        <v>放頭</v>
      </c>
      <c r="E557">
        <v>321</v>
      </c>
      <c r="F557" s="28">
        <v>3</v>
      </c>
      <c r="G557" t="s">
        <v>466</v>
      </c>
      <c r="H557" t="s">
        <v>441</v>
      </c>
      <c r="I557" s="43">
        <v>1200</v>
      </c>
      <c r="J557" s="32" t="s">
        <v>435</v>
      </c>
      <c r="K557">
        <v>4</v>
      </c>
      <c r="L557">
        <v>7</v>
      </c>
      <c r="M557">
        <v>44</v>
      </c>
      <c r="N557" s="23" t="s">
        <v>138</v>
      </c>
      <c r="O557" s="19" t="s">
        <v>63</v>
      </c>
      <c r="P557" s="12" t="s">
        <v>451</v>
      </c>
      <c r="Q557">
        <v>23</v>
      </c>
      <c r="R557">
        <v>119</v>
      </c>
      <c r="S557">
        <v>3</v>
      </c>
      <c r="T557">
        <v>4</v>
      </c>
      <c r="U557">
        <v>3</v>
      </c>
      <c r="Y557" t="s">
        <v>1161</v>
      </c>
      <c r="Z557">
        <v>1103</v>
      </c>
      <c r="AA557" t="s">
        <v>561</v>
      </c>
    </row>
    <row r="558" spans="1:27" x14ac:dyDescent="0.25">
      <c r="A558" s="18" t="s">
        <v>126</v>
      </c>
      <c r="B558" s="20" t="s">
        <v>137</v>
      </c>
      <c r="C558" s="20" t="s">
        <v>2269</v>
      </c>
      <c r="D558" s="36" t="str">
        <f>VLOOKUP(S558, method!$A$1:$B$15, 2, 0)</f>
        <v>中後</v>
      </c>
      <c r="E558">
        <v>262</v>
      </c>
      <c r="F558">
        <v>8</v>
      </c>
      <c r="G558" t="s">
        <v>605</v>
      </c>
      <c r="H558" t="s">
        <v>441</v>
      </c>
      <c r="I558">
        <v>1000</v>
      </c>
      <c r="J558" s="32" t="s">
        <v>435</v>
      </c>
      <c r="K558">
        <v>4</v>
      </c>
      <c r="L558">
        <v>4</v>
      </c>
      <c r="M558">
        <v>46</v>
      </c>
      <c r="N558" s="23" t="s">
        <v>138</v>
      </c>
      <c r="O558" s="19" t="s">
        <v>63</v>
      </c>
      <c r="P558" t="s">
        <v>600</v>
      </c>
      <c r="Q558">
        <v>24</v>
      </c>
      <c r="R558">
        <v>121</v>
      </c>
      <c r="S558">
        <v>8</v>
      </c>
      <c r="T558">
        <v>9</v>
      </c>
      <c r="U558">
        <v>8</v>
      </c>
      <c r="Y558" t="s">
        <v>1162</v>
      </c>
      <c r="Z558">
        <v>1102</v>
      </c>
      <c r="AA558" t="s">
        <v>1163</v>
      </c>
    </row>
    <row r="559" spans="1:27" x14ac:dyDescent="0.25">
      <c r="A559" s="18" t="s">
        <v>126</v>
      </c>
      <c r="B559" s="20" t="s">
        <v>137</v>
      </c>
      <c r="C559" s="20" t="s">
        <v>2269</v>
      </c>
      <c r="D559" s="37" t="str">
        <f>VLOOKUP(S559, method!$A$1:$B$15, 2, 0)</f>
        <v>中前</v>
      </c>
      <c r="E559">
        <v>198</v>
      </c>
      <c r="F559">
        <v>12</v>
      </c>
      <c r="G559" t="s">
        <v>607</v>
      </c>
      <c r="H559" s="31" t="s">
        <v>461</v>
      </c>
      <c r="I559" s="43">
        <v>1200</v>
      </c>
      <c r="J559" s="33" t="s">
        <v>499</v>
      </c>
      <c r="K559">
        <v>4</v>
      </c>
      <c r="L559">
        <v>6</v>
      </c>
      <c r="M559">
        <v>48</v>
      </c>
      <c r="N559" s="23" t="s">
        <v>138</v>
      </c>
      <c r="O559" s="24" t="s">
        <v>38</v>
      </c>
      <c r="P559">
        <v>12</v>
      </c>
      <c r="Q559">
        <v>20</v>
      </c>
      <c r="R559">
        <v>126</v>
      </c>
      <c r="S559">
        <v>4</v>
      </c>
      <c r="T559">
        <v>5</v>
      </c>
      <c r="U559">
        <v>12</v>
      </c>
      <c r="Y559" t="s">
        <v>1164</v>
      </c>
      <c r="Z559">
        <v>1100</v>
      </c>
      <c r="AA559" t="s">
        <v>1165</v>
      </c>
    </row>
    <row r="560" spans="1:27" x14ac:dyDescent="0.25">
      <c r="A560" s="18" t="s">
        <v>126</v>
      </c>
      <c r="B560" s="20" t="s">
        <v>137</v>
      </c>
      <c r="C560" s="20" t="s">
        <v>2269</v>
      </c>
      <c r="D560" s="37" t="str">
        <f>VLOOKUP(S560, method!$A$1:$B$15, 2, 0)</f>
        <v>中前</v>
      </c>
      <c r="E560">
        <v>144</v>
      </c>
      <c r="F560">
        <v>10</v>
      </c>
      <c r="G560" t="s">
        <v>824</v>
      </c>
      <c r="H560" s="42" t="s">
        <v>445</v>
      </c>
      <c r="I560" s="43">
        <v>1200</v>
      </c>
      <c r="J560" s="32" t="s">
        <v>435</v>
      </c>
      <c r="K560">
        <v>4</v>
      </c>
      <c r="L560">
        <v>12</v>
      </c>
      <c r="M560">
        <v>50</v>
      </c>
      <c r="N560" s="23" t="s">
        <v>138</v>
      </c>
      <c r="O560" s="24" t="s">
        <v>38</v>
      </c>
      <c r="P560" t="s">
        <v>600</v>
      </c>
      <c r="Q560">
        <v>57</v>
      </c>
      <c r="R560">
        <v>126</v>
      </c>
      <c r="S560">
        <v>4</v>
      </c>
      <c r="T560">
        <v>4</v>
      </c>
      <c r="U560">
        <v>10</v>
      </c>
      <c r="Y560" t="s">
        <v>1166</v>
      </c>
      <c r="Z560">
        <v>1098</v>
      </c>
      <c r="AA560" t="s">
        <v>1165</v>
      </c>
    </row>
    <row r="561" spans="1:27" x14ac:dyDescent="0.25">
      <c r="A561" s="18" t="s">
        <v>126</v>
      </c>
      <c r="B561" s="20" t="s">
        <v>137</v>
      </c>
      <c r="C561" s="20" t="s">
        <v>2269</v>
      </c>
      <c r="D561" s="35" t="str">
        <f>VLOOKUP(S561, method!$A$1:$B$15, 2, 0)</f>
        <v>放頭</v>
      </c>
      <c r="E561">
        <v>97</v>
      </c>
      <c r="F561">
        <v>12</v>
      </c>
      <c r="G561" t="s">
        <v>1057</v>
      </c>
      <c r="H561" t="s">
        <v>539</v>
      </c>
      <c r="I561" s="43">
        <v>1200</v>
      </c>
      <c r="J561" s="32" t="s">
        <v>446</v>
      </c>
      <c r="K561">
        <v>4</v>
      </c>
      <c r="L561">
        <v>8</v>
      </c>
      <c r="M561">
        <v>52</v>
      </c>
      <c r="N561" s="23" t="s">
        <v>138</v>
      </c>
      <c r="O561" s="24" t="s">
        <v>38</v>
      </c>
      <c r="P561" t="s">
        <v>492</v>
      </c>
      <c r="Q561">
        <v>19</v>
      </c>
      <c r="R561">
        <v>127</v>
      </c>
      <c r="S561">
        <v>3</v>
      </c>
      <c r="T561">
        <v>5</v>
      </c>
      <c r="U561">
        <v>12</v>
      </c>
      <c r="Y561" t="s">
        <v>627</v>
      </c>
      <c r="Z561">
        <v>1101</v>
      </c>
      <c r="AA561" t="s">
        <v>1167</v>
      </c>
    </row>
    <row r="562" spans="1:27" x14ac:dyDescent="0.25">
      <c r="A562" s="18" t="s">
        <v>126</v>
      </c>
      <c r="B562" s="20" t="s">
        <v>137</v>
      </c>
      <c r="C562" s="20" t="s">
        <v>2269</v>
      </c>
      <c r="D562" s="38" t="str">
        <f>VLOOKUP(S562, method!$A$1:$B$15, 2, 0)</f>
        <v>留後</v>
      </c>
      <c r="E562">
        <v>782</v>
      </c>
      <c r="F562">
        <v>8</v>
      </c>
      <c r="G562" t="s">
        <v>768</v>
      </c>
      <c r="H562" t="s">
        <v>518</v>
      </c>
      <c r="I562">
        <v>1000</v>
      </c>
      <c r="J562" s="32" t="s">
        <v>435</v>
      </c>
      <c r="K562">
        <v>4</v>
      </c>
      <c r="L562">
        <v>13</v>
      </c>
      <c r="M562">
        <v>52</v>
      </c>
      <c r="N562" s="23" t="s">
        <v>138</v>
      </c>
      <c r="O562" s="24" t="s">
        <v>38</v>
      </c>
      <c r="P562" s="12" t="s">
        <v>558</v>
      </c>
      <c r="Q562">
        <v>12</v>
      </c>
      <c r="R562">
        <v>128</v>
      </c>
      <c r="S562">
        <v>13</v>
      </c>
      <c r="T562">
        <v>13</v>
      </c>
      <c r="U562">
        <v>8</v>
      </c>
      <c r="Y562" t="s">
        <v>1168</v>
      </c>
      <c r="Z562">
        <v>1090</v>
      </c>
      <c r="AA562" t="s">
        <v>584</v>
      </c>
    </row>
    <row r="563" spans="1:27" x14ac:dyDescent="0.25">
      <c r="A563" s="18" t="s">
        <v>126</v>
      </c>
      <c r="B563" s="21" t="s">
        <v>141</v>
      </c>
      <c r="C563" s="21" t="s">
        <v>2270</v>
      </c>
      <c r="D563" s="35" t="str">
        <f>VLOOKUP(S563, method!$A$1:$B$15, 2, 0)</f>
        <v>放頭</v>
      </c>
      <c r="E563">
        <v>801</v>
      </c>
      <c r="F563">
        <v>6</v>
      </c>
      <c r="G563" t="s">
        <v>676</v>
      </c>
      <c r="H563" t="s">
        <v>429</v>
      </c>
      <c r="I563" s="43">
        <v>1200</v>
      </c>
      <c r="J563" s="32" t="s">
        <v>435</v>
      </c>
      <c r="K563">
        <v>4</v>
      </c>
      <c r="L563">
        <v>11</v>
      </c>
      <c r="M563">
        <v>53</v>
      </c>
      <c r="N563" s="19" t="s">
        <v>94</v>
      </c>
      <c r="O563" s="20" t="s">
        <v>19</v>
      </c>
      <c r="P563">
        <v>6</v>
      </c>
      <c r="Q563">
        <v>2</v>
      </c>
      <c r="R563">
        <v>128</v>
      </c>
      <c r="S563">
        <v>2</v>
      </c>
      <c r="T563">
        <v>2</v>
      </c>
      <c r="U563">
        <v>6</v>
      </c>
      <c r="Y563" t="s">
        <v>1136</v>
      </c>
      <c r="Z563">
        <v>1127</v>
      </c>
      <c r="AA563" t="s">
        <v>543</v>
      </c>
    </row>
    <row r="564" spans="1:27" x14ac:dyDescent="0.25">
      <c r="A564" s="18" t="s">
        <v>126</v>
      </c>
      <c r="B564" s="21" t="s">
        <v>141</v>
      </c>
      <c r="C564" s="21" t="s">
        <v>2270</v>
      </c>
      <c r="D564" s="35" t="str">
        <f>VLOOKUP(S564, method!$A$1:$B$15, 2, 0)</f>
        <v>放頭</v>
      </c>
      <c r="E564">
        <v>738</v>
      </c>
      <c r="F564" s="28">
        <v>3</v>
      </c>
      <c r="G564" t="s">
        <v>1169</v>
      </c>
      <c r="H564" t="s">
        <v>429</v>
      </c>
      <c r="I564" s="43">
        <v>1200</v>
      </c>
      <c r="J564" s="32" t="s">
        <v>446</v>
      </c>
      <c r="K564">
        <v>4</v>
      </c>
      <c r="L564">
        <v>4</v>
      </c>
      <c r="M564">
        <v>52</v>
      </c>
      <c r="N564" s="19" t="s">
        <v>94</v>
      </c>
      <c r="O564" s="20" t="s">
        <v>19</v>
      </c>
      <c r="P564" s="12" t="s">
        <v>662</v>
      </c>
      <c r="Q564">
        <v>2</v>
      </c>
      <c r="R564">
        <v>126</v>
      </c>
      <c r="S564">
        <v>2</v>
      </c>
      <c r="T564">
        <v>2</v>
      </c>
      <c r="U564">
        <v>3</v>
      </c>
      <c r="Y564" t="s">
        <v>1170</v>
      </c>
      <c r="Z564">
        <v>1125</v>
      </c>
      <c r="AA564" t="s">
        <v>546</v>
      </c>
    </row>
    <row r="565" spans="1:27" x14ac:dyDescent="0.25">
      <c r="A565" s="18" t="s">
        <v>126</v>
      </c>
      <c r="B565" s="22" t="s">
        <v>144</v>
      </c>
      <c r="C565" s="22" t="s">
        <v>2271</v>
      </c>
      <c r="D565" s="35" t="str">
        <f>VLOOKUP(S565, method!$A$1:$B$15, 2, 0)</f>
        <v>放頭</v>
      </c>
      <c r="E565">
        <v>34</v>
      </c>
      <c r="F565">
        <v>6</v>
      </c>
      <c r="G565" t="s">
        <v>1013</v>
      </c>
      <c r="H565" s="31" t="s">
        <v>455</v>
      </c>
      <c r="I565" s="43">
        <v>1200</v>
      </c>
      <c r="J565" s="32" t="s">
        <v>446</v>
      </c>
      <c r="K565">
        <v>4</v>
      </c>
      <c r="L565">
        <v>5</v>
      </c>
      <c r="M565">
        <v>53</v>
      </c>
      <c r="N565" s="24" t="s">
        <v>145</v>
      </c>
      <c r="O565" s="21" t="s">
        <v>53</v>
      </c>
      <c r="P565" s="12" t="s">
        <v>456</v>
      </c>
      <c r="Q565">
        <v>4.0999999999999996</v>
      </c>
      <c r="R565">
        <v>130</v>
      </c>
      <c r="S565">
        <v>2</v>
      </c>
      <c r="T565">
        <v>4</v>
      </c>
      <c r="U565">
        <v>6</v>
      </c>
      <c r="Y565" t="s">
        <v>1157</v>
      </c>
      <c r="Z565">
        <v>1143</v>
      </c>
      <c r="AA565" t="s">
        <v>147</v>
      </c>
    </row>
    <row r="566" spans="1:27" x14ac:dyDescent="0.25">
      <c r="A566" s="18" t="s">
        <v>126</v>
      </c>
      <c r="B566" s="22" t="s">
        <v>144</v>
      </c>
      <c r="C566" s="22" t="s">
        <v>2271</v>
      </c>
      <c r="D566" s="37" t="str">
        <f>VLOOKUP(S566, method!$A$1:$B$15, 2, 0)</f>
        <v>中前</v>
      </c>
      <c r="E566">
        <v>841</v>
      </c>
      <c r="F566" s="28">
        <v>1</v>
      </c>
      <c r="G566" t="s">
        <v>547</v>
      </c>
      <c r="H566" s="31" t="s">
        <v>455</v>
      </c>
      <c r="I566" s="43">
        <v>1200</v>
      </c>
      <c r="J566" s="32" t="s">
        <v>446</v>
      </c>
      <c r="K566">
        <v>4</v>
      </c>
      <c r="L566">
        <v>3</v>
      </c>
      <c r="M566">
        <v>45</v>
      </c>
      <c r="N566" s="24" t="s">
        <v>145</v>
      </c>
      <c r="O566" s="21" t="s">
        <v>53</v>
      </c>
      <c r="P566" s="12" t="s">
        <v>456</v>
      </c>
      <c r="Q566">
        <v>5.0999999999999996</v>
      </c>
      <c r="R566">
        <v>120</v>
      </c>
      <c r="S566">
        <v>6</v>
      </c>
      <c r="T566">
        <v>4</v>
      </c>
      <c r="U566">
        <v>1</v>
      </c>
      <c r="Y566" t="s">
        <v>146</v>
      </c>
      <c r="Z566">
        <v>1139</v>
      </c>
      <c r="AA566" t="s">
        <v>147</v>
      </c>
    </row>
    <row r="567" spans="1:27" x14ac:dyDescent="0.25">
      <c r="A567" s="18" t="s">
        <v>126</v>
      </c>
      <c r="B567" s="22" t="s">
        <v>144</v>
      </c>
      <c r="C567" s="22" t="s">
        <v>2271</v>
      </c>
      <c r="D567" s="36" t="str">
        <f>VLOOKUP(S567, method!$A$1:$B$15, 2, 0)</f>
        <v>中後</v>
      </c>
      <c r="E567">
        <v>780</v>
      </c>
      <c r="F567" s="34">
        <v>5</v>
      </c>
      <c r="G567" t="s">
        <v>549</v>
      </c>
      <c r="H567" s="31" t="s">
        <v>461</v>
      </c>
      <c r="I567" s="43">
        <v>1200</v>
      </c>
      <c r="J567" s="32" t="s">
        <v>446</v>
      </c>
      <c r="K567">
        <v>4</v>
      </c>
      <c r="L567">
        <v>3</v>
      </c>
      <c r="M567">
        <v>45</v>
      </c>
      <c r="N567" s="24" t="s">
        <v>145</v>
      </c>
      <c r="O567" s="16" t="s">
        <v>316</v>
      </c>
      <c r="P567" s="12" t="s">
        <v>521</v>
      </c>
      <c r="Q567">
        <v>4.7</v>
      </c>
      <c r="R567">
        <v>120</v>
      </c>
      <c r="S567">
        <v>8</v>
      </c>
      <c r="T567">
        <v>8</v>
      </c>
      <c r="U567">
        <v>5</v>
      </c>
      <c r="Y567" t="s">
        <v>1135</v>
      </c>
      <c r="Z567">
        <v>1145</v>
      </c>
      <c r="AA567" t="s">
        <v>147</v>
      </c>
    </row>
    <row r="568" spans="1:27" x14ac:dyDescent="0.25">
      <c r="A568" s="18" t="s">
        <v>126</v>
      </c>
      <c r="B568" s="22" t="s">
        <v>144</v>
      </c>
      <c r="C568" s="22" t="s">
        <v>2271</v>
      </c>
      <c r="D568" s="35" t="str">
        <f>VLOOKUP(S568, method!$A$1:$B$15, 2, 0)</f>
        <v>放頭</v>
      </c>
      <c r="E568">
        <v>730</v>
      </c>
      <c r="F568" s="28">
        <v>2</v>
      </c>
      <c r="G568" t="s">
        <v>523</v>
      </c>
      <c r="H568" s="31" t="s">
        <v>450</v>
      </c>
      <c r="I568" s="43">
        <v>1200</v>
      </c>
      <c r="J568" s="33" t="s">
        <v>499</v>
      </c>
      <c r="K568">
        <v>4</v>
      </c>
      <c r="L568">
        <v>1</v>
      </c>
      <c r="M568">
        <v>45</v>
      </c>
      <c r="N568" s="24" t="s">
        <v>145</v>
      </c>
      <c r="O568" s="16" t="s">
        <v>316</v>
      </c>
      <c r="P568" s="12" t="s">
        <v>456</v>
      </c>
      <c r="Q568">
        <v>4.8</v>
      </c>
      <c r="R568">
        <v>121</v>
      </c>
      <c r="S568">
        <v>3</v>
      </c>
      <c r="T568">
        <v>3</v>
      </c>
      <c r="U568">
        <v>2</v>
      </c>
      <c r="Y568" t="s">
        <v>1171</v>
      </c>
      <c r="Z568">
        <v>1140</v>
      </c>
      <c r="AA568" t="s">
        <v>147</v>
      </c>
    </row>
    <row r="569" spans="1:27" x14ac:dyDescent="0.25">
      <c r="A569" s="18" t="s">
        <v>126</v>
      </c>
      <c r="B569" s="22" t="s">
        <v>144</v>
      </c>
      <c r="C569" s="22" t="s">
        <v>2271</v>
      </c>
      <c r="D569" s="37" t="str">
        <f>VLOOKUP(S569, method!$A$1:$B$15, 2, 0)</f>
        <v>中前</v>
      </c>
      <c r="E569">
        <v>675</v>
      </c>
      <c r="F569" s="28">
        <v>2</v>
      </c>
      <c r="G569" t="s">
        <v>553</v>
      </c>
      <c r="H569" s="31" t="s">
        <v>455</v>
      </c>
      <c r="I569" s="43">
        <v>1200</v>
      </c>
      <c r="J569" s="32" t="s">
        <v>446</v>
      </c>
      <c r="K569">
        <v>4</v>
      </c>
      <c r="L569">
        <v>1</v>
      </c>
      <c r="M569">
        <v>44</v>
      </c>
      <c r="N569" s="24" t="s">
        <v>145</v>
      </c>
      <c r="O569" s="16" t="s">
        <v>316</v>
      </c>
      <c r="P569" s="12" t="s">
        <v>480</v>
      </c>
      <c r="Q569">
        <v>7.3</v>
      </c>
      <c r="R569">
        <v>119</v>
      </c>
      <c r="S569">
        <v>7</v>
      </c>
      <c r="T569">
        <v>7</v>
      </c>
      <c r="U569">
        <v>2</v>
      </c>
      <c r="Y569" t="s">
        <v>1136</v>
      </c>
      <c r="Z569">
        <v>1123</v>
      </c>
      <c r="AA569" t="s">
        <v>147</v>
      </c>
    </row>
    <row r="570" spans="1:27" x14ac:dyDescent="0.25">
      <c r="A570" s="18" t="s">
        <v>126</v>
      </c>
      <c r="B570" s="22" t="s">
        <v>144</v>
      </c>
      <c r="C570" s="22" t="s">
        <v>2271</v>
      </c>
      <c r="D570" s="37" t="str">
        <f>VLOOKUP(S570, method!$A$1:$B$15, 2, 0)</f>
        <v>中前</v>
      </c>
      <c r="E570">
        <v>653</v>
      </c>
      <c r="F570">
        <v>6</v>
      </c>
      <c r="G570" t="s">
        <v>449</v>
      </c>
      <c r="H570" s="31" t="s">
        <v>450</v>
      </c>
      <c r="I570" s="43">
        <v>1200</v>
      </c>
      <c r="J570" s="32" t="s">
        <v>435</v>
      </c>
      <c r="K570">
        <v>4</v>
      </c>
      <c r="L570">
        <v>3</v>
      </c>
      <c r="M570">
        <v>46</v>
      </c>
      <c r="N570" s="24" t="s">
        <v>145</v>
      </c>
      <c r="O570" s="16" t="s">
        <v>29</v>
      </c>
      <c r="P570" s="12">
        <v>2</v>
      </c>
      <c r="Q570">
        <v>17</v>
      </c>
      <c r="R570">
        <v>123</v>
      </c>
      <c r="S570">
        <v>6</v>
      </c>
      <c r="T570">
        <v>8</v>
      </c>
      <c r="U570">
        <v>6</v>
      </c>
      <c r="Y570" t="s">
        <v>1172</v>
      </c>
      <c r="Z570">
        <v>1137</v>
      </c>
      <c r="AA570" t="s">
        <v>1173</v>
      </c>
    </row>
    <row r="571" spans="1:27" x14ac:dyDescent="0.25">
      <c r="A571" s="18" t="s">
        <v>126</v>
      </c>
      <c r="B571" s="22" t="s">
        <v>144</v>
      </c>
      <c r="C571" s="22" t="s">
        <v>2271</v>
      </c>
      <c r="D571" s="38" t="str">
        <f>VLOOKUP(S571, method!$A$1:$B$15, 2, 0)</f>
        <v>留後</v>
      </c>
      <c r="E571">
        <v>605</v>
      </c>
      <c r="F571">
        <v>12</v>
      </c>
      <c r="G571" t="s">
        <v>714</v>
      </c>
      <c r="H571" t="s">
        <v>467</v>
      </c>
      <c r="I571">
        <v>1650</v>
      </c>
      <c r="J571" s="32" t="s">
        <v>435</v>
      </c>
      <c r="K571">
        <v>4</v>
      </c>
      <c r="L571">
        <v>13</v>
      </c>
      <c r="M571">
        <v>48</v>
      </c>
      <c r="N571" s="24" t="s">
        <v>145</v>
      </c>
      <c r="O571" s="19" t="s">
        <v>63</v>
      </c>
      <c r="P571" t="s">
        <v>674</v>
      </c>
      <c r="Q571">
        <v>25</v>
      </c>
      <c r="R571">
        <v>125</v>
      </c>
      <c r="S571">
        <v>12</v>
      </c>
      <c r="T571">
        <v>11</v>
      </c>
      <c r="U571">
        <v>11</v>
      </c>
      <c r="V571">
        <v>12</v>
      </c>
      <c r="Y571" t="s">
        <v>1174</v>
      </c>
      <c r="Z571">
        <v>1137</v>
      </c>
      <c r="AA571" t="s">
        <v>546</v>
      </c>
    </row>
    <row r="572" spans="1:27" x14ac:dyDescent="0.25">
      <c r="A572" s="18" t="s">
        <v>126</v>
      </c>
      <c r="B572" s="22" t="s">
        <v>144</v>
      </c>
      <c r="C572" s="22" t="s">
        <v>2271</v>
      </c>
      <c r="D572" s="36" t="str">
        <f>VLOOKUP(S572, method!$A$1:$B$15, 2, 0)</f>
        <v>中後</v>
      </c>
      <c r="E572">
        <v>540</v>
      </c>
      <c r="F572">
        <v>6</v>
      </c>
      <c r="G572" t="s">
        <v>716</v>
      </c>
      <c r="H572" t="s">
        <v>467</v>
      </c>
      <c r="I572" s="43">
        <v>1200</v>
      </c>
      <c r="J572" s="32" t="s">
        <v>435</v>
      </c>
      <c r="K572">
        <v>4</v>
      </c>
      <c r="L572">
        <v>10</v>
      </c>
      <c r="M572">
        <v>49</v>
      </c>
      <c r="N572" s="24" t="s">
        <v>145</v>
      </c>
      <c r="O572" s="17" t="s">
        <v>121</v>
      </c>
      <c r="P572" t="s">
        <v>650</v>
      </c>
      <c r="Q572">
        <v>13</v>
      </c>
      <c r="R572">
        <v>125</v>
      </c>
      <c r="S572">
        <v>10</v>
      </c>
      <c r="T572">
        <v>10</v>
      </c>
      <c r="U572">
        <v>6</v>
      </c>
      <c r="Y572" t="s">
        <v>370</v>
      </c>
      <c r="Z572">
        <v>1139</v>
      </c>
      <c r="AA572" t="s">
        <v>546</v>
      </c>
    </row>
    <row r="573" spans="1:27" x14ac:dyDescent="0.25">
      <c r="A573" s="18" t="s">
        <v>126</v>
      </c>
      <c r="B573" s="22" t="s">
        <v>144</v>
      </c>
      <c r="C573" s="22" t="s">
        <v>2271</v>
      </c>
      <c r="D573" s="36" t="str">
        <f>VLOOKUP(S573, method!$A$1:$B$15, 2, 0)</f>
        <v>中後</v>
      </c>
      <c r="E573">
        <v>489</v>
      </c>
      <c r="F573" s="34">
        <v>5</v>
      </c>
      <c r="G573" t="s">
        <v>599</v>
      </c>
      <c r="H573" t="s">
        <v>467</v>
      </c>
      <c r="I573" s="43">
        <v>1200</v>
      </c>
      <c r="J573" s="32" t="s">
        <v>435</v>
      </c>
      <c r="K573">
        <v>4</v>
      </c>
      <c r="L573">
        <v>1</v>
      </c>
      <c r="M573">
        <v>49</v>
      </c>
      <c r="N573" s="24" t="s">
        <v>145</v>
      </c>
      <c r="O573" s="16" t="s">
        <v>13</v>
      </c>
      <c r="P573" t="s">
        <v>629</v>
      </c>
      <c r="Q573">
        <v>3.2</v>
      </c>
      <c r="R573">
        <v>124</v>
      </c>
      <c r="S573">
        <v>8</v>
      </c>
      <c r="T573">
        <v>8</v>
      </c>
      <c r="U573">
        <v>5</v>
      </c>
      <c r="Y573" t="s">
        <v>1175</v>
      </c>
      <c r="Z573">
        <v>1141</v>
      </c>
      <c r="AA573" t="s">
        <v>546</v>
      </c>
    </row>
    <row r="574" spans="1:27" x14ac:dyDescent="0.25">
      <c r="A574" s="18" t="s">
        <v>126</v>
      </c>
      <c r="B574" s="22" t="s">
        <v>144</v>
      </c>
      <c r="C574" s="22" t="s">
        <v>2271</v>
      </c>
      <c r="D574" s="36" t="str">
        <f>VLOOKUP(S574, method!$A$1:$B$15, 2, 0)</f>
        <v>中後</v>
      </c>
      <c r="E574">
        <v>422</v>
      </c>
      <c r="F574" s="28">
        <v>2</v>
      </c>
      <c r="G574" t="s">
        <v>1083</v>
      </c>
      <c r="H574" t="s">
        <v>467</v>
      </c>
      <c r="I574" s="43">
        <v>1200</v>
      </c>
      <c r="J574" s="33" t="s">
        <v>483</v>
      </c>
      <c r="K574">
        <v>4</v>
      </c>
      <c r="L574">
        <v>11</v>
      </c>
      <c r="M574">
        <v>49</v>
      </c>
      <c r="N574" s="24" t="s">
        <v>145</v>
      </c>
      <c r="O574" s="17" t="s">
        <v>121</v>
      </c>
      <c r="P574" t="s">
        <v>519</v>
      </c>
      <c r="Q574">
        <v>7.9</v>
      </c>
      <c r="R574">
        <v>125</v>
      </c>
      <c r="S574">
        <v>10</v>
      </c>
      <c r="T574">
        <v>9</v>
      </c>
      <c r="U574">
        <v>2</v>
      </c>
      <c r="Y574" t="s">
        <v>1146</v>
      </c>
      <c r="Z574">
        <v>1156</v>
      </c>
      <c r="AA574" t="s">
        <v>546</v>
      </c>
    </row>
    <row r="575" spans="1:27" x14ac:dyDescent="0.25">
      <c r="A575" s="18" t="s">
        <v>126</v>
      </c>
      <c r="B575" s="22" t="s">
        <v>144</v>
      </c>
      <c r="C575" s="22" t="s">
        <v>2271</v>
      </c>
      <c r="D575" s="38" t="str">
        <f>VLOOKUP(S575, method!$A$1:$B$15, 2, 0)</f>
        <v>留後</v>
      </c>
      <c r="E575">
        <v>339</v>
      </c>
      <c r="F575" s="28">
        <v>2</v>
      </c>
      <c r="G575" t="s">
        <v>1044</v>
      </c>
      <c r="H575" t="s">
        <v>467</v>
      </c>
      <c r="I575" s="43">
        <v>1200</v>
      </c>
      <c r="J575" s="32" t="s">
        <v>435</v>
      </c>
      <c r="K575">
        <v>4</v>
      </c>
      <c r="L575">
        <v>12</v>
      </c>
      <c r="M575">
        <v>47</v>
      </c>
      <c r="N575" s="24" t="s">
        <v>145</v>
      </c>
      <c r="O575" s="20" t="s">
        <v>19</v>
      </c>
      <c r="P575" s="12" t="s">
        <v>662</v>
      </c>
      <c r="Q575">
        <v>5.3</v>
      </c>
      <c r="R575">
        <v>123</v>
      </c>
      <c r="S575">
        <v>11</v>
      </c>
      <c r="T575">
        <v>11</v>
      </c>
      <c r="U575">
        <v>2</v>
      </c>
      <c r="Y575" t="s">
        <v>1176</v>
      </c>
      <c r="Z575">
        <v>1155</v>
      </c>
      <c r="AA575" t="s">
        <v>546</v>
      </c>
    </row>
    <row r="576" spans="1:27" x14ac:dyDescent="0.25">
      <c r="A576" s="18" t="s">
        <v>126</v>
      </c>
      <c r="B576" s="22" t="s">
        <v>144</v>
      </c>
      <c r="C576" s="22" t="s">
        <v>2271</v>
      </c>
      <c r="D576" s="37" t="str">
        <f>VLOOKUP(S576, method!$A$1:$B$15, 2, 0)</f>
        <v>中前</v>
      </c>
      <c r="E576">
        <v>272</v>
      </c>
      <c r="F576" s="28">
        <v>2</v>
      </c>
      <c r="G576" t="s">
        <v>469</v>
      </c>
      <c r="H576" t="s">
        <v>467</v>
      </c>
      <c r="I576" s="43">
        <v>1200</v>
      </c>
      <c r="J576" s="32" t="s">
        <v>435</v>
      </c>
      <c r="K576">
        <v>4</v>
      </c>
      <c r="L576">
        <v>4</v>
      </c>
      <c r="M576">
        <v>45</v>
      </c>
      <c r="N576" s="24" t="s">
        <v>145</v>
      </c>
      <c r="O576" s="24" t="s">
        <v>38</v>
      </c>
      <c r="P576" s="12" t="s">
        <v>431</v>
      </c>
      <c r="Q576">
        <v>4.8</v>
      </c>
      <c r="R576">
        <v>120</v>
      </c>
      <c r="S576">
        <v>6</v>
      </c>
      <c r="T576">
        <v>5</v>
      </c>
      <c r="U576">
        <v>2</v>
      </c>
      <c r="Y576" t="s">
        <v>351</v>
      </c>
      <c r="Z576">
        <v>1143</v>
      </c>
      <c r="AA576" t="s">
        <v>546</v>
      </c>
    </row>
    <row r="577" spans="1:27" x14ac:dyDescent="0.25">
      <c r="A577" s="18" t="s">
        <v>126</v>
      </c>
      <c r="B577" s="22" t="s">
        <v>144</v>
      </c>
      <c r="C577" s="22" t="s">
        <v>2271</v>
      </c>
      <c r="D577" s="37" t="str">
        <f>VLOOKUP(S577, method!$A$1:$B$15, 2, 0)</f>
        <v>中前</v>
      </c>
      <c r="E577">
        <v>223</v>
      </c>
      <c r="F577" s="28">
        <v>1</v>
      </c>
      <c r="G577" t="s">
        <v>688</v>
      </c>
      <c r="H577" t="s">
        <v>467</v>
      </c>
      <c r="I577" s="43">
        <v>1200</v>
      </c>
      <c r="J577" s="32" t="s">
        <v>435</v>
      </c>
      <c r="K577">
        <v>5</v>
      </c>
      <c r="L577">
        <v>2</v>
      </c>
      <c r="M577">
        <v>36</v>
      </c>
      <c r="N577" s="24" t="s">
        <v>145</v>
      </c>
      <c r="O577" s="24" t="s">
        <v>38</v>
      </c>
      <c r="P577" t="s">
        <v>474</v>
      </c>
      <c r="Q577">
        <v>6.2</v>
      </c>
      <c r="R577">
        <v>132</v>
      </c>
      <c r="S577">
        <v>4</v>
      </c>
      <c r="T577">
        <v>2</v>
      </c>
      <c r="U577">
        <v>1</v>
      </c>
      <c r="Y577" t="s">
        <v>1177</v>
      </c>
      <c r="Z577">
        <v>1139</v>
      </c>
      <c r="AA577" t="s">
        <v>546</v>
      </c>
    </row>
    <row r="578" spans="1:27" x14ac:dyDescent="0.25">
      <c r="A578" s="18" t="s">
        <v>126</v>
      </c>
      <c r="B578" s="22" t="s">
        <v>144</v>
      </c>
      <c r="C578" s="22" t="s">
        <v>2271</v>
      </c>
      <c r="D578" s="37" t="str">
        <f>VLOOKUP(S578, method!$A$1:$B$15, 2, 0)</f>
        <v>中前</v>
      </c>
      <c r="E578">
        <v>166</v>
      </c>
      <c r="F578" s="34">
        <v>5</v>
      </c>
      <c r="G578" t="s">
        <v>993</v>
      </c>
      <c r="H578" t="s">
        <v>467</v>
      </c>
      <c r="I578">
        <v>1650</v>
      </c>
      <c r="J578" s="32" t="s">
        <v>435</v>
      </c>
      <c r="K578">
        <v>5</v>
      </c>
      <c r="L578">
        <v>10</v>
      </c>
      <c r="M578">
        <v>34</v>
      </c>
      <c r="N578" s="24" t="s">
        <v>145</v>
      </c>
      <c r="O578" s="23" t="s">
        <v>487</v>
      </c>
      <c r="P578" t="s">
        <v>474</v>
      </c>
      <c r="Q578">
        <v>11</v>
      </c>
      <c r="R578">
        <v>126</v>
      </c>
      <c r="S578">
        <v>6</v>
      </c>
      <c r="T578">
        <v>6</v>
      </c>
      <c r="U578">
        <v>7</v>
      </c>
      <c r="V578">
        <v>5</v>
      </c>
      <c r="Y578" t="s">
        <v>1178</v>
      </c>
      <c r="Z578">
        <v>1134</v>
      </c>
      <c r="AA578" t="s">
        <v>546</v>
      </c>
    </row>
    <row r="579" spans="1:27" x14ac:dyDescent="0.25">
      <c r="A579" s="18" t="s">
        <v>126</v>
      </c>
      <c r="B579" s="22" t="s">
        <v>144</v>
      </c>
      <c r="C579" s="22" t="s">
        <v>2271</v>
      </c>
      <c r="D579" s="37" t="str">
        <f>VLOOKUP(S579, method!$A$1:$B$15, 2, 0)</f>
        <v>中前</v>
      </c>
      <c r="E579">
        <v>157</v>
      </c>
      <c r="F579" s="28">
        <v>2</v>
      </c>
      <c r="G579" t="s">
        <v>569</v>
      </c>
      <c r="H579" s="31" t="s">
        <v>450</v>
      </c>
      <c r="I579" s="43">
        <v>1200</v>
      </c>
      <c r="J579" s="32" t="s">
        <v>435</v>
      </c>
      <c r="K579">
        <v>5</v>
      </c>
      <c r="L579">
        <v>8</v>
      </c>
      <c r="M579">
        <v>34</v>
      </c>
      <c r="N579" s="24" t="s">
        <v>145</v>
      </c>
      <c r="O579" s="24" t="s">
        <v>38</v>
      </c>
      <c r="P579" s="12" t="s">
        <v>591</v>
      </c>
      <c r="Q579">
        <v>34</v>
      </c>
      <c r="R579">
        <v>129</v>
      </c>
      <c r="S579">
        <v>6</v>
      </c>
      <c r="T579">
        <v>5</v>
      </c>
      <c r="U579">
        <v>2</v>
      </c>
      <c r="Y579" t="s">
        <v>1179</v>
      </c>
      <c r="Z579">
        <v>1150</v>
      </c>
      <c r="AA579" t="s">
        <v>546</v>
      </c>
    </row>
    <row r="580" spans="1:27" x14ac:dyDescent="0.25">
      <c r="A580" s="18" t="s">
        <v>126</v>
      </c>
      <c r="B580" s="22" t="s">
        <v>144</v>
      </c>
      <c r="C580" s="22" t="s">
        <v>2271</v>
      </c>
      <c r="D580" s="37" t="str">
        <f>VLOOKUP(S580, method!$A$1:$B$15, 2, 0)</f>
        <v>中前</v>
      </c>
      <c r="E580">
        <v>122</v>
      </c>
      <c r="F580" s="34">
        <v>5</v>
      </c>
      <c r="G580" t="s">
        <v>477</v>
      </c>
      <c r="H580" t="s">
        <v>467</v>
      </c>
      <c r="I580" s="43">
        <v>1200</v>
      </c>
      <c r="J580" s="32" t="s">
        <v>435</v>
      </c>
      <c r="K580">
        <v>5</v>
      </c>
      <c r="L580">
        <v>7</v>
      </c>
      <c r="M580">
        <v>34</v>
      </c>
      <c r="N580" s="24" t="s">
        <v>145</v>
      </c>
      <c r="O580" s="23" t="s">
        <v>487</v>
      </c>
      <c r="P580">
        <v>3</v>
      </c>
      <c r="Q580">
        <v>7.5</v>
      </c>
      <c r="R580">
        <v>127</v>
      </c>
      <c r="S580">
        <v>6</v>
      </c>
      <c r="T580">
        <v>6</v>
      </c>
      <c r="U580">
        <v>5</v>
      </c>
      <c r="Y580" t="s">
        <v>1180</v>
      </c>
      <c r="Z580">
        <v>1140</v>
      </c>
      <c r="AA580" t="s">
        <v>546</v>
      </c>
    </row>
    <row r="581" spans="1:27" x14ac:dyDescent="0.25">
      <c r="A581" s="18" t="s">
        <v>126</v>
      </c>
      <c r="B581" s="22" t="s">
        <v>144</v>
      </c>
      <c r="C581" s="22" t="s">
        <v>2271</v>
      </c>
      <c r="D581" s="37" t="str">
        <f>VLOOKUP(S581, method!$A$1:$B$15, 2, 0)</f>
        <v>中前</v>
      </c>
      <c r="E581">
        <v>55</v>
      </c>
      <c r="F581" s="28">
        <v>2</v>
      </c>
      <c r="G581" t="s">
        <v>725</v>
      </c>
      <c r="H581" t="s">
        <v>467</v>
      </c>
      <c r="I581" s="43">
        <v>1200</v>
      </c>
      <c r="J581" s="32" t="s">
        <v>435</v>
      </c>
      <c r="K581">
        <v>5</v>
      </c>
      <c r="L581">
        <v>9</v>
      </c>
      <c r="M581">
        <v>32</v>
      </c>
      <c r="N581" s="24" t="s">
        <v>145</v>
      </c>
      <c r="O581" s="23" t="s">
        <v>487</v>
      </c>
      <c r="P581" s="12" t="s">
        <v>662</v>
      </c>
      <c r="Q581">
        <v>11</v>
      </c>
      <c r="R581">
        <v>125</v>
      </c>
      <c r="S581">
        <v>5</v>
      </c>
      <c r="T581">
        <v>5</v>
      </c>
      <c r="U581">
        <v>2</v>
      </c>
      <c r="Y581" t="s">
        <v>303</v>
      </c>
      <c r="Z581">
        <v>1131</v>
      </c>
      <c r="AA581" t="s">
        <v>546</v>
      </c>
    </row>
    <row r="582" spans="1:27" x14ac:dyDescent="0.25">
      <c r="A582" s="18" t="s">
        <v>126</v>
      </c>
      <c r="B582" s="22" t="s">
        <v>144</v>
      </c>
      <c r="C582" s="22" t="s">
        <v>2271</v>
      </c>
      <c r="D582" s="37" t="str">
        <f>VLOOKUP(S582, method!$A$1:$B$15, 2, 0)</f>
        <v>中前</v>
      </c>
      <c r="E582">
        <v>20</v>
      </c>
      <c r="F582">
        <v>8</v>
      </c>
      <c r="G582" t="s">
        <v>1181</v>
      </c>
      <c r="H582" t="s">
        <v>539</v>
      </c>
      <c r="I582">
        <v>1400</v>
      </c>
      <c r="J582" s="32" t="s">
        <v>446</v>
      </c>
      <c r="K582">
        <v>5</v>
      </c>
      <c r="L582">
        <v>12</v>
      </c>
      <c r="M582">
        <v>34</v>
      </c>
      <c r="N582" s="24" t="s">
        <v>145</v>
      </c>
      <c r="O582" s="19" t="s">
        <v>63</v>
      </c>
      <c r="P582">
        <v>5</v>
      </c>
      <c r="Q582">
        <v>14</v>
      </c>
      <c r="R582">
        <v>125</v>
      </c>
      <c r="S582">
        <v>6</v>
      </c>
      <c r="T582">
        <v>6</v>
      </c>
      <c r="U582">
        <v>5</v>
      </c>
      <c r="V582">
        <v>8</v>
      </c>
      <c r="Y582" t="s">
        <v>1182</v>
      </c>
      <c r="Z582">
        <v>1123</v>
      </c>
      <c r="AA582" t="s">
        <v>142</v>
      </c>
    </row>
    <row r="583" spans="1:27" x14ac:dyDescent="0.25">
      <c r="A583" s="18" t="s">
        <v>126</v>
      </c>
      <c r="B583" s="22" t="s">
        <v>144</v>
      </c>
      <c r="C583" s="22" t="s">
        <v>2271</v>
      </c>
      <c r="D583" s="35" t="str">
        <f>VLOOKUP(S583, method!$A$1:$B$15, 2, 0)</f>
        <v>放頭</v>
      </c>
      <c r="E583">
        <v>813</v>
      </c>
      <c r="F583">
        <v>10</v>
      </c>
      <c r="G583" t="s">
        <v>729</v>
      </c>
      <c r="H583" s="31" t="s">
        <v>455</v>
      </c>
      <c r="I583">
        <v>1800</v>
      </c>
      <c r="J583" s="32" t="s">
        <v>446</v>
      </c>
      <c r="K583">
        <v>5</v>
      </c>
      <c r="L583">
        <v>6</v>
      </c>
      <c r="M583">
        <v>38</v>
      </c>
      <c r="N583" s="24" t="s">
        <v>145</v>
      </c>
      <c r="O583" s="21" t="s">
        <v>392</v>
      </c>
      <c r="P583" t="s">
        <v>572</v>
      </c>
      <c r="Q583">
        <v>51</v>
      </c>
      <c r="R583">
        <v>128</v>
      </c>
      <c r="S583">
        <v>1</v>
      </c>
      <c r="T583">
        <v>1</v>
      </c>
      <c r="U583">
        <v>1</v>
      </c>
      <c r="V583">
        <v>1</v>
      </c>
      <c r="W583">
        <v>10</v>
      </c>
      <c r="Y583" t="s">
        <v>1183</v>
      </c>
      <c r="Z583">
        <v>1131</v>
      </c>
      <c r="AA583" t="s">
        <v>147</v>
      </c>
    </row>
    <row r="584" spans="1:27" x14ac:dyDescent="0.25">
      <c r="A584" s="18" t="s">
        <v>126</v>
      </c>
      <c r="B584" s="22" t="s">
        <v>144</v>
      </c>
      <c r="C584" s="22" t="s">
        <v>2271</v>
      </c>
      <c r="D584" s="36" t="str">
        <f>VLOOKUP(S584, method!$A$1:$B$15, 2, 0)</f>
        <v>中後</v>
      </c>
      <c r="E584">
        <v>793</v>
      </c>
      <c r="F584">
        <v>9</v>
      </c>
      <c r="G584" t="s">
        <v>830</v>
      </c>
      <c r="H584" s="31" t="s">
        <v>450</v>
      </c>
      <c r="I584">
        <v>1650</v>
      </c>
      <c r="J584" s="32" t="s">
        <v>435</v>
      </c>
      <c r="K584">
        <v>5</v>
      </c>
      <c r="L584">
        <v>12</v>
      </c>
      <c r="M584">
        <v>40</v>
      </c>
      <c r="N584" s="24" t="s">
        <v>145</v>
      </c>
      <c r="O584" s="19" t="s">
        <v>63</v>
      </c>
      <c r="P584" t="s">
        <v>500</v>
      </c>
      <c r="Q584">
        <v>39</v>
      </c>
      <c r="R584">
        <v>135</v>
      </c>
      <c r="S584">
        <v>10</v>
      </c>
      <c r="T584">
        <v>10</v>
      </c>
      <c r="U584">
        <v>9</v>
      </c>
      <c r="V584">
        <v>9</v>
      </c>
      <c r="Y584" t="s">
        <v>1184</v>
      </c>
      <c r="Z584">
        <v>1151</v>
      </c>
      <c r="AA584" t="s">
        <v>147</v>
      </c>
    </row>
    <row r="585" spans="1:27" x14ac:dyDescent="0.25">
      <c r="A585" s="18" t="s">
        <v>126</v>
      </c>
      <c r="B585" s="22" t="s">
        <v>144</v>
      </c>
      <c r="C585" s="22" t="s">
        <v>2271</v>
      </c>
      <c r="D585" s="35" t="str">
        <f>VLOOKUP(S585, method!$A$1:$B$15, 2, 0)</f>
        <v>放頭</v>
      </c>
      <c r="E585">
        <v>743</v>
      </c>
      <c r="F585">
        <v>8</v>
      </c>
      <c r="G585" t="s">
        <v>966</v>
      </c>
      <c r="H585" s="31" t="s">
        <v>455</v>
      </c>
      <c r="I585">
        <v>1650</v>
      </c>
      <c r="J585" s="32" t="s">
        <v>435</v>
      </c>
      <c r="K585">
        <v>4</v>
      </c>
      <c r="L585">
        <v>7</v>
      </c>
      <c r="M585">
        <v>42</v>
      </c>
      <c r="N585" s="24" t="s">
        <v>145</v>
      </c>
      <c r="O585" s="23" t="s">
        <v>622</v>
      </c>
      <c r="P585">
        <v>8</v>
      </c>
      <c r="Q585">
        <v>117</v>
      </c>
      <c r="R585">
        <v>115</v>
      </c>
      <c r="S585">
        <v>2</v>
      </c>
      <c r="T585">
        <v>1</v>
      </c>
      <c r="U585">
        <v>1</v>
      </c>
      <c r="V585">
        <v>8</v>
      </c>
      <c r="Y585" t="s">
        <v>616</v>
      </c>
      <c r="Z585">
        <v>1152</v>
      </c>
      <c r="AA585" t="s">
        <v>147</v>
      </c>
    </row>
    <row r="586" spans="1:27" x14ac:dyDescent="0.25">
      <c r="A586" s="18" t="s">
        <v>126</v>
      </c>
      <c r="B586" s="22" t="s">
        <v>144</v>
      </c>
      <c r="C586" s="22" t="s">
        <v>2271</v>
      </c>
      <c r="D586" s="38" t="str">
        <f>VLOOKUP(S586, method!$A$1:$B$15, 2, 0)</f>
        <v>留後</v>
      </c>
      <c r="E586">
        <v>721</v>
      </c>
      <c r="F586">
        <v>11</v>
      </c>
      <c r="G586" t="s">
        <v>1107</v>
      </c>
      <c r="H586" t="s">
        <v>518</v>
      </c>
      <c r="I586">
        <v>1400</v>
      </c>
      <c r="J586" s="32" t="s">
        <v>446</v>
      </c>
      <c r="K586">
        <v>4</v>
      </c>
      <c r="L586">
        <v>11</v>
      </c>
      <c r="M586">
        <v>44</v>
      </c>
      <c r="N586" s="24" t="s">
        <v>145</v>
      </c>
      <c r="O586" s="23" t="s">
        <v>487</v>
      </c>
      <c r="P586" t="s">
        <v>488</v>
      </c>
      <c r="Q586">
        <v>77</v>
      </c>
      <c r="R586">
        <v>116</v>
      </c>
      <c r="S586">
        <v>12</v>
      </c>
      <c r="T586">
        <v>12</v>
      </c>
      <c r="U586">
        <v>13</v>
      </c>
      <c r="V586">
        <v>11</v>
      </c>
      <c r="Y586" t="s">
        <v>1185</v>
      </c>
      <c r="Z586">
        <v>1153</v>
      </c>
      <c r="AA586" t="s">
        <v>147</v>
      </c>
    </row>
    <row r="587" spans="1:27" x14ac:dyDescent="0.25">
      <c r="A587" s="18" t="s">
        <v>126</v>
      </c>
      <c r="B587" s="22" t="s">
        <v>144</v>
      </c>
      <c r="C587" s="22" t="s">
        <v>2271</v>
      </c>
      <c r="D587" s="38" t="str">
        <f>VLOOKUP(S587, method!$A$1:$B$15, 2, 0)</f>
        <v>留後</v>
      </c>
      <c r="E587">
        <v>680</v>
      </c>
      <c r="F587">
        <v>6</v>
      </c>
      <c r="G587" t="s">
        <v>940</v>
      </c>
      <c r="H587" t="s">
        <v>441</v>
      </c>
      <c r="I587">
        <v>1400</v>
      </c>
      <c r="J587" s="32" t="s">
        <v>435</v>
      </c>
      <c r="K587">
        <v>4</v>
      </c>
      <c r="L587">
        <v>13</v>
      </c>
      <c r="M587">
        <v>46</v>
      </c>
      <c r="N587" s="24" t="s">
        <v>145</v>
      </c>
      <c r="O587" s="23" t="s">
        <v>487</v>
      </c>
      <c r="P587" t="s">
        <v>488</v>
      </c>
      <c r="Q587">
        <v>84</v>
      </c>
      <c r="R587">
        <v>118</v>
      </c>
      <c r="S587">
        <v>13</v>
      </c>
      <c r="T587">
        <v>11</v>
      </c>
      <c r="U587">
        <v>9</v>
      </c>
      <c r="V587">
        <v>6</v>
      </c>
      <c r="Y587" t="s">
        <v>1186</v>
      </c>
      <c r="Z587">
        <v>1157</v>
      </c>
      <c r="AA587" t="s">
        <v>147</v>
      </c>
    </row>
    <row r="588" spans="1:27" x14ac:dyDescent="0.25">
      <c r="A588" s="18" t="s">
        <v>126</v>
      </c>
      <c r="B588" s="22" t="s">
        <v>144</v>
      </c>
      <c r="C588" s="22" t="s">
        <v>2271</v>
      </c>
      <c r="D588" s="36" t="str">
        <f>VLOOKUP(S588, method!$A$1:$B$15, 2, 0)</f>
        <v>中後</v>
      </c>
      <c r="E588">
        <v>650</v>
      </c>
      <c r="F588">
        <v>9</v>
      </c>
      <c r="G588" t="s">
        <v>794</v>
      </c>
      <c r="H588" s="31" t="s">
        <v>455</v>
      </c>
      <c r="I588" s="43">
        <v>1200</v>
      </c>
      <c r="J588" s="32" t="s">
        <v>435</v>
      </c>
      <c r="K588">
        <v>4</v>
      </c>
      <c r="L588">
        <v>5</v>
      </c>
      <c r="M588">
        <v>48</v>
      </c>
      <c r="N588" s="24" t="s">
        <v>145</v>
      </c>
      <c r="O588" s="20" t="s">
        <v>58</v>
      </c>
      <c r="P588">
        <v>5</v>
      </c>
      <c r="Q588">
        <v>33</v>
      </c>
      <c r="R588">
        <v>121</v>
      </c>
      <c r="S588">
        <v>9</v>
      </c>
      <c r="T588">
        <v>10</v>
      </c>
      <c r="U588">
        <v>9</v>
      </c>
      <c r="Y588" t="s">
        <v>1187</v>
      </c>
      <c r="Z588">
        <v>1155</v>
      </c>
      <c r="AA588" t="s">
        <v>543</v>
      </c>
    </row>
    <row r="589" spans="1:27" x14ac:dyDescent="0.25">
      <c r="A589" s="18" t="s">
        <v>126</v>
      </c>
      <c r="B589" s="22" t="s">
        <v>144</v>
      </c>
      <c r="C589" s="22" t="s">
        <v>2271</v>
      </c>
      <c r="D589" s="37" t="str">
        <f>VLOOKUP(S589, method!$A$1:$B$15, 2, 0)</f>
        <v>中前</v>
      </c>
      <c r="E589">
        <v>599</v>
      </c>
      <c r="F589">
        <v>7</v>
      </c>
      <c r="G589" t="s">
        <v>491</v>
      </c>
      <c r="H589" t="s">
        <v>441</v>
      </c>
      <c r="I589">
        <v>1400</v>
      </c>
      <c r="J589" s="32" t="s">
        <v>435</v>
      </c>
      <c r="K589">
        <v>4</v>
      </c>
      <c r="L589">
        <v>1</v>
      </c>
      <c r="M589">
        <v>50</v>
      </c>
      <c r="N589" s="24" t="s">
        <v>145</v>
      </c>
      <c r="O589" s="24" t="s">
        <v>34</v>
      </c>
      <c r="P589" t="s">
        <v>699</v>
      </c>
      <c r="Q589">
        <v>77</v>
      </c>
      <c r="R589">
        <v>123</v>
      </c>
      <c r="S589">
        <v>5</v>
      </c>
      <c r="T589">
        <v>5</v>
      </c>
      <c r="U589">
        <v>4</v>
      </c>
      <c r="V589">
        <v>7</v>
      </c>
      <c r="Y589" t="s">
        <v>1188</v>
      </c>
      <c r="Z589">
        <v>1162</v>
      </c>
      <c r="AA589" t="s">
        <v>762</v>
      </c>
    </row>
    <row r="590" spans="1:27" x14ac:dyDescent="0.25">
      <c r="A590" s="18" t="s">
        <v>126</v>
      </c>
      <c r="B590" s="22" t="s">
        <v>144</v>
      </c>
      <c r="C590" s="22" t="s">
        <v>2271</v>
      </c>
      <c r="D590" s="38" t="str">
        <f>VLOOKUP(S590, method!$A$1:$B$15, 2, 0)</f>
        <v>留後</v>
      </c>
      <c r="E590">
        <v>524</v>
      </c>
      <c r="F590">
        <v>8</v>
      </c>
      <c r="G590" t="s">
        <v>1004</v>
      </c>
      <c r="H590" t="s">
        <v>434</v>
      </c>
      <c r="I590" s="43">
        <v>1200</v>
      </c>
      <c r="J590" s="32" t="s">
        <v>435</v>
      </c>
      <c r="K590">
        <v>4</v>
      </c>
      <c r="L590">
        <v>1</v>
      </c>
      <c r="M590">
        <v>52</v>
      </c>
      <c r="N590" s="23" t="s">
        <v>692</v>
      </c>
      <c r="O590" s="22" t="s">
        <v>471</v>
      </c>
      <c r="P590" t="s">
        <v>629</v>
      </c>
      <c r="Q590">
        <v>228</v>
      </c>
      <c r="R590">
        <v>125</v>
      </c>
      <c r="S590">
        <v>11</v>
      </c>
      <c r="T590">
        <v>12</v>
      </c>
      <c r="U590">
        <v>8</v>
      </c>
      <c r="Y590" t="s">
        <v>1189</v>
      </c>
      <c r="Z590">
        <v>1167</v>
      </c>
      <c r="AA590" t="s">
        <v>41</v>
      </c>
    </row>
    <row r="591" spans="1:27" x14ac:dyDescent="0.25">
      <c r="A591" s="18" t="s">
        <v>126</v>
      </c>
      <c r="B591" s="22" t="s">
        <v>144</v>
      </c>
      <c r="C591" s="22" t="s">
        <v>2271</v>
      </c>
      <c r="D591" s="36" t="str">
        <f>VLOOKUP(S591, method!$A$1:$B$15, 2, 0)</f>
        <v>中後</v>
      </c>
      <c r="E591">
        <v>464</v>
      </c>
      <c r="F591">
        <v>11</v>
      </c>
      <c r="G591" t="s">
        <v>659</v>
      </c>
      <c r="H591" s="31" t="s">
        <v>450</v>
      </c>
      <c r="I591" s="43">
        <v>1200</v>
      </c>
      <c r="J591" s="32" t="s">
        <v>435</v>
      </c>
      <c r="K591">
        <v>4</v>
      </c>
      <c r="L591">
        <v>5</v>
      </c>
      <c r="M591">
        <v>52</v>
      </c>
      <c r="N591" s="23" t="s">
        <v>692</v>
      </c>
      <c r="O591" s="22" t="s">
        <v>471</v>
      </c>
      <c r="P591" t="s">
        <v>613</v>
      </c>
      <c r="Q591">
        <v>45</v>
      </c>
      <c r="R591">
        <v>125</v>
      </c>
      <c r="S591">
        <v>10</v>
      </c>
      <c r="T591">
        <v>10</v>
      </c>
      <c r="U591">
        <v>11</v>
      </c>
      <c r="Y591" t="s">
        <v>1190</v>
      </c>
      <c r="Z591">
        <v>1183</v>
      </c>
      <c r="AA591" t="s">
        <v>26</v>
      </c>
    </row>
    <row r="592" spans="1:27" x14ac:dyDescent="0.25">
      <c r="A592" s="18" t="s">
        <v>126</v>
      </c>
      <c r="B592" s="23" t="s">
        <v>149</v>
      </c>
      <c r="C592" s="23" t="s">
        <v>2272</v>
      </c>
      <c r="D592" s="37" t="str">
        <f>VLOOKUP(S592, method!$A$1:$B$15, 2, 0)</f>
        <v>中前</v>
      </c>
      <c r="E592">
        <v>30</v>
      </c>
      <c r="F592" s="34">
        <v>4</v>
      </c>
      <c r="G592" t="s">
        <v>1013</v>
      </c>
      <c r="H592" s="31" t="s">
        <v>455</v>
      </c>
      <c r="I592" s="43">
        <v>1200</v>
      </c>
      <c r="J592" s="32" t="s">
        <v>435</v>
      </c>
      <c r="K592">
        <v>4</v>
      </c>
      <c r="L592">
        <v>3</v>
      </c>
      <c r="M592">
        <v>50</v>
      </c>
      <c r="N592" s="21" t="s">
        <v>35</v>
      </c>
      <c r="O592" s="16" t="s">
        <v>316</v>
      </c>
      <c r="P592" s="12" t="s">
        <v>558</v>
      </c>
      <c r="Q592">
        <v>11</v>
      </c>
      <c r="R592">
        <v>126</v>
      </c>
      <c r="S592">
        <v>7</v>
      </c>
      <c r="T592">
        <v>9</v>
      </c>
      <c r="U592">
        <v>4</v>
      </c>
      <c r="Y592" t="s">
        <v>134</v>
      </c>
      <c r="Z592">
        <v>1079</v>
      </c>
      <c r="AA592" t="s">
        <v>546</v>
      </c>
    </row>
    <row r="593" spans="1:27" x14ac:dyDescent="0.25">
      <c r="A593" s="18" t="s">
        <v>126</v>
      </c>
      <c r="B593" s="23" t="s">
        <v>149</v>
      </c>
      <c r="C593" s="23" t="s">
        <v>2272</v>
      </c>
      <c r="D593" s="37" t="str">
        <f>VLOOKUP(S593, method!$A$1:$B$15, 2, 0)</f>
        <v>中前</v>
      </c>
      <c r="E593">
        <v>803</v>
      </c>
      <c r="F593">
        <v>11</v>
      </c>
      <c r="G593" t="s">
        <v>676</v>
      </c>
      <c r="H593" t="s">
        <v>429</v>
      </c>
      <c r="I593">
        <v>1400</v>
      </c>
      <c r="J593" s="32" t="s">
        <v>435</v>
      </c>
      <c r="K593">
        <v>4</v>
      </c>
      <c r="L593">
        <v>7</v>
      </c>
      <c r="M593">
        <v>54</v>
      </c>
      <c r="N593" s="21" t="s">
        <v>35</v>
      </c>
      <c r="O593" s="19" t="s">
        <v>63</v>
      </c>
      <c r="P593" t="s">
        <v>650</v>
      </c>
      <c r="Q593">
        <v>22</v>
      </c>
      <c r="R593">
        <v>129</v>
      </c>
      <c r="S593">
        <v>7</v>
      </c>
      <c r="T593">
        <v>8</v>
      </c>
      <c r="U593">
        <v>9</v>
      </c>
      <c r="V593">
        <v>11</v>
      </c>
      <c r="Y593" t="s">
        <v>1191</v>
      </c>
      <c r="Z593">
        <v>1081</v>
      </c>
      <c r="AA593" t="s">
        <v>546</v>
      </c>
    </row>
    <row r="594" spans="1:27" x14ac:dyDescent="0.25">
      <c r="A594" s="18" t="s">
        <v>126</v>
      </c>
      <c r="B594" s="23" t="s">
        <v>149</v>
      </c>
      <c r="C594" s="23" t="s">
        <v>2272</v>
      </c>
      <c r="D594" s="37" t="str">
        <f>VLOOKUP(S594, method!$A$1:$B$15, 2, 0)</f>
        <v>中前</v>
      </c>
      <c r="E594">
        <v>750</v>
      </c>
      <c r="F594">
        <v>6</v>
      </c>
      <c r="G594" t="s">
        <v>551</v>
      </c>
      <c r="H594" s="31" t="s">
        <v>455</v>
      </c>
      <c r="I594" s="43">
        <v>1200</v>
      </c>
      <c r="J594" s="32" t="s">
        <v>446</v>
      </c>
      <c r="K594">
        <v>4</v>
      </c>
      <c r="L594">
        <v>3</v>
      </c>
      <c r="M594">
        <v>56</v>
      </c>
      <c r="N594" s="21" t="s">
        <v>35</v>
      </c>
      <c r="O594" s="19" t="s">
        <v>63</v>
      </c>
      <c r="P594" s="12" t="s">
        <v>456</v>
      </c>
      <c r="Q594">
        <v>11</v>
      </c>
      <c r="R594">
        <v>135</v>
      </c>
      <c r="S594">
        <v>6</v>
      </c>
      <c r="T594">
        <v>7</v>
      </c>
      <c r="U594">
        <v>6</v>
      </c>
      <c r="Y594" t="s">
        <v>1192</v>
      </c>
      <c r="Z594">
        <v>1085</v>
      </c>
      <c r="AA594" t="s">
        <v>546</v>
      </c>
    </row>
    <row r="595" spans="1:27" x14ac:dyDescent="0.25">
      <c r="A595" s="18" t="s">
        <v>126</v>
      </c>
      <c r="B595" s="23" t="s">
        <v>149</v>
      </c>
      <c r="C595" s="23" t="s">
        <v>2272</v>
      </c>
      <c r="D595" s="36" t="str">
        <f>VLOOKUP(S595, method!$A$1:$B$15, 2, 0)</f>
        <v>中後</v>
      </c>
      <c r="E595">
        <v>674</v>
      </c>
      <c r="F595" s="28">
        <v>3</v>
      </c>
      <c r="G595" t="s">
        <v>553</v>
      </c>
      <c r="H595" s="31" t="s">
        <v>455</v>
      </c>
      <c r="I595" s="43">
        <v>1200</v>
      </c>
      <c r="J595" s="32" t="s">
        <v>446</v>
      </c>
      <c r="K595">
        <v>4</v>
      </c>
      <c r="L595">
        <v>5</v>
      </c>
      <c r="M595">
        <v>56</v>
      </c>
      <c r="N595" s="21" t="s">
        <v>35</v>
      </c>
      <c r="O595" s="16" t="s">
        <v>316</v>
      </c>
      <c r="P595" s="12" t="s">
        <v>464</v>
      </c>
      <c r="Q595">
        <v>10</v>
      </c>
      <c r="R595">
        <v>132</v>
      </c>
      <c r="S595">
        <v>8</v>
      </c>
      <c r="T595">
        <v>8</v>
      </c>
      <c r="U595">
        <v>3</v>
      </c>
      <c r="Y595" t="s">
        <v>1102</v>
      </c>
      <c r="Z595">
        <v>1066</v>
      </c>
      <c r="AA595" t="s">
        <v>546</v>
      </c>
    </row>
    <row r="596" spans="1:27" x14ac:dyDescent="0.25">
      <c r="A596" s="18" t="s">
        <v>126</v>
      </c>
      <c r="B596" s="23" t="s">
        <v>149</v>
      </c>
      <c r="C596" s="23" t="s">
        <v>2272</v>
      </c>
      <c r="D596" s="36" t="str">
        <f>VLOOKUP(S596, method!$A$1:$B$15, 2, 0)</f>
        <v>中後</v>
      </c>
      <c r="E596">
        <v>598</v>
      </c>
      <c r="F596">
        <v>7</v>
      </c>
      <c r="G596" t="s">
        <v>454</v>
      </c>
      <c r="H596" s="31" t="s">
        <v>455</v>
      </c>
      <c r="I596" s="43">
        <v>1200</v>
      </c>
      <c r="J596" s="32" t="s">
        <v>446</v>
      </c>
      <c r="K596">
        <v>4</v>
      </c>
      <c r="L596">
        <v>3</v>
      </c>
      <c r="M596">
        <v>58</v>
      </c>
      <c r="N596" s="21" t="s">
        <v>35</v>
      </c>
      <c r="O596" s="19" t="s">
        <v>63</v>
      </c>
      <c r="P596" s="12" t="s">
        <v>521</v>
      </c>
      <c r="Q596">
        <v>9.9</v>
      </c>
      <c r="R596">
        <v>134</v>
      </c>
      <c r="S596">
        <v>8</v>
      </c>
      <c r="T596">
        <v>8</v>
      </c>
      <c r="U596">
        <v>7</v>
      </c>
      <c r="Y596" t="s">
        <v>766</v>
      </c>
      <c r="Z596">
        <v>1059</v>
      </c>
      <c r="AA596" t="s">
        <v>546</v>
      </c>
    </row>
    <row r="597" spans="1:27" x14ac:dyDescent="0.25">
      <c r="A597" s="18" t="s">
        <v>126</v>
      </c>
      <c r="B597" s="23" t="s">
        <v>149</v>
      </c>
      <c r="C597" s="23" t="s">
        <v>2272</v>
      </c>
      <c r="D597" s="36" t="str">
        <f>VLOOKUP(S597, method!$A$1:$B$15, 2, 0)</f>
        <v>中後</v>
      </c>
      <c r="E597">
        <v>512</v>
      </c>
      <c r="F597">
        <v>6</v>
      </c>
      <c r="G597" t="s">
        <v>683</v>
      </c>
      <c r="H597" t="s">
        <v>441</v>
      </c>
      <c r="I597" s="43">
        <v>1200</v>
      </c>
      <c r="J597" s="33" t="s">
        <v>499</v>
      </c>
      <c r="K597">
        <v>3</v>
      </c>
      <c r="L597">
        <v>3</v>
      </c>
      <c r="M597">
        <v>60</v>
      </c>
      <c r="N597" s="21" t="s">
        <v>35</v>
      </c>
      <c r="O597" s="19" t="s">
        <v>63</v>
      </c>
      <c r="P597">
        <v>4</v>
      </c>
      <c r="Q597">
        <v>12</v>
      </c>
      <c r="R597">
        <v>120</v>
      </c>
      <c r="S597">
        <v>10</v>
      </c>
      <c r="T597">
        <v>9</v>
      </c>
      <c r="U597">
        <v>6</v>
      </c>
      <c r="Y597" t="s">
        <v>1193</v>
      </c>
      <c r="Z597">
        <v>1066</v>
      </c>
      <c r="AA597" t="s">
        <v>546</v>
      </c>
    </row>
    <row r="598" spans="1:27" x14ac:dyDescent="0.25">
      <c r="A598" s="18" t="s">
        <v>126</v>
      </c>
      <c r="B598" s="23" t="s">
        <v>149</v>
      </c>
      <c r="C598" s="23" t="s">
        <v>2272</v>
      </c>
      <c r="D598" s="38" t="str">
        <f>VLOOKUP(S598, method!$A$1:$B$15, 2, 0)</f>
        <v>留後</v>
      </c>
      <c r="E598">
        <v>435</v>
      </c>
      <c r="F598">
        <v>8</v>
      </c>
      <c r="G598" t="s">
        <v>463</v>
      </c>
      <c r="H598" t="s">
        <v>441</v>
      </c>
      <c r="I598">
        <v>1000</v>
      </c>
      <c r="J598" s="32" t="s">
        <v>446</v>
      </c>
      <c r="K598">
        <v>3</v>
      </c>
      <c r="L598">
        <v>7</v>
      </c>
      <c r="M598">
        <v>62</v>
      </c>
      <c r="N598" s="21" t="s">
        <v>35</v>
      </c>
      <c r="O598" s="19" t="s">
        <v>63</v>
      </c>
      <c r="P598">
        <v>4</v>
      </c>
      <c r="Q598">
        <v>11</v>
      </c>
      <c r="R598">
        <v>122</v>
      </c>
      <c r="S598">
        <v>11</v>
      </c>
      <c r="T598">
        <v>11</v>
      </c>
      <c r="U598">
        <v>8</v>
      </c>
      <c r="Y598" t="s">
        <v>1194</v>
      </c>
      <c r="Z598">
        <v>1063</v>
      </c>
      <c r="AA598" t="s">
        <v>546</v>
      </c>
    </row>
    <row r="599" spans="1:27" x14ac:dyDescent="0.25">
      <c r="A599" s="18" t="s">
        <v>126</v>
      </c>
      <c r="B599" s="23" t="s">
        <v>149</v>
      </c>
      <c r="C599" s="23" t="s">
        <v>2272</v>
      </c>
      <c r="D599" s="38" t="str">
        <f>VLOOKUP(S599, method!$A$1:$B$15, 2, 0)</f>
        <v>留後</v>
      </c>
      <c r="E599">
        <v>384</v>
      </c>
      <c r="F599" s="34">
        <v>5</v>
      </c>
      <c r="G599" t="s">
        <v>602</v>
      </c>
      <c r="H599" t="s">
        <v>539</v>
      </c>
      <c r="I599">
        <v>1000</v>
      </c>
      <c r="J599" s="32" t="s">
        <v>435</v>
      </c>
      <c r="K599">
        <v>3</v>
      </c>
      <c r="L599">
        <v>10</v>
      </c>
      <c r="M599">
        <v>62</v>
      </c>
      <c r="N599" s="21" t="s">
        <v>35</v>
      </c>
      <c r="O599" s="25" t="s">
        <v>150</v>
      </c>
      <c r="P599" t="s">
        <v>519</v>
      </c>
      <c r="Q599">
        <v>17</v>
      </c>
      <c r="R599">
        <v>120</v>
      </c>
      <c r="S599">
        <v>12</v>
      </c>
      <c r="T599">
        <v>12</v>
      </c>
      <c r="U599">
        <v>5</v>
      </c>
      <c r="Y599" t="s">
        <v>1195</v>
      </c>
      <c r="Z599">
        <v>1049</v>
      </c>
      <c r="AA599" t="s">
        <v>546</v>
      </c>
    </row>
    <row r="600" spans="1:27" x14ac:dyDescent="0.25">
      <c r="A600" s="18" t="s">
        <v>126</v>
      </c>
      <c r="B600" s="23" t="s">
        <v>149</v>
      </c>
      <c r="C600" s="23" t="s">
        <v>2272</v>
      </c>
      <c r="D600" s="36" t="str">
        <f>VLOOKUP(S600, method!$A$1:$B$15, 2, 0)</f>
        <v>中後</v>
      </c>
      <c r="E600">
        <v>316</v>
      </c>
      <c r="F600" s="34">
        <v>5</v>
      </c>
      <c r="G600" t="s">
        <v>644</v>
      </c>
      <c r="H600" t="s">
        <v>429</v>
      </c>
      <c r="I600" s="43">
        <v>1200</v>
      </c>
      <c r="J600" s="32" t="s">
        <v>435</v>
      </c>
      <c r="K600">
        <v>3</v>
      </c>
      <c r="L600">
        <v>5</v>
      </c>
      <c r="M600">
        <v>64</v>
      </c>
      <c r="N600" s="21" t="s">
        <v>35</v>
      </c>
      <c r="O600" s="25" t="s">
        <v>150</v>
      </c>
      <c r="P600">
        <v>5</v>
      </c>
      <c r="Q600">
        <v>19</v>
      </c>
      <c r="R600">
        <v>121</v>
      </c>
      <c r="S600">
        <v>9</v>
      </c>
      <c r="T600">
        <v>9</v>
      </c>
      <c r="U600">
        <v>5</v>
      </c>
      <c r="Y600" t="s">
        <v>296</v>
      </c>
      <c r="Z600">
        <v>1055</v>
      </c>
      <c r="AA600" t="s">
        <v>546</v>
      </c>
    </row>
    <row r="601" spans="1:27" x14ac:dyDescent="0.25">
      <c r="A601" s="18" t="s">
        <v>126</v>
      </c>
      <c r="B601" s="23" t="s">
        <v>149</v>
      </c>
      <c r="C601" s="23" t="s">
        <v>2272</v>
      </c>
      <c r="D601" s="38" t="str">
        <f>VLOOKUP(S601, method!$A$1:$B$15, 2, 0)</f>
        <v>留後</v>
      </c>
      <c r="E601">
        <v>284</v>
      </c>
      <c r="F601">
        <v>6</v>
      </c>
      <c r="G601" t="s">
        <v>538</v>
      </c>
      <c r="H601" t="s">
        <v>539</v>
      </c>
      <c r="I601" s="43">
        <v>1200</v>
      </c>
      <c r="J601" s="32" t="s">
        <v>435</v>
      </c>
      <c r="K601">
        <v>3</v>
      </c>
      <c r="L601">
        <v>11</v>
      </c>
      <c r="M601">
        <v>64</v>
      </c>
      <c r="N601" s="21" t="s">
        <v>35</v>
      </c>
      <c r="O601" s="25" t="s">
        <v>150</v>
      </c>
      <c r="P601">
        <v>3</v>
      </c>
      <c r="Q601">
        <v>80</v>
      </c>
      <c r="R601">
        <v>119</v>
      </c>
      <c r="S601">
        <v>12</v>
      </c>
      <c r="T601">
        <v>11</v>
      </c>
      <c r="U601">
        <v>6</v>
      </c>
      <c r="Y601" t="s">
        <v>1126</v>
      </c>
      <c r="Z601">
        <v>1049</v>
      </c>
      <c r="AA601" t="s">
        <v>546</v>
      </c>
    </row>
    <row r="602" spans="1:27" x14ac:dyDescent="0.25">
      <c r="A602" s="18" t="s">
        <v>126</v>
      </c>
      <c r="B602" s="24" t="s">
        <v>152</v>
      </c>
      <c r="C602" s="24" t="s">
        <v>2273</v>
      </c>
      <c r="D602" s="35" t="str">
        <f>VLOOKUP(S602, method!$A$1:$B$15, 2, 0)</f>
        <v>放頭</v>
      </c>
      <c r="E602">
        <v>4</v>
      </c>
      <c r="F602" s="34">
        <v>5</v>
      </c>
      <c r="G602" t="s">
        <v>433</v>
      </c>
      <c r="H602" t="s">
        <v>434</v>
      </c>
      <c r="I602">
        <v>1000</v>
      </c>
      <c r="J602" s="32" t="s">
        <v>435</v>
      </c>
      <c r="K602">
        <v>4</v>
      </c>
      <c r="L602">
        <v>8</v>
      </c>
      <c r="M602">
        <v>47</v>
      </c>
      <c r="N602" s="17" t="s">
        <v>111</v>
      </c>
      <c r="O602" s="19" t="s">
        <v>101</v>
      </c>
      <c r="P602" t="s">
        <v>474</v>
      </c>
      <c r="Q602">
        <v>21</v>
      </c>
      <c r="R602">
        <v>122</v>
      </c>
      <c r="S602">
        <v>3</v>
      </c>
      <c r="T602">
        <v>3</v>
      </c>
      <c r="U602">
        <v>5</v>
      </c>
      <c r="Y602" t="s">
        <v>1196</v>
      </c>
      <c r="Z602">
        <v>1029</v>
      </c>
      <c r="AA602" t="s">
        <v>908</v>
      </c>
    </row>
    <row r="603" spans="1:27" x14ac:dyDescent="0.25">
      <c r="A603" s="18" t="s">
        <v>126</v>
      </c>
      <c r="B603" s="24" t="s">
        <v>152</v>
      </c>
      <c r="C603" s="24" t="s">
        <v>2273</v>
      </c>
      <c r="D603" s="37" t="str">
        <f>VLOOKUP(S603, method!$A$1:$B$15, 2, 0)</f>
        <v>中前</v>
      </c>
      <c r="E603">
        <v>799</v>
      </c>
      <c r="F603" s="34">
        <v>4</v>
      </c>
      <c r="G603" t="s">
        <v>676</v>
      </c>
      <c r="H603" t="s">
        <v>429</v>
      </c>
      <c r="I603">
        <v>1000</v>
      </c>
      <c r="J603" s="32" t="s">
        <v>435</v>
      </c>
      <c r="K603">
        <v>4</v>
      </c>
      <c r="L603">
        <v>8</v>
      </c>
      <c r="M603">
        <v>51</v>
      </c>
      <c r="N603" s="17" t="s">
        <v>111</v>
      </c>
      <c r="O603" s="19" t="s">
        <v>101</v>
      </c>
      <c r="P603" t="s">
        <v>519</v>
      </c>
      <c r="Q603">
        <v>34</v>
      </c>
      <c r="R603">
        <v>131</v>
      </c>
      <c r="S603">
        <v>6</v>
      </c>
      <c r="T603">
        <v>5</v>
      </c>
      <c r="U603">
        <v>4</v>
      </c>
      <c r="Y603" t="s">
        <v>1197</v>
      </c>
      <c r="Z603">
        <v>1029</v>
      </c>
      <c r="AA603" t="s">
        <v>16</v>
      </c>
    </row>
    <row r="604" spans="1:27" x14ac:dyDescent="0.25">
      <c r="A604" s="18" t="s">
        <v>126</v>
      </c>
      <c r="B604" s="24" t="s">
        <v>152</v>
      </c>
      <c r="C604" s="24" t="s">
        <v>2273</v>
      </c>
      <c r="D604" s="37" t="str">
        <f>VLOOKUP(S604, method!$A$1:$B$15, 2, 0)</f>
        <v>中前</v>
      </c>
      <c r="E604">
        <v>730</v>
      </c>
      <c r="F604">
        <v>8</v>
      </c>
      <c r="G604" t="s">
        <v>523</v>
      </c>
      <c r="H604" s="31" t="s">
        <v>450</v>
      </c>
      <c r="I604" s="43">
        <v>1200</v>
      </c>
      <c r="J604" s="33" t="s">
        <v>499</v>
      </c>
      <c r="K604">
        <v>4</v>
      </c>
      <c r="L604">
        <v>5</v>
      </c>
      <c r="M604">
        <v>53</v>
      </c>
      <c r="N604" s="17" t="s">
        <v>111</v>
      </c>
      <c r="O604" s="20" t="s">
        <v>19</v>
      </c>
      <c r="P604">
        <v>8</v>
      </c>
      <c r="Q604">
        <v>5.6</v>
      </c>
      <c r="R604">
        <v>129</v>
      </c>
      <c r="S604">
        <v>4</v>
      </c>
      <c r="T604">
        <v>2</v>
      </c>
      <c r="U604">
        <v>8</v>
      </c>
      <c r="Y604" t="s">
        <v>1198</v>
      </c>
      <c r="Z604">
        <v>1036</v>
      </c>
      <c r="AA604" t="s">
        <v>16</v>
      </c>
    </row>
    <row r="605" spans="1:27" x14ac:dyDescent="0.25">
      <c r="A605" s="18" t="s">
        <v>126</v>
      </c>
      <c r="B605" s="24" t="s">
        <v>152</v>
      </c>
      <c r="C605" s="24" t="s">
        <v>2273</v>
      </c>
      <c r="D605" s="37" t="str">
        <f>VLOOKUP(S605, method!$A$1:$B$15, 2, 0)</f>
        <v>中前</v>
      </c>
      <c r="E605">
        <v>675</v>
      </c>
      <c r="F605">
        <v>6</v>
      </c>
      <c r="G605" t="s">
        <v>553</v>
      </c>
      <c r="H605" s="31" t="s">
        <v>455</v>
      </c>
      <c r="I605" s="43">
        <v>1200</v>
      </c>
      <c r="J605" s="32" t="s">
        <v>446</v>
      </c>
      <c r="K605">
        <v>4</v>
      </c>
      <c r="L605">
        <v>3</v>
      </c>
      <c r="M605">
        <v>53</v>
      </c>
      <c r="N605" s="17" t="s">
        <v>111</v>
      </c>
      <c r="O605" s="21" t="s">
        <v>53</v>
      </c>
      <c r="P605" t="s">
        <v>474</v>
      </c>
      <c r="Q605">
        <v>5.9</v>
      </c>
      <c r="R605">
        <v>128</v>
      </c>
      <c r="S605">
        <v>5</v>
      </c>
      <c r="T605">
        <v>6</v>
      </c>
      <c r="U605">
        <v>6</v>
      </c>
      <c r="Y605" t="s">
        <v>1199</v>
      </c>
      <c r="Z605">
        <v>1038</v>
      </c>
      <c r="AA605" t="s">
        <v>16</v>
      </c>
    </row>
    <row r="606" spans="1:27" x14ac:dyDescent="0.25">
      <c r="A606" s="18" t="s">
        <v>126</v>
      </c>
      <c r="B606" s="24" t="s">
        <v>152</v>
      </c>
      <c r="C606" s="24" t="s">
        <v>2273</v>
      </c>
      <c r="D606" s="35" t="str">
        <f>VLOOKUP(S606, method!$A$1:$B$15, 2, 0)</f>
        <v>放頭</v>
      </c>
      <c r="E606">
        <v>577</v>
      </c>
      <c r="F606" s="28">
        <v>2</v>
      </c>
      <c r="G606" t="s">
        <v>595</v>
      </c>
      <c r="H606" s="31" t="s">
        <v>450</v>
      </c>
      <c r="I606" s="43">
        <v>1200</v>
      </c>
      <c r="J606" s="32" t="s">
        <v>446</v>
      </c>
      <c r="K606">
        <v>4</v>
      </c>
      <c r="L606">
        <v>6</v>
      </c>
      <c r="M606">
        <v>52</v>
      </c>
      <c r="N606" s="17" t="s">
        <v>111</v>
      </c>
      <c r="O606" s="19" t="s">
        <v>101</v>
      </c>
      <c r="P606" s="12" t="s">
        <v>662</v>
      </c>
      <c r="Q606">
        <v>28</v>
      </c>
      <c r="R606">
        <v>128</v>
      </c>
      <c r="S606">
        <v>2</v>
      </c>
      <c r="T606">
        <v>2</v>
      </c>
      <c r="U606">
        <v>2</v>
      </c>
      <c r="Y606" t="s">
        <v>153</v>
      </c>
      <c r="Z606">
        <v>1031</v>
      </c>
      <c r="AA606" t="s">
        <v>16</v>
      </c>
    </row>
    <row r="607" spans="1:27" x14ac:dyDescent="0.25">
      <c r="A607" s="18" t="s">
        <v>126</v>
      </c>
      <c r="B607" s="24" t="s">
        <v>152</v>
      </c>
      <c r="C607" s="24" t="s">
        <v>2273</v>
      </c>
      <c r="D607" s="36" t="str">
        <f>VLOOKUP(S607, method!$A$1:$B$15, 2, 0)</f>
        <v>中後</v>
      </c>
      <c r="E607">
        <v>517</v>
      </c>
      <c r="F607">
        <v>9</v>
      </c>
      <c r="G607" t="s">
        <v>596</v>
      </c>
      <c r="H607" s="31" t="s">
        <v>455</v>
      </c>
      <c r="I607" s="43">
        <v>1200</v>
      </c>
      <c r="J607" s="32" t="s">
        <v>446</v>
      </c>
      <c r="K607">
        <v>4</v>
      </c>
      <c r="L607">
        <v>9</v>
      </c>
      <c r="M607">
        <v>54</v>
      </c>
      <c r="N607" s="17" t="s">
        <v>111</v>
      </c>
      <c r="O607" s="26" t="s">
        <v>693</v>
      </c>
      <c r="P607" t="s">
        <v>488</v>
      </c>
      <c r="Q607">
        <v>24</v>
      </c>
      <c r="R607">
        <v>130</v>
      </c>
      <c r="S607">
        <v>8</v>
      </c>
      <c r="T607">
        <v>5</v>
      </c>
      <c r="U607">
        <v>9</v>
      </c>
      <c r="Y607" t="s">
        <v>306</v>
      </c>
      <c r="Z607">
        <v>1034</v>
      </c>
      <c r="AA607" t="s">
        <v>16</v>
      </c>
    </row>
    <row r="608" spans="1:27" x14ac:dyDescent="0.25">
      <c r="A608" s="18" t="s">
        <v>126</v>
      </c>
      <c r="B608" s="24" t="s">
        <v>152</v>
      </c>
      <c r="C608" s="24" t="s">
        <v>2273</v>
      </c>
      <c r="D608" s="36" t="str">
        <f>VLOOKUP(S608, method!$A$1:$B$15, 2, 0)</f>
        <v>中後</v>
      </c>
      <c r="E608">
        <v>440</v>
      </c>
      <c r="F608" s="34">
        <v>5</v>
      </c>
      <c r="G608" t="s">
        <v>562</v>
      </c>
      <c r="H608" s="31" t="s">
        <v>455</v>
      </c>
      <c r="I608" s="43">
        <v>1200</v>
      </c>
      <c r="J608" s="32" t="s">
        <v>435</v>
      </c>
      <c r="K608">
        <v>4</v>
      </c>
      <c r="L608">
        <v>7</v>
      </c>
      <c r="M608">
        <v>55</v>
      </c>
      <c r="N608" s="17" t="s">
        <v>111</v>
      </c>
      <c r="O608" s="26" t="s">
        <v>693</v>
      </c>
      <c r="P608" s="12">
        <v>2</v>
      </c>
      <c r="Q608">
        <v>74</v>
      </c>
      <c r="R608">
        <v>130</v>
      </c>
      <c r="S608">
        <v>8</v>
      </c>
      <c r="T608">
        <v>7</v>
      </c>
      <c r="U608">
        <v>5</v>
      </c>
      <c r="Y608" t="s">
        <v>1200</v>
      </c>
      <c r="Z608">
        <v>1033</v>
      </c>
      <c r="AA608" t="s">
        <v>16</v>
      </c>
    </row>
    <row r="609" spans="1:27" x14ac:dyDescent="0.25">
      <c r="A609" s="18" t="s">
        <v>126</v>
      </c>
      <c r="B609" s="24" t="s">
        <v>152</v>
      </c>
      <c r="C609" s="24" t="s">
        <v>2273</v>
      </c>
      <c r="D609" s="38" t="str">
        <f>VLOOKUP(S609, method!$A$1:$B$15, 2, 0)</f>
        <v>留後</v>
      </c>
      <c r="E609">
        <v>368</v>
      </c>
      <c r="F609">
        <v>11</v>
      </c>
      <c r="G609" t="s">
        <v>913</v>
      </c>
      <c r="H609" s="31" t="s">
        <v>461</v>
      </c>
      <c r="I609" s="43">
        <v>1200</v>
      </c>
      <c r="J609" s="32" t="s">
        <v>435</v>
      </c>
      <c r="K609">
        <v>4</v>
      </c>
      <c r="L609">
        <v>8</v>
      </c>
      <c r="M609">
        <v>57</v>
      </c>
      <c r="N609" s="17" t="s">
        <v>111</v>
      </c>
      <c r="O609" s="25" t="s">
        <v>150</v>
      </c>
      <c r="P609" t="s">
        <v>459</v>
      </c>
      <c r="Q609">
        <v>13</v>
      </c>
      <c r="R609">
        <v>132</v>
      </c>
      <c r="S609">
        <v>11</v>
      </c>
      <c r="T609">
        <v>10</v>
      </c>
      <c r="U609">
        <v>11</v>
      </c>
      <c r="Y609" t="s">
        <v>1111</v>
      </c>
      <c r="Z609">
        <v>1038</v>
      </c>
      <c r="AA609" t="s">
        <v>16</v>
      </c>
    </row>
    <row r="610" spans="1:27" x14ac:dyDescent="0.25">
      <c r="A610" s="18" t="s">
        <v>126</v>
      </c>
      <c r="B610" s="24" t="s">
        <v>152</v>
      </c>
      <c r="C610" s="24" t="s">
        <v>2273</v>
      </c>
      <c r="D610" s="36" t="str">
        <f>VLOOKUP(S610, method!$A$1:$B$15, 2, 0)</f>
        <v>中後</v>
      </c>
      <c r="E610">
        <v>288</v>
      </c>
      <c r="F610" s="34">
        <v>4</v>
      </c>
      <c r="G610" t="s">
        <v>536</v>
      </c>
      <c r="H610" s="42" t="s">
        <v>445</v>
      </c>
      <c r="I610">
        <v>1000</v>
      </c>
      <c r="J610" s="32" t="s">
        <v>435</v>
      </c>
      <c r="K610">
        <v>4</v>
      </c>
      <c r="L610">
        <v>9</v>
      </c>
      <c r="M610">
        <v>58</v>
      </c>
      <c r="N610" s="17" t="s">
        <v>111</v>
      </c>
      <c r="O610" s="25" t="s">
        <v>150</v>
      </c>
      <c r="P610" t="s">
        <v>519</v>
      </c>
      <c r="Q610">
        <v>113</v>
      </c>
      <c r="R610">
        <v>134</v>
      </c>
      <c r="S610">
        <v>8</v>
      </c>
      <c r="T610">
        <v>9</v>
      </c>
      <c r="U610">
        <v>4</v>
      </c>
      <c r="Y610" t="s">
        <v>1201</v>
      </c>
      <c r="Z610">
        <v>1041</v>
      </c>
      <c r="AA610" t="s">
        <v>816</v>
      </c>
    </row>
    <row r="611" spans="1:27" x14ac:dyDescent="0.25">
      <c r="A611" s="18" t="s">
        <v>126</v>
      </c>
      <c r="B611" s="24" t="s">
        <v>152</v>
      </c>
      <c r="C611" s="24" t="s">
        <v>2273</v>
      </c>
      <c r="D611" s="35" t="str">
        <f>VLOOKUP(S611, method!$A$1:$B$15, 2, 0)</f>
        <v>放頭</v>
      </c>
      <c r="E611">
        <v>791</v>
      </c>
      <c r="F611">
        <v>14</v>
      </c>
      <c r="G611" t="s">
        <v>768</v>
      </c>
      <c r="H611" t="s">
        <v>518</v>
      </c>
      <c r="I611" s="43">
        <v>1200</v>
      </c>
      <c r="J611" s="32" t="s">
        <v>435</v>
      </c>
      <c r="K611">
        <v>3</v>
      </c>
      <c r="L611">
        <v>13</v>
      </c>
      <c r="M611">
        <v>62</v>
      </c>
      <c r="N611" s="17" t="s">
        <v>111</v>
      </c>
      <c r="O611" s="21" t="s">
        <v>53</v>
      </c>
      <c r="P611" t="s">
        <v>1202</v>
      </c>
      <c r="Q611">
        <v>204</v>
      </c>
      <c r="R611">
        <v>122</v>
      </c>
      <c r="S611">
        <v>3</v>
      </c>
      <c r="T611">
        <v>8</v>
      </c>
      <c r="U611">
        <v>14</v>
      </c>
      <c r="Y611" t="s">
        <v>1203</v>
      </c>
      <c r="Z611">
        <v>1050</v>
      </c>
      <c r="AA611" t="s">
        <v>818</v>
      </c>
    </row>
    <row r="612" spans="1:27" x14ac:dyDescent="0.25">
      <c r="A612" s="18" t="s">
        <v>126</v>
      </c>
      <c r="B612" s="24" t="s">
        <v>152</v>
      </c>
      <c r="C612" s="24" t="s">
        <v>2273</v>
      </c>
      <c r="D612" s="35" t="str">
        <f>VLOOKUP(S612, method!$A$1:$B$15, 2, 0)</f>
        <v>放頭</v>
      </c>
      <c r="E612">
        <v>741</v>
      </c>
      <c r="F612">
        <v>12</v>
      </c>
      <c r="G612" t="s">
        <v>832</v>
      </c>
      <c r="H612" t="s">
        <v>429</v>
      </c>
      <c r="I612">
        <v>1400</v>
      </c>
      <c r="J612" s="32" t="s">
        <v>435</v>
      </c>
      <c r="K612">
        <v>3</v>
      </c>
      <c r="L612">
        <v>8</v>
      </c>
      <c r="M612">
        <v>64</v>
      </c>
      <c r="N612" s="17" t="s">
        <v>111</v>
      </c>
      <c r="O612" s="25" t="s">
        <v>150</v>
      </c>
      <c r="P612" t="s">
        <v>1204</v>
      </c>
      <c r="Q612">
        <v>124</v>
      </c>
      <c r="R612">
        <v>120</v>
      </c>
      <c r="S612">
        <v>2</v>
      </c>
      <c r="T612">
        <v>2</v>
      </c>
      <c r="U612">
        <v>6</v>
      </c>
      <c r="V612">
        <v>12</v>
      </c>
      <c r="Y612" t="s">
        <v>1205</v>
      </c>
      <c r="Z612">
        <v>1058</v>
      </c>
      <c r="AA612" t="s">
        <v>16</v>
      </c>
    </row>
    <row r="613" spans="1:27" x14ac:dyDescent="0.25">
      <c r="A613" s="18" t="s">
        <v>126</v>
      </c>
      <c r="B613" s="24" t="s">
        <v>152</v>
      </c>
      <c r="C613" s="24" t="s">
        <v>2273</v>
      </c>
      <c r="D613" s="37" t="str">
        <f>VLOOKUP(S613, method!$A$1:$B$15, 2, 0)</f>
        <v>中前</v>
      </c>
      <c r="E613">
        <v>684</v>
      </c>
      <c r="F613">
        <v>14</v>
      </c>
      <c r="G613" t="s">
        <v>940</v>
      </c>
      <c r="H613" t="s">
        <v>441</v>
      </c>
      <c r="I613">
        <v>1400</v>
      </c>
      <c r="J613" s="32" t="s">
        <v>435</v>
      </c>
      <c r="K613">
        <v>3</v>
      </c>
      <c r="L613">
        <v>13</v>
      </c>
      <c r="M613">
        <v>64</v>
      </c>
      <c r="N613" s="17" t="s">
        <v>111</v>
      </c>
      <c r="O613" s="25" t="s">
        <v>150</v>
      </c>
      <c r="P613" t="s">
        <v>1206</v>
      </c>
      <c r="Q613">
        <v>144</v>
      </c>
      <c r="R613">
        <v>120</v>
      </c>
      <c r="S613">
        <v>7</v>
      </c>
      <c r="T613">
        <v>7</v>
      </c>
      <c r="U613">
        <v>10</v>
      </c>
      <c r="V613">
        <v>14</v>
      </c>
      <c r="Y613" t="s">
        <v>1207</v>
      </c>
      <c r="Z613">
        <v>1056</v>
      </c>
      <c r="AA613" t="s">
        <v>235</v>
      </c>
    </row>
    <row r="614" spans="1:27" x14ac:dyDescent="0.25">
      <c r="A614" s="18" t="s">
        <v>126</v>
      </c>
      <c r="B614" s="25" t="s">
        <v>155</v>
      </c>
      <c r="C614" s="25" t="s">
        <v>2274</v>
      </c>
      <c r="D614" s="35" t="str">
        <f>VLOOKUP(S614, method!$A$1:$B$15, 2, 0)</f>
        <v>放頭</v>
      </c>
      <c r="E614">
        <v>30</v>
      </c>
      <c r="F614">
        <v>9</v>
      </c>
      <c r="G614" t="s">
        <v>1013</v>
      </c>
      <c r="H614" s="31" t="s">
        <v>455</v>
      </c>
      <c r="I614" s="43">
        <v>1200</v>
      </c>
      <c r="J614" s="32" t="s">
        <v>435</v>
      </c>
      <c r="K614">
        <v>4</v>
      </c>
      <c r="L614">
        <v>6</v>
      </c>
      <c r="M614">
        <v>47</v>
      </c>
      <c r="N614" s="24" t="s">
        <v>45</v>
      </c>
      <c r="O614" s="20" t="s">
        <v>58</v>
      </c>
      <c r="P614" t="s">
        <v>436</v>
      </c>
      <c r="Q614">
        <v>13</v>
      </c>
      <c r="R614">
        <v>123</v>
      </c>
      <c r="S614">
        <v>2</v>
      </c>
      <c r="T614">
        <v>2</v>
      </c>
      <c r="U614">
        <v>9</v>
      </c>
      <c r="Y614" t="s">
        <v>1060</v>
      </c>
      <c r="Z614">
        <v>1089</v>
      </c>
      <c r="AA614" t="s">
        <v>816</v>
      </c>
    </row>
    <row r="615" spans="1:27" x14ac:dyDescent="0.25">
      <c r="A615" s="18" t="s">
        <v>126</v>
      </c>
      <c r="B615" s="25" t="s">
        <v>155</v>
      </c>
      <c r="C615" s="25" t="s">
        <v>2274</v>
      </c>
      <c r="D615" s="35" t="str">
        <f>VLOOKUP(S615, method!$A$1:$B$15, 2, 0)</f>
        <v>放頭</v>
      </c>
      <c r="E615">
        <v>440</v>
      </c>
      <c r="F615">
        <v>7</v>
      </c>
      <c r="G615" t="s">
        <v>562</v>
      </c>
      <c r="H615" s="31" t="s">
        <v>455</v>
      </c>
      <c r="I615" s="43">
        <v>1200</v>
      </c>
      <c r="J615" s="32" t="s">
        <v>435</v>
      </c>
      <c r="K615">
        <v>4</v>
      </c>
      <c r="L615">
        <v>3</v>
      </c>
      <c r="M615">
        <v>50</v>
      </c>
      <c r="N615" s="24" t="s">
        <v>45</v>
      </c>
      <c r="O615" s="17" t="s">
        <v>84</v>
      </c>
      <c r="P615" t="s">
        <v>474</v>
      </c>
      <c r="Q615">
        <v>13</v>
      </c>
      <c r="R615">
        <v>125</v>
      </c>
      <c r="S615">
        <v>1</v>
      </c>
      <c r="T615">
        <v>1</v>
      </c>
      <c r="U615">
        <v>7</v>
      </c>
      <c r="Y615" t="s">
        <v>156</v>
      </c>
      <c r="Z615">
        <v>1067</v>
      </c>
      <c r="AA615" t="s">
        <v>72</v>
      </c>
    </row>
    <row r="616" spans="1:27" x14ac:dyDescent="0.25">
      <c r="A616" s="18" t="s">
        <v>126</v>
      </c>
      <c r="B616" s="25" t="s">
        <v>155</v>
      </c>
      <c r="C616" s="25" t="s">
        <v>2274</v>
      </c>
      <c r="D616" s="37" t="str">
        <f>VLOOKUP(S616, method!$A$1:$B$15, 2, 0)</f>
        <v>中前</v>
      </c>
      <c r="E616">
        <v>379</v>
      </c>
      <c r="F616">
        <v>9</v>
      </c>
      <c r="G616" t="s">
        <v>602</v>
      </c>
      <c r="H616" t="s">
        <v>539</v>
      </c>
      <c r="I616">
        <v>1000</v>
      </c>
      <c r="J616" s="32" t="s">
        <v>435</v>
      </c>
      <c r="K616">
        <v>4</v>
      </c>
      <c r="L616">
        <v>3</v>
      </c>
      <c r="M616">
        <v>52</v>
      </c>
      <c r="N616" s="24" t="s">
        <v>45</v>
      </c>
      <c r="O616" s="20" t="s">
        <v>58</v>
      </c>
      <c r="P616" t="s">
        <v>447</v>
      </c>
      <c r="Q616">
        <v>18</v>
      </c>
      <c r="R616">
        <v>127</v>
      </c>
      <c r="S616">
        <v>7</v>
      </c>
      <c r="T616">
        <v>6</v>
      </c>
      <c r="U616">
        <v>9</v>
      </c>
      <c r="Y616" t="s">
        <v>1208</v>
      </c>
      <c r="Z616">
        <v>1071</v>
      </c>
      <c r="AA616" t="s">
        <v>818</v>
      </c>
    </row>
    <row r="617" spans="1:27" x14ac:dyDescent="0.25">
      <c r="A617" s="18" t="s">
        <v>126</v>
      </c>
      <c r="B617" s="25" t="s">
        <v>155</v>
      </c>
      <c r="C617" s="25" t="s">
        <v>2274</v>
      </c>
      <c r="D617" s="37" t="str">
        <f>VLOOKUP(S617, method!$A$1:$B$15, 2, 0)</f>
        <v>中前</v>
      </c>
      <c r="E617">
        <v>262</v>
      </c>
      <c r="F617">
        <v>6</v>
      </c>
      <c r="G617" t="s">
        <v>605</v>
      </c>
      <c r="H617" t="s">
        <v>441</v>
      </c>
      <c r="I617">
        <v>1000</v>
      </c>
      <c r="J617" s="32" t="s">
        <v>435</v>
      </c>
      <c r="K617">
        <v>4</v>
      </c>
      <c r="L617">
        <v>8</v>
      </c>
      <c r="M617">
        <v>52</v>
      </c>
      <c r="N617" s="24" t="s">
        <v>45</v>
      </c>
      <c r="O617" s="20" t="s">
        <v>58</v>
      </c>
      <c r="P617" s="12" t="s">
        <v>558</v>
      </c>
      <c r="Q617">
        <v>6.1</v>
      </c>
      <c r="R617">
        <v>125</v>
      </c>
      <c r="S617">
        <v>6</v>
      </c>
      <c r="T617">
        <v>5</v>
      </c>
      <c r="U617">
        <v>6</v>
      </c>
      <c r="Y617" t="s">
        <v>1209</v>
      </c>
      <c r="Z617">
        <v>1074</v>
      </c>
      <c r="AA617" t="s">
        <v>235</v>
      </c>
    </row>
    <row r="618" spans="1:27" x14ac:dyDescent="0.25">
      <c r="A618" s="18" t="s">
        <v>126</v>
      </c>
      <c r="B618" s="26" t="s">
        <v>158</v>
      </c>
      <c r="C618" s="26" t="s">
        <v>2275</v>
      </c>
      <c r="D618" s="35" t="str">
        <f>VLOOKUP(S618, method!$A$1:$B$15, 2, 0)</f>
        <v>放頭</v>
      </c>
      <c r="E618">
        <v>29</v>
      </c>
      <c r="F618" s="28">
        <v>1</v>
      </c>
      <c r="G618" t="s">
        <v>1013</v>
      </c>
      <c r="H618" s="31" t="s">
        <v>455</v>
      </c>
      <c r="I618">
        <v>1000</v>
      </c>
      <c r="J618" s="32" t="s">
        <v>435</v>
      </c>
      <c r="K618">
        <v>5</v>
      </c>
      <c r="L618">
        <v>3</v>
      </c>
      <c r="M618">
        <v>38</v>
      </c>
      <c r="N618" s="21" t="s">
        <v>106</v>
      </c>
      <c r="O618" s="18" t="s">
        <v>524</v>
      </c>
      <c r="P618" s="12" t="s">
        <v>431</v>
      </c>
      <c r="Q618">
        <v>4.0999999999999996</v>
      </c>
      <c r="R618">
        <v>128</v>
      </c>
      <c r="S618">
        <v>1</v>
      </c>
      <c r="T618">
        <v>1</v>
      </c>
      <c r="U618">
        <v>1</v>
      </c>
      <c r="Y618" t="s">
        <v>1210</v>
      </c>
      <c r="Z618">
        <v>1097</v>
      </c>
      <c r="AA618" t="s">
        <v>816</v>
      </c>
    </row>
    <row r="619" spans="1:27" x14ac:dyDescent="0.25">
      <c r="A619" s="18" t="s">
        <v>126</v>
      </c>
      <c r="B619" s="26" t="s">
        <v>158</v>
      </c>
      <c r="C619" s="26" t="s">
        <v>2275</v>
      </c>
      <c r="D619" s="35" t="str">
        <f>VLOOKUP(S619, method!$A$1:$B$15, 2, 0)</f>
        <v>放頭</v>
      </c>
      <c r="E619">
        <v>538</v>
      </c>
      <c r="F619" s="34">
        <v>5</v>
      </c>
      <c r="G619" t="s">
        <v>716</v>
      </c>
      <c r="H619" t="s">
        <v>467</v>
      </c>
      <c r="I619" s="43">
        <v>1200</v>
      </c>
      <c r="J619" s="32" t="s">
        <v>435</v>
      </c>
      <c r="K619">
        <v>4</v>
      </c>
      <c r="L619">
        <v>12</v>
      </c>
      <c r="M619">
        <v>40</v>
      </c>
      <c r="N619" s="21" t="s">
        <v>106</v>
      </c>
      <c r="O619" s="18" t="s">
        <v>116</v>
      </c>
      <c r="P619" s="12">
        <v>1</v>
      </c>
      <c r="Q619">
        <v>14</v>
      </c>
      <c r="R619">
        <v>115</v>
      </c>
      <c r="S619">
        <v>3</v>
      </c>
      <c r="T619">
        <v>3</v>
      </c>
      <c r="U619">
        <v>5</v>
      </c>
      <c r="Y619" t="s">
        <v>1211</v>
      </c>
      <c r="Z619">
        <v>1107</v>
      </c>
      <c r="AA619" t="s">
        <v>72</v>
      </c>
    </row>
    <row r="620" spans="1:27" x14ac:dyDescent="0.25">
      <c r="A620" s="18" t="s">
        <v>126</v>
      </c>
      <c r="B620" s="26" t="s">
        <v>158</v>
      </c>
      <c r="C620" s="26" t="s">
        <v>2275</v>
      </c>
      <c r="D620" s="35" t="str">
        <f>VLOOKUP(S620, method!$A$1:$B$15, 2, 0)</f>
        <v>放頭</v>
      </c>
      <c r="E620">
        <v>480</v>
      </c>
      <c r="F620" s="34">
        <v>4</v>
      </c>
      <c r="G620" t="s">
        <v>458</v>
      </c>
      <c r="H620" s="42" t="s">
        <v>445</v>
      </c>
      <c r="I620" s="43">
        <v>1200</v>
      </c>
      <c r="J620" s="32" t="s">
        <v>435</v>
      </c>
      <c r="K620">
        <v>4</v>
      </c>
      <c r="L620">
        <v>3</v>
      </c>
      <c r="M620">
        <v>41</v>
      </c>
      <c r="N620" s="21" t="s">
        <v>106</v>
      </c>
      <c r="O620" s="19" t="s">
        <v>101</v>
      </c>
      <c r="P620" s="12">
        <v>2</v>
      </c>
      <c r="Q620">
        <v>4</v>
      </c>
      <c r="R620">
        <v>119</v>
      </c>
      <c r="S620">
        <v>2</v>
      </c>
      <c r="T620">
        <v>2</v>
      </c>
      <c r="U620">
        <v>4</v>
      </c>
      <c r="Y620" t="s">
        <v>160</v>
      </c>
      <c r="Z620">
        <v>1090</v>
      </c>
      <c r="AA620" t="s">
        <v>72</v>
      </c>
    </row>
    <row r="621" spans="1:27" x14ac:dyDescent="0.25">
      <c r="A621" s="18" t="s">
        <v>126</v>
      </c>
      <c r="B621" s="26" t="s">
        <v>158</v>
      </c>
      <c r="C621" s="26" t="s">
        <v>2275</v>
      </c>
      <c r="D621" s="37" t="str">
        <f>VLOOKUP(S621, method!$A$1:$B$15, 2, 0)</f>
        <v>中前</v>
      </c>
      <c r="E621">
        <v>422</v>
      </c>
      <c r="F621">
        <v>6</v>
      </c>
      <c r="G621" t="s">
        <v>1083</v>
      </c>
      <c r="H621" t="s">
        <v>467</v>
      </c>
      <c r="I621" s="43">
        <v>1200</v>
      </c>
      <c r="J621" s="33" t="s">
        <v>483</v>
      </c>
      <c r="K621">
        <v>4</v>
      </c>
      <c r="L621">
        <v>10</v>
      </c>
      <c r="M621">
        <v>43</v>
      </c>
      <c r="N621" s="21" t="s">
        <v>106</v>
      </c>
      <c r="O621" s="16" t="s">
        <v>316</v>
      </c>
      <c r="P621" t="s">
        <v>488</v>
      </c>
      <c r="Q621">
        <v>24</v>
      </c>
      <c r="R621">
        <v>119</v>
      </c>
      <c r="S621">
        <v>7</v>
      </c>
      <c r="T621">
        <v>6</v>
      </c>
      <c r="U621">
        <v>6</v>
      </c>
      <c r="Y621" t="s">
        <v>1031</v>
      </c>
      <c r="Z621">
        <v>1087</v>
      </c>
      <c r="AA621" t="s">
        <v>72</v>
      </c>
    </row>
    <row r="622" spans="1:27" x14ac:dyDescent="0.25">
      <c r="A622" s="18" t="s">
        <v>126</v>
      </c>
      <c r="B622" s="26" t="s">
        <v>158</v>
      </c>
      <c r="C622" s="26" t="s">
        <v>2275</v>
      </c>
      <c r="D622" s="37" t="str">
        <f>VLOOKUP(S622, method!$A$1:$B$15, 2, 0)</f>
        <v>中前</v>
      </c>
      <c r="E622">
        <v>379</v>
      </c>
      <c r="F622">
        <v>8</v>
      </c>
      <c r="G622" t="s">
        <v>602</v>
      </c>
      <c r="H622" t="s">
        <v>539</v>
      </c>
      <c r="I622">
        <v>1000</v>
      </c>
      <c r="J622" s="32" t="s">
        <v>435</v>
      </c>
      <c r="K622">
        <v>4</v>
      </c>
      <c r="L622">
        <v>5</v>
      </c>
      <c r="M622">
        <v>45</v>
      </c>
      <c r="N622" s="21" t="s">
        <v>106</v>
      </c>
      <c r="O622" s="17" t="s">
        <v>84</v>
      </c>
      <c r="P622" t="s">
        <v>699</v>
      </c>
      <c r="Q622">
        <v>72</v>
      </c>
      <c r="R622">
        <v>120</v>
      </c>
      <c r="S622">
        <v>5</v>
      </c>
      <c r="T622">
        <v>5</v>
      </c>
      <c r="U622">
        <v>8</v>
      </c>
      <c r="Y622" t="s">
        <v>1212</v>
      </c>
      <c r="Z622">
        <v>1098</v>
      </c>
      <c r="AA622" t="s">
        <v>72</v>
      </c>
    </row>
    <row r="623" spans="1:27" x14ac:dyDescent="0.25">
      <c r="A623" s="18" t="s">
        <v>126</v>
      </c>
      <c r="B623" s="26" t="s">
        <v>158</v>
      </c>
      <c r="C623" s="26" t="s">
        <v>2275</v>
      </c>
      <c r="D623" s="35" t="str">
        <f>VLOOKUP(S623, method!$A$1:$B$15, 2, 0)</f>
        <v>放頭</v>
      </c>
      <c r="E623">
        <v>352</v>
      </c>
      <c r="F623" s="28">
        <v>3</v>
      </c>
      <c r="G623" t="s">
        <v>566</v>
      </c>
      <c r="H623" s="31" t="s">
        <v>455</v>
      </c>
      <c r="I623" s="43">
        <v>1200</v>
      </c>
      <c r="J623" s="32" t="s">
        <v>435</v>
      </c>
      <c r="K623">
        <v>4</v>
      </c>
      <c r="L623">
        <v>7</v>
      </c>
      <c r="M623">
        <v>45</v>
      </c>
      <c r="N623" s="21" t="s">
        <v>106</v>
      </c>
      <c r="O623" s="19" t="s">
        <v>101</v>
      </c>
      <c r="P623" s="12" t="s">
        <v>464</v>
      </c>
      <c r="Q623">
        <v>11</v>
      </c>
      <c r="R623">
        <v>122</v>
      </c>
      <c r="S623">
        <v>1</v>
      </c>
      <c r="T623">
        <v>1</v>
      </c>
      <c r="U623">
        <v>3</v>
      </c>
      <c r="Y623" t="s">
        <v>1213</v>
      </c>
      <c r="Z623">
        <v>1116</v>
      </c>
      <c r="AA623" t="s">
        <v>72</v>
      </c>
    </row>
    <row r="624" spans="1:27" x14ac:dyDescent="0.25">
      <c r="A624" s="18" t="s">
        <v>126</v>
      </c>
      <c r="B624" s="26" t="s">
        <v>158</v>
      </c>
      <c r="C624" s="26" t="s">
        <v>2275</v>
      </c>
      <c r="D624" s="37" t="str">
        <f>VLOOKUP(S624, method!$A$1:$B$15, 2, 0)</f>
        <v>中前</v>
      </c>
      <c r="E624">
        <v>234</v>
      </c>
      <c r="F624" s="34">
        <v>5</v>
      </c>
      <c r="G624" t="s">
        <v>1214</v>
      </c>
      <c r="H624" s="31" t="s">
        <v>450</v>
      </c>
      <c r="I624">
        <v>1000</v>
      </c>
      <c r="J624" s="32" t="s">
        <v>435</v>
      </c>
      <c r="K624">
        <v>4</v>
      </c>
      <c r="L624">
        <v>7</v>
      </c>
      <c r="M624">
        <v>46</v>
      </c>
      <c r="N624" s="21" t="s">
        <v>106</v>
      </c>
      <c r="O624" s="17" t="s">
        <v>393</v>
      </c>
      <c r="P624" s="12" t="s">
        <v>521</v>
      </c>
      <c r="Q624">
        <v>32</v>
      </c>
      <c r="R624">
        <v>123</v>
      </c>
      <c r="S624">
        <v>7</v>
      </c>
      <c r="T624">
        <v>7</v>
      </c>
      <c r="U624">
        <v>5</v>
      </c>
      <c r="Y624" t="s">
        <v>1215</v>
      </c>
      <c r="Z624">
        <v>1103</v>
      </c>
      <c r="AA624" t="s">
        <v>1216</v>
      </c>
    </row>
    <row r="625" spans="1:27" x14ac:dyDescent="0.25">
      <c r="A625" s="18" t="s">
        <v>126</v>
      </c>
      <c r="B625" s="26" t="s">
        <v>158</v>
      </c>
      <c r="C625" s="26" t="s">
        <v>2275</v>
      </c>
      <c r="D625" s="37" t="str">
        <f>VLOOKUP(S625, method!$A$1:$B$15, 2, 0)</f>
        <v>中前</v>
      </c>
      <c r="E625">
        <v>179</v>
      </c>
      <c r="F625">
        <v>10</v>
      </c>
      <c r="G625" t="s">
        <v>473</v>
      </c>
      <c r="H625" s="31" t="s">
        <v>455</v>
      </c>
      <c r="I625">
        <v>1000</v>
      </c>
      <c r="J625" s="32" t="s">
        <v>435</v>
      </c>
      <c r="K625">
        <v>4</v>
      </c>
      <c r="L625">
        <v>2</v>
      </c>
      <c r="M625">
        <v>48</v>
      </c>
      <c r="N625" s="21" t="s">
        <v>106</v>
      </c>
      <c r="O625" s="24" t="s">
        <v>38</v>
      </c>
      <c r="P625" t="s">
        <v>600</v>
      </c>
      <c r="Q625">
        <v>8.9</v>
      </c>
      <c r="R625">
        <v>124</v>
      </c>
      <c r="S625">
        <v>7</v>
      </c>
      <c r="T625">
        <v>7</v>
      </c>
      <c r="U625">
        <v>10</v>
      </c>
      <c r="Y625" t="s">
        <v>1217</v>
      </c>
      <c r="Z625">
        <v>1099</v>
      </c>
      <c r="AA625" t="s">
        <v>1030</v>
      </c>
    </row>
    <row r="626" spans="1:27" x14ac:dyDescent="0.25">
      <c r="A626" s="18" t="s">
        <v>126</v>
      </c>
      <c r="B626" s="26" t="s">
        <v>158</v>
      </c>
      <c r="C626" s="26" t="s">
        <v>2275</v>
      </c>
      <c r="D626" s="37" t="str">
        <f>VLOOKUP(S626, method!$A$1:$B$15, 2, 0)</f>
        <v>中前</v>
      </c>
      <c r="E626">
        <v>104</v>
      </c>
      <c r="F626" s="28">
        <v>3</v>
      </c>
      <c r="G626" t="s">
        <v>571</v>
      </c>
      <c r="H626" s="31" t="s">
        <v>455</v>
      </c>
      <c r="I626">
        <v>1000</v>
      </c>
      <c r="J626" s="32" t="s">
        <v>435</v>
      </c>
      <c r="K626">
        <v>4</v>
      </c>
      <c r="L626">
        <v>1</v>
      </c>
      <c r="M626">
        <v>48</v>
      </c>
      <c r="N626" s="21" t="s">
        <v>106</v>
      </c>
      <c r="O626" s="19" t="s">
        <v>101</v>
      </c>
      <c r="P626" s="12" t="s">
        <v>456</v>
      </c>
      <c r="Q626">
        <v>6.7</v>
      </c>
      <c r="R626">
        <v>124</v>
      </c>
      <c r="S626">
        <v>6</v>
      </c>
      <c r="T626">
        <v>5</v>
      </c>
      <c r="U626">
        <v>3</v>
      </c>
      <c r="Y626" t="s">
        <v>1218</v>
      </c>
      <c r="Z626">
        <v>1087</v>
      </c>
      <c r="AA626" t="s">
        <v>1030</v>
      </c>
    </row>
    <row r="627" spans="1:27" x14ac:dyDescent="0.25">
      <c r="A627" s="18" t="s">
        <v>126</v>
      </c>
      <c r="B627" s="26" t="s">
        <v>158</v>
      </c>
      <c r="C627" s="26" t="s">
        <v>2275</v>
      </c>
      <c r="D627" s="36" t="str">
        <f>VLOOKUP(S627, method!$A$1:$B$15, 2, 0)</f>
        <v>中後</v>
      </c>
      <c r="E627">
        <v>594</v>
      </c>
      <c r="F627">
        <v>10</v>
      </c>
      <c r="G627" t="s">
        <v>836</v>
      </c>
      <c r="H627" s="31" t="s">
        <v>461</v>
      </c>
      <c r="I627" s="43">
        <v>1200</v>
      </c>
      <c r="J627" s="32" t="s">
        <v>435</v>
      </c>
      <c r="K627">
        <v>4</v>
      </c>
      <c r="L627">
        <v>6</v>
      </c>
      <c r="M627">
        <v>52</v>
      </c>
      <c r="N627" s="21" t="s">
        <v>106</v>
      </c>
      <c r="O627" s="24" t="s">
        <v>38</v>
      </c>
      <c r="P627" t="s">
        <v>696</v>
      </c>
      <c r="Q627">
        <v>39</v>
      </c>
      <c r="R627">
        <v>128</v>
      </c>
      <c r="S627">
        <v>8</v>
      </c>
      <c r="T627">
        <v>8</v>
      </c>
      <c r="U627">
        <v>10</v>
      </c>
      <c r="Y627" t="s">
        <v>1219</v>
      </c>
      <c r="Z627">
        <v>1068</v>
      </c>
      <c r="AA627" t="s">
        <v>1030</v>
      </c>
    </row>
    <row r="628" spans="1:27" x14ac:dyDescent="0.25">
      <c r="A628" s="18" t="s">
        <v>126</v>
      </c>
      <c r="B628" s="26" t="s">
        <v>158</v>
      </c>
      <c r="C628" s="26" t="s">
        <v>2275</v>
      </c>
      <c r="D628" s="36" t="str">
        <f>VLOOKUP(S628, method!$A$1:$B$15, 2, 0)</f>
        <v>中後</v>
      </c>
      <c r="E628">
        <v>524</v>
      </c>
      <c r="F628">
        <v>12</v>
      </c>
      <c r="G628" t="s">
        <v>1004</v>
      </c>
      <c r="H628" t="s">
        <v>434</v>
      </c>
      <c r="I628" s="43">
        <v>1200</v>
      </c>
      <c r="J628" s="32" t="s">
        <v>435</v>
      </c>
      <c r="K628">
        <v>4</v>
      </c>
      <c r="L628">
        <v>13</v>
      </c>
      <c r="M628">
        <v>52</v>
      </c>
      <c r="N628" s="21" t="s">
        <v>106</v>
      </c>
      <c r="O628" s="22" t="s">
        <v>399</v>
      </c>
      <c r="P628" t="s">
        <v>624</v>
      </c>
      <c r="Q628">
        <v>102</v>
      </c>
      <c r="R628">
        <v>127</v>
      </c>
      <c r="S628">
        <v>9</v>
      </c>
      <c r="T628">
        <v>8</v>
      </c>
      <c r="U628">
        <v>12</v>
      </c>
      <c r="Y628" t="s">
        <v>1145</v>
      </c>
      <c r="Z628">
        <v>1083</v>
      </c>
      <c r="AA628" t="s">
        <v>1220</v>
      </c>
    </row>
    <row r="629" spans="1:27" x14ac:dyDescent="0.25">
      <c r="A629" s="18" t="s">
        <v>126</v>
      </c>
      <c r="B629" s="27" t="s">
        <v>162</v>
      </c>
      <c r="C629" s="27" t="s">
        <v>2276</v>
      </c>
      <c r="D629" s="37" t="str">
        <f>VLOOKUP(S629, method!$A$1:$B$15, 2, 0)</f>
        <v>中前</v>
      </c>
      <c r="E629">
        <v>34</v>
      </c>
      <c r="F629">
        <v>11</v>
      </c>
      <c r="G629" t="s">
        <v>1013</v>
      </c>
      <c r="H629" s="31" t="s">
        <v>455</v>
      </c>
      <c r="I629" s="43">
        <v>1200</v>
      </c>
      <c r="J629" s="32" t="s">
        <v>446</v>
      </c>
      <c r="K629">
        <v>4</v>
      </c>
      <c r="L629">
        <v>11</v>
      </c>
      <c r="M629">
        <v>44</v>
      </c>
      <c r="N629" s="17" t="s">
        <v>85</v>
      </c>
      <c r="O629" s="19" t="s">
        <v>63</v>
      </c>
      <c r="P629" t="s">
        <v>436</v>
      </c>
      <c r="Q629">
        <v>8.6</v>
      </c>
      <c r="R629">
        <v>121</v>
      </c>
      <c r="S629">
        <v>6</v>
      </c>
      <c r="T629">
        <v>7</v>
      </c>
      <c r="U629">
        <v>11</v>
      </c>
      <c r="Y629" t="s">
        <v>1193</v>
      </c>
      <c r="Z629">
        <v>1018</v>
      </c>
      <c r="AA629" t="s">
        <v>147</v>
      </c>
    </row>
    <row r="630" spans="1:27" x14ac:dyDescent="0.25">
      <c r="A630" s="18" t="s">
        <v>126</v>
      </c>
      <c r="B630" s="27" t="s">
        <v>162</v>
      </c>
      <c r="C630" s="27" t="s">
        <v>2276</v>
      </c>
      <c r="D630" s="35" t="str">
        <f>VLOOKUP(S630, method!$A$1:$B$15, 2, 0)</f>
        <v>放頭</v>
      </c>
      <c r="E630">
        <v>821</v>
      </c>
      <c r="F630" s="28">
        <v>3</v>
      </c>
      <c r="G630" t="s">
        <v>590</v>
      </c>
      <c r="H630" s="31" t="s">
        <v>450</v>
      </c>
      <c r="I630" s="43">
        <v>1200</v>
      </c>
      <c r="J630" s="32" t="s">
        <v>446</v>
      </c>
      <c r="K630">
        <v>4</v>
      </c>
      <c r="L630">
        <v>7</v>
      </c>
      <c r="M630">
        <v>47</v>
      </c>
      <c r="N630" s="17" t="s">
        <v>85</v>
      </c>
      <c r="O630" s="20" t="s">
        <v>19</v>
      </c>
      <c r="P630">
        <v>4</v>
      </c>
      <c r="Q630">
        <v>4.0999999999999996</v>
      </c>
      <c r="R630">
        <v>122</v>
      </c>
      <c r="S630">
        <v>1</v>
      </c>
      <c r="T630">
        <v>1</v>
      </c>
      <c r="U630">
        <v>3</v>
      </c>
      <c r="Y630" t="s">
        <v>1012</v>
      </c>
      <c r="Z630">
        <v>1026</v>
      </c>
      <c r="AA630" t="s">
        <v>147</v>
      </c>
    </row>
    <row r="631" spans="1:27" x14ac:dyDescent="0.25">
      <c r="A631" s="18" t="s">
        <v>126</v>
      </c>
      <c r="B631" s="27" t="s">
        <v>162</v>
      </c>
      <c r="C631" s="27" t="s">
        <v>2276</v>
      </c>
      <c r="D631" s="35" t="str">
        <f>VLOOKUP(S631, method!$A$1:$B$15, 2, 0)</f>
        <v>放頭</v>
      </c>
      <c r="E631">
        <v>781</v>
      </c>
      <c r="F631">
        <v>7</v>
      </c>
      <c r="G631" t="s">
        <v>549</v>
      </c>
      <c r="H631" s="31" t="s">
        <v>461</v>
      </c>
      <c r="I631">
        <v>1650</v>
      </c>
      <c r="J631" s="32" t="s">
        <v>446</v>
      </c>
      <c r="K631">
        <v>4</v>
      </c>
      <c r="L631">
        <v>11</v>
      </c>
      <c r="M631">
        <v>49</v>
      </c>
      <c r="N631" s="17" t="s">
        <v>85</v>
      </c>
      <c r="O631" s="26" t="s">
        <v>693</v>
      </c>
      <c r="P631" t="s">
        <v>600</v>
      </c>
      <c r="Q631">
        <v>28</v>
      </c>
      <c r="R631">
        <v>124</v>
      </c>
      <c r="S631">
        <v>1</v>
      </c>
      <c r="T631">
        <v>1</v>
      </c>
      <c r="U631">
        <v>1</v>
      </c>
      <c r="V631">
        <v>7</v>
      </c>
      <c r="Y631" t="s">
        <v>548</v>
      </c>
      <c r="Z631">
        <v>1026</v>
      </c>
      <c r="AA631" t="s">
        <v>147</v>
      </c>
    </row>
    <row r="632" spans="1:27" x14ac:dyDescent="0.25">
      <c r="A632" s="18" t="s">
        <v>126</v>
      </c>
      <c r="B632" s="27" t="s">
        <v>162</v>
      </c>
      <c r="C632" s="27" t="s">
        <v>2276</v>
      </c>
      <c r="D632" s="35" t="str">
        <f>VLOOKUP(S632, method!$A$1:$B$15, 2, 0)</f>
        <v>放頭</v>
      </c>
      <c r="E632">
        <v>731</v>
      </c>
      <c r="F632">
        <v>7</v>
      </c>
      <c r="G632" t="s">
        <v>523</v>
      </c>
      <c r="H632" s="31" t="s">
        <v>450</v>
      </c>
      <c r="I632">
        <v>1650</v>
      </c>
      <c r="J632" s="33" t="s">
        <v>499</v>
      </c>
      <c r="K632">
        <v>4</v>
      </c>
      <c r="L632">
        <v>1</v>
      </c>
      <c r="M632">
        <v>51</v>
      </c>
      <c r="N632" s="17" t="s">
        <v>85</v>
      </c>
      <c r="O632" s="17" t="s">
        <v>84</v>
      </c>
      <c r="P632">
        <v>5</v>
      </c>
      <c r="Q632">
        <v>12</v>
      </c>
      <c r="R632">
        <v>129</v>
      </c>
      <c r="S632">
        <v>3</v>
      </c>
      <c r="T632">
        <v>3</v>
      </c>
      <c r="U632">
        <v>3</v>
      </c>
      <c r="V632">
        <v>7</v>
      </c>
      <c r="Y632" t="s">
        <v>1221</v>
      </c>
      <c r="Z632">
        <v>1026</v>
      </c>
      <c r="AA632" t="s">
        <v>147</v>
      </c>
    </row>
    <row r="633" spans="1:27" x14ac:dyDescent="0.25">
      <c r="A633" s="18" t="s">
        <v>126</v>
      </c>
      <c r="B633" s="27" t="s">
        <v>162</v>
      </c>
      <c r="C633" s="27" t="s">
        <v>2276</v>
      </c>
      <c r="D633" s="37" t="str">
        <f>VLOOKUP(S633, method!$A$1:$B$15, 2, 0)</f>
        <v>中前</v>
      </c>
      <c r="E633">
        <v>693</v>
      </c>
      <c r="F633">
        <v>8</v>
      </c>
      <c r="G633" t="s">
        <v>593</v>
      </c>
      <c r="H633" s="31" t="s">
        <v>461</v>
      </c>
      <c r="I633" s="43">
        <v>1200</v>
      </c>
      <c r="J633" s="32" t="s">
        <v>446</v>
      </c>
      <c r="K633">
        <v>4</v>
      </c>
      <c r="L633">
        <v>1</v>
      </c>
      <c r="M633">
        <v>53</v>
      </c>
      <c r="N633" s="17" t="s">
        <v>85</v>
      </c>
      <c r="O633" s="16" t="s">
        <v>13</v>
      </c>
      <c r="P633" t="s">
        <v>519</v>
      </c>
      <c r="Q633">
        <v>5</v>
      </c>
      <c r="R633">
        <v>130</v>
      </c>
      <c r="S633">
        <v>4</v>
      </c>
      <c r="T633">
        <v>4</v>
      </c>
      <c r="U633">
        <v>8</v>
      </c>
      <c r="Y633" t="s">
        <v>1025</v>
      </c>
      <c r="Z633">
        <v>1025</v>
      </c>
      <c r="AA633" t="s">
        <v>147</v>
      </c>
    </row>
    <row r="634" spans="1:27" x14ac:dyDescent="0.25">
      <c r="A634" s="18" t="s">
        <v>126</v>
      </c>
      <c r="B634" s="27" t="s">
        <v>162</v>
      </c>
      <c r="C634" s="27" t="s">
        <v>2276</v>
      </c>
      <c r="D634" s="35" t="str">
        <f>VLOOKUP(S634, method!$A$1:$B$15, 2, 0)</f>
        <v>放頭</v>
      </c>
      <c r="E634">
        <v>633</v>
      </c>
      <c r="F634" s="28">
        <v>3</v>
      </c>
      <c r="G634" t="s">
        <v>712</v>
      </c>
      <c r="H634" s="30" t="s">
        <v>445</v>
      </c>
      <c r="I634" s="43">
        <v>1200</v>
      </c>
      <c r="J634" s="32" t="s">
        <v>446</v>
      </c>
      <c r="K634">
        <v>4</v>
      </c>
      <c r="L634">
        <v>9</v>
      </c>
      <c r="M634">
        <v>53</v>
      </c>
      <c r="N634" s="17" t="s">
        <v>85</v>
      </c>
      <c r="O634" s="16" t="s">
        <v>13</v>
      </c>
      <c r="P634">
        <v>3</v>
      </c>
      <c r="Q634">
        <v>2.7</v>
      </c>
      <c r="R634">
        <v>128</v>
      </c>
      <c r="S634">
        <v>3</v>
      </c>
      <c r="T634">
        <v>2</v>
      </c>
      <c r="U634">
        <v>3</v>
      </c>
      <c r="Y634" t="s">
        <v>1018</v>
      </c>
      <c r="Z634">
        <v>1024</v>
      </c>
      <c r="AA634" t="s">
        <v>147</v>
      </c>
    </row>
    <row r="635" spans="1:27" x14ac:dyDescent="0.25">
      <c r="A635" s="18" t="s">
        <v>126</v>
      </c>
      <c r="B635" s="27" t="s">
        <v>162</v>
      </c>
      <c r="C635" s="27" t="s">
        <v>2276</v>
      </c>
      <c r="D635" s="35" t="str">
        <f>VLOOKUP(S635, method!$A$1:$B$15, 2, 0)</f>
        <v>放頭</v>
      </c>
      <c r="E635">
        <v>556</v>
      </c>
      <c r="F635" s="28">
        <v>2</v>
      </c>
      <c r="G635" t="s">
        <v>557</v>
      </c>
      <c r="H635" s="30" t="s">
        <v>445</v>
      </c>
      <c r="I635" s="43">
        <v>1200</v>
      </c>
      <c r="J635" s="32" t="s">
        <v>446</v>
      </c>
      <c r="K635">
        <v>4</v>
      </c>
      <c r="L635">
        <v>6</v>
      </c>
      <c r="M635">
        <v>51</v>
      </c>
      <c r="N635" s="17" t="s">
        <v>85</v>
      </c>
      <c r="O635" s="16" t="s">
        <v>13</v>
      </c>
      <c r="P635" s="12" t="s">
        <v>431</v>
      </c>
      <c r="Q635">
        <v>2.2999999999999998</v>
      </c>
      <c r="R635">
        <v>128</v>
      </c>
      <c r="S635">
        <v>1</v>
      </c>
      <c r="T635">
        <v>1</v>
      </c>
      <c r="U635">
        <v>2</v>
      </c>
      <c r="Y635" t="s">
        <v>309</v>
      </c>
      <c r="Z635">
        <v>1027</v>
      </c>
      <c r="AA635" t="s">
        <v>147</v>
      </c>
    </row>
    <row r="636" spans="1:27" x14ac:dyDescent="0.25">
      <c r="A636" s="18" t="s">
        <v>126</v>
      </c>
      <c r="B636" s="27" t="s">
        <v>162</v>
      </c>
      <c r="C636" s="27" t="s">
        <v>2276</v>
      </c>
      <c r="D636" s="35" t="str">
        <f>VLOOKUP(S636, method!$A$1:$B$15, 2, 0)</f>
        <v>放頭</v>
      </c>
      <c r="E636">
        <v>499</v>
      </c>
      <c r="F636" s="28">
        <v>2</v>
      </c>
      <c r="G636" t="s">
        <v>932</v>
      </c>
      <c r="H636" s="31" t="s">
        <v>450</v>
      </c>
      <c r="I636" s="43">
        <v>1200</v>
      </c>
      <c r="J636" s="32" t="s">
        <v>446</v>
      </c>
      <c r="K636">
        <v>4</v>
      </c>
      <c r="L636">
        <v>12</v>
      </c>
      <c r="M636">
        <v>50</v>
      </c>
      <c r="N636" s="17" t="s">
        <v>85</v>
      </c>
      <c r="O636" s="19" t="s">
        <v>101</v>
      </c>
      <c r="P636" s="12" t="s">
        <v>431</v>
      </c>
      <c r="Q636">
        <v>17</v>
      </c>
      <c r="R636">
        <v>126</v>
      </c>
      <c r="S636">
        <v>3</v>
      </c>
      <c r="T636">
        <v>2</v>
      </c>
      <c r="U636">
        <v>2</v>
      </c>
      <c r="Y636" t="s">
        <v>163</v>
      </c>
      <c r="Z636">
        <v>1029</v>
      </c>
      <c r="AA636" t="s">
        <v>543</v>
      </c>
    </row>
    <row r="637" spans="1:27" x14ac:dyDescent="0.25">
      <c r="A637" s="18" t="s">
        <v>126</v>
      </c>
      <c r="B637" s="27" t="s">
        <v>162</v>
      </c>
      <c r="C637" s="27" t="s">
        <v>2276</v>
      </c>
      <c r="D637" s="35" t="str">
        <f>VLOOKUP(S637, method!$A$1:$B$15, 2, 0)</f>
        <v>放頭</v>
      </c>
      <c r="E637">
        <v>440</v>
      </c>
      <c r="F637">
        <v>8</v>
      </c>
      <c r="G637" t="s">
        <v>562</v>
      </c>
      <c r="H637" s="31" t="s">
        <v>455</v>
      </c>
      <c r="I637" s="43">
        <v>1200</v>
      </c>
      <c r="J637" s="32" t="s">
        <v>435</v>
      </c>
      <c r="K637">
        <v>4</v>
      </c>
      <c r="L637">
        <v>4</v>
      </c>
      <c r="M637">
        <v>52</v>
      </c>
      <c r="N637" s="17" t="s">
        <v>85</v>
      </c>
      <c r="O637" s="26" t="s">
        <v>389</v>
      </c>
      <c r="P637" t="s">
        <v>699</v>
      </c>
      <c r="Q637">
        <v>10</v>
      </c>
      <c r="R637">
        <v>127</v>
      </c>
      <c r="S637">
        <v>3</v>
      </c>
      <c r="T637">
        <v>5</v>
      </c>
      <c r="U637">
        <v>8</v>
      </c>
      <c r="Y637" t="s">
        <v>1171</v>
      </c>
      <c r="Z637">
        <v>1041</v>
      </c>
      <c r="AA637" t="s">
        <v>1222</v>
      </c>
    </row>
    <row r="638" spans="1:27" x14ac:dyDescent="0.25">
      <c r="A638" s="18" t="s">
        <v>126</v>
      </c>
      <c r="B638" s="27" t="s">
        <v>162</v>
      </c>
      <c r="C638" s="27" t="s">
        <v>2276</v>
      </c>
      <c r="D638" s="35" t="str">
        <f>VLOOKUP(S638, method!$A$1:$B$15, 2, 0)</f>
        <v>放頭</v>
      </c>
      <c r="E638">
        <v>339</v>
      </c>
      <c r="F638">
        <v>9</v>
      </c>
      <c r="G638" t="s">
        <v>1044</v>
      </c>
      <c r="H638" t="s">
        <v>467</v>
      </c>
      <c r="I638" s="43">
        <v>1200</v>
      </c>
      <c r="J638" s="32" t="s">
        <v>435</v>
      </c>
      <c r="K638">
        <v>4</v>
      </c>
      <c r="L638">
        <v>4</v>
      </c>
      <c r="M638">
        <v>54</v>
      </c>
      <c r="N638" s="17" t="s">
        <v>85</v>
      </c>
      <c r="O638" s="19" t="s">
        <v>63</v>
      </c>
      <c r="P638">
        <v>6</v>
      </c>
      <c r="Q638">
        <v>10</v>
      </c>
      <c r="R638">
        <v>130</v>
      </c>
      <c r="S638">
        <v>2</v>
      </c>
      <c r="T638">
        <v>6</v>
      </c>
      <c r="U638">
        <v>9</v>
      </c>
      <c r="Y638" t="s">
        <v>843</v>
      </c>
      <c r="Z638">
        <v>1048</v>
      </c>
      <c r="AA638" t="s">
        <v>1223</v>
      </c>
    </row>
    <row r="639" spans="1:27" x14ac:dyDescent="0.25">
      <c r="A639" s="18" t="s">
        <v>126</v>
      </c>
      <c r="B639" s="27" t="s">
        <v>162</v>
      </c>
      <c r="C639" s="27" t="s">
        <v>2276</v>
      </c>
      <c r="D639" s="36" t="str">
        <f>VLOOKUP(S639, method!$A$1:$B$15, 2, 0)</f>
        <v>中後</v>
      </c>
      <c r="E639">
        <v>302</v>
      </c>
      <c r="F639">
        <v>9</v>
      </c>
      <c r="G639" t="s">
        <v>1224</v>
      </c>
      <c r="H639" t="s">
        <v>467</v>
      </c>
      <c r="I639" s="43">
        <v>1200</v>
      </c>
      <c r="J639" s="32" t="s">
        <v>435</v>
      </c>
      <c r="K639">
        <v>4</v>
      </c>
      <c r="L639">
        <v>9</v>
      </c>
      <c r="M639">
        <v>56</v>
      </c>
      <c r="N639" s="17" t="s">
        <v>85</v>
      </c>
      <c r="O639" s="17" t="s">
        <v>84</v>
      </c>
      <c r="P639" t="s">
        <v>511</v>
      </c>
      <c r="Q639">
        <v>12</v>
      </c>
      <c r="R639">
        <v>132</v>
      </c>
      <c r="S639">
        <v>8</v>
      </c>
      <c r="T639">
        <v>7</v>
      </c>
      <c r="U639">
        <v>9</v>
      </c>
      <c r="Y639" t="s">
        <v>1171</v>
      </c>
      <c r="Z639">
        <v>1047</v>
      </c>
      <c r="AA639" t="s">
        <v>1223</v>
      </c>
    </row>
    <row r="640" spans="1:27" x14ac:dyDescent="0.25">
      <c r="A640" s="18" t="s">
        <v>126</v>
      </c>
      <c r="B640" s="27" t="s">
        <v>162</v>
      </c>
      <c r="C640" s="27" t="s">
        <v>2276</v>
      </c>
      <c r="D640" s="37" t="str">
        <f>VLOOKUP(S640, method!$A$1:$B$15, 2, 0)</f>
        <v>中前</v>
      </c>
      <c r="E640">
        <v>271</v>
      </c>
      <c r="F640" s="28">
        <v>3</v>
      </c>
      <c r="G640" t="s">
        <v>469</v>
      </c>
      <c r="H640" t="s">
        <v>467</v>
      </c>
      <c r="I640" s="43">
        <v>1200</v>
      </c>
      <c r="J640" s="32" t="s">
        <v>435</v>
      </c>
      <c r="K640">
        <v>4</v>
      </c>
      <c r="L640">
        <v>11</v>
      </c>
      <c r="M640">
        <v>56</v>
      </c>
      <c r="N640" s="17" t="s">
        <v>85</v>
      </c>
      <c r="O640" s="17" t="s">
        <v>393</v>
      </c>
      <c r="P640" t="s">
        <v>519</v>
      </c>
      <c r="Q640">
        <v>6.2</v>
      </c>
      <c r="R640">
        <v>132</v>
      </c>
      <c r="S640">
        <v>5</v>
      </c>
      <c r="T640">
        <v>2</v>
      </c>
      <c r="U640">
        <v>3</v>
      </c>
      <c r="Y640" t="s">
        <v>1225</v>
      </c>
      <c r="Z640">
        <v>1045</v>
      </c>
      <c r="AA640" t="s">
        <v>1223</v>
      </c>
    </row>
    <row r="641" spans="1:27" x14ac:dyDescent="0.25">
      <c r="A641" s="18" t="s">
        <v>126</v>
      </c>
      <c r="B641" s="27" t="s">
        <v>162</v>
      </c>
      <c r="C641" s="27" t="s">
        <v>2276</v>
      </c>
      <c r="D641" s="37" t="str">
        <f>VLOOKUP(S641, method!$A$1:$B$15, 2, 0)</f>
        <v>中前</v>
      </c>
      <c r="E641">
        <v>224</v>
      </c>
      <c r="F641" s="28">
        <v>2</v>
      </c>
      <c r="G641" t="s">
        <v>688</v>
      </c>
      <c r="H641" t="s">
        <v>467</v>
      </c>
      <c r="I641" s="43">
        <v>1200</v>
      </c>
      <c r="J641" s="32" t="s">
        <v>435</v>
      </c>
      <c r="K641">
        <v>4</v>
      </c>
      <c r="L641">
        <v>9</v>
      </c>
      <c r="M641">
        <v>54</v>
      </c>
      <c r="N641" s="17" t="s">
        <v>85</v>
      </c>
      <c r="O641" s="17" t="s">
        <v>393</v>
      </c>
      <c r="P641" s="12" t="s">
        <v>431</v>
      </c>
      <c r="Q641">
        <v>8.1</v>
      </c>
      <c r="R641">
        <v>129</v>
      </c>
      <c r="S641">
        <v>4</v>
      </c>
      <c r="T641">
        <v>4</v>
      </c>
      <c r="U641">
        <v>2</v>
      </c>
      <c r="Y641" t="s">
        <v>280</v>
      </c>
      <c r="Z641">
        <v>1046</v>
      </c>
      <c r="AA641" t="s">
        <v>1223</v>
      </c>
    </row>
    <row r="642" spans="1:27" x14ac:dyDescent="0.25">
      <c r="A642" s="18" t="s">
        <v>126</v>
      </c>
      <c r="B642" s="27" t="s">
        <v>162</v>
      </c>
      <c r="C642" s="27" t="s">
        <v>2276</v>
      </c>
      <c r="D642" s="35" t="str">
        <f>VLOOKUP(S642, method!$A$1:$B$15, 2, 0)</f>
        <v>放頭</v>
      </c>
      <c r="E642">
        <v>173</v>
      </c>
      <c r="F642" s="34">
        <v>5</v>
      </c>
      <c r="G642" t="s">
        <v>993</v>
      </c>
      <c r="H642" t="s">
        <v>539</v>
      </c>
      <c r="I642">
        <v>1400</v>
      </c>
      <c r="J642" s="32" t="s">
        <v>446</v>
      </c>
      <c r="K642">
        <v>4</v>
      </c>
      <c r="L642">
        <v>3</v>
      </c>
      <c r="M642">
        <v>56</v>
      </c>
      <c r="N642" s="17" t="s">
        <v>85</v>
      </c>
      <c r="O642" s="17" t="s">
        <v>84</v>
      </c>
      <c r="P642">
        <v>4</v>
      </c>
      <c r="Q642">
        <v>22</v>
      </c>
      <c r="R642">
        <v>132</v>
      </c>
      <c r="S642">
        <v>1</v>
      </c>
      <c r="T642">
        <v>1</v>
      </c>
      <c r="U642">
        <v>1</v>
      </c>
      <c r="V642">
        <v>5</v>
      </c>
      <c r="Y642" t="s">
        <v>1045</v>
      </c>
      <c r="Z642">
        <v>1047</v>
      </c>
      <c r="AA642" t="s">
        <v>1223</v>
      </c>
    </row>
    <row r="643" spans="1:27" x14ac:dyDescent="0.25">
      <c r="A643" s="18" t="s">
        <v>126</v>
      </c>
      <c r="B643" s="27" t="s">
        <v>162</v>
      </c>
      <c r="C643" s="27" t="s">
        <v>2276</v>
      </c>
      <c r="D643" s="35" t="str">
        <f>VLOOKUP(S643, method!$A$1:$B$15, 2, 0)</f>
        <v>放頭</v>
      </c>
      <c r="E643">
        <v>90</v>
      </c>
      <c r="F643">
        <v>12</v>
      </c>
      <c r="G643" t="s">
        <v>827</v>
      </c>
      <c r="H643" s="31" t="s">
        <v>450</v>
      </c>
      <c r="I643" s="43">
        <v>1200</v>
      </c>
      <c r="J643" s="32" t="s">
        <v>435</v>
      </c>
      <c r="K643">
        <v>4</v>
      </c>
      <c r="L643">
        <v>9</v>
      </c>
      <c r="M643">
        <v>58</v>
      </c>
      <c r="N643" s="17" t="s">
        <v>85</v>
      </c>
      <c r="O643" s="17" t="s">
        <v>84</v>
      </c>
      <c r="P643" t="s">
        <v>634</v>
      </c>
      <c r="Q643">
        <v>13</v>
      </c>
      <c r="R643">
        <v>134</v>
      </c>
      <c r="S643">
        <v>1</v>
      </c>
      <c r="T643">
        <v>1</v>
      </c>
      <c r="U643">
        <v>12</v>
      </c>
      <c r="Y643" t="s">
        <v>1226</v>
      </c>
      <c r="Z643">
        <v>1032</v>
      </c>
      <c r="AA643" t="s">
        <v>1223</v>
      </c>
    </row>
    <row r="644" spans="1:27" x14ac:dyDescent="0.25">
      <c r="A644" s="18" t="s">
        <v>126</v>
      </c>
      <c r="B644" s="27" t="s">
        <v>162</v>
      </c>
      <c r="C644" s="27" t="s">
        <v>2276</v>
      </c>
      <c r="D644" s="35" t="str">
        <f>VLOOKUP(S644, method!$A$1:$B$15, 2, 0)</f>
        <v>放頭</v>
      </c>
      <c r="E644">
        <v>49</v>
      </c>
      <c r="F644" s="34">
        <v>5</v>
      </c>
      <c r="G644" t="s">
        <v>653</v>
      </c>
      <c r="H644" s="31" t="s">
        <v>461</v>
      </c>
      <c r="I644" s="43">
        <v>1200</v>
      </c>
      <c r="J644" s="32" t="s">
        <v>435</v>
      </c>
      <c r="K644">
        <v>4</v>
      </c>
      <c r="L644">
        <v>6</v>
      </c>
      <c r="M644">
        <v>58</v>
      </c>
      <c r="N644" s="17" t="s">
        <v>85</v>
      </c>
      <c r="O644" s="17" t="s">
        <v>121</v>
      </c>
      <c r="P644" s="12" t="s">
        <v>521</v>
      </c>
      <c r="Q644">
        <v>9.4</v>
      </c>
      <c r="R644">
        <v>133</v>
      </c>
      <c r="S644">
        <v>2</v>
      </c>
      <c r="T644">
        <v>2</v>
      </c>
      <c r="U644">
        <v>5</v>
      </c>
      <c r="Y644" t="s">
        <v>1227</v>
      </c>
      <c r="Z644">
        <v>1034</v>
      </c>
      <c r="AA644" t="s">
        <v>1223</v>
      </c>
    </row>
    <row r="645" spans="1:27" x14ac:dyDescent="0.25">
      <c r="A645" s="18" t="s">
        <v>126</v>
      </c>
      <c r="B645" s="27" t="s">
        <v>162</v>
      </c>
      <c r="C645" s="27" t="s">
        <v>2276</v>
      </c>
      <c r="D645" s="35" t="str">
        <f>VLOOKUP(S645, method!$A$1:$B$15, 2, 0)</f>
        <v>放頭</v>
      </c>
      <c r="E645">
        <v>818</v>
      </c>
      <c r="F645" s="34">
        <v>4</v>
      </c>
      <c r="G645" t="s">
        <v>729</v>
      </c>
      <c r="H645" s="31" t="s">
        <v>455</v>
      </c>
      <c r="I645" s="43">
        <v>1200</v>
      </c>
      <c r="J645" s="32" t="s">
        <v>446</v>
      </c>
      <c r="K645">
        <v>4</v>
      </c>
      <c r="L645">
        <v>11</v>
      </c>
      <c r="M645">
        <v>58</v>
      </c>
      <c r="N645" s="17" t="s">
        <v>85</v>
      </c>
      <c r="O645" s="20" t="s">
        <v>19</v>
      </c>
      <c r="P645" t="s">
        <v>541</v>
      </c>
      <c r="Q645">
        <v>7.8</v>
      </c>
      <c r="R645">
        <v>134</v>
      </c>
      <c r="S645">
        <v>2</v>
      </c>
      <c r="T645">
        <v>2</v>
      </c>
      <c r="U645">
        <v>4</v>
      </c>
      <c r="Y645" t="s">
        <v>156</v>
      </c>
      <c r="Z645">
        <v>1029</v>
      </c>
      <c r="AA645" t="s">
        <v>1223</v>
      </c>
    </row>
    <row r="646" spans="1:27" x14ac:dyDescent="0.25">
      <c r="A646" s="18" t="s">
        <v>126</v>
      </c>
      <c r="B646" s="27" t="s">
        <v>162</v>
      </c>
      <c r="C646" s="27" t="s">
        <v>2276</v>
      </c>
      <c r="D646" s="37" t="str">
        <f>VLOOKUP(S646, method!$A$1:$B$15, 2, 0)</f>
        <v>中前</v>
      </c>
      <c r="E646">
        <v>788</v>
      </c>
      <c r="F646" s="34">
        <v>5</v>
      </c>
      <c r="G646" t="s">
        <v>768</v>
      </c>
      <c r="H646" t="s">
        <v>518</v>
      </c>
      <c r="I646" s="43">
        <v>1200</v>
      </c>
      <c r="J646" s="32" t="s">
        <v>435</v>
      </c>
      <c r="K646">
        <v>4</v>
      </c>
      <c r="L646">
        <v>1</v>
      </c>
      <c r="M646">
        <v>58</v>
      </c>
      <c r="N646" s="17" t="s">
        <v>85</v>
      </c>
      <c r="O646" s="20" t="s">
        <v>19</v>
      </c>
      <c r="P646" s="12" t="s">
        <v>464</v>
      </c>
      <c r="Q646">
        <v>3.5</v>
      </c>
      <c r="R646">
        <v>135</v>
      </c>
      <c r="S646">
        <v>4</v>
      </c>
      <c r="T646">
        <v>4</v>
      </c>
      <c r="U646">
        <v>5</v>
      </c>
      <c r="Y646" t="s">
        <v>1161</v>
      </c>
      <c r="Z646">
        <v>1044</v>
      </c>
      <c r="AA646" t="s">
        <v>1223</v>
      </c>
    </row>
    <row r="647" spans="1:27" x14ac:dyDescent="0.25">
      <c r="A647" s="18" t="s">
        <v>126</v>
      </c>
      <c r="B647" s="27" t="s">
        <v>162</v>
      </c>
      <c r="C647" s="27" t="s">
        <v>2276</v>
      </c>
      <c r="D647" s="37" t="str">
        <f>VLOOKUP(S647, method!$A$1:$B$15, 2, 0)</f>
        <v>中前</v>
      </c>
      <c r="E647">
        <v>755</v>
      </c>
      <c r="F647">
        <v>8</v>
      </c>
      <c r="G647" t="s">
        <v>576</v>
      </c>
      <c r="H647" t="s">
        <v>441</v>
      </c>
      <c r="I647" s="43">
        <v>1200</v>
      </c>
      <c r="J647" s="33" t="s">
        <v>577</v>
      </c>
      <c r="K647">
        <v>4</v>
      </c>
      <c r="L647">
        <v>3</v>
      </c>
      <c r="M647">
        <v>60</v>
      </c>
      <c r="N647" s="17" t="s">
        <v>85</v>
      </c>
      <c r="O647" s="20" t="s">
        <v>19</v>
      </c>
      <c r="P647">
        <v>4</v>
      </c>
      <c r="Q647">
        <v>4.9000000000000004</v>
      </c>
      <c r="R647">
        <v>135</v>
      </c>
      <c r="S647">
        <v>4</v>
      </c>
      <c r="T647">
        <v>2</v>
      </c>
      <c r="U647">
        <v>8</v>
      </c>
      <c r="Y647" t="s">
        <v>1228</v>
      </c>
      <c r="Z647">
        <v>1027</v>
      </c>
      <c r="AA647" t="s">
        <v>1223</v>
      </c>
    </row>
    <row r="648" spans="1:27" x14ac:dyDescent="0.25">
      <c r="A648" s="18" t="s">
        <v>126</v>
      </c>
      <c r="B648" s="27" t="s">
        <v>162</v>
      </c>
      <c r="C648" s="27" t="s">
        <v>2276</v>
      </c>
      <c r="D648" s="35" t="str">
        <f>VLOOKUP(S648, method!$A$1:$B$15, 2, 0)</f>
        <v>放頭</v>
      </c>
      <c r="E648">
        <v>702</v>
      </c>
      <c r="F648">
        <v>6</v>
      </c>
      <c r="G648" t="s">
        <v>1000</v>
      </c>
      <c r="H648" t="s">
        <v>434</v>
      </c>
      <c r="I648" s="43">
        <v>1200</v>
      </c>
      <c r="J648" s="32" t="s">
        <v>435</v>
      </c>
      <c r="K648">
        <v>3</v>
      </c>
      <c r="L648">
        <v>8</v>
      </c>
      <c r="M648">
        <v>62</v>
      </c>
      <c r="N648" s="17" t="s">
        <v>85</v>
      </c>
      <c r="O648" s="20" t="s">
        <v>58</v>
      </c>
      <c r="P648" t="s">
        <v>474</v>
      </c>
      <c r="Q648">
        <v>106</v>
      </c>
      <c r="R648">
        <v>118</v>
      </c>
      <c r="S648">
        <v>2</v>
      </c>
      <c r="T648">
        <v>3</v>
      </c>
      <c r="U648">
        <v>6</v>
      </c>
      <c r="Y648" t="s">
        <v>320</v>
      </c>
      <c r="Z648">
        <v>1038</v>
      </c>
      <c r="AA648" t="s">
        <v>1223</v>
      </c>
    </row>
    <row r="649" spans="1:27" x14ac:dyDescent="0.25">
      <c r="A649" s="18" t="s">
        <v>126</v>
      </c>
      <c r="B649" s="27" t="s">
        <v>162</v>
      </c>
      <c r="C649" s="27" t="s">
        <v>2276</v>
      </c>
      <c r="D649" s="37" t="str">
        <f>VLOOKUP(S649, method!$A$1:$B$15, 2, 0)</f>
        <v>中前</v>
      </c>
      <c r="E649">
        <v>644</v>
      </c>
      <c r="F649">
        <v>7</v>
      </c>
      <c r="G649" t="s">
        <v>582</v>
      </c>
      <c r="H649" t="s">
        <v>467</v>
      </c>
      <c r="I649" s="43">
        <v>1200</v>
      </c>
      <c r="J649" s="32" t="s">
        <v>435</v>
      </c>
      <c r="K649">
        <v>3</v>
      </c>
      <c r="L649">
        <v>5</v>
      </c>
      <c r="M649">
        <v>64</v>
      </c>
      <c r="N649" s="17" t="s">
        <v>85</v>
      </c>
      <c r="O649" s="17" t="s">
        <v>84</v>
      </c>
      <c r="P649" t="s">
        <v>492</v>
      </c>
      <c r="Q649">
        <v>32</v>
      </c>
      <c r="R649">
        <v>121</v>
      </c>
      <c r="S649">
        <v>6</v>
      </c>
      <c r="T649">
        <v>4</v>
      </c>
      <c r="U649">
        <v>7</v>
      </c>
      <c r="Y649" t="s">
        <v>1229</v>
      </c>
      <c r="Z649">
        <v>1042</v>
      </c>
      <c r="AA649" t="s">
        <v>1223</v>
      </c>
    </row>
    <row r="650" spans="1:27" x14ac:dyDescent="0.25">
      <c r="A650" s="18" t="s">
        <v>126</v>
      </c>
      <c r="B650" s="27" t="s">
        <v>162</v>
      </c>
      <c r="C650" s="27" t="s">
        <v>2276</v>
      </c>
      <c r="D650" s="38" t="str">
        <f>VLOOKUP(S650, method!$A$1:$B$15, 2, 0)</f>
        <v>留後</v>
      </c>
      <c r="E650">
        <v>577</v>
      </c>
      <c r="F650">
        <v>7</v>
      </c>
      <c r="G650" t="s">
        <v>615</v>
      </c>
      <c r="H650" s="31" t="s">
        <v>455</v>
      </c>
      <c r="I650" s="43">
        <v>1200</v>
      </c>
      <c r="J650" s="32" t="s">
        <v>435</v>
      </c>
      <c r="K650">
        <v>3</v>
      </c>
      <c r="L650">
        <v>10</v>
      </c>
      <c r="M650">
        <v>64</v>
      </c>
      <c r="N650" s="17" t="s">
        <v>85</v>
      </c>
      <c r="O650" s="19" t="s">
        <v>63</v>
      </c>
      <c r="P650" t="s">
        <v>624</v>
      </c>
      <c r="Q650">
        <v>24</v>
      </c>
      <c r="R650">
        <v>119</v>
      </c>
      <c r="S650">
        <v>11</v>
      </c>
      <c r="T650">
        <v>12</v>
      </c>
      <c r="U650">
        <v>7</v>
      </c>
      <c r="Y650" t="s">
        <v>1230</v>
      </c>
      <c r="Z650">
        <v>1031</v>
      </c>
      <c r="AA650" t="s">
        <v>1231</v>
      </c>
    </row>
    <row r="651" spans="1:27" x14ac:dyDescent="0.25">
      <c r="A651" s="18" t="s">
        <v>126</v>
      </c>
      <c r="B651" s="16" t="s">
        <v>165</v>
      </c>
      <c r="C651" s="16" t="s">
        <v>2277</v>
      </c>
      <c r="D651" s="36" t="str">
        <f>VLOOKUP(S651, method!$A$1:$B$15, 2, 0)</f>
        <v>中後</v>
      </c>
      <c r="E651">
        <v>11</v>
      </c>
      <c r="F651" s="28">
        <v>1</v>
      </c>
      <c r="G651" t="s">
        <v>544</v>
      </c>
      <c r="H651" s="31" t="s">
        <v>450</v>
      </c>
      <c r="I651" s="43">
        <v>1200</v>
      </c>
      <c r="J651" s="32" t="s">
        <v>435</v>
      </c>
      <c r="K651">
        <v>5</v>
      </c>
      <c r="L651">
        <v>5</v>
      </c>
      <c r="M651">
        <v>35</v>
      </c>
      <c r="N651" s="25" t="s">
        <v>166</v>
      </c>
      <c r="O651" s="16" t="s">
        <v>13</v>
      </c>
      <c r="P651" s="12" t="s">
        <v>431</v>
      </c>
      <c r="Q651">
        <v>3.8</v>
      </c>
      <c r="R651">
        <v>130</v>
      </c>
      <c r="S651">
        <v>8</v>
      </c>
      <c r="T651">
        <v>7</v>
      </c>
      <c r="U651">
        <v>1</v>
      </c>
      <c r="Y651" t="s">
        <v>153</v>
      </c>
      <c r="Z651">
        <v>1182</v>
      </c>
      <c r="AA651" t="s">
        <v>167</v>
      </c>
    </row>
    <row r="652" spans="1:27" x14ac:dyDescent="0.25">
      <c r="A652" s="18" t="s">
        <v>126</v>
      </c>
      <c r="B652" s="16" t="s">
        <v>165</v>
      </c>
      <c r="C652" s="16" t="s">
        <v>2277</v>
      </c>
      <c r="D652" s="35" t="str">
        <f>VLOOKUP(S652, method!$A$1:$B$15, 2, 0)</f>
        <v>放頭</v>
      </c>
      <c r="E652">
        <v>839</v>
      </c>
      <c r="F652" s="28">
        <v>3</v>
      </c>
      <c r="G652" t="s">
        <v>547</v>
      </c>
      <c r="H652" s="31" t="s">
        <v>455</v>
      </c>
      <c r="I652" s="43">
        <v>1200</v>
      </c>
      <c r="J652" s="32" t="s">
        <v>446</v>
      </c>
      <c r="K652">
        <v>5</v>
      </c>
      <c r="L652">
        <v>2</v>
      </c>
      <c r="M652">
        <v>36</v>
      </c>
      <c r="N652" s="25" t="s">
        <v>166</v>
      </c>
      <c r="O652" s="16" t="s">
        <v>13</v>
      </c>
      <c r="P652" s="12" t="s">
        <v>914</v>
      </c>
      <c r="Q652">
        <v>5.5</v>
      </c>
      <c r="R652">
        <v>131</v>
      </c>
      <c r="S652">
        <v>2</v>
      </c>
      <c r="T652">
        <v>2</v>
      </c>
      <c r="U652">
        <v>3</v>
      </c>
      <c r="Y652" t="s">
        <v>1124</v>
      </c>
      <c r="Z652">
        <v>1206</v>
      </c>
      <c r="AA652" t="s">
        <v>1232</v>
      </c>
    </row>
    <row r="653" spans="1:27" x14ac:dyDescent="0.25">
      <c r="A653" s="18" t="s">
        <v>126</v>
      </c>
      <c r="B653" s="16" t="s">
        <v>165</v>
      </c>
      <c r="C653" s="16" t="s">
        <v>2277</v>
      </c>
      <c r="D653" s="37" t="str">
        <f>VLOOKUP(S653, method!$A$1:$B$15, 2, 0)</f>
        <v>中前</v>
      </c>
      <c r="E653">
        <v>367</v>
      </c>
      <c r="F653">
        <v>8</v>
      </c>
      <c r="G653" t="s">
        <v>913</v>
      </c>
      <c r="H653" s="31" t="s">
        <v>461</v>
      </c>
      <c r="I653">
        <v>1000</v>
      </c>
      <c r="J653" s="32" t="s">
        <v>435</v>
      </c>
      <c r="K653">
        <v>5</v>
      </c>
      <c r="L653">
        <v>11</v>
      </c>
      <c r="M653">
        <v>38</v>
      </c>
      <c r="N653" s="20" t="s">
        <v>184</v>
      </c>
      <c r="O653" s="16" t="s">
        <v>13</v>
      </c>
      <c r="P653" t="s">
        <v>442</v>
      </c>
      <c r="Q653">
        <v>12</v>
      </c>
      <c r="R653">
        <v>134</v>
      </c>
      <c r="S653">
        <v>4</v>
      </c>
      <c r="T653">
        <v>2</v>
      </c>
      <c r="U653">
        <v>8</v>
      </c>
      <c r="Y653" t="s">
        <v>1233</v>
      </c>
      <c r="Z653">
        <v>1188</v>
      </c>
      <c r="AA653" t="s">
        <v>77</v>
      </c>
    </row>
    <row r="654" spans="1:27" x14ac:dyDescent="0.25">
      <c r="A654" s="18" t="s">
        <v>126</v>
      </c>
      <c r="B654" s="16" t="s">
        <v>165</v>
      </c>
      <c r="C654" s="16" t="s">
        <v>2277</v>
      </c>
      <c r="D654" s="37" t="str">
        <f>VLOOKUP(S654, method!$A$1:$B$15, 2, 0)</f>
        <v>中前</v>
      </c>
      <c r="E654">
        <v>301</v>
      </c>
      <c r="F654">
        <v>12</v>
      </c>
      <c r="G654" t="s">
        <v>1224</v>
      </c>
      <c r="H654" t="s">
        <v>506</v>
      </c>
      <c r="I654" s="43">
        <v>1200</v>
      </c>
      <c r="J654" s="32" t="s">
        <v>435</v>
      </c>
      <c r="K654">
        <v>4</v>
      </c>
      <c r="L654">
        <v>8</v>
      </c>
      <c r="M654">
        <v>40</v>
      </c>
      <c r="N654" s="20" t="s">
        <v>184</v>
      </c>
      <c r="O654" s="19" t="s">
        <v>101</v>
      </c>
      <c r="P654" t="s">
        <v>447</v>
      </c>
      <c r="Q654">
        <v>25</v>
      </c>
      <c r="R654">
        <v>115</v>
      </c>
      <c r="S654">
        <v>6</v>
      </c>
      <c r="T654">
        <v>6</v>
      </c>
      <c r="U654">
        <v>12</v>
      </c>
      <c r="Y654" t="s">
        <v>1157</v>
      </c>
      <c r="Z654">
        <v>1165</v>
      </c>
      <c r="AA654" t="s">
        <v>77</v>
      </c>
    </row>
    <row r="655" spans="1:27" x14ac:dyDescent="0.25">
      <c r="A655" s="18" t="s">
        <v>126</v>
      </c>
      <c r="B655" s="16" t="s">
        <v>165</v>
      </c>
      <c r="C655" s="16" t="s">
        <v>2277</v>
      </c>
      <c r="D655" s="36" t="str">
        <f>VLOOKUP(S655, method!$A$1:$B$15, 2, 0)</f>
        <v>中後</v>
      </c>
      <c r="E655">
        <v>251</v>
      </c>
      <c r="F655" s="34">
        <v>5</v>
      </c>
      <c r="G655" t="s">
        <v>647</v>
      </c>
      <c r="H655" s="31" t="s">
        <v>455</v>
      </c>
      <c r="I655">
        <v>1000</v>
      </c>
      <c r="J655" s="32" t="s">
        <v>435</v>
      </c>
      <c r="K655">
        <v>5</v>
      </c>
      <c r="L655">
        <v>8</v>
      </c>
      <c r="M655">
        <v>40</v>
      </c>
      <c r="N655" s="20" t="s">
        <v>184</v>
      </c>
      <c r="O655" s="17" t="s">
        <v>393</v>
      </c>
      <c r="P655" s="12" t="s">
        <v>480</v>
      </c>
      <c r="Q655">
        <v>9</v>
      </c>
      <c r="R655">
        <v>135</v>
      </c>
      <c r="S655">
        <v>8</v>
      </c>
      <c r="T655">
        <v>6</v>
      </c>
      <c r="U655">
        <v>5</v>
      </c>
      <c r="Y655" t="s">
        <v>1234</v>
      </c>
      <c r="Z655">
        <v>1176</v>
      </c>
      <c r="AA655" t="s">
        <v>77</v>
      </c>
    </row>
    <row r="656" spans="1:27" x14ac:dyDescent="0.25">
      <c r="A656" s="18" t="s">
        <v>126</v>
      </c>
      <c r="B656" s="16" t="s">
        <v>165</v>
      </c>
      <c r="C656" s="16" t="s">
        <v>2277</v>
      </c>
      <c r="D656" s="37" t="str">
        <f>VLOOKUP(S656, method!$A$1:$B$15, 2, 0)</f>
        <v>中前</v>
      </c>
      <c r="E656">
        <v>203</v>
      </c>
      <c r="F656">
        <v>7</v>
      </c>
      <c r="G656" t="s">
        <v>1053</v>
      </c>
      <c r="H656" t="s">
        <v>429</v>
      </c>
      <c r="I656">
        <v>1000</v>
      </c>
      <c r="J656" s="32" t="s">
        <v>435</v>
      </c>
      <c r="K656">
        <v>4</v>
      </c>
      <c r="L656">
        <v>10</v>
      </c>
      <c r="M656">
        <v>40</v>
      </c>
      <c r="N656" s="20" t="s">
        <v>184</v>
      </c>
      <c r="O656" s="22" t="s">
        <v>588</v>
      </c>
      <c r="P656" t="s">
        <v>474</v>
      </c>
      <c r="Q656">
        <v>8.6999999999999993</v>
      </c>
      <c r="R656">
        <v>106</v>
      </c>
      <c r="S656">
        <v>7</v>
      </c>
      <c r="T656">
        <v>4</v>
      </c>
      <c r="U656">
        <v>7</v>
      </c>
      <c r="Y656" t="s">
        <v>1235</v>
      </c>
      <c r="Z656">
        <v>1185</v>
      </c>
      <c r="AA656" t="s">
        <v>77</v>
      </c>
    </row>
    <row r="657" spans="1:27" x14ac:dyDescent="0.25">
      <c r="A657" s="18" t="s">
        <v>126</v>
      </c>
      <c r="B657" s="16" t="s">
        <v>165</v>
      </c>
      <c r="C657" s="16" t="s">
        <v>2277</v>
      </c>
      <c r="D657" s="37" t="str">
        <f>VLOOKUP(S657, method!$A$1:$B$15, 2, 0)</f>
        <v>中前</v>
      </c>
      <c r="E657">
        <v>142</v>
      </c>
      <c r="F657" s="28">
        <v>2</v>
      </c>
      <c r="G657" t="s">
        <v>824</v>
      </c>
      <c r="H657" s="30" t="s">
        <v>445</v>
      </c>
      <c r="I657">
        <v>1000</v>
      </c>
      <c r="J657" s="32" t="s">
        <v>435</v>
      </c>
      <c r="K657">
        <v>5</v>
      </c>
      <c r="L657">
        <v>7</v>
      </c>
      <c r="M657">
        <v>39</v>
      </c>
      <c r="N657" s="20" t="s">
        <v>184</v>
      </c>
      <c r="O657" s="16" t="s">
        <v>13</v>
      </c>
      <c r="P657" s="12" t="s">
        <v>480</v>
      </c>
      <c r="Q657">
        <v>8.6</v>
      </c>
      <c r="R657">
        <v>134</v>
      </c>
      <c r="S657">
        <v>6</v>
      </c>
      <c r="T657">
        <v>5</v>
      </c>
      <c r="U657">
        <v>2</v>
      </c>
      <c r="Y657" t="s">
        <v>1236</v>
      </c>
      <c r="Z657">
        <v>1183</v>
      </c>
      <c r="AA657" t="s">
        <v>890</v>
      </c>
    </row>
    <row r="658" spans="1:27" x14ac:dyDescent="0.25">
      <c r="A658" s="18" t="s">
        <v>126</v>
      </c>
      <c r="B658" s="16" t="s">
        <v>165</v>
      </c>
      <c r="C658" s="16" t="s">
        <v>2277</v>
      </c>
      <c r="D658" s="35" t="str">
        <f>VLOOKUP(S658, method!$A$1:$B$15, 2, 0)</f>
        <v>放頭</v>
      </c>
      <c r="E658">
        <v>48</v>
      </c>
      <c r="F658" s="34">
        <v>4</v>
      </c>
      <c r="G658" t="s">
        <v>653</v>
      </c>
      <c r="H658" s="31" t="s">
        <v>461</v>
      </c>
      <c r="I658" s="43">
        <v>1200</v>
      </c>
      <c r="J658" s="32" t="s">
        <v>435</v>
      </c>
      <c r="K658">
        <v>5</v>
      </c>
      <c r="L658">
        <v>7</v>
      </c>
      <c r="M658">
        <v>39</v>
      </c>
      <c r="N658" s="20" t="s">
        <v>184</v>
      </c>
      <c r="O658" s="20" t="s">
        <v>19</v>
      </c>
      <c r="P658" s="12">
        <v>2</v>
      </c>
      <c r="Q658">
        <v>5.0999999999999996</v>
      </c>
      <c r="R658">
        <v>133</v>
      </c>
      <c r="S658">
        <v>2</v>
      </c>
      <c r="T658">
        <v>2</v>
      </c>
      <c r="U658">
        <v>4</v>
      </c>
      <c r="Y658" t="s">
        <v>1237</v>
      </c>
      <c r="Z658">
        <v>1182</v>
      </c>
      <c r="AA658" t="s">
        <v>16</v>
      </c>
    </row>
    <row r="659" spans="1:27" x14ac:dyDescent="0.25">
      <c r="A659" s="18" t="s">
        <v>126</v>
      </c>
      <c r="B659" s="16" t="s">
        <v>165</v>
      </c>
      <c r="C659" s="16" t="s">
        <v>2277</v>
      </c>
      <c r="D659" s="37" t="str">
        <f>VLOOKUP(S659, method!$A$1:$B$15, 2, 0)</f>
        <v>中前</v>
      </c>
      <c r="E659">
        <v>776</v>
      </c>
      <c r="F659">
        <v>8</v>
      </c>
      <c r="G659" t="s">
        <v>698</v>
      </c>
      <c r="H659" s="31" t="s">
        <v>461</v>
      </c>
      <c r="I659" s="43">
        <v>1200</v>
      </c>
      <c r="J659" s="32" t="s">
        <v>435</v>
      </c>
      <c r="K659">
        <v>4</v>
      </c>
      <c r="L659">
        <v>3</v>
      </c>
      <c r="M659">
        <v>41</v>
      </c>
      <c r="N659" s="20" t="s">
        <v>184</v>
      </c>
      <c r="O659" s="26" t="s">
        <v>693</v>
      </c>
      <c r="P659" t="s">
        <v>699</v>
      </c>
      <c r="Q659">
        <v>18</v>
      </c>
      <c r="R659">
        <v>118</v>
      </c>
      <c r="S659">
        <v>5</v>
      </c>
      <c r="T659">
        <v>4</v>
      </c>
      <c r="U659">
        <v>8</v>
      </c>
      <c r="Y659" t="s">
        <v>1171</v>
      </c>
      <c r="Z659">
        <v>1177</v>
      </c>
      <c r="AA659" t="s">
        <v>16</v>
      </c>
    </row>
    <row r="660" spans="1:27" x14ac:dyDescent="0.25">
      <c r="A660" s="18" t="s">
        <v>126</v>
      </c>
      <c r="B660" s="16" t="s">
        <v>165</v>
      </c>
      <c r="C660" s="16" t="s">
        <v>2277</v>
      </c>
      <c r="D660" s="37" t="str">
        <f>VLOOKUP(S660, method!$A$1:$B$15, 2, 0)</f>
        <v>中前</v>
      </c>
      <c r="E660">
        <v>725</v>
      </c>
      <c r="F660">
        <v>6</v>
      </c>
      <c r="G660" t="s">
        <v>733</v>
      </c>
      <c r="H660" s="31" t="s">
        <v>450</v>
      </c>
      <c r="I660" s="43">
        <v>1200</v>
      </c>
      <c r="J660" s="33" t="s">
        <v>499</v>
      </c>
      <c r="K660">
        <v>4</v>
      </c>
      <c r="L660">
        <v>1</v>
      </c>
      <c r="M660">
        <v>43</v>
      </c>
      <c r="N660" s="20" t="s">
        <v>184</v>
      </c>
      <c r="O660" s="26" t="s">
        <v>693</v>
      </c>
      <c r="P660">
        <v>4</v>
      </c>
      <c r="Q660">
        <v>12</v>
      </c>
      <c r="R660">
        <v>121</v>
      </c>
      <c r="S660">
        <v>5</v>
      </c>
      <c r="T660">
        <v>6</v>
      </c>
      <c r="U660">
        <v>6</v>
      </c>
      <c r="Y660" t="s">
        <v>1031</v>
      </c>
      <c r="Z660">
        <v>1167</v>
      </c>
      <c r="AA660" t="s">
        <v>816</v>
      </c>
    </row>
    <row r="661" spans="1:27" x14ac:dyDescent="0.25">
      <c r="A661" s="18" t="s">
        <v>126</v>
      </c>
      <c r="B661" s="16" t="s">
        <v>165</v>
      </c>
      <c r="C661" s="16" t="s">
        <v>2277</v>
      </c>
      <c r="D661" s="36" t="str">
        <f>VLOOKUP(S661, method!$A$1:$B$15, 2, 0)</f>
        <v>中後</v>
      </c>
      <c r="E661">
        <v>650</v>
      </c>
      <c r="F661">
        <v>10</v>
      </c>
      <c r="G661" t="s">
        <v>794</v>
      </c>
      <c r="H661" s="31" t="s">
        <v>455</v>
      </c>
      <c r="I661" s="43">
        <v>1200</v>
      </c>
      <c r="J661" s="32" t="s">
        <v>435</v>
      </c>
      <c r="K661">
        <v>4</v>
      </c>
      <c r="L661">
        <v>7</v>
      </c>
      <c r="M661">
        <v>45</v>
      </c>
      <c r="N661" s="20" t="s">
        <v>184</v>
      </c>
      <c r="O661" s="26" t="s">
        <v>693</v>
      </c>
      <c r="P661" t="s">
        <v>492</v>
      </c>
      <c r="Q661">
        <v>8.4</v>
      </c>
      <c r="R661">
        <v>120</v>
      </c>
      <c r="S661">
        <v>10</v>
      </c>
      <c r="T661">
        <v>9</v>
      </c>
      <c r="U661">
        <v>10</v>
      </c>
      <c r="Y661" t="s">
        <v>1238</v>
      </c>
      <c r="Z661">
        <v>1145</v>
      </c>
      <c r="AA661" t="s">
        <v>72</v>
      </c>
    </row>
    <row r="662" spans="1:27" x14ac:dyDescent="0.25">
      <c r="A662" s="18" t="s">
        <v>126</v>
      </c>
      <c r="B662" s="16" t="s">
        <v>165</v>
      </c>
      <c r="C662" s="16" t="s">
        <v>2277</v>
      </c>
      <c r="D662" s="37" t="str">
        <f>VLOOKUP(S662, method!$A$1:$B$15, 2, 0)</f>
        <v>中前</v>
      </c>
      <c r="E662">
        <v>591</v>
      </c>
      <c r="F662" s="34">
        <v>4</v>
      </c>
      <c r="G662" t="s">
        <v>836</v>
      </c>
      <c r="H662" s="31" t="s">
        <v>461</v>
      </c>
      <c r="I662" s="43">
        <v>1200</v>
      </c>
      <c r="J662" s="32" t="s">
        <v>435</v>
      </c>
      <c r="K662">
        <v>4</v>
      </c>
      <c r="L662">
        <v>8</v>
      </c>
      <c r="M662">
        <v>46</v>
      </c>
      <c r="N662" s="20" t="s">
        <v>184</v>
      </c>
      <c r="O662" s="26" t="s">
        <v>693</v>
      </c>
      <c r="P662">
        <v>3</v>
      </c>
      <c r="Q662">
        <v>6.9</v>
      </c>
      <c r="R662">
        <v>121</v>
      </c>
      <c r="S662">
        <v>4</v>
      </c>
      <c r="T662">
        <v>3</v>
      </c>
      <c r="U662">
        <v>4</v>
      </c>
      <c r="Y662" t="s">
        <v>1239</v>
      </c>
      <c r="Z662">
        <v>1172</v>
      </c>
      <c r="AA662" t="s">
        <v>818</v>
      </c>
    </row>
    <row r="663" spans="1:27" x14ac:dyDescent="0.25">
      <c r="A663" s="18" t="s">
        <v>126</v>
      </c>
      <c r="B663" s="16" t="s">
        <v>165</v>
      </c>
      <c r="C663" s="16" t="s">
        <v>2277</v>
      </c>
      <c r="D663" s="37" t="str">
        <f>VLOOKUP(S663, method!$A$1:$B$15, 2, 0)</f>
        <v>中前</v>
      </c>
      <c r="E663">
        <v>517</v>
      </c>
      <c r="F663" s="28">
        <v>3</v>
      </c>
      <c r="G663" t="s">
        <v>841</v>
      </c>
      <c r="H663" s="30" t="s">
        <v>445</v>
      </c>
      <c r="I663" s="43">
        <v>1200</v>
      </c>
      <c r="J663" s="32" t="s">
        <v>435</v>
      </c>
      <c r="K663">
        <v>4</v>
      </c>
      <c r="L663">
        <v>4</v>
      </c>
      <c r="M663">
        <v>46</v>
      </c>
      <c r="N663" s="20" t="s">
        <v>184</v>
      </c>
      <c r="O663" s="26" t="s">
        <v>693</v>
      </c>
      <c r="P663" t="s">
        <v>459</v>
      </c>
      <c r="Q663">
        <v>4</v>
      </c>
      <c r="R663">
        <v>123</v>
      </c>
      <c r="S663">
        <v>4</v>
      </c>
      <c r="T663">
        <v>4</v>
      </c>
      <c r="U663">
        <v>3</v>
      </c>
      <c r="Y663" t="s">
        <v>1113</v>
      </c>
      <c r="Z663">
        <v>1173</v>
      </c>
      <c r="AA663" t="s">
        <v>16</v>
      </c>
    </row>
    <row r="664" spans="1:27" x14ac:dyDescent="0.25">
      <c r="A664" s="18" t="s">
        <v>126</v>
      </c>
      <c r="B664" s="16" t="s">
        <v>165</v>
      </c>
      <c r="C664" s="16" t="s">
        <v>2277</v>
      </c>
      <c r="D664" s="38" t="str">
        <f>VLOOKUP(S664, method!$A$1:$B$15, 2, 0)</f>
        <v>留後</v>
      </c>
      <c r="E664">
        <v>464</v>
      </c>
      <c r="F664" s="28">
        <v>3</v>
      </c>
      <c r="G664" t="s">
        <v>659</v>
      </c>
      <c r="H664" s="31" t="s">
        <v>450</v>
      </c>
      <c r="I664" s="43">
        <v>1200</v>
      </c>
      <c r="J664" s="32" t="s">
        <v>435</v>
      </c>
      <c r="K664">
        <v>4</v>
      </c>
      <c r="L664">
        <v>10</v>
      </c>
      <c r="M664">
        <v>46</v>
      </c>
      <c r="N664" s="20" t="s">
        <v>184</v>
      </c>
      <c r="O664" s="26" t="s">
        <v>693</v>
      </c>
      <c r="P664" t="s">
        <v>541</v>
      </c>
      <c r="Q664">
        <v>12</v>
      </c>
      <c r="R664">
        <v>121</v>
      </c>
      <c r="S664">
        <v>11</v>
      </c>
      <c r="T664">
        <v>11</v>
      </c>
      <c r="U664">
        <v>3</v>
      </c>
      <c r="Y664" t="s">
        <v>1240</v>
      </c>
      <c r="Z664">
        <v>1177</v>
      </c>
      <c r="AA664" t="s">
        <v>16</v>
      </c>
    </row>
    <row r="665" spans="1:27" x14ac:dyDescent="0.25">
      <c r="A665" s="18" t="s">
        <v>126</v>
      </c>
      <c r="B665" s="16" t="s">
        <v>165</v>
      </c>
      <c r="C665" s="16" t="s">
        <v>2277</v>
      </c>
      <c r="D665" s="37" t="str">
        <f>VLOOKUP(S665, method!$A$1:$B$15, 2, 0)</f>
        <v>中前</v>
      </c>
      <c r="E665">
        <v>403</v>
      </c>
      <c r="F665" s="28">
        <v>1</v>
      </c>
      <c r="G665" t="s">
        <v>802</v>
      </c>
      <c r="H665" s="31" t="s">
        <v>455</v>
      </c>
      <c r="I665" s="43">
        <v>1200</v>
      </c>
      <c r="J665" s="32" t="s">
        <v>435</v>
      </c>
      <c r="K665">
        <v>4</v>
      </c>
      <c r="L665">
        <v>3</v>
      </c>
      <c r="M665">
        <v>41</v>
      </c>
      <c r="N665" s="20" t="s">
        <v>184</v>
      </c>
      <c r="O665" s="26" t="s">
        <v>693</v>
      </c>
      <c r="P665" s="12" t="s">
        <v>480</v>
      </c>
      <c r="Q665">
        <v>10</v>
      </c>
      <c r="R665">
        <v>119</v>
      </c>
      <c r="S665">
        <v>4</v>
      </c>
      <c r="T665">
        <v>4</v>
      </c>
      <c r="U665">
        <v>1</v>
      </c>
      <c r="Y665" t="s">
        <v>1241</v>
      </c>
      <c r="Z665">
        <v>1179</v>
      </c>
      <c r="AA665" t="s">
        <v>16</v>
      </c>
    </row>
    <row r="666" spans="1:27" x14ac:dyDescent="0.25">
      <c r="A666" s="18" t="s">
        <v>126</v>
      </c>
      <c r="B666" s="16" t="s">
        <v>165</v>
      </c>
      <c r="C666" s="16" t="s">
        <v>2277</v>
      </c>
      <c r="D666" s="38" t="str">
        <f>VLOOKUP(S666, method!$A$1:$B$15, 2, 0)</f>
        <v>留後</v>
      </c>
      <c r="E666">
        <v>345</v>
      </c>
      <c r="F666">
        <v>6</v>
      </c>
      <c r="G666" t="s">
        <v>803</v>
      </c>
      <c r="H666" s="31" t="s">
        <v>461</v>
      </c>
      <c r="I666" s="43">
        <v>1200</v>
      </c>
      <c r="J666" s="32" t="s">
        <v>435</v>
      </c>
      <c r="K666">
        <v>4</v>
      </c>
      <c r="L666">
        <v>11</v>
      </c>
      <c r="M666">
        <v>43</v>
      </c>
      <c r="N666" s="20" t="s">
        <v>184</v>
      </c>
      <c r="O666" s="26" t="s">
        <v>693</v>
      </c>
      <c r="P666">
        <v>3</v>
      </c>
      <c r="Q666">
        <v>41</v>
      </c>
      <c r="R666">
        <v>120</v>
      </c>
      <c r="S666">
        <v>11</v>
      </c>
      <c r="T666">
        <v>11</v>
      </c>
      <c r="U666">
        <v>6</v>
      </c>
      <c r="Y666" t="s">
        <v>1242</v>
      </c>
      <c r="Z666">
        <v>1165</v>
      </c>
      <c r="AA666" t="s">
        <v>1243</v>
      </c>
    </row>
    <row r="667" spans="1:27" x14ac:dyDescent="0.25">
      <c r="A667" s="18" t="s">
        <v>126</v>
      </c>
      <c r="B667" s="16" t="s">
        <v>165</v>
      </c>
      <c r="C667" s="16" t="s">
        <v>2277</v>
      </c>
      <c r="D667" s="38" t="str">
        <f>VLOOKUP(S667, method!$A$1:$B$15, 2, 0)</f>
        <v>留後</v>
      </c>
      <c r="E667">
        <v>217</v>
      </c>
      <c r="F667">
        <v>11</v>
      </c>
      <c r="G667" t="s">
        <v>749</v>
      </c>
      <c r="H667" t="s">
        <v>467</v>
      </c>
      <c r="I667" s="43">
        <v>1200</v>
      </c>
      <c r="J667" s="32" t="s">
        <v>435</v>
      </c>
      <c r="K667">
        <v>4</v>
      </c>
      <c r="L667">
        <v>7</v>
      </c>
      <c r="M667">
        <v>46</v>
      </c>
      <c r="N667" s="20" t="s">
        <v>184</v>
      </c>
      <c r="O667" s="17" t="s">
        <v>121</v>
      </c>
      <c r="P667">
        <v>10</v>
      </c>
      <c r="Q667">
        <v>28</v>
      </c>
      <c r="R667">
        <v>121</v>
      </c>
      <c r="S667">
        <v>11</v>
      </c>
      <c r="T667">
        <v>10</v>
      </c>
      <c r="U667">
        <v>11</v>
      </c>
      <c r="Y667" t="s">
        <v>1244</v>
      </c>
      <c r="Z667">
        <v>1205</v>
      </c>
      <c r="AA667" t="s">
        <v>1245</v>
      </c>
    </row>
    <row r="668" spans="1:27" x14ac:dyDescent="0.25">
      <c r="A668" s="18" t="s">
        <v>126</v>
      </c>
      <c r="B668" s="16" t="s">
        <v>165</v>
      </c>
      <c r="C668" s="16" t="s">
        <v>2277</v>
      </c>
      <c r="D668" s="36" t="str">
        <f>VLOOKUP(S668, method!$A$1:$B$15, 2, 0)</f>
        <v>中後</v>
      </c>
      <c r="E668">
        <v>102</v>
      </c>
      <c r="F668">
        <v>13</v>
      </c>
      <c r="G668" t="s">
        <v>925</v>
      </c>
      <c r="H668" t="s">
        <v>506</v>
      </c>
      <c r="I668" s="43">
        <v>1200</v>
      </c>
      <c r="J668" s="32" t="s">
        <v>435</v>
      </c>
      <c r="K668">
        <v>4</v>
      </c>
      <c r="L668">
        <v>7</v>
      </c>
      <c r="M668">
        <v>48</v>
      </c>
      <c r="N668" s="20" t="s">
        <v>184</v>
      </c>
      <c r="O668" s="19" t="s">
        <v>101</v>
      </c>
      <c r="P668">
        <v>6</v>
      </c>
      <c r="Q668">
        <v>22</v>
      </c>
      <c r="R668">
        <v>124</v>
      </c>
      <c r="S668">
        <v>9</v>
      </c>
      <c r="T668">
        <v>10</v>
      </c>
      <c r="U668">
        <v>13</v>
      </c>
      <c r="Y668" t="s">
        <v>1113</v>
      </c>
      <c r="Z668">
        <v>1191</v>
      </c>
      <c r="AA668" t="s">
        <v>1246</v>
      </c>
    </row>
    <row r="669" spans="1:27" x14ac:dyDescent="0.25">
      <c r="A669" s="18" t="s">
        <v>126</v>
      </c>
      <c r="B669" s="17" t="s">
        <v>2278</v>
      </c>
      <c r="C669" s="17" t="s">
        <v>2279</v>
      </c>
      <c r="D669" s="37" t="str">
        <f>VLOOKUP(S669, method!$A$1:$B$15, 2, 0)</f>
        <v>中前</v>
      </c>
      <c r="E669">
        <v>767</v>
      </c>
      <c r="F669">
        <v>14</v>
      </c>
      <c r="G669" t="s">
        <v>438</v>
      </c>
      <c r="H669" t="s">
        <v>434</v>
      </c>
      <c r="I669">
        <v>1000</v>
      </c>
      <c r="J669" s="32" t="s">
        <v>435</v>
      </c>
      <c r="K669">
        <v>4</v>
      </c>
      <c r="L669">
        <v>7</v>
      </c>
      <c r="M669">
        <v>52</v>
      </c>
      <c r="N669" s="27" t="s">
        <v>64</v>
      </c>
      <c r="O669" s="22" t="s">
        <v>471</v>
      </c>
      <c r="P669" t="s">
        <v>1247</v>
      </c>
      <c r="Q669">
        <v>119</v>
      </c>
      <c r="R669">
        <v>127</v>
      </c>
      <c r="S669">
        <v>4</v>
      </c>
      <c r="T669">
        <v>8</v>
      </c>
      <c r="U669">
        <v>14</v>
      </c>
      <c r="Y669" t="s">
        <v>1248</v>
      </c>
      <c r="Z669">
        <v>1063</v>
      </c>
      <c r="AA669" t="s">
        <v>235</v>
      </c>
    </row>
    <row r="670" spans="1:27" x14ac:dyDescent="0.25">
      <c r="A670" s="19" t="s">
        <v>169</v>
      </c>
      <c r="B670" s="18" t="s">
        <v>170</v>
      </c>
      <c r="C670" s="18" t="s">
        <v>2280</v>
      </c>
      <c r="D670" s="36" t="str">
        <f>VLOOKUP(S670, method!$A$1:$B$15, 2, 0)</f>
        <v>中後</v>
      </c>
      <c r="E670">
        <v>781</v>
      </c>
      <c r="F670">
        <v>8</v>
      </c>
      <c r="G670" t="s">
        <v>549</v>
      </c>
      <c r="H670" s="31" t="s">
        <v>461</v>
      </c>
      <c r="I670" s="43">
        <v>1650</v>
      </c>
      <c r="J670" s="32" t="s">
        <v>446</v>
      </c>
      <c r="K670">
        <v>4</v>
      </c>
      <c r="L670">
        <v>3</v>
      </c>
      <c r="M670">
        <v>60</v>
      </c>
      <c r="N670" s="22" t="s">
        <v>171</v>
      </c>
      <c r="O670" s="17" t="s">
        <v>84</v>
      </c>
      <c r="P670" t="s">
        <v>474</v>
      </c>
      <c r="Q670">
        <v>11</v>
      </c>
      <c r="R670">
        <v>135</v>
      </c>
      <c r="S670">
        <v>8</v>
      </c>
      <c r="T670">
        <v>7</v>
      </c>
      <c r="U670">
        <v>8</v>
      </c>
      <c r="V670">
        <v>8</v>
      </c>
      <c r="Y670" t="s">
        <v>1037</v>
      </c>
      <c r="Z670">
        <v>1099</v>
      </c>
      <c r="AA670" t="s">
        <v>546</v>
      </c>
    </row>
    <row r="671" spans="1:27" x14ac:dyDescent="0.25">
      <c r="A671" s="19" t="s">
        <v>169</v>
      </c>
      <c r="B671" s="18" t="s">
        <v>170</v>
      </c>
      <c r="C671" s="18" t="s">
        <v>2280</v>
      </c>
      <c r="D671" s="36" t="str">
        <f>VLOOKUP(S671, method!$A$1:$B$15, 2, 0)</f>
        <v>中後</v>
      </c>
      <c r="E671">
        <v>715</v>
      </c>
      <c r="F671">
        <v>7</v>
      </c>
      <c r="G671" t="s">
        <v>444</v>
      </c>
      <c r="H671" s="42" t="s">
        <v>445</v>
      </c>
      <c r="I671" s="43">
        <v>1650</v>
      </c>
      <c r="J671" s="32" t="s">
        <v>446</v>
      </c>
      <c r="K671">
        <v>4</v>
      </c>
      <c r="L671">
        <v>12</v>
      </c>
      <c r="M671">
        <v>60</v>
      </c>
      <c r="N671" s="22" t="s">
        <v>171</v>
      </c>
      <c r="O671" s="21" t="s">
        <v>53</v>
      </c>
      <c r="P671" t="s">
        <v>629</v>
      </c>
      <c r="Q671">
        <v>9.6999999999999993</v>
      </c>
      <c r="R671">
        <v>135</v>
      </c>
      <c r="S671">
        <v>10</v>
      </c>
      <c r="T671">
        <v>9</v>
      </c>
      <c r="U671">
        <v>8</v>
      </c>
      <c r="V671">
        <v>7</v>
      </c>
      <c r="Y671" t="s">
        <v>718</v>
      </c>
      <c r="Z671">
        <v>1117</v>
      </c>
      <c r="AA671" t="s">
        <v>546</v>
      </c>
    </row>
    <row r="672" spans="1:27" x14ac:dyDescent="0.25">
      <c r="A672" s="19" t="s">
        <v>169</v>
      </c>
      <c r="B672" s="18" t="s">
        <v>170</v>
      </c>
      <c r="C672" s="18" t="s">
        <v>2280</v>
      </c>
      <c r="D672" s="37" t="str">
        <f>VLOOKUP(S672, method!$A$1:$B$15, 2, 0)</f>
        <v>中前</v>
      </c>
      <c r="E672">
        <v>631</v>
      </c>
      <c r="F672" s="28">
        <v>1</v>
      </c>
      <c r="G672" t="s">
        <v>712</v>
      </c>
      <c r="H672" s="30" t="s">
        <v>445</v>
      </c>
      <c r="I672" s="43">
        <v>1650</v>
      </c>
      <c r="J672" s="32" t="s">
        <v>446</v>
      </c>
      <c r="K672">
        <v>4</v>
      </c>
      <c r="L672">
        <v>2</v>
      </c>
      <c r="M672">
        <v>54</v>
      </c>
      <c r="N672" s="22" t="s">
        <v>171</v>
      </c>
      <c r="O672" s="20" t="s">
        <v>19</v>
      </c>
      <c r="P672" s="12" t="s">
        <v>883</v>
      </c>
      <c r="Q672">
        <v>2.9</v>
      </c>
      <c r="R672">
        <v>130</v>
      </c>
      <c r="S672">
        <v>7</v>
      </c>
      <c r="T672">
        <v>7</v>
      </c>
      <c r="U672">
        <v>7</v>
      </c>
      <c r="V672">
        <v>1</v>
      </c>
      <c r="Y672" t="s">
        <v>172</v>
      </c>
      <c r="Z672">
        <v>1107</v>
      </c>
      <c r="AA672" t="s">
        <v>546</v>
      </c>
    </row>
    <row r="673" spans="1:27" x14ac:dyDescent="0.25">
      <c r="A673" s="19" t="s">
        <v>169</v>
      </c>
      <c r="B673" s="18" t="s">
        <v>170</v>
      </c>
      <c r="C673" s="18" t="s">
        <v>2280</v>
      </c>
      <c r="D673" s="36" t="str">
        <f>VLOOKUP(S673, method!$A$1:$B$15, 2, 0)</f>
        <v>中後</v>
      </c>
      <c r="E673">
        <v>578</v>
      </c>
      <c r="F673" s="28">
        <v>3</v>
      </c>
      <c r="G673" t="s">
        <v>595</v>
      </c>
      <c r="H673" s="31" t="s">
        <v>450</v>
      </c>
      <c r="I673" s="43">
        <v>1650</v>
      </c>
      <c r="J673" s="32" t="s">
        <v>446</v>
      </c>
      <c r="K673">
        <v>4</v>
      </c>
      <c r="L673">
        <v>10</v>
      </c>
      <c r="M673">
        <v>54</v>
      </c>
      <c r="N673" s="22" t="s">
        <v>171</v>
      </c>
      <c r="O673" s="17" t="s">
        <v>121</v>
      </c>
      <c r="P673" s="12" t="s">
        <v>451</v>
      </c>
      <c r="Q673">
        <v>31</v>
      </c>
      <c r="R673">
        <v>129</v>
      </c>
      <c r="S673">
        <v>9</v>
      </c>
      <c r="T673">
        <v>9</v>
      </c>
      <c r="U673">
        <v>10</v>
      </c>
      <c r="V673">
        <v>3</v>
      </c>
      <c r="Y673" t="s">
        <v>253</v>
      </c>
      <c r="Z673">
        <v>1110</v>
      </c>
      <c r="AA673" t="s">
        <v>546</v>
      </c>
    </row>
    <row r="674" spans="1:27" x14ac:dyDescent="0.25">
      <c r="A674" s="19" t="s">
        <v>169</v>
      </c>
      <c r="B674" s="18" t="s">
        <v>170</v>
      </c>
      <c r="C674" s="18" t="s">
        <v>2280</v>
      </c>
      <c r="D674" s="36" t="str">
        <f>VLOOKUP(S674, method!$A$1:$B$15, 2, 0)</f>
        <v>中後</v>
      </c>
      <c r="E674">
        <v>500</v>
      </c>
      <c r="F674">
        <v>6</v>
      </c>
      <c r="G674" t="s">
        <v>932</v>
      </c>
      <c r="H674" s="31" t="s">
        <v>450</v>
      </c>
      <c r="I674" s="43">
        <v>1650</v>
      </c>
      <c r="J674" s="32" t="s">
        <v>446</v>
      </c>
      <c r="K674">
        <v>4</v>
      </c>
      <c r="L674">
        <v>4</v>
      </c>
      <c r="M674">
        <v>54</v>
      </c>
      <c r="N674" s="22" t="s">
        <v>171</v>
      </c>
      <c r="O674" s="27" t="s">
        <v>93</v>
      </c>
      <c r="P674" t="s">
        <v>442</v>
      </c>
      <c r="Q674">
        <v>5.2</v>
      </c>
      <c r="R674">
        <v>129</v>
      </c>
      <c r="S674">
        <v>8</v>
      </c>
      <c r="T674">
        <v>6</v>
      </c>
      <c r="U674">
        <v>5</v>
      </c>
      <c r="V674">
        <v>6</v>
      </c>
      <c r="Y674" t="s">
        <v>570</v>
      </c>
      <c r="Z674">
        <v>1103</v>
      </c>
      <c r="AA674" t="s">
        <v>546</v>
      </c>
    </row>
    <row r="675" spans="1:27" x14ac:dyDescent="0.25">
      <c r="A675" s="19" t="s">
        <v>169</v>
      </c>
      <c r="B675" s="18" t="s">
        <v>170</v>
      </c>
      <c r="C675" s="18" t="s">
        <v>2280</v>
      </c>
      <c r="D675" s="36" t="str">
        <f>VLOOKUP(S675, method!$A$1:$B$15, 2, 0)</f>
        <v>中後</v>
      </c>
      <c r="E675">
        <v>463</v>
      </c>
      <c r="F675">
        <v>6</v>
      </c>
      <c r="G675" t="s">
        <v>460</v>
      </c>
      <c r="H675" s="31" t="s">
        <v>461</v>
      </c>
      <c r="I675" s="43">
        <v>1650</v>
      </c>
      <c r="J675" s="32" t="s">
        <v>435</v>
      </c>
      <c r="K675">
        <v>4</v>
      </c>
      <c r="L675">
        <v>7</v>
      </c>
      <c r="M675">
        <v>54</v>
      </c>
      <c r="N675" s="22" t="s">
        <v>171</v>
      </c>
      <c r="O675" s="23" t="s">
        <v>394</v>
      </c>
      <c r="P675" s="12" t="s">
        <v>558</v>
      </c>
      <c r="Q675">
        <v>4.3</v>
      </c>
      <c r="R675">
        <v>129</v>
      </c>
      <c r="S675">
        <v>9</v>
      </c>
      <c r="T675">
        <v>10</v>
      </c>
      <c r="U675">
        <v>10</v>
      </c>
      <c r="V675">
        <v>6</v>
      </c>
      <c r="Y675" t="s">
        <v>718</v>
      </c>
      <c r="Z675">
        <v>1103</v>
      </c>
      <c r="AA675" t="s">
        <v>546</v>
      </c>
    </row>
    <row r="676" spans="1:27" x14ac:dyDescent="0.25">
      <c r="A676" s="19" t="s">
        <v>169</v>
      </c>
      <c r="B676" s="18" t="s">
        <v>170</v>
      </c>
      <c r="C676" s="18" t="s">
        <v>2280</v>
      </c>
      <c r="D676" s="36" t="str">
        <f>VLOOKUP(S676, method!$A$1:$B$15, 2, 0)</f>
        <v>中後</v>
      </c>
      <c r="E676">
        <v>330</v>
      </c>
      <c r="F676" s="28">
        <v>2</v>
      </c>
      <c r="G676" t="s">
        <v>887</v>
      </c>
      <c r="H676" s="31" t="s">
        <v>450</v>
      </c>
      <c r="I676" s="43">
        <v>1650</v>
      </c>
      <c r="J676" s="32" t="s">
        <v>435</v>
      </c>
      <c r="K676">
        <v>4</v>
      </c>
      <c r="L676">
        <v>4</v>
      </c>
      <c r="M676">
        <v>52</v>
      </c>
      <c r="N676" s="22" t="s">
        <v>171</v>
      </c>
      <c r="O676" s="21" t="s">
        <v>53</v>
      </c>
      <c r="P676" s="12" t="s">
        <v>480</v>
      </c>
      <c r="Q676">
        <v>5.3</v>
      </c>
      <c r="R676">
        <v>127</v>
      </c>
      <c r="S676">
        <v>8</v>
      </c>
      <c r="T676">
        <v>7</v>
      </c>
      <c r="U676">
        <v>6</v>
      </c>
      <c r="V676">
        <v>2</v>
      </c>
      <c r="Y676" t="s">
        <v>1249</v>
      </c>
      <c r="Z676">
        <v>1104</v>
      </c>
      <c r="AA676" t="s">
        <v>546</v>
      </c>
    </row>
    <row r="677" spans="1:27" x14ac:dyDescent="0.25">
      <c r="A677" s="19" t="s">
        <v>169</v>
      </c>
      <c r="B677" s="18" t="s">
        <v>170</v>
      </c>
      <c r="C677" s="18" t="s">
        <v>2280</v>
      </c>
      <c r="D677" s="36" t="str">
        <f>VLOOKUP(S677, method!$A$1:$B$15, 2, 0)</f>
        <v>中後</v>
      </c>
      <c r="E677">
        <v>294</v>
      </c>
      <c r="F677" s="28">
        <v>1</v>
      </c>
      <c r="G677" t="s">
        <v>536</v>
      </c>
      <c r="H677" s="30" t="s">
        <v>445</v>
      </c>
      <c r="I677" s="43">
        <v>1650</v>
      </c>
      <c r="J677" s="32" t="s">
        <v>435</v>
      </c>
      <c r="K677">
        <v>4</v>
      </c>
      <c r="L677">
        <v>8</v>
      </c>
      <c r="M677">
        <v>46</v>
      </c>
      <c r="N677" s="22" t="s">
        <v>171</v>
      </c>
      <c r="O677" s="20" t="s">
        <v>19</v>
      </c>
      <c r="P677" s="12" t="s">
        <v>591</v>
      </c>
      <c r="Q677">
        <v>4.0999999999999996</v>
      </c>
      <c r="R677">
        <v>123</v>
      </c>
      <c r="S677">
        <v>8</v>
      </c>
      <c r="T677">
        <v>8</v>
      </c>
      <c r="U677">
        <v>8</v>
      </c>
      <c r="V677">
        <v>1</v>
      </c>
      <c r="Y677" t="s">
        <v>1250</v>
      </c>
      <c r="Z677">
        <v>1106</v>
      </c>
      <c r="AA677" t="s">
        <v>546</v>
      </c>
    </row>
    <row r="678" spans="1:27" x14ac:dyDescent="0.25">
      <c r="A678" s="19" t="s">
        <v>169</v>
      </c>
      <c r="B678" s="18" t="s">
        <v>170</v>
      </c>
      <c r="C678" s="18" t="s">
        <v>2280</v>
      </c>
      <c r="D678" s="37" t="str">
        <f>VLOOKUP(S678, method!$A$1:$B$15, 2, 0)</f>
        <v>中前</v>
      </c>
      <c r="E678">
        <v>231</v>
      </c>
      <c r="F678" s="28">
        <v>1</v>
      </c>
      <c r="G678" t="s">
        <v>1214</v>
      </c>
      <c r="H678" s="31" t="s">
        <v>450</v>
      </c>
      <c r="I678" s="43">
        <v>1650</v>
      </c>
      <c r="J678" s="32" t="s">
        <v>435</v>
      </c>
      <c r="K678">
        <v>5</v>
      </c>
      <c r="L678">
        <v>10</v>
      </c>
      <c r="M678">
        <v>40</v>
      </c>
      <c r="N678" s="22" t="s">
        <v>171</v>
      </c>
      <c r="O678" s="20" t="s">
        <v>19</v>
      </c>
      <c r="P678" s="12" t="s">
        <v>662</v>
      </c>
      <c r="Q678">
        <v>3.8</v>
      </c>
      <c r="R678">
        <v>135</v>
      </c>
      <c r="S678">
        <v>7</v>
      </c>
      <c r="T678">
        <v>7</v>
      </c>
      <c r="U678">
        <v>7</v>
      </c>
      <c r="V678">
        <v>1</v>
      </c>
      <c r="Y678" t="s">
        <v>962</v>
      </c>
      <c r="Z678">
        <v>1108</v>
      </c>
      <c r="AA678" t="s">
        <v>546</v>
      </c>
    </row>
    <row r="679" spans="1:27" x14ac:dyDescent="0.25">
      <c r="A679" s="19" t="s">
        <v>169</v>
      </c>
      <c r="B679" s="18" t="s">
        <v>170</v>
      </c>
      <c r="C679" s="18" t="s">
        <v>2280</v>
      </c>
      <c r="D679" s="35" t="str">
        <f>VLOOKUP(S679, method!$A$1:$B$15, 2, 0)</f>
        <v>放頭</v>
      </c>
      <c r="E679">
        <v>177</v>
      </c>
      <c r="F679" s="34">
        <v>5</v>
      </c>
      <c r="G679" t="s">
        <v>473</v>
      </c>
      <c r="H679" s="31" t="s">
        <v>455</v>
      </c>
      <c r="I679" s="43">
        <v>1650</v>
      </c>
      <c r="J679" s="32" t="s">
        <v>435</v>
      </c>
      <c r="K679">
        <v>4</v>
      </c>
      <c r="L679">
        <v>8</v>
      </c>
      <c r="M679">
        <v>42</v>
      </c>
      <c r="N679" s="22" t="s">
        <v>171</v>
      </c>
      <c r="O679" s="21" t="s">
        <v>53</v>
      </c>
      <c r="P679">
        <v>4</v>
      </c>
      <c r="Q679">
        <v>5.6</v>
      </c>
      <c r="R679">
        <v>119</v>
      </c>
      <c r="S679">
        <v>1</v>
      </c>
      <c r="T679">
        <v>1</v>
      </c>
      <c r="U679">
        <v>1</v>
      </c>
      <c r="V679">
        <v>5</v>
      </c>
      <c r="Y679" t="s">
        <v>1251</v>
      </c>
      <c r="Z679">
        <v>1093</v>
      </c>
      <c r="AA679" t="s">
        <v>546</v>
      </c>
    </row>
    <row r="680" spans="1:27" x14ac:dyDescent="0.25">
      <c r="A680" s="19" t="s">
        <v>169</v>
      </c>
      <c r="B680" s="18" t="s">
        <v>170</v>
      </c>
      <c r="C680" s="18" t="s">
        <v>2280</v>
      </c>
      <c r="D680" s="36" t="str">
        <f>VLOOKUP(S680, method!$A$1:$B$15, 2, 0)</f>
        <v>中後</v>
      </c>
      <c r="E680">
        <v>131</v>
      </c>
      <c r="F680" s="28">
        <v>3</v>
      </c>
      <c r="G680" t="s">
        <v>916</v>
      </c>
      <c r="H680" s="31" t="s">
        <v>461</v>
      </c>
      <c r="I680" s="43">
        <v>1650</v>
      </c>
      <c r="J680" s="32" t="s">
        <v>435</v>
      </c>
      <c r="K680">
        <v>4</v>
      </c>
      <c r="L680">
        <v>5</v>
      </c>
      <c r="M680">
        <v>42</v>
      </c>
      <c r="N680" s="22" t="s">
        <v>171</v>
      </c>
      <c r="O680" s="21" t="s">
        <v>53</v>
      </c>
      <c r="P680" s="12" t="s">
        <v>464</v>
      </c>
      <c r="Q680">
        <v>22</v>
      </c>
      <c r="R680">
        <v>119</v>
      </c>
      <c r="S680">
        <v>8</v>
      </c>
      <c r="T680">
        <v>8</v>
      </c>
      <c r="U680">
        <v>8</v>
      </c>
      <c r="V680">
        <v>3</v>
      </c>
      <c r="Y680" t="s">
        <v>1048</v>
      </c>
      <c r="Z680">
        <v>1085</v>
      </c>
      <c r="AA680" t="s">
        <v>546</v>
      </c>
    </row>
    <row r="681" spans="1:27" x14ac:dyDescent="0.25">
      <c r="A681" s="19" t="s">
        <v>169</v>
      </c>
      <c r="B681" s="18" t="s">
        <v>170</v>
      </c>
      <c r="C681" s="18" t="s">
        <v>2280</v>
      </c>
      <c r="D681" s="36" t="str">
        <f>VLOOKUP(S681, method!$A$1:$B$15, 2, 0)</f>
        <v>中後</v>
      </c>
      <c r="E681">
        <v>70</v>
      </c>
      <c r="F681">
        <v>13</v>
      </c>
      <c r="G681" t="s">
        <v>866</v>
      </c>
      <c r="H681" t="s">
        <v>441</v>
      </c>
      <c r="I681">
        <v>1800</v>
      </c>
      <c r="J681" s="32" t="s">
        <v>446</v>
      </c>
      <c r="K681">
        <v>4</v>
      </c>
      <c r="L681">
        <v>7</v>
      </c>
      <c r="M681">
        <v>44</v>
      </c>
      <c r="N681" s="22" t="s">
        <v>171</v>
      </c>
      <c r="O681" s="21" t="s">
        <v>53</v>
      </c>
      <c r="P681" t="s">
        <v>674</v>
      </c>
      <c r="Q681">
        <v>25</v>
      </c>
      <c r="R681">
        <v>121</v>
      </c>
      <c r="S681">
        <v>10</v>
      </c>
      <c r="T681">
        <v>7</v>
      </c>
      <c r="U681">
        <v>7</v>
      </c>
      <c r="V681">
        <v>8</v>
      </c>
      <c r="W681">
        <v>13</v>
      </c>
      <c r="Y681" t="s">
        <v>1252</v>
      </c>
      <c r="Z681">
        <v>1075</v>
      </c>
      <c r="AA681" t="s">
        <v>546</v>
      </c>
    </row>
    <row r="682" spans="1:27" x14ac:dyDescent="0.25">
      <c r="A682" s="19" t="s">
        <v>169</v>
      </c>
      <c r="B682" s="18" t="s">
        <v>170</v>
      </c>
      <c r="C682" s="18" t="s">
        <v>2280</v>
      </c>
      <c r="D682" s="38" t="str">
        <f>VLOOKUP(S682, method!$A$1:$B$15, 2, 0)</f>
        <v>留後</v>
      </c>
      <c r="E682">
        <v>826</v>
      </c>
      <c r="F682">
        <v>10</v>
      </c>
      <c r="G682" t="s">
        <v>611</v>
      </c>
      <c r="H682" t="s">
        <v>434</v>
      </c>
      <c r="I682">
        <v>1400</v>
      </c>
      <c r="J682" s="32" t="s">
        <v>435</v>
      </c>
      <c r="K682">
        <v>4</v>
      </c>
      <c r="L682">
        <v>9</v>
      </c>
      <c r="M682">
        <v>48</v>
      </c>
      <c r="N682" s="22" t="s">
        <v>171</v>
      </c>
      <c r="O682" s="21" t="s">
        <v>53</v>
      </c>
      <c r="P682" t="s">
        <v>436</v>
      </c>
      <c r="Q682">
        <v>27</v>
      </c>
      <c r="R682">
        <v>125</v>
      </c>
      <c r="S682">
        <v>12</v>
      </c>
      <c r="T682">
        <v>11</v>
      </c>
      <c r="U682">
        <v>11</v>
      </c>
      <c r="V682">
        <v>10</v>
      </c>
      <c r="Y682" t="s">
        <v>1253</v>
      </c>
      <c r="Z682">
        <v>1076</v>
      </c>
      <c r="AA682" t="s">
        <v>546</v>
      </c>
    </row>
    <row r="683" spans="1:27" x14ac:dyDescent="0.25">
      <c r="A683" s="19" t="s">
        <v>169</v>
      </c>
      <c r="B683" s="18" t="s">
        <v>170</v>
      </c>
      <c r="C683" s="18" t="s">
        <v>2280</v>
      </c>
      <c r="D683" s="37" t="str">
        <f>VLOOKUP(S683, method!$A$1:$B$15, 2, 0)</f>
        <v>中前</v>
      </c>
      <c r="E683">
        <v>797</v>
      </c>
      <c r="F683" s="34">
        <v>4</v>
      </c>
      <c r="G683" t="s">
        <v>830</v>
      </c>
      <c r="H683" s="31" t="s">
        <v>450</v>
      </c>
      <c r="I683" s="43">
        <v>1650</v>
      </c>
      <c r="J683" s="32" t="s">
        <v>435</v>
      </c>
      <c r="K683">
        <v>4</v>
      </c>
      <c r="L683">
        <v>4</v>
      </c>
      <c r="M683">
        <v>50</v>
      </c>
      <c r="N683" s="22" t="s">
        <v>171</v>
      </c>
      <c r="O683" s="21" t="s">
        <v>53</v>
      </c>
      <c r="P683" t="s">
        <v>474</v>
      </c>
      <c r="Q683">
        <v>28</v>
      </c>
      <c r="R683">
        <v>124</v>
      </c>
      <c r="S683">
        <v>7</v>
      </c>
      <c r="T683">
        <v>6</v>
      </c>
      <c r="U683">
        <v>6</v>
      </c>
      <c r="V683">
        <v>4</v>
      </c>
      <c r="Y683" t="s">
        <v>886</v>
      </c>
      <c r="Z683">
        <v>1079</v>
      </c>
      <c r="AA683" t="s">
        <v>546</v>
      </c>
    </row>
    <row r="684" spans="1:27" x14ac:dyDescent="0.25">
      <c r="A684" s="19" t="s">
        <v>169</v>
      </c>
      <c r="B684" s="18" t="s">
        <v>170</v>
      </c>
      <c r="C684" s="18" t="s">
        <v>2280</v>
      </c>
      <c r="D684" s="38" t="str">
        <f>VLOOKUP(S684, method!$A$1:$B$15, 2, 0)</f>
        <v>留後</v>
      </c>
      <c r="E684">
        <v>737</v>
      </c>
      <c r="F684">
        <v>6</v>
      </c>
      <c r="G684" t="s">
        <v>832</v>
      </c>
      <c r="H684" t="s">
        <v>429</v>
      </c>
      <c r="I684">
        <v>1200</v>
      </c>
      <c r="J684" s="32" t="s">
        <v>435</v>
      </c>
      <c r="K684">
        <v>4</v>
      </c>
      <c r="L684">
        <v>8</v>
      </c>
      <c r="M684">
        <v>52</v>
      </c>
      <c r="N684" s="22" t="s">
        <v>171</v>
      </c>
      <c r="O684" s="21" t="s">
        <v>53</v>
      </c>
      <c r="P684" t="s">
        <v>817</v>
      </c>
      <c r="Q684">
        <v>131</v>
      </c>
      <c r="R684">
        <v>129</v>
      </c>
      <c r="S684">
        <v>11</v>
      </c>
      <c r="T684">
        <v>9</v>
      </c>
      <c r="U684">
        <v>6</v>
      </c>
      <c r="Y684" t="s">
        <v>814</v>
      </c>
      <c r="Z684">
        <v>1083</v>
      </c>
      <c r="AA684" t="s">
        <v>546</v>
      </c>
    </row>
    <row r="685" spans="1:27" x14ac:dyDescent="0.25">
      <c r="A685" s="19" t="s">
        <v>169</v>
      </c>
      <c r="B685" s="18" t="s">
        <v>170</v>
      </c>
      <c r="C685" s="18" t="s">
        <v>2280</v>
      </c>
      <c r="D685" s="36" t="str">
        <f>VLOOKUP(S685, method!$A$1:$B$15, 2, 0)</f>
        <v>中後</v>
      </c>
      <c r="E685">
        <v>630</v>
      </c>
      <c r="F685">
        <v>11</v>
      </c>
      <c r="G685" t="s">
        <v>737</v>
      </c>
      <c r="H685" s="31" t="s">
        <v>450</v>
      </c>
      <c r="I685">
        <v>1200</v>
      </c>
      <c r="J685" s="33" t="s">
        <v>499</v>
      </c>
      <c r="K685">
        <v>4</v>
      </c>
      <c r="L685">
        <v>7</v>
      </c>
      <c r="M685">
        <v>52</v>
      </c>
      <c r="N685" s="22" t="s">
        <v>171</v>
      </c>
      <c r="O685" s="21" t="s">
        <v>53</v>
      </c>
      <c r="P685" t="s">
        <v>624</v>
      </c>
      <c r="Q685">
        <v>37</v>
      </c>
      <c r="R685">
        <v>127</v>
      </c>
      <c r="S685">
        <v>8</v>
      </c>
      <c r="T685">
        <v>7</v>
      </c>
      <c r="U685">
        <v>11</v>
      </c>
      <c r="Y685" t="s">
        <v>1254</v>
      </c>
      <c r="Z685">
        <v>1081</v>
      </c>
      <c r="AA685" t="s">
        <v>546</v>
      </c>
    </row>
    <row r="686" spans="1:27" x14ac:dyDescent="0.25">
      <c r="A686" s="19" t="s">
        <v>169</v>
      </c>
      <c r="B686" s="19" t="s">
        <v>174</v>
      </c>
      <c r="C686" s="19" t="s">
        <v>2281</v>
      </c>
      <c r="D686" s="36" t="str">
        <f>VLOOKUP(S686, method!$A$1:$B$15, 2, 0)</f>
        <v>中後</v>
      </c>
      <c r="E686">
        <v>23</v>
      </c>
      <c r="F686">
        <v>9</v>
      </c>
      <c r="G686" t="s">
        <v>587</v>
      </c>
      <c r="H686" t="s">
        <v>518</v>
      </c>
      <c r="I686">
        <v>1400</v>
      </c>
      <c r="J686" s="32" t="s">
        <v>446</v>
      </c>
      <c r="K686">
        <v>4</v>
      </c>
      <c r="L686">
        <v>7</v>
      </c>
      <c r="M686">
        <v>56</v>
      </c>
      <c r="N686" s="17" t="s">
        <v>111</v>
      </c>
      <c r="O686" s="25" t="s">
        <v>150</v>
      </c>
      <c r="P686" t="s">
        <v>442</v>
      </c>
      <c r="Q686">
        <v>10</v>
      </c>
      <c r="R686">
        <v>132</v>
      </c>
      <c r="S686">
        <v>8</v>
      </c>
      <c r="T686">
        <v>10</v>
      </c>
      <c r="U686">
        <v>11</v>
      </c>
      <c r="V686">
        <v>9</v>
      </c>
      <c r="Y686" t="s">
        <v>1255</v>
      </c>
      <c r="Z686">
        <v>1044</v>
      </c>
      <c r="AA686" t="s">
        <v>16</v>
      </c>
    </row>
    <row r="687" spans="1:27" x14ac:dyDescent="0.25">
      <c r="A687" s="19" t="s">
        <v>169</v>
      </c>
      <c r="B687" s="19" t="s">
        <v>174</v>
      </c>
      <c r="C687" s="19" t="s">
        <v>2281</v>
      </c>
      <c r="D687" s="37" t="str">
        <f>VLOOKUP(S687, method!$A$1:$B$15, 2, 0)</f>
        <v>中前</v>
      </c>
      <c r="E687">
        <v>813</v>
      </c>
      <c r="F687" s="28">
        <v>3</v>
      </c>
      <c r="G687" t="s">
        <v>709</v>
      </c>
      <c r="H687" t="s">
        <v>441</v>
      </c>
      <c r="I687">
        <v>1400</v>
      </c>
      <c r="J687" s="32" t="s">
        <v>446</v>
      </c>
      <c r="K687">
        <v>4</v>
      </c>
      <c r="L687">
        <v>1</v>
      </c>
      <c r="M687">
        <v>56</v>
      </c>
      <c r="N687" s="17" t="s">
        <v>111</v>
      </c>
      <c r="O687" s="22" t="s">
        <v>471</v>
      </c>
      <c r="P687" s="12">
        <v>1</v>
      </c>
      <c r="Q687">
        <v>14</v>
      </c>
      <c r="R687">
        <v>129</v>
      </c>
      <c r="S687">
        <v>6</v>
      </c>
      <c r="T687">
        <v>7</v>
      </c>
      <c r="U687">
        <v>7</v>
      </c>
      <c r="V687">
        <v>3</v>
      </c>
      <c r="Y687" t="s">
        <v>1256</v>
      </c>
      <c r="Z687">
        <v>1024</v>
      </c>
      <c r="AA687" t="s">
        <v>16</v>
      </c>
    </row>
    <row r="688" spans="1:27" x14ac:dyDescent="0.25">
      <c r="A688" s="19" t="s">
        <v>169</v>
      </c>
      <c r="B688" s="19" t="s">
        <v>174</v>
      </c>
      <c r="C688" s="19" t="s">
        <v>2281</v>
      </c>
      <c r="D688" s="36" t="str">
        <f>VLOOKUP(S688, method!$A$1:$B$15, 2, 0)</f>
        <v>中後</v>
      </c>
      <c r="E688">
        <v>749</v>
      </c>
      <c r="F688" s="28">
        <v>2</v>
      </c>
      <c r="G688" t="s">
        <v>551</v>
      </c>
      <c r="H688" s="31" t="s">
        <v>455</v>
      </c>
      <c r="I688" s="43">
        <v>1650</v>
      </c>
      <c r="J688" s="32" t="s">
        <v>446</v>
      </c>
      <c r="K688">
        <v>4</v>
      </c>
      <c r="L688">
        <v>6</v>
      </c>
      <c r="M688">
        <v>56</v>
      </c>
      <c r="N688" s="17" t="s">
        <v>111</v>
      </c>
      <c r="O688" s="24" t="s">
        <v>34</v>
      </c>
      <c r="P688" s="12" t="s">
        <v>558</v>
      </c>
      <c r="Q688">
        <v>21</v>
      </c>
      <c r="R688">
        <v>134</v>
      </c>
      <c r="S688">
        <v>8</v>
      </c>
      <c r="T688">
        <v>8</v>
      </c>
      <c r="U688">
        <v>9</v>
      </c>
      <c r="V688">
        <v>2</v>
      </c>
      <c r="Y688" t="s">
        <v>175</v>
      </c>
      <c r="Z688">
        <v>1043</v>
      </c>
      <c r="AA688" t="s">
        <v>16</v>
      </c>
    </row>
    <row r="689" spans="1:27" x14ac:dyDescent="0.25">
      <c r="A689" s="19" t="s">
        <v>169</v>
      </c>
      <c r="B689" s="19" t="s">
        <v>174</v>
      </c>
      <c r="C689" s="19" t="s">
        <v>2281</v>
      </c>
      <c r="D689" s="35" t="str">
        <f>VLOOKUP(S689, method!$A$1:$B$15, 2, 0)</f>
        <v>放頭</v>
      </c>
      <c r="E689">
        <v>703</v>
      </c>
      <c r="F689">
        <v>8</v>
      </c>
      <c r="G689" t="s">
        <v>526</v>
      </c>
      <c r="H689" t="s">
        <v>434</v>
      </c>
      <c r="I689">
        <v>1400</v>
      </c>
      <c r="J689" s="32" t="s">
        <v>435</v>
      </c>
      <c r="K689">
        <v>4</v>
      </c>
      <c r="L689">
        <v>5</v>
      </c>
      <c r="M689">
        <v>57</v>
      </c>
      <c r="N689" s="17" t="s">
        <v>111</v>
      </c>
      <c r="O689" s="26" t="s">
        <v>693</v>
      </c>
      <c r="P689" t="s">
        <v>624</v>
      </c>
      <c r="Q689">
        <v>28</v>
      </c>
      <c r="R689">
        <v>133</v>
      </c>
      <c r="S689">
        <v>2</v>
      </c>
      <c r="T689">
        <v>4</v>
      </c>
      <c r="U689">
        <v>3</v>
      </c>
      <c r="V689">
        <v>8</v>
      </c>
      <c r="Y689" t="s">
        <v>1257</v>
      </c>
      <c r="Z689">
        <v>1050</v>
      </c>
      <c r="AA689" t="s">
        <v>16</v>
      </c>
    </row>
    <row r="690" spans="1:27" x14ac:dyDescent="0.25">
      <c r="A690" s="19" t="s">
        <v>169</v>
      </c>
      <c r="B690" s="19" t="s">
        <v>174</v>
      </c>
      <c r="C690" s="19" t="s">
        <v>2281</v>
      </c>
      <c r="D690" s="38" t="str">
        <f>VLOOKUP(S690, method!$A$1:$B$15, 2, 0)</f>
        <v>留後</v>
      </c>
      <c r="E690">
        <v>622</v>
      </c>
      <c r="F690">
        <v>8</v>
      </c>
      <c r="G690" t="s">
        <v>985</v>
      </c>
      <c r="H690" t="s">
        <v>434</v>
      </c>
      <c r="I690">
        <v>1400</v>
      </c>
      <c r="J690" s="32" t="s">
        <v>435</v>
      </c>
      <c r="K690">
        <v>4</v>
      </c>
      <c r="L690">
        <v>10</v>
      </c>
      <c r="M690">
        <v>57</v>
      </c>
      <c r="N690" s="17" t="s">
        <v>111</v>
      </c>
      <c r="O690" s="24" t="s">
        <v>397</v>
      </c>
      <c r="P690" t="s">
        <v>817</v>
      </c>
      <c r="Q690">
        <v>42</v>
      </c>
      <c r="R690">
        <v>132</v>
      </c>
      <c r="S690">
        <v>11</v>
      </c>
      <c r="T690">
        <v>12</v>
      </c>
      <c r="U690">
        <v>12</v>
      </c>
      <c r="V690">
        <v>8</v>
      </c>
      <c r="Y690" t="s">
        <v>1258</v>
      </c>
      <c r="Z690">
        <v>1046</v>
      </c>
      <c r="AA690" t="s">
        <v>16</v>
      </c>
    </row>
    <row r="691" spans="1:27" x14ac:dyDescent="0.25">
      <c r="A691" s="19" t="s">
        <v>169</v>
      </c>
      <c r="B691" s="19" t="s">
        <v>174</v>
      </c>
      <c r="C691" s="19" t="s">
        <v>2281</v>
      </c>
      <c r="D691" s="38" t="str">
        <f>VLOOKUP(S691, method!$A$1:$B$15, 2, 0)</f>
        <v>留後</v>
      </c>
      <c r="E691">
        <v>524</v>
      </c>
      <c r="F691">
        <v>9</v>
      </c>
      <c r="G691" t="s">
        <v>528</v>
      </c>
      <c r="H691" t="s">
        <v>434</v>
      </c>
      <c r="I691">
        <v>1400</v>
      </c>
      <c r="J691" s="32" t="s">
        <v>446</v>
      </c>
      <c r="K691">
        <v>4</v>
      </c>
      <c r="L691">
        <v>12</v>
      </c>
      <c r="M691">
        <v>57</v>
      </c>
      <c r="N691" s="17" t="s">
        <v>111</v>
      </c>
      <c r="O691" s="25" t="s">
        <v>405</v>
      </c>
      <c r="P691" t="s">
        <v>699</v>
      </c>
      <c r="Q691">
        <v>14</v>
      </c>
      <c r="R691">
        <v>132</v>
      </c>
      <c r="S691">
        <v>14</v>
      </c>
      <c r="T691">
        <v>14</v>
      </c>
      <c r="U691">
        <v>13</v>
      </c>
      <c r="V691">
        <v>9</v>
      </c>
      <c r="Y691" t="s">
        <v>1259</v>
      </c>
      <c r="Z691">
        <v>1054</v>
      </c>
      <c r="AA691" t="s">
        <v>16</v>
      </c>
    </row>
    <row r="692" spans="1:27" x14ac:dyDescent="0.25">
      <c r="A692" s="19" t="s">
        <v>169</v>
      </c>
      <c r="B692" s="19" t="s">
        <v>174</v>
      </c>
      <c r="C692" s="19" t="s">
        <v>2281</v>
      </c>
      <c r="D692" s="37" t="str">
        <f>VLOOKUP(S692, method!$A$1:$B$15, 2, 0)</f>
        <v>中前</v>
      </c>
      <c r="E692">
        <v>430</v>
      </c>
      <c r="F692" s="28">
        <v>2</v>
      </c>
      <c r="G692" t="s">
        <v>463</v>
      </c>
      <c r="H692" t="s">
        <v>441</v>
      </c>
      <c r="I692">
        <v>1400</v>
      </c>
      <c r="J692" s="32" t="s">
        <v>446</v>
      </c>
      <c r="K692">
        <v>4</v>
      </c>
      <c r="L692">
        <v>1</v>
      </c>
      <c r="M692">
        <v>56</v>
      </c>
      <c r="N692" s="17" t="s">
        <v>111</v>
      </c>
      <c r="O692" s="16" t="s">
        <v>13</v>
      </c>
      <c r="P692" s="12">
        <v>1</v>
      </c>
      <c r="Q692">
        <v>4.5</v>
      </c>
      <c r="R692">
        <v>131</v>
      </c>
      <c r="S692">
        <v>6</v>
      </c>
      <c r="T692">
        <v>6</v>
      </c>
      <c r="U692">
        <v>7</v>
      </c>
      <c r="V692">
        <v>2</v>
      </c>
      <c r="Y692" t="s">
        <v>1260</v>
      </c>
      <c r="Z692">
        <v>1046</v>
      </c>
      <c r="AA692" t="s">
        <v>16</v>
      </c>
    </row>
    <row r="693" spans="1:27" x14ac:dyDescent="0.25">
      <c r="A693" s="19" t="s">
        <v>169</v>
      </c>
      <c r="B693" s="19" t="s">
        <v>174</v>
      </c>
      <c r="C693" s="19" t="s">
        <v>2281</v>
      </c>
      <c r="D693" s="38" t="str">
        <f>VLOOKUP(S693, method!$A$1:$B$15, 2, 0)</f>
        <v>留後</v>
      </c>
      <c r="E693">
        <v>359</v>
      </c>
      <c r="F693" s="28">
        <v>1</v>
      </c>
      <c r="G693" t="s">
        <v>532</v>
      </c>
      <c r="H693" t="s">
        <v>434</v>
      </c>
      <c r="I693">
        <v>1400</v>
      </c>
      <c r="J693" s="32" t="s">
        <v>435</v>
      </c>
      <c r="K693">
        <v>4</v>
      </c>
      <c r="L693">
        <v>7</v>
      </c>
      <c r="M693">
        <v>50</v>
      </c>
      <c r="N693" s="17" t="s">
        <v>111</v>
      </c>
      <c r="O693" s="24" t="s">
        <v>397</v>
      </c>
      <c r="P693" s="12" t="s">
        <v>914</v>
      </c>
      <c r="Q693">
        <v>9.3000000000000007</v>
      </c>
      <c r="R693">
        <v>125</v>
      </c>
      <c r="S693">
        <v>12</v>
      </c>
      <c r="T693">
        <v>13</v>
      </c>
      <c r="U693">
        <v>9</v>
      </c>
      <c r="V693">
        <v>1</v>
      </c>
      <c r="Y693" t="s">
        <v>1261</v>
      </c>
      <c r="Z693">
        <v>1038</v>
      </c>
      <c r="AA693" t="s">
        <v>16</v>
      </c>
    </row>
    <row r="694" spans="1:27" x14ac:dyDescent="0.25">
      <c r="A694" s="19" t="s">
        <v>169</v>
      </c>
      <c r="B694" s="19" t="s">
        <v>174</v>
      </c>
      <c r="C694" s="19" t="s">
        <v>2281</v>
      </c>
      <c r="D694" s="36" t="str">
        <f>VLOOKUP(S694, method!$A$1:$B$15, 2, 0)</f>
        <v>中後</v>
      </c>
      <c r="E694">
        <v>303</v>
      </c>
      <c r="F694" s="34">
        <v>5</v>
      </c>
      <c r="G694" t="s">
        <v>1224</v>
      </c>
      <c r="H694" t="s">
        <v>506</v>
      </c>
      <c r="I694">
        <v>1400</v>
      </c>
      <c r="J694" s="32" t="s">
        <v>435</v>
      </c>
      <c r="K694">
        <v>4</v>
      </c>
      <c r="L694">
        <v>13</v>
      </c>
      <c r="M694">
        <v>52</v>
      </c>
      <c r="N694" s="17" t="s">
        <v>111</v>
      </c>
      <c r="O694" s="16" t="s">
        <v>13</v>
      </c>
      <c r="P694" t="s">
        <v>474</v>
      </c>
      <c r="Q694">
        <v>6.8</v>
      </c>
      <c r="R694">
        <v>127</v>
      </c>
      <c r="S694">
        <v>10</v>
      </c>
      <c r="T694">
        <v>12</v>
      </c>
      <c r="U694">
        <v>11</v>
      </c>
      <c r="V694">
        <v>5</v>
      </c>
      <c r="Y694" t="s">
        <v>1108</v>
      </c>
      <c r="Z694">
        <v>1026</v>
      </c>
      <c r="AA694" t="s">
        <v>16</v>
      </c>
    </row>
    <row r="695" spans="1:27" x14ac:dyDescent="0.25">
      <c r="A695" s="19" t="s">
        <v>169</v>
      </c>
      <c r="B695" s="19" t="s">
        <v>174</v>
      </c>
      <c r="C695" s="19" t="s">
        <v>2281</v>
      </c>
      <c r="D695" s="38" t="str">
        <f>VLOOKUP(S695, method!$A$1:$B$15, 2, 0)</f>
        <v>留後</v>
      </c>
      <c r="E695">
        <v>112</v>
      </c>
      <c r="F695">
        <v>9</v>
      </c>
      <c r="G695" t="s">
        <v>723</v>
      </c>
      <c r="H695" t="s">
        <v>506</v>
      </c>
      <c r="I695">
        <v>1400</v>
      </c>
      <c r="J695" s="32" t="s">
        <v>446</v>
      </c>
      <c r="K695">
        <v>4</v>
      </c>
      <c r="L695">
        <v>9</v>
      </c>
      <c r="M695">
        <v>52</v>
      </c>
      <c r="N695" s="17" t="s">
        <v>111</v>
      </c>
      <c r="O695" s="20" t="s">
        <v>19</v>
      </c>
      <c r="P695" t="s">
        <v>447</v>
      </c>
      <c r="Q695">
        <v>2.1</v>
      </c>
      <c r="R695">
        <v>127</v>
      </c>
      <c r="S695">
        <v>12</v>
      </c>
      <c r="T695">
        <v>12</v>
      </c>
      <c r="U695">
        <v>10</v>
      </c>
      <c r="V695">
        <v>9</v>
      </c>
      <c r="Y695" t="s">
        <v>980</v>
      </c>
      <c r="Z695">
        <v>1023</v>
      </c>
      <c r="AA695" t="s">
        <v>16</v>
      </c>
    </row>
    <row r="696" spans="1:27" x14ac:dyDescent="0.25">
      <c r="A696" s="19" t="s">
        <v>169</v>
      </c>
      <c r="B696" s="19" t="s">
        <v>174</v>
      </c>
      <c r="C696" s="19" t="s">
        <v>2281</v>
      </c>
      <c r="D696" s="38" t="str">
        <f>VLOOKUP(S696, method!$A$1:$B$15, 2, 0)</f>
        <v>留後</v>
      </c>
      <c r="E696">
        <v>60</v>
      </c>
      <c r="F696" s="28">
        <v>2</v>
      </c>
      <c r="G696" t="s">
        <v>725</v>
      </c>
      <c r="H696" t="s">
        <v>429</v>
      </c>
      <c r="I696">
        <v>1400</v>
      </c>
      <c r="J696" s="32" t="s">
        <v>435</v>
      </c>
      <c r="K696">
        <v>4</v>
      </c>
      <c r="L696">
        <v>12</v>
      </c>
      <c r="M696">
        <v>50</v>
      </c>
      <c r="N696" s="17" t="s">
        <v>111</v>
      </c>
      <c r="O696" s="23" t="s">
        <v>487</v>
      </c>
      <c r="P696" s="12" t="s">
        <v>662</v>
      </c>
      <c r="Q696">
        <v>8.1999999999999993</v>
      </c>
      <c r="R696">
        <v>122</v>
      </c>
      <c r="S696">
        <v>12</v>
      </c>
      <c r="T696">
        <v>12</v>
      </c>
      <c r="U696">
        <v>12</v>
      </c>
      <c r="V696">
        <v>2</v>
      </c>
      <c r="Y696" t="s">
        <v>1257</v>
      </c>
      <c r="Z696">
        <v>1021</v>
      </c>
      <c r="AA696" t="s">
        <v>16</v>
      </c>
    </row>
    <row r="697" spans="1:27" x14ac:dyDescent="0.25">
      <c r="A697" s="19" t="s">
        <v>169</v>
      </c>
      <c r="B697" s="19" t="s">
        <v>174</v>
      </c>
      <c r="C697" s="19" t="s">
        <v>2281</v>
      </c>
      <c r="D697" s="36" t="str">
        <f>VLOOKUP(S697, method!$A$1:$B$15, 2, 0)</f>
        <v>中後</v>
      </c>
      <c r="E697">
        <v>6</v>
      </c>
      <c r="F697" s="34">
        <v>4</v>
      </c>
      <c r="G697" t="s">
        <v>695</v>
      </c>
      <c r="H697" t="s">
        <v>434</v>
      </c>
      <c r="I697">
        <v>1400</v>
      </c>
      <c r="J697" s="33" t="s">
        <v>499</v>
      </c>
      <c r="K697">
        <v>4</v>
      </c>
      <c r="L697">
        <v>13</v>
      </c>
      <c r="M697">
        <v>50</v>
      </c>
      <c r="N697" s="17" t="s">
        <v>111</v>
      </c>
      <c r="O697" s="23" t="s">
        <v>487</v>
      </c>
      <c r="P697" t="s">
        <v>519</v>
      </c>
      <c r="Q697">
        <v>6.8</v>
      </c>
      <c r="R697">
        <v>122</v>
      </c>
      <c r="S697">
        <v>10</v>
      </c>
      <c r="T697">
        <v>8</v>
      </c>
      <c r="U697">
        <v>7</v>
      </c>
      <c r="V697">
        <v>4</v>
      </c>
      <c r="Y697" t="s">
        <v>1262</v>
      </c>
      <c r="Z697">
        <v>1030</v>
      </c>
      <c r="AA697" t="s">
        <v>16</v>
      </c>
    </row>
    <row r="698" spans="1:27" x14ac:dyDescent="0.25">
      <c r="A698" s="19" t="s">
        <v>169</v>
      </c>
      <c r="B698" s="19" t="s">
        <v>174</v>
      </c>
      <c r="C698" s="19" t="s">
        <v>2281</v>
      </c>
      <c r="D698" s="36" t="str">
        <f>VLOOKUP(S698, method!$A$1:$B$15, 2, 0)</f>
        <v>中後</v>
      </c>
      <c r="E698">
        <v>789</v>
      </c>
      <c r="F698" s="28">
        <v>2</v>
      </c>
      <c r="G698" t="s">
        <v>768</v>
      </c>
      <c r="H698" t="s">
        <v>518</v>
      </c>
      <c r="I698">
        <v>1400</v>
      </c>
      <c r="J698" s="32" t="s">
        <v>435</v>
      </c>
      <c r="K698">
        <v>4</v>
      </c>
      <c r="L698">
        <v>4</v>
      </c>
      <c r="M698">
        <v>49</v>
      </c>
      <c r="N698" s="17" t="s">
        <v>111</v>
      </c>
      <c r="O698" s="16" t="s">
        <v>13</v>
      </c>
      <c r="P698" s="12" t="s">
        <v>883</v>
      </c>
      <c r="Q698">
        <v>3</v>
      </c>
      <c r="R698">
        <v>125</v>
      </c>
      <c r="S698">
        <v>8</v>
      </c>
      <c r="T698">
        <v>8</v>
      </c>
      <c r="U698">
        <v>8</v>
      </c>
      <c r="V698">
        <v>2</v>
      </c>
      <c r="Y698" t="s">
        <v>1263</v>
      </c>
      <c r="Z698">
        <v>1031</v>
      </c>
      <c r="AA698" t="s">
        <v>16</v>
      </c>
    </row>
    <row r="699" spans="1:27" x14ac:dyDescent="0.25">
      <c r="A699" s="19" t="s">
        <v>169</v>
      </c>
      <c r="B699" s="19" t="s">
        <v>174</v>
      </c>
      <c r="C699" s="19" t="s">
        <v>2281</v>
      </c>
      <c r="D699" s="38" t="str">
        <f>VLOOKUP(S699, method!$A$1:$B$15, 2, 0)</f>
        <v>留後</v>
      </c>
      <c r="E699">
        <v>760</v>
      </c>
      <c r="F699" s="28">
        <v>2</v>
      </c>
      <c r="G699" t="s">
        <v>576</v>
      </c>
      <c r="H699" t="s">
        <v>441</v>
      </c>
      <c r="I699">
        <v>1400</v>
      </c>
      <c r="J699" s="33" t="s">
        <v>577</v>
      </c>
      <c r="K699">
        <v>4</v>
      </c>
      <c r="L699">
        <v>2</v>
      </c>
      <c r="M699">
        <v>49</v>
      </c>
      <c r="N699" s="17" t="s">
        <v>111</v>
      </c>
      <c r="O699" s="16" t="s">
        <v>13</v>
      </c>
      <c r="P699" s="12" t="s">
        <v>558</v>
      </c>
      <c r="Q699">
        <v>3.9</v>
      </c>
      <c r="R699">
        <v>125</v>
      </c>
      <c r="S699">
        <v>13</v>
      </c>
      <c r="T699">
        <v>8</v>
      </c>
      <c r="U699">
        <v>5</v>
      </c>
      <c r="V699">
        <v>2</v>
      </c>
      <c r="Y699" t="s">
        <v>810</v>
      </c>
      <c r="Z699">
        <v>1029</v>
      </c>
      <c r="AA699" t="s">
        <v>16</v>
      </c>
    </row>
    <row r="700" spans="1:27" x14ac:dyDescent="0.25">
      <c r="A700" s="19" t="s">
        <v>169</v>
      </c>
      <c r="B700" s="19" t="s">
        <v>174</v>
      </c>
      <c r="C700" s="19" t="s">
        <v>2281</v>
      </c>
      <c r="D700" s="36" t="str">
        <f>VLOOKUP(S700, method!$A$1:$B$15, 2, 0)</f>
        <v>中後</v>
      </c>
      <c r="E700">
        <v>699</v>
      </c>
      <c r="F700" s="28">
        <v>2</v>
      </c>
      <c r="G700" t="s">
        <v>1000</v>
      </c>
      <c r="H700" t="s">
        <v>434</v>
      </c>
      <c r="I700">
        <v>1400</v>
      </c>
      <c r="J700" s="32" t="s">
        <v>435</v>
      </c>
      <c r="K700">
        <v>4</v>
      </c>
      <c r="L700">
        <v>11</v>
      </c>
      <c r="M700">
        <v>49</v>
      </c>
      <c r="N700" s="17" t="s">
        <v>111</v>
      </c>
      <c r="O700" s="26" t="s">
        <v>693</v>
      </c>
      <c r="P700" s="12" t="s">
        <v>464</v>
      </c>
      <c r="Q700">
        <v>9</v>
      </c>
      <c r="R700">
        <v>125</v>
      </c>
      <c r="S700">
        <v>8</v>
      </c>
      <c r="T700">
        <v>7</v>
      </c>
      <c r="U700">
        <v>6</v>
      </c>
      <c r="V700">
        <v>2</v>
      </c>
      <c r="Y700" t="s">
        <v>1264</v>
      </c>
      <c r="Z700">
        <v>1026</v>
      </c>
      <c r="AA700" t="s">
        <v>16</v>
      </c>
    </row>
    <row r="701" spans="1:27" x14ac:dyDescent="0.25">
      <c r="A701" s="19" t="s">
        <v>169</v>
      </c>
      <c r="B701" s="19" t="s">
        <v>174</v>
      </c>
      <c r="C701" s="19" t="s">
        <v>2281</v>
      </c>
      <c r="D701" s="36" t="str">
        <f>VLOOKUP(S701, method!$A$1:$B$15, 2, 0)</f>
        <v>中後</v>
      </c>
      <c r="E701">
        <v>620</v>
      </c>
      <c r="F701" s="34">
        <v>4</v>
      </c>
      <c r="G701" t="s">
        <v>1110</v>
      </c>
      <c r="H701" t="s">
        <v>434</v>
      </c>
      <c r="I701">
        <v>1400</v>
      </c>
      <c r="J701" s="33" t="s">
        <v>430</v>
      </c>
      <c r="K701">
        <v>4</v>
      </c>
      <c r="L701">
        <v>13</v>
      </c>
      <c r="M701">
        <v>51</v>
      </c>
      <c r="N701" s="17" t="s">
        <v>111</v>
      </c>
      <c r="O701" s="26" t="s">
        <v>693</v>
      </c>
      <c r="P701" t="s">
        <v>699</v>
      </c>
      <c r="Q701">
        <v>22</v>
      </c>
      <c r="R701">
        <v>126</v>
      </c>
      <c r="S701">
        <v>8</v>
      </c>
      <c r="T701">
        <v>11</v>
      </c>
      <c r="U701">
        <v>11</v>
      </c>
      <c r="V701">
        <v>4</v>
      </c>
      <c r="Y701" t="s">
        <v>1265</v>
      </c>
      <c r="Z701">
        <v>1025</v>
      </c>
      <c r="AA701" t="s">
        <v>16</v>
      </c>
    </row>
    <row r="702" spans="1:27" x14ac:dyDescent="0.25">
      <c r="A702" s="19" t="s">
        <v>169</v>
      </c>
      <c r="B702" s="19" t="s">
        <v>174</v>
      </c>
      <c r="C702" s="19" t="s">
        <v>2281</v>
      </c>
      <c r="D702" s="38" t="str">
        <f>VLOOKUP(S702, method!$A$1:$B$15, 2, 0)</f>
        <v>留後</v>
      </c>
      <c r="E702">
        <v>545</v>
      </c>
      <c r="F702" s="28">
        <v>3</v>
      </c>
      <c r="G702" t="s">
        <v>972</v>
      </c>
      <c r="H702" t="s">
        <v>539</v>
      </c>
      <c r="I702">
        <v>1400</v>
      </c>
      <c r="J702" s="32" t="s">
        <v>435</v>
      </c>
      <c r="K702">
        <v>4</v>
      </c>
      <c r="L702">
        <v>10</v>
      </c>
      <c r="M702">
        <v>52</v>
      </c>
      <c r="N702" s="17" t="s">
        <v>111</v>
      </c>
      <c r="O702" s="26" t="s">
        <v>693</v>
      </c>
      <c r="P702" s="12" t="s">
        <v>521</v>
      </c>
      <c r="Q702">
        <v>87</v>
      </c>
      <c r="R702">
        <v>127</v>
      </c>
      <c r="S702">
        <v>12</v>
      </c>
      <c r="T702">
        <v>12</v>
      </c>
      <c r="U702">
        <v>9</v>
      </c>
      <c r="V702">
        <v>3</v>
      </c>
      <c r="Y702" t="s">
        <v>1191</v>
      </c>
      <c r="Z702">
        <v>1015</v>
      </c>
      <c r="AA702" t="s">
        <v>16</v>
      </c>
    </row>
    <row r="703" spans="1:27" x14ac:dyDescent="0.25">
      <c r="A703" s="19" t="s">
        <v>169</v>
      </c>
      <c r="B703" s="19" t="s">
        <v>174</v>
      </c>
      <c r="C703" s="19" t="s">
        <v>2281</v>
      </c>
      <c r="D703" s="37" t="str">
        <f>VLOOKUP(S703, method!$A$1:$B$15, 2, 0)</f>
        <v>中前</v>
      </c>
      <c r="E703">
        <v>488</v>
      </c>
      <c r="F703">
        <v>7</v>
      </c>
      <c r="G703" t="s">
        <v>498</v>
      </c>
      <c r="H703" t="s">
        <v>429</v>
      </c>
      <c r="I703">
        <v>1200</v>
      </c>
      <c r="J703" s="32" t="s">
        <v>435</v>
      </c>
      <c r="K703">
        <v>4</v>
      </c>
      <c r="L703">
        <v>1</v>
      </c>
      <c r="M703">
        <v>54</v>
      </c>
      <c r="N703" s="17" t="s">
        <v>111</v>
      </c>
      <c r="O703" s="17" t="s">
        <v>121</v>
      </c>
      <c r="P703" t="s">
        <v>488</v>
      </c>
      <c r="Q703">
        <v>60</v>
      </c>
      <c r="R703">
        <v>129</v>
      </c>
      <c r="S703">
        <v>6</v>
      </c>
      <c r="T703">
        <v>7</v>
      </c>
      <c r="U703">
        <v>7</v>
      </c>
      <c r="Y703" t="s">
        <v>1266</v>
      </c>
      <c r="Z703">
        <v>1034</v>
      </c>
      <c r="AA703" t="s">
        <v>16</v>
      </c>
    </row>
    <row r="704" spans="1:27" x14ac:dyDescent="0.25">
      <c r="A704" s="19" t="s">
        <v>169</v>
      </c>
      <c r="B704" s="19" t="s">
        <v>174</v>
      </c>
      <c r="C704" s="19" t="s">
        <v>2281</v>
      </c>
      <c r="D704" s="38" t="str">
        <f>VLOOKUP(S704, method!$A$1:$B$15, 2, 0)</f>
        <v>留後</v>
      </c>
      <c r="E704">
        <v>412</v>
      </c>
      <c r="F704">
        <v>8</v>
      </c>
      <c r="G704" t="s">
        <v>896</v>
      </c>
      <c r="H704" t="s">
        <v>434</v>
      </c>
      <c r="I704">
        <v>1400</v>
      </c>
      <c r="J704" s="32" t="s">
        <v>435</v>
      </c>
      <c r="K704">
        <v>4</v>
      </c>
      <c r="L704">
        <v>12</v>
      </c>
      <c r="M704">
        <v>56</v>
      </c>
      <c r="N704" s="17" t="s">
        <v>111</v>
      </c>
      <c r="O704" s="17" t="s">
        <v>84</v>
      </c>
      <c r="P704">
        <v>4</v>
      </c>
      <c r="Q704">
        <v>73</v>
      </c>
      <c r="R704">
        <v>132</v>
      </c>
      <c r="S704">
        <v>11</v>
      </c>
      <c r="T704">
        <v>11</v>
      </c>
      <c r="U704">
        <v>8</v>
      </c>
      <c r="V704">
        <v>8</v>
      </c>
      <c r="Y704" t="s">
        <v>1267</v>
      </c>
      <c r="Z704">
        <v>1031</v>
      </c>
      <c r="AA704" t="s">
        <v>235</v>
      </c>
    </row>
    <row r="705" spans="1:28" x14ac:dyDescent="0.25">
      <c r="A705" s="19" t="s">
        <v>169</v>
      </c>
      <c r="B705" s="19" t="s">
        <v>174</v>
      </c>
      <c r="C705" s="19" t="s">
        <v>2281</v>
      </c>
      <c r="E705">
        <v>86</v>
      </c>
      <c r="F705" t="s">
        <v>720</v>
      </c>
      <c r="G705" t="s">
        <v>754</v>
      </c>
      <c r="H705" t="s">
        <v>539</v>
      </c>
      <c r="I705">
        <v>1400</v>
      </c>
      <c r="J705" s="32" t="s">
        <v>435</v>
      </c>
      <c r="K705">
        <v>4</v>
      </c>
      <c r="L705" t="s">
        <v>546</v>
      </c>
      <c r="M705">
        <v>56</v>
      </c>
      <c r="N705" s="23" t="s">
        <v>692</v>
      </c>
      <c r="O705" s="22" t="s">
        <v>471</v>
      </c>
      <c r="P705" t="s">
        <v>546</v>
      </c>
      <c r="Q705" t="s">
        <v>546</v>
      </c>
      <c r="R705">
        <v>130</v>
      </c>
      <c r="S705" t="s">
        <v>546</v>
      </c>
      <c r="Y705" t="s">
        <v>546</v>
      </c>
      <c r="Z705" t="s">
        <v>546</v>
      </c>
      <c r="AA705" t="s">
        <v>546</v>
      </c>
      <c r="AB705" t="s">
        <v>546</v>
      </c>
    </row>
    <row r="706" spans="1:28" x14ac:dyDescent="0.25">
      <c r="A706" s="19" t="s">
        <v>169</v>
      </c>
      <c r="B706" s="19" t="s">
        <v>174</v>
      </c>
      <c r="C706" s="19" t="s">
        <v>2281</v>
      </c>
      <c r="D706" s="36" t="str">
        <f>VLOOKUP(S706, method!$A$1:$B$15, 2, 0)</f>
        <v>中後</v>
      </c>
      <c r="E706">
        <v>8</v>
      </c>
      <c r="F706">
        <v>7</v>
      </c>
      <c r="G706" t="s">
        <v>706</v>
      </c>
      <c r="H706" t="s">
        <v>434</v>
      </c>
      <c r="I706">
        <v>1400</v>
      </c>
      <c r="J706" s="33" t="s">
        <v>499</v>
      </c>
      <c r="K706">
        <v>4</v>
      </c>
      <c r="L706">
        <v>8</v>
      </c>
      <c r="M706">
        <v>58</v>
      </c>
      <c r="N706" s="23" t="s">
        <v>692</v>
      </c>
      <c r="O706" s="22" t="s">
        <v>471</v>
      </c>
      <c r="P706">
        <v>5</v>
      </c>
      <c r="Q706">
        <v>25</v>
      </c>
      <c r="R706">
        <v>132</v>
      </c>
      <c r="S706">
        <v>10</v>
      </c>
      <c r="T706">
        <v>10</v>
      </c>
      <c r="U706">
        <v>10</v>
      </c>
      <c r="V706">
        <v>7</v>
      </c>
      <c r="Y706" t="s">
        <v>1268</v>
      </c>
      <c r="Z706">
        <v>1022</v>
      </c>
      <c r="AA706" t="s">
        <v>546</v>
      </c>
    </row>
    <row r="707" spans="1:28" x14ac:dyDescent="0.25">
      <c r="A707" s="19" t="s">
        <v>169</v>
      </c>
      <c r="B707" s="20" t="s">
        <v>177</v>
      </c>
      <c r="C707" s="20" t="s">
        <v>2282</v>
      </c>
      <c r="D707" s="38" t="str">
        <f>VLOOKUP(S707, method!$A$1:$B$15, 2, 0)</f>
        <v>留後</v>
      </c>
      <c r="E707">
        <v>6</v>
      </c>
      <c r="F707">
        <v>10</v>
      </c>
      <c r="G707" t="s">
        <v>433</v>
      </c>
      <c r="H707" t="s">
        <v>434</v>
      </c>
      <c r="I707">
        <v>1200</v>
      </c>
      <c r="J707" s="32" t="s">
        <v>435</v>
      </c>
      <c r="K707">
        <v>4</v>
      </c>
      <c r="L707">
        <v>9</v>
      </c>
      <c r="M707">
        <v>56</v>
      </c>
      <c r="N707" s="19" t="s">
        <v>24</v>
      </c>
      <c r="O707" s="23" t="s">
        <v>487</v>
      </c>
      <c r="P707" t="s">
        <v>817</v>
      </c>
      <c r="Q707">
        <v>181</v>
      </c>
      <c r="R707">
        <v>131</v>
      </c>
      <c r="S707">
        <v>11</v>
      </c>
      <c r="T707">
        <v>10</v>
      </c>
      <c r="U707">
        <v>10</v>
      </c>
      <c r="Y707" t="s">
        <v>380</v>
      </c>
      <c r="Z707">
        <v>1115</v>
      </c>
      <c r="AA707" t="s">
        <v>890</v>
      </c>
    </row>
    <row r="708" spans="1:28" x14ac:dyDescent="0.25">
      <c r="A708" s="19" t="s">
        <v>169</v>
      </c>
      <c r="B708" s="20" t="s">
        <v>177</v>
      </c>
      <c r="C708" s="20" t="s">
        <v>2282</v>
      </c>
      <c r="D708" s="38" t="str">
        <f>VLOOKUP(S708, method!$A$1:$B$15, 2, 0)</f>
        <v>留後</v>
      </c>
      <c r="E708">
        <v>790</v>
      </c>
      <c r="F708">
        <v>13</v>
      </c>
      <c r="G708" t="s">
        <v>517</v>
      </c>
      <c r="H708" t="s">
        <v>518</v>
      </c>
      <c r="I708">
        <v>1200</v>
      </c>
      <c r="J708" s="32" t="s">
        <v>435</v>
      </c>
      <c r="K708">
        <v>4</v>
      </c>
      <c r="L708">
        <v>6</v>
      </c>
      <c r="M708">
        <v>60</v>
      </c>
      <c r="N708" s="19" t="s">
        <v>24</v>
      </c>
      <c r="O708" s="23" t="s">
        <v>487</v>
      </c>
      <c r="P708">
        <v>9</v>
      </c>
      <c r="Q708">
        <v>28</v>
      </c>
      <c r="R708">
        <v>133</v>
      </c>
      <c r="S708">
        <v>12</v>
      </c>
      <c r="T708">
        <v>11</v>
      </c>
      <c r="U708">
        <v>13</v>
      </c>
      <c r="Y708" t="s">
        <v>1269</v>
      </c>
      <c r="Z708">
        <v>1113</v>
      </c>
      <c r="AA708" t="s">
        <v>16</v>
      </c>
    </row>
    <row r="709" spans="1:28" x14ac:dyDescent="0.25">
      <c r="A709" s="19" t="s">
        <v>169</v>
      </c>
      <c r="B709" s="20" t="s">
        <v>177</v>
      </c>
      <c r="C709" s="20" t="s">
        <v>2282</v>
      </c>
      <c r="D709" s="38" t="str">
        <f>VLOOKUP(S709, method!$A$1:$B$15, 2, 0)</f>
        <v>留後</v>
      </c>
      <c r="E709">
        <v>765</v>
      </c>
      <c r="F709">
        <v>10</v>
      </c>
      <c r="G709" t="s">
        <v>440</v>
      </c>
      <c r="H709" t="s">
        <v>467</v>
      </c>
      <c r="I709">
        <v>1200</v>
      </c>
      <c r="J709" s="33" t="s">
        <v>1270</v>
      </c>
      <c r="K709">
        <v>3</v>
      </c>
      <c r="L709">
        <v>7</v>
      </c>
      <c r="M709">
        <v>62</v>
      </c>
      <c r="N709" s="19" t="s">
        <v>24</v>
      </c>
      <c r="O709" s="23" t="s">
        <v>487</v>
      </c>
      <c r="P709" t="s">
        <v>1271</v>
      </c>
      <c r="Q709">
        <v>61</v>
      </c>
      <c r="R709">
        <v>115</v>
      </c>
      <c r="S709">
        <v>11</v>
      </c>
      <c r="T709">
        <v>11</v>
      </c>
      <c r="U709">
        <v>10</v>
      </c>
      <c r="Y709" t="s">
        <v>1113</v>
      </c>
      <c r="Z709">
        <v>1113</v>
      </c>
      <c r="AA709" t="s">
        <v>16</v>
      </c>
    </row>
    <row r="710" spans="1:28" x14ac:dyDescent="0.25">
      <c r="A710" s="19" t="s">
        <v>169</v>
      </c>
      <c r="B710" s="20" t="s">
        <v>177</v>
      </c>
      <c r="C710" s="20" t="s">
        <v>2282</v>
      </c>
      <c r="D710" s="35" t="str">
        <f>VLOOKUP(S710, method!$A$1:$B$15, 2, 0)</f>
        <v>放頭</v>
      </c>
      <c r="E710">
        <v>714</v>
      </c>
      <c r="F710">
        <v>8</v>
      </c>
      <c r="G710" t="s">
        <v>444</v>
      </c>
      <c r="H710" s="42" t="s">
        <v>445</v>
      </c>
      <c r="I710" s="43">
        <v>1650</v>
      </c>
      <c r="J710" s="32" t="s">
        <v>446</v>
      </c>
      <c r="K710">
        <v>3</v>
      </c>
      <c r="L710">
        <v>4</v>
      </c>
      <c r="M710">
        <v>64</v>
      </c>
      <c r="N710" s="19" t="s">
        <v>24</v>
      </c>
      <c r="O710" s="23" t="s">
        <v>487</v>
      </c>
      <c r="P710">
        <v>5</v>
      </c>
      <c r="Q710">
        <v>41</v>
      </c>
      <c r="R710">
        <v>116</v>
      </c>
      <c r="S710">
        <v>3</v>
      </c>
      <c r="T710">
        <v>3</v>
      </c>
      <c r="U710">
        <v>3</v>
      </c>
      <c r="V710">
        <v>8</v>
      </c>
      <c r="Y710" t="s">
        <v>178</v>
      </c>
      <c r="Z710">
        <v>1100</v>
      </c>
      <c r="AA710" t="s">
        <v>16</v>
      </c>
    </row>
    <row r="711" spans="1:28" x14ac:dyDescent="0.25">
      <c r="A711" s="19" t="s">
        <v>169</v>
      </c>
      <c r="B711" s="20" t="s">
        <v>177</v>
      </c>
      <c r="C711" s="20" t="s">
        <v>2282</v>
      </c>
      <c r="D711" s="36" t="str">
        <f>VLOOKUP(S711, method!$A$1:$B$15, 2, 0)</f>
        <v>中後</v>
      </c>
      <c r="E711">
        <v>657</v>
      </c>
      <c r="F711">
        <v>8</v>
      </c>
      <c r="G711" t="s">
        <v>449</v>
      </c>
      <c r="H711" s="31" t="s">
        <v>450</v>
      </c>
      <c r="I711" s="43">
        <v>1650</v>
      </c>
      <c r="J711" s="32" t="s">
        <v>435</v>
      </c>
      <c r="K711">
        <v>3</v>
      </c>
      <c r="L711">
        <v>12</v>
      </c>
      <c r="M711">
        <v>66</v>
      </c>
      <c r="N711" s="19" t="s">
        <v>24</v>
      </c>
      <c r="O711" s="23" t="s">
        <v>487</v>
      </c>
      <c r="P711" t="s">
        <v>624</v>
      </c>
      <c r="Q711">
        <v>121</v>
      </c>
      <c r="R711">
        <v>118</v>
      </c>
      <c r="S711">
        <v>8</v>
      </c>
      <c r="T711">
        <v>7</v>
      </c>
      <c r="U711">
        <v>8</v>
      </c>
      <c r="V711">
        <v>8</v>
      </c>
      <c r="Y711" t="s">
        <v>608</v>
      </c>
      <c r="Z711">
        <v>1097</v>
      </c>
      <c r="AA711" t="s">
        <v>16</v>
      </c>
    </row>
    <row r="712" spans="1:28" x14ac:dyDescent="0.25">
      <c r="A712" s="19" t="s">
        <v>169</v>
      </c>
      <c r="B712" s="20" t="s">
        <v>177</v>
      </c>
      <c r="C712" s="20" t="s">
        <v>2282</v>
      </c>
      <c r="D712" s="36" t="str">
        <f>VLOOKUP(S712, method!$A$1:$B$15, 2, 0)</f>
        <v>中後</v>
      </c>
      <c r="E712">
        <v>610</v>
      </c>
      <c r="F712">
        <v>12</v>
      </c>
      <c r="G712" t="s">
        <v>714</v>
      </c>
      <c r="H712" t="s">
        <v>441</v>
      </c>
      <c r="I712">
        <v>1400</v>
      </c>
      <c r="J712" s="32" t="s">
        <v>446</v>
      </c>
      <c r="K712">
        <v>3</v>
      </c>
      <c r="L712">
        <v>2</v>
      </c>
      <c r="M712">
        <v>68</v>
      </c>
      <c r="N712" s="19" t="s">
        <v>24</v>
      </c>
      <c r="O712" s="23" t="s">
        <v>487</v>
      </c>
      <c r="P712">
        <v>6</v>
      </c>
      <c r="Q712">
        <v>63</v>
      </c>
      <c r="R712">
        <v>124</v>
      </c>
      <c r="S712">
        <v>9</v>
      </c>
      <c r="T712">
        <v>10</v>
      </c>
      <c r="U712">
        <v>10</v>
      </c>
      <c r="V712">
        <v>12</v>
      </c>
      <c r="Y712" t="s">
        <v>1272</v>
      </c>
      <c r="Z712">
        <v>1093</v>
      </c>
      <c r="AA712" t="s">
        <v>16</v>
      </c>
    </row>
    <row r="713" spans="1:28" x14ac:dyDescent="0.25">
      <c r="A713" s="19" t="s">
        <v>169</v>
      </c>
      <c r="B713" s="20" t="s">
        <v>177</v>
      </c>
      <c r="C713" s="20" t="s">
        <v>2282</v>
      </c>
      <c r="D713" s="36" t="str">
        <f>VLOOKUP(S713, method!$A$1:$B$15, 2, 0)</f>
        <v>中後</v>
      </c>
      <c r="E713">
        <v>580</v>
      </c>
      <c r="F713">
        <v>8</v>
      </c>
      <c r="G713" t="s">
        <v>595</v>
      </c>
      <c r="H713" s="31" t="s">
        <v>450</v>
      </c>
      <c r="I713">
        <v>1200</v>
      </c>
      <c r="J713" s="32" t="s">
        <v>446</v>
      </c>
      <c r="K713">
        <v>3</v>
      </c>
      <c r="L713">
        <v>4</v>
      </c>
      <c r="M713">
        <v>70</v>
      </c>
      <c r="N713" s="19" t="s">
        <v>24</v>
      </c>
      <c r="O713" s="23" t="s">
        <v>487</v>
      </c>
      <c r="P713" t="s">
        <v>541</v>
      </c>
      <c r="Q713">
        <v>34</v>
      </c>
      <c r="R713">
        <v>123</v>
      </c>
      <c r="S713">
        <v>8</v>
      </c>
      <c r="T713">
        <v>9</v>
      </c>
      <c r="U713">
        <v>8</v>
      </c>
      <c r="Y713" t="s">
        <v>1273</v>
      </c>
      <c r="Z713">
        <v>1088</v>
      </c>
      <c r="AA713" t="s">
        <v>16</v>
      </c>
    </row>
    <row r="714" spans="1:28" x14ac:dyDescent="0.25">
      <c r="A714" s="19" t="s">
        <v>169</v>
      </c>
      <c r="B714" s="20" t="s">
        <v>177</v>
      </c>
      <c r="C714" s="20" t="s">
        <v>2282</v>
      </c>
      <c r="D714" s="37" t="str">
        <f>VLOOKUP(S714, method!$A$1:$B$15, 2, 0)</f>
        <v>中前</v>
      </c>
      <c r="E714">
        <v>502</v>
      </c>
      <c r="F714">
        <v>9</v>
      </c>
      <c r="G714" t="s">
        <v>932</v>
      </c>
      <c r="H714" s="31" t="s">
        <v>450</v>
      </c>
      <c r="I714">
        <v>1200</v>
      </c>
      <c r="J714" s="32" t="s">
        <v>446</v>
      </c>
      <c r="K714">
        <v>3</v>
      </c>
      <c r="L714">
        <v>1</v>
      </c>
      <c r="M714">
        <v>70</v>
      </c>
      <c r="N714" s="19" t="s">
        <v>24</v>
      </c>
      <c r="O714" s="23" t="s">
        <v>487</v>
      </c>
      <c r="P714" t="s">
        <v>699</v>
      </c>
      <c r="Q714">
        <v>37</v>
      </c>
      <c r="R714">
        <v>125</v>
      </c>
      <c r="S714">
        <v>4</v>
      </c>
      <c r="T714">
        <v>6</v>
      </c>
      <c r="U714">
        <v>9</v>
      </c>
      <c r="Y714" t="s">
        <v>1126</v>
      </c>
      <c r="Z714">
        <v>1062</v>
      </c>
      <c r="AA714" t="s">
        <v>235</v>
      </c>
    </row>
    <row r="715" spans="1:28" x14ac:dyDescent="0.25">
      <c r="A715" s="19" t="s">
        <v>169</v>
      </c>
      <c r="B715" s="21" t="s">
        <v>180</v>
      </c>
      <c r="C715" s="21" t="s">
        <v>2283</v>
      </c>
      <c r="D715" s="37" t="str">
        <f>VLOOKUP(S715, method!$A$1:$B$15, 2, 0)</f>
        <v>中前</v>
      </c>
      <c r="E715">
        <v>14</v>
      </c>
      <c r="F715" s="28">
        <v>2</v>
      </c>
      <c r="G715" t="s">
        <v>544</v>
      </c>
      <c r="H715" s="31" t="s">
        <v>450</v>
      </c>
      <c r="I715" s="43">
        <v>1650</v>
      </c>
      <c r="J715" s="32" t="s">
        <v>435</v>
      </c>
      <c r="K715">
        <v>4</v>
      </c>
      <c r="L715">
        <v>3</v>
      </c>
      <c r="M715">
        <v>52</v>
      </c>
      <c r="N715" s="23" t="s">
        <v>138</v>
      </c>
      <c r="O715" s="24" t="s">
        <v>38</v>
      </c>
      <c r="P715" s="12" t="s">
        <v>591</v>
      </c>
      <c r="Q715">
        <v>1.9</v>
      </c>
      <c r="R715">
        <v>128</v>
      </c>
      <c r="S715">
        <v>4</v>
      </c>
      <c r="T715">
        <v>3</v>
      </c>
      <c r="U715">
        <v>3</v>
      </c>
      <c r="V715">
        <v>2</v>
      </c>
      <c r="Y715" t="s">
        <v>475</v>
      </c>
      <c r="Z715">
        <v>1009</v>
      </c>
      <c r="AA715" t="s">
        <v>41</v>
      </c>
    </row>
    <row r="716" spans="1:28" x14ac:dyDescent="0.25">
      <c r="A716" s="19" t="s">
        <v>169</v>
      </c>
      <c r="B716" s="21" t="s">
        <v>180</v>
      </c>
      <c r="C716" s="21" t="s">
        <v>2283</v>
      </c>
      <c r="D716" s="35" t="str">
        <f>VLOOKUP(S716, method!$A$1:$B$15, 2, 0)</f>
        <v>放頭</v>
      </c>
      <c r="E716">
        <v>823</v>
      </c>
      <c r="F716" s="28">
        <v>2</v>
      </c>
      <c r="G716" t="s">
        <v>590</v>
      </c>
      <c r="H716" s="31" t="s">
        <v>450</v>
      </c>
      <c r="I716" s="43">
        <v>1650</v>
      </c>
      <c r="J716" s="32" t="s">
        <v>446</v>
      </c>
      <c r="K716">
        <v>4</v>
      </c>
      <c r="L716">
        <v>7</v>
      </c>
      <c r="M716">
        <v>52</v>
      </c>
      <c r="N716" s="23" t="s">
        <v>138</v>
      </c>
      <c r="O716" s="23" t="s">
        <v>487</v>
      </c>
      <c r="P716" s="12" t="s">
        <v>431</v>
      </c>
      <c r="Q716">
        <v>4.7</v>
      </c>
      <c r="R716">
        <v>125</v>
      </c>
      <c r="S716">
        <v>1</v>
      </c>
      <c r="T716">
        <v>1</v>
      </c>
      <c r="U716">
        <v>1</v>
      </c>
      <c r="V716">
        <v>2</v>
      </c>
      <c r="Y716" t="s">
        <v>70</v>
      </c>
      <c r="Z716">
        <v>992</v>
      </c>
      <c r="AA716" t="s">
        <v>41</v>
      </c>
    </row>
    <row r="717" spans="1:28" x14ac:dyDescent="0.25">
      <c r="A717" s="19" t="s">
        <v>169</v>
      </c>
      <c r="B717" s="21" t="s">
        <v>180</v>
      </c>
      <c r="C717" s="21" t="s">
        <v>2283</v>
      </c>
      <c r="D717" s="37" t="str">
        <f>VLOOKUP(S717, method!$A$1:$B$15, 2, 0)</f>
        <v>中前</v>
      </c>
      <c r="E717">
        <v>800</v>
      </c>
      <c r="F717">
        <v>10</v>
      </c>
      <c r="G717" t="s">
        <v>676</v>
      </c>
      <c r="H717" t="s">
        <v>429</v>
      </c>
      <c r="I717">
        <v>1400</v>
      </c>
      <c r="J717" s="32" t="s">
        <v>435</v>
      </c>
      <c r="K717">
        <v>4</v>
      </c>
      <c r="L717">
        <v>4</v>
      </c>
      <c r="M717">
        <v>53</v>
      </c>
      <c r="N717" s="23" t="s">
        <v>138</v>
      </c>
      <c r="O717" s="17" t="s">
        <v>121</v>
      </c>
      <c r="P717" t="s">
        <v>699</v>
      </c>
      <c r="Q717">
        <v>3.8</v>
      </c>
      <c r="R717">
        <v>128</v>
      </c>
      <c r="S717">
        <v>7</v>
      </c>
      <c r="T717">
        <v>7</v>
      </c>
      <c r="U717">
        <v>11</v>
      </c>
      <c r="V717">
        <v>10</v>
      </c>
      <c r="Y717" t="s">
        <v>1274</v>
      </c>
      <c r="Z717">
        <v>1008</v>
      </c>
      <c r="AA717" t="s">
        <v>26</v>
      </c>
    </row>
    <row r="718" spans="1:28" x14ac:dyDescent="0.25">
      <c r="A718" s="19" t="s">
        <v>169</v>
      </c>
      <c r="B718" s="21" t="s">
        <v>180</v>
      </c>
      <c r="C718" s="21" t="s">
        <v>2283</v>
      </c>
      <c r="D718" s="35" t="str">
        <f>VLOOKUP(S718, method!$A$1:$B$15, 2, 0)</f>
        <v>放頭</v>
      </c>
      <c r="E718">
        <v>760</v>
      </c>
      <c r="F718" s="34">
        <v>4</v>
      </c>
      <c r="G718" t="s">
        <v>440</v>
      </c>
      <c r="H718" t="s">
        <v>441</v>
      </c>
      <c r="I718">
        <v>1400</v>
      </c>
      <c r="J718" s="32" t="s">
        <v>435</v>
      </c>
      <c r="K718">
        <v>4</v>
      </c>
      <c r="L718">
        <v>3</v>
      </c>
      <c r="M718">
        <v>52</v>
      </c>
      <c r="N718" s="23" t="s">
        <v>138</v>
      </c>
      <c r="O718" s="23" t="s">
        <v>487</v>
      </c>
      <c r="P718" s="12" t="s">
        <v>662</v>
      </c>
      <c r="Q718">
        <v>4.2</v>
      </c>
      <c r="R718">
        <v>125</v>
      </c>
      <c r="S718">
        <v>3</v>
      </c>
      <c r="T718">
        <v>4</v>
      </c>
      <c r="U718">
        <v>5</v>
      </c>
      <c r="V718">
        <v>4</v>
      </c>
      <c r="Y718" t="s">
        <v>1275</v>
      </c>
      <c r="Z718">
        <v>1006</v>
      </c>
      <c r="AA718" t="s">
        <v>546</v>
      </c>
    </row>
    <row r="719" spans="1:28" x14ac:dyDescent="0.25">
      <c r="A719" s="19" t="s">
        <v>169</v>
      </c>
      <c r="B719" s="21" t="s">
        <v>180</v>
      </c>
      <c r="C719" s="21" t="s">
        <v>2283</v>
      </c>
      <c r="D719" s="36" t="str">
        <f>VLOOKUP(S719, method!$A$1:$B$15, 2, 0)</f>
        <v>中後</v>
      </c>
      <c r="E719">
        <v>703</v>
      </c>
      <c r="F719">
        <v>6</v>
      </c>
      <c r="G719" t="s">
        <v>526</v>
      </c>
      <c r="H719" t="s">
        <v>434</v>
      </c>
      <c r="I719">
        <v>1400</v>
      </c>
      <c r="J719" s="32" t="s">
        <v>435</v>
      </c>
      <c r="K719">
        <v>4</v>
      </c>
      <c r="L719">
        <v>14</v>
      </c>
      <c r="M719">
        <v>54</v>
      </c>
      <c r="N719" s="23" t="s">
        <v>138</v>
      </c>
      <c r="O719" s="23" t="s">
        <v>487</v>
      </c>
      <c r="P719" t="s">
        <v>474</v>
      </c>
      <c r="Q719">
        <v>16</v>
      </c>
      <c r="R719">
        <v>127</v>
      </c>
      <c r="S719">
        <v>9</v>
      </c>
      <c r="T719">
        <v>9</v>
      </c>
      <c r="U719">
        <v>10</v>
      </c>
      <c r="V719">
        <v>6</v>
      </c>
      <c r="Y719" t="s">
        <v>1276</v>
      </c>
      <c r="Z719">
        <v>999</v>
      </c>
      <c r="AA719" t="s">
        <v>546</v>
      </c>
    </row>
    <row r="720" spans="1:28" x14ac:dyDescent="0.25">
      <c r="A720" s="19" t="s">
        <v>169</v>
      </c>
      <c r="B720" s="21" t="s">
        <v>180</v>
      </c>
      <c r="C720" s="21" t="s">
        <v>2283</v>
      </c>
      <c r="D720" s="36" t="str">
        <f>VLOOKUP(S720, method!$A$1:$B$15, 2, 0)</f>
        <v>中後</v>
      </c>
      <c r="E720">
        <v>647</v>
      </c>
      <c r="F720">
        <v>6</v>
      </c>
      <c r="G720" t="s">
        <v>1277</v>
      </c>
      <c r="H720" t="s">
        <v>518</v>
      </c>
      <c r="I720">
        <v>1400</v>
      </c>
      <c r="J720" s="32" t="s">
        <v>446</v>
      </c>
      <c r="K720">
        <v>4</v>
      </c>
      <c r="L720">
        <v>9</v>
      </c>
      <c r="M720">
        <v>56</v>
      </c>
      <c r="N720" s="23" t="s">
        <v>138</v>
      </c>
      <c r="O720" s="23" t="s">
        <v>487</v>
      </c>
      <c r="P720" t="s">
        <v>459</v>
      </c>
      <c r="Q720">
        <v>46</v>
      </c>
      <c r="R720">
        <v>129</v>
      </c>
      <c r="S720">
        <v>10</v>
      </c>
      <c r="T720">
        <v>11</v>
      </c>
      <c r="U720">
        <v>11</v>
      </c>
      <c r="V720">
        <v>6</v>
      </c>
      <c r="Y720" t="s">
        <v>1278</v>
      </c>
      <c r="Z720">
        <v>999</v>
      </c>
      <c r="AA720" t="s">
        <v>546</v>
      </c>
    </row>
    <row r="721" spans="1:27" x14ac:dyDescent="0.25">
      <c r="A721" s="19" t="s">
        <v>169</v>
      </c>
      <c r="B721" s="21" t="s">
        <v>180</v>
      </c>
      <c r="C721" s="21" t="s">
        <v>2283</v>
      </c>
      <c r="D721" s="37" t="str">
        <f>VLOOKUP(S721, method!$A$1:$B$15, 2, 0)</f>
        <v>中前</v>
      </c>
      <c r="E721">
        <v>569</v>
      </c>
      <c r="F721">
        <v>6</v>
      </c>
      <c r="G721" t="s">
        <v>640</v>
      </c>
      <c r="H721" t="s">
        <v>506</v>
      </c>
      <c r="I721">
        <v>1400</v>
      </c>
      <c r="J721" s="32" t="s">
        <v>435</v>
      </c>
      <c r="K721">
        <v>4</v>
      </c>
      <c r="L721">
        <v>7</v>
      </c>
      <c r="M721">
        <v>58</v>
      </c>
      <c r="N721" s="23" t="s">
        <v>138</v>
      </c>
      <c r="O721" s="23" t="s">
        <v>487</v>
      </c>
      <c r="P721" s="12">
        <v>2</v>
      </c>
      <c r="Q721">
        <v>38</v>
      </c>
      <c r="R721">
        <v>132</v>
      </c>
      <c r="S721">
        <v>7</v>
      </c>
      <c r="T721">
        <v>6</v>
      </c>
      <c r="U721">
        <v>6</v>
      </c>
      <c r="V721">
        <v>6</v>
      </c>
      <c r="Y721" t="s">
        <v>1259</v>
      </c>
      <c r="Z721">
        <v>1001</v>
      </c>
      <c r="AA721" t="s">
        <v>546</v>
      </c>
    </row>
    <row r="722" spans="1:27" x14ac:dyDescent="0.25">
      <c r="A722" s="19" t="s">
        <v>169</v>
      </c>
      <c r="B722" s="21" t="s">
        <v>180</v>
      </c>
      <c r="C722" s="21" t="s">
        <v>2283</v>
      </c>
      <c r="D722" s="36" t="str">
        <f>VLOOKUP(S722, method!$A$1:$B$15, 2, 0)</f>
        <v>中後</v>
      </c>
      <c r="E722">
        <v>229</v>
      </c>
      <c r="F722">
        <v>10</v>
      </c>
      <c r="G722" t="s">
        <v>688</v>
      </c>
      <c r="H722" t="s">
        <v>441</v>
      </c>
      <c r="I722">
        <v>1400</v>
      </c>
      <c r="J722" s="32" t="s">
        <v>435</v>
      </c>
      <c r="K722">
        <v>4</v>
      </c>
      <c r="L722">
        <v>14</v>
      </c>
      <c r="M722">
        <v>60</v>
      </c>
      <c r="N722" s="23" t="s">
        <v>138</v>
      </c>
      <c r="O722" s="20" t="s">
        <v>19</v>
      </c>
      <c r="P722">
        <v>6</v>
      </c>
      <c r="Q722">
        <v>17</v>
      </c>
      <c r="R722">
        <v>135</v>
      </c>
      <c r="S722">
        <v>9</v>
      </c>
      <c r="T722">
        <v>11</v>
      </c>
      <c r="U722">
        <v>11</v>
      </c>
      <c r="V722">
        <v>10</v>
      </c>
      <c r="Y722" t="s">
        <v>1279</v>
      </c>
      <c r="Z722">
        <v>1009</v>
      </c>
      <c r="AA722" t="s">
        <v>546</v>
      </c>
    </row>
    <row r="723" spans="1:27" x14ac:dyDescent="0.25">
      <c r="A723" s="19" t="s">
        <v>169</v>
      </c>
      <c r="B723" s="21" t="s">
        <v>180</v>
      </c>
      <c r="C723" s="21" t="s">
        <v>2283</v>
      </c>
      <c r="D723" s="35" t="str">
        <f>VLOOKUP(S723, method!$A$1:$B$15, 2, 0)</f>
        <v>放頭</v>
      </c>
      <c r="E723">
        <v>139</v>
      </c>
      <c r="F723" s="34">
        <v>4</v>
      </c>
      <c r="G723" t="s">
        <v>824</v>
      </c>
      <c r="H723" s="42" t="s">
        <v>445</v>
      </c>
      <c r="I723" s="43">
        <v>1650</v>
      </c>
      <c r="J723" s="32" t="s">
        <v>435</v>
      </c>
      <c r="K723">
        <v>4</v>
      </c>
      <c r="L723">
        <v>6</v>
      </c>
      <c r="M723">
        <v>60</v>
      </c>
      <c r="N723" s="23" t="s">
        <v>138</v>
      </c>
      <c r="O723" s="20" t="s">
        <v>19</v>
      </c>
      <c r="P723" s="12" t="s">
        <v>662</v>
      </c>
      <c r="Q723">
        <v>2.6</v>
      </c>
      <c r="R723">
        <v>135</v>
      </c>
      <c r="S723">
        <v>2</v>
      </c>
      <c r="T723">
        <v>3</v>
      </c>
      <c r="U723">
        <v>4</v>
      </c>
      <c r="V723">
        <v>4</v>
      </c>
      <c r="Y723" t="s">
        <v>822</v>
      </c>
      <c r="Z723">
        <v>1008</v>
      </c>
      <c r="AA723" t="s">
        <v>546</v>
      </c>
    </row>
    <row r="724" spans="1:27" x14ac:dyDescent="0.25">
      <c r="A724" s="19" t="s">
        <v>169</v>
      </c>
      <c r="B724" s="21" t="s">
        <v>180</v>
      </c>
      <c r="C724" s="21" t="s">
        <v>2283</v>
      </c>
      <c r="D724" s="37" t="str">
        <f>VLOOKUP(S724, method!$A$1:$B$15, 2, 0)</f>
        <v>中前</v>
      </c>
      <c r="E724">
        <v>109</v>
      </c>
      <c r="F724" s="34">
        <v>5</v>
      </c>
      <c r="G724" t="s">
        <v>571</v>
      </c>
      <c r="H724" s="31" t="s">
        <v>455</v>
      </c>
      <c r="I724" s="43">
        <v>1650</v>
      </c>
      <c r="J724" s="32" t="s">
        <v>446</v>
      </c>
      <c r="K724">
        <v>3</v>
      </c>
      <c r="L724">
        <v>1</v>
      </c>
      <c r="M724">
        <v>61</v>
      </c>
      <c r="N724" s="23" t="s">
        <v>138</v>
      </c>
      <c r="O724" s="26" t="s">
        <v>389</v>
      </c>
      <c r="P724" s="12" t="s">
        <v>521</v>
      </c>
      <c r="Q724">
        <v>13</v>
      </c>
      <c r="R724">
        <v>118</v>
      </c>
      <c r="S724">
        <v>4</v>
      </c>
      <c r="T724">
        <v>4</v>
      </c>
      <c r="U724">
        <v>4</v>
      </c>
      <c r="V724">
        <v>5</v>
      </c>
      <c r="Y724" t="s">
        <v>181</v>
      </c>
      <c r="Z724">
        <v>1013</v>
      </c>
      <c r="AA724" t="s">
        <v>546</v>
      </c>
    </row>
    <row r="725" spans="1:27" x14ac:dyDescent="0.25">
      <c r="A725" s="19" t="s">
        <v>169</v>
      </c>
      <c r="B725" s="21" t="s">
        <v>180</v>
      </c>
      <c r="C725" s="21" t="s">
        <v>2283</v>
      </c>
      <c r="D725" s="36" t="str">
        <f>VLOOKUP(S725, method!$A$1:$B$15, 2, 0)</f>
        <v>中後</v>
      </c>
      <c r="E725">
        <v>74</v>
      </c>
      <c r="F725">
        <v>6</v>
      </c>
      <c r="G725" t="s">
        <v>866</v>
      </c>
      <c r="H725" t="s">
        <v>441</v>
      </c>
      <c r="I725">
        <v>1400</v>
      </c>
      <c r="J725" s="32" t="s">
        <v>446</v>
      </c>
      <c r="K725">
        <v>3</v>
      </c>
      <c r="L725">
        <v>7</v>
      </c>
      <c r="M725">
        <v>62</v>
      </c>
      <c r="N725" s="23" t="s">
        <v>138</v>
      </c>
      <c r="O725" s="24" t="s">
        <v>38</v>
      </c>
      <c r="P725">
        <v>3</v>
      </c>
      <c r="Q725">
        <v>10</v>
      </c>
      <c r="R725">
        <v>118</v>
      </c>
      <c r="S725">
        <v>8</v>
      </c>
      <c r="T725">
        <v>9</v>
      </c>
      <c r="U725">
        <v>10</v>
      </c>
      <c r="V725">
        <v>6</v>
      </c>
      <c r="Y725" t="s">
        <v>1280</v>
      </c>
      <c r="Z725">
        <v>1020</v>
      </c>
      <c r="AA725" t="s">
        <v>546</v>
      </c>
    </row>
    <row r="726" spans="1:27" x14ac:dyDescent="0.25">
      <c r="A726" s="19" t="s">
        <v>169</v>
      </c>
      <c r="B726" s="21" t="s">
        <v>180</v>
      </c>
      <c r="C726" s="21" t="s">
        <v>2283</v>
      </c>
      <c r="D726" s="38" t="str">
        <f>VLOOKUP(S726, method!$A$1:$B$15, 2, 0)</f>
        <v>留後</v>
      </c>
      <c r="E726">
        <v>28</v>
      </c>
      <c r="F726" s="28">
        <v>3</v>
      </c>
      <c r="G726" t="s">
        <v>1181</v>
      </c>
      <c r="H726" t="s">
        <v>539</v>
      </c>
      <c r="I726">
        <v>1400</v>
      </c>
      <c r="J726" s="32" t="s">
        <v>446</v>
      </c>
      <c r="K726">
        <v>3</v>
      </c>
      <c r="L726">
        <v>14</v>
      </c>
      <c r="M726">
        <v>62</v>
      </c>
      <c r="N726" s="23" t="s">
        <v>138</v>
      </c>
      <c r="O726" s="25" t="s">
        <v>49</v>
      </c>
      <c r="P726" t="s">
        <v>600</v>
      </c>
      <c r="Q726">
        <v>66</v>
      </c>
      <c r="R726">
        <v>117</v>
      </c>
      <c r="S726">
        <v>13</v>
      </c>
      <c r="T726">
        <v>14</v>
      </c>
      <c r="U726">
        <v>12</v>
      </c>
      <c r="V726">
        <v>3</v>
      </c>
      <c r="Y726" t="s">
        <v>1281</v>
      </c>
      <c r="Z726">
        <v>1023</v>
      </c>
      <c r="AA726" t="s">
        <v>546</v>
      </c>
    </row>
    <row r="727" spans="1:27" x14ac:dyDescent="0.25">
      <c r="A727" s="19" t="s">
        <v>169</v>
      </c>
      <c r="B727" s="21" t="s">
        <v>180</v>
      </c>
      <c r="C727" s="21" t="s">
        <v>2283</v>
      </c>
      <c r="D727" s="37" t="str">
        <f>VLOOKUP(S727, method!$A$1:$B$15, 2, 0)</f>
        <v>中前</v>
      </c>
      <c r="E727">
        <v>810</v>
      </c>
      <c r="F727">
        <v>11</v>
      </c>
      <c r="G727" t="s">
        <v>574</v>
      </c>
      <c r="H727" t="s">
        <v>429</v>
      </c>
      <c r="I727">
        <v>1400</v>
      </c>
      <c r="J727" s="32" t="s">
        <v>446</v>
      </c>
      <c r="K727">
        <v>3</v>
      </c>
      <c r="L727">
        <v>4</v>
      </c>
      <c r="M727">
        <v>63</v>
      </c>
      <c r="N727" s="23" t="s">
        <v>138</v>
      </c>
      <c r="O727" s="25" t="s">
        <v>150</v>
      </c>
      <c r="P727">
        <v>9</v>
      </c>
      <c r="Q727">
        <v>81</v>
      </c>
      <c r="R727">
        <v>122</v>
      </c>
      <c r="S727">
        <v>5</v>
      </c>
      <c r="T727">
        <v>6</v>
      </c>
      <c r="U727">
        <v>9</v>
      </c>
      <c r="V727">
        <v>11</v>
      </c>
      <c r="Y727" t="s">
        <v>535</v>
      </c>
      <c r="Z727">
        <v>1027</v>
      </c>
      <c r="AA727" t="s">
        <v>546</v>
      </c>
    </row>
    <row r="728" spans="1:27" x14ac:dyDescent="0.25">
      <c r="A728" s="19" t="s">
        <v>169</v>
      </c>
      <c r="B728" s="22" t="s">
        <v>183</v>
      </c>
      <c r="C728" s="22" t="s">
        <v>2284</v>
      </c>
      <c r="D728" s="37" t="str">
        <f>VLOOKUP(S728, method!$A$1:$B$15, 2, 0)</f>
        <v>中前</v>
      </c>
      <c r="E728">
        <v>14</v>
      </c>
      <c r="F728" s="28">
        <v>1</v>
      </c>
      <c r="G728" t="s">
        <v>544</v>
      </c>
      <c r="H728" s="31" t="s">
        <v>450</v>
      </c>
      <c r="I728" s="43">
        <v>1650</v>
      </c>
      <c r="J728" s="32" t="s">
        <v>435</v>
      </c>
      <c r="K728">
        <v>4</v>
      </c>
      <c r="L728">
        <v>6</v>
      </c>
      <c r="M728">
        <v>47</v>
      </c>
      <c r="N728" s="20" t="s">
        <v>184</v>
      </c>
      <c r="O728" s="19" t="s">
        <v>101</v>
      </c>
      <c r="P728" s="12" t="s">
        <v>591</v>
      </c>
      <c r="Q728">
        <v>35</v>
      </c>
      <c r="R728">
        <v>123</v>
      </c>
      <c r="S728">
        <v>7</v>
      </c>
      <c r="T728">
        <v>7</v>
      </c>
      <c r="U728">
        <v>6</v>
      </c>
      <c r="V728">
        <v>1</v>
      </c>
      <c r="Y728" t="s">
        <v>1282</v>
      </c>
      <c r="Z728">
        <v>1010</v>
      </c>
      <c r="AA728" t="s">
        <v>41</v>
      </c>
    </row>
    <row r="729" spans="1:27" x14ac:dyDescent="0.25">
      <c r="A729" s="19" t="s">
        <v>169</v>
      </c>
      <c r="B729" s="22" t="s">
        <v>183</v>
      </c>
      <c r="C729" s="22" t="s">
        <v>2284</v>
      </c>
      <c r="D729" s="38" t="str">
        <f>VLOOKUP(S729, method!$A$1:$B$15, 2, 0)</f>
        <v>留後</v>
      </c>
      <c r="E729">
        <v>843</v>
      </c>
      <c r="F729">
        <v>11</v>
      </c>
      <c r="G729" t="s">
        <v>547</v>
      </c>
      <c r="H729" s="31" t="s">
        <v>455</v>
      </c>
      <c r="I729">
        <v>1200</v>
      </c>
      <c r="J729" s="32" t="s">
        <v>446</v>
      </c>
      <c r="K729">
        <v>4</v>
      </c>
      <c r="L729">
        <v>11</v>
      </c>
      <c r="M729">
        <v>48</v>
      </c>
      <c r="N729" s="20" t="s">
        <v>184</v>
      </c>
      <c r="O729" s="23" t="s">
        <v>487</v>
      </c>
      <c r="P729" t="s">
        <v>650</v>
      </c>
      <c r="Q729">
        <v>118</v>
      </c>
      <c r="R729">
        <v>122</v>
      </c>
      <c r="S729">
        <v>12</v>
      </c>
      <c r="T729">
        <v>11</v>
      </c>
      <c r="U729">
        <v>11</v>
      </c>
      <c r="Y729" t="s">
        <v>1283</v>
      </c>
      <c r="Z729">
        <v>1040</v>
      </c>
      <c r="AA729" t="s">
        <v>26</v>
      </c>
    </row>
    <row r="730" spans="1:27" x14ac:dyDescent="0.25">
      <c r="A730" s="19" t="s">
        <v>169</v>
      </c>
      <c r="B730" s="22" t="s">
        <v>183</v>
      </c>
      <c r="C730" s="22" t="s">
        <v>2284</v>
      </c>
      <c r="D730" s="38" t="str">
        <f>VLOOKUP(S730, method!$A$1:$B$15, 2, 0)</f>
        <v>留後</v>
      </c>
      <c r="E730">
        <v>784</v>
      </c>
      <c r="F730">
        <v>11</v>
      </c>
      <c r="G730" t="s">
        <v>549</v>
      </c>
      <c r="H730" s="31" t="s">
        <v>461</v>
      </c>
      <c r="I730" s="43">
        <v>1650</v>
      </c>
      <c r="J730" s="32" t="s">
        <v>446</v>
      </c>
      <c r="K730">
        <v>4</v>
      </c>
      <c r="L730">
        <v>12</v>
      </c>
      <c r="M730">
        <v>48</v>
      </c>
      <c r="N730" s="20" t="s">
        <v>184</v>
      </c>
      <c r="O730" s="19" t="s">
        <v>101</v>
      </c>
      <c r="P730">
        <v>9</v>
      </c>
      <c r="Q730">
        <v>37</v>
      </c>
      <c r="R730">
        <v>123</v>
      </c>
      <c r="S730">
        <v>11</v>
      </c>
      <c r="T730">
        <v>10</v>
      </c>
      <c r="U730">
        <v>11</v>
      </c>
      <c r="V730">
        <v>11</v>
      </c>
      <c r="Y730" t="s">
        <v>1284</v>
      </c>
      <c r="Z730">
        <v>1035</v>
      </c>
      <c r="AA730" t="s">
        <v>546</v>
      </c>
    </row>
    <row r="731" spans="1:27" x14ac:dyDescent="0.25">
      <c r="A731" s="19" t="s">
        <v>169</v>
      </c>
      <c r="B731" s="22" t="s">
        <v>183</v>
      </c>
      <c r="C731" s="22" t="s">
        <v>2284</v>
      </c>
      <c r="D731" s="37" t="str">
        <f>VLOOKUP(S731, method!$A$1:$B$15, 2, 0)</f>
        <v>中前</v>
      </c>
      <c r="E731">
        <v>731</v>
      </c>
      <c r="F731" s="28">
        <v>3</v>
      </c>
      <c r="G731" t="s">
        <v>523</v>
      </c>
      <c r="H731" s="31" t="s">
        <v>450</v>
      </c>
      <c r="I731" s="43">
        <v>1650</v>
      </c>
      <c r="J731" s="33" t="s">
        <v>499</v>
      </c>
      <c r="K731">
        <v>4</v>
      </c>
      <c r="L731">
        <v>3</v>
      </c>
      <c r="M731">
        <v>48</v>
      </c>
      <c r="N731" s="20" t="s">
        <v>184</v>
      </c>
      <c r="O731" s="24" t="s">
        <v>34</v>
      </c>
      <c r="P731" s="12" t="s">
        <v>451</v>
      </c>
      <c r="Q731">
        <v>23</v>
      </c>
      <c r="R731">
        <v>126</v>
      </c>
      <c r="S731">
        <v>7</v>
      </c>
      <c r="T731">
        <v>8</v>
      </c>
      <c r="U731">
        <v>7</v>
      </c>
      <c r="V731">
        <v>3</v>
      </c>
      <c r="Y731" t="s">
        <v>1285</v>
      </c>
      <c r="Z731">
        <v>1027</v>
      </c>
      <c r="AA731" t="s">
        <v>546</v>
      </c>
    </row>
    <row r="732" spans="1:27" x14ac:dyDescent="0.25">
      <c r="A732" s="19" t="s">
        <v>169</v>
      </c>
      <c r="B732" s="22" t="s">
        <v>183</v>
      </c>
      <c r="C732" s="22" t="s">
        <v>2284</v>
      </c>
      <c r="D732" s="37" t="str">
        <f>VLOOKUP(S732, method!$A$1:$B$15, 2, 0)</f>
        <v>中前</v>
      </c>
      <c r="E732">
        <v>691</v>
      </c>
      <c r="F732" s="28">
        <v>1</v>
      </c>
      <c r="G732" t="s">
        <v>593</v>
      </c>
      <c r="H732" s="31" t="s">
        <v>461</v>
      </c>
      <c r="I732" s="43">
        <v>1650</v>
      </c>
      <c r="J732" s="32" t="s">
        <v>446</v>
      </c>
      <c r="K732">
        <v>4</v>
      </c>
      <c r="L732">
        <v>2</v>
      </c>
      <c r="M732">
        <v>42</v>
      </c>
      <c r="N732" s="20" t="s">
        <v>184</v>
      </c>
      <c r="O732" s="24" t="s">
        <v>34</v>
      </c>
      <c r="P732" s="12" t="s">
        <v>480</v>
      </c>
      <c r="Q732">
        <v>32</v>
      </c>
      <c r="R732">
        <v>117</v>
      </c>
      <c r="S732">
        <v>7</v>
      </c>
      <c r="T732">
        <v>9</v>
      </c>
      <c r="U732">
        <v>7</v>
      </c>
      <c r="V732">
        <v>1</v>
      </c>
      <c r="Y732" t="s">
        <v>1286</v>
      </c>
      <c r="Z732">
        <v>1023</v>
      </c>
      <c r="AA732" t="s">
        <v>546</v>
      </c>
    </row>
    <row r="733" spans="1:27" x14ac:dyDescent="0.25">
      <c r="A733" s="19" t="s">
        <v>169</v>
      </c>
      <c r="B733" s="22" t="s">
        <v>183</v>
      </c>
      <c r="C733" s="22" t="s">
        <v>2284</v>
      </c>
      <c r="D733" s="36" t="str">
        <f>VLOOKUP(S733, method!$A$1:$B$15, 2, 0)</f>
        <v>中後</v>
      </c>
      <c r="E733">
        <v>616</v>
      </c>
      <c r="F733">
        <v>7</v>
      </c>
      <c r="G733" t="s">
        <v>555</v>
      </c>
      <c r="H733" s="31" t="s">
        <v>461</v>
      </c>
      <c r="I733" s="43">
        <v>1650</v>
      </c>
      <c r="J733" s="32" t="s">
        <v>435</v>
      </c>
      <c r="K733">
        <v>4</v>
      </c>
      <c r="L733">
        <v>7</v>
      </c>
      <c r="M733">
        <v>44</v>
      </c>
      <c r="N733" s="20" t="s">
        <v>184</v>
      </c>
      <c r="O733" s="21" t="s">
        <v>53</v>
      </c>
      <c r="P733" t="s">
        <v>541</v>
      </c>
      <c r="Q733">
        <v>52</v>
      </c>
      <c r="R733">
        <v>121</v>
      </c>
      <c r="S733">
        <v>10</v>
      </c>
      <c r="T733">
        <v>10</v>
      </c>
      <c r="U733">
        <v>11</v>
      </c>
      <c r="V733">
        <v>7</v>
      </c>
      <c r="Y733" t="s">
        <v>715</v>
      </c>
      <c r="Z733">
        <v>1019</v>
      </c>
      <c r="AA733" t="s">
        <v>546</v>
      </c>
    </row>
    <row r="734" spans="1:27" x14ac:dyDescent="0.25">
      <c r="A734" s="19" t="s">
        <v>169</v>
      </c>
      <c r="B734" s="22" t="s">
        <v>183</v>
      </c>
      <c r="C734" s="22" t="s">
        <v>2284</v>
      </c>
      <c r="D734" s="38" t="str">
        <f>VLOOKUP(S734, method!$A$1:$B$15, 2, 0)</f>
        <v>留後</v>
      </c>
      <c r="E734">
        <v>578</v>
      </c>
      <c r="F734">
        <v>8</v>
      </c>
      <c r="G734" t="s">
        <v>595</v>
      </c>
      <c r="H734" s="31" t="s">
        <v>450</v>
      </c>
      <c r="I734" s="43">
        <v>1650</v>
      </c>
      <c r="J734" s="32" t="s">
        <v>446</v>
      </c>
      <c r="K734">
        <v>4</v>
      </c>
      <c r="L734">
        <v>12</v>
      </c>
      <c r="M734">
        <v>46</v>
      </c>
      <c r="N734" s="20" t="s">
        <v>184</v>
      </c>
      <c r="O734" s="23" t="s">
        <v>487</v>
      </c>
      <c r="P734" t="s">
        <v>600</v>
      </c>
      <c r="Q734">
        <v>97</v>
      </c>
      <c r="R734">
        <v>118</v>
      </c>
      <c r="S734">
        <v>11</v>
      </c>
      <c r="T734">
        <v>12</v>
      </c>
      <c r="U734">
        <v>11</v>
      </c>
      <c r="V734">
        <v>8</v>
      </c>
      <c r="Y734" t="s">
        <v>935</v>
      </c>
      <c r="Z734">
        <v>1029</v>
      </c>
      <c r="AA734" t="s">
        <v>367</v>
      </c>
    </row>
    <row r="735" spans="1:27" x14ac:dyDescent="0.25">
      <c r="A735" s="19" t="s">
        <v>169</v>
      </c>
      <c r="B735" s="22" t="s">
        <v>183</v>
      </c>
      <c r="C735" s="22" t="s">
        <v>2284</v>
      </c>
      <c r="D735" s="36" t="str">
        <f>VLOOKUP(S735, method!$A$1:$B$15, 2, 0)</f>
        <v>中後</v>
      </c>
      <c r="E735">
        <v>553</v>
      </c>
      <c r="F735">
        <v>11</v>
      </c>
      <c r="G735" t="s">
        <v>557</v>
      </c>
      <c r="H735" s="42" t="s">
        <v>445</v>
      </c>
      <c r="I735" s="43">
        <v>1650</v>
      </c>
      <c r="J735" s="32" t="s">
        <v>446</v>
      </c>
      <c r="K735">
        <v>4</v>
      </c>
      <c r="L735">
        <v>9</v>
      </c>
      <c r="M735">
        <v>48</v>
      </c>
      <c r="N735" s="20" t="s">
        <v>184</v>
      </c>
      <c r="O735" s="19" t="s">
        <v>101</v>
      </c>
      <c r="P735" t="s">
        <v>613</v>
      </c>
      <c r="Q735">
        <v>43</v>
      </c>
      <c r="R735">
        <v>123</v>
      </c>
      <c r="S735">
        <v>9</v>
      </c>
      <c r="T735">
        <v>10</v>
      </c>
      <c r="U735">
        <v>8</v>
      </c>
      <c r="V735">
        <v>11</v>
      </c>
      <c r="Y735" t="s">
        <v>481</v>
      </c>
      <c r="Z735">
        <v>1048</v>
      </c>
      <c r="AA735" t="s">
        <v>77</v>
      </c>
    </row>
    <row r="736" spans="1:27" x14ac:dyDescent="0.25">
      <c r="A736" s="19" t="s">
        <v>169</v>
      </c>
      <c r="B736" s="22" t="s">
        <v>183</v>
      </c>
      <c r="C736" s="22" t="s">
        <v>2284</v>
      </c>
      <c r="D736" s="38" t="str">
        <f>VLOOKUP(S736, method!$A$1:$B$15, 2, 0)</f>
        <v>留後</v>
      </c>
      <c r="E736">
        <v>497</v>
      </c>
      <c r="F736">
        <v>11</v>
      </c>
      <c r="G736" t="s">
        <v>932</v>
      </c>
      <c r="H736" s="31" t="s">
        <v>450</v>
      </c>
      <c r="I736" s="43">
        <v>1650</v>
      </c>
      <c r="J736" s="32" t="s">
        <v>446</v>
      </c>
      <c r="K736">
        <v>4</v>
      </c>
      <c r="L736">
        <v>5</v>
      </c>
      <c r="M736">
        <v>50</v>
      </c>
      <c r="N736" s="20" t="s">
        <v>184</v>
      </c>
      <c r="O736" s="17" t="s">
        <v>84</v>
      </c>
      <c r="P736" t="s">
        <v>837</v>
      </c>
      <c r="Q736">
        <v>47</v>
      </c>
      <c r="R736">
        <v>125</v>
      </c>
      <c r="S736">
        <v>11</v>
      </c>
      <c r="T736">
        <v>11</v>
      </c>
      <c r="U736">
        <v>11</v>
      </c>
      <c r="V736">
        <v>11</v>
      </c>
      <c r="Y736" t="s">
        <v>478</v>
      </c>
      <c r="Z736">
        <v>1050</v>
      </c>
      <c r="AA736" t="s">
        <v>77</v>
      </c>
    </row>
    <row r="737" spans="1:27" x14ac:dyDescent="0.25">
      <c r="A737" s="19" t="s">
        <v>169</v>
      </c>
      <c r="B737" s="22" t="s">
        <v>183</v>
      </c>
      <c r="C737" s="22" t="s">
        <v>2284</v>
      </c>
      <c r="D737" s="38" t="str">
        <f>VLOOKUP(S737, method!$A$1:$B$15, 2, 0)</f>
        <v>留後</v>
      </c>
      <c r="E737">
        <v>421</v>
      </c>
      <c r="F737">
        <v>10</v>
      </c>
      <c r="G737" t="s">
        <v>1083</v>
      </c>
      <c r="H737" t="s">
        <v>467</v>
      </c>
      <c r="I737">
        <v>1800</v>
      </c>
      <c r="J737" s="33" t="s">
        <v>483</v>
      </c>
      <c r="K737">
        <v>4</v>
      </c>
      <c r="L737">
        <v>14</v>
      </c>
      <c r="M737">
        <v>51</v>
      </c>
      <c r="N737" s="20" t="s">
        <v>184</v>
      </c>
      <c r="O737" s="25" t="s">
        <v>150</v>
      </c>
      <c r="P737" t="s">
        <v>642</v>
      </c>
      <c r="Q737">
        <v>58</v>
      </c>
      <c r="R737">
        <v>126</v>
      </c>
      <c r="S737">
        <v>12</v>
      </c>
      <c r="T737">
        <v>12</v>
      </c>
      <c r="U737">
        <v>11</v>
      </c>
      <c r="V737">
        <v>12</v>
      </c>
      <c r="W737">
        <v>10</v>
      </c>
      <c r="Y737" t="s">
        <v>1287</v>
      </c>
      <c r="Z737">
        <v>1068</v>
      </c>
      <c r="AA737" t="s">
        <v>77</v>
      </c>
    </row>
    <row r="738" spans="1:27" x14ac:dyDescent="0.25">
      <c r="A738" s="19" t="s">
        <v>169</v>
      </c>
      <c r="B738" s="22" t="s">
        <v>183</v>
      </c>
      <c r="C738" s="22" t="s">
        <v>2284</v>
      </c>
      <c r="D738" s="36" t="str">
        <f>VLOOKUP(S738, method!$A$1:$B$15, 2, 0)</f>
        <v>中後</v>
      </c>
      <c r="E738">
        <v>370</v>
      </c>
      <c r="F738">
        <v>11</v>
      </c>
      <c r="G738" t="s">
        <v>913</v>
      </c>
      <c r="H738" s="31" t="s">
        <v>461</v>
      </c>
      <c r="I738" s="43">
        <v>1650</v>
      </c>
      <c r="J738" s="32" t="s">
        <v>435</v>
      </c>
      <c r="K738">
        <v>4</v>
      </c>
      <c r="L738">
        <v>11</v>
      </c>
      <c r="M738">
        <v>51</v>
      </c>
      <c r="N738" s="20" t="s">
        <v>184</v>
      </c>
      <c r="O738" s="17" t="s">
        <v>84</v>
      </c>
      <c r="P738" t="s">
        <v>436</v>
      </c>
      <c r="Q738">
        <v>69</v>
      </c>
      <c r="R738">
        <v>129</v>
      </c>
      <c r="S738">
        <v>9</v>
      </c>
      <c r="T738">
        <v>11</v>
      </c>
      <c r="U738">
        <v>11</v>
      </c>
      <c r="V738">
        <v>11</v>
      </c>
      <c r="Y738" t="s">
        <v>1288</v>
      </c>
      <c r="Z738">
        <v>1047</v>
      </c>
      <c r="AA738" t="s">
        <v>77</v>
      </c>
    </row>
    <row r="739" spans="1:27" x14ac:dyDescent="0.25">
      <c r="A739" s="19" t="s">
        <v>169</v>
      </c>
      <c r="B739" s="22" t="s">
        <v>183</v>
      </c>
      <c r="C739" s="22" t="s">
        <v>2284</v>
      </c>
      <c r="D739" s="36" t="str">
        <f>VLOOKUP(S739, method!$A$1:$B$15, 2, 0)</f>
        <v>中後</v>
      </c>
      <c r="E739">
        <v>333</v>
      </c>
      <c r="F739">
        <v>11</v>
      </c>
      <c r="G739" t="s">
        <v>887</v>
      </c>
      <c r="H739" s="31" t="s">
        <v>450</v>
      </c>
      <c r="I739" s="43">
        <v>1650</v>
      </c>
      <c r="J739" s="32" t="s">
        <v>435</v>
      </c>
      <c r="K739">
        <v>4</v>
      </c>
      <c r="L739">
        <v>5</v>
      </c>
      <c r="M739">
        <v>51</v>
      </c>
      <c r="N739" s="20" t="s">
        <v>184</v>
      </c>
      <c r="O739" s="19" t="s">
        <v>101</v>
      </c>
      <c r="P739" t="s">
        <v>459</v>
      </c>
      <c r="Q739">
        <v>15</v>
      </c>
      <c r="R739">
        <v>127</v>
      </c>
      <c r="S739">
        <v>10</v>
      </c>
      <c r="T739">
        <v>11</v>
      </c>
      <c r="U739">
        <v>10</v>
      </c>
      <c r="V739">
        <v>11</v>
      </c>
      <c r="Y739" t="s">
        <v>1285</v>
      </c>
      <c r="Z739">
        <v>1033</v>
      </c>
      <c r="AA739" t="s">
        <v>77</v>
      </c>
    </row>
    <row r="740" spans="1:27" x14ac:dyDescent="0.25">
      <c r="A740" s="19" t="s">
        <v>169</v>
      </c>
      <c r="B740" s="22" t="s">
        <v>183</v>
      </c>
      <c r="C740" s="22" t="s">
        <v>2284</v>
      </c>
      <c r="D740" s="36" t="str">
        <f>VLOOKUP(S740, method!$A$1:$B$15, 2, 0)</f>
        <v>中後</v>
      </c>
      <c r="E740">
        <v>291</v>
      </c>
      <c r="F740" s="28">
        <v>1</v>
      </c>
      <c r="G740" t="s">
        <v>536</v>
      </c>
      <c r="H740" s="30" t="s">
        <v>445</v>
      </c>
      <c r="I740" s="43">
        <v>1650</v>
      </c>
      <c r="J740" s="32" t="s">
        <v>435</v>
      </c>
      <c r="K740">
        <v>4</v>
      </c>
      <c r="L740">
        <v>9</v>
      </c>
      <c r="M740">
        <v>45</v>
      </c>
      <c r="N740" s="20" t="s">
        <v>184</v>
      </c>
      <c r="O740" s="19" t="s">
        <v>101</v>
      </c>
      <c r="P740" s="12" t="s">
        <v>662</v>
      </c>
      <c r="Q740">
        <v>19</v>
      </c>
      <c r="R740">
        <v>120</v>
      </c>
      <c r="S740">
        <v>8</v>
      </c>
      <c r="T740">
        <v>8</v>
      </c>
      <c r="U740">
        <v>7</v>
      </c>
      <c r="V740">
        <v>1</v>
      </c>
      <c r="Y740" t="s">
        <v>185</v>
      </c>
      <c r="Z740">
        <v>1022</v>
      </c>
      <c r="AA740" t="s">
        <v>77</v>
      </c>
    </row>
    <row r="741" spans="1:27" x14ac:dyDescent="0.25">
      <c r="A741" s="19" t="s">
        <v>169</v>
      </c>
      <c r="B741" s="22" t="s">
        <v>183</v>
      </c>
      <c r="C741" s="22" t="s">
        <v>2284</v>
      </c>
      <c r="D741" s="37" t="str">
        <f>VLOOKUP(S741, method!$A$1:$B$15, 2, 0)</f>
        <v>中前</v>
      </c>
      <c r="E741">
        <v>214</v>
      </c>
      <c r="F741">
        <v>7</v>
      </c>
      <c r="G741" t="s">
        <v>470</v>
      </c>
      <c r="H741" s="42" t="s">
        <v>445</v>
      </c>
      <c r="I741" s="43">
        <v>1650</v>
      </c>
      <c r="J741" s="32" t="s">
        <v>435</v>
      </c>
      <c r="K741">
        <v>4</v>
      </c>
      <c r="L741">
        <v>1</v>
      </c>
      <c r="M741">
        <v>47</v>
      </c>
      <c r="N741" s="20" t="s">
        <v>184</v>
      </c>
      <c r="O741" s="16" t="s">
        <v>13</v>
      </c>
      <c r="P741" s="12" t="s">
        <v>558</v>
      </c>
      <c r="Q741">
        <v>7</v>
      </c>
      <c r="R741">
        <v>126</v>
      </c>
      <c r="S741">
        <v>6</v>
      </c>
      <c r="T741">
        <v>6</v>
      </c>
      <c r="U741">
        <v>7</v>
      </c>
      <c r="V741">
        <v>7</v>
      </c>
      <c r="Y741" t="s">
        <v>738</v>
      </c>
      <c r="Z741">
        <v>1024</v>
      </c>
      <c r="AA741" t="s">
        <v>77</v>
      </c>
    </row>
    <row r="742" spans="1:27" x14ac:dyDescent="0.25">
      <c r="A742" s="19" t="s">
        <v>169</v>
      </c>
      <c r="B742" s="22" t="s">
        <v>183</v>
      </c>
      <c r="C742" s="22" t="s">
        <v>2284</v>
      </c>
      <c r="D742" s="36" t="str">
        <f>VLOOKUP(S742, method!$A$1:$B$15, 2, 0)</f>
        <v>中後</v>
      </c>
      <c r="E742">
        <v>160</v>
      </c>
      <c r="F742" s="34">
        <v>5</v>
      </c>
      <c r="G742" t="s">
        <v>569</v>
      </c>
      <c r="H742" s="31" t="s">
        <v>450</v>
      </c>
      <c r="I742" s="43">
        <v>1650</v>
      </c>
      <c r="J742" s="32" t="s">
        <v>435</v>
      </c>
      <c r="K742">
        <v>4</v>
      </c>
      <c r="L742">
        <v>11</v>
      </c>
      <c r="M742">
        <v>49</v>
      </c>
      <c r="N742" s="20" t="s">
        <v>184</v>
      </c>
      <c r="O742" s="17" t="s">
        <v>84</v>
      </c>
      <c r="P742">
        <v>3</v>
      </c>
      <c r="Q742">
        <v>29</v>
      </c>
      <c r="R742">
        <v>126</v>
      </c>
      <c r="S742">
        <v>8</v>
      </c>
      <c r="T742">
        <v>9</v>
      </c>
      <c r="U742">
        <v>10</v>
      </c>
      <c r="V742">
        <v>5</v>
      </c>
      <c r="Y742" t="s">
        <v>1088</v>
      </c>
      <c r="Z742">
        <v>1015</v>
      </c>
      <c r="AA742" t="s">
        <v>77</v>
      </c>
    </row>
    <row r="743" spans="1:27" x14ac:dyDescent="0.25">
      <c r="A743" s="19" t="s">
        <v>169</v>
      </c>
      <c r="B743" s="22" t="s">
        <v>183</v>
      </c>
      <c r="C743" s="22" t="s">
        <v>2284</v>
      </c>
      <c r="D743" s="37" t="str">
        <f>VLOOKUP(S743, method!$A$1:$B$15, 2, 0)</f>
        <v>中前</v>
      </c>
      <c r="E743">
        <v>87</v>
      </c>
      <c r="F743" s="34">
        <v>4</v>
      </c>
      <c r="G743" t="s">
        <v>827</v>
      </c>
      <c r="H743" s="31" t="s">
        <v>450</v>
      </c>
      <c r="I743" s="43">
        <v>1650</v>
      </c>
      <c r="J743" s="32" t="s">
        <v>435</v>
      </c>
      <c r="K743">
        <v>4</v>
      </c>
      <c r="L743">
        <v>2</v>
      </c>
      <c r="M743">
        <v>50</v>
      </c>
      <c r="N743" s="20" t="s">
        <v>184</v>
      </c>
      <c r="O743" s="17" t="s">
        <v>84</v>
      </c>
      <c r="P743" t="s">
        <v>572</v>
      </c>
      <c r="Q743">
        <v>29</v>
      </c>
      <c r="R743">
        <v>127</v>
      </c>
      <c r="S743">
        <v>6</v>
      </c>
      <c r="T743">
        <v>6</v>
      </c>
      <c r="U743">
        <v>5</v>
      </c>
      <c r="V743">
        <v>4</v>
      </c>
      <c r="Y743" t="s">
        <v>1289</v>
      </c>
      <c r="Z743">
        <v>1015</v>
      </c>
      <c r="AA743" t="s">
        <v>77</v>
      </c>
    </row>
    <row r="744" spans="1:27" x14ac:dyDescent="0.25">
      <c r="A744" s="19" t="s">
        <v>169</v>
      </c>
      <c r="B744" s="22" t="s">
        <v>183</v>
      </c>
      <c r="C744" s="22" t="s">
        <v>2284</v>
      </c>
      <c r="D744" s="36" t="str">
        <f>VLOOKUP(S744, method!$A$1:$B$15, 2, 0)</f>
        <v>中後</v>
      </c>
      <c r="E744">
        <v>13</v>
      </c>
      <c r="F744">
        <v>8</v>
      </c>
      <c r="G744" t="s">
        <v>655</v>
      </c>
      <c r="H744" s="31" t="s">
        <v>450</v>
      </c>
      <c r="I744">
        <v>1200</v>
      </c>
      <c r="J744" s="32" t="s">
        <v>435</v>
      </c>
      <c r="K744">
        <v>4</v>
      </c>
      <c r="L744">
        <v>1</v>
      </c>
      <c r="M744">
        <v>50</v>
      </c>
      <c r="N744" s="20" t="s">
        <v>184</v>
      </c>
      <c r="O744" s="17" t="s">
        <v>84</v>
      </c>
      <c r="P744" t="s">
        <v>572</v>
      </c>
      <c r="Q744">
        <v>55</v>
      </c>
      <c r="R744">
        <v>125</v>
      </c>
      <c r="S744">
        <v>8</v>
      </c>
      <c r="T744">
        <v>8</v>
      </c>
      <c r="U744">
        <v>8</v>
      </c>
      <c r="Y744" t="s">
        <v>1290</v>
      </c>
      <c r="Z744">
        <v>1022</v>
      </c>
      <c r="AA744" t="s">
        <v>77</v>
      </c>
    </row>
    <row r="745" spans="1:27" x14ac:dyDescent="0.25">
      <c r="A745" s="19" t="s">
        <v>169</v>
      </c>
      <c r="B745" s="22" t="s">
        <v>183</v>
      </c>
      <c r="C745" s="22" t="s">
        <v>2284</v>
      </c>
      <c r="D745" s="37" t="str">
        <f>VLOOKUP(S745, method!$A$1:$B$15, 2, 0)</f>
        <v>中前</v>
      </c>
      <c r="E745">
        <v>689</v>
      </c>
      <c r="F745">
        <v>6</v>
      </c>
      <c r="G745" t="s">
        <v>580</v>
      </c>
      <c r="H745" s="42" t="s">
        <v>445</v>
      </c>
      <c r="I745" s="43">
        <v>1650</v>
      </c>
      <c r="J745" s="32" t="s">
        <v>435</v>
      </c>
      <c r="K745">
        <v>4</v>
      </c>
      <c r="L745">
        <v>6</v>
      </c>
      <c r="M745">
        <v>50</v>
      </c>
      <c r="N745" s="20" t="s">
        <v>184</v>
      </c>
      <c r="O745" s="18" t="s">
        <v>116</v>
      </c>
      <c r="P745">
        <v>5</v>
      </c>
      <c r="Q745">
        <v>8.8000000000000007</v>
      </c>
      <c r="R745">
        <v>127</v>
      </c>
      <c r="S745">
        <v>7</v>
      </c>
      <c r="T745">
        <v>9</v>
      </c>
      <c r="U745">
        <v>10</v>
      </c>
      <c r="V745">
        <v>6</v>
      </c>
      <c r="Y745" t="s">
        <v>797</v>
      </c>
      <c r="Z745">
        <v>1017</v>
      </c>
      <c r="AA745" t="s">
        <v>77</v>
      </c>
    </row>
    <row r="746" spans="1:27" x14ac:dyDescent="0.25">
      <c r="A746" s="19" t="s">
        <v>169</v>
      </c>
      <c r="B746" s="22" t="s">
        <v>183</v>
      </c>
      <c r="C746" s="22" t="s">
        <v>2284</v>
      </c>
      <c r="D746" s="36" t="str">
        <f>VLOOKUP(S746, method!$A$1:$B$15, 2, 0)</f>
        <v>中後</v>
      </c>
      <c r="E746">
        <v>669</v>
      </c>
      <c r="F746" s="28">
        <v>1</v>
      </c>
      <c r="G746" t="s">
        <v>792</v>
      </c>
      <c r="H746" s="31" t="s">
        <v>461</v>
      </c>
      <c r="I746" s="43">
        <v>1650</v>
      </c>
      <c r="J746" s="32" t="s">
        <v>435</v>
      </c>
      <c r="K746">
        <v>5</v>
      </c>
      <c r="L746">
        <v>3</v>
      </c>
      <c r="M746">
        <v>40</v>
      </c>
      <c r="N746" s="20" t="s">
        <v>184</v>
      </c>
      <c r="O746" s="20" t="s">
        <v>19</v>
      </c>
      <c r="P746" t="s">
        <v>442</v>
      </c>
      <c r="Q746">
        <v>5.2</v>
      </c>
      <c r="R746">
        <v>135</v>
      </c>
      <c r="S746">
        <v>8</v>
      </c>
      <c r="T746">
        <v>10</v>
      </c>
      <c r="U746">
        <v>9</v>
      </c>
      <c r="V746">
        <v>1</v>
      </c>
      <c r="Y746" t="s">
        <v>1072</v>
      </c>
      <c r="Z746">
        <v>1033</v>
      </c>
      <c r="AA746" t="s">
        <v>77</v>
      </c>
    </row>
    <row r="747" spans="1:27" x14ac:dyDescent="0.25">
      <c r="A747" s="19" t="s">
        <v>169</v>
      </c>
      <c r="B747" s="22" t="s">
        <v>183</v>
      </c>
      <c r="C747" s="22" t="s">
        <v>2284</v>
      </c>
      <c r="D747" s="36" t="str">
        <f>VLOOKUP(S747, method!$A$1:$B$15, 2, 0)</f>
        <v>中後</v>
      </c>
      <c r="E747">
        <v>632</v>
      </c>
      <c r="F747" s="34">
        <v>4</v>
      </c>
      <c r="G747" t="s">
        <v>737</v>
      </c>
      <c r="H747" s="31" t="s">
        <v>450</v>
      </c>
      <c r="I747" s="43">
        <v>1650</v>
      </c>
      <c r="J747" s="33" t="s">
        <v>499</v>
      </c>
      <c r="K747">
        <v>4</v>
      </c>
      <c r="L747">
        <v>9</v>
      </c>
      <c r="M747">
        <v>41</v>
      </c>
      <c r="N747" s="20" t="s">
        <v>184</v>
      </c>
      <c r="O747" s="23" t="s">
        <v>487</v>
      </c>
      <c r="P747" s="12" t="s">
        <v>456</v>
      </c>
      <c r="Q747">
        <v>47</v>
      </c>
      <c r="R747">
        <v>111</v>
      </c>
      <c r="S747">
        <v>8</v>
      </c>
      <c r="T747">
        <v>8</v>
      </c>
      <c r="U747">
        <v>8</v>
      </c>
      <c r="V747">
        <v>4</v>
      </c>
      <c r="Y747" t="s">
        <v>1291</v>
      </c>
      <c r="Z747">
        <v>1021</v>
      </c>
      <c r="AA747" t="s">
        <v>77</v>
      </c>
    </row>
    <row r="748" spans="1:27" x14ac:dyDescent="0.25">
      <c r="A748" s="19" t="s">
        <v>169</v>
      </c>
      <c r="B748" s="22" t="s">
        <v>183</v>
      </c>
      <c r="C748" s="22" t="s">
        <v>2284</v>
      </c>
      <c r="D748" s="37" t="str">
        <f>VLOOKUP(S748, method!$A$1:$B$15, 2, 0)</f>
        <v>中前</v>
      </c>
      <c r="E748">
        <v>596</v>
      </c>
      <c r="F748">
        <v>8</v>
      </c>
      <c r="G748" t="s">
        <v>836</v>
      </c>
      <c r="H748" s="31" t="s">
        <v>461</v>
      </c>
      <c r="I748" s="43">
        <v>1650</v>
      </c>
      <c r="J748" s="32" t="s">
        <v>435</v>
      </c>
      <c r="K748">
        <v>4</v>
      </c>
      <c r="L748">
        <v>2</v>
      </c>
      <c r="M748">
        <v>43</v>
      </c>
      <c r="N748" s="20" t="s">
        <v>184</v>
      </c>
      <c r="O748" s="18" t="s">
        <v>116</v>
      </c>
      <c r="P748" t="s">
        <v>442</v>
      </c>
      <c r="Q748">
        <v>20</v>
      </c>
      <c r="R748">
        <v>119</v>
      </c>
      <c r="S748">
        <v>6</v>
      </c>
      <c r="T748">
        <v>6</v>
      </c>
      <c r="U748">
        <v>5</v>
      </c>
      <c r="V748">
        <v>8</v>
      </c>
      <c r="Y748" t="s">
        <v>1292</v>
      </c>
      <c r="Z748">
        <v>1032</v>
      </c>
      <c r="AA748" t="s">
        <v>77</v>
      </c>
    </row>
    <row r="749" spans="1:27" x14ac:dyDescent="0.25">
      <c r="A749" s="19" t="s">
        <v>169</v>
      </c>
      <c r="B749" s="22" t="s">
        <v>183</v>
      </c>
      <c r="C749" s="22" t="s">
        <v>2284</v>
      </c>
      <c r="D749" s="36" t="str">
        <f>VLOOKUP(S749, method!$A$1:$B$15, 2, 0)</f>
        <v>中後</v>
      </c>
      <c r="E749">
        <v>532</v>
      </c>
      <c r="F749">
        <v>9</v>
      </c>
      <c r="G749" t="s">
        <v>617</v>
      </c>
      <c r="H749" s="31" t="s">
        <v>450</v>
      </c>
      <c r="I749" s="43">
        <v>1650</v>
      </c>
      <c r="J749" s="32" t="s">
        <v>435</v>
      </c>
      <c r="K749">
        <v>4</v>
      </c>
      <c r="L749">
        <v>5</v>
      </c>
      <c r="M749">
        <v>45</v>
      </c>
      <c r="N749" s="20" t="s">
        <v>184</v>
      </c>
      <c r="O749" s="24" t="s">
        <v>34</v>
      </c>
      <c r="P749" s="12" t="s">
        <v>558</v>
      </c>
      <c r="Q749">
        <v>15</v>
      </c>
      <c r="R749">
        <v>120</v>
      </c>
      <c r="S749">
        <v>8</v>
      </c>
      <c r="T749">
        <v>9</v>
      </c>
      <c r="U749">
        <v>10</v>
      </c>
      <c r="V749">
        <v>9</v>
      </c>
      <c r="Y749" t="s">
        <v>918</v>
      </c>
      <c r="Z749">
        <v>1030</v>
      </c>
      <c r="AA749" t="s">
        <v>77</v>
      </c>
    </row>
    <row r="750" spans="1:27" x14ac:dyDescent="0.25">
      <c r="A750" s="19" t="s">
        <v>169</v>
      </c>
      <c r="B750" s="22" t="s">
        <v>183</v>
      </c>
      <c r="C750" s="22" t="s">
        <v>2284</v>
      </c>
      <c r="D750" s="38" t="str">
        <f>VLOOKUP(S750, method!$A$1:$B$15, 2, 0)</f>
        <v>留後</v>
      </c>
      <c r="E750">
        <v>477</v>
      </c>
      <c r="F750">
        <v>7</v>
      </c>
      <c r="G750" t="s">
        <v>894</v>
      </c>
      <c r="H750" s="31" t="s">
        <v>455</v>
      </c>
      <c r="I750">
        <v>1800</v>
      </c>
      <c r="J750" s="32" t="s">
        <v>435</v>
      </c>
      <c r="K750">
        <v>4</v>
      </c>
      <c r="L750">
        <v>10</v>
      </c>
      <c r="M750">
        <v>47</v>
      </c>
      <c r="N750" s="20" t="s">
        <v>184</v>
      </c>
      <c r="O750" s="25" t="s">
        <v>150</v>
      </c>
      <c r="P750" t="s">
        <v>699</v>
      </c>
      <c r="Q750">
        <v>21</v>
      </c>
      <c r="R750">
        <v>123</v>
      </c>
      <c r="S750">
        <v>11</v>
      </c>
      <c r="T750">
        <v>10</v>
      </c>
      <c r="U750">
        <v>10</v>
      </c>
      <c r="V750">
        <v>9</v>
      </c>
      <c r="W750">
        <v>7</v>
      </c>
      <c r="Y750" t="s">
        <v>1293</v>
      </c>
      <c r="Z750">
        <v>1032</v>
      </c>
      <c r="AA750" t="s">
        <v>77</v>
      </c>
    </row>
    <row r="751" spans="1:27" x14ac:dyDescent="0.25">
      <c r="A751" s="19" t="s">
        <v>169</v>
      </c>
      <c r="B751" s="22" t="s">
        <v>183</v>
      </c>
      <c r="C751" s="22" t="s">
        <v>2284</v>
      </c>
      <c r="D751" s="38" t="str">
        <f>VLOOKUP(S751, method!$A$1:$B$15, 2, 0)</f>
        <v>留後</v>
      </c>
      <c r="E751">
        <v>419</v>
      </c>
      <c r="F751" s="34">
        <v>4</v>
      </c>
      <c r="G751" t="s">
        <v>1006</v>
      </c>
      <c r="H751" s="31" t="s">
        <v>461</v>
      </c>
      <c r="I751" s="43">
        <v>1650</v>
      </c>
      <c r="J751" s="32" t="s">
        <v>435</v>
      </c>
      <c r="K751">
        <v>4</v>
      </c>
      <c r="L751">
        <v>11</v>
      </c>
      <c r="M751">
        <v>48</v>
      </c>
      <c r="N751" s="20" t="s">
        <v>184</v>
      </c>
      <c r="O751" s="23" t="s">
        <v>487</v>
      </c>
      <c r="P751" t="s">
        <v>519</v>
      </c>
      <c r="Q751">
        <v>20</v>
      </c>
      <c r="R751">
        <v>119</v>
      </c>
      <c r="S751">
        <v>12</v>
      </c>
      <c r="T751">
        <v>12</v>
      </c>
      <c r="U751">
        <v>10</v>
      </c>
      <c r="V751">
        <v>4</v>
      </c>
      <c r="Y751" t="s">
        <v>1294</v>
      </c>
      <c r="Z751">
        <v>1029</v>
      </c>
      <c r="AA751" t="s">
        <v>77</v>
      </c>
    </row>
    <row r="752" spans="1:27" x14ac:dyDescent="0.25">
      <c r="A752" s="19" t="s">
        <v>169</v>
      </c>
      <c r="B752" s="22" t="s">
        <v>183</v>
      </c>
      <c r="C752" s="22" t="s">
        <v>2284</v>
      </c>
      <c r="D752" s="36" t="str">
        <f>VLOOKUP(S752, method!$A$1:$B$15, 2, 0)</f>
        <v>中後</v>
      </c>
      <c r="E752">
        <v>383</v>
      </c>
      <c r="F752">
        <v>8</v>
      </c>
      <c r="G752" t="s">
        <v>661</v>
      </c>
      <c r="H752" s="31" t="s">
        <v>450</v>
      </c>
      <c r="I752" s="43">
        <v>1650</v>
      </c>
      <c r="J752" s="32" t="s">
        <v>435</v>
      </c>
      <c r="K752">
        <v>4</v>
      </c>
      <c r="L752">
        <v>1</v>
      </c>
      <c r="M752">
        <v>48</v>
      </c>
      <c r="N752" s="20" t="s">
        <v>184</v>
      </c>
      <c r="O752" s="23" t="s">
        <v>487</v>
      </c>
      <c r="P752" t="s">
        <v>600</v>
      </c>
      <c r="Q752">
        <v>12</v>
      </c>
      <c r="R752">
        <v>119</v>
      </c>
      <c r="S752">
        <v>9</v>
      </c>
      <c r="T752">
        <v>9</v>
      </c>
      <c r="U752">
        <v>10</v>
      </c>
      <c r="V752">
        <v>8</v>
      </c>
      <c r="Y752" t="s">
        <v>1295</v>
      </c>
      <c r="Z752">
        <v>1042</v>
      </c>
      <c r="AA752" t="s">
        <v>77</v>
      </c>
    </row>
    <row r="753" spans="1:27" x14ac:dyDescent="0.25">
      <c r="A753" s="19" t="s">
        <v>169</v>
      </c>
      <c r="B753" s="22" t="s">
        <v>183</v>
      </c>
      <c r="C753" s="22" t="s">
        <v>2284</v>
      </c>
      <c r="D753" s="37" t="str">
        <f>VLOOKUP(S753, method!$A$1:$B$15, 2, 0)</f>
        <v>中前</v>
      </c>
      <c r="E753">
        <v>326</v>
      </c>
      <c r="F753">
        <v>8</v>
      </c>
      <c r="G753" t="s">
        <v>1296</v>
      </c>
      <c r="H753" s="31" t="s">
        <v>455</v>
      </c>
      <c r="I753" s="43">
        <v>1650</v>
      </c>
      <c r="J753" s="32" t="s">
        <v>435</v>
      </c>
      <c r="K753">
        <v>4</v>
      </c>
      <c r="L753">
        <v>2</v>
      </c>
      <c r="M753">
        <v>48</v>
      </c>
      <c r="N753" s="20" t="s">
        <v>184</v>
      </c>
      <c r="O753" s="21" t="s">
        <v>53</v>
      </c>
      <c r="P753" t="s">
        <v>447</v>
      </c>
      <c r="Q753">
        <v>14</v>
      </c>
      <c r="R753">
        <v>123</v>
      </c>
      <c r="S753">
        <v>6</v>
      </c>
      <c r="T753">
        <v>6</v>
      </c>
      <c r="U753">
        <v>6</v>
      </c>
      <c r="V753">
        <v>8</v>
      </c>
      <c r="Y753" t="s">
        <v>1297</v>
      </c>
      <c r="Z753">
        <v>1037</v>
      </c>
      <c r="AA753" t="s">
        <v>77</v>
      </c>
    </row>
    <row r="754" spans="1:27" x14ac:dyDescent="0.25">
      <c r="A754" s="19" t="s">
        <v>169</v>
      </c>
      <c r="B754" s="22" t="s">
        <v>183</v>
      </c>
      <c r="C754" s="22" t="s">
        <v>2284</v>
      </c>
      <c r="D754" s="36" t="str">
        <f>VLOOKUP(S754, method!$A$1:$B$15, 2, 0)</f>
        <v>中後</v>
      </c>
      <c r="E754">
        <v>266</v>
      </c>
      <c r="F754" s="28">
        <v>1</v>
      </c>
      <c r="G754" t="s">
        <v>806</v>
      </c>
      <c r="H754" s="31" t="s">
        <v>461</v>
      </c>
      <c r="I754" s="43">
        <v>1650</v>
      </c>
      <c r="J754" s="32" t="s">
        <v>435</v>
      </c>
      <c r="K754">
        <v>4</v>
      </c>
      <c r="L754">
        <v>2</v>
      </c>
      <c r="M754">
        <v>43</v>
      </c>
      <c r="N754" s="20" t="s">
        <v>184</v>
      </c>
      <c r="O754" s="20" t="s">
        <v>19</v>
      </c>
      <c r="P754" s="12" t="s">
        <v>662</v>
      </c>
      <c r="Q754">
        <v>7.3</v>
      </c>
      <c r="R754">
        <v>120</v>
      </c>
      <c r="S754">
        <v>8</v>
      </c>
      <c r="T754">
        <v>8</v>
      </c>
      <c r="U754">
        <v>6</v>
      </c>
      <c r="V754">
        <v>1</v>
      </c>
      <c r="Y754" t="s">
        <v>918</v>
      </c>
      <c r="Z754">
        <v>1029</v>
      </c>
      <c r="AA754" t="s">
        <v>77</v>
      </c>
    </row>
    <row r="755" spans="1:27" x14ac:dyDescent="0.25">
      <c r="A755" s="19" t="s">
        <v>169</v>
      </c>
      <c r="B755" s="22" t="s">
        <v>183</v>
      </c>
      <c r="C755" s="22" t="s">
        <v>2284</v>
      </c>
      <c r="D755" s="36" t="str">
        <f>VLOOKUP(S755, method!$A$1:$B$15, 2, 0)</f>
        <v>中後</v>
      </c>
      <c r="E755">
        <v>227</v>
      </c>
      <c r="F755">
        <v>9</v>
      </c>
      <c r="G755" t="s">
        <v>899</v>
      </c>
      <c r="H755" s="31" t="s">
        <v>450</v>
      </c>
      <c r="I755" s="43">
        <v>1650</v>
      </c>
      <c r="J755" s="32" t="s">
        <v>435</v>
      </c>
      <c r="K755">
        <v>4</v>
      </c>
      <c r="L755">
        <v>6</v>
      </c>
      <c r="M755">
        <v>43</v>
      </c>
      <c r="N755" s="20" t="s">
        <v>184</v>
      </c>
      <c r="O755" s="26" t="s">
        <v>410</v>
      </c>
      <c r="P755" t="s">
        <v>650</v>
      </c>
      <c r="Q755">
        <v>27</v>
      </c>
      <c r="R755">
        <v>118</v>
      </c>
      <c r="S755">
        <v>9</v>
      </c>
      <c r="T755">
        <v>9</v>
      </c>
      <c r="U755">
        <v>9</v>
      </c>
      <c r="V755">
        <v>9</v>
      </c>
      <c r="Y755" t="s">
        <v>1069</v>
      </c>
      <c r="Z755">
        <v>1021</v>
      </c>
      <c r="AA755" t="s">
        <v>77</v>
      </c>
    </row>
    <row r="756" spans="1:27" x14ac:dyDescent="0.25">
      <c r="A756" s="19" t="s">
        <v>169</v>
      </c>
      <c r="B756" s="22" t="s">
        <v>183</v>
      </c>
      <c r="C756" s="22" t="s">
        <v>2284</v>
      </c>
      <c r="D756" s="36" t="str">
        <f>VLOOKUP(S756, method!$A$1:$B$15, 2, 0)</f>
        <v>中後</v>
      </c>
      <c r="E756">
        <v>152</v>
      </c>
      <c r="F756" s="28">
        <v>3</v>
      </c>
      <c r="G756" t="s">
        <v>902</v>
      </c>
      <c r="H756" s="31" t="s">
        <v>450</v>
      </c>
      <c r="I756" s="43">
        <v>1650</v>
      </c>
      <c r="J756" s="32" t="s">
        <v>435</v>
      </c>
      <c r="K756">
        <v>4</v>
      </c>
      <c r="L756">
        <v>9</v>
      </c>
      <c r="M756">
        <v>42</v>
      </c>
      <c r="N756" s="20" t="s">
        <v>184</v>
      </c>
      <c r="O756" s="24" t="s">
        <v>34</v>
      </c>
      <c r="P756" s="12" t="s">
        <v>480</v>
      </c>
      <c r="Q756">
        <v>25</v>
      </c>
      <c r="R756">
        <v>120</v>
      </c>
      <c r="S756">
        <v>9</v>
      </c>
      <c r="T756">
        <v>9</v>
      </c>
      <c r="U756">
        <v>8</v>
      </c>
      <c r="V756">
        <v>3</v>
      </c>
      <c r="Y756" t="s">
        <v>545</v>
      </c>
      <c r="Z756">
        <v>1014</v>
      </c>
      <c r="AA756" t="s">
        <v>77</v>
      </c>
    </row>
    <row r="757" spans="1:27" x14ac:dyDescent="0.25">
      <c r="A757" s="19" t="s">
        <v>169</v>
      </c>
      <c r="B757" s="22" t="s">
        <v>183</v>
      </c>
      <c r="C757" s="22" t="s">
        <v>2284</v>
      </c>
      <c r="D757" s="37" t="str">
        <f>VLOOKUP(S757, method!$A$1:$B$15, 2, 0)</f>
        <v>中前</v>
      </c>
      <c r="E757">
        <v>97</v>
      </c>
      <c r="F757">
        <v>6</v>
      </c>
      <c r="G757" t="s">
        <v>631</v>
      </c>
      <c r="H757" s="31" t="s">
        <v>455</v>
      </c>
      <c r="I757" s="43">
        <v>1650</v>
      </c>
      <c r="J757" s="33" t="s">
        <v>430</v>
      </c>
      <c r="K757">
        <v>4</v>
      </c>
      <c r="L757">
        <v>5</v>
      </c>
      <c r="M757">
        <v>44</v>
      </c>
      <c r="N757" s="20" t="s">
        <v>184</v>
      </c>
      <c r="O757" s="21" t="s">
        <v>53</v>
      </c>
      <c r="P757" t="s">
        <v>459</v>
      </c>
      <c r="Q757">
        <v>24</v>
      </c>
      <c r="R757">
        <v>121</v>
      </c>
      <c r="S757">
        <v>6</v>
      </c>
      <c r="T757">
        <v>6</v>
      </c>
      <c r="U757">
        <v>8</v>
      </c>
      <c r="V757">
        <v>6</v>
      </c>
      <c r="Y757" t="s">
        <v>1298</v>
      </c>
      <c r="Z757">
        <v>998</v>
      </c>
      <c r="AA757" t="s">
        <v>77</v>
      </c>
    </row>
    <row r="758" spans="1:27" x14ac:dyDescent="0.25">
      <c r="A758" s="19" t="s">
        <v>169</v>
      </c>
      <c r="B758" s="23" t="s">
        <v>187</v>
      </c>
      <c r="C758" s="23" t="s">
        <v>2285</v>
      </c>
      <c r="D758" s="37" t="str">
        <f>VLOOKUP(S758, method!$A$1:$B$15, 2, 0)</f>
        <v>中前</v>
      </c>
      <c r="E758">
        <v>17</v>
      </c>
      <c r="F758" s="34">
        <v>5</v>
      </c>
      <c r="G758" t="s">
        <v>544</v>
      </c>
      <c r="H758" s="31" t="s">
        <v>450</v>
      </c>
      <c r="I758">
        <v>1200</v>
      </c>
      <c r="J758" s="32" t="s">
        <v>435</v>
      </c>
      <c r="K758">
        <v>4</v>
      </c>
      <c r="L758">
        <v>5</v>
      </c>
      <c r="M758">
        <v>48</v>
      </c>
      <c r="N758" s="22" t="s">
        <v>39</v>
      </c>
      <c r="O758" s="23" t="s">
        <v>487</v>
      </c>
      <c r="P758" t="s">
        <v>519</v>
      </c>
      <c r="Q758">
        <v>25</v>
      </c>
      <c r="R758">
        <v>121</v>
      </c>
      <c r="S758">
        <v>6</v>
      </c>
      <c r="T758">
        <v>7</v>
      </c>
      <c r="U758">
        <v>5</v>
      </c>
      <c r="Y758" t="s">
        <v>1299</v>
      </c>
      <c r="Z758">
        <v>1194</v>
      </c>
      <c r="AA758" t="s">
        <v>16</v>
      </c>
    </row>
    <row r="759" spans="1:27" x14ac:dyDescent="0.25">
      <c r="A759" s="19" t="s">
        <v>169</v>
      </c>
      <c r="B759" s="23" t="s">
        <v>187</v>
      </c>
      <c r="C759" s="23" t="s">
        <v>2285</v>
      </c>
      <c r="D759" s="35" t="str">
        <f>VLOOKUP(S759, method!$A$1:$B$15, 2, 0)</f>
        <v>放頭</v>
      </c>
      <c r="E759">
        <v>825</v>
      </c>
      <c r="F759">
        <v>10</v>
      </c>
      <c r="G759" t="s">
        <v>590</v>
      </c>
      <c r="H759" s="31" t="s">
        <v>450</v>
      </c>
      <c r="I759">
        <v>1200</v>
      </c>
      <c r="J759" s="32" t="s">
        <v>446</v>
      </c>
      <c r="K759">
        <v>4</v>
      </c>
      <c r="L759">
        <v>12</v>
      </c>
      <c r="M759">
        <v>48</v>
      </c>
      <c r="N759" s="22" t="s">
        <v>39</v>
      </c>
      <c r="O759" s="22" t="s">
        <v>471</v>
      </c>
      <c r="P759">
        <v>6</v>
      </c>
      <c r="Q759">
        <v>8.8000000000000007</v>
      </c>
      <c r="R759">
        <v>121</v>
      </c>
      <c r="S759">
        <v>3</v>
      </c>
      <c r="T759">
        <v>3</v>
      </c>
      <c r="U759">
        <v>10</v>
      </c>
      <c r="Y759" t="s">
        <v>1300</v>
      </c>
      <c r="Z759">
        <v>1183</v>
      </c>
      <c r="AA759" t="s">
        <v>16</v>
      </c>
    </row>
    <row r="760" spans="1:27" x14ac:dyDescent="0.25">
      <c r="A760" s="19" t="s">
        <v>169</v>
      </c>
      <c r="B760" s="23" t="s">
        <v>187</v>
      </c>
      <c r="C760" s="23" t="s">
        <v>2285</v>
      </c>
      <c r="D760" s="37" t="str">
        <f>VLOOKUP(S760, method!$A$1:$B$15, 2, 0)</f>
        <v>中前</v>
      </c>
      <c r="E760">
        <v>708</v>
      </c>
      <c r="F760" s="28">
        <v>1</v>
      </c>
      <c r="G760" t="s">
        <v>444</v>
      </c>
      <c r="H760" s="30" t="s">
        <v>445</v>
      </c>
      <c r="I760">
        <v>1200</v>
      </c>
      <c r="J760" s="32" t="s">
        <v>446</v>
      </c>
      <c r="K760">
        <v>5</v>
      </c>
      <c r="L760">
        <v>4</v>
      </c>
      <c r="M760">
        <v>40</v>
      </c>
      <c r="N760" s="22" t="s">
        <v>39</v>
      </c>
      <c r="O760" s="22" t="s">
        <v>471</v>
      </c>
      <c r="P760" s="12" t="s">
        <v>456</v>
      </c>
      <c r="Q760">
        <v>8.4</v>
      </c>
      <c r="R760">
        <v>132</v>
      </c>
      <c r="S760">
        <v>4</v>
      </c>
      <c r="T760">
        <v>3</v>
      </c>
      <c r="U760">
        <v>1</v>
      </c>
      <c r="Y760" t="s">
        <v>1301</v>
      </c>
      <c r="Z760">
        <v>1182</v>
      </c>
      <c r="AA760" t="s">
        <v>16</v>
      </c>
    </row>
    <row r="761" spans="1:27" x14ac:dyDescent="0.25">
      <c r="A761" s="19" t="s">
        <v>169</v>
      </c>
      <c r="B761" s="23" t="s">
        <v>187</v>
      </c>
      <c r="C761" s="23" t="s">
        <v>2285</v>
      </c>
      <c r="D761" s="35" t="str">
        <f>VLOOKUP(S761, method!$A$1:$B$15, 2, 0)</f>
        <v>放頭</v>
      </c>
      <c r="E761">
        <v>635</v>
      </c>
      <c r="F761">
        <v>7</v>
      </c>
      <c r="G761" t="s">
        <v>712</v>
      </c>
      <c r="H761" s="42" t="s">
        <v>445</v>
      </c>
      <c r="I761">
        <v>1200</v>
      </c>
      <c r="J761" s="32" t="s">
        <v>446</v>
      </c>
      <c r="K761">
        <v>4</v>
      </c>
      <c r="L761">
        <v>5</v>
      </c>
      <c r="M761">
        <v>41</v>
      </c>
      <c r="N761" s="22" t="s">
        <v>39</v>
      </c>
      <c r="O761" s="16" t="s">
        <v>316</v>
      </c>
      <c r="P761" t="s">
        <v>541</v>
      </c>
      <c r="Q761">
        <v>53</v>
      </c>
      <c r="R761">
        <v>118</v>
      </c>
      <c r="S761">
        <v>1</v>
      </c>
      <c r="T761">
        <v>1</v>
      </c>
      <c r="U761">
        <v>7</v>
      </c>
      <c r="Y761" t="s">
        <v>1302</v>
      </c>
      <c r="Z761">
        <v>1182</v>
      </c>
      <c r="AA761" t="s">
        <v>893</v>
      </c>
    </row>
    <row r="762" spans="1:27" x14ac:dyDescent="0.25">
      <c r="A762" s="19" t="s">
        <v>169</v>
      </c>
      <c r="B762" s="23" t="s">
        <v>187</v>
      </c>
      <c r="C762" s="23" t="s">
        <v>2285</v>
      </c>
      <c r="D762" s="35" t="str">
        <f>VLOOKUP(S762, method!$A$1:$B$15, 2, 0)</f>
        <v>放頭</v>
      </c>
      <c r="E762">
        <v>517</v>
      </c>
      <c r="F762">
        <v>12</v>
      </c>
      <c r="G762" t="s">
        <v>596</v>
      </c>
      <c r="H762" s="31" t="s">
        <v>455</v>
      </c>
      <c r="I762">
        <v>1200</v>
      </c>
      <c r="J762" s="32" t="s">
        <v>446</v>
      </c>
      <c r="K762">
        <v>4</v>
      </c>
      <c r="L762">
        <v>7</v>
      </c>
      <c r="M762">
        <v>43</v>
      </c>
      <c r="N762" s="22" t="s">
        <v>39</v>
      </c>
      <c r="O762" s="20" t="s">
        <v>58</v>
      </c>
      <c r="P762" t="s">
        <v>533</v>
      </c>
      <c r="Q762">
        <v>26</v>
      </c>
      <c r="R762">
        <v>119</v>
      </c>
      <c r="S762">
        <v>1</v>
      </c>
      <c r="T762">
        <v>1</v>
      </c>
      <c r="U762">
        <v>12</v>
      </c>
      <c r="Y762" t="s">
        <v>1303</v>
      </c>
      <c r="Z762">
        <v>1184</v>
      </c>
      <c r="AA762" t="s">
        <v>546</v>
      </c>
    </row>
    <row r="763" spans="1:27" x14ac:dyDescent="0.25">
      <c r="A763" s="19" t="s">
        <v>169</v>
      </c>
      <c r="B763" s="23" t="s">
        <v>187</v>
      </c>
      <c r="C763" s="23" t="s">
        <v>2285</v>
      </c>
      <c r="D763" s="35" t="str">
        <f>VLOOKUP(S763, method!$A$1:$B$15, 2, 0)</f>
        <v>放頭</v>
      </c>
      <c r="E763">
        <v>411</v>
      </c>
      <c r="F763">
        <v>9</v>
      </c>
      <c r="G763" t="s">
        <v>1159</v>
      </c>
      <c r="H763" t="s">
        <v>429</v>
      </c>
      <c r="I763">
        <v>1200</v>
      </c>
      <c r="J763" s="32" t="s">
        <v>435</v>
      </c>
      <c r="K763">
        <v>4</v>
      </c>
      <c r="L763">
        <v>1</v>
      </c>
      <c r="M763">
        <v>43</v>
      </c>
      <c r="N763" s="22" t="s">
        <v>39</v>
      </c>
      <c r="O763" s="18" t="s">
        <v>524</v>
      </c>
      <c r="P763" t="s">
        <v>699</v>
      </c>
      <c r="Q763">
        <v>11</v>
      </c>
      <c r="R763">
        <v>112</v>
      </c>
      <c r="S763">
        <v>3</v>
      </c>
      <c r="T763">
        <v>3</v>
      </c>
      <c r="U763">
        <v>9</v>
      </c>
      <c r="Y763" t="s">
        <v>1304</v>
      </c>
      <c r="Z763">
        <v>1182</v>
      </c>
      <c r="AA763" t="s">
        <v>546</v>
      </c>
    </row>
    <row r="764" spans="1:27" x14ac:dyDescent="0.25">
      <c r="A764" s="19" t="s">
        <v>169</v>
      </c>
      <c r="B764" s="23" t="s">
        <v>187</v>
      </c>
      <c r="C764" s="23" t="s">
        <v>2285</v>
      </c>
      <c r="D764" s="35" t="str">
        <f>VLOOKUP(S764, method!$A$1:$B$15, 2, 0)</f>
        <v>放頭</v>
      </c>
      <c r="E764">
        <v>352</v>
      </c>
      <c r="F764" s="28">
        <v>2</v>
      </c>
      <c r="G764" t="s">
        <v>566</v>
      </c>
      <c r="H764" s="31" t="s">
        <v>455</v>
      </c>
      <c r="I764">
        <v>1200</v>
      </c>
      <c r="J764" s="32" t="s">
        <v>435</v>
      </c>
      <c r="K764">
        <v>4</v>
      </c>
      <c r="L764">
        <v>6</v>
      </c>
      <c r="M764">
        <v>42</v>
      </c>
      <c r="N764" s="22" t="s">
        <v>39</v>
      </c>
      <c r="O764" s="18" t="s">
        <v>524</v>
      </c>
      <c r="P764" s="12">
        <v>1</v>
      </c>
      <c r="Q764">
        <v>20</v>
      </c>
      <c r="R764">
        <v>112</v>
      </c>
      <c r="S764">
        <v>3</v>
      </c>
      <c r="T764">
        <v>4</v>
      </c>
      <c r="U764">
        <v>2</v>
      </c>
      <c r="Y764" t="s">
        <v>1113</v>
      </c>
      <c r="Z764">
        <v>1187</v>
      </c>
      <c r="AA764" t="s">
        <v>546</v>
      </c>
    </row>
    <row r="765" spans="1:27" x14ac:dyDescent="0.25">
      <c r="A765" s="19" t="s">
        <v>169</v>
      </c>
      <c r="B765" s="23" t="s">
        <v>187</v>
      </c>
      <c r="C765" s="23" t="s">
        <v>2285</v>
      </c>
      <c r="D765" s="37" t="str">
        <f>VLOOKUP(S765, method!$A$1:$B$15, 2, 0)</f>
        <v>中前</v>
      </c>
      <c r="E765">
        <v>290</v>
      </c>
      <c r="F765" s="34">
        <v>5</v>
      </c>
      <c r="G765" t="s">
        <v>536</v>
      </c>
      <c r="H765" s="42" t="s">
        <v>445</v>
      </c>
      <c r="I765">
        <v>1200</v>
      </c>
      <c r="J765" s="32" t="s">
        <v>435</v>
      </c>
      <c r="K765">
        <v>4</v>
      </c>
      <c r="L765">
        <v>6</v>
      </c>
      <c r="M765">
        <v>44</v>
      </c>
      <c r="N765" s="22" t="s">
        <v>39</v>
      </c>
      <c r="O765" s="25" t="s">
        <v>49</v>
      </c>
      <c r="P765" t="s">
        <v>474</v>
      </c>
      <c r="Q765">
        <v>50</v>
      </c>
      <c r="R765">
        <v>121</v>
      </c>
      <c r="S765">
        <v>7</v>
      </c>
      <c r="T765">
        <v>8</v>
      </c>
      <c r="U765">
        <v>5</v>
      </c>
      <c r="Y765" t="s">
        <v>1025</v>
      </c>
      <c r="Z765">
        <v>1179</v>
      </c>
      <c r="AA765" t="s">
        <v>546</v>
      </c>
    </row>
    <row r="766" spans="1:27" x14ac:dyDescent="0.25">
      <c r="A766" s="19" t="s">
        <v>169</v>
      </c>
      <c r="B766" s="23" t="s">
        <v>187</v>
      </c>
      <c r="C766" s="23" t="s">
        <v>2285</v>
      </c>
      <c r="D766" s="37" t="str">
        <f>VLOOKUP(S766, method!$A$1:$B$15, 2, 0)</f>
        <v>中前</v>
      </c>
      <c r="E766">
        <v>216</v>
      </c>
      <c r="F766">
        <v>9</v>
      </c>
      <c r="G766" t="s">
        <v>470</v>
      </c>
      <c r="H766" s="42" t="s">
        <v>445</v>
      </c>
      <c r="I766">
        <v>1200</v>
      </c>
      <c r="J766" s="32" t="s">
        <v>435</v>
      </c>
      <c r="K766">
        <v>4</v>
      </c>
      <c r="L766">
        <v>6</v>
      </c>
      <c r="M766">
        <v>46</v>
      </c>
      <c r="N766" s="22" t="s">
        <v>39</v>
      </c>
      <c r="O766" s="25" t="s">
        <v>49</v>
      </c>
      <c r="P766" s="12" t="s">
        <v>456</v>
      </c>
      <c r="Q766">
        <v>101</v>
      </c>
      <c r="R766">
        <v>122</v>
      </c>
      <c r="S766">
        <v>4</v>
      </c>
      <c r="T766">
        <v>4</v>
      </c>
      <c r="U766">
        <v>9</v>
      </c>
      <c r="Y766" t="s">
        <v>1305</v>
      </c>
      <c r="Z766">
        <v>1179</v>
      </c>
      <c r="AA766" t="s">
        <v>904</v>
      </c>
    </row>
    <row r="767" spans="1:27" x14ac:dyDescent="0.25">
      <c r="A767" s="19" t="s">
        <v>169</v>
      </c>
      <c r="B767" s="23" t="s">
        <v>187</v>
      </c>
      <c r="C767" s="23" t="s">
        <v>2285</v>
      </c>
      <c r="D767" s="35" t="str">
        <f>VLOOKUP(S767, method!$A$1:$B$15, 2, 0)</f>
        <v>放頭</v>
      </c>
      <c r="E767">
        <v>133</v>
      </c>
      <c r="F767">
        <v>11</v>
      </c>
      <c r="G767" t="s">
        <v>916</v>
      </c>
      <c r="H767" s="31" t="s">
        <v>461</v>
      </c>
      <c r="I767">
        <v>1200</v>
      </c>
      <c r="J767" s="32" t="s">
        <v>435</v>
      </c>
      <c r="K767">
        <v>4</v>
      </c>
      <c r="L767">
        <v>10</v>
      </c>
      <c r="M767">
        <v>48</v>
      </c>
      <c r="N767" s="22" t="s">
        <v>39</v>
      </c>
      <c r="O767" s="25" t="s">
        <v>49</v>
      </c>
      <c r="P767" t="s">
        <v>837</v>
      </c>
      <c r="Q767">
        <v>91</v>
      </c>
      <c r="R767">
        <v>126</v>
      </c>
      <c r="S767">
        <v>1</v>
      </c>
      <c r="T767">
        <v>1</v>
      </c>
      <c r="U767">
        <v>11</v>
      </c>
      <c r="Y767" t="s">
        <v>1306</v>
      </c>
      <c r="Z767">
        <v>1161</v>
      </c>
      <c r="AA767" t="s">
        <v>16</v>
      </c>
    </row>
    <row r="768" spans="1:27" x14ac:dyDescent="0.25">
      <c r="A768" s="19" t="s">
        <v>169</v>
      </c>
      <c r="B768" s="23" t="s">
        <v>187</v>
      </c>
      <c r="C768" s="23" t="s">
        <v>2285</v>
      </c>
      <c r="D768" s="36" t="str">
        <f>VLOOKUP(S768, method!$A$1:$B$15, 2, 0)</f>
        <v>中後</v>
      </c>
      <c r="E768">
        <v>41</v>
      </c>
      <c r="F768">
        <v>14</v>
      </c>
      <c r="G768" t="s">
        <v>482</v>
      </c>
      <c r="H768" t="s">
        <v>506</v>
      </c>
      <c r="I768">
        <v>1000</v>
      </c>
      <c r="J768" s="32" t="s">
        <v>435</v>
      </c>
      <c r="K768">
        <v>4</v>
      </c>
      <c r="L768">
        <v>1</v>
      </c>
      <c r="M768">
        <v>50</v>
      </c>
      <c r="N768" s="22" t="s">
        <v>39</v>
      </c>
      <c r="O768" s="22" t="s">
        <v>471</v>
      </c>
      <c r="P768">
        <v>27</v>
      </c>
      <c r="Q768">
        <v>168</v>
      </c>
      <c r="R768">
        <v>124</v>
      </c>
      <c r="S768">
        <v>8</v>
      </c>
      <c r="T768">
        <v>14</v>
      </c>
      <c r="U768">
        <v>14</v>
      </c>
      <c r="Y768" t="s">
        <v>1307</v>
      </c>
      <c r="Z768">
        <v>1146</v>
      </c>
      <c r="AA768" t="s">
        <v>16</v>
      </c>
    </row>
    <row r="769" spans="1:27" x14ac:dyDescent="0.25">
      <c r="A769" s="19" t="s">
        <v>169</v>
      </c>
      <c r="B769" s="23" t="s">
        <v>187</v>
      </c>
      <c r="C769" s="23" t="s">
        <v>2285</v>
      </c>
      <c r="D769" s="37" t="str">
        <f>VLOOKUP(S769, method!$A$1:$B$15, 2, 0)</f>
        <v>中前</v>
      </c>
      <c r="E769">
        <v>782</v>
      </c>
      <c r="F769">
        <v>12</v>
      </c>
      <c r="G769" t="s">
        <v>768</v>
      </c>
      <c r="H769" t="s">
        <v>518</v>
      </c>
      <c r="I769">
        <v>1000</v>
      </c>
      <c r="J769" s="32" t="s">
        <v>435</v>
      </c>
      <c r="K769">
        <v>4</v>
      </c>
      <c r="L769">
        <v>12</v>
      </c>
      <c r="M769">
        <v>52</v>
      </c>
      <c r="N769" s="22" t="s">
        <v>39</v>
      </c>
      <c r="O769" s="22" t="s">
        <v>471</v>
      </c>
      <c r="P769" t="s">
        <v>624</v>
      </c>
      <c r="Q769">
        <v>90</v>
      </c>
      <c r="R769">
        <v>126</v>
      </c>
      <c r="S769">
        <v>7</v>
      </c>
      <c r="T769">
        <v>11</v>
      </c>
      <c r="U769">
        <v>12</v>
      </c>
      <c r="Y769" t="s">
        <v>1308</v>
      </c>
      <c r="Z769">
        <v>1159</v>
      </c>
      <c r="AA769" t="s">
        <v>235</v>
      </c>
    </row>
    <row r="770" spans="1:27" x14ac:dyDescent="0.25">
      <c r="A770" s="19" t="s">
        <v>169</v>
      </c>
      <c r="B770" s="24" t="s">
        <v>189</v>
      </c>
      <c r="C770" s="24" t="s">
        <v>2286</v>
      </c>
      <c r="D770" s="36" t="str">
        <f>VLOOKUP(S770, method!$A$1:$B$15, 2, 0)</f>
        <v>中後</v>
      </c>
      <c r="E770">
        <v>23</v>
      </c>
      <c r="F770">
        <v>7</v>
      </c>
      <c r="G770" t="s">
        <v>587</v>
      </c>
      <c r="H770" t="s">
        <v>518</v>
      </c>
      <c r="I770">
        <v>1400</v>
      </c>
      <c r="J770" s="32" t="s">
        <v>446</v>
      </c>
      <c r="K770">
        <v>4</v>
      </c>
      <c r="L770">
        <v>5</v>
      </c>
      <c r="M770">
        <v>48</v>
      </c>
      <c r="N770" s="17" t="s">
        <v>85</v>
      </c>
      <c r="O770" s="17" t="s">
        <v>84</v>
      </c>
      <c r="P770">
        <v>5</v>
      </c>
      <c r="Q770">
        <v>24</v>
      </c>
      <c r="R770">
        <v>124</v>
      </c>
      <c r="S770">
        <v>10</v>
      </c>
      <c r="T770">
        <v>8</v>
      </c>
      <c r="U770">
        <v>5</v>
      </c>
      <c r="V770">
        <v>7</v>
      </c>
      <c r="Y770" t="s">
        <v>1309</v>
      </c>
      <c r="Z770">
        <v>1145</v>
      </c>
      <c r="AA770" t="s">
        <v>191</v>
      </c>
    </row>
    <row r="771" spans="1:27" x14ac:dyDescent="0.25">
      <c r="A771" s="19" t="s">
        <v>169</v>
      </c>
      <c r="B771" s="24" t="s">
        <v>189</v>
      </c>
      <c r="C771" s="24" t="s">
        <v>2286</v>
      </c>
      <c r="D771" s="38" t="str">
        <f>VLOOKUP(S771, method!$A$1:$B$15, 2, 0)</f>
        <v>留後</v>
      </c>
      <c r="E771">
        <v>803</v>
      </c>
      <c r="F771">
        <v>8</v>
      </c>
      <c r="G771" t="s">
        <v>676</v>
      </c>
      <c r="H771" t="s">
        <v>429</v>
      </c>
      <c r="I771">
        <v>1400</v>
      </c>
      <c r="J771" s="32" t="s">
        <v>435</v>
      </c>
      <c r="K771">
        <v>4</v>
      </c>
      <c r="L771">
        <v>6</v>
      </c>
      <c r="M771">
        <v>53</v>
      </c>
      <c r="N771" s="17" t="s">
        <v>85</v>
      </c>
      <c r="O771" s="26" t="s">
        <v>389</v>
      </c>
      <c r="P771" t="s">
        <v>459</v>
      </c>
      <c r="Q771">
        <v>20</v>
      </c>
      <c r="R771">
        <v>128</v>
      </c>
      <c r="S771">
        <v>13</v>
      </c>
      <c r="T771">
        <v>14</v>
      </c>
      <c r="U771">
        <v>14</v>
      </c>
      <c r="V771">
        <v>8</v>
      </c>
      <c r="Y771" t="s">
        <v>1310</v>
      </c>
      <c r="Z771">
        <v>1145</v>
      </c>
      <c r="AA771" t="s">
        <v>191</v>
      </c>
    </row>
    <row r="772" spans="1:27" x14ac:dyDescent="0.25">
      <c r="A772" s="19" t="s">
        <v>169</v>
      </c>
      <c r="B772" s="24" t="s">
        <v>189</v>
      </c>
      <c r="C772" s="24" t="s">
        <v>2286</v>
      </c>
      <c r="D772" s="36" t="str">
        <f>VLOOKUP(S772, method!$A$1:$B$15, 2, 0)</f>
        <v>中後</v>
      </c>
      <c r="E772">
        <v>729</v>
      </c>
      <c r="F772" s="34">
        <v>5</v>
      </c>
      <c r="G772" t="s">
        <v>523</v>
      </c>
      <c r="H772" s="31" t="s">
        <v>450</v>
      </c>
      <c r="I772">
        <v>1800</v>
      </c>
      <c r="J772" s="33" t="s">
        <v>499</v>
      </c>
      <c r="K772">
        <v>4</v>
      </c>
      <c r="L772">
        <v>2</v>
      </c>
      <c r="M772">
        <v>55</v>
      </c>
      <c r="N772" s="17" t="s">
        <v>85</v>
      </c>
      <c r="O772" s="16" t="s">
        <v>29</v>
      </c>
      <c r="P772" t="s">
        <v>474</v>
      </c>
      <c r="Q772">
        <v>5.6</v>
      </c>
      <c r="R772">
        <v>130</v>
      </c>
      <c r="S772">
        <v>10</v>
      </c>
      <c r="T772">
        <v>8</v>
      </c>
      <c r="U772">
        <v>9</v>
      </c>
      <c r="V772">
        <v>8</v>
      </c>
      <c r="W772">
        <v>5</v>
      </c>
      <c r="Y772" t="s">
        <v>1311</v>
      </c>
      <c r="Z772">
        <v>1146</v>
      </c>
      <c r="AA772" t="s">
        <v>191</v>
      </c>
    </row>
    <row r="773" spans="1:27" x14ac:dyDescent="0.25">
      <c r="A773" s="19" t="s">
        <v>169</v>
      </c>
      <c r="B773" s="24" t="s">
        <v>189</v>
      </c>
      <c r="C773" s="24" t="s">
        <v>2286</v>
      </c>
      <c r="D773" s="37" t="str">
        <f>VLOOKUP(S773, method!$A$1:$B$15, 2, 0)</f>
        <v>中前</v>
      </c>
      <c r="E773">
        <v>691</v>
      </c>
      <c r="F773">
        <v>9</v>
      </c>
      <c r="G773" t="s">
        <v>593</v>
      </c>
      <c r="H773" s="31" t="s">
        <v>461</v>
      </c>
      <c r="I773" s="43">
        <v>1650</v>
      </c>
      <c r="J773" s="32" t="s">
        <v>446</v>
      </c>
      <c r="K773">
        <v>4</v>
      </c>
      <c r="L773">
        <v>6</v>
      </c>
      <c r="M773">
        <v>57</v>
      </c>
      <c r="N773" s="17" t="s">
        <v>85</v>
      </c>
      <c r="O773" s="19" t="s">
        <v>101</v>
      </c>
      <c r="P773">
        <v>3</v>
      </c>
      <c r="Q773">
        <v>19</v>
      </c>
      <c r="R773">
        <v>132</v>
      </c>
      <c r="S773">
        <v>6</v>
      </c>
      <c r="T773">
        <v>7</v>
      </c>
      <c r="U773">
        <v>8</v>
      </c>
      <c r="V773">
        <v>9</v>
      </c>
      <c r="Y773" t="s">
        <v>552</v>
      </c>
      <c r="Z773">
        <v>1148</v>
      </c>
      <c r="AA773" t="s">
        <v>191</v>
      </c>
    </row>
    <row r="774" spans="1:27" x14ac:dyDescent="0.25">
      <c r="A774" s="19" t="s">
        <v>169</v>
      </c>
      <c r="B774" s="24" t="s">
        <v>189</v>
      </c>
      <c r="C774" s="24" t="s">
        <v>2286</v>
      </c>
      <c r="D774" s="36" t="str">
        <f>VLOOKUP(S774, method!$A$1:$B$15, 2, 0)</f>
        <v>中後</v>
      </c>
      <c r="E774">
        <v>631</v>
      </c>
      <c r="F774">
        <v>6</v>
      </c>
      <c r="G774" t="s">
        <v>712</v>
      </c>
      <c r="H774" s="42" t="s">
        <v>445</v>
      </c>
      <c r="I774" s="43">
        <v>1650</v>
      </c>
      <c r="J774" s="32" t="s">
        <v>446</v>
      </c>
      <c r="K774">
        <v>4</v>
      </c>
      <c r="L774">
        <v>10</v>
      </c>
      <c r="M774">
        <v>59</v>
      </c>
      <c r="N774" s="17" t="s">
        <v>85</v>
      </c>
      <c r="O774" s="19" t="s">
        <v>101</v>
      </c>
      <c r="P774" t="s">
        <v>519</v>
      </c>
      <c r="Q774">
        <v>31</v>
      </c>
      <c r="R774">
        <v>135</v>
      </c>
      <c r="S774">
        <v>8</v>
      </c>
      <c r="T774">
        <v>8</v>
      </c>
      <c r="U774">
        <v>8</v>
      </c>
      <c r="V774">
        <v>6</v>
      </c>
      <c r="Y774" t="s">
        <v>190</v>
      </c>
      <c r="Z774">
        <v>1126</v>
      </c>
      <c r="AA774" t="s">
        <v>191</v>
      </c>
    </row>
    <row r="775" spans="1:27" x14ac:dyDescent="0.25">
      <c r="A775" s="19" t="s">
        <v>169</v>
      </c>
      <c r="B775" s="24" t="s">
        <v>189</v>
      </c>
      <c r="C775" s="24" t="s">
        <v>2286</v>
      </c>
      <c r="D775" s="37" t="str">
        <f>VLOOKUP(S775, method!$A$1:$B$15, 2, 0)</f>
        <v>中前</v>
      </c>
      <c r="E775">
        <v>459</v>
      </c>
      <c r="F775">
        <v>8</v>
      </c>
      <c r="G775" t="s">
        <v>460</v>
      </c>
      <c r="H775" s="31" t="s">
        <v>461</v>
      </c>
      <c r="I775" s="43">
        <v>1650</v>
      </c>
      <c r="J775" s="32" t="s">
        <v>435</v>
      </c>
      <c r="K775">
        <v>3</v>
      </c>
      <c r="L775">
        <v>2</v>
      </c>
      <c r="M775">
        <v>60</v>
      </c>
      <c r="N775" s="17" t="s">
        <v>85</v>
      </c>
      <c r="O775" s="19" t="s">
        <v>101</v>
      </c>
      <c r="P775" t="s">
        <v>436</v>
      </c>
      <c r="Q775">
        <v>14</v>
      </c>
      <c r="R775">
        <v>115</v>
      </c>
      <c r="S775">
        <v>7</v>
      </c>
      <c r="T775">
        <v>7</v>
      </c>
      <c r="U775">
        <v>8</v>
      </c>
      <c r="V775">
        <v>8</v>
      </c>
      <c r="Y775" t="s">
        <v>960</v>
      </c>
      <c r="Z775">
        <v>1153</v>
      </c>
      <c r="AA775" t="s">
        <v>191</v>
      </c>
    </row>
    <row r="776" spans="1:27" x14ac:dyDescent="0.25">
      <c r="A776" s="19" t="s">
        <v>169</v>
      </c>
      <c r="B776" s="24" t="s">
        <v>189</v>
      </c>
      <c r="C776" s="24" t="s">
        <v>2286</v>
      </c>
      <c r="D776" s="38" t="str">
        <f>VLOOKUP(S776, method!$A$1:$B$15, 2, 0)</f>
        <v>留後</v>
      </c>
      <c r="E776">
        <v>433</v>
      </c>
      <c r="F776">
        <v>8</v>
      </c>
      <c r="G776" t="s">
        <v>463</v>
      </c>
      <c r="H776" t="s">
        <v>441</v>
      </c>
      <c r="I776">
        <v>1800</v>
      </c>
      <c r="J776" s="32" t="s">
        <v>446</v>
      </c>
      <c r="K776">
        <v>3</v>
      </c>
      <c r="L776">
        <v>7</v>
      </c>
      <c r="M776">
        <v>62</v>
      </c>
      <c r="N776" s="17" t="s">
        <v>85</v>
      </c>
      <c r="O776" s="26" t="s">
        <v>693</v>
      </c>
      <c r="P776">
        <v>3</v>
      </c>
      <c r="Q776">
        <v>41</v>
      </c>
      <c r="R776">
        <v>118</v>
      </c>
      <c r="S776">
        <v>12</v>
      </c>
      <c r="T776">
        <v>13</v>
      </c>
      <c r="U776">
        <v>12</v>
      </c>
      <c r="V776">
        <v>13</v>
      </c>
      <c r="W776">
        <v>8</v>
      </c>
      <c r="Y776" t="s">
        <v>1312</v>
      </c>
      <c r="Z776">
        <v>1160</v>
      </c>
      <c r="AA776" t="s">
        <v>191</v>
      </c>
    </row>
    <row r="777" spans="1:27" x14ac:dyDescent="0.25">
      <c r="A777" s="19" t="s">
        <v>169</v>
      </c>
      <c r="B777" s="24" t="s">
        <v>189</v>
      </c>
      <c r="C777" s="24" t="s">
        <v>2286</v>
      </c>
      <c r="D777" s="38" t="str">
        <f>VLOOKUP(S777, method!$A$1:$B$15, 2, 0)</f>
        <v>留後</v>
      </c>
      <c r="E777">
        <v>373</v>
      </c>
      <c r="F777">
        <v>10</v>
      </c>
      <c r="G777" t="s">
        <v>913</v>
      </c>
      <c r="H777" s="31" t="s">
        <v>461</v>
      </c>
      <c r="I777">
        <v>1800</v>
      </c>
      <c r="J777" s="32" t="s">
        <v>435</v>
      </c>
      <c r="K777">
        <v>3</v>
      </c>
      <c r="L777">
        <v>11</v>
      </c>
      <c r="M777">
        <v>64</v>
      </c>
      <c r="N777" s="17" t="s">
        <v>85</v>
      </c>
      <c r="O777" s="19" t="s">
        <v>101</v>
      </c>
      <c r="P777">
        <v>5</v>
      </c>
      <c r="Q777">
        <v>16</v>
      </c>
      <c r="R777">
        <v>121</v>
      </c>
      <c r="S777">
        <v>12</v>
      </c>
      <c r="T777">
        <v>11</v>
      </c>
      <c r="U777">
        <v>9</v>
      </c>
      <c r="V777">
        <v>9</v>
      </c>
      <c r="W777">
        <v>10</v>
      </c>
      <c r="Y777" t="s">
        <v>1313</v>
      </c>
      <c r="Z777">
        <v>1157</v>
      </c>
      <c r="AA777" t="s">
        <v>191</v>
      </c>
    </row>
    <row r="778" spans="1:27" x14ac:dyDescent="0.25">
      <c r="A778" s="19" t="s">
        <v>169</v>
      </c>
      <c r="B778" s="24" t="s">
        <v>189</v>
      </c>
      <c r="C778" s="24" t="s">
        <v>2286</v>
      </c>
      <c r="D778" s="38" t="str">
        <f>VLOOKUP(S778, method!$A$1:$B$15, 2, 0)</f>
        <v>留後</v>
      </c>
      <c r="E778">
        <v>336</v>
      </c>
      <c r="F778" s="34">
        <v>5</v>
      </c>
      <c r="G778" t="s">
        <v>887</v>
      </c>
      <c r="H778" s="31" t="s">
        <v>450</v>
      </c>
      <c r="I778">
        <v>1800</v>
      </c>
      <c r="J778" s="32" t="s">
        <v>435</v>
      </c>
      <c r="K778">
        <v>3</v>
      </c>
      <c r="L778">
        <v>7</v>
      </c>
      <c r="M778">
        <v>66</v>
      </c>
      <c r="N778" s="17" t="s">
        <v>85</v>
      </c>
      <c r="O778" s="19" t="s">
        <v>101</v>
      </c>
      <c r="P778" s="12" t="s">
        <v>558</v>
      </c>
      <c r="Q778">
        <v>16</v>
      </c>
      <c r="R778">
        <v>122</v>
      </c>
      <c r="S778">
        <v>11</v>
      </c>
      <c r="T778">
        <v>10</v>
      </c>
      <c r="U778">
        <v>7</v>
      </c>
      <c r="V778">
        <v>6</v>
      </c>
      <c r="W778">
        <v>5</v>
      </c>
      <c r="Y778" t="s">
        <v>1314</v>
      </c>
      <c r="Z778">
        <v>1153</v>
      </c>
      <c r="AA778" t="s">
        <v>191</v>
      </c>
    </row>
    <row r="779" spans="1:27" x14ac:dyDescent="0.25">
      <c r="A779" s="19" t="s">
        <v>169</v>
      </c>
      <c r="B779" s="24" t="s">
        <v>189</v>
      </c>
      <c r="C779" s="24" t="s">
        <v>2286</v>
      </c>
      <c r="D779" s="36" t="str">
        <f>VLOOKUP(S779, method!$A$1:$B$15, 2, 0)</f>
        <v>中後</v>
      </c>
      <c r="E779">
        <v>289</v>
      </c>
      <c r="F779" s="28">
        <v>3</v>
      </c>
      <c r="G779" t="s">
        <v>536</v>
      </c>
      <c r="H779" s="30" t="s">
        <v>445</v>
      </c>
      <c r="I779">
        <v>2200</v>
      </c>
      <c r="J779" s="32" t="s">
        <v>435</v>
      </c>
      <c r="K779">
        <v>3</v>
      </c>
      <c r="L779">
        <v>9</v>
      </c>
      <c r="M779">
        <v>66</v>
      </c>
      <c r="N779" s="17" t="s">
        <v>85</v>
      </c>
      <c r="O779" s="19" t="s">
        <v>101</v>
      </c>
      <c r="P779" s="12" t="s">
        <v>451</v>
      </c>
      <c r="Q779">
        <v>18</v>
      </c>
      <c r="R779">
        <v>120</v>
      </c>
      <c r="S779">
        <v>8</v>
      </c>
      <c r="T779">
        <v>8</v>
      </c>
      <c r="U779">
        <v>8</v>
      </c>
      <c r="V779">
        <v>8</v>
      </c>
      <c r="W779">
        <v>8</v>
      </c>
      <c r="X779">
        <v>3</v>
      </c>
      <c r="Y779" t="s">
        <v>1315</v>
      </c>
      <c r="Z779">
        <v>1159</v>
      </c>
      <c r="AA779" t="s">
        <v>191</v>
      </c>
    </row>
    <row r="780" spans="1:27" x14ac:dyDescent="0.25">
      <c r="A780" s="19" t="s">
        <v>169</v>
      </c>
      <c r="B780" s="24" t="s">
        <v>189</v>
      </c>
      <c r="C780" s="24" t="s">
        <v>2286</v>
      </c>
      <c r="D780" s="38" t="str">
        <f>VLOOKUP(S780, method!$A$1:$B$15, 2, 0)</f>
        <v>留後</v>
      </c>
      <c r="E780">
        <v>245</v>
      </c>
      <c r="F780">
        <v>10</v>
      </c>
      <c r="G780" t="s">
        <v>1316</v>
      </c>
      <c r="H780" t="s">
        <v>434</v>
      </c>
      <c r="I780">
        <v>1800</v>
      </c>
      <c r="J780" s="32" t="s">
        <v>435</v>
      </c>
      <c r="K780">
        <v>3</v>
      </c>
      <c r="L780">
        <v>8</v>
      </c>
      <c r="M780">
        <v>68</v>
      </c>
      <c r="N780" s="17" t="s">
        <v>85</v>
      </c>
      <c r="O780" s="18" t="s">
        <v>396</v>
      </c>
      <c r="P780">
        <v>6</v>
      </c>
      <c r="Q780">
        <v>32</v>
      </c>
      <c r="R780">
        <v>127</v>
      </c>
      <c r="S780">
        <v>11</v>
      </c>
      <c r="T780">
        <v>10</v>
      </c>
      <c r="U780">
        <v>9</v>
      </c>
      <c r="V780">
        <v>9</v>
      </c>
      <c r="W780">
        <v>10</v>
      </c>
      <c r="Y780" t="s">
        <v>1317</v>
      </c>
      <c r="Z780">
        <v>1137</v>
      </c>
      <c r="AA780" t="s">
        <v>1318</v>
      </c>
    </row>
    <row r="781" spans="1:27" x14ac:dyDescent="0.25">
      <c r="A781" s="19" t="s">
        <v>169</v>
      </c>
      <c r="B781" s="24" t="s">
        <v>189</v>
      </c>
      <c r="C781" s="24" t="s">
        <v>2286</v>
      </c>
      <c r="D781" s="36" t="str">
        <f>VLOOKUP(S781, method!$A$1:$B$15, 2, 0)</f>
        <v>中後</v>
      </c>
      <c r="E781">
        <v>187</v>
      </c>
      <c r="F781">
        <v>9</v>
      </c>
      <c r="G781" t="s">
        <v>1319</v>
      </c>
      <c r="H781" t="s">
        <v>506</v>
      </c>
      <c r="I781">
        <v>2000</v>
      </c>
      <c r="J781" s="32" t="s">
        <v>435</v>
      </c>
      <c r="K781">
        <v>3</v>
      </c>
      <c r="L781">
        <v>2</v>
      </c>
      <c r="M781">
        <v>70</v>
      </c>
      <c r="N781" s="17" t="s">
        <v>85</v>
      </c>
      <c r="O781" s="16" t="s">
        <v>13</v>
      </c>
      <c r="P781" t="s">
        <v>488</v>
      </c>
      <c r="Q781">
        <v>12</v>
      </c>
      <c r="R781">
        <v>125</v>
      </c>
      <c r="S781">
        <v>8</v>
      </c>
      <c r="T781">
        <v>7</v>
      </c>
      <c r="U781">
        <v>7</v>
      </c>
      <c r="V781">
        <v>4</v>
      </c>
      <c r="W781">
        <v>9</v>
      </c>
      <c r="Y781" t="s">
        <v>1320</v>
      </c>
      <c r="Z781">
        <v>1136</v>
      </c>
      <c r="AA781" t="s">
        <v>284</v>
      </c>
    </row>
    <row r="782" spans="1:27" x14ac:dyDescent="0.25">
      <c r="A782" s="19" t="s">
        <v>169</v>
      </c>
      <c r="B782" s="24" t="s">
        <v>189</v>
      </c>
      <c r="C782" s="24" t="s">
        <v>2286</v>
      </c>
      <c r="D782" s="38" t="str">
        <f>VLOOKUP(S782, method!$A$1:$B$15, 2, 0)</f>
        <v>留後</v>
      </c>
      <c r="E782">
        <v>156</v>
      </c>
      <c r="F782">
        <v>13</v>
      </c>
      <c r="G782" t="s">
        <v>609</v>
      </c>
      <c r="H782" t="s">
        <v>441</v>
      </c>
      <c r="I782">
        <v>1400</v>
      </c>
      <c r="J782" s="32" t="s">
        <v>446</v>
      </c>
      <c r="K782">
        <v>3</v>
      </c>
      <c r="L782">
        <v>9</v>
      </c>
      <c r="M782">
        <v>72</v>
      </c>
      <c r="N782" s="17" t="s">
        <v>85</v>
      </c>
      <c r="O782" s="26" t="s">
        <v>693</v>
      </c>
      <c r="P782">
        <v>12</v>
      </c>
      <c r="Q782">
        <v>31</v>
      </c>
      <c r="R782">
        <v>129</v>
      </c>
      <c r="S782">
        <v>13</v>
      </c>
      <c r="T782">
        <v>13</v>
      </c>
      <c r="U782">
        <v>14</v>
      </c>
      <c r="V782">
        <v>13</v>
      </c>
      <c r="Y782" t="s">
        <v>1321</v>
      </c>
      <c r="Z782">
        <v>1137</v>
      </c>
      <c r="AA782" t="s">
        <v>284</v>
      </c>
    </row>
    <row r="783" spans="1:27" x14ac:dyDescent="0.25">
      <c r="A783" s="19" t="s">
        <v>169</v>
      </c>
      <c r="B783" s="24" t="s">
        <v>189</v>
      </c>
      <c r="C783" s="24" t="s">
        <v>2286</v>
      </c>
      <c r="D783" s="38" t="str">
        <f>VLOOKUP(S783, method!$A$1:$B$15, 2, 0)</f>
        <v>留後</v>
      </c>
      <c r="E783">
        <v>120</v>
      </c>
      <c r="F783">
        <v>9</v>
      </c>
      <c r="G783" t="s">
        <v>723</v>
      </c>
      <c r="H783" t="s">
        <v>506</v>
      </c>
      <c r="I783">
        <v>1400</v>
      </c>
      <c r="J783" s="32" t="s">
        <v>446</v>
      </c>
      <c r="K783">
        <v>3</v>
      </c>
      <c r="L783">
        <v>1</v>
      </c>
      <c r="M783">
        <v>72</v>
      </c>
      <c r="N783" s="17" t="s">
        <v>85</v>
      </c>
      <c r="O783" s="17" t="s">
        <v>121</v>
      </c>
      <c r="P783" t="s">
        <v>699</v>
      </c>
      <c r="Q783">
        <v>37</v>
      </c>
      <c r="R783">
        <v>130</v>
      </c>
      <c r="S783">
        <v>12</v>
      </c>
      <c r="T783">
        <v>11</v>
      </c>
      <c r="U783">
        <v>11</v>
      </c>
      <c r="V783">
        <v>9</v>
      </c>
      <c r="Y783" t="s">
        <v>1322</v>
      </c>
      <c r="Z783">
        <v>1120</v>
      </c>
      <c r="AA783" t="s">
        <v>284</v>
      </c>
    </row>
    <row r="784" spans="1:27" x14ac:dyDescent="0.25">
      <c r="A784" s="19" t="s">
        <v>169</v>
      </c>
      <c r="B784" s="24" t="s">
        <v>189</v>
      </c>
      <c r="C784" s="24" t="s">
        <v>2286</v>
      </c>
      <c r="D784" s="36" t="str">
        <f>VLOOKUP(S784, method!$A$1:$B$15, 2, 0)</f>
        <v>中後</v>
      </c>
      <c r="E784">
        <v>768</v>
      </c>
      <c r="F784" s="28">
        <v>2</v>
      </c>
      <c r="G784" t="s">
        <v>486</v>
      </c>
      <c r="H784" t="s">
        <v>434</v>
      </c>
      <c r="I784">
        <v>2000</v>
      </c>
      <c r="J784" s="32" t="s">
        <v>446</v>
      </c>
      <c r="K784">
        <v>3</v>
      </c>
      <c r="L784">
        <v>2</v>
      </c>
      <c r="M784">
        <v>72</v>
      </c>
      <c r="N784" s="17" t="s">
        <v>85</v>
      </c>
      <c r="O784" s="20" t="s">
        <v>19</v>
      </c>
      <c r="P784" s="12" t="s">
        <v>451</v>
      </c>
      <c r="Q784">
        <v>3.2</v>
      </c>
      <c r="R784">
        <v>127</v>
      </c>
      <c r="S784">
        <v>8</v>
      </c>
      <c r="T784">
        <v>10</v>
      </c>
      <c r="U784">
        <v>10</v>
      </c>
      <c r="V784">
        <v>9</v>
      </c>
      <c r="W784">
        <v>2</v>
      </c>
      <c r="Y784" t="s">
        <v>1323</v>
      </c>
      <c r="Z784">
        <v>1129</v>
      </c>
      <c r="AA784" t="s">
        <v>284</v>
      </c>
    </row>
    <row r="785" spans="1:27" x14ac:dyDescent="0.25">
      <c r="A785" s="19" t="s">
        <v>169</v>
      </c>
      <c r="B785" s="24" t="s">
        <v>189</v>
      </c>
      <c r="C785" s="24" t="s">
        <v>2286</v>
      </c>
      <c r="D785" s="38" t="str">
        <f>VLOOKUP(S785, method!$A$1:$B$15, 2, 0)</f>
        <v>留後</v>
      </c>
      <c r="E785">
        <v>761</v>
      </c>
      <c r="F785" s="28">
        <v>3</v>
      </c>
      <c r="G785" t="s">
        <v>576</v>
      </c>
      <c r="H785" t="s">
        <v>441</v>
      </c>
      <c r="I785">
        <v>1600</v>
      </c>
      <c r="J785" s="33" t="s">
        <v>577</v>
      </c>
      <c r="K785">
        <v>3</v>
      </c>
      <c r="L785">
        <v>7</v>
      </c>
      <c r="M785">
        <v>73</v>
      </c>
      <c r="N785" s="17" t="s">
        <v>85</v>
      </c>
      <c r="O785" s="17" t="s">
        <v>84</v>
      </c>
      <c r="P785" t="s">
        <v>519</v>
      </c>
      <c r="Q785">
        <v>9.1999999999999993</v>
      </c>
      <c r="R785">
        <v>131</v>
      </c>
      <c r="S785">
        <v>13</v>
      </c>
      <c r="T785">
        <v>13</v>
      </c>
      <c r="U785">
        <v>7</v>
      </c>
      <c r="V785">
        <v>3</v>
      </c>
      <c r="Y785" t="s">
        <v>1324</v>
      </c>
      <c r="Z785">
        <v>1134</v>
      </c>
      <c r="AA785" t="s">
        <v>284</v>
      </c>
    </row>
    <row r="786" spans="1:27" x14ac:dyDescent="0.25">
      <c r="A786" s="19" t="s">
        <v>169</v>
      </c>
      <c r="B786" s="24" t="s">
        <v>189</v>
      </c>
      <c r="C786" s="24" t="s">
        <v>2286</v>
      </c>
      <c r="D786" s="38" t="str">
        <f>VLOOKUP(S786, method!$A$1:$B$15, 2, 0)</f>
        <v>留後</v>
      </c>
      <c r="E786">
        <v>722</v>
      </c>
      <c r="F786">
        <v>9</v>
      </c>
      <c r="G786" t="s">
        <v>1107</v>
      </c>
      <c r="H786" t="s">
        <v>518</v>
      </c>
      <c r="I786">
        <v>1400</v>
      </c>
      <c r="J786" s="32" t="s">
        <v>446</v>
      </c>
      <c r="K786">
        <v>3</v>
      </c>
      <c r="L786">
        <v>12</v>
      </c>
      <c r="M786">
        <v>74</v>
      </c>
      <c r="N786" s="17" t="s">
        <v>85</v>
      </c>
      <c r="O786" s="17" t="s">
        <v>84</v>
      </c>
      <c r="P786">
        <v>5</v>
      </c>
      <c r="Q786">
        <v>35</v>
      </c>
      <c r="R786">
        <v>134</v>
      </c>
      <c r="S786">
        <v>14</v>
      </c>
      <c r="T786">
        <v>14</v>
      </c>
      <c r="U786">
        <v>14</v>
      </c>
      <c r="V786">
        <v>9</v>
      </c>
      <c r="Y786" t="s">
        <v>1325</v>
      </c>
      <c r="Z786">
        <v>1118</v>
      </c>
      <c r="AA786" t="s">
        <v>1326</v>
      </c>
    </row>
    <row r="787" spans="1:27" x14ac:dyDescent="0.25">
      <c r="A787" s="19" t="s">
        <v>169</v>
      </c>
      <c r="B787" s="24" t="s">
        <v>189</v>
      </c>
      <c r="C787" s="24" t="s">
        <v>2286</v>
      </c>
      <c r="D787" s="38" t="str">
        <f>VLOOKUP(S787, method!$A$1:$B$15, 2, 0)</f>
        <v>留後</v>
      </c>
      <c r="E787">
        <v>681</v>
      </c>
      <c r="F787">
        <v>14</v>
      </c>
      <c r="G787" t="s">
        <v>940</v>
      </c>
      <c r="H787" t="s">
        <v>441</v>
      </c>
      <c r="I787">
        <v>1600</v>
      </c>
      <c r="J787" s="32" t="s">
        <v>435</v>
      </c>
      <c r="K787">
        <v>3</v>
      </c>
      <c r="L787">
        <v>2</v>
      </c>
      <c r="M787">
        <v>76</v>
      </c>
      <c r="N787" s="17" t="s">
        <v>85</v>
      </c>
      <c r="O787" s="17" t="s">
        <v>84</v>
      </c>
      <c r="P787" t="s">
        <v>1327</v>
      </c>
      <c r="Q787">
        <v>13</v>
      </c>
      <c r="R787">
        <v>131</v>
      </c>
      <c r="S787">
        <v>14</v>
      </c>
      <c r="T787">
        <v>14</v>
      </c>
      <c r="U787">
        <v>14</v>
      </c>
      <c r="V787">
        <v>14</v>
      </c>
      <c r="Y787" t="s">
        <v>1328</v>
      </c>
      <c r="Z787">
        <v>1128</v>
      </c>
      <c r="AA787" t="s">
        <v>1329</v>
      </c>
    </row>
    <row r="788" spans="1:27" x14ac:dyDescent="0.25">
      <c r="A788" s="19" t="s">
        <v>169</v>
      </c>
      <c r="B788" s="24" t="s">
        <v>189</v>
      </c>
      <c r="C788" s="24" t="s">
        <v>2286</v>
      </c>
      <c r="D788" s="36" t="str">
        <f>VLOOKUP(S788, method!$A$1:$B$15, 2, 0)</f>
        <v>中後</v>
      </c>
      <c r="E788">
        <v>528</v>
      </c>
      <c r="F788">
        <v>13</v>
      </c>
      <c r="G788" t="s">
        <v>1004</v>
      </c>
      <c r="H788" t="s">
        <v>434</v>
      </c>
      <c r="I788">
        <v>2000</v>
      </c>
      <c r="J788" s="32" t="s">
        <v>446</v>
      </c>
      <c r="K788" t="s">
        <v>1330</v>
      </c>
      <c r="L788">
        <v>6</v>
      </c>
      <c r="M788">
        <v>76</v>
      </c>
      <c r="N788" s="17" t="s">
        <v>85</v>
      </c>
      <c r="O788" s="26" t="s">
        <v>693</v>
      </c>
      <c r="P788" t="s">
        <v>1331</v>
      </c>
      <c r="Q788">
        <v>52</v>
      </c>
      <c r="R788">
        <v>126</v>
      </c>
      <c r="S788">
        <v>9</v>
      </c>
      <c r="T788">
        <v>11</v>
      </c>
      <c r="U788">
        <v>12</v>
      </c>
      <c r="V788">
        <v>14</v>
      </c>
      <c r="W788">
        <v>13</v>
      </c>
      <c r="Y788" t="s">
        <v>1332</v>
      </c>
      <c r="Z788">
        <v>1150</v>
      </c>
      <c r="AA788" t="s">
        <v>1333</v>
      </c>
    </row>
    <row r="789" spans="1:27" x14ac:dyDescent="0.25">
      <c r="A789" s="19" t="s">
        <v>169</v>
      </c>
      <c r="B789" s="24" t="s">
        <v>189</v>
      </c>
      <c r="C789" s="24" t="s">
        <v>2286</v>
      </c>
      <c r="D789" s="38" t="str">
        <f>VLOOKUP(S789, method!$A$1:$B$15, 2, 0)</f>
        <v>留後</v>
      </c>
      <c r="E789">
        <v>473</v>
      </c>
      <c r="F789" s="28">
        <v>2</v>
      </c>
      <c r="G789" t="s">
        <v>620</v>
      </c>
      <c r="H789" t="s">
        <v>506</v>
      </c>
      <c r="I789">
        <v>2000</v>
      </c>
      <c r="J789" s="32" t="s">
        <v>435</v>
      </c>
      <c r="K789">
        <v>3</v>
      </c>
      <c r="L789">
        <v>4</v>
      </c>
      <c r="M789">
        <v>76</v>
      </c>
      <c r="N789" s="17" t="s">
        <v>85</v>
      </c>
      <c r="O789" s="23" t="s">
        <v>394</v>
      </c>
      <c r="P789" t="s">
        <v>600</v>
      </c>
      <c r="Q789">
        <v>4.3</v>
      </c>
      <c r="R789">
        <v>133</v>
      </c>
      <c r="S789">
        <v>11</v>
      </c>
      <c r="T789">
        <v>11</v>
      </c>
      <c r="U789">
        <v>11</v>
      </c>
      <c r="V789">
        <v>10</v>
      </c>
      <c r="W789">
        <v>2</v>
      </c>
      <c r="Y789" t="s">
        <v>1334</v>
      </c>
      <c r="Z789">
        <v>1164</v>
      </c>
      <c r="AA789" t="s">
        <v>791</v>
      </c>
    </row>
    <row r="790" spans="1:27" x14ac:dyDescent="0.25">
      <c r="A790" s="19" t="s">
        <v>169</v>
      </c>
      <c r="B790" s="24" t="s">
        <v>189</v>
      </c>
      <c r="C790" s="24" t="s">
        <v>2286</v>
      </c>
      <c r="D790" s="37" t="str">
        <f>VLOOKUP(S790, method!$A$1:$B$15, 2, 0)</f>
        <v>中前</v>
      </c>
      <c r="E790">
        <v>435</v>
      </c>
      <c r="F790">
        <v>6</v>
      </c>
      <c r="G790" t="s">
        <v>502</v>
      </c>
      <c r="H790" t="s">
        <v>441</v>
      </c>
      <c r="I790">
        <v>1800</v>
      </c>
      <c r="J790" s="32" t="s">
        <v>435</v>
      </c>
      <c r="K790">
        <v>3</v>
      </c>
      <c r="L790">
        <v>10</v>
      </c>
      <c r="M790">
        <v>76</v>
      </c>
      <c r="N790" s="17" t="s">
        <v>85</v>
      </c>
      <c r="O790" s="20" t="s">
        <v>19</v>
      </c>
      <c r="P790" t="s">
        <v>541</v>
      </c>
      <c r="Q790">
        <v>2.8</v>
      </c>
      <c r="R790">
        <v>126</v>
      </c>
      <c r="S790">
        <v>7</v>
      </c>
      <c r="T790">
        <v>7</v>
      </c>
      <c r="U790">
        <v>8</v>
      </c>
      <c r="V790">
        <v>8</v>
      </c>
      <c r="W790">
        <v>6</v>
      </c>
      <c r="Y790" t="s">
        <v>1335</v>
      </c>
      <c r="Z790">
        <v>1140</v>
      </c>
      <c r="AA790" t="s">
        <v>147</v>
      </c>
    </row>
    <row r="791" spans="1:27" x14ac:dyDescent="0.25">
      <c r="A791" s="19" t="s">
        <v>169</v>
      </c>
      <c r="B791" s="24" t="s">
        <v>189</v>
      </c>
      <c r="C791" s="24" t="s">
        <v>2286</v>
      </c>
      <c r="D791" s="37" t="str">
        <f>VLOOKUP(S791, method!$A$1:$B$15, 2, 0)</f>
        <v>中前</v>
      </c>
      <c r="E791">
        <v>392</v>
      </c>
      <c r="F791" s="28">
        <v>2</v>
      </c>
      <c r="G791" t="s">
        <v>505</v>
      </c>
      <c r="H791" t="s">
        <v>506</v>
      </c>
      <c r="I791">
        <v>2000</v>
      </c>
      <c r="J791" s="32" t="s">
        <v>435</v>
      </c>
      <c r="K791">
        <v>3</v>
      </c>
      <c r="L791">
        <v>1</v>
      </c>
      <c r="M791">
        <v>74</v>
      </c>
      <c r="N791" s="17" t="s">
        <v>85</v>
      </c>
      <c r="O791" s="20" t="s">
        <v>19</v>
      </c>
      <c r="P791" s="12" t="s">
        <v>662</v>
      </c>
      <c r="Q791">
        <v>2.9</v>
      </c>
      <c r="R791">
        <v>129</v>
      </c>
      <c r="S791">
        <v>5</v>
      </c>
      <c r="T791">
        <v>5</v>
      </c>
      <c r="U791">
        <v>5</v>
      </c>
      <c r="V791">
        <v>5</v>
      </c>
      <c r="W791">
        <v>2</v>
      </c>
      <c r="Y791" t="s">
        <v>1336</v>
      </c>
      <c r="Z791">
        <v>1162</v>
      </c>
      <c r="AA791" t="s">
        <v>147</v>
      </c>
    </row>
    <row r="792" spans="1:27" x14ac:dyDescent="0.25">
      <c r="A792" s="19" t="s">
        <v>169</v>
      </c>
      <c r="B792" s="24" t="s">
        <v>189</v>
      </c>
      <c r="C792" s="24" t="s">
        <v>2286</v>
      </c>
      <c r="D792" s="36" t="str">
        <f>VLOOKUP(S792, method!$A$1:$B$15, 2, 0)</f>
        <v>中後</v>
      </c>
      <c r="E792">
        <v>341</v>
      </c>
      <c r="F792" s="28">
        <v>2</v>
      </c>
      <c r="G792" t="s">
        <v>509</v>
      </c>
      <c r="H792" t="s">
        <v>441</v>
      </c>
      <c r="I792">
        <v>1600</v>
      </c>
      <c r="J792" s="32" t="s">
        <v>435</v>
      </c>
      <c r="K792" t="s">
        <v>510</v>
      </c>
      <c r="L792">
        <v>10</v>
      </c>
      <c r="M792">
        <v>73</v>
      </c>
      <c r="N792" s="17" t="s">
        <v>85</v>
      </c>
      <c r="O792" s="20" t="s">
        <v>19</v>
      </c>
      <c r="P792" s="12" t="s">
        <v>451</v>
      </c>
      <c r="Q792">
        <v>4</v>
      </c>
      <c r="R792">
        <v>125</v>
      </c>
      <c r="S792">
        <v>8</v>
      </c>
      <c r="T792">
        <v>6</v>
      </c>
      <c r="U792">
        <v>5</v>
      </c>
      <c r="V792">
        <v>2</v>
      </c>
      <c r="Y792" t="s">
        <v>1337</v>
      </c>
      <c r="Z792">
        <v>1154</v>
      </c>
      <c r="AA792" t="s">
        <v>147</v>
      </c>
    </row>
    <row r="793" spans="1:27" x14ac:dyDescent="0.25">
      <c r="A793" s="19" t="s">
        <v>169</v>
      </c>
      <c r="B793" s="24" t="s">
        <v>189</v>
      </c>
      <c r="C793" s="24" t="s">
        <v>2286</v>
      </c>
      <c r="D793" s="36" t="str">
        <f>VLOOKUP(S793, method!$A$1:$B$15, 2, 0)</f>
        <v>中後</v>
      </c>
      <c r="E793">
        <v>288</v>
      </c>
      <c r="F793" s="28">
        <v>3</v>
      </c>
      <c r="G793" t="s">
        <v>513</v>
      </c>
      <c r="H793" t="s">
        <v>441</v>
      </c>
      <c r="I793">
        <v>1600</v>
      </c>
      <c r="J793" s="32" t="s">
        <v>435</v>
      </c>
      <c r="K793">
        <v>3</v>
      </c>
      <c r="L793">
        <v>7</v>
      </c>
      <c r="M793">
        <v>73</v>
      </c>
      <c r="N793" s="17" t="s">
        <v>85</v>
      </c>
      <c r="O793" s="20" t="s">
        <v>19</v>
      </c>
      <c r="P793" s="12">
        <v>1</v>
      </c>
      <c r="Q793">
        <v>6.9</v>
      </c>
      <c r="R793">
        <v>133</v>
      </c>
      <c r="S793">
        <v>10</v>
      </c>
      <c r="T793">
        <v>10</v>
      </c>
      <c r="U793">
        <v>11</v>
      </c>
      <c r="V793">
        <v>3</v>
      </c>
      <c r="Y793" t="s">
        <v>1338</v>
      </c>
      <c r="Z793">
        <v>1162</v>
      </c>
      <c r="AA793" t="s">
        <v>543</v>
      </c>
    </row>
    <row r="794" spans="1:27" x14ac:dyDescent="0.25">
      <c r="A794" s="19" t="s">
        <v>169</v>
      </c>
      <c r="B794" s="24" t="s">
        <v>189</v>
      </c>
      <c r="C794" s="24" t="s">
        <v>2286</v>
      </c>
      <c r="D794" s="36" t="str">
        <f>VLOOKUP(S794, method!$A$1:$B$15, 2, 0)</f>
        <v>中後</v>
      </c>
      <c r="E794">
        <v>234</v>
      </c>
      <c r="F794">
        <v>9</v>
      </c>
      <c r="G794" t="s">
        <v>626</v>
      </c>
      <c r="H794" t="s">
        <v>434</v>
      </c>
      <c r="I794">
        <v>1400</v>
      </c>
      <c r="J794" s="32" t="s">
        <v>435</v>
      </c>
      <c r="K794">
        <v>3</v>
      </c>
      <c r="L794">
        <v>5</v>
      </c>
      <c r="M794">
        <v>73</v>
      </c>
      <c r="N794" s="17" t="s">
        <v>85</v>
      </c>
      <c r="O794" s="20" t="s">
        <v>19</v>
      </c>
      <c r="P794" s="12" t="s">
        <v>456</v>
      </c>
      <c r="Q794">
        <v>3.9</v>
      </c>
      <c r="R794">
        <v>129</v>
      </c>
      <c r="S794">
        <v>8</v>
      </c>
      <c r="T794">
        <v>9</v>
      </c>
      <c r="U794">
        <v>10</v>
      </c>
      <c r="V794">
        <v>9</v>
      </c>
      <c r="Y794" t="s">
        <v>1339</v>
      </c>
      <c r="Z794">
        <v>1151</v>
      </c>
      <c r="AA794" t="s">
        <v>546</v>
      </c>
    </row>
    <row r="795" spans="1:27" x14ac:dyDescent="0.25">
      <c r="A795" s="19" t="s">
        <v>169</v>
      </c>
      <c r="B795" s="24" t="s">
        <v>189</v>
      </c>
      <c r="C795" s="24" t="s">
        <v>2286</v>
      </c>
      <c r="D795" s="37" t="str">
        <f>VLOOKUP(S795, method!$A$1:$B$15, 2, 0)</f>
        <v>中前</v>
      </c>
      <c r="E795">
        <v>186</v>
      </c>
      <c r="F795">
        <v>7</v>
      </c>
      <c r="G795" t="s">
        <v>1078</v>
      </c>
      <c r="H795" t="s">
        <v>506</v>
      </c>
      <c r="I795">
        <v>1400</v>
      </c>
      <c r="J795" s="32" t="s">
        <v>446</v>
      </c>
      <c r="K795">
        <v>3</v>
      </c>
      <c r="L795">
        <v>11</v>
      </c>
      <c r="M795">
        <v>73</v>
      </c>
      <c r="N795" s="17" t="s">
        <v>85</v>
      </c>
      <c r="O795" s="20" t="s">
        <v>19</v>
      </c>
      <c r="P795" s="12" t="s">
        <v>456</v>
      </c>
      <c r="Q795">
        <v>3.4</v>
      </c>
      <c r="R795">
        <v>133</v>
      </c>
      <c r="S795">
        <v>7</v>
      </c>
      <c r="T795">
        <v>7</v>
      </c>
      <c r="U795">
        <v>7</v>
      </c>
      <c r="V795">
        <v>7</v>
      </c>
      <c r="Y795" t="s">
        <v>1340</v>
      </c>
      <c r="Z795">
        <v>1145</v>
      </c>
      <c r="AA795" t="s">
        <v>546</v>
      </c>
    </row>
    <row r="796" spans="1:27" x14ac:dyDescent="0.25">
      <c r="A796" s="19" t="s">
        <v>169</v>
      </c>
      <c r="B796" s="25" t="s">
        <v>193</v>
      </c>
      <c r="C796" s="25" t="s">
        <v>2287</v>
      </c>
      <c r="D796" s="38" t="str">
        <f>VLOOKUP(S796, method!$A$1:$B$15, 2, 0)</f>
        <v>留後</v>
      </c>
      <c r="E796">
        <v>781</v>
      </c>
      <c r="F796" s="28">
        <v>2</v>
      </c>
      <c r="G796" t="s">
        <v>549</v>
      </c>
      <c r="H796" s="31" t="s">
        <v>461</v>
      </c>
      <c r="I796" s="43">
        <v>1650</v>
      </c>
      <c r="J796" s="32" t="s">
        <v>446</v>
      </c>
      <c r="K796">
        <v>4</v>
      </c>
      <c r="L796">
        <v>12</v>
      </c>
      <c r="M796">
        <v>46</v>
      </c>
      <c r="N796" s="19" t="s">
        <v>94</v>
      </c>
      <c r="O796" s="27" t="s">
        <v>93</v>
      </c>
      <c r="P796" s="12" t="s">
        <v>464</v>
      </c>
      <c r="Q796">
        <v>18</v>
      </c>
      <c r="R796">
        <v>121</v>
      </c>
      <c r="S796">
        <v>12</v>
      </c>
      <c r="T796">
        <v>12</v>
      </c>
      <c r="U796">
        <v>12</v>
      </c>
      <c r="V796">
        <v>2</v>
      </c>
      <c r="Y796" t="s">
        <v>194</v>
      </c>
      <c r="Z796">
        <v>1106</v>
      </c>
      <c r="AA796" t="s">
        <v>16</v>
      </c>
    </row>
    <row r="797" spans="1:27" x14ac:dyDescent="0.25">
      <c r="A797" s="19" t="s">
        <v>169</v>
      </c>
      <c r="B797" s="25" t="s">
        <v>193</v>
      </c>
      <c r="C797" s="25" t="s">
        <v>2287</v>
      </c>
      <c r="D797" s="36" t="str">
        <f>VLOOKUP(S797, method!$A$1:$B$15, 2, 0)</f>
        <v>中後</v>
      </c>
      <c r="E797">
        <v>715</v>
      </c>
      <c r="F797">
        <v>6</v>
      </c>
      <c r="G797" t="s">
        <v>444</v>
      </c>
      <c r="H797" s="42" t="s">
        <v>445</v>
      </c>
      <c r="I797" s="43">
        <v>1650</v>
      </c>
      <c r="J797" s="32" t="s">
        <v>446</v>
      </c>
      <c r="K797">
        <v>4</v>
      </c>
      <c r="L797">
        <v>8</v>
      </c>
      <c r="M797">
        <v>48</v>
      </c>
      <c r="N797" s="19" t="s">
        <v>94</v>
      </c>
      <c r="O797" s="24" t="s">
        <v>34</v>
      </c>
      <c r="P797" t="s">
        <v>474</v>
      </c>
      <c r="Q797">
        <v>8.4</v>
      </c>
      <c r="R797">
        <v>123</v>
      </c>
      <c r="S797">
        <v>9</v>
      </c>
      <c r="T797">
        <v>10</v>
      </c>
      <c r="U797">
        <v>10</v>
      </c>
      <c r="V797">
        <v>6</v>
      </c>
      <c r="Y797" t="s">
        <v>1038</v>
      </c>
      <c r="Z797">
        <v>1100</v>
      </c>
      <c r="AA797" t="s">
        <v>16</v>
      </c>
    </row>
    <row r="798" spans="1:27" x14ac:dyDescent="0.25">
      <c r="A798" s="19" t="s">
        <v>169</v>
      </c>
      <c r="B798" s="25" t="s">
        <v>193</v>
      </c>
      <c r="C798" s="25" t="s">
        <v>2287</v>
      </c>
      <c r="D798" s="35" t="str">
        <f>VLOOKUP(S798, method!$A$1:$B$15, 2, 0)</f>
        <v>放頭</v>
      </c>
      <c r="E798">
        <v>663</v>
      </c>
      <c r="F798">
        <v>7</v>
      </c>
      <c r="G798" t="s">
        <v>1341</v>
      </c>
      <c r="H798" t="s">
        <v>429</v>
      </c>
      <c r="I798">
        <v>1400</v>
      </c>
      <c r="J798" s="32" t="s">
        <v>435</v>
      </c>
      <c r="K798">
        <v>4</v>
      </c>
      <c r="L798">
        <v>4</v>
      </c>
      <c r="M798">
        <v>50</v>
      </c>
      <c r="N798" s="19" t="s">
        <v>94</v>
      </c>
      <c r="O798" s="27" t="s">
        <v>93</v>
      </c>
      <c r="P798" t="s">
        <v>488</v>
      </c>
      <c r="Q798">
        <v>15</v>
      </c>
      <c r="R798">
        <v>127</v>
      </c>
      <c r="S798">
        <v>1</v>
      </c>
      <c r="T798">
        <v>1</v>
      </c>
      <c r="U798">
        <v>1</v>
      </c>
      <c r="V798">
        <v>7</v>
      </c>
      <c r="Y798" t="s">
        <v>1342</v>
      </c>
      <c r="Z798">
        <v>1109</v>
      </c>
      <c r="AA798" t="s">
        <v>16</v>
      </c>
    </row>
    <row r="799" spans="1:27" x14ac:dyDescent="0.25">
      <c r="A799" s="19" t="s">
        <v>169</v>
      </c>
      <c r="B799" s="25" t="s">
        <v>193</v>
      </c>
      <c r="C799" s="25" t="s">
        <v>2287</v>
      </c>
      <c r="D799" s="36" t="str">
        <f>VLOOKUP(S799, method!$A$1:$B$15, 2, 0)</f>
        <v>中後</v>
      </c>
      <c r="E799">
        <v>602</v>
      </c>
      <c r="F799">
        <v>6</v>
      </c>
      <c r="G799" t="s">
        <v>714</v>
      </c>
      <c r="H799" t="s">
        <v>441</v>
      </c>
      <c r="I799">
        <v>1400</v>
      </c>
      <c r="J799" s="32" t="s">
        <v>446</v>
      </c>
      <c r="K799">
        <v>4</v>
      </c>
      <c r="L799">
        <v>10</v>
      </c>
      <c r="M799">
        <v>52</v>
      </c>
      <c r="N799" s="19" t="s">
        <v>94</v>
      </c>
      <c r="O799" s="27" t="s">
        <v>93</v>
      </c>
      <c r="P799">
        <v>4</v>
      </c>
      <c r="Q799">
        <v>21</v>
      </c>
      <c r="R799">
        <v>129</v>
      </c>
      <c r="S799">
        <v>10</v>
      </c>
      <c r="T799">
        <v>10</v>
      </c>
      <c r="U799">
        <v>12</v>
      </c>
      <c r="V799">
        <v>6</v>
      </c>
      <c r="Y799" t="s">
        <v>1343</v>
      </c>
      <c r="Z799">
        <v>1119</v>
      </c>
      <c r="AA799" t="s">
        <v>16</v>
      </c>
    </row>
    <row r="800" spans="1:27" x14ac:dyDescent="0.25">
      <c r="A800" s="19" t="s">
        <v>169</v>
      </c>
      <c r="B800" s="25" t="s">
        <v>193</v>
      </c>
      <c r="C800" s="25" t="s">
        <v>2287</v>
      </c>
      <c r="D800" s="36" t="str">
        <f>VLOOKUP(S800, method!$A$1:$B$15, 2, 0)</f>
        <v>中後</v>
      </c>
      <c r="E800">
        <v>545</v>
      </c>
      <c r="F800" s="34">
        <v>5</v>
      </c>
      <c r="G800" t="s">
        <v>987</v>
      </c>
      <c r="H800" t="s">
        <v>539</v>
      </c>
      <c r="I800">
        <v>1200</v>
      </c>
      <c r="J800" s="32" t="s">
        <v>435</v>
      </c>
      <c r="K800">
        <v>4</v>
      </c>
      <c r="L800">
        <v>9</v>
      </c>
      <c r="M800">
        <v>52</v>
      </c>
      <c r="N800" s="19" t="s">
        <v>94</v>
      </c>
      <c r="O800" s="27" t="s">
        <v>93</v>
      </c>
      <c r="P800" t="s">
        <v>600</v>
      </c>
      <c r="Q800">
        <v>107</v>
      </c>
      <c r="R800">
        <v>127</v>
      </c>
      <c r="S800">
        <v>9</v>
      </c>
      <c r="T800">
        <v>8</v>
      </c>
      <c r="U800">
        <v>5</v>
      </c>
      <c r="Y800" t="s">
        <v>1099</v>
      </c>
      <c r="Z800">
        <v>1116</v>
      </c>
      <c r="AA800" t="s">
        <v>235</v>
      </c>
    </row>
    <row r="801" spans="1:27" x14ac:dyDescent="0.25">
      <c r="A801" s="19" t="s">
        <v>169</v>
      </c>
      <c r="B801" s="26" t="s">
        <v>196</v>
      </c>
      <c r="C801" s="26" t="s">
        <v>2288</v>
      </c>
      <c r="D801" s="35" t="str">
        <f>VLOOKUP(S801, method!$A$1:$B$15, 2, 0)</f>
        <v>放頭</v>
      </c>
      <c r="E801">
        <v>14</v>
      </c>
      <c r="F801">
        <v>11</v>
      </c>
      <c r="G801" t="s">
        <v>544</v>
      </c>
      <c r="H801" s="31" t="s">
        <v>450</v>
      </c>
      <c r="I801" s="43">
        <v>1650</v>
      </c>
      <c r="J801" s="32" t="s">
        <v>435</v>
      </c>
      <c r="K801">
        <v>4</v>
      </c>
      <c r="L801">
        <v>7</v>
      </c>
      <c r="M801">
        <v>47</v>
      </c>
      <c r="N801" s="18" t="s">
        <v>20</v>
      </c>
      <c r="O801" s="17" t="s">
        <v>84</v>
      </c>
      <c r="P801">
        <v>9</v>
      </c>
      <c r="Q801">
        <v>11</v>
      </c>
      <c r="R801">
        <v>123</v>
      </c>
      <c r="S801">
        <v>3</v>
      </c>
      <c r="T801">
        <v>4</v>
      </c>
      <c r="U801">
        <v>4</v>
      </c>
      <c r="V801">
        <v>11</v>
      </c>
      <c r="Y801" t="s">
        <v>1344</v>
      </c>
      <c r="Z801">
        <v>1117</v>
      </c>
      <c r="AA801" t="s">
        <v>198</v>
      </c>
    </row>
    <row r="802" spans="1:27" x14ac:dyDescent="0.25">
      <c r="A802" s="19" t="s">
        <v>169</v>
      </c>
      <c r="B802" s="26" t="s">
        <v>196</v>
      </c>
      <c r="C802" s="26" t="s">
        <v>2288</v>
      </c>
      <c r="D802" s="38" t="str">
        <f>VLOOKUP(S802, method!$A$1:$B$15, 2, 0)</f>
        <v>留後</v>
      </c>
      <c r="E802">
        <v>805</v>
      </c>
      <c r="F802">
        <v>8</v>
      </c>
      <c r="G802" t="s">
        <v>676</v>
      </c>
      <c r="H802" t="s">
        <v>429</v>
      </c>
      <c r="I802">
        <v>1600</v>
      </c>
      <c r="J802" s="32" t="s">
        <v>435</v>
      </c>
      <c r="K802">
        <v>4</v>
      </c>
      <c r="L802">
        <v>11</v>
      </c>
      <c r="M802">
        <v>48</v>
      </c>
      <c r="N802" s="18" t="s">
        <v>20</v>
      </c>
      <c r="O802" s="17" t="s">
        <v>84</v>
      </c>
      <c r="P802" t="s">
        <v>624</v>
      </c>
      <c r="Q802">
        <v>9.6999999999999993</v>
      </c>
      <c r="R802">
        <v>125</v>
      </c>
      <c r="S802">
        <v>12</v>
      </c>
      <c r="T802">
        <v>11</v>
      </c>
      <c r="U802">
        <v>12</v>
      </c>
      <c r="V802">
        <v>8</v>
      </c>
      <c r="Y802" t="s">
        <v>1345</v>
      </c>
      <c r="Z802">
        <v>1105</v>
      </c>
      <c r="AA802" t="s">
        <v>198</v>
      </c>
    </row>
    <row r="803" spans="1:27" x14ac:dyDescent="0.25">
      <c r="A803" s="19" t="s">
        <v>169</v>
      </c>
      <c r="B803" s="26" t="s">
        <v>196</v>
      </c>
      <c r="C803" s="26" t="s">
        <v>2288</v>
      </c>
      <c r="D803" s="35" t="str">
        <f>VLOOKUP(S803, method!$A$1:$B$15, 2, 0)</f>
        <v>放頭</v>
      </c>
      <c r="E803">
        <v>749</v>
      </c>
      <c r="F803">
        <v>6</v>
      </c>
      <c r="G803" t="s">
        <v>551</v>
      </c>
      <c r="H803" s="31" t="s">
        <v>455</v>
      </c>
      <c r="I803" s="43">
        <v>1650</v>
      </c>
      <c r="J803" s="32" t="s">
        <v>446</v>
      </c>
      <c r="K803">
        <v>4</v>
      </c>
      <c r="L803">
        <v>8</v>
      </c>
      <c r="M803">
        <v>48</v>
      </c>
      <c r="N803" s="18" t="s">
        <v>20</v>
      </c>
      <c r="O803" s="21" t="s">
        <v>53</v>
      </c>
      <c r="P803">
        <v>6</v>
      </c>
      <c r="Q803">
        <v>4.2</v>
      </c>
      <c r="R803">
        <v>126</v>
      </c>
      <c r="S803">
        <v>2</v>
      </c>
      <c r="T803">
        <v>1</v>
      </c>
      <c r="U803">
        <v>1</v>
      </c>
      <c r="V803">
        <v>6</v>
      </c>
      <c r="Y803" t="s">
        <v>1249</v>
      </c>
      <c r="Z803">
        <v>1108</v>
      </c>
      <c r="AA803" t="s">
        <v>198</v>
      </c>
    </row>
    <row r="804" spans="1:27" x14ac:dyDescent="0.25">
      <c r="A804" s="19" t="s">
        <v>169</v>
      </c>
      <c r="B804" s="26" t="s">
        <v>196</v>
      </c>
      <c r="C804" s="26" t="s">
        <v>2288</v>
      </c>
      <c r="D804" s="35" t="str">
        <f>VLOOKUP(S804, method!$A$1:$B$15, 2, 0)</f>
        <v>放頭</v>
      </c>
      <c r="E804">
        <v>690</v>
      </c>
      <c r="F804" s="28">
        <v>2</v>
      </c>
      <c r="G804" t="s">
        <v>593</v>
      </c>
      <c r="H804" s="31" t="s">
        <v>461</v>
      </c>
      <c r="I804" s="43">
        <v>1650</v>
      </c>
      <c r="J804" s="32" t="s">
        <v>446</v>
      </c>
      <c r="K804">
        <v>4</v>
      </c>
      <c r="L804">
        <v>3</v>
      </c>
      <c r="M804">
        <v>48</v>
      </c>
      <c r="N804" s="18" t="s">
        <v>20</v>
      </c>
      <c r="O804" s="21" t="s">
        <v>53</v>
      </c>
      <c r="P804" t="s">
        <v>519</v>
      </c>
      <c r="Q804">
        <v>5.5</v>
      </c>
      <c r="R804">
        <v>123</v>
      </c>
      <c r="S804">
        <v>2</v>
      </c>
      <c r="T804">
        <v>2</v>
      </c>
      <c r="U804">
        <v>3</v>
      </c>
      <c r="V804">
        <v>2</v>
      </c>
      <c r="Y804" t="s">
        <v>197</v>
      </c>
      <c r="Z804">
        <v>1101</v>
      </c>
      <c r="AA804" t="s">
        <v>198</v>
      </c>
    </row>
    <row r="805" spans="1:27" x14ac:dyDescent="0.25">
      <c r="A805" s="19" t="s">
        <v>169</v>
      </c>
      <c r="B805" s="26" t="s">
        <v>196</v>
      </c>
      <c r="C805" s="26" t="s">
        <v>2288</v>
      </c>
      <c r="D805" s="36" t="str">
        <f>VLOOKUP(S805, method!$A$1:$B$15, 2, 0)</f>
        <v>中後</v>
      </c>
      <c r="E805">
        <v>634</v>
      </c>
      <c r="F805" s="34">
        <v>4</v>
      </c>
      <c r="G805" t="s">
        <v>712</v>
      </c>
      <c r="H805" s="42" t="s">
        <v>445</v>
      </c>
      <c r="I805">
        <v>1800</v>
      </c>
      <c r="J805" s="32" t="s">
        <v>446</v>
      </c>
      <c r="K805">
        <v>4</v>
      </c>
      <c r="L805">
        <v>8</v>
      </c>
      <c r="M805">
        <v>48</v>
      </c>
      <c r="N805" s="18" t="s">
        <v>20</v>
      </c>
      <c r="O805" s="21" t="s">
        <v>53</v>
      </c>
      <c r="P805" s="12" t="s">
        <v>464</v>
      </c>
      <c r="Q805">
        <v>7.8</v>
      </c>
      <c r="R805">
        <v>123</v>
      </c>
      <c r="S805">
        <v>9</v>
      </c>
      <c r="T805">
        <v>9</v>
      </c>
      <c r="U805">
        <v>9</v>
      </c>
      <c r="V805">
        <v>7</v>
      </c>
      <c r="W805">
        <v>4</v>
      </c>
      <c r="Y805" t="s">
        <v>1346</v>
      </c>
      <c r="Z805">
        <v>1112</v>
      </c>
      <c r="AA805" t="s">
        <v>198</v>
      </c>
    </row>
    <row r="806" spans="1:27" x14ac:dyDescent="0.25">
      <c r="A806" s="19" t="s">
        <v>169</v>
      </c>
      <c r="B806" s="26" t="s">
        <v>196</v>
      </c>
      <c r="C806" s="26" t="s">
        <v>2288</v>
      </c>
      <c r="D806" s="37" t="str">
        <f>VLOOKUP(S806, method!$A$1:$B$15, 2, 0)</f>
        <v>中前</v>
      </c>
      <c r="E806">
        <v>596</v>
      </c>
      <c r="F806" s="28">
        <v>3</v>
      </c>
      <c r="G806" t="s">
        <v>454</v>
      </c>
      <c r="H806" s="31" t="s">
        <v>455</v>
      </c>
      <c r="I806" s="43">
        <v>1650</v>
      </c>
      <c r="J806" s="32" t="s">
        <v>446</v>
      </c>
      <c r="K806">
        <v>4</v>
      </c>
      <c r="L806">
        <v>3</v>
      </c>
      <c r="M806">
        <v>47</v>
      </c>
      <c r="N806" s="18" t="s">
        <v>20</v>
      </c>
      <c r="O806" s="21" t="s">
        <v>53</v>
      </c>
      <c r="P806" s="12" t="s">
        <v>480</v>
      </c>
      <c r="Q806">
        <v>2.7</v>
      </c>
      <c r="R806">
        <v>123</v>
      </c>
      <c r="S806">
        <v>6</v>
      </c>
      <c r="T806">
        <v>6</v>
      </c>
      <c r="U806">
        <v>6</v>
      </c>
      <c r="V806">
        <v>3</v>
      </c>
      <c r="Y806" t="s">
        <v>1347</v>
      </c>
      <c r="Z806">
        <v>1103</v>
      </c>
      <c r="AA806" t="s">
        <v>198</v>
      </c>
    </row>
    <row r="807" spans="1:27" x14ac:dyDescent="0.25">
      <c r="A807" s="19" t="s">
        <v>169</v>
      </c>
      <c r="B807" s="26" t="s">
        <v>196</v>
      </c>
      <c r="C807" s="26" t="s">
        <v>2288</v>
      </c>
      <c r="D807" s="36" t="str">
        <f>VLOOKUP(S807, method!$A$1:$B$15, 2, 0)</f>
        <v>中後</v>
      </c>
      <c r="E807">
        <v>558</v>
      </c>
      <c r="F807" s="28">
        <v>2</v>
      </c>
      <c r="G807" t="s">
        <v>557</v>
      </c>
      <c r="H807" s="30" t="s">
        <v>445</v>
      </c>
      <c r="I807" s="43">
        <v>1650</v>
      </c>
      <c r="J807" s="32" t="s">
        <v>446</v>
      </c>
      <c r="K807">
        <v>4</v>
      </c>
      <c r="L807">
        <v>9</v>
      </c>
      <c r="M807">
        <v>44</v>
      </c>
      <c r="N807" s="18" t="s">
        <v>20</v>
      </c>
      <c r="O807" s="21" t="s">
        <v>53</v>
      </c>
      <c r="P807" s="12" t="s">
        <v>480</v>
      </c>
      <c r="Q807">
        <v>9.5</v>
      </c>
      <c r="R807">
        <v>121</v>
      </c>
      <c r="S807">
        <v>9</v>
      </c>
      <c r="T807">
        <v>9</v>
      </c>
      <c r="U807">
        <v>8</v>
      </c>
      <c r="V807">
        <v>2</v>
      </c>
      <c r="Y807" t="s">
        <v>1348</v>
      </c>
      <c r="Z807">
        <v>1116</v>
      </c>
      <c r="AA807" t="s">
        <v>198</v>
      </c>
    </row>
    <row r="808" spans="1:27" x14ac:dyDescent="0.25">
      <c r="A808" s="19" t="s">
        <v>169</v>
      </c>
      <c r="B808" s="26" t="s">
        <v>196</v>
      </c>
      <c r="C808" s="26" t="s">
        <v>2288</v>
      </c>
      <c r="D808" s="37" t="str">
        <f>VLOOKUP(S808, method!$A$1:$B$15, 2, 0)</f>
        <v>中前</v>
      </c>
      <c r="E808">
        <v>506</v>
      </c>
      <c r="F808" s="28">
        <v>1</v>
      </c>
      <c r="G808" t="s">
        <v>683</v>
      </c>
      <c r="H808" t="s">
        <v>441</v>
      </c>
      <c r="I808">
        <v>1600</v>
      </c>
      <c r="J808" s="32" t="s">
        <v>446</v>
      </c>
      <c r="K808">
        <v>5</v>
      </c>
      <c r="L808">
        <v>4</v>
      </c>
      <c r="M808">
        <v>38</v>
      </c>
      <c r="N808" s="18" t="s">
        <v>20</v>
      </c>
      <c r="O808" s="17" t="s">
        <v>84</v>
      </c>
      <c r="P808" s="12" t="s">
        <v>480</v>
      </c>
      <c r="Q808">
        <v>2.4</v>
      </c>
      <c r="R808">
        <v>134</v>
      </c>
      <c r="S808">
        <v>7</v>
      </c>
      <c r="T808">
        <v>6</v>
      </c>
      <c r="U808">
        <v>6</v>
      </c>
      <c r="V808">
        <v>1</v>
      </c>
      <c r="Y808" t="s">
        <v>1349</v>
      </c>
      <c r="Z808">
        <v>1110</v>
      </c>
      <c r="AA808" t="s">
        <v>198</v>
      </c>
    </row>
    <row r="809" spans="1:27" x14ac:dyDescent="0.25">
      <c r="A809" s="19" t="s">
        <v>169</v>
      </c>
      <c r="B809" s="26" t="s">
        <v>196</v>
      </c>
      <c r="C809" s="26" t="s">
        <v>2288</v>
      </c>
      <c r="D809" s="35" t="str">
        <f>VLOOKUP(S809, method!$A$1:$B$15, 2, 0)</f>
        <v>放頭</v>
      </c>
      <c r="E809">
        <v>432</v>
      </c>
      <c r="F809">
        <v>10</v>
      </c>
      <c r="G809" t="s">
        <v>463</v>
      </c>
      <c r="H809" t="s">
        <v>441</v>
      </c>
      <c r="I809">
        <v>1800</v>
      </c>
      <c r="J809" s="32" t="s">
        <v>446</v>
      </c>
      <c r="K809">
        <v>4</v>
      </c>
      <c r="L809">
        <v>11</v>
      </c>
      <c r="M809">
        <v>40</v>
      </c>
      <c r="N809" s="18" t="s">
        <v>20</v>
      </c>
      <c r="O809" s="20" t="s">
        <v>58</v>
      </c>
      <c r="P809">
        <v>7</v>
      </c>
      <c r="Q809">
        <v>5.9</v>
      </c>
      <c r="R809">
        <v>117</v>
      </c>
      <c r="S809">
        <v>2</v>
      </c>
      <c r="T809">
        <v>2</v>
      </c>
      <c r="U809">
        <v>3</v>
      </c>
      <c r="V809">
        <v>4</v>
      </c>
      <c r="W809">
        <v>10</v>
      </c>
      <c r="Y809" t="s">
        <v>1350</v>
      </c>
      <c r="Z809">
        <v>1116</v>
      </c>
      <c r="AA809" t="s">
        <v>198</v>
      </c>
    </row>
    <row r="810" spans="1:27" x14ac:dyDescent="0.25">
      <c r="A810" s="19" t="s">
        <v>169</v>
      </c>
      <c r="B810" s="26" t="s">
        <v>196</v>
      </c>
      <c r="C810" s="26" t="s">
        <v>2288</v>
      </c>
      <c r="D810" s="35" t="str">
        <f>VLOOKUP(S810, method!$A$1:$B$15, 2, 0)</f>
        <v>放頭</v>
      </c>
      <c r="E810">
        <v>380</v>
      </c>
      <c r="F810" s="34">
        <v>4</v>
      </c>
      <c r="G810" t="s">
        <v>602</v>
      </c>
      <c r="H810" t="s">
        <v>539</v>
      </c>
      <c r="I810">
        <v>2000</v>
      </c>
      <c r="J810" s="32" t="s">
        <v>435</v>
      </c>
      <c r="K810">
        <v>4</v>
      </c>
      <c r="L810">
        <v>3</v>
      </c>
      <c r="M810">
        <v>40</v>
      </c>
      <c r="N810" s="18" t="s">
        <v>20</v>
      </c>
      <c r="O810" s="18" t="s">
        <v>116</v>
      </c>
      <c r="P810" s="12" t="s">
        <v>558</v>
      </c>
      <c r="Q810">
        <v>4.3</v>
      </c>
      <c r="R810">
        <v>116</v>
      </c>
      <c r="S810">
        <v>2</v>
      </c>
      <c r="T810">
        <v>3</v>
      </c>
      <c r="U810">
        <v>3</v>
      </c>
      <c r="V810">
        <v>2</v>
      </c>
      <c r="W810">
        <v>4</v>
      </c>
      <c r="Y810" t="s">
        <v>1351</v>
      </c>
      <c r="Z810">
        <v>1112</v>
      </c>
      <c r="AA810" t="s">
        <v>1352</v>
      </c>
    </row>
    <row r="811" spans="1:27" x14ac:dyDescent="0.25">
      <c r="A811" s="19" t="s">
        <v>169</v>
      </c>
      <c r="B811" s="26" t="s">
        <v>196</v>
      </c>
      <c r="C811" s="26" t="s">
        <v>2288</v>
      </c>
      <c r="D811" s="37" t="str">
        <f>VLOOKUP(S811, method!$A$1:$B$15, 2, 0)</f>
        <v>中前</v>
      </c>
      <c r="E811">
        <v>282</v>
      </c>
      <c r="F811" s="28">
        <v>2</v>
      </c>
      <c r="G811" t="s">
        <v>538</v>
      </c>
      <c r="H811" t="s">
        <v>539</v>
      </c>
      <c r="I811">
        <v>2000</v>
      </c>
      <c r="J811" s="32" t="s">
        <v>435</v>
      </c>
      <c r="K811">
        <v>4</v>
      </c>
      <c r="L811">
        <v>4</v>
      </c>
      <c r="M811">
        <v>40</v>
      </c>
      <c r="N811" s="18" t="s">
        <v>20</v>
      </c>
      <c r="O811" s="18" t="s">
        <v>116</v>
      </c>
      <c r="P811" s="12" t="s">
        <v>480</v>
      </c>
      <c r="Q811">
        <v>7.6</v>
      </c>
      <c r="R811">
        <v>116</v>
      </c>
      <c r="S811">
        <v>5</v>
      </c>
      <c r="T811">
        <v>6</v>
      </c>
      <c r="U811">
        <v>6</v>
      </c>
      <c r="V811">
        <v>5</v>
      </c>
      <c r="W811">
        <v>2</v>
      </c>
      <c r="Y811" t="s">
        <v>1353</v>
      </c>
      <c r="Z811">
        <v>1101</v>
      </c>
      <c r="AA811" t="s">
        <v>16</v>
      </c>
    </row>
    <row r="812" spans="1:27" x14ac:dyDescent="0.25">
      <c r="A812" s="19" t="s">
        <v>169</v>
      </c>
      <c r="B812" s="26" t="s">
        <v>196</v>
      </c>
      <c r="C812" s="26" t="s">
        <v>2288</v>
      </c>
      <c r="D812" s="35" t="str">
        <f>VLOOKUP(S812, method!$A$1:$B$15, 2, 0)</f>
        <v>放頭</v>
      </c>
      <c r="E812">
        <v>270</v>
      </c>
      <c r="F812">
        <v>6</v>
      </c>
      <c r="G812" t="s">
        <v>469</v>
      </c>
      <c r="H812" t="s">
        <v>467</v>
      </c>
      <c r="I812">
        <v>1800</v>
      </c>
      <c r="J812" s="32" t="s">
        <v>435</v>
      </c>
      <c r="K812">
        <v>5</v>
      </c>
      <c r="L812">
        <v>2</v>
      </c>
      <c r="M812">
        <v>40</v>
      </c>
      <c r="N812" s="18" t="s">
        <v>20</v>
      </c>
      <c r="O812" s="17" t="s">
        <v>393</v>
      </c>
      <c r="P812">
        <v>5</v>
      </c>
      <c r="Q812">
        <v>3.2</v>
      </c>
      <c r="R812">
        <v>135</v>
      </c>
      <c r="S812">
        <v>2</v>
      </c>
      <c r="T812">
        <v>2</v>
      </c>
      <c r="U812">
        <v>3</v>
      </c>
      <c r="V812">
        <v>2</v>
      </c>
      <c r="W812">
        <v>6</v>
      </c>
      <c r="Y812" t="s">
        <v>1354</v>
      </c>
      <c r="Z812">
        <v>1106</v>
      </c>
      <c r="AA812" t="s">
        <v>16</v>
      </c>
    </row>
    <row r="813" spans="1:27" x14ac:dyDescent="0.25">
      <c r="A813" s="19" t="s">
        <v>169</v>
      </c>
      <c r="B813" s="26" t="s">
        <v>196</v>
      </c>
      <c r="C813" s="26" t="s">
        <v>2288</v>
      </c>
      <c r="D813" s="38" t="str">
        <f>VLOOKUP(S813, method!$A$1:$B$15, 2, 0)</f>
        <v>留後</v>
      </c>
      <c r="E813">
        <v>226</v>
      </c>
      <c r="F813">
        <v>6</v>
      </c>
      <c r="G813" t="s">
        <v>688</v>
      </c>
      <c r="H813" t="s">
        <v>467</v>
      </c>
      <c r="I813">
        <v>1800</v>
      </c>
      <c r="J813" s="32" t="s">
        <v>435</v>
      </c>
      <c r="K813">
        <v>4</v>
      </c>
      <c r="L813">
        <v>5</v>
      </c>
      <c r="M813">
        <v>42</v>
      </c>
      <c r="N813" s="18" t="s">
        <v>20</v>
      </c>
      <c r="O813" s="20" t="s">
        <v>58</v>
      </c>
      <c r="P813" t="s">
        <v>699</v>
      </c>
      <c r="Q813">
        <v>5.3</v>
      </c>
      <c r="R813">
        <v>117</v>
      </c>
      <c r="S813">
        <v>12</v>
      </c>
      <c r="T813">
        <v>12</v>
      </c>
      <c r="U813">
        <v>9</v>
      </c>
      <c r="V813">
        <v>7</v>
      </c>
      <c r="W813">
        <v>6</v>
      </c>
      <c r="Y813" t="s">
        <v>1355</v>
      </c>
      <c r="Z813">
        <v>1112</v>
      </c>
      <c r="AA813" t="s">
        <v>16</v>
      </c>
    </row>
    <row r="814" spans="1:27" x14ac:dyDescent="0.25">
      <c r="A814" s="19" t="s">
        <v>169</v>
      </c>
      <c r="B814" s="26" t="s">
        <v>196</v>
      </c>
      <c r="C814" s="26" t="s">
        <v>2288</v>
      </c>
      <c r="D814" s="37" t="str">
        <f>VLOOKUP(S814, method!$A$1:$B$15, 2, 0)</f>
        <v>中前</v>
      </c>
      <c r="E814">
        <v>207</v>
      </c>
      <c r="F814">
        <v>6</v>
      </c>
      <c r="G814" t="s">
        <v>1053</v>
      </c>
      <c r="H814" t="s">
        <v>429</v>
      </c>
      <c r="I814">
        <v>1600</v>
      </c>
      <c r="J814" s="32" t="s">
        <v>435</v>
      </c>
      <c r="K814">
        <v>4</v>
      </c>
      <c r="L814">
        <v>5</v>
      </c>
      <c r="M814">
        <v>44</v>
      </c>
      <c r="N814" s="18" t="s">
        <v>20</v>
      </c>
      <c r="O814" s="20" t="s">
        <v>19</v>
      </c>
      <c r="P814">
        <v>3</v>
      </c>
      <c r="Q814">
        <v>2</v>
      </c>
      <c r="R814">
        <v>121</v>
      </c>
      <c r="S814">
        <v>5</v>
      </c>
      <c r="T814">
        <v>7</v>
      </c>
      <c r="U814">
        <v>5</v>
      </c>
      <c r="V814">
        <v>6</v>
      </c>
      <c r="Y814" t="s">
        <v>1356</v>
      </c>
      <c r="Z814">
        <v>1110</v>
      </c>
      <c r="AA814" t="s">
        <v>235</v>
      </c>
    </row>
    <row r="815" spans="1:27" x14ac:dyDescent="0.25">
      <c r="A815" s="19" t="s">
        <v>169</v>
      </c>
      <c r="B815" s="26" t="s">
        <v>196</v>
      </c>
      <c r="C815" s="26" t="s">
        <v>2288</v>
      </c>
      <c r="D815" s="37" t="str">
        <f>VLOOKUP(S815, method!$A$1:$B$15, 2, 0)</f>
        <v>中前</v>
      </c>
      <c r="E815">
        <v>149</v>
      </c>
      <c r="F815" s="28">
        <v>3</v>
      </c>
      <c r="G815" t="s">
        <v>609</v>
      </c>
      <c r="H815" t="s">
        <v>441</v>
      </c>
      <c r="I815">
        <v>1600</v>
      </c>
      <c r="J815" s="32" t="s">
        <v>446</v>
      </c>
      <c r="K815">
        <v>4</v>
      </c>
      <c r="L815">
        <v>6</v>
      </c>
      <c r="M815">
        <v>44</v>
      </c>
      <c r="N815" s="18" t="s">
        <v>20</v>
      </c>
      <c r="O815" s="24" t="s">
        <v>38</v>
      </c>
      <c r="P815" s="12" t="s">
        <v>451</v>
      </c>
      <c r="Q815">
        <v>3.8</v>
      </c>
      <c r="R815">
        <v>120</v>
      </c>
      <c r="S815">
        <v>5</v>
      </c>
      <c r="T815">
        <v>5</v>
      </c>
      <c r="U815">
        <v>4</v>
      </c>
      <c r="V815">
        <v>3</v>
      </c>
      <c r="Y815" t="s">
        <v>1357</v>
      </c>
      <c r="Z815">
        <v>1106</v>
      </c>
      <c r="AA815" t="s">
        <v>546</v>
      </c>
    </row>
    <row r="816" spans="1:27" x14ac:dyDescent="0.25">
      <c r="A816" s="19" t="s">
        <v>169</v>
      </c>
      <c r="B816" s="26" t="s">
        <v>196</v>
      </c>
      <c r="C816" s="26" t="s">
        <v>2288</v>
      </c>
      <c r="D816" s="35" t="str">
        <f>VLOOKUP(S816, method!$A$1:$B$15, 2, 0)</f>
        <v>放頭</v>
      </c>
      <c r="E816">
        <v>98</v>
      </c>
      <c r="F816">
        <v>6</v>
      </c>
      <c r="G816" t="s">
        <v>1057</v>
      </c>
      <c r="H816" t="s">
        <v>539</v>
      </c>
      <c r="I816">
        <v>1600</v>
      </c>
      <c r="J816" s="32" t="s">
        <v>446</v>
      </c>
      <c r="K816">
        <v>4</v>
      </c>
      <c r="L816">
        <v>5</v>
      </c>
      <c r="M816">
        <v>45</v>
      </c>
      <c r="N816" s="18" t="s">
        <v>20</v>
      </c>
      <c r="O816" s="20" t="s">
        <v>58</v>
      </c>
      <c r="P816">
        <v>4</v>
      </c>
      <c r="Q816">
        <v>4.0999999999999996</v>
      </c>
      <c r="R816">
        <v>118</v>
      </c>
      <c r="S816">
        <v>3</v>
      </c>
      <c r="T816">
        <v>4</v>
      </c>
      <c r="U816">
        <v>2</v>
      </c>
      <c r="V816">
        <v>6</v>
      </c>
      <c r="Y816" t="s">
        <v>1358</v>
      </c>
      <c r="Z816">
        <v>1107</v>
      </c>
      <c r="AA816" t="s">
        <v>546</v>
      </c>
    </row>
    <row r="817" spans="1:27" x14ac:dyDescent="0.25">
      <c r="A817" s="19" t="s">
        <v>169</v>
      </c>
      <c r="B817" s="26" t="s">
        <v>196</v>
      </c>
      <c r="C817" s="26" t="s">
        <v>2288</v>
      </c>
      <c r="D817" s="35" t="str">
        <f>VLOOKUP(S817, method!$A$1:$B$15, 2, 0)</f>
        <v>放頭</v>
      </c>
      <c r="E817">
        <v>70</v>
      </c>
      <c r="F817" s="34">
        <v>4</v>
      </c>
      <c r="G817" t="s">
        <v>866</v>
      </c>
      <c r="H817" t="s">
        <v>441</v>
      </c>
      <c r="I817">
        <v>1800</v>
      </c>
      <c r="J817" s="32" t="s">
        <v>446</v>
      </c>
      <c r="K817">
        <v>4</v>
      </c>
      <c r="L817">
        <v>10</v>
      </c>
      <c r="M817">
        <v>45</v>
      </c>
      <c r="N817" s="18" t="s">
        <v>20</v>
      </c>
      <c r="O817" s="20" t="s">
        <v>58</v>
      </c>
      <c r="P817" s="12" t="s">
        <v>464</v>
      </c>
      <c r="Q817">
        <v>4.9000000000000004</v>
      </c>
      <c r="R817">
        <v>120</v>
      </c>
      <c r="S817">
        <v>1</v>
      </c>
      <c r="T817">
        <v>2</v>
      </c>
      <c r="U817">
        <v>2</v>
      </c>
      <c r="V817">
        <v>2</v>
      </c>
      <c r="W817">
        <v>4</v>
      </c>
      <c r="Y817" t="s">
        <v>1359</v>
      </c>
      <c r="Z817">
        <v>1102</v>
      </c>
      <c r="AA817" t="s">
        <v>546</v>
      </c>
    </row>
    <row r="818" spans="1:27" x14ac:dyDescent="0.25">
      <c r="A818" s="19" t="s">
        <v>169</v>
      </c>
      <c r="B818" s="26" t="s">
        <v>196</v>
      </c>
      <c r="C818" s="26" t="s">
        <v>2288</v>
      </c>
      <c r="D818" s="35" t="str">
        <f>VLOOKUP(S818, method!$A$1:$B$15, 2, 0)</f>
        <v>放頭</v>
      </c>
      <c r="E818">
        <v>19</v>
      </c>
      <c r="F818" s="28">
        <v>3</v>
      </c>
      <c r="G818" t="s">
        <v>1181</v>
      </c>
      <c r="H818" t="s">
        <v>539</v>
      </c>
      <c r="I818">
        <v>1600</v>
      </c>
      <c r="J818" s="32" t="s">
        <v>446</v>
      </c>
      <c r="K818">
        <v>4</v>
      </c>
      <c r="L818">
        <v>3</v>
      </c>
      <c r="M818">
        <v>44</v>
      </c>
      <c r="N818" s="18" t="s">
        <v>20</v>
      </c>
      <c r="O818" s="20" t="s">
        <v>58</v>
      </c>
      <c r="P818" s="12" t="s">
        <v>431</v>
      </c>
      <c r="Q818">
        <v>9</v>
      </c>
      <c r="R818">
        <v>117</v>
      </c>
      <c r="S818">
        <v>2</v>
      </c>
      <c r="T818">
        <v>3</v>
      </c>
      <c r="U818">
        <v>3</v>
      </c>
      <c r="V818">
        <v>3</v>
      </c>
      <c r="Y818" t="s">
        <v>1360</v>
      </c>
      <c r="Z818">
        <v>1110</v>
      </c>
      <c r="AA818" t="s">
        <v>546</v>
      </c>
    </row>
    <row r="819" spans="1:27" x14ac:dyDescent="0.25">
      <c r="A819" s="19" t="s">
        <v>169</v>
      </c>
      <c r="B819" s="26" t="s">
        <v>196</v>
      </c>
      <c r="C819" s="26" t="s">
        <v>2288</v>
      </c>
      <c r="D819" s="35" t="str">
        <f>VLOOKUP(S819, method!$A$1:$B$15, 2, 0)</f>
        <v>放頭</v>
      </c>
      <c r="E819">
        <v>701</v>
      </c>
      <c r="F819">
        <v>12</v>
      </c>
      <c r="G819" t="s">
        <v>1000</v>
      </c>
      <c r="H819" t="s">
        <v>434</v>
      </c>
      <c r="I819">
        <v>1600</v>
      </c>
      <c r="J819" s="32" t="s">
        <v>435</v>
      </c>
      <c r="K819">
        <v>4</v>
      </c>
      <c r="L819">
        <v>11</v>
      </c>
      <c r="M819">
        <v>48</v>
      </c>
      <c r="N819" s="18" t="s">
        <v>20</v>
      </c>
      <c r="O819" s="26" t="s">
        <v>693</v>
      </c>
      <c r="P819">
        <v>6</v>
      </c>
      <c r="Q819">
        <v>13</v>
      </c>
      <c r="R819">
        <v>123</v>
      </c>
      <c r="S819">
        <v>1</v>
      </c>
      <c r="T819">
        <v>2</v>
      </c>
      <c r="U819">
        <v>2</v>
      </c>
      <c r="V819">
        <v>12</v>
      </c>
      <c r="Y819" t="s">
        <v>1361</v>
      </c>
      <c r="Z819">
        <v>1103</v>
      </c>
      <c r="AA819" t="s">
        <v>546</v>
      </c>
    </row>
    <row r="820" spans="1:27" x14ac:dyDescent="0.25">
      <c r="A820" s="19" t="s">
        <v>169</v>
      </c>
      <c r="B820" s="26" t="s">
        <v>196</v>
      </c>
      <c r="C820" s="26" t="s">
        <v>2288</v>
      </c>
      <c r="D820" s="35" t="str">
        <f>VLOOKUP(S820, method!$A$1:$B$15, 2, 0)</f>
        <v>放頭</v>
      </c>
      <c r="E820">
        <v>663</v>
      </c>
      <c r="F820">
        <v>7</v>
      </c>
      <c r="G820" t="s">
        <v>919</v>
      </c>
      <c r="H820" t="s">
        <v>429</v>
      </c>
      <c r="I820">
        <v>1400</v>
      </c>
      <c r="J820" s="32" t="s">
        <v>446</v>
      </c>
      <c r="K820">
        <v>4</v>
      </c>
      <c r="L820">
        <v>7</v>
      </c>
      <c r="M820">
        <v>50</v>
      </c>
      <c r="N820" s="18" t="s">
        <v>20</v>
      </c>
      <c r="O820" s="18" t="s">
        <v>116</v>
      </c>
      <c r="P820">
        <v>4</v>
      </c>
      <c r="Q820">
        <v>5.7</v>
      </c>
      <c r="R820">
        <v>125</v>
      </c>
      <c r="S820">
        <v>2</v>
      </c>
      <c r="T820">
        <v>5</v>
      </c>
      <c r="U820">
        <v>3</v>
      </c>
      <c r="V820">
        <v>7</v>
      </c>
      <c r="Y820" t="s">
        <v>1362</v>
      </c>
      <c r="Z820">
        <v>1109</v>
      </c>
      <c r="AA820" t="s">
        <v>546</v>
      </c>
    </row>
    <row r="821" spans="1:27" x14ac:dyDescent="0.25">
      <c r="A821" s="19" t="s">
        <v>169</v>
      </c>
      <c r="B821" s="26" t="s">
        <v>196</v>
      </c>
      <c r="C821" s="26" t="s">
        <v>2288</v>
      </c>
      <c r="D821" s="37" t="str">
        <f>VLOOKUP(S821, method!$A$1:$B$15, 2, 0)</f>
        <v>中前</v>
      </c>
      <c r="E821">
        <v>604</v>
      </c>
      <c r="F821">
        <v>7</v>
      </c>
      <c r="G821" t="s">
        <v>491</v>
      </c>
      <c r="H821" t="s">
        <v>441</v>
      </c>
      <c r="I821">
        <v>1600</v>
      </c>
      <c r="J821" s="32" t="s">
        <v>435</v>
      </c>
      <c r="K821">
        <v>4</v>
      </c>
      <c r="L821">
        <v>10</v>
      </c>
      <c r="M821">
        <v>51</v>
      </c>
      <c r="N821" s="18" t="s">
        <v>20</v>
      </c>
      <c r="O821" s="18" t="s">
        <v>116</v>
      </c>
      <c r="P821" s="12" t="s">
        <v>558</v>
      </c>
      <c r="Q821">
        <v>11</v>
      </c>
      <c r="R821">
        <v>124</v>
      </c>
      <c r="S821">
        <v>5</v>
      </c>
      <c r="T821">
        <v>5</v>
      </c>
      <c r="U821">
        <v>5</v>
      </c>
      <c r="V821">
        <v>7</v>
      </c>
      <c r="Y821" t="s">
        <v>1363</v>
      </c>
      <c r="Z821">
        <v>1093</v>
      </c>
      <c r="AA821" t="s">
        <v>546</v>
      </c>
    </row>
    <row r="822" spans="1:27" x14ac:dyDescent="0.25">
      <c r="A822" s="19" t="s">
        <v>169</v>
      </c>
      <c r="B822" s="26" t="s">
        <v>196</v>
      </c>
      <c r="C822" s="26" t="s">
        <v>2288</v>
      </c>
      <c r="D822" s="37" t="str">
        <f>VLOOKUP(S822, method!$A$1:$B$15, 2, 0)</f>
        <v>中前</v>
      </c>
      <c r="E822">
        <v>523</v>
      </c>
      <c r="F822">
        <v>7</v>
      </c>
      <c r="G822" t="s">
        <v>1004</v>
      </c>
      <c r="H822" t="s">
        <v>434</v>
      </c>
      <c r="I822">
        <v>1400</v>
      </c>
      <c r="J822" s="32" t="s">
        <v>435</v>
      </c>
      <c r="K822">
        <v>4</v>
      </c>
      <c r="L822">
        <v>2</v>
      </c>
      <c r="M822">
        <v>52</v>
      </c>
      <c r="N822" s="18" t="s">
        <v>20</v>
      </c>
      <c r="O822" s="18" t="s">
        <v>116</v>
      </c>
      <c r="P822" s="12" t="s">
        <v>558</v>
      </c>
      <c r="Q822">
        <v>13</v>
      </c>
      <c r="R822">
        <v>127</v>
      </c>
      <c r="S822">
        <v>4</v>
      </c>
      <c r="T822">
        <v>4</v>
      </c>
      <c r="U822">
        <v>5</v>
      </c>
      <c r="V822">
        <v>7</v>
      </c>
      <c r="Y822" t="s">
        <v>1188</v>
      </c>
      <c r="Z822">
        <v>1092</v>
      </c>
      <c r="AA822" t="s">
        <v>546</v>
      </c>
    </row>
    <row r="823" spans="1:27" x14ac:dyDescent="0.25">
      <c r="A823" s="19" t="s">
        <v>169</v>
      </c>
      <c r="B823" s="26" t="s">
        <v>196</v>
      </c>
      <c r="C823" s="26" t="s">
        <v>2288</v>
      </c>
      <c r="D823" s="37" t="str">
        <f>VLOOKUP(S823, method!$A$1:$B$15, 2, 0)</f>
        <v>中前</v>
      </c>
      <c r="E823">
        <v>449</v>
      </c>
      <c r="F823">
        <v>6</v>
      </c>
      <c r="G823" t="s">
        <v>1364</v>
      </c>
      <c r="H823" t="s">
        <v>539</v>
      </c>
      <c r="I823">
        <v>1200</v>
      </c>
      <c r="J823" s="32" t="s">
        <v>435</v>
      </c>
      <c r="K823">
        <v>4</v>
      </c>
      <c r="L823">
        <v>6</v>
      </c>
      <c r="M823">
        <v>52</v>
      </c>
      <c r="N823" s="18" t="s">
        <v>20</v>
      </c>
      <c r="O823" s="23" t="s">
        <v>487</v>
      </c>
      <c r="P823" t="s">
        <v>474</v>
      </c>
      <c r="Q823">
        <v>21</v>
      </c>
      <c r="R823">
        <v>123</v>
      </c>
      <c r="S823">
        <v>6</v>
      </c>
      <c r="T823">
        <v>6</v>
      </c>
      <c r="U823">
        <v>6</v>
      </c>
      <c r="Y823" t="s">
        <v>1300</v>
      </c>
      <c r="Z823">
        <v>1093</v>
      </c>
      <c r="AA823" t="s">
        <v>546</v>
      </c>
    </row>
    <row r="824" spans="1:27" x14ac:dyDescent="0.25">
      <c r="A824" s="19" t="s">
        <v>169</v>
      </c>
      <c r="B824" s="27" t="s">
        <v>200</v>
      </c>
      <c r="C824" s="27" t="s">
        <v>2289</v>
      </c>
      <c r="D824" s="37" t="str">
        <f>VLOOKUP(S824, method!$A$1:$B$15, 2, 0)</f>
        <v>中前</v>
      </c>
      <c r="E824">
        <v>815</v>
      </c>
      <c r="F824">
        <v>7</v>
      </c>
      <c r="G824" t="s">
        <v>709</v>
      </c>
      <c r="H824" t="s">
        <v>441</v>
      </c>
      <c r="I824">
        <v>1800</v>
      </c>
      <c r="J824" s="32" t="s">
        <v>446</v>
      </c>
      <c r="K824">
        <v>4</v>
      </c>
      <c r="L824">
        <v>1</v>
      </c>
      <c r="M824">
        <v>47</v>
      </c>
      <c r="N824" s="16" t="s">
        <v>80</v>
      </c>
      <c r="O824" s="26" t="s">
        <v>693</v>
      </c>
      <c r="P824">
        <v>3</v>
      </c>
      <c r="Q824">
        <v>8.8000000000000007</v>
      </c>
      <c r="R824">
        <v>122</v>
      </c>
      <c r="S824">
        <v>5</v>
      </c>
      <c r="T824">
        <v>4</v>
      </c>
      <c r="U824">
        <v>3</v>
      </c>
      <c r="V824">
        <v>5</v>
      </c>
      <c r="W824">
        <v>7</v>
      </c>
      <c r="Y824" t="s">
        <v>1365</v>
      </c>
      <c r="Z824">
        <v>1082</v>
      </c>
      <c r="AA824" t="s">
        <v>543</v>
      </c>
    </row>
    <row r="825" spans="1:27" x14ac:dyDescent="0.25">
      <c r="A825" s="19" t="s">
        <v>169</v>
      </c>
      <c r="B825" s="27" t="s">
        <v>200</v>
      </c>
      <c r="C825" s="27" t="s">
        <v>2289</v>
      </c>
      <c r="D825" s="38" t="str">
        <f>VLOOKUP(S825, method!$A$1:$B$15, 2, 0)</f>
        <v>留後</v>
      </c>
      <c r="E825">
        <v>751</v>
      </c>
      <c r="F825" s="34">
        <v>4</v>
      </c>
      <c r="G825" t="s">
        <v>551</v>
      </c>
      <c r="H825" s="31" t="s">
        <v>455</v>
      </c>
      <c r="I825" s="43">
        <v>1650</v>
      </c>
      <c r="J825" s="32" t="s">
        <v>446</v>
      </c>
      <c r="K825">
        <v>4</v>
      </c>
      <c r="L825">
        <v>11</v>
      </c>
      <c r="M825">
        <v>48</v>
      </c>
      <c r="N825" s="16" t="s">
        <v>80</v>
      </c>
      <c r="O825" s="26" t="s">
        <v>693</v>
      </c>
      <c r="P825">
        <v>4</v>
      </c>
      <c r="Q825">
        <v>7.4</v>
      </c>
      <c r="R825">
        <v>124</v>
      </c>
      <c r="S825">
        <v>12</v>
      </c>
      <c r="T825">
        <v>12</v>
      </c>
      <c r="U825">
        <v>12</v>
      </c>
      <c r="V825">
        <v>4</v>
      </c>
      <c r="Y825" t="s">
        <v>1366</v>
      </c>
      <c r="Z825">
        <v>1095</v>
      </c>
      <c r="AA825" t="s">
        <v>546</v>
      </c>
    </row>
    <row r="826" spans="1:27" x14ac:dyDescent="0.25">
      <c r="A826" s="19" t="s">
        <v>169</v>
      </c>
      <c r="B826" s="27" t="s">
        <v>200</v>
      </c>
      <c r="C826" s="27" t="s">
        <v>2289</v>
      </c>
      <c r="D826" s="38" t="str">
        <f>VLOOKUP(S826, method!$A$1:$B$15, 2, 0)</f>
        <v>留後</v>
      </c>
      <c r="E826">
        <v>690</v>
      </c>
      <c r="F826" s="28">
        <v>3</v>
      </c>
      <c r="G826" t="s">
        <v>593</v>
      </c>
      <c r="H826" s="31" t="s">
        <v>461</v>
      </c>
      <c r="I826" s="43">
        <v>1650</v>
      </c>
      <c r="J826" s="32" t="s">
        <v>446</v>
      </c>
      <c r="K826">
        <v>4</v>
      </c>
      <c r="L826">
        <v>11</v>
      </c>
      <c r="M826">
        <v>48</v>
      </c>
      <c r="N826" s="16" t="s">
        <v>80</v>
      </c>
      <c r="O826" s="26" t="s">
        <v>693</v>
      </c>
      <c r="P826" t="s">
        <v>474</v>
      </c>
      <c r="Q826">
        <v>31</v>
      </c>
      <c r="R826">
        <v>123</v>
      </c>
      <c r="S826">
        <v>11</v>
      </c>
      <c r="T826">
        <v>11</v>
      </c>
      <c r="U826">
        <v>11</v>
      </c>
      <c r="V826">
        <v>3</v>
      </c>
      <c r="Y826" t="s">
        <v>194</v>
      </c>
      <c r="Z826">
        <v>1107</v>
      </c>
      <c r="AA826" t="s">
        <v>1367</v>
      </c>
    </row>
    <row r="827" spans="1:27" x14ac:dyDescent="0.25">
      <c r="A827" s="19" t="s">
        <v>169</v>
      </c>
      <c r="B827" s="27" t="s">
        <v>200</v>
      </c>
      <c r="C827" s="27" t="s">
        <v>2289</v>
      </c>
      <c r="D827" s="37" t="str">
        <f>VLOOKUP(S827, method!$A$1:$B$15, 2, 0)</f>
        <v>中前</v>
      </c>
      <c r="E827">
        <v>645</v>
      </c>
      <c r="F827">
        <v>11</v>
      </c>
      <c r="G827" t="s">
        <v>1277</v>
      </c>
      <c r="H827" t="s">
        <v>518</v>
      </c>
      <c r="I827">
        <v>1400</v>
      </c>
      <c r="J827" s="32" t="s">
        <v>446</v>
      </c>
      <c r="K827">
        <v>4</v>
      </c>
      <c r="L827">
        <v>6</v>
      </c>
      <c r="M827">
        <v>50</v>
      </c>
      <c r="N827" s="16" t="s">
        <v>80</v>
      </c>
      <c r="O827" s="17" t="s">
        <v>121</v>
      </c>
      <c r="P827" t="s">
        <v>650</v>
      </c>
      <c r="Q827">
        <v>68</v>
      </c>
      <c r="R827">
        <v>126</v>
      </c>
      <c r="S827">
        <v>7</v>
      </c>
      <c r="T827">
        <v>7</v>
      </c>
      <c r="U827">
        <v>11</v>
      </c>
      <c r="V827">
        <v>11</v>
      </c>
      <c r="Y827" t="s">
        <v>1368</v>
      </c>
      <c r="Z827">
        <v>1097</v>
      </c>
      <c r="AA827" t="s">
        <v>1369</v>
      </c>
    </row>
    <row r="828" spans="1:27" x14ac:dyDescent="0.25">
      <c r="A828" s="19" t="s">
        <v>169</v>
      </c>
      <c r="B828" s="27" t="s">
        <v>200</v>
      </c>
      <c r="C828" s="27" t="s">
        <v>2289</v>
      </c>
      <c r="D828" s="38" t="str">
        <f>VLOOKUP(S828, method!$A$1:$B$15, 2, 0)</f>
        <v>留後</v>
      </c>
      <c r="E828">
        <v>569</v>
      </c>
      <c r="F828">
        <v>8</v>
      </c>
      <c r="G828" t="s">
        <v>640</v>
      </c>
      <c r="H828" t="s">
        <v>506</v>
      </c>
      <c r="I828">
        <v>1400</v>
      </c>
      <c r="J828" s="32" t="s">
        <v>435</v>
      </c>
      <c r="K828">
        <v>4</v>
      </c>
      <c r="L828">
        <v>10</v>
      </c>
      <c r="M828">
        <v>52</v>
      </c>
      <c r="N828" s="16" t="s">
        <v>80</v>
      </c>
      <c r="O828" s="17" t="s">
        <v>121</v>
      </c>
      <c r="P828" t="s">
        <v>474</v>
      </c>
      <c r="Q828">
        <v>77</v>
      </c>
      <c r="R828">
        <v>129</v>
      </c>
      <c r="S828">
        <v>11</v>
      </c>
      <c r="T828">
        <v>11</v>
      </c>
      <c r="U828">
        <v>12</v>
      </c>
      <c r="V828">
        <v>8</v>
      </c>
      <c r="Y828" t="s">
        <v>1370</v>
      </c>
      <c r="Z828">
        <v>1106</v>
      </c>
      <c r="AA828" t="s">
        <v>1371</v>
      </c>
    </row>
    <row r="829" spans="1:27" x14ac:dyDescent="0.25">
      <c r="A829" s="19" t="s">
        <v>169</v>
      </c>
      <c r="B829" s="27" t="s">
        <v>200</v>
      </c>
      <c r="C829" s="27" t="s">
        <v>2289</v>
      </c>
      <c r="D829" s="38" t="str">
        <f>VLOOKUP(S829, method!$A$1:$B$15, 2, 0)</f>
        <v>留後</v>
      </c>
      <c r="E829">
        <v>449</v>
      </c>
      <c r="F829">
        <v>13</v>
      </c>
      <c r="G829" t="s">
        <v>1372</v>
      </c>
      <c r="H829" t="s">
        <v>434</v>
      </c>
      <c r="I829">
        <v>1400</v>
      </c>
      <c r="J829" s="32" t="s">
        <v>435</v>
      </c>
      <c r="K829">
        <v>4</v>
      </c>
      <c r="L829">
        <v>9</v>
      </c>
      <c r="M829">
        <v>52</v>
      </c>
      <c r="N829" s="16" t="s">
        <v>80</v>
      </c>
      <c r="O829" s="17" t="s">
        <v>121</v>
      </c>
      <c r="P829" t="s">
        <v>650</v>
      </c>
      <c r="Q829">
        <v>49</v>
      </c>
      <c r="R829">
        <v>127</v>
      </c>
      <c r="S829">
        <v>11</v>
      </c>
      <c r="T829">
        <v>10</v>
      </c>
      <c r="U829">
        <v>12</v>
      </c>
      <c r="V829">
        <v>13</v>
      </c>
      <c r="Y829" t="s">
        <v>1373</v>
      </c>
      <c r="Z829">
        <v>1117</v>
      </c>
      <c r="AA829" t="s">
        <v>235</v>
      </c>
    </row>
    <row r="830" spans="1:27" x14ac:dyDescent="0.25">
      <c r="A830" s="19" t="s">
        <v>169</v>
      </c>
      <c r="B830" s="16" t="s">
        <v>203</v>
      </c>
      <c r="C830" s="16" t="s">
        <v>2290</v>
      </c>
      <c r="D830" s="35" t="str">
        <f>VLOOKUP(S830, method!$A$1:$B$15, 2, 0)</f>
        <v>放頭</v>
      </c>
      <c r="E830">
        <v>12</v>
      </c>
      <c r="F830" s="28">
        <v>1</v>
      </c>
      <c r="G830" t="s">
        <v>544</v>
      </c>
      <c r="H830" s="31" t="s">
        <v>450</v>
      </c>
      <c r="I830" s="43">
        <v>1650</v>
      </c>
      <c r="J830" s="32" t="s">
        <v>435</v>
      </c>
      <c r="K830">
        <v>5</v>
      </c>
      <c r="L830">
        <v>9</v>
      </c>
      <c r="M830">
        <v>36</v>
      </c>
      <c r="N830" s="21" t="s">
        <v>106</v>
      </c>
      <c r="O830" s="16" t="s">
        <v>13</v>
      </c>
      <c r="P830" s="12" t="s">
        <v>480</v>
      </c>
      <c r="Q830">
        <v>5.6</v>
      </c>
      <c r="R830">
        <v>131</v>
      </c>
      <c r="S830">
        <v>1</v>
      </c>
      <c r="T830">
        <v>1</v>
      </c>
      <c r="U830">
        <v>1</v>
      </c>
      <c r="V830">
        <v>1</v>
      </c>
      <c r="Y830" t="s">
        <v>1068</v>
      </c>
      <c r="Z830">
        <v>1192</v>
      </c>
      <c r="AA830" t="s">
        <v>561</v>
      </c>
    </row>
    <row r="831" spans="1:27" x14ac:dyDescent="0.25">
      <c r="A831" s="19" t="s">
        <v>169</v>
      </c>
      <c r="B831" s="16" t="s">
        <v>203</v>
      </c>
      <c r="C831" s="16" t="s">
        <v>2290</v>
      </c>
      <c r="D831" s="37" t="str">
        <f>VLOOKUP(S831, method!$A$1:$B$15, 2, 0)</f>
        <v>中前</v>
      </c>
      <c r="E831">
        <v>842</v>
      </c>
      <c r="F831" s="34">
        <v>5</v>
      </c>
      <c r="G831" t="s">
        <v>547</v>
      </c>
      <c r="H831" s="31" t="s">
        <v>455</v>
      </c>
      <c r="I831">
        <v>1800</v>
      </c>
      <c r="J831" s="32" t="s">
        <v>446</v>
      </c>
      <c r="K831">
        <v>4</v>
      </c>
      <c r="L831">
        <v>1</v>
      </c>
      <c r="M831">
        <v>40</v>
      </c>
      <c r="N831" s="21" t="s">
        <v>106</v>
      </c>
      <c r="O831" s="18" t="s">
        <v>116</v>
      </c>
      <c r="P831" t="s">
        <v>519</v>
      </c>
      <c r="Q831">
        <v>4.8</v>
      </c>
      <c r="R831">
        <v>116</v>
      </c>
      <c r="S831">
        <v>4</v>
      </c>
      <c r="T831">
        <v>2</v>
      </c>
      <c r="U831">
        <v>1</v>
      </c>
      <c r="V831">
        <v>1</v>
      </c>
      <c r="W831">
        <v>5</v>
      </c>
      <c r="Y831" t="s">
        <v>1374</v>
      </c>
      <c r="Z831">
        <v>1205</v>
      </c>
      <c r="AA831" t="s">
        <v>191</v>
      </c>
    </row>
    <row r="832" spans="1:27" x14ac:dyDescent="0.25">
      <c r="A832" s="19" t="s">
        <v>169</v>
      </c>
      <c r="B832" s="16" t="s">
        <v>203</v>
      </c>
      <c r="C832" s="16" t="s">
        <v>2290</v>
      </c>
      <c r="D832" s="37" t="str">
        <f>VLOOKUP(S832, method!$A$1:$B$15, 2, 0)</f>
        <v>中前</v>
      </c>
      <c r="E832">
        <v>712</v>
      </c>
      <c r="F832" s="34">
        <v>4</v>
      </c>
      <c r="G832" t="s">
        <v>444</v>
      </c>
      <c r="H832" s="42" t="s">
        <v>445</v>
      </c>
      <c r="I832" s="43">
        <v>1650</v>
      </c>
      <c r="J832" s="32" t="s">
        <v>446</v>
      </c>
      <c r="K832">
        <v>4</v>
      </c>
      <c r="L832">
        <v>6</v>
      </c>
      <c r="M832">
        <v>41</v>
      </c>
      <c r="N832" s="21" t="s">
        <v>106</v>
      </c>
      <c r="O832" s="26" t="s">
        <v>389</v>
      </c>
      <c r="P832">
        <v>5</v>
      </c>
      <c r="Q832">
        <v>13</v>
      </c>
      <c r="R832">
        <v>116</v>
      </c>
      <c r="S832">
        <v>5</v>
      </c>
      <c r="T832">
        <v>5</v>
      </c>
      <c r="U832">
        <v>8</v>
      </c>
      <c r="V832">
        <v>4</v>
      </c>
      <c r="Y832" t="s">
        <v>608</v>
      </c>
      <c r="Z832">
        <v>1211</v>
      </c>
      <c r="AA832" t="s">
        <v>191</v>
      </c>
    </row>
    <row r="833" spans="1:27" x14ac:dyDescent="0.25">
      <c r="A833" s="19" t="s">
        <v>169</v>
      </c>
      <c r="B833" s="16" t="s">
        <v>203</v>
      </c>
      <c r="C833" s="16" t="s">
        <v>2290</v>
      </c>
      <c r="D833" s="35" t="str">
        <f>VLOOKUP(S833, method!$A$1:$B$15, 2, 0)</f>
        <v>放頭</v>
      </c>
      <c r="E833">
        <v>671</v>
      </c>
      <c r="F833">
        <v>6</v>
      </c>
      <c r="G833" t="s">
        <v>553</v>
      </c>
      <c r="H833" s="31" t="s">
        <v>455</v>
      </c>
      <c r="I833" s="43">
        <v>1650</v>
      </c>
      <c r="J833" s="32" t="s">
        <v>446</v>
      </c>
      <c r="K833">
        <v>4</v>
      </c>
      <c r="L833">
        <v>7</v>
      </c>
      <c r="M833">
        <v>43</v>
      </c>
      <c r="N833" s="21" t="s">
        <v>106</v>
      </c>
      <c r="O833" s="16" t="s">
        <v>316</v>
      </c>
      <c r="P833" s="12" t="s">
        <v>558</v>
      </c>
      <c r="Q833">
        <v>16</v>
      </c>
      <c r="R833">
        <v>119</v>
      </c>
      <c r="S833">
        <v>3</v>
      </c>
      <c r="T833">
        <v>2</v>
      </c>
      <c r="U833">
        <v>2</v>
      </c>
      <c r="V833">
        <v>6</v>
      </c>
      <c r="Y833" t="s">
        <v>204</v>
      </c>
      <c r="Z833">
        <v>1202</v>
      </c>
      <c r="AA833" t="s">
        <v>191</v>
      </c>
    </row>
    <row r="834" spans="1:27" x14ac:dyDescent="0.25">
      <c r="A834" s="19" t="s">
        <v>169</v>
      </c>
      <c r="B834" s="16" t="s">
        <v>203</v>
      </c>
      <c r="C834" s="16" t="s">
        <v>2290</v>
      </c>
      <c r="D834" s="36" t="str">
        <f>VLOOKUP(S834, method!$A$1:$B$15, 2, 0)</f>
        <v>中後</v>
      </c>
      <c r="E834">
        <v>633</v>
      </c>
      <c r="F834">
        <v>7</v>
      </c>
      <c r="G834" t="s">
        <v>712</v>
      </c>
      <c r="H834" s="42" t="s">
        <v>445</v>
      </c>
      <c r="I834">
        <v>1200</v>
      </c>
      <c r="J834" s="32" t="s">
        <v>446</v>
      </c>
      <c r="K834">
        <v>4</v>
      </c>
      <c r="L834">
        <v>11</v>
      </c>
      <c r="M834">
        <v>45</v>
      </c>
      <c r="N834" s="21" t="s">
        <v>106</v>
      </c>
      <c r="O834" s="16" t="s">
        <v>316</v>
      </c>
      <c r="P834">
        <v>5</v>
      </c>
      <c r="Q834">
        <v>121</v>
      </c>
      <c r="R834">
        <v>120</v>
      </c>
      <c r="S834">
        <v>10</v>
      </c>
      <c r="T834">
        <v>10</v>
      </c>
      <c r="U834">
        <v>7</v>
      </c>
      <c r="Y834" t="s">
        <v>306</v>
      </c>
      <c r="Z834">
        <v>1202</v>
      </c>
      <c r="AA834" t="s">
        <v>739</v>
      </c>
    </row>
    <row r="835" spans="1:27" x14ac:dyDescent="0.25">
      <c r="A835" s="19" t="s">
        <v>169</v>
      </c>
      <c r="B835" s="16" t="s">
        <v>203</v>
      </c>
      <c r="C835" s="16" t="s">
        <v>2290</v>
      </c>
      <c r="D835" s="38" t="str">
        <f>VLOOKUP(S835, method!$A$1:$B$15, 2, 0)</f>
        <v>留後</v>
      </c>
      <c r="E835">
        <v>575</v>
      </c>
      <c r="F835">
        <v>11</v>
      </c>
      <c r="G835" t="s">
        <v>595</v>
      </c>
      <c r="H835" s="31" t="s">
        <v>450</v>
      </c>
      <c r="I835">
        <v>1200</v>
      </c>
      <c r="J835" s="32" t="s">
        <v>446</v>
      </c>
      <c r="K835">
        <v>4</v>
      </c>
      <c r="L835">
        <v>10</v>
      </c>
      <c r="M835">
        <v>48</v>
      </c>
      <c r="N835" s="21" t="s">
        <v>106</v>
      </c>
      <c r="O835" s="16" t="s">
        <v>316</v>
      </c>
      <c r="P835" t="s">
        <v>699</v>
      </c>
      <c r="Q835">
        <v>145</v>
      </c>
      <c r="R835">
        <v>124</v>
      </c>
      <c r="S835">
        <v>12</v>
      </c>
      <c r="T835">
        <v>12</v>
      </c>
      <c r="U835">
        <v>11</v>
      </c>
      <c r="Y835" t="s">
        <v>1152</v>
      </c>
      <c r="Z835">
        <v>1194</v>
      </c>
      <c r="AA835" t="s">
        <v>741</v>
      </c>
    </row>
    <row r="836" spans="1:27" x14ac:dyDescent="0.25">
      <c r="A836" s="19" t="s">
        <v>169</v>
      </c>
      <c r="B836" s="16" t="s">
        <v>203</v>
      </c>
      <c r="C836" s="16" t="s">
        <v>2290</v>
      </c>
      <c r="D836" s="38" t="str">
        <f>VLOOKUP(S836, method!$A$1:$B$15, 2, 0)</f>
        <v>留後</v>
      </c>
      <c r="E836">
        <v>545</v>
      </c>
      <c r="F836">
        <v>11</v>
      </c>
      <c r="G836" t="s">
        <v>987</v>
      </c>
      <c r="H836" t="s">
        <v>539</v>
      </c>
      <c r="I836">
        <v>1200</v>
      </c>
      <c r="J836" s="32" t="s">
        <v>435</v>
      </c>
      <c r="K836">
        <v>4</v>
      </c>
      <c r="L836">
        <v>10</v>
      </c>
      <c r="M836">
        <v>50</v>
      </c>
      <c r="N836" s="21" t="s">
        <v>106</v>
      </c>
      <c r="O836" s="16" t="s">
        <v>316</v>
      </c>
      <c r="P836" t="s">
        <v>447</v>
      </c>
      <c r="Q836">
        <v>175</v>
      </c>
      <c r="R836">
        <v>125</v>
      </c>
      <c r="S836">
        <v>13</v>
      </c>
      <c r="T836">
        <v>13</v>
      </c>
      <c r="U836">
        <v>11</v>
      </c>
      <c r="Y836" t="s">
        <v>1227</v>
      </c>
      <c r="Z836">
        <v>1192</v>
      </c>
      <c r="AA836" t="s">
        <v>741</v>
      </c>
    </row>
    <row r="837" spans="1:27" x14ac:dyDescent="0.25">
      <c r="A837" s="19" t="s">
        <v>169</v>
      </c>
      <c r="B837" s="16" t="s">
        <v>203</v>
      </c>
      <c r="C837" s="16" t="s">
        <v>2290</v>
      </c>
      <c r="D837" s="38" t="str">
        <f>VLOOKUP(S837, method!$A$1:$B$15, 2, 0)</f>
        <v>留後</v>
      </c>
      <c r="E837">
        <v>508</v>
      </c>
      <c r="F837">
        <v>12</v>
      </c>
      <c r="G837" t="s">
        <v>683</v>
      </c>
      <c r="H837" t="s">
        <v>441</v>
      </c>
      <c r="I837">
        <v>1200</v>
      </c>
      <c r="J837" s="32" t="s">
        <v>446</v>
      </c>
      <c r="K837">
        <v>4</v>
      </c>
      <c r="L837">
        <v>11</v>
      </c>
      <c r="M837">
        <v>52</v>
      </c>
      <c r="N837" s="21" t="s">
        <v>106</v>
      </c>
      <c r="O837" s="19" t="s">
        <v>101</v>
      </c>
      <c r="P837" t="s">
        <v>674</v>
      </c>
      <c r="Q837">
        <v>210</v>
      </c>
      <c r="R837">
        <v>125</v>
      </c>
      <c r="S837">
        <v>11</v>
      </c>
      <c r="T837">
        <v>12</v>
      </c>
      <c r="U837">
        <v>12</v>
      </c>
      <c r="Y837" t="s">
        <v>1160</v>
      </c>
      <c r="Z837">
        <v>1184</v>
      </c>
      <c r="AA837" t="s">
        <v>741</v>
      </c>
    </row>
    <row r="838" spans="1:27" x14ac:dyDescent="0.25">
      <c r="A838" s="19" t="s">
        <v>169</v>
      </c>
      <c r="B838" s="16" t="s">
        <v>203</v>
      </c>
      <c r="C838" s="16" t="s">
        <v>2290</v>
      </c>
      <c r="D838" s="38" t="str">
        <f>VLOOKUP(S838, method!$A$1:$B$15, 2, 0)</f>
        <v>留後</v>
      </c>
      <c r="E838">
        <v>440</v>
      </c>
      <c r="F838">
        <v>9</v>
      </c>
      <c r="G838" t="s">
        <v>562</v>
      </c>
      <c r="H838" s="31" t="s">
        <v>455</v>
      </c>
      <c r="I838">
        <v>1200</v>
      </c>
      <c r="J838" s="32" t="s">
        <v>435</v>
      </c>
      <c r="K838">
        <v>4</v>
      </c>
      <c r="L838">
        <v>12</v>
      </c>
      <c r="M838">
        <v>52</v>
      </c>
      <c r="N838" s="21" t="s">
        <v>106</v>
      </c>
      <c r="O838" s="16" t="s">
        <v>316</v>
      </c>
      <c r="P838">
        <v>6</v>
      </c>
      <c r="Q838">
        <v>121</v>
      </c>
      <c r="R838">
        <v>127</v>
      </c>
      <c r="S838">
        <v>12</v>
      </c>
      <c r="T838">
        <v>12</v>
      </c>
      <c r="U838">
        <v>9</v>
      </c>
      <c r="Y838" t="s">
        <v>1111</v>
      </c>
      <c r="Z838">
        <v>1186</v>
      </c>
      <c r="AA838" t="s">
        <v>1375</v>
      </c>
    </row>
    <row r="839" spans="1:27" x14ac:dyDescent="0.25">
      <c r="A839" s="19" t="s">
        <v>169</v>
      </c>
      <c r="B839" s="17" t="s">
        <v>206</v>
      </c>
      <c r="C839" s="17" t="s">
        <v>2291</v>
      </c>
      <c r="D839" s="35" t="str">
        <f>VLOOKUP(S839, method!$A$1:$B$15, 2, 0)</f>
        <v>放頭</v>
      </c>
      <c r="E839">
        <v>844</v>
      </c>
      <c r="F839" s="34">
        <v>5</v>
      </c>
      <c r="G839" t="s">
        <v>547</v>
      </c>
      <c r="H839" s="31" t="s">
        <v>455</v>
      </c>
      <c r="I839" s="43">
        <v>1650</v>
      </c>
      <c r="J839" s="32" t="s">
        <v>446</v>
      </c>
      <c r="K839">
        <v>4</v>
      </c>
      <c r="L839">
        <v>11</v>
      </c>
      <c r="M839">
        <v>41</v>
      </c>
      <c r="N839" s="25" t="s">
        <v>166</v>
      </c>
      <c r="O839" s="21" t="s">
        <v>53</v>
      </c>
      <c r="P839" s="12" t="s">
        <v>521</v>
      </c>
      <c r="Q839">
        <v>8.1999999999999993</v>
      </c>
      <c r="R839">
        <v>118</v>
      </c>
      <c r="S839">
        <v>2</v>
      </c>
      <c r="T839">
        <v>2</v>
      </c>
      <c r="U839">
        <v>3</v>
      </c>
      <c r="V839">
        <v>5</v>
      </c>
      <c r="Y839" t="s">
        <v>928</v>
      </c>
      <c r="Z839">
        <v>1052</v>
      </c>
      <c r="AA839" t="s">
        <v>208</v>
      </c>
    </row>
    <row r="840" spans="1:27" x14ac:dyDescent="0.25">
      <c r="A840" s="19" t="s">
        <v>169</v>
      </c>
      <c r="B840" s="17" t="s">
        <v>206</v>
      </c>
      <c r="C840" s="17" t="s">
        <v>2291</v>
      </c>
      <c r="D840" s="35" t="str">
        <f>VLOOKUP(S840, method!$A$1:$B$15, 2, 0)</f>
        <v>放頭</v>
      </c>
      <c r="E840">
        <v>751</v>
      </c>
      <c r="F840" s="28">
        <v>2</v>
      </c>
      <c r="G840" t="s">
        <v>551</v>
      </c>
      <c r="H840" s="31" t="s">
        <v>455</v>
      </c>
      <c r="I840" s="43">
        <v>1650</v>
      </c>
      <c r="J840" s="32" t="s">
        <v>446</v>
      </c>
      <c r="K840">
        <v>4</v>
      </c>
      <c r="L840">
        <v>6</v>
      </c>
      <c r="M840">
        <v>40</v>
      </c>
      <c r="N840" s="25" t="s">
        <v>166</v>
      </c>
      <c r="O840" s="25" t="s">
        <v>49</v>
      </c>
      <c r="P840" s="12" t="s">
        <v>451</v>
      </c>
      <c r="Q840">
        <v>8.5</v>
      </c>
      <c r="R840">
        <v>116</v>
      </c>
      <c r="S840">
        <v>1</v>
      </c>
      <c r="T840">
        <v>1</v>
      </c>
      <c r="U840">
        <v>1</v>
      </c>
      <c r="V840">
        <v>2</v>
      </c>
      <c r="Y840" t="s">
        <v>207</v>
      </c>
      <c r="Z840">
        <v>1051</v>
      </c>
      <c r="AA840" t="s">
        <v>208</v>
      </c>
    </row>
    <row r="841" spans="1:27" x14ac:dyDescent="0.25">
      <c r="A841" s="19" t="s">
        <v>169</v>
      </c>
      <c r="B841" s="17" t="s">
        <v>206</v>
      </c>
      <c r="C841" s="17" t="s">
        <v>2291</v>
      </c>
      <c r="D841" s="35" t="str">
        <f>VLOOKUP(S841, method!$A$1:$B$15, 2, 0)</f>
        <v>放頭</v>
      </c>
      <c r="E841">
        <v>689</v>
      </c>
      <c r="F841" s="28">
        <v>1</v>
      </c>
      <c r="G841" t="s">
        <v>593</v>
      </c>
      <c r="H841" s="31" t="s">
        <v>461</v>
      </c>
      <c r="I841" s="43">
        <v>1650</v>
      </c>
      <c r="J841" s="32" t="s">
        <v>446</v>
      </c>
      <c r="K841">
        <v>5</v>
      </c>
      <c r="L841">
        <v>4</v>
      </c>
      <c r="M841">
        <v>32</v>
      </c>
      <c r="N841" s="25" t="s">
        <v>166</v>
      </c>
      <c r="O841" s="16" t="s">
        <v>13</v>
      </c>
      <c r="P841" s="12">
        <v>2</v>
      </c>
      <c r="Q841">
        <v>12</v>
      </c>
      <c r="R841">
        <v>127</v>
      </c>
      <c r="S841">
        <v>2</v>
      </c>
      <c r="T841">
        <v>2</v>
      </c>
      <c r="U841">
        <v>2</v>
      </c>
      <c r="V841">
        <v>1</v>
      </c>
      <c r="Y841" t="s">
        <v>713</v>
      </c>
      <c r="Z841">
        <v>1060</v>
      </c>
      <c r="AA841" t="s">
        <v>208</v>
      </c>
    </row>
    <row r="842" spans="1:27" x14ac:dyDescent="0.25">
      <c r="A842" s="19" t="s">
        <v>169</v>
      </c>
      <c r="B842" s="17" t="s">
        <v>206</v>
      </c>
      <c r="C842" s="17" t="s">
        <v>2291</v>
      </c>
      <c r="D842" s="38" t="str">
        <f>VLOOKUP(S842, method!$A$1:$B$15, 2, 0)</f>
        <v>留後</v>
      </c>
      <c r="E842">
        <v>640</v>
      </c>
      <c r="F842">
        <v>8</v>
      </c>
      <c r="G842" t="s">
        <v>1277</v>
      </c>
      <c r="H842" t="s">
        <v>518</v>
      </c>
      <c r="I842">
        <v>1200</v>
      </c>
      <c r="J842" s="32" t="s">
        <v>446</v>
      </c>
      <c r="K842">
        <v>5</v>
      </c>
      <c r="L842">
        <v>14</v>
      </c>
      <c r="M842">
        <v>34</v>
      </c>
      <c r="N842" s="25" t="s">
        <v>166</v>
      </c>
      <c r="O842" s="16" t="s">
        <v>29</v>
      </c>
      <c r="P842" t="s">
        <v>488</v>
      </c>
      <c r="Q842">
        <v>43</v>
      </c>
      <c r="R842">
        <v>129</v>
      </c>
      <c r="S842">
        <v>14</v>
      </c>
      <c r="T842">
        <v>14</v>
      </c>
      <c r="U842">
        <v>8</v>
      </c>
      <c r="Y842" t="s">
        <v>1376</v>
      </c>
      <c r="Z842">
        <v>1056</v>
      </c>
      <c r="AA842" t="s">
        <v>208</v>
      </c>
    </row>
    <row r="843" spans="1:27" x14ac:dyDescent="0.25">
      <c r="A843" s="19" t="s">
        <v>169</v>
      </c>
      <c r="B843" s="17" t="s">
        <v>206</v>
      </c>
      <c r="C843" s="17" t="s">
        <v>2291</v>
      </c>
      <c r="D843" s="37" t="str">
        <f>VLOOKUP(S843, method!$A$1:$B$15, 2, 0)</f>
        <v>中前</v>
      </c>
      <c r="E843">
        <v>583</v>
      </c>
      <c r="F843" s="34">
        <v>4</v>
      </c>
      <c r="G843" t="s">
        <v>1377</v>
      </c>
      <c r="H843" t="s">
        <v>429</v>
      </c>
      <c r="I843">
        <v>1200</v>
      </c>
      <c r="J843" s="32" t="s">
        <v>435</v>
      </c>
      <c r="K843">
        <v>5</v>
      </c>
      <c r="L843">
        <v>6</v>
      </c>
      <c r="M843">
        <v>36</v>
      </c>
      <c r="N843" s="25" t="s">
        <v>166</v>
      </c>
      <c r="O843" s="16" t="s">
        <v>29</v>
      </c>
      <c r="P843" s="12" t="s">
        <v>456</v>
      </c>
      <c r="Q843">
        <v>10</v>
      </c>
      <c r="R843">
        <v>131</v>
      </c>
      <c r="S843">
        <v>6</v>
      </c>
      <c r="T843">
        <v>6</v>
      </c>
      <c r="U843">
        <v>4</v>
      </c>
      <c r="Y843" t="s">
        <v>1378</v>
      </c>
      <c r="Z843">
        <v>1050</v>
      </c>
      <c r="AA843" t="s">
        <v>208</v>
      </c>
    </row>
    <row r="844" spans="1:27" x14ac:dyDescent="0.25">
      <c r="A844" s="19" t="s">
        <v>169</v>
      </c>
      <c r="B844" s="17" t="s">
        <v>206</v>
      </c>
      <c r="C844" s="17" t="s">
        <v>2291</v>
      </c>
      <c r="D844" s="37" t="str">
        <f>VLOOKUP(S844, method!$A$1:$B$15, 2, 0)</f>
        <v>中前</v>
      </c>
      <c r="E844">
        <v>438</v>
      </c>
      <c r="F844">
        <v>7</v>
      </c>
      <c r="G844" t="s">
        <v>562</v>
      </c>
      <c r="H844" s="31" t="s">
        <v>455</v>
      </c>
      <c r="I844">
        <v>1200</v>
      </c>
      <c r="J844" s="32" t="s">
        <v>435</v>
      </c>
      <c r="K844">
        <v>5</v>
      </c>
      <c r="L844">
        <v>7</v>
      </c>
      <c r="M844">
        <v>38</v>
      </c>
      <c r="N844" s="25" t="s">
        <v>166</v>
      </c>
      <c r="O844" s="18" t="s">
        <v>116</v>
      </c>
      <c r="P844" s="12" t="s">
        <v>558</v>
      </c>
      <c r="Q844">
        <v>11</v>
      </c>
      <c r="R844">
        <v>134</v>
      </c>
      <c r="S844">
        <v>5</v>
      </c>
      <c r="T844">
        <v>5</v>
      </c>
      <c r="U844">
        <v>7</v>
      </c>
      <c r="Y844" t="s">
        <v>1305</v>
      </c>
      <c r="Z844">
        <v>1053</v>
      </c>
      <c r="AA844" t="s">
        <v>208</v>
      </c>
    </row>
    <row r="845" spans="1:27" x14ac:dyDescent="0.25">
      <c r="A845" s="19" t="s">
        <v>169</v>
      </c>
      <c r="B845" s="17" t="s">
        <v>206</v>
      </c>
      <c r="C845" s="17" t="s">
        <v>2291</v>
      </c>
      <c r="D845" s="35" t="str">
        <f>VLOOKUP(S845, method!$A$1:$B$15, 2, 0)</f>
        <v>放頭</v>
      </c>
      <c r="E845">
        <v>387</v>
      </c>
      <c r="F845">
        <v>11</v>
      </c>
      <c r="G845" t="s">
        <v>1042</v>
      </c>
      <c r="H845" t="s">
        <v>506</v>
      </c>
      <c r="I845">
        <v>1200</v>
      </c>
      <c r="J845" s="32" t="s">
        <v>435</v>
      </c>
      <c r="K845">
        <v>5</v>
      </c>
      <c r="L845">
        <v>7</v>
      </c>
      <c r="M845">
        <v>38</v>
      </c>
      <c r="N845" s="25" t="s">
        <v>166</v>
      </c>
      <c r="O845" s="20" t="s">
        <v>19</v>
      </c>
      <c r="P845">
        <v>3</v>
      </c>
      <c r="Q845">
        <v>2.5</v>
      </c>
      <c r="R845">
        <v>133</v>
      </c>
      <c r="S845">
        <v>2</v>
      </c>
      <c r="T845">
        <v>3</v>
      </c>
      <c r="U845">
        <v>11</v>
      </c>
      <c r="Y845" t="s">
        <v>1199</v>
      </c>
      <c r="Z845">
        <v>1058</v>
      </c>
      <c r="AA845" t="s">
        <v>208</v>
      </c>
    </row>
    <row r="846" spans="1:27" x14ac:dyDescent="0.25">
      <c r="A846" s="19" t="s">
        <v>169</v>
      </c>
      <c r="B846" s="17" t="s">
        <v>206</v>
      </c>
      <c r="C846" s="17" t="s">
        <v>2291</v>
      </c>
      <c r="D846" s="37" t="str">
        <f>VLOOKUP(S846, method!$A$1:$B$15, 2, 0)</f>
        <v>中前</v>
      </c>
      <c r="E846">
        <v>318</v>
      </c>
      <c r="F846" s="28">
        <v>2</v>
      </c>
      <c r="G846" t="s">
        <v>466</v>
      </c>
      <c r="H846" t="s">
        <v>441</v>
      </c>
      <c r="I846">
        <v>1200</v>
      </c>
      <c r="J846" s="32" t="s">
        <v>435</v>
      </c>
      <c r="K846">
        <v>5</v>
      </c>
      <c r="L846">
        <v>3</v>
      </c>
      <c r="M846">
        <v>36</v>
      </c>
      <c r="N846" s="25" t="s">
        <v>166</v>
      </c>
      <c r="O846" s="18" t="s">
        <v>116</v>
      </c>
      <c r="P846" s="12" t="s">
        <v>883</v>
      </c>
      <c r="Q846">
        <v>16</v>
      </c>
      <c r="R846">
        <v>131</v>
      </c>
      <c r="S846">
        <v>4</v>
      </c>
      <c r="T846">
        <v>4</v>
      </c>
      <c r="U846">
        <v>2</v>
      </c>
      <c r="Y846" t="s">
        <v>1379</v>
      </c>
      <c r="Z846">
        <v>1060</v>
      </c>
      <c r="AA846" t="s">
        <v>1380</v>
      </c>
    </row>
    <row r="847" spans="1:27" x14ac:dyDescent="0.25">
      <c r="A847" s="19" t="s">
        <v>169</v>
      </c>
      <c r="B847" s="17" t="s">
        <v>206</v>
      </c>
      <c r="C847" s="17" t="s">
        <v>2291</v>
      </c>
      <c r="D847" s="37" t="str">
        <f>VLOOKUP(S847, method!$A$1:$B$15, 2, 0)</f>
        <v>中前</v>
      </c>
      <c r="E847">
        <v>221</v>
      </c>
      <c r="F847">
        <v>8</v>
      </c>
      <c r="G847" t="s">
        <v>688</v>
      </c>
      <c r="H847" t="s">
        <v>467</v>
      </c>
      <c r="I847" s="43">
        <v>1650</v>
      </c>
      <c r="J847" s="32" t="s">
        <v>435</v>
      </c>
      <c r="K847">
        <v>5</v>
      </c>
      <c r="L847">
        <v>7</v>
      </c>
      <c r="M847">
        <v>38</v>
      </c>
      <c r="N847" s="25" t="s">
        <v>166</v>
      </c>
      <c r="O847" s="24" t="s">
        <v>34</v>
      </c>
      <c r="P847" t="s">
        <v>1381</v>
      </c>
      <c r="Q847">
        <v>34</v>
      </c>
      <c r="R847">
        <v>134</v>
      </c>
      <c r="S847">
        <v>5</v>
      </c>
      <c r="T847">
        <v>5</v>
      </c>
      <c r="U847">
        <v>6</v>
      </c>
      <c r="V847">
        <v>8</v>
      </c>
      <c r="Y847" t="s">
        <v>1382</v>
      </c>
      <c r="Z847">
        <v>1076</v>
      </c>
      <c r="AA847" t="s">
        <v>1383</v>
      </c>
    </row>
    <row r="848" spans="1:27" x14ac:dyDescent="0.25">
      <c r="A848" s="19" t="s">
        <v>169</v>
      </c>
      <c r="B848" s="17" t="s">
        <v>206</v>
      </c>
      <c r="C848" s="17" t="s">
        <v>2291</v>
      </c>
      <c r="D848" s="36" t="str">
        <f>VLOOKUP(S848, method!$A$1:$B$15, 2, 0)</f>
        <v>中後</v>
      </c>
      <c r="E848">
        <v>143</v>
      </c>
      <c r="F848">
        <v>9</v>
      </c>
      <c r="G848" t="s">
        <v>824</v>
      </c>
      <c r="H848" s="42" t="s">
        <v>445</v>
      </c>
      <c r="I848" s="43">
        <v>1650</v>
      </c>
      <c r="J848" s="32" t="s">
        <v>435</v>
      </c>
      <c r="K848">
        <v>4</v>
      </c>
      <c r="L848">
        <v>10</v>
      </c>
      <c r="M848">
        <v>40</v>
      </c>
      <c r="N848" s="25" t="s">
        <v>166</v>
      </c>
      <c r="O848" s="25" t="s">
        <v>150</v>
      </c>
      <c r="P848" t="s">
        <v>629</v>
      </c>
      <c r="Q848">
        <v>32</v>
      </c>
      <c r="R848">
        <v>116</v>
      </c>
      <c r="S848">
        <v>10</v>
      </c>
      <c r="T848">
        <v>9</v>
      </c>
      <c r="U848">
        <v>8</v>
      </c>
      <c r="V848">
        <v>9</v>
      </c>
      <c r="Y848" t="s">
        <v>840</v>
      </c>
      <c r="Z848">
        <v>1059</v>
      </c>
      <c r="AA848" t="s">
        <v>1384</v>
      </c>
    </row>
    <row r="849" spans="1:27" x14ac:dyDescent="0.25">
      <c r="A849" s="19" t="s">
        <v>169</v>
      </c>
      <c r="B849" s="17" t="s">
        <v>206</v>
      </c>
      <c r="C849" s="17" t="s">
        <v>2291</v>
      </c>
      <c r="D849" s="38" t="str">
        <f>VLOOKUP(S849, method!$A$1:$B$15, 2, 0)</f>
        <v>留後</v>
      </c>
      <c r="E849">
        <v>107</v>
      </c>
      <c r="F849">
        <v>9</v>
      </c>
      <c r="G849" t="s">
        <v>571</v>
      </c>
      <c r="H849" s="31" t="s">
        <v>455</v>
      </c>
      <c r="I849">
        <v>1200</v>
      </c>
      <c r="J849" s="32" t="s">
        <v>446</v>
      </c>
      <c r="K849">
        <v>4</v>
      </c>
      <c r="L849">
        <v>12</v>
      </c>
      <c r="M849">
        <v>42</v>
      </c>
      <c r="N849" s="25" t="s">
        <v>166</v>
      </c>
      <c r="O849" s="25" t="s">
        <v>150</v>
      </c>
      <c r="P849" t="s">
        <v>817</v>
      </c>
      <c r="Q849">
        <v>87</v>
      </c>
      <c r="R849">
        <v>117</v>
      </c>
      <c r="S849">
        <v>11</v>
      </c>
      <c r="T849">
        <v>11</v>
      </c>
      <c r="U849">
        <v>9</v>
      </c>
      <c r="Y849" t="s">
        <v>1145</v>
      </c>
      <c r="Z849">
        <v>1060</v>
      </c>
      <c r="AA849" t="s">
        <v>1384</v>
      </c>
    </row>
    <row r="850" spans="1:27" x14ac:dyDescent="0.25">
      <c r="A850" s="19" t="s">
        <v>169</v>
      </c>
      <c r="B850" s="17" t="s">
        <v>206</v>
      </c>
      <c r="C850" s="17" t="s">
        <v>2291</v>
      </c>
      <c r="D850" s="36" t="str">
        <f>VLOOKUP(S850, method!$A$1:$B$15, 2, 0)</f>
        <v>中後</v>
      </c>
      <c r="E850">
        <v>25</v>
      </c>
      <c r="F850">
        <v>7</v>
      </c>
      <c r="G850" t="s">
        <v>1181</v>
      </c>
      <c r="H850" t="s">
        <v>539</v>
      </c>
      <c r="I850">
        <v>1400</v>
      </c>
      <c r="J850" s="32" t="s">
        <v>446</v>
      </c>
      <c r="K850">
        <v>4</v>
      </c>
      <c r="L850">
        <v>8</v>
      </c>
      <c r="M850">
        <v>43</v>
      </c>
      <c r="N850" s="25" t="s">
        <v>166</v>
      </c>
      <c r="O850" s="19" t="s">
        <v>101</v>
      </c>
      <c r="P850" t="s">
        <v>459</v>
      </c>
      <c r="Q850">
        <v>25</v>
      </c>
      <c r="R850">
        <v>118</v>
      </c>
      <c r="S850">
        <v>9</v>
      </c>
      <c r="T850">
        <v>10</v>
      </c>
      <c r="U850">
        <v>10</v>
      </c>
      <c r="V850">
        <v>7</v>
      </c>
      <c r="Y850" t="s">
        <v>1182</v>
      </c>
      <c r="Z850">
        <v>1041</v>
      </c>
      <c r="AA850" t="s">
        <v>1384</v>
      </c>
    </row>
    <row r="851" spans="1:27" x14ac:dyDescent="0.25">
      <c r="A851" s="19" t="s">
        <v>169</v>
      </c>
      <c r="B851" s="17" t="s">
        <v>206</v>
      </c>
      <c r="C851" s="17" t="s">
        <v>2291</v>
      </c>
      <c r="D851" s="38" t="str">
        <f>VLOOKUP(S851, method!$A$1:$B$15, 2, 0)</f>
        <v>留後</v>
      </c>
      <c r="E851">
        <v>5</v>
      </c>
      <c r="F851" s="28">
        <v>3</v>
      </c>
      <c r="G851" t="s">
        <v>695</v>
      </c>
      <c r="H851" t="s">
        <v>434</v>
      </c>
      <c r="I851">
        <v>1200</v>
      </c>
      <c r="J851" s="33" t="s">
        <v>499</v>
      </c>
      <c r="K851">
        <v>4</v>
      </c>
      <c r="L851">
        <v>11</v>
      </c>
      <c r="M851">
        <v>43</v>
      </c>
      <c r="N851" s="25" t="s">
        <v>166</v>
      </c>
      <c r="O851" s="18" t="s">
        <v>116</v>
      </c>
      <c r="P851" t="s">
        <v>629</v>
      </c>
      <c r="Q851">
        <v>100</v>
      </c>
      <c r="R851">
        <v>118</v>
      </c>
      <c r="S851">
        <v>11</v>
      </c>
      <c r="T851">
        <v>11</v>
      </c>
      <c r="U851">
        <v>3</v>
      </c>
      <c r="Y851" t="s">
        <v>1283</v>
      </c>
      <c r="Z851">
        <v>1039</v>
      </c>
      <c r="AA851" t="s">
        <v>1385</v>
      </c>
    </row>
    <row r="852" spans="1:27" x14ac:dyDescent="0.25">
      <c r="A852" s="19" t="s">
        <v>169</v>
      </c>
      <c r="B852" s="17" t="s">
        <v>206</v>
      </c>
      <c r="C852" s="17" t="s">
        <v>2291</v>
      </c>
      <c r="D852" s="36" t="str">
        <f>VLOOKUP(S852, method!$A$1:$B$15, 2, 0)</f>
        <v>中後</v>
      </c>
      <c r="E852">
        <v>799</v>
      </c>
      <c r="F852">
        <v>7</v>
      </c>
      <c r="G852" t="s">
        <v>830</v>
      </c>
      <c r="H852" s="31" t="s">
        <v>450</v>
      </c>
      <c r="I852">
        <v>1200</v>
      </c>
      <c r="J852" s="32" t="s">
        <v>435</v>
      </c>
      <c r="K852">
        <v>4</v>
      </c>
      <c r="L852">
        <v>6</v>
      </c>
      <c r="M852">
        <v>47</v>
      </c>
      <c r="N852" s="25" t="s">
        <v>166</v>
      </c>
      <c r="O852" s="24" t="s">
        <v>34</v>
      </c>
      <c r="P852">
        <v>4</v>
      </c>
      <c r="Q852">
        <v>89</v>
      </c>
      <c r="R852">
        <v>125</v>
      </c>
      <c r="S852">
        <v>9</v>
      </c>
      <c r="T852">
        <v>8</v>
      </c>
      <c r="U852">
        <v>7</v>
      </c>
      <c r="Y852" t="s">
        <v>1386</v>
      </c>
      <c r="Z852">
        <v>1057</v>
      </c>
      <c r="AA852" t="s">
        <v>167</v>
      </c>
    </row>
    <row r="853" spans="1:27" x14ac:dyDescent="0.25">
      <c r="A853" s="19" t="s">
        <v>169</v>
      </c>
      <c r="B853" s="17" t="s">
        <v>206</v>
      </c>
      <c r="C853" s="17" t="s">
        <v>2291</v>
      </c>
      <c r="D853" s="38" t="str">
        <f>VLOOKUP(S853, method!$A$1:$B$15, 2, 0)</f>
        <v>留後</v>
      </c>
      <c r="E853">
        <v>263</v>
      </c>
      <c r="F853">
        <v>11</v>
      </c>
      <c r="G853" t="s">
        <v>806</v>
      </c>
      <c r="H853" s="31" t="s">
        <v>461</v>
      </c>
      <c r="I853">
        <v>1200</v>
      </c>
      <c r="J853" s="32" t="s">
        <v>435</v>
      </c>
      <c r="K853">
        <v>4</v>
      </c>
      <c r="L853">
        <v>12</v>
      </c>
      <c r="M853">
        <v>50</v>
      </c>
      <c r="N853" s="25" t="s">
        <v>166</v>
      </c>
      <c r="O853" s="24" t="s">
        <v>34</v>
      </c>
      <c r="P853" t="s">
        <v>837</v>
      </c>
      <c r="Q853">
        <v>69</v>
      </c>
      <c r="R853">
        <v>127</v>
      </c>
      <c r="S853">
        <v>11</v>
      </c>
      <c r="T853">
        <v>12</v>
      </c>
      <c r="U853">
        <v>11</v>
      </c>
      <c r="Y853" t="s">
        <v>1387</v>
      </c>
      <c r="Z853">
        <v>1036</v>
      </c>
      <c r="AA853" t="s">
        <v>167</v>
      </c>
    </row>
    <row r="854" spans="1:27" x14ac:dyDescent="0.25">
      <c r="A854" s="19" t="s">
        <v>169</v>
      </c>
      <c r="B854" s="17" t="s">
        <v>206</v>
      </c>
      <c r="C854" s="17" t="s">
        <v>2291</v>
      </c>
      <c r="D854" s="38" t="str">
        <f>VLOOKUP(S854, method!$A$1:$B$15, 2, 0)</f>
        <v>留後</v>
      </c>
      <c r="E854">
        <v>200</v>
      </c>
      <c r="F854">
        <v>14</v>
      </c>
      <c r="G854" t="s">
        <v>809</v>
      </c>
      <c r="H854" t="s">
        <v>429</v>
      </c>
      <c r="I854">
        <v>1400</v>
      </c>
      <c r="J854" s="32" t="s">
        <v>435</v>
      </c>
      <c r="K854">
        <v>4</v>
      </c>
      <c r="L854">
        <v>12</v>
      </c>
      <c r="M854">
        <v>52</v>
      </c>
      <c r="N854" s="25" t="s">
        <v>166</v>
      </c>
      <c r="O854" s="27" t="s">
        <v>93</v>
      </c>
      <c r="P854" t="s">
        <v>511</v>
      </c>
      <c r="Q854">
        <v>69</v>
      </c>
      <c r="R854">
        <v>128</v>
      </c>
      <c r="S854">
        <v>11</v>
      </c>
      <c r="T854">
        <v>13</v>
      </c>
      <c r="U854">
        <v>14</v>
      </c>
      <c r="V854">
        <v>14</v>
      </c>
      <c r="Y854" t="s">
        <v>1388</v>
      </c>
      <c r="Z854">
        <v>1043</v>
      </c>
      <c r="AA854" t="s">
        <v>167</v>
      </c>
    </row>
    <row r="855" spans="1:27" x14ac:dyDescent="0.25">
      <c r="A855" s="19" t="s">
        <v>169</v>
      </c>
      <c r="B855" s="17" t="s">
        <v>206</v>
      </c>
      <c r="C855" s="17" t="s">
        <v>2291</v>
      </c>
      <c r="D855" s="36" t="str">
        <f>VLOOKUP(S855, method!$A$1:$B$15, 2, 0)</f>
        <v>中後</v>
      </c>
      <c r="E855">
        <v>140</v>
      </c>
      <c r="F855">
        <v>7</v>
      </c>
      <c r="G855" t="s">
        <v>811</v>
      </c>
      <c r="H855" t="s">
        <v>441</v>
      </c>
      <c r="I855">
        <v>1000</v>
      </c>
      <c r="J855" s="32" t="s">
        <v>435</v>
      </c>
      <c r="K855">
        <v>4</v>
      </c>
      <c r="L855">
        <v>4</v>
      </c>
      <c r="M855">
        <v>52</v>
      </c>
      <c r="N855" s="25" t="s">
        <v>166</v>
      </c>
      <c r="O855" s="24" t="s">
        <v>34</v>
      </c>
      <c r="P855" t="s">
        <v>572</v>
      </c>
      <c r="Q855">
        <v>9.1</v>
      </c>
      <c r="R855">
        <v>123</v>
      </c>
      <c r="S855">
        <v>9</v>
      </c>
      <c r="T855">
        <v>11</v>
      </c>
      <c r="U855">
        <v>7</v>
      </c>
      <c r="Y855" t="s">
        <v>1215</v>
      </c>
      <c r="Z855">
        <v>1056</v>
      </c>
      <c r="AA855" t="s">
        <v>1389</v>
      </c>
    </row>
    <row r="856" spans="1:27" x14ac:dyDescent="0.25">
      <c r="A856" s="19" t="s">
        <v>169</v>
      </c>
      <c r="B856" s="18" t="s">
        <v>2292</v>
      </c>
      <c r="C856" s="18" t="s">
        <v>2293</v>
      </c>
      <c r="D856" s="38" t="str">
        <f>VLOOKUP(S856, method!$A$1:$B$15, 2, 0)</f>
        <v>留後</v>
      </c>
      <c r="E856">
        <v>17</v>
      </c>
      <c r="F856">
        <v>9</v>
      </c>
      <c r="G856" t="s">
        <v>544</v>
      </c>
      <c r="H856" s="31" t="s">
        <v>450</v>
      </c>
      <c r="I856">
        <v>1200</v>
      </c>
      <c r="J856" s="32" t="s">
        <v>435</v>
      </c>
      <c r="K856">
        <v>4</v>
      </c>
      <c r="L856">
        <v>6</v>
      </c>
      <c r="M856">
        <v>45</v>
      </c>
      <c r="N856" s="25" t="s">
        <v>50</v>
      </c>
      <c r="O856" s="21" t="s">
        <v>53</v>
      </c>
      <c r="P856" t="s">
        <v>436</v>
      </c>
      <c r="Q856">
        <v>67</v>
      </c>
      <c r="R856">
        <v>120</v>
      </c>
      <c r="S856">
        <v>11</v>
      </c>
      <c r="T856">
        <v>10</v>
      </c>
      <c r="U856">
        <v>9</v>
      </c>
      <c r="Y856" t="s">
        <v>1390</v>
      </c>
      <c r="Z856">
        <v>954</v>
      </c>
      <c r="AA856" t="s">
        <v>41</v>
      </c>
    </row>
    <row r="857" spans="1:27" x14ac:dyDescent="0.25">
      <c r="A857" s="19" t="s">
        <v>169</v>
      </c>
      <c r="B857" s="18" t="s">
        <v>2292</v>
      </c>
      <c r="C857" s="18" t="s">
        <v>2293</v>
      </c>
      <c r="D857" s="38" t="str">
        <f>VLOOKUP(S857, method!$A$1:$B$15, 2, 0)</f>
        <v>留後</v>
      </c>
      <c r="E857">
        <v>825</v>
      </c>
      <c r="F857">
        <v>7</v>
      </c>
      <c r="G857" t="s">
        <v>590</v>
      </c>
      <c r="H857" s="31" t="s">
        <v>450</v>
      </c>
      <c r="I857">
        <v>1200</v>
      </c>
      <c r="J857" s="32" t="s">
        <v>446</v>
      </c>
      <c r="K857">
        <v>4</v>
      </c>
      <c r="L857">
        <v>11</v>
      </c>
      <c r="M857">
        <v>47</v>
      </c>
      <c r="N857" s="25" t="s">
        <v>50</v>
      </c>
      <c r="O857" s="21" t="s">
        <v>53</v>
      </c>
      <c r="P857" t="s">
        <v>699</v>
      </c>
      <c r="Q857">
        <v>68</v>
      </c>
      <c r="R857">
        <v>122</v>
      </c>
      <c r="S857">
        <v>12</v>
      </c>
      <c r="T857">
        <v>12</v>
      </c>
      <c r="U857">
        <v>7</v>
      </c>
      <c r="Y857" t="s">
        <v>1391</v>
      </c>
      <c r="Z857">
        <v>965</v>
      </c>
      <c r="AA857" t="s">
        <v>26</v>
      </c>
    </row>
    <row r="858" spans="1:27" x14ac:dyDescent="0.25">
      <c r="A858" s="19" t="s">
        <v>169</v>
      </c>
      <c r="B858" s="18" t="s">
        <v>2292</v>
      </c>
      <c r="C858" s="18" t="s">
        <v>2293</v>
      </c>
      <c r="D858" s="38" t="str">
        <f>VLOOKUP(S858, method!$A$1:$B$15, 2, 0)</f>
        <v>留後</v>
      </c>
      <c r="E858">
        <v>762</v>
      </c>
      <c r="F858">
        <v>11</v>
      </c>
      <c r="G858" t="s">
        <v>440</v>
      </c>
      <c r="H858" t="s">
        <v>441</v>
      </c>
      <c r="I858">
        <v>1400</v>
      </c>
      <c r="J858" s="32" t="s">
        <v>435</v>
      </c>
      <c r="K858">
        <v>4</v>
      </c>
      <c r="L858">
        <v>4</v>
      </c>
      <c r="M858">
        <v>49</v>
      </c>
      <c r="N858" s="25" t="s">
        <v>50</v>
      </c>
      <c r="O858" s="21" t="s">
        <v>53</v>
      </c>
      <c r="P858" t="s">
        <v>674</v>
      </c>
      <c r="Q858">
        <v>60</v>
      </c>
      <c r="R858">
        <v>124</v>
      </c>
      <c r="S858">
        <v>12</v>
      </c>
      <c r="T858">
        <v>13</v>
      </c>
      <c r="U858">
        <v>12</v>
      </c>
      <c r="V858">
        <v>11</v>
      </c>
      <c r="Y858" t="s">
        <v>583</v>
      </c>
      <c r="Z858">
        <v>975</v>
      </c>
      <c r="AA858" t="s">
        <v>546</v>
      </c>
    </row>
    <row r="859" spans="1:27" x14ac:dyDescent="0.25">
      <c r="A859" s="19" t="s">
        <v>169</v>
      </c>
      <c r="B859" s="18" t="s">
        <v>2292</v>
      </c>
      <c r="C859" s="18" t="s">
        <v>2293</v>
      </c>
      <c r="D859" s="36" t="str">
        <f>VLOOKUP(S859, method!$A$1:$B$15, 2, 0)</f>
        <v>中後</v>
      </c>
      <c r="E859">
        <v>688</v>
      </c>
      <c r="F859">
        <v>11</v>
      </c>
      <c r="G859" t="s">
        <v>593</v>
      </c>
      <c r="H859" s="31" t="s">
        <v>461</v>
      </c>
      <c r="I859">
        <v>1200</v>
      </c>
      <c r="J859" s="32" t="s">
        <v>446</v>
      </c>
      <c r="K859">
        <v>4</v>
      </c>
      <c r="L859">
        <v>2</v>
      </c>
      <c r="M859">
        <v>51</v>
      </c>
      <c r="N859" s="25" t="s">
        <v>50</v>
      </c>
      <c r="O859" s="22" t="s">
        <v>471</v>
      </c>
      <c r="P859">
        <v>6</v>
      </c>
      <c r="Q859">
        <v>15</v>
      </c>
      <c r="R859">
        <v>125</v>
      </c>
      <c r="S859">
        <v>8</v>
      </c>
      <c r="T859">
        <v>7</v>
      </c>
      <c r="U859">
        <v>11</v>
      </c>
      <c r="Y859" t="s">
        <v>303</v>
      </c>
      <c r="Z859">
        <v>970</v>
      </c>
      <c r="AA859" t="s">
        <v>546</v>
      </c>
    </row>
    <row r="860" spans="1:27" x14ac:dyDescent="0.25">
      <c r="A860" s="19" t="s">
        <v>169</v>
      </c>
      <c r="B860" s="18" t="s">
        <v>2292</v>
      </c>
      <c r="C860" s="18" t="s">
        <v>2293</v>
      </c>
      <c r="D860" s="37" t="str">
        <f>VLOOKUP(S860, method!$A$1:$B$15, 2, 0)</f>
        <v>中前</v>
      </c>
      <c r="E860">
        <v>633</v>
      </c>
      <c r="F860" s="34">
        <v>4</v>
      </c>
      <c r="G860" t="s">
        <v>712</v>
      </c>
      <c r="H860" s="42" t="s">
        <v>445</v>
      </c>
      <c r="I860">
        <v>1200</v>
      </c>
      <c r="J860" s="32" t="s">
        <v>446</v>
      </c>
      <c r="K860">
        <v>4</v>
      </c>
      <c r="L860">
        <v>3</v>
      </c>
      <c r="M860">
        <v>52</v>
      </c>
      <c r="N860" s="25" t="s">
        <v>50</v>
      </c>
      <c r="O860" s="21" t="s">
        <v>53</v>
      </c>
      <c r="P860" t="s">
        <v>600</v>
      </c>
      <c r="Q860">
        <v>32</v>
      </c>
      <c r="R860">
        <v>127</v>
      </c>
      <c r="S860">
        <v>7</v>
      </c>
      <c r="T860">
        <v>6</v>
      </c>
      <c r="U860">
        <v>4</v>
      </c>
      <c r="Y860" t="s">
        <v>1392</v>
      </c>
      <c r="Z860">
        <v>965</v>
      </c>
      <c r="AA860" t="s">
        <v>546</v>
      </c>
    </row>
    <row r="861" spans="1:27" x14ac:dyDescent="0.25">
      <c r="A861" s="19" t="s">
        <v>169</v>
      </c>
      <c r="B861" s="18" t="s">
        <v>2292</v>
      </c>
      <c r="C861" s="18" t="s">
        <v>2293</v>
      </c>
      <c r="D861" s="36" t="str">
        <f>VLOOKUP(S861, method!$A$1:$B$15, 2, 0)</f>
        <v>中後</v>
      </c>
      <c r="E861">
        <v>556</v>
      </c>
      <c r="F861">
        <v>9</v>
      </c>
      <c r="G861" t="s">
        <v>557</v>
      </c>
      <c r="H861" s="42" t="s">
        <v>445</v>
      </c>
      <c r="I861">
        <v>1200</v>
      </c>
      <c r="J861" s="32" t="s">
        <v>446</v>
      </c>
      <c r="K861">
        <v>4</v>
      </c>
      <c r="L861">
        <v>8</v>
      </c>
      <c r="M861">
        <v>52</v>
      </c>
      <c r="N861" s="25" t="s">
        <v>50</v>
      </c>
      <c r="O861" s="27" t="s">
        <v>93</v>
      </c>
      <c r="P861" t="s">
        <v>541</v>
      </c>
      <c r="Q861">
        <v>74</v>
      </c>
      <c r="R861">
        <v>129</v>
      </c>
      <c r="S861">
        <v>8</v>
      </c>
      <c r="T861">
        <v>9</v>
      </c>
      <c r="U861">
        <v>9</v>
      </c>
      <c r="Y861" t="s">
        <v>1393</v>
      </c>
      <c r="Z861">
        <v>971</v>
      </c>
      <c r="AA861" t="s">
        <v>546</v>
      </c>
    </row>
    <row r="862" spans="1:27" x14ac:dyDescent="0.25">
      <c r="A862" s="19" t="s">
        <v>169</v>
      </c>
      <c r="B862" s="19" t="s">
        <v>2294</v>
      </c>
      <c r="C862" s="19" t="s">
        <v>2295</v>
      </c>
      <c r="D862" s="37" t="str">
        <f>VLOOKUP(S862, method!$A$1:$B$15, 2, 0)</f>
        <v>中前</v>
      </c>
      <c r="E862">
        <v>23</v>
      </c>
      <c r="F862">
        <v>6</v>
      </c>
      <c r="G862" t="s">
        <v>587</v>
      </c>
      <c r="H862" t="s">
        <v>518</v>
      </c>
      <c r="I862">
        <v>1400</v>
      </c>
      <c r="J862" s="32" t="s">
        <v>446</v>
      </c>
      <c r="K862">
        <v>4</v>
      </c>
      <c r="L862">
        <v>3</v>
      </c>
      <c r="M862">
        <v>53</v>
      </c>
      <c r="N862" s="16" t="s">
        <v>14</v>
      </c>
      <c r="O862" s="16" t="s">
        <v>13</v>
      </c>
      <c r="P862">
        <v>3</v>
      </c>
      <c r="Q862">
        <v>7.1</v>
      </c>
      <c r="R862">
        <v>129</v>
      </c>
      <c r="S862">
        <v>4</v>
      </c>
      <c r="T862">
        <v>6</v>
      </c>
      <c r="U862">
        <v>6</v>
      </c>
      <c r="V862">
        <v>6</v>
      </c>
      <c r="Y862" t="s">
        <v>1394</v>
      </c>
      <c r="Z862">
        <v>1181</v>
      </c>
      <c r="AA862" t="s">
        <v>1369</v>
      </c>
    </row>
    <row r="863" spans="1:27" x14ac:dyDescent="0.25">
      <c r="A863" s="19" t="s">
        <v>169</v>
      </c>
      <c r="B863" s="19" t="s">
        <v>2294</v>
      </c>
      <c r="C863" s="19" t="s">
        <v>2295</v>
      </c>
      <c r="D863" s="38" t="str">
        <f>VLOOKUP(S863, method!$A$1:$B$15, 2, 0)</f>
        <v>留後</v>
      </c>
      <c r="E863">
        <v>7</v>
      </c>
      <c r="F863">
        <v>8</v>
      </c>
      <c r="G863" t="s">
        <v>433</v>
      </c>
      <c r="H863" t="s">
        <v>434</v>
      </c>
      <c r="I863">
        <v>1200</v>
      </c>
      <c r="J863" s="33" t="s">
        <v>499</v>
      </c>
      <c r="K863">
        <v>4</v>
      </c>
      <c r="L863">
        <v>5</v>
      </c>
      <c r="M863">
        <v>54</v>
      </c>
      <c r="N863" s="16" t="s">
        <v>14</v>
      </c>
      <c r="O863" s="16" t="s">
        <v>13</v>
      </c>
      <c r="P863">
        <v>3</v>
      </c>
      <c r="Q863">
        <v>12</v>
      </c>
      <c r="R863">
        <v>132</v>
      </c>
      <c r="S863">
        <v>12</v>
      </c>
      <c r="T863">
        <v>12</v>
      </c>
      <c r="U863">
        <v>8</v>
      </c>
      <c r="Y863" t="s">
        <v>1124</v>
      </c>
      <c r="Z863">
        <v>1173</v>
      </c>
      <c r="AA863" t="s">
        <v>1369</v>
      </c>
    </row>
    <row r="864" spans="1:27" x14ac:dyDescent="0.25">
      <c r="A864" s="19" t="s">
        <v>169</v>
      </c>
      <c r="B864" s="19" t="s">
        <v>2294</v>
      </c>
      <c r="C864" s="19" t="s">
        <v>2295</v>
      </c>
      <c r="D864" s="35" t="str">
        <f>VLOOKUP(S864, method!$A$1:$B$15, 2, 0)</f>
        <v>放頭</v>
      </c>
      <c r="E864">
        <v>359</v>
      </c>
      <c r="F864">
        <v>9</v>
      </c>
      <c r="G864" t="s">
        <v>532</v>
      </c>
      <c r="H864" t="s">
        <v>434</v>
      </c>
      <c r="I864">
        <v>1400</v>
      </c>
      <c r="J864" s="32" t="s">
        <v>435</v>
      </c>
      <c r="K864">
        <v>4</v>
      </c>
      <c r="L864">
        <v>4</v>
      </c>
      <c r="M864">
        <v>58</v>
      </c>
      <c r="N864" s="21" t="s">
        <v>106</v>
      </c>
      <c r="O864" s="22" t="s">
        <v>399</v>
      </c>
      <c r="P864">
        <v>5</v>
      </c>
      <c r="Q864">
        <v>16</v>
      </c>
      <c r="R864">
        <v>133</v>
      </c>
      <c r="S864">
        <v>3</v>
      </c>
      <c r="T864">
        <v>6</v>
      </c>
      <c r="U864">
        <v>7</v>
      </c>
      <c r="V864">
        <v>9</v>
      </c>
      <c r="Y864" t="s">
        <v>1262</v>
      </c>
      <c r="Z864">
        <v>1202</v>
      </c>
      <c r="AA864" t="s">
        <v>1369</v>
      </c>
    </row>
    <row r="865" spans="1:27" x14ac:dyDescent="0.25">
      <c r="A865" s="19" t="s">
        <v>169</v>
      </c>
      <c r="B865" s="19" t="s">
        <v>2294</v>
      </c>
      <c r="C865" s="19" t="s">
        <v>2295</v>
      </c>
      <c r="D865" s="37" t="str">
        <f>VLOOKUP(S865, method!$A$1:$B$15, 2, 0)</f>
        <v>中前</v>
      </c>
      <c r="E865">
        <v>322</v>
      </c>
      <c r="F865">
        <v>11</v>
      </c>
      <c r="G865" t="s">
        <v>466</v>
      </c>
      <c r="H865" t="s">
        <v>467</v>
      </c>
      <c r="I865">
        <v>1800</v>
      </c>
      <c r="J865" s="32" t="s">
        <v>435</v>
      </c>
      <c r="K865">
        <v>4</v>
      </c>
      <c r="L865">
        <v>1</v>
      </c>
      <c r="M865">
        <v>60</v>
      </c>
      <c r="N865" s="21" t="s">
        <v>106</v>
      </c>
      <c r="O865" s="17" t="s">
        <v>121</v>
      </c>
      <c r="P865" t="s">
        <v>650</v>
      </c>
      <c r="Q865">
        <v>6.5</v>
      </c>
      <c r="R865">
        <v>135</v>
      </c>
      <c r="S865">
        <v>4</v>
      </c>
      <c r="T865">
        <v>5</v>
      </c>
      <c r="U865">
        <v>5</v>
      </c>
      <c r="V865">
        <v>5</v>
      </c>
      <c r="W865">
        <v>11</v>
      </c>
      <c r="Y865" t="s">
        <v>891</v>
      </c>
      <c r="Z865">
        <v>1199</v>
      </c>
      <c r="AA865" t="s">
        <v>1369</v>
      </c>
    </row>
    <row r="866" spans="1:27" x14ac:dyDescent="0.25">
      <c r="A866" s="19" t="s">
        <v>169</v>
      </c>
      <c r="B866" s="19" t="s">
        <v>2294</v>
      </c>
      <c r="C866" s="19" t="s">
        <v>2295</v>
      </c>
      <c r="D866" s="36" t="str">
        <f>VLOOKUP(S866, method!$A$1:$B$15, 2, 0)</f>
        <v>中後</v>
      </c>
      <c r="E866">
        <v>285</v>
      </c>
      <c r="F866">
        <v>7</v>
      </c>
      <c r="G866" t="s">
        <v>538</v>
      </c>
      <c r="H866" t="s">
        <v>539</v>
      </c>
      <c r="I866">
        <v>1400</v>
      </c>
      <c r="J866" s="32" t="s">
        <v>435</v>
      </c>
      <c r="K866">
        <v>3</v>
      </c>
      <c r="L866">
        <v>6</v>
      </c>
      <c r="M866">
        <v>61</v>
      </c>
      <c r="N866" s="21" t="s">
        <v>106</v>
      </c>
      <c r="O866" s="18" t="s">
        <v>116</v>
      </c>
      <c r="P866" t="s">
        <v>519</v>
      </c>
      <c r="Q866">
        <v>77</v>
      </c>
      <c r="R866">
        <v>116</v>
      </c>
      <c r="S866">
        <v>8</v>
      </c>
      <c r="T866">
        <v>9</v>
      </c>
      <c r="U866">
        <v>10</v>
      </c>
      <c r="V866">
        <v>7</v>
      </c>
      <c r="Y866" t="s">
        <v>1395</v>
      </c>
      <c r="Z866">
        <v>1200</v>
      </c>
      <c r="AA866" t="s">
        <v>1369</v>
      </c>
    </row>
    <row r="867" spans="1:27" x14ac:dyDescent="0.25">
      <c r="A867" s="19" t="s">
        <v>169</v>
      </c>
      <c r="B867" s="19" t="s">
        <v>2294</v>
      </c>
      <c r="C867" s="19" t="s">
        <v>2295</v>
      </c>
      <c r="D867" s="36" t="str">
        <f>VLOOKUP(S867, method!$A$1:$B$15, 2, 0)</f>
        <v>中後</v>
      </c>
      <c r="E867">
        <v>191</v>
      </c>
      <c r="F867">
        <v>10</v>
      </c>
      <c r="G867" t="s">
        <v>1319</v>
      </c>
      <c r="H867" t="s">
        <v>506</v>
      </c>
      <c r="I867">
        <v>1400</v>
      </c>
      <c r="J867" s="32" t="s">
        <v>435</v>
      </c>
      <c r="K867">
        <v>3</v>
      </c>
      <c r="L867">
        <v>5</v>
      </c>
      <c r="M867">
        <v>63</v>
      </c>
      <c r="N867" s="21" t="s">
        <v>106</v>
      </c>
      <c r="O867" s="25" t="s">
        <v>49</v>
      </c>
      <c r="P867" t="s">
        <v>629</v>
      </c>
      <c r="Q867">
        <v>17</v>
      </c>
      <c r="R867">
        <v>121</v>
      </c>
      <c r="S867">
        <v>8</v>
      </c>
      <c r="T867">
        <v>9</v>
      </c>
      <c r="U867">
        <v>10</v>
      </c>
      <c r="V867">
        <v>10</v>
      </c>
      <c r="Y867" t="s">
        <v>721</v>
      </c>
      <c r="Z867">
        <v>1196</v>
      </c>
      <c r="AA867" t="s">
        <v>1369</v>
      </c>
    </row>
    <row r="868" spans="1:27" x14ac:dyDescent="0.25">
      <c r="A868" s="19" t="s">
        <v>169</v>
      </c>
      <c r="B868" s="19" t="s">
        <v>2294</v>
      </c>
      <c r="C868" s="19" t="s">
        <v>2295</v>
      </c>
      <c r="D868" s="36" t="str">
        <f>VLOOKUP(S868, method!$A$1:$B$15, 2, 0)</f>
        <v>中後</v>
      </c>
      <c r="E868">
        <v>808</v>
      </c>
      <c r="F868">
        <v>9</v>
      </c>
      <c r="G868" t="s">
        <v>574</v>
      </c>
      <c r="H868" t="s">
        <v>429</v>
      </c>
      <c r="I868">
        <v>1400</v>
      </c>
      <c r="J868" s="32" t="s">
        <v>446</v>
      </c>
      <c r="K868">
        <v>3</v>
      </c>
      <c r="L868">
        <v>2</v>
      </c>
      <c r="M868">
        <v>66</v>
      </c>
      <c r="N868" s="21" t="s">
        <v>106</v>
      </c>
      <c r="O868" s="24" t="s">
        <v>38</v>
      </c>
      <c r="P868">
        <v>6</v>
      </c>
      <c r="Q868">
        <v>8.1</v>
      </c>
      <c r="R868">
        <v>123</v>
      </c>
      <c r="S868">
        <v>8</v>
      </c>
      <c r="T868">
        <v>9</v>
      </c>
      <c r="U868">
        <v>7</v>
      </c>
      <c r="V868">
        <v>9</v>
      </c>
      <c r="Y868" t="s">
        <v>1108</v>
      </c>
      <c r="Z868">
        <v>1163</v>
      </c>
      <c r="AA868" t="s">
        <v>1369</v>
      </c>
    </row>
    <row r="869" spans="1:27" x14ac:dyDescent="0.25">
      <c r="A869" s="19" t="s">
        <v>169</v>
      </c>
      <c r="B869" s="19" t="s">
        <v>2294</v>
      </c>
      <c r="C869" s="19" t="s">
        <v>2295</v>
      </c>
      <c r="D869" s="37" t="str">
        <f>VLOOKUP(S869, method!$A$1:$B$15, 2, 0)</f>
        <v>中前</v>
      </c>
      <c r="E869">
        <v>759</v>
      </c>
      <c r="F869" s="34">
        <v>4</v>
      </c>
      <c r="G869" t="s">
        <v>576</v>
      </c>
      <c r="H869" t="s">
        <v>441</v>
      </c>
      <c r="I869">
        <v>1400</v>
      </c>
      <c r="J869" s="33" t="s">
        <v>577</v>
      </c>
      <c r="K869">
        <v>3</v>
      </c>
      <c r="L869">
        <v>2</v>
      </c>
      <c r="M869">
        <v>66</v>
      </c>
      <c r="N869" s="21" t="s">
        <v>106</v>
      </c>
      <c r="O869" s="25" t="s">
        <v>49</v>
      </c>
      <c r="P869" t="s">
        <v>541</v>
      </c>
      <c r="Q869">
        <v>9.4</v>
      </c>
      <c r="R869">
        <v>125</v>
      </c>
      <c r="S869">
        <v>4</v>
      </c>
      <c r="T869">
        <v>3</v>
      </c>
      <c r="U869">
        <v>3</v>
      </c>
      <c r="V869">
        <v>4</v>
      </c>
      <c r="Y869" t="s">
        <v>1396</v>
      </c>
      <c r="Z869">
        <v>1179</v>
      </c>
      <c r="AA869" t="s">
        <v>1397</v>
      </c>
    </row>
    <row r="870" spans="1:27" x14ac:dyDescent="0.25">
      <c r="A870" s="20" t="s">
        <v>210</v>
      </c>
      <c r="B870" s="20" t="s">
        <v>211</v>
      </c>
      <c r="C870" s="20" t="s">
        <v>2296</v>
      </c>
      <c r="D870" s="35" t="str">
        <f>VLOOKUP(S870, method!$A$1:$B$15, 2, 0)</f>
        <v>放頭</v>
      </c>
      <c r="E870">
        <v>4</v>
      </c>
      <c r="F870" s="28">
        <v>3</v>
      </c>
      <c r="G870" t="s">
        <v>433</v>
      </c>
      <c r="H870" t="s">
        <v>434</v>
      </c>
      <c r="I870" s="43">
        <v>1000</v>
      </c>
      <c r="J870" s="32" t="s">
        <v>435</v>
      </c>
      <c r="K870">
        <v>4</v>
      </c>
      <c r="L870">
        <v>12</v>
      </c>
      <c r="M870">
        <v>60</v>
      </c>
      <c r="N870" s="19" t="s">
        <v>24</v>
      </c>
      <c r="O870" s="23" t="s">
        <v>487</v>
      </c>
      <c r="P870" s="12">
        <v>2</v>
      </c>
      <c r="Q870">
        <v>8.4</v>
      </c>
      <c r="R870">
        <v>133</v>
      </c>
      <c r="S870">
        <v>1</v>
      </c>
      <c r="T870">
        <v>1</v>
      </c>
      <c r="U870">
        <v>3</v>
      </c>
      <c r="Y870" t="s">
        <v>1398</v>
      </c>
      <c r="Z870">
        <v>1061</v>
      </c>
      <c r="AA870" t="s">
        <v>213</v>
      </c>
    </row>
    <row r="871" spans="1:27" x14ac:dyDescent="0.25">
      <c r="A871" s="20" t="s">
        <v>210</v>
      </c>
      <c r="B871" s="20" t="s">
        <v>211</v>
      </c>
      <c r="C871" s="20" t="s">
        <v>2296</v>
      </c>
      <c r="D871" s="35" t="str">
        <f>VLOOKUP(S871, method!$A$1:$B$15, 2, 0)</f>
        <v>放頭</v>
      </c>
      <c r="E871">
        <v>824</v>
      </c>
      <c r="F871">
        <v>11</v>
      </c>
      <c r="G871" t="s">
        <v>590</v>
      </c>
      <c r="H871" s="31" t="s">
        <v>450</v>
      </c>
      <c r="I871" s="43">
        <v>1000</v>
      </c>
      <c r="J871" s="32" t="s">
        <v>446</v>
      </c>
      <c r="K871">
        <v>3</v>
      </c>
      <c r="L871">
        <v>5</v>
      </c>
      <c r="M871">
        <v>61</v>
      </c>
      <c r="N871" s="19" t="s">
        <v>24</v>
      </c>
      <c r="O871" s="23" t="s">
        <v>487</v>
      </c>
      <c r="P871">
        <v>5</v>
      </c>
      <c r="Q871">
        <v>8.6</v>
      </c>
      <c r="R871">
        <v>114</v>
      </c>
      <c r="S871">
        <v>1</v>
      </c>
      <c r="T871">
        <v>1</v>
      </c>
      <c r="U871">
        <v>11</v>
      </c>
      <c r="Y871" t="s">
        <v>1399</v>
      </c>
      <c r="Z871">
        <v>1046</v>
      </c>
      <c r="AA871" t="s">
        <v>213</v>
      </c>
    </row>
    <row r="872" spans="1:27" x14ac:dyDescent="0.25">
      <c r="A872" s="20" t="s">
        <v>210</v>
      </c>
      <c r="B872" s="20" t="s">
        <v>211</v>
      </c>
      <c r="C872" s="20" t="s">
        <v>2296</v>
      </c>
      <c r="D872" s="35" t="str">
        <f>VLOOKUP(S872, method!$A$1:$B$15, 2, 0)</f>
        <v>放頭</v>
      </c>
      <c r="E872">
        <v>782</v>
      </c>
      <c r="F872" s="34">
        <v>5</v>
      </c>
      <c r="G872" t="s">
        <v>549</v>
      </c>
      <c r="H872" s="31" t="s">
        <v>461</v>
      </c>
      <c r="I872" s="43">
        <v>1000</v>
      </c>
      <c r="J872" s="32" t="s">
        <v>446</v>
      </c>
      <c r="K872">
        <v>3</v>
      </c>
      <c r="L872">
        <v>5</v>
      </c>
      <c r="M872">
        <v>62</v>
      </c>
      <c r="N872" s="19" t="s">
        <v>24</v>
      </c>
      <c r="O872" s="23" t="s">
        <v>487</v>
      </c>
      <c r="P872" t="s">
        <v>519</v>
      </c>
      <c r="Q872">
        <v>7.9</v>
      </c>
      <c r="R872">
        <v>116</v>
      </c>
      <c r="S872">
        <v>1</v>
      </c>
      <c r="T872">
        <v>1</v>
      </c>
      <c r="U872">
        <v>5</v>
      </c>
      <c r="Y872" t="s">
        <v>1400</v>
      </c>
      <c r="Z872">
        <v>1048</v>
      </c>
      <c r="AA872" t="s">
        <v>213</v>
      </c>
    </row>
    <row r="873" spans="1:27" x14ac:dyDescent="0.25">
      <c r="A873" s="20" t="s">
        <v>210</v>
      </c>
      <c r="B873" s="20" t="s">
        <v>211</v>
      </c>
      <c r="C873" s="20" t="s">
        <v>2296</v>
      </c>
      <c r="D873" s="35" t="str">
        <f>VLOOKUP(S873, method!$A$1:$B$15, 2, 0)</f>
        <v>放頭</v>
      </c>
      <c r="E873">
        <v>745</v>
      </c>
      <c r="F873" s="34">
        <v>4</v>
      </c>
      <c r="G873" t="s">
        <v>1169</v>
      </c>
      <c r="H873" t="s">
        <v>429</v>
      </c>
      <c r="I873" s="43">
        <v>1000</v>
      </c>
      <c r="J873" s="32" t="s">
        <v>446</v>
      </c>
      <c r="K873">
        <v>3</v>
      </c>
      <c r="L873">
        <v>8</v>
      </c>
      <c r="M873">
        <v>62</v>
      </c>
      <c r="N873" s="19" t="s">
        <v>24</v>
      </c>
      <c r="O873" s="19" t="s">
        <v>101</v>
      </c>
      <c r="P873" s="12" t="s">
        <v>480</v>
      </c>
      <c r="Q873">
        <v>12</v>
      </c>
      <c r="R873">
        <v>118</v>
      </c>
      <c r="S873">
        <v>3</v>
      </c>
      <c r="T873">
        <v>1</v>
      </c>
      <c r="U873">
        <v>4</v>
      </c>
      <c r="Y873" t="s">
        <v>1401</v>
      </c>
      <c r="Z873">
        <v>1056</v>
      </c>
      <c r="AA873" t="s">
        <v>213</v>
      </c>
    </row>
    <row r="874" spans="1:27" x14ac:dyDescent="0.25">
      <c r="A874" s="20" t="s">
        <v>210</v>
      </c>
      <c r="B874" s="20" t="s">
        <v>211</v>
      </c>
      <c r="C874" s="20" t="s">
        <v>2296</v>
      </c>
      <c r="D874" s="35" t="str">
        <f>VLOOKUP(S874, method!$A$1:$B$15, 2, 0)</f>
        <v>放頭</v>
      </c>
      <c r="E874">
        <v>670</v>
      </c>
      <c r="F874" s="34">
        <v>4</v>
      </c>
      <c r="G874" t="s">
        <v>553</v>
      </c>
      <c r="H874" s="31" t="s">
        <v>455</v>
      </c>
      <c r="I874" s="43">
        <v>1000</v>
      </c>
      <c r="J874" s="32" t="s">
        <v>446</v>
      </c>
      <c r="K874">
        <v>3</v>
      </c>
      <c r="L874">
        <v>6</v>
      </c>
      <c r="M874">
        <v>62</v>
      </c>
      <c r="N874" s="19" t="s">
        <v>24</v>
      </c>
      <c r="O874" s="23" t="s">
        <v>487</v>
      </c>
      <c r="P874" s="12">
        <v>2</v>
      </c>
      <c r="Q874">
        <v>4.5999999999999996</v>
      </c>
      <c r="R874">
        <v>116</v>
      </c>
      <c r="S874">
        <v>1</v>
      </c>
      <c r="T874">
        <v>1</v>
      </c>
      <c r="U874">
        <v>4</v>
      </c>
      <c r="Y874" t="s">
        <v>212</v>
      </c>
      <c r="Z874">
        <v>1051</v>
      </c>
      <c r="AA874" t="s">
        <v>213</v>
      </c>
    </row>
    <row r="875" spans="1:27" x14ac:dyDescent="0.25">
      <c r="A875" s="20" t="s">
        <v>210</v>
      </c>
      <c r="B875" s="20" t="s">
        <v>211</v>
      </c>
      <c r="C875" s="20" t="s">
        <v>2296</v>
      </c>
      <c r="D875" s="35" t="str">
        <f>VLOOKUP(S875, method!$A$1:$B$15, 2, 0)</f>
        <v>放頭</v>
      </c>
      <c r="E875">
        <v>618</v>
      </c>
      <c r="F875" s="28">
        <v>3</v>
      </c>
      <c r="G875" t="s">
        <v>555</v>
      </c>
      <c r="H875" s="31" t="s">
        <v>461</v>
      </c>
      <c r="I875" s="43">
        <v>1000</v>
      </c>
      <c r="J875" s="32" t="s">
        <v>435</v>
      </c>
      <c r="K875">
        <v>3</v>
      </c>
      <c r="L875">
        <v>9</v>
      </c>
      <c r="M875">
        <v>62</v>
      </c>
      <c r="N875" s="19" t="s">
        <v>24</v>
      </c>
      <c r="O875" s="23" t="s">
        <v>487</v>
      </c>
      <c r="P875" s="12" t="s">
        <v>456</v>
      </c>
      <c r="Q875">
        <v>9.8000000000000007</v>
      </c>
      <c r="R875">
        <v>115</v>
      </c>
      <c r="S875">
        <v>1</v>
      </c>
      <c r="T875">
        <v>1</v>
      </c>
      <c r="U875">
        <v>3</v>
      </c>
      <c r="Y875" t="s">
        <v>1402</v>
      </c>
      <c r="Z875">
        <v>1050</v>
      </c>
      <c r="AA875" t="s">
        <v>213</v>
      </c>
    </row>
    <row r="876" spans="1:27" x14ac:dyDescent="0.25">
      <c r="A876" s="20" t="s">
        <v>210</v>
      </c>
      <c r="B876" s="20" t="s">
        <v>211</v>
      </c>
      <c r="C876" s="20" t="s">
        <v>2296</v>
      </c>
      <c r="D876" s="35" t="str">
        <f>VLOOKUP(S876, method!$A$1:$B$15, 2, 0)</f>
        <v>放頭</v>
      </c>
      <c r="E876">
        <v>582</v>
      </c>
      <c r="F876" s="28">
        <v>1</v>
      </c>
      <c r="G876" t="s">
        <v>1377</v>
      </c>
      <c r="H876" t="s">
        <v>429</v>
      </c>
      <c r="I876" s="43">
        <v>1000</v>
      </c>
      <c r="J876" s="32" t="s">
        <v>435</v>
      </c>
      <c r="K876">
        <v>4</v>
      </c>
      <c r="L876">
        <v>1</v>
      </c>
      <c r="M876">
        <v>57</v>
      </c>
      <c r="N876" s="19" t="s">
        <v>24</v>
      </c>
      <c r="O876" s="23" t="s">
        <v>487</v>
      </c>
      <c r="P876" s="12" t="s">
        <v>591</v>
      </c>
      <c r="Q876">
        <v>10</v>
      </c>
      <c r="R876">
        <v>129</v>
      </c>
      <c r="S876">
        <v>1</v>
      </c>
      <c r="T876">
        <v>1</v>
      </c>
      <c r="U876">
        <v>1</v>
      </c>
      <c r="Y876" t="s">
        <v>1403</v>
      </c>
      <c r="Z876">
        <v>1055</v>
      </c>
      <c r="AA876" t="s">
        <v>213</v>
      </c>
    </row>
    <row r="877" spans="1:27" x14ac:dyDescent="0.25">
      <c r="A877" s="20" t="s">
        <v>210</v>
      </c>
      <c r="B877" s="20" t="s">
        <v>211</v>
      </c>
      <c r="C877" s="20" t="s">
        <v>2296</v>
      </c>
      <c r="D877" s="35" t="str">
        <f>VLOOKUP(S877, method!$A$1:$B$15, 2, 0)</f>
        <v>放頭</v>
      </c>
      <c r="E877">
        <v>520</v>
      </c>
      <c r="F877" s="28">
        <v>2</v>
      </c>
      <c r="G877" t="s">
        <v>596</v>
      </c>
      <c r="H877" s="31" t="s">
        <v>455</v>
      </c>
      <c r="I877" s="43">
        <v>1000</v>
      </c>
      <c r="J877" s="32" t="s">
        <v>446</v>
      </c>
      <c r="K877">
        <v>4</v>
      </c>
      <c r="L877">
        <v>1</v>
      </c>
      <c r="M877">
        <v>55</v>
      </c>
      <c r="N877" s="19" t="s">
        <v>24</v>
      </c>
      <c r="O877" s="23" t="s">
        <v>487</v>
      </c>
      <c r="P877" s="12" t="s">
        <v>431</v>
      </c>
      <c r="Q877">
        <v>4.7</v>
      </c>
      <c r="R877">
        <v>127</v>
      </c>
      <c r="S877">
        <v>1</v>
      </c>
      <c r="T877">
        <v>1</v>
      </c>
      <c r="U877">
        <v>2</v>
      </c>
      <c r="Y877" t="s">
        <v>1404</v>
      </c>
      <c r="Z877">
        <v>1059</v>
      </c>
      <c r="AA877" t="s">
        <v>213</v>
      </c>
    </row>
    <row r="878" spans="1:27" x14ac:dyDescent="0.25">
      <c r="A878" s="20" t="s">
        <v>210</v>
      </c>
      <c r="B878" s="20" t="s">
        <v>211</v>
      </c>
      <c r="C878" s="20" t="s">
        <v>2296</v>
      </c>
      <c r="D878" s="35" t="str">
        <f>VLOOKUP(S878, method!$A$1:$B$15, 2, 0)</f>
        <v>放頭</v>
      </c>
      <c r="E878">
        <v>442</v>
      </c>
      <c r="F878" s="28">
        <v>2</v>
      </c>
      <c r="G878" t="s">
        <v>562</v>
      </c>
      <c r="H878" s="31" t="s">
        <v>455</v>
      </c>
      <c r="I878" s="43">
        <v>1000</v>
      </c>
      <c r="J878" s="32" t="s">
        <v>435</v>
      </c>
      <c r="K878">
        <v>4</v>
      </c>
      <c r="L878">
        <v>9</v>
      </c>
      <c r="M878">
        <v>54</v>
      </c>
      <c r="N878" s="19" t="s">
        <v>24</v>
      </c>
      <c r="O878" s="25" t="s">
        <v>150</v>
      </c>
      <c r="P878" s="12">
        <v>2</v>
      </c>
      <c r="Q878">
        <v>8.6</v>
      </c>
      <c r="R878">
        <v>129</v>
      </c>
      <c r="S878">
        <v>1</v>
      </c>
      <c r="T878">
        <v>1</v>
      </c>
      <c r="U878">
        <v>2</v>
      </c>
      <c r="Y878" t="s">
        <v>1405</v>
      </c>
      <c r="Z878">
        <v>1056</v>
      </c>
      <c r="AA878" t="s">
        <v>213</v>
      </c>
    </row>
    <row r="879" spans="1:27" x14ac:dyDescent="0.25">
      <c r="A879" s="20" t="s">
        <v>210</v>
      </c>
      <c r="B879" s="20" t="s">
        <v>211</v>
      </c>
      <c r="C879" s="20" t="s">
        <v>2296</v>
      </c>
      <c r="D879" s="35" t="str">
        <f>VLOOKUP(S879, method!$A$1:$B$15, 2, 0)</f>
        <v>放頭</v>
      </c>
      <c r="E879">
        <v>351</v>
      </c>
      <c r="F879" s="28">
        <v>1</v>
      </c>
      <c r="G879" t="s">
        <v>566</v>
      </c>
      <c r="H879" s="31" t="s">
        <v>455</v>
      </c>
      <c r="I879" s="43">
        <v>1000</v>
      </c>
      <c r="J879" s="32" t="s">
        <v>435</v>
      </c>
      <c r="K879">
        <v>4</v>
      </c>
      <c r="L879">
        <v>10</v>
      </c>
      <c r="M879">
        <v>47</v>
      </c>
      <c r="N879" s="19" t="s">
        <v>24</v>
      </c>
      <c r="O879" s="23" t="s">
        <v>487</v>
      </c>
      <c r="P879" s="12" t="s">
        <v>431</v>
      </c>
      <c r="Q879">
        <v>7.7</v>
      </c>
      <c r="R879">
        <v>119</v>
      </c>
      <c r="S879">
        <v>1</v>
      </c>
      <c r="T879">
        <v>1</v>
      </c>
      <c r="U879">
        <v>1</v>
      </c>
      <c r="Y879" t="s">
        <v>1406</v>
      </c>
      <c r="Z879">
        <v>1069</v>
      </c>
      <c r="AA879" t="s">
        <v>213</v>
      </c>
    </row>
    <row r="880" spans="1:27" x14ac:dyDescent="0.25">
      <c r="A880" s="20" t="s">
        <v>210</v>
      </c>
      <c r="B880" s="20" t="s">
        <v>211</v>
      </c>
      <c r="C880" s="20" t="s">
        <v>2296</v>
      </c>
      <c r="D880" s="35" t="str">
        <f>VLOOKUP(S880, method!$A$1:$B$15, 2, 0)</f>
        <v>放頭</v>
      </c>
      <c r="E880">
        <v>288</v>
      </c>
      <c r="F880">
        <v>6</v>
      </c>
      <c r="G880" t="s">
        <v>536</v>
      </c>
      <c r="H880" s="42" t="s">
        <v>445</v>
      </c>
      <c r="I880" s="43">
        <v>1000</v>
      </c>
      <c r="J880" s="32" t="s">
        <v>435</v>
      </c>
      <c r="K880">
        <v>4</v>
      </c>
      <c r="L880">
        <v>6</v>
      </c>
      <c r="M880">
        <v>47</v>
      </c>
      <c r="N880" s="19" t="s">
        <v>24</v>
      </c>
      <c r="O880" s="17" t="s">
        <v>84</v>
      </c>
      <c r="P880" t="s">
        <v>459</v>
      </c>
      <c r="Q880">
        <v>3.3</v>
      </c>
      <c r="R880">
        <v>123</v>
      </c>
      <c r="S880">
        <v>2</v>
      </c>
      <c r="T880">
        <v>2</v>
      </c>
      <c r="U880">
        <v>6</v>
      </c>
      <c r="Y880" t="s">
        <v>1407</v>
      </c>
      <c r="Z880">
        <v>1062</v>
      </c>
      <c r="AA880" t="s">
        <v>213</v>
      </c>
    </row>
    <row r="881" spans="1:27" x14ac:dyDescent="0.25">
      <c r="A881" s="20" t="s">
        <v>210</v>
      </c>
      <c r="B881" s="20" t="s">
        <v>211</v>
      </c>
      <c r="C881" s="20" t="s">
        <v>2296</v>
      </c>
      <c r="D881" s="35" t="str">
        <f>VLOOKUP(S881, method!$A$1:$B$15, 2, 0)</f>
        <v>放頭</v>
      </c>
      <c r="E881">
        <v>234</v>
      </c>
      <c r="F881" s="28">
        <v>3</v>
      </c>
      <c r="G881" t="s">
        <v>1214</v>
      </c>
      <c r="H881" s="31" t="s">
        <v>450</v>
      </c>
      <c r="I881" s="43">
        <v>1000</v>
      </c>
      <c r="J881" s="32" t="s">
        <v>435</v>
      </c>
      <c r="K881">
        <v>4</v>
      </c>
      <c r="L881">
        <v>9</v>
      </c>
      <c r="M881">
        <v>46</v>
      </c>
      <c r="N881" s="19" t="s">
        <v>24</v>
      </c>
      <c r="O881" s="24" t="s">
        <v>38</v>
      </c>
      <c r="P881" s="12" t="s">
        <v>662</v>
      </c>
      <c r="Q881">
        <v>3.7</v>
      </c>
      <c r="R881">
        <v>123</v>
      </c>
      <c r="S881">
        <v>1</v>
      </c>
      <c r="T881">
        <v>1</v>
      </c>
      <c r="U881">
        <v>3</v>
      </c>
      <c r="Y881" t="s">
        <v>1408</v>
      </c>
      <c r="Z881">
        <v>1053</v>
      </c>
      <c r="AA881" t="s">
        <v>213</v>
      </c>
    </row>
    <row r="882" spans="1:27" x14ac:dyDescent="0.25">
      <c r="A882" s="20" t="s">
        <v>210</v>
      </c>
      <c r="B882" s="20" t="s">
        <v>211</v>
      </c>
      <c r="C882" s="20" t="s">
        <v>2296</v>
      </c>
      <c r="D882" s="35" t="str">
        <f>VLOOKUP(S882, method!$A$1:$B$15, 2, 0)</f>
        <v>放頭</v>
      </c>
      <c r="E882">
        <v>142</v>
      </c>
      <c r="F882" s="28">
        <v>1</v>
      </c>
      <c r="G882" t="s">
        <v>824</v>
      </c>
      <c r="H882" s="30" t="s">
        <v>445</v>
      </c>
      <c r="I882" s="43">
        <v>1000</v>
      </c>
      <c r="J882" s="32" t="s">
        <v>435</v>
      </c>
      <c r="K882">
        <v>5</v>
      </c>
      <c r="L882">
        <v>8</v>
      </c>
      <c r="M882">
        <v>40</v>
      </c>
      <c r="N882" s="19" t="s">
        <v>24</v>
      </c>
      <c r="O882" s="20" t="s">
        <v>19</v>
      </c>
      <c r="P882" s="12" t="s">
        <v>480</v>
      </c>
      <c r="Q882">
        <v>4.4000000000000004</v>
      </c>
      <c r="R882">
        <v>135</v>
      </c>
      <c r="S882">
        <v>1</v>
      </c>
      <c r="T882">
        <v>1</v>
      </c>
      <c r="U882">
        <v>1</v>
      </c>
      <c r="Y882" t="s">
        <v>1409</v>
      </c>
      <c r="Z882">
        <v>1044</v>
      </c>
      <c r="AA882" t="s">
        <v>213</v>
      </c>
    </row>
    <row r="883" spans="1:27" x14ac:dyDescent="0.25">
      <c r="A883" s="20" t="s">
        <v>210</v>
      </c>
      <c r="B883" s="20" t="s">
        <v>211</v>
      </c>
      <c r="C883" s="20" t="s">
        <v>2296</v>
      </c>
      <c r="D883" s="37" t="str">
        <f>VLOOKUP(S883, method!$A$1:$B$15, 2, 0)</f>
        <v>中前</v>
      </c>
      <c r="E883">
        <v>86</v>
      </c>
      <c r="F883" s="28">
        <v>3</v>
      </c>
      <c r="G883" t="s">
        <v>827</v>
      </c>
      <c r="H883" s="31" t="s">
        <v>450</v>
      </c>
      <c r="I883" s="43">
        <v>1000</v>
      </c>
      <c r="J883" s="32" t="s">
        <v>435</v>
      </c>
      <c r="K883">
        <v>5</v>
      </c>
      <c r="L883">
        <v>9</v>
      </c>
      <c r="M883">
        <v>40</v>
      </c>
      <c r="N883" s="19" t="s">
        <v>24</v>
      </c>
      <c r="O883" s="20" t="s">
        <v>19</v>
      </c>
      <c r="P883" s="12" t="s">
        <v>456</v>
      </c>
      <c r="Q883">
        <v>3.6</v>
      </c>
      <c r="R883">
        <v>135</v>
      </c>
      <c r="S883">
        <v>6</v>
      </c>
      <c r="T883">
        <v>4</v>
      </c>
      <c r="U883">
        <v>3</v>
      </c>
      <c r="Y883" t="s">
        <v>1410</v>
      </c>
      <c r="Z883">
        <v>1036</v>
      </c>
      <c r="AA883" t="s">
        <v>213</v>
      </c>
    </row>
    <row r="884" spans="1:27" x14ac:dyDescent="0.25">
      <c r="A884" s="20" t="s">
        <v>210</v>
      </c>
      <c r="B884" s="20" t="s">
        <v>211</v>
      </c>
      <c r="C884" s="20" t="s">
        <v>2296</v>
      </c>
      <c r="D884" s="37" t="str">
        <f>VLOOKUP(S884, method!$A$1:$B$15, 2, 0)</f>
        <v>中前</v>
      </c>
      <c r="E884">
        <v>32</v>
      </c>
      <c r="F884" s="28">
        <v>2</v>
      </c>
      <c r="G884" t="s">
        <v>963</v>
      </c>
      <c r="H884" s="31" t="s">
        <v>455</v>
      </c>
      <c r="I884" s="43">
        <v>1000</v>
      </c>
      <c r="J884" s="32" t="s">
        <v>435</v>
      </c>
      <c r="K884">
        <v>5</v>
      </c>
      <c r="L884">
        <v>5</v>
      </c>
      <c r="M884">
        <v>38</v>
      </c>
      <c r="N884" s="19" t="s">
        <v>24</v>
      </c>
      <c r="O884" s="20" t="s">
        <v>19</v>
      </c>
      <c r="P884" s="12" t="s">
        <v>883</v>
      </c>
      <c r="Q884">
        <v>4.5</v>
      </c>
      <c r="R884">
        <v>133</v>
      </c>
      <c r="S884">
        <v>5</v>
      </c>
      <c r="T884">
        <v>3</v>
      </c>
      <c r="U884">
        <v>2</v>
      </c>
      <c r="Y884" t="s">
        <v>1411</v>
      </c>
      <c r="Z884">
        <v>1027</v>
      </c>
      <c r="AA884" t="s">
        <v>213</v>
      </c>
    </row>
    <row r="885" spans="1:27" x14ac:dyDescent="0.25">
      <c r="A885" s="20" t="s">
        <v>210</v>
      </c>
      <c r="B885" s="20" t="s">
        <v>211</v>
      </c>
      <c r="C885" s="20" t="s">
        <v>2296</v>
      </c>
      <c r="D885" s="37" t="str">
        <f>VLOOKUP(S885, method!$A$1:$B$15, 2, 0)</f>
        <v>中前</v>
      </c>
      <c r="E885">
        <v>4</v>
      </c>
      <c r="F885">
        <v>8</v>
      </c>
      <c r="G885" t="s">
        <v>695</v>
      </c>
      <c r="H885" t="s">
        <v>434</v>
      </c>
      <c r="I885" s="43">
        <v>1000</v>
      </c>
      <c r="J885" s="33" t="s">
        <v>499</v>
      </c>
      <c r="K885">
        <v>4</v>
      </c>
      <c r="L885">
        <v>2</v>
      </c>
      <c r="M885">
        <v>40</v>
      </c>
      <c r="N885" s="19" t="s">
        <v>24</v>
      </c>
      <c r="O885" s="23" t="s">
        <v>487</v>
      </c>
      <c r="P885" t="s">
        <v>541</v>
      </c>
      <c r="Q885">
        <v>14</v>
      </c>
      <c r="R885">
        <v>112</v>
      </c>
      <c r="S885">
        <v>4</v>
      </c>
      <c r="T885">
        <v>4</v>
      </c>
      <c r="U885">
        <v>8</v>
      </c>
      <c r="Y885" t="s">
        <v>1412</v>
      </c>
      <c r="Z885">
        <v>1017</v>
      </c>
      <c r="AA885" t="s">
        <v>213</v>
      </c>
    </row>
    <row r="886" spans="1:27" x14ac:dyDescent="0.25">
      <c r="A886" s="20" t="s">
        <v>210</v>
      </c>
      <c r="B886" s="20" t="s">
        <v>211</v>
      </c>
      <c r="C886" s="20" t="s">
        <v>2296</v>
      </c>
      <c r="D886" s="35" t="str">
        <f>VLOOKUP(S886, method!$A$1:$B$15, 2, 0)</f>
        <v>放頭</v>
      </c>
      <c r="E886">
        <v>795</v>
      </c>
      <c r="F886">
        <v>7</v>
      </c>
      <c r="G886" t="s">
        <v>830</v>
      </c>
      <c r="H886" s="31" t="s">
        <v>450</v>
      </c>
      <c r="I886" s="43">
        <v>1000</v>
      </c>
      <c r="J886" s="32" t="s">
        <v>435</v>
      </c>
      <c r="K886">
        <v>4</v>
      </c>
      <c r="L886">
        <v>1</v>
      </c>
      <c r="M886">
        <v>44</v>
      </c>
      <c r="N886" s="19" t="s">
        <v>24</v>
      </c>
      <c r="O886" s="23" t="s">
        <v>487</v>
      </c>
      <c r="P886" t="s">
        <v>474</v>
      </c>
      <c r="Q886">
        <v>5</v>
      </c>
      <c r="R886">
        <v>117</v>
      </c>
      <c r="S886">
        <v>1</v>
      </c>
      <c r="T886">
        <v>1</v>
      </c>
      <c r="U886">
        <v>7</v>
      </c>
      <c r="Y886" t="s">
        <v>1407</v>
      </c>
      <c r="Z886">
        <v>1015</v>
      </c>
      <c r="AA886" t="s">
        <v>213</v>
      </c>
    </row>
    <row r="887" spans="1:27" x14ac:dyDescent="0.25">
      <c r="A887" s="20" t="s">
        <v>210</v>
      </c>
      <c r="B887" s="20" t="s">
        <v>211</v>
      </c>
      <c r="C887" s="20" t="s">
        <v>2296</v>
      </c>
      <c r="D887" s="35" t="str">
        <f>VLOOKUP(S887, method!$A$1:$B$15, 2, 0)</f>
        <v>放頭</v>
      </c>
      <c r="E887">
        <v>747</v>
      </c>
      <c r="F887">
        <v>6</v>
      </c>
      <c r="G887" t="s">
        <v>966</v>
      </c>
      <c r="H887" s="31" t="s">
        <v>455</v>
      </c>
      <c r="I887" s="43">
        <v>1000</v>
      </c>
      <c r="J887" s="32" t="s">
        <v>435</v>
      </c>
      <c r="K887">
        <v>4</v>
      </c>
      <c r="L887">
        <v>11</v>
      </c>
      <c r="M887">
        <v>46</v>
      </c>
      <c r="N887" s="19" t="s">
        <v>24</v>
      </c>
      <c r="O887" s="23" t="s">
        <v>487</v>
      </c>
      <c r="P887" t="s">
        <v>459</v>
      </c>
      <c r="Q887">
        <v>19</v>
      </c>
      <c r="R887">
        <v>119</v>
      </c>
      <c r="S887">
        <v>1</v>
      </c>
      <c r="T887">
        <v>1</v>
      </c>
      <c r="U887">
        <v>6</v>
      </c>
      <c r="Y887" t="s">
        <v>1410</v>
      </c>
      <c r="Z887">
        <v>1016</v>
      </c>
      <c r="AA887" t="s">
        <v>213</v>
      </c>
    </row>
    <row r="888" spans="1:27" x14ac:dyDescent="0.25">
      <c r="A888" s="20" t="s">
        <v>210</v>
      </c>
      <c r="B888" s="20" t="s">
        <v>211</v>
      </c>
      <c r="C888" s="20" t="s">
        <v>2296</v>
      </c>
      <c r="D888" s="35" t="str">
        <f>VLOOKUP(S888, method!$A$1:$B$15, 2, 0)</f>
        <v>放頭</v>
      </c>
      <c r="E888">
        <v>591</v>
      </c>
      <c r="F888">
        <v>10</v>
      </c>
      <c r="G888" t="s">
        <v>836</v>
      </c>
      <c r="H888" s="31" t="s">
        <v>461</v>
      </c>
      <c r="I888">
        <v>1200</v>
      </c>
      <c r="J888" s="32" t="s">
        <v>435</v>
      </c>
      <c r="K888">
        <v>4</v>
      </c>
      <c r="L888">
        <v>1</v>
      </c>
      <c r="M888">
        <v>48</v>
      </c>
      <c r="N888" s="19" t="s">
        <v>24</v>
      </c>
      <c r="O888" s="23" t="s">
        <v>487</v>
      </c>
      <c r="P888">
        <v>13</v>
      </c>
      <c r="Q888">
        <v>2.9</v>
      </c>
      <c r="R888">
        <v>118</v>
      </c>
      <c r="S888">
        <v>1</v>
      </c>
      <c r="T888">
        <v>1</v>
      </c>
      <c r="U888">
        <v>10</v>
      </c>
      <c r="Y888" t="s">
        <v>1413</v>
      </c>
      <c r="Z888">
        <v>1015</v>
      </c>
      <c r="AA888" t="s">
        <v>213</v>
      </c>
    </row>
    <row r="889" spans="1:27" x14ac:dyDescent="0.25">
      <c r="A889" s="20" t="s">
        <v>210</v>
      </c>
      <c r="B889" s="20" t="s">
        <v>211</v>
      </c>
      <c r="C889" s="20" t="s">
        <v>2296</v>
      </c>
      <c r="D889" s="37" t="str">
        <f>VLOOKUP(S889, method!$A$1:$B$15, 2, 0)</f>
        <v>中前</v>
      </c>
      <c r="E889">
        <v>544</v>
      </c>
      <c r="F889" s="34">
        <v>5</v>
      </c>
      <c r="G889" t="s">
        <v>972</v>
      </c>
      <c r="H889" t="s">
        <v>539</v>
      </c>
      <c r="I889" s="43">
        <v>1000</v>
      </c>
      <c r="J889" s="32" t="s">
        <v>435</v>
      </c>
      <c r="K889">
        <v>4</v>
      </c>
      <c r="L889">
        <v>12</v>
      </c>
      <c r="M889">
        <v>49</v>
      </c>
      <c r="N889" s="19" t="s">
        <v>24</v>
      </c>
      <c r="O889" s="23" t="s">
        <v>487</v>
      </c>
      <c r="P889" s="12" t="s">
        <v>521</v>
      </c>
      <c r="Q889">
        <v>7.7</v>
      </c>
      <c r="R889">
        <v>119</v>
      </c>
      <c r="S889">
        <v>5</v>
      </c>
      <c r="T889">
        <v>1</v>
      </c>
      <c r="U889">
        <v>5</v>
      </c>
      <c r="Y889" t="s">
        <v>1414</v>
      </c>
      <c r="Z889">
        <v>1020</v>
      </c>
      <c r="AA889" t="s">
        <v>213</v>
      </c>
    </row>
    <row r="890" spans="1:27" x14ac:dyDescent="0.25">
      <c r="A890" s="20" t="s">
        <v>210</v>
      </c>
      <c r="B890" s="20" t="s">
        <v>211</v>
      </c>
      <c r="C890" s="20" t="s">
        <v>2296</v>
      </c>
      <c r="D890" s="36" t="str">
        <f>VLOOKUP(S890, method!$A$1:$B$15, 2, 0)</f>
        <v>中後</v>
      </c>
      <c r="E890">
        <v>458</v>
      </c>
      <c r="F890">
        <v>11</v>
      </c>
      <c r="G890" t="s">
        <v>659</v>
      </c>
      <c r="H890" s="31" t="s">
        <v>450</v>
      </c>
      <c r="I890" s="43">
        <v>1000</v>
      </c>
      <c r="J890" s="32" t="s">
        <v>435</v>
      </c>
      <c r="K890">
        <v>4</v>
      </c>
      <c r="L890">
        <v>10</v>
      </c>
      <c r="M890">
        <v>51</v>
      </c>
      <c r="N890" s="19" t="s">
        <v>24</v>
      </c>
      <c r="O890" s="23" t="s">
        <v>487</v>
      </c>
      <c r="P890" t="s">
        <v>488</v>
      </c>
      <c r="Q890">
        <v>9.6</v>
      </c>
      <c r="R890">
        <v>124</v>
      </c>
      <c r="S890">
        <v>8</v>
      </c>
      <c r="T890">
        <v>9</v>
      </c>
      <c r="U890">
        <v>11</v>
      </c>
      <c r="Y890" t="s">
        <v>1061</v>
      </c>
      <c r="Z890">
        <v>1033</v>
      </c>
      <c r="AA890" t="s">
        <v>213</v>
      </c>
    </row>
    <row r="891" spans="1:27" x14ac:dyDescent="0.25">
      <c r="A891" s="20" t="s">
        <v>210</v>
      </c>
      <c r="B891" s="20" t="s">
        <v>211</v>
      </c>
      <c r="C891" s="20" t="s">
        <v>2296</v>
      </c>
      <c r="D891" s="37" t="str">
        <f>VLOOKUP(S891, method!$A$1:$B$15, 2, 0)</f>
        <v>中前</v>
      </c>
      <c r="E891">
        <v>423</v>
      </c>
      <c r="F891" s="34">
        <v>5</v>
      </c>
      <c r="G891" t="s">
        <v>1006</v>
      </c>
      <c r="H891" s="31" t="s">
        <v>461</v>
      </c>
      <c r="I891" s="43">
        <v>1000</v>
      </c>
      <c r="J891" s="32" t="s">
        <v>435</v>
      </c>
      <c r="K891">
        <v>4</v>
      </c>
      <c r="L891">
        <v>9</v>
      </c>
      <c r="M891">
        <v>52</v>
      </c>
      <c r="N891" s="19" t="s">
        <v>24</v>
      </c>
      <c r="O891" s="23" t="s">
        <v>487</v>
      </c>
      <c r="P891">
        <v>4</v>
      </c>
      <c r="Q891">
        <v>8.6999999999999993</v>
      </c>
      <c r="R891">
        <v>123</v>
      </c>
      <c r="S891">
        <v>6</v>
      </c>
      <c r="T891">
        <v>6</v>
      </c>
      <c r="U891">
        <v>5</v>
      </c>
      <c r="Y891" t="s">
        <v>1415</v>
      </c>
      <c r="Z891">
        <v>1023</v>
      </c>
      <c r="AA891" t="s">
        <v>1120</v>
      </c>
    </row>
    <row r="892" spans="1:27" x14ac:dyDescent="0.25">
      <c r="A892" s="20" t="s">
        <v>210</v>
      </c>
      <c r="B892" s="20" t="s">
        <v>211</v>
      </c>
      <c r="C892" s="20" t="s">
        <v>2296</v>
      </c>
      <c r="D892" s="35" t="str">
        <f>VLOOKUP(S892, method!$A$1:$B$15, 2, 0)</f>
        <v>放頭</v>
      </c>
      <c r="E892">
        <v>140</v>
      </c>
      <c r="F892" s="34">
        <v>5</v>
      </c>
      <c r="G892" t="s">
        <v>811</v>
      </c>
      <c r="H892" t="s">
        <v>441</v>
      </c>
      <c r="I892" s="43">
        <v>1000</v>
      </c>
      <c r="J892" s="32" t="s">
        <v>435</v>
      </c>
      <c r="K892">
        <v>4</v>
      </c>
      <c r="L892">
        <v>7</v>
      </c>
      <c r="M892">
        <v>52</v>
      </c>
      <c r="N892" s="19" t="s">
        <v>24</v>
      </c>
      <c r="O892" s="23" t="s">
        <v>487</v>
      </c>
      <c r="P892">
        <v>4</v>
      </c>
      <c r="Q892">
        <v>3.9</v>
      </c>
      <c r="R892">
        <v>116</v>
      </c>
      <c r="S892">
        <v>1</v>
      </c>
      <c r="T892">
        <v>1</v>
      </c>
      <c r="U892">
        <v>5</v>
      </c>
      <c r="Y892" t="s">
        <v>1416</v>
      </c>
      <c r="Z892">
        <v>1038</v>
      </c>
      <c r="AA892" t="s">
        <v>235</v>
      </c>
    </row>
    <row r="893" spans="1:27" x14ac:dyDescent="0.25">
      <c r="A893" s="20" t="s">
        <v>210</v>
      </c>
      <c r="B893" s="21" t="s">
        <v>215</v>
      </c>
      <c r="C893" s="21" t="s">
        <v>2297</v>
      </c>
      <c r="D893" s="35" t="str">
        <f>VLOOKUP(S893, method!$A$1:$B$15, 2, 0)</f>
        <v>放頭</v>
      </c>
      <c r="E893">
        <v>822</v>
      </c>
      <c r="F893" s="28">
        <v>1</v>
      </c>
      <c r="G893" t="s">
        <v>590</v>
      </c>
      <c r="H893" s="31" t="s">
        <v>450</v>
      </c>
      <c r="I893" s="43">
        <v>1000</v>
      </c>
      <c r="J893" s="32" t="s">
        <v>446</v>
      </c>
      <c r="K893">
        <v>4</v>
      </c>
      <c r="L893">
        <v>11</v>
      </c>
      <c r="M893">
        <v>52</v>
      </c>
      <c r="N893" s="25" t="s">
        <v>50</v>
      </c>
      <c r="O893" s="16" t="s">
        <v>29</v>
      </c>
      <c r="P893" s="12" t="s">
        <v>431</v>
      </c>
      <c r="Q893">
        <v>61</v>
      </c>
      <c r="R893">
        <v>128</v>
      </c>
      <c r="S893">
        <v>1</v>
      </c>
      <c r="T893">
        <v>1</v>
      </c>
      <c r="U893">
        <v>1</v>
      </c>
      <c r="Y893" t="s">
        <v>216</v>
      </c>
      <c r="Z893">
        <v>1066</v>
      </c>
      <c r="AA893" t="s">
        <v>546</v>
      </c>
    </row>
    <row r="894" spans="1:27" x14ac:dyDescent="0.25">
      <c r="A894" s="20" t="s">
        <v>210</v>
      </c>
      <c r="B894" s="22" t="s">
        <v>218</v>
      </c>
      <c r="C894" s="22" t="s">
        <v>2298</v>
      </c>
      <c r="D894" s="37" t="str">
        <f>VLOOKUP(S894, method!$A$1:$B$15, 2, 0)</f>
        <v>中前</v>
      </c>
      <c r="E894">
        <v>822</v>
      </c>
      <c r="F894">
        <v>9</v>
      </c>
      <c r="G894" t="s">
        <v>590</v>
      </c>
      <c r="H894" s="31" t="s">
        <v>450</v>
      </c>
      <c r="I894" s="43">
        <v>1000</v>
      </c>
      <c r="J894" s="32" t="s">
        <v>446</v>
      </c>
      <c r="K894">
        <v>4</v>
      </c>
      <c r="L894">
        <v>7</v>
      </c>
      <c r="M894">
        <v>58</v>
      </c>
      <c r="N894" s="27" t="s">
        <v>64</v>
      </c>
      <c r="O894" s="18" t="s">
        <v>116</v>
      </c>
      <c r="P894" t="s">
        <v>442</v>
      </c>
      <c r="Q894">
        <v>4</v>
      </c>
      <c r="R894">
        <v>134</v>
      </c>
      <c r="S894">
        <v>6</v>
      </c>
      <c r="T894">
        <v>9</v>
      </c>
      <c r="U894">
        <v>9</v>
      </c>
      <c r="Y894" t="s">
        <v>1407</v>
      </c>
      <c r="Z894">
        <v>1111</v>
      </c>
      <c r="AA894" t="s">
        <v>77</v>
      </c>
    </row>
    <row r="895" spans="1:27" x14ac:dyDescent="0.25">
      <c r="A895" s="20" t="s">
        <v>210</v>
      </c>
      <c r="B895" s="22" t="s">
        <v>218</v>
      </c>
      <c r="C895" s="22" t="s">
        <v>2298</v>
      </c>
      <c r="D895" s="37" t="str">
        <f>VLOOKUP(S895, method!$A$1:$B$15, 2, 0)</f>
        <v>中前</v>
      </c>
      <c r="E895">
        <v>692</v>
      </c>
      <c r="F895" s="28">
        <v>1</v>
      </c>
      <c r="G895" t="s">
        <v>593</v>
      </c>
      <c r="H895" s="31" t="s">
        <v>461</v>
      </c>
      <c r="I895" s="43">
        <v>1000</v>
      </c>
      <c r="J895" s="32" t="s">
        <v>446</v>
      </c>
      <c r="K895">
        <v>4</v>
      </c>
      <c r="L895">
        <v>7</v>
      </c>
      <c r="M895">
        <v>51</v>
      </c>
      <c r="N895" s="27" t="s">
        <v>64</v>
      </c>
      <c r="O895" s="18" t="s">
        <v>116</v>
      </c>
      <c r="P895" s="12" t="s">
        <v>451</v>
      </c>
      <c r="Q895">
        <v>4.9000000000000004</v>
      </c>
      <c r="R895">
        <v>128</v>
      </c>
      <c r="S895">
        <v>5</v>
      </c>
      <c r="T895">
        <v>4</v>
      </c>
      <c r="U895">
        <v>1</v>
      </c>
      <c r="Y895" t="s">
        <v>219</v>
      </c>
      <c r="Z895">
        <v>1098</v>
      </c>
      <c r="AA895" t="s">
        <v>77</v>
      </c>
    </row>
    <row r="896" spans="1:27" x14ac:dyDescent="0.25">
      <c r="A896" s="20" t="s">
        <v>210</v>
      </c>
      <c r="B896" s="22" t="s">
        <v>218</v>
      </c>
      <c r="C896" s="22" t="s">
        <v>2298</v>
      </c>
      <c r="D896" s="35" t="str">
        <f>VLOOKUP(S896, method!$A$1:$B$15, 2, 0)</f>
        <v>放頭</v>
      </c>
      <c r="E896">
        <v>664</v>
      </c>
      <c r="F896" s="34">
        <v>4</v>
      </c>
      <c r="G896" t="s">
        <v>1341</v>
      </c>
      <c r="H896" t="s">
        <v>429</v>
      </c>
      <c r="I896">
        <v>1200</v>
      </c>
      <c r="J896" s="32" t="s">
        <v>435</v>
      </c>
      <c r="K896">
        <v>4</v>
      </c>
      <c r="L896">
        <v>5</v>
      </c>
      <c r="M896">
        <v>52</v>
      </c>
      <c r="N896" s="27" t="s">
        <v>64</v>
      </c>
      <c r="O896" s="25" t="s">
        <v>150</v>
      </c>
      <c r="P896" s="12" t="s">
        <v>558</v>
      </c>
      <c r="Q896">
        <v>17</v>
      </c>
      <c r="R896">
        <v>127</v>
      </c>
      <c r="S896">
        <v>1</v>
      </c>
      <c r="T896">
        <v>1</v>
      </c>
      <c r="U896">
        <v>4</v>
      </c>
      <c r="Y896" t="s">
        <v>356</v>
      </c>
      <c r="Z896">
        <v>1097</v>
      </c>
      <c r="AA896" t="s">
        <v>77</v>
      </c>
    </row>
    <row r="897" spans="1:27" x14ac:dyDescent="0.25">
      <c r="A897" s="20" t="s">
        <v>210</v>
      </c>
      <c r="B897" s="22" t="s">
        <v>218</v>
      </c>
      <c r="C897" s="22" t="s">
        <v>2298</v>
      </c>
      <c r="D897" s="35" t="str">
        <f>VLOOKUP(S897, method!$A$1:$B$15, 2, 0)</f>
        <v>放頭</v>
      </c>
      <c r="E897">
        <v>584</v>
      </c>
      <c r="F897" s="28">
        <v>3</v>
      </c>
      <c r="G897" t="s">
        <v>1377</v>
      </c>
      <c r="H897" t="s">
        <v>429</v>
      </c>
      <c r="I897">
        <v>1200</v>
      </c>
      <c r="J897" s="32" t="s">
        <v>435</v>
      </c>
      <c r="K897">
        <v>4</v>
      </c>
      <c r="L897">
        <v>1</v>
      </c>
      <c r="M897">
        <v>52</v>
      </c>
      <c r="N897" s="27" t="s">
        <v>64</v>
      </c>
      <c r="O897" s="22" t="s">
        <v>588</v>
      </c>
      <c r="P897">
        <v>3</v>
      </c>
      <c r="Q897">
        <v>5.2</v>
      </c>
      <c r="R897">
        <v>117</v>
      </c>
      <c r="S897">
        <v>1</v>
      </c>
      <c r="T897">
        <v>1</v>
      </c>
      <c r="U897">
        <v>3</v>
      </c>
      <c r="Y897" t="s">
        <v>947</v>
      </c>
      <c r="Z897">
        <v>1100</v>
      </c>
      <c r="AA897" t="s">
        <v>254</v>
      </c>
    </row>
    <row r="898" spans="1:27" x14ac:dyDescent="0.25">
      <c r="A898" s="20" t="s">
        <v>210</v>
      </c>
      <c r="B898" s="22" t="s">
        <v>218</v>
      </c>
      <c r="C898" s="22" t="s">
        <v>2298</v>
      </c>
      <c r="D898" s="35" t="str">
        <f>VLOOKUP(S898, method!$A$1:$B$15, 2, 0)</f>
        <v>放頭</v>
      </c>
      <c r="E898">
        <v>526</v>
      </c>
      <c r="F898">
        <v>8</v>
      </c>
      <c r="G898" t="s">
        <v>528</v>
      </c>
      <c r="H898" t="s">
        <v>434</v>
      </c>
      <c r="I898">
        <v>1400</v>
      </c>
      <c r="J898" s="32" t="s">
        <v>446</v>
      </c>
      <c r="K898">
        <v>4</v>
      </c>
      <c r="L898">
        <v>2</v>
      </c>
      <c r="M898">
        <v>54</v>
      </c>
      <c r="N898" s="27" t="s">
        <v>64</v>
      </c>
      <c r="O898" s="22" t="s">
        <v>588</v>
      </c>
      <c r="P898" t="s">
        <v>474</v>
      </c>
      <c r="Q898">
        <v>23</v>
      </c>
      <c r="R898">
        <v>119</v>
      </c>
      <c r="S898">
        <v>1</v>
      </c>
      <c r="T898">
        <v>1</v>
      </c>
      <c r="U898">
        <v>1</v>
      </c>
      <c r="V898">
        <v>8</v>
      </c>
      <c r="Y898" t="s">
        <v>1417</v>
      </c>
      <c r="Z898">
        <v>1105</v>
      </c>
      <c r="AA898" t="s">
        <v>16</v>
      </c>
    </row>
    <row r="899" spans="1:27" x14ac:dyDescent="0.25">
      <c r="A899" s="20" t="s">
        <v>210</v>
      </c>
      <c r="B899" s="22" t="s">
        <v>218</v>
      </c>
      <c r="C899" s="22" t="s">
        <v>2298</v>
      </c>
      <c r="D899" s="35" t="str">
        <f>VLOOKUP(S899, method!$A$1:$B$15, 2, 0)</f>
        <v>放頭</v>
      </c>
      <c r="E899">
        <v>470</v>
      </c>
      <c r="F899" s="28">
        <v>3</v>
      </c>
      <c r="G899" t="s">
        <v>1040</v>
      </c>
      <c r="H899" t="s">
        <v>518</v>
      </c>
      <c r="I899">
        <v>1400</v>
      </c>
      <c r="J899" s="32" t="s">
        <v>435</v>
      </c>
      <c r="K899">
        <v>4</v>
      </c>
      <c r="L899">
        <v>6</v>
      </c>
      <c r="M899">
        <v>54</v>
      </c>
      <c r="N899" s="27" t="s">
        <v>64</v>
      </c>
      <c r="O899" s="22" t="s">
        <v>588</v>
      </c>
      <c r="P899" s="12" t="s">
        <v>464</v>
      </c>
      <c r="Q899">
        <v>82</v>
      </c>
      <c r="R899">
        <v>120</v>
      </c>
      <c r="S899">
        <v>1</v>
      </c>
      <c r="T899">
        <v>1</v>
      </c>
      <c r="U899">
        <v>1</v>
      </c>
      <c r="V899">
        <v>3</v>
      </c>
      <c r="Y899" t="s">
        <v>1276</v>
      </c>
      <c r="Z899">
        <v>1109</v>
      </c>
      <c r="AA899" t="s">
        <v>16</v>
      </c>
    </row>
    <row r="900" spans="1:27" x14ac:dyDescent="0.25">
      <c r="A900" s="20" t="s">
        <v>210</v>
      </c>
      <c r="B900" s="22" t="s">
        <v>218</v>
      </c>
      <c r="C900" s="22" t="s">
        <v>2298</v>
      </c>
      <c r="D900" s="35" t="str">
        <f>VLOOKUP(S900, method!$A$1:$B$15, 2, 0)</f>
        <v>放頭</v>
      </c>
      <c r="E900">
        <v>420</v>
      </c>
      <c r="F900">
        <v>7</v>
      </c>
      <c r="G900" t="s">
        <v>1083</v>
      </c>
      <c r="H900" t="s">
        <v>467</v>
      </c>
      <c r="I900">
        <v>1200</v>
      </c>
      <c r="J900" s="33" t="s">
        <v>483</v>
      </c>
      <c r="K900">
        <v>4</v>
      </c>
      <c r="L900">
        <v>10</v>
      </c>
      <c r="M900">
        <v>56</v>
      </c>
      <c r="N900" s="27" t="s">
        <v>64</v>
      </c>
      <c r="O900" s="18" t="s">
        <v>524</v>
      </c>
      <c r="P900">
        <v>6</v>
      </c>
      <c r="Q900">
        <v>17</v>
      </c>
      <c r="R900">
        <v>127</v>
      </c>
      <c r="S900">
        <v>1</v>
      </c>
      <c r="T900">
        <v>1</v>
      </c>
      <c r="U900">
        <v>7</v>
      </c>
      <c r="Y900" t="s">
        <v>1418</v>
      </c>
      <c r="Z900">
        <v>1113</v>
      </c>
      <c r="AA900" t="s">
        <v>453</v>
      </c>
    </row>
    <row r="901" spans="1:27" x14ac:dyDescent="0.25">
      <c r="A901" s="20" t="s">
        <v>210</v>
      </c>
      <c r="B901" s="22" t="s">
        <v>218</v>
      </c>
      <c r="C901" s="22" t="s">
        <v>2298</v>
      </c>
      <c r="D901" s="35" t="str">
        <f>VLOOKUP(S901, method!$A$1:$B$15, 2, 0)</f>
        <v>放頭</v>
      </c>
      <c r="E901">
        <v>368</v>
      </c>
      <c r="F901" s="34">
        <v>4</v>
      </c>
      <c r="G901" t="s">
        <v>913</v>
      </c>
      <c r="H901" s="31" t="s">
        <v>461</v>
      </c>
      <c r="I901">
        <v>1200</v>
      </c>
      <c r="J901" s="32" t="s">
        <v>435</v>
      </c>
      <c r="K901">
        <v>4</v>
      </c>
      <c r="L901">
        <v>12</v>
      </c>
      <c r="M901">
        <v>58</v>
      </c>
      <c r="N901" s="27" t="s">
        <v>64</v>
      </c>
      <c r="O901" s="18" t="s">
        <v>524</v>
      </c>
      <c r="P901" s="12" t="s">
        <v>558</v>
      </c>
      <c r="Q901">
        <v>9.6</v>
      </c>
      <c r="R901">
        <v>126</v>
      </c>
      <c r="S901">
        <v>1</v>
      </c>
      <c r="T901">
        <v>1</v>
      </c>
      <c r="U901">
        <v>4</v>
      </c>
      <c r="Y901" t="s">
        <v>1100</v>
      </c>
      <c r="Z901">
        <v>1108</v>
      </c>
      <c r="AA901" t="s">
        <v>77</v>
      </c>
    </row>
    <row r="902" spans="1:27" x14ac:dyDescent="0.25">
      <c r="A902" s="20" t="s">
        <v>210</v>
      </c>
      <c r="B902" s="22" t="s">
        <v>218</v>
      </c>
      <c r="C902" s="22" t="s">
        <v>2298</v>
      </c>
      <c r="D902" s="35" t="str">
        <f>VLOOKUP(S902, method!$A$1:$B$15, 2, 0)</f>
        <v>放頭</v>
      </c>
      <c r="E902">
        <v>351</v>
      </c>
      <c r="F902">
        <v>8</v>
      </c>
      <c r="G902" t="s">
        <v>566</v>
      </c>
      <c r="H902" s="31" t="s">
        <v>455</v>
      </c>
      <c r="I902" s="43">
        <v>1000</v>
      </c>
      <c r="J902" s="32" t="s">
        <v>435</v>
      </c>
      <c r="K902">
        <v>4</v>
      </c>
      <c r="L902">
        <v>12</v>
      </c>
      <c r="M902">
        <v>59</v>
      </c>
      <c r="N902" s="27" t="s">
        <v>64</v>
      </c>
      <c r="O902" s="18" t="s">
        <v>524</v>
      </c>
      <c r="P902" t="s">
        <v>600</v>
      </c>
      <c r="Q902">
        <v>11</v>
      </c>
      <c r="R902">
        <v>127</v>
      </c>
      <c r="S902">
        <v>3</v>
      </c>
      <c r="T902">
        <v>2</v>
      </c>
      <c r="U902">
        <v>8</v>
      </c>
      <c r="Y902" t="s">
        <v>1419</v>
      </c>
      <c r="Z902">
        <v>1108</v>
      </c>
      <c r="AA902" t="s">
        <v>77</v>
      </c>
    </row>
    <row r="903" spans="1:27" x14ac:dyDescent="0.25">
      <c r="A903" s="20" t="s">
        <v>210</v>
      </c>
      <c r="B903" s="22" t="s">
        <v>218</v>
      </c>
      <c r="C903" s="22" t="s">
        <v>2298</v>
      </c>
      <c r="D903" s="37" t="str">
        <f>VLOOKUP(S903, method!$A$1:$B$15, 2, 0)</f>
        <v>中前</v>
      </c>
      <c r="E903">
        <v>288</v>
      </c>
      <c r="F903">
        <v>9</v>
      </c>
      <c r="G903" t="s">
        <v>536</v>
      </c>
      <c r="H903" s="42" t="s">
        <v>445</v>
      </c>
      <c r="I903" s="43">
        <v>1000</v>
      </c>
      <c r="J903" s="32" t="s">
        <v>435</v>
      </c>
      <c r="K903">
        <v>4</v>
      </c>
      <c r="L903">
        <v>4</v>
      </c>
      <c r="M903">
        <v>59</v>
      </c>
      <c r="N903" s="27" t="s">
        <v>64</v>
      </c>
      <c r="O903" s="27" t="s">
        <v>398</v>
      </c>
      <c r="P903" t="s">
        <v>442</v>
      </c>
      <c r="Q903">
        <v>5.5</v>
      </c>
      <c r="R903">
        <v>135</v>
      </c>
      <c r="S903">
        <v>4</v>
      </c>
      <c r="T903">
        <v>4</v>
      </c>
      <c r="U903">
        <v>9</v>
      </c>
      <c r="Y903" t="s">
        <v>1233</v>
      </c>
      <c r="Z903">
        <v>1113</v>
      </c>
      <c r="AA903" t="s">
        <v>77</v>
      </c>
    </row>
    <row r="904" spans="1:27" x14ac:dyDescent="0.25">
      <c r="A904" s="20" t="s">
        <v>210</v>
      </c>
      <c r="B904" s="22" t="s">
        <v>218</v>
      </c>
      <c r="C904" s="22" t="s">
        <v>2298</v>
      </c>
      <c r="D904" s="37" t="str">
        <f>VLOOKUP(S904, method!$A$1:$B$15, 2, 0)</f>
        <v>中前</v>
      </c>
      <c r="E904">
        <v>234</v>
      </c>
      <c r="F904" s="28">
        <v>2</v>
      </c>
      <c r="G904" t="s">
        <v>1214</v>
      </c>
      <c r="H904" s="31" t="s">
        <v>450</v>
      </c>
      <c r="I904" s="43">
        <v>1000</v>
      </c>
      <c r="J904" s="32" t="s">
        <v>435</v>
      </c>
      <c r="K904">
        <v>4</v>
      </c>
      <c r="L904">
        <v>4</v>
      </c>
      <c r="M904">
        <v>57</v>
      </c>
      <c r="N904" s="27" t="s">
        <v>64</v>
      </c>
      <c r="O904" s="25" t="s">
        <v>405</v>
      </c>
      <c r="P904" s="12" t="s">
        <v>883</v>
      </c>
      <c r="Q904">
        <v>8.3000000000000007</v>
      </c>
      <c r="R904">
        <v>134</v>
      </c>
      <c r="S904">
        <v>4</v>
      </c>
      <c r="T904">
        <v>4</v>
      </c>
      <c r="U904">
        <v>2</v>
      </c>
      <c r="Y904" t="s">
        <v>1123</v>
      </c>
      <c r="Z904">
        <v>1099</v>
      </c>
      <c r="AA904" t="s">
        <v>77</v>
      </c>
    </row>
    <row r="905" spans="1:27" x14ac:dyDescent="0.25">
      <c r="A905" s="20" t="s">
        <v>210</v>
      </c>
      <c r="B905" s="22" t="s">
        <v>218</v>
      </c>
      <c r="C905" s="22" t="s">
        <v>2298</v>
      </c>
      <c r="D905" s="37" t="str">
        <f>VLOOKUP(S905, method!$A$1:$B$15, 2, 0)</f>
        <v>中前</v>
      </c>
      <c r="E905">
        <v>179</v>
      </c>
      <c r="F905" s="28">
        <v>2</v>
      </c>
      <c r="G905" t="s">
        <v>473</v>
      </c>
      <c r="H905" s="31" t="s">
        <v>455</v>
      </c>
      <c r="I905" s="43">
        <v>1000</v>
      </c>
      <c r="J905" s="32" t="s">
        <v>435</v>
      </c>
      <c r="K905">
        <v>4</v>
      </c>
      <c r="L905">
        <v>1</v>
      </c>
      <c r="M905">
        <v>56</v>
      </c>
      <c r="N905" s="27" t="s">
        <v>64</v>
      </c>
      <c r="O905" s="18" t="s">
        <v>524</v>
      </c>
      <c r="P905" s="12" t="s">
        <v>662</v>
      </c>
      <c r="Q905">
        <v>3</v>
      </c>
      <c r="R905">
        <v>125</v>
      </c>
      <c r="S905">
        <v>6</v>
      </c>
      <c r="T905">
        <v>5</v>
      </c>
      <c r="U905">
        <v>2</v>
      </c>
      <c r="Y905" t="s">
        <v>1420</v>
      </c>
      <c r="Z905">
        <v>1091</v>
      </c>
      <c r="AA905" t="s">
        <v>77</v>
      </c>
    </row>
    <row r="906" spans="1:27" x14ac:dyDescent="0.25">
      <c r="A906" s="20" t="s">
        <v>210</v>
      </c>
      <c r="B906" s="22" t="s">
        <v>218</v>
      </c>
      <c r="C906" s="22" t="s">
        <v>2298</v>
      </c>
      <c r="D906" s="35" t="str">
        <f>VLOOKUP(S906, method!$A$1:$B$15, 2, 0)</f>
        <v>放頭</v>
      </c>
      <c r="E906">
        <v>161</v>
      </c>
      <c r="F906" s="28">
        <v>3</v>
      </c>
      <c r="G906" t="s">
        <v>569</v>
      </c>
      <c r="H906" s="31" t="s">
        <v>450</v>
      </c>
      <c r="I906">
        <v>1200</v>
      </c>
      <c r="J906" s="32" t="s">
        <v>435</v>
      </c>
      <c r="K906">
        <v>4</v>
      </c>
      <c r="L906">
        <v>4</v>
      </c>
      <c r="M906">
        <v>56</v>
      </c>
      <c r="N906" s="27" t="s">
        <v>64</v>
      </c>
      <c r="O906" s="18" t="s">
        <v>524</v>
      </c>
      <c r="P906" s="12" t="s">
        <v>451</v>
      </c>
      <c r="Q906">
        <v>10</v>
      </c>
      <c r="R906">
        <v>124</v>
      </c>
      <c r="S906">
        <v>1</v>
      </c>
      <c r="T906">
        <v>1</v>
      </c>
      <c r="U906">
        <v>3</v>
      </c>
      <c r="Y906" t="s">
        <v>1151</v>
      </c>
      <c r="Z906">
        <v>1097</v>
      </c>
      <c r="AA906" t="s">
        <v>77</v>
      </c>
    </row>
    <row r="907" spans="1:27" x14ac:dyDescent="0.25">
      <c r="A907" s="20" t="s">
        <v>210</v>
      </c>
      <c r="B907" s="22" t="s">
        <v>218</v>
      </c>
      <c r="C907" s="22" t="s">
        <v>2298</v>
      </c>
      <c r="D907" s="35" t="str">
        <f>VLOOKUP(S907, method!$A$1:$B$15, 2, 0)</f>
        <v>放頭</v>
      </c>
      <c r="E907">
        <v>90</v>
      </c>
      <c r="F907">
        <v>8</v>
      </c>
      <c r="G907" t="s">
        <v>827</v>
      </c>
      <c r="H907" s="31" t="s">
        <v>450</v>
      </c>
      <c r="I907">
        <v>1200</v>
      </c>
      <c r="J907" s="32" t="s">
        <v>435</v>
      </c>
      <c r="K907">
        <v>4</v>
      </c>
      <c r="L907">
        <v>12</v>
      </c>
      <c r="M907">
        <v>56</v>
      </c>
      <c r="N907" s="27" t="s">
        <v>64</v>
      </c>
      <c r="O907" s="18" t="s">
        <v>116</v>
      </c>
      <c r="P907" t="s">
        <v>436</v>
      </c>
      <c r="Q907">
        <v>20</v>
      </c>
      <c r="R907">
        <v>132</v>
      </c>
      <c r="S907">
        <v>2</v>
      </c>
      <c r="T907">
        <v>2</v>
      </c>
      <c r="U907">
        <v>8</v>
      </c>
      <c r="Y907" t="s">
        <v>1421</v>
      </c>
      <c r="Z907">
        <v>1068</v>
      </c>
      <c r="AA907" t="s">
        <v>77</v>
      </c>
    </row>
    <row r="908" spans="1:27" x14ac:dyDescent="0.25">
      <c r="A908" s="20" t="s">
        <v>210</v>
      </c>
      <c r="B908" s="22" t="s">
        <v>218</v>
      </c>
      <c r="C908" s="22" t="s">
        <v>2298</v>
      </c>
      <c r="D908" s="35" t="str">
        <f>VLOOKUP(S908, method!$A$1:$B$15, 2, 0)</f>
        <v>放頭</v>
      </c>
      <c r="E908">
        <v>818</v>
      </c>
      <c r="F908" s="34">
        <v>5</v>
      </c>
      <c r="G908" t="s">
        <v>729</v>
      </c>
      <c r="H908" s="31" t="s">
        <v>455</v>
      </c>
      <c r="I908">
        <v>1200</v>
      </c>
      <c r="J908" s="32" t="s">
        <v>446</v>
      </c>
      <c r="K908">
        <v>4</v>
      </c>
      <c r="L908">
        <v>7</v>
      </c>
      <c r="M908">
        <v>56</v>
      </c>
      <c r="N908" s="27" t="s">
        <v>64</v>
      </c>
      <c r="O908" s="18" t="s">
        <v>116</v>
      </c>
      <c r="P908" t="s">
        <v>459</v>
      </c>
      <c r="Q908">
        <v>5.2</v>
      </c>
      <c r="R908">
        <v>132</v>
      </c>
      <c r="S908">
        <v>3</v>
      </c>
      <c r="T908">
        <v>4</v>
      </c>
      <c r="U908">
        <v>5</v>
      </c>
      <c r="Y908" t="s">
        <v>1300</v>
      </c>
      <c r="Z908">
        <v>1077</v>
      </c>
      <c r="AA908" t="s">
        <v>77</v>
      </c>
    </row>
    <row r="909" spans="1:27" x14ac:dyDescent="0.25">
      <c r="A909" s="20" t="s">
        <v>210</v>
      </c>
      <c r="B909" s="22" t="s">
        <v>218</v>
      </c>
      <c r="C909" s="22" t="s">
        <v>2298</v>
      </c>
      <c r="D909" s="35" t="str">
        <f>VLOOKUP(S909, method!$A$1:$B$15, 2, 0)</f>
        <v>放頭</v>
      </c>
      <c r="E909">
        <v>776</v>
      </c>
      <c r="F909" s="28">
        <v>2</v>
      </c>
      <c r="G909" t="s">
        <v>698</v>
      </c>
      <c r="H909" s="31" t="s">
        <v>461</v>
      </c>
      <c r="I909">
        <v>1200</v>
      </c>
      <c r="J909" s="32" t="s">
        <v>435</v>
      </c>
      <c r="K909">
        <v>4</v>
      </c>
      <c r="L909">
        <v>2</v>
      </c>
      <c r="M909">
        <v>55</v>
      </c>
      <c r="N909" s="27" t="s">
        <v>64</v>
      </c>
      <c r="O909" s="18" t="s">
        <v>524</v>
      </c>
      <c r="P909" s="12" t="s">
        <v>480</v>
      </c>
      <c r="Q909">
        <v>2</v>
      </c>
      <c r="R909">
        <v>125</v>
      </c>
      <c r="S909">
        <v>3</v>
      </c>
      <c r="T909">
        <v>3</v>
      </c>
      <c r="U909">
        <v>2</v>
      </c>
      <c r="Y909" t="s">
        <v>296</v>
      </c>
      <c r="Z909">
        <v>1070</v>
      </c>
      <c r="AA909" t="s">
        <v>77</v>
      </c>
    </row>
    <row r="910" spans="1:27" x14ac:dyDescent="0.25">
      <c r="A910" s="20" t="s">
        <v>210</v>
      </c>
      <c r="B910" s="22" t="s">
        <v>218</v>
      </c>
      <c r="C910" s="22" t="s">
        <v>2298</v>
      </c>
      <c r="D910" s="35" t="str">
        <f>VLOOKUP(S910, method!$A$1:$B$15, 2, 0)</f>
        <v>放頭</v>
      </c>
      <c r="E910">
        <v>688</v>
      </c>
      <c r="F910" s="28">
        <v>1</v>
      </c>
      <c r="G910" t="s">
        <v>580</v>
      </c>
      <c r="H910" s="30" t="s">
        <v>445</v>
      </c>
      <c r="I910">
        <v>1200</v>
      </c>
      <c r="J910" s="32" t="s">
        <v>435</v>
      </c>
      <c r="K910">
        <v>4</v>
      </c>
      <c r="L910">
        <v>1</v>
      </c>
      <c r="M910">
        <v>49</v>
      </c>
      <c r="N910" s="27" t="s">
        <v>64</v>
      </c>
      <c r="O910" s="18" t="s">
        <v>116</v>
      </c>
      <c r="P910" s="12" t="s">
        <v>431</v>
      </c>
      <c r="Q910">
        <v>1.9</v>
      </c>
      <c r="R910">
        <v>124</v>
      </c>
      <c r="S910">
        <v>1</v>
      </c>
      <c r="T910">
        <v>1</v>
      </c>
      <c r="U910">
        <v>1</v>
      </c>
      <c r="Y910" t="s">
        <v>1104</v>
      </c>
      <c r="Z910">
        <v>1073</v>
      </c>
      <c r="AA910" t="s">
        <v>77</v>
      </c>
    </row>
    <row r="911" spans="1:27" x14ac:dyDescent="0.25">
      <c r="A911" s="20" t="s">
        <v>210</v>
      </c>
      <c r="B911" s="22" t="s">
        <v>218</v>
      </c>
      <c r="C911" s="22" t="s">
        <v>2298</v>
      </c>
      <c r="D911" s="35" t="str">
        <f>VLOOKUP(S911, method!$A$1:$B$15, 2, 0)</f>
        <v>放頭</v>
      </c>
      <c r="E911">
        <v>648</v>
      </c>
      <c r="F911" s="28">
        <v>2</v>
      </c>
      <c r="G911" t="s">
        <v>794</v>
      </c>
      <c r="H911" s="31" t="s">
        <v>455</v>
      </c>
      <c r="I911">
        <v>1200</v>
      </c>
      <c r="J911" s="32" t="s">
        <v>435</v>
      </c>
      <c r="K911">
        <v>4</v>
      </c>
      <c r="L911">
        <v>1</v>
      </c>
      <c r="M911">
        <v>48</v>
      </c>
      <c r="N911" s="27" t="s">
        <v>64</v>
      </c>
      <c r="O911" s="18" t="s">
        <v>524</v>
      </c>
      <c r="P911" s="12" t="s">
        <v>431</v>
      </c>
      <c r="Q911">
        <v>3.2</v>
      </c>
      <c r="R911">
        <v>118</v>
      </c>
      <c r="S911">
        <v>1</v>
      </c>
      <c r="T911">
        <v>1</v>
      </c>
      <c r="U911">
        <v>2</v>
      </c>
      <c r="Y911" t="s">
        <v>1017</v>
      </c>
      <c r="Z911">
        <v>1075</v>
      </c>
      <c r="AA911" t="s">
        <v>77</v>
      </c>
    </row>
    <row r="912" spans="1:27" x14ac:dyDescent="0.25">
      <c r="A912" s="20" t="s">
        <v>210</v>
      </c>
      <c r="B912" s="22" t="s">
        <v>218</v>
      </c>
      <c r="C912" s="22" t="s">
        <v>2298</v>
      </c>
      <c r="D912" s="35" t="str">
        <f>VLOOKUP(S912, method!$A$1:$B$15, 2, 0)</f>
        <v>放頭</v>
      </c>
      <c r="E912">
        <v>611</v>
      </c>
      <c r="F912" s="28">
        <v>3</v>
      </c>
      <c r="G912" t="s">
        <v>1024</v>
      </c>
      <c r="H912" s="30" t="s">
        <v>445</v>
      </c>
      <c r="I912" s="43">
        <v>1000</v>
      </c>
      <c r="J912" s="32" t="s">
        <v>435</v>
      </c>
      <c r="K912">
        <v>4</v>
      </c>
      <c r="L912">
        <v>11</v>
      </c>
      <c r="M912">
        <v>48</v>
      </c>
      <c r="N912" s="27" t="s">
        <v>64</v>
      </c>
      <c r="O912" s="18" t="s">
        <v>116</v>
      </c>
      <c r="P912" s="12" t="s">
        <v>456</v>
      </c>
      <c r="Q912">
        <v>8.4</v>
      </c>
      <c r="R912">
        <v>123</v>
      </c>
      <c r="S912">
        <v>2</v>
      </c>
      <c r="T912">
        <v>2</v>
      </c>
      <c r="U912">
        <v>3</v>
      </c>
      <c r="Y912" t="s">
        <v>1422</v>
      </c>
      <c r="Z912">
        <v>1083</v>
      </c>
      <c r="AA912" t="s">
        <v>77</v>
      </c>
    </row>
    <row r="913" spans="1:27" x14ac:dyDescent="0.25">
      <c r="A913" s="20" t="s">
        <v>210</v>
      </c>
      <c r="B913" s="22" t="s">
        <v>218</v>
      </c>
      <c r="C913" s="22" t="s">
        <v>2298</v>
      </c>
      <c r="D913" s="35" t="str">
        <f>VLOOKUP(S913, method!$A$1:$B$15, 2, 0)</f>
        <v>放頭</v>
      </c>
      <c r="E913">
        <v>514</v>
      </c>
      <c r="F913" s="34">
        <v>5</v>
      </c>
      <c r="G913" t="s">
        <v>841</v>
      </c>
      <c r="H913" s="42" t="s">
        <v>445</v>
      </c>
      <c r="I913" s="43">
        <v>1000</v>
      </c>
      <c r="J913" s="32" t="s">
        <v>435</v>
      </c>
      <c r="K913">
        <v>4</v>
      </c>
      <c r="L913">
        <v>12</v>
      </c>
      <c r="M913">
        <v>48</v>
      </c>
      <c r="N913" s="27" t="s">
        <v>64</v>
      </c>
      <c r="O913" s="18" t="s">
        <v>116</v>
      </c>
      <c r="P913" t="s">
        <v>442</v>
      </c>
      <c r="Q913">
        <v>9.6</v>
      </c>
      <c r="R913">
        <v>124</v>
      </c>
      <c r="S913">
        <v>2</v>
      </c>
      <c r="T913">
        <v>3</v>
      </c>
      <c r="U913">
        <v>5</v>
      </c>
      <c r="Y913" t="s">
        <v>1423</v>
      </c>
      <c r="Z913">
        <v>1071</v>
      </c>
      <c r="AA913" t="s">
        <v>77</v>
      </c>
    </row>
    <row r="914" spans="1:27" x14ac:dyDescent="0.25">
      <c r="A914" s="20" t="s">
        <v>210</v>
      </c>
      <c r="B914" s="22" t="s">
        <v>218</v>
      </c>
      <c r="C914" s="22" t="s">
        <v>2298</v>
      </c>
      <c r="D914" s="37" t="str">
        <f>VLOOKUP(S914, method!$A$1:$B$15, 2, 0)</f>
        <v>中前</v>
      </c>
      <c r="E914">
        <v>458</v>
      </c>
      <c r="F914" s="28">
        <v>1</v>
      </c>
      <c r="G914" t="s">
        <v>659</v>
      </c>
      <c r="H914" s="31" t="s">
        <v>450</v>
      </c>
      <c r="I914" s="43">
        <v>1000</v>
      </c>
      <c r="J914" s="32" t="s">
        <v>435</v>
      </c>
      <c r="K914">
        <v>4</v>
      </c>
      <c r="L914">
        <v>2</v>
      </c>
      <c r="M914">
        <v>41</v>
      </c>
      <c r="N914" s="27" t="s">
        <v>64</v>
      </c>
      <c r="O914" s="18" t="s">
        <v>116</v>
      </c>
      <c r="P914" s="12" t="s">
        <v>521</v>
      </c>
      <c r="Q914">
        <v>7</v>
      </c>
      <c r="R914">
        <v>119</v>
      </c>
      <c r="S914">
        <v>6</v>
      </c>
      <c r="T914">
        <v>6</v>
      </c>
      <c r="U914">
        <v>1</v>
      </c>
      <c r="Y914" t="s">
        <v>1424</v>
      </c>
      <c r="Z914">
        <v>1074</v>
      </c>
      <c r="AA914" t="s">
        <v>77</v>
      </c>
    </row>
    <row r="915" spans="1:27" x14ac:dyDescent="0.25">
      <c r="A915" s="20" t="s">
        <v>210</v>
      </c>
      <c r="B915" s="22" t="s">
        <v>218</v>
      </c>
      <c r="C915" s="22" t="s">
        <v>2298</v>
      </c>
      <c r="D915" s="35" t="str">
        <f>VLOOKUP(S915, method!$A$1:$B$15, 2, 0)</f>
        <v>放頭</v>
      </c>
      <c r="E915">
        <v>382</v>
      </c>
      <c r="F915" s="34">
        <v>5</v>
      </c>
      <c r="G915" t="s">
        <v>661</v>
      </c>
      <c r="H915" s="31" t="s">
        <v>450</v>
      </c>
      <c r="I915" s="43">
        <v>1000</v>
      </c>
      <c r="J915" s="32" t="s">
        <v>435</v>
      </c>
      <c r="K915">
        <v>4</v>
      </c>
      <c r="L915">
        <v>10</v>
      </c>
      <c r="M915">
        <v>41</v>
      </c>
      <c r="N915" s="27" t="s">
        <v>64</v>
      </c>
      <c r="O915" s="18" t="s">
        <v>116</v>
      </c>
      <c r="P915" s="12" t="s">
        <v>480</v>
      </c>
      <c r="Q915">
        <v>27</v>
      </c>
      <c r="R915">
        <v>117</v>
      </c>
      <c r="S915">
        <v>3</v>
      </c>
      <c r="T915">
        <v>2</v>
      </c>
      <c r="U915">
        <v>5</v>
      </c>
      <c r="Y915" t="s">
        <v>1425</v>
      </c>
      <c r="Z915">
        <v>1072</v>
      </c>
      <c r="AA915" t="s">
        <v>77</v>
      </c>
    </row>
    <row r="916" spans="1:27" x14ac:dyDescent="0.25">
      <c r="A916" s="20" t="s">
        <v>210</v>
      </c>
      <c r="B916" s="22" t="s">
        <v>218</v>
      </c>
      <c r="C916" s="22" t="s">
        <v>2298</v>
      </c>
      <c r="D916" s="35" t="str">
        <f>VLOOKUP(S916, method!$A$1:$B$15, 2, 0)</f>
        <v>放頭</v>
      </c>
      <c r="E916">
        <v>320</v>
      </c>
      <c r="F916">
        <v>8</v>
      </c>
      <c r="G916" t="s">
        <v>873</v>
      </c>
      <c r="H916" t="s">
        <v>467</v>
      </c>
      <c r="I916">
        <v>1200</v>
      </c>
      <c r="J916" s="32" t="s">
        <v>435</v>
      </c>
      <c r="K916">
        <v>4</v>
      </c>
      <c r="L916">
        <v>3</v>
      </c>
      <c r="M916">
        <v>43</v>
      </c>
      <c r="N916" s="27" t="s">
        <v>64</v>
      </c>
      <c r="O916" s="26" t="s">
        <v>693</v>
      </c>
      <c r="P916" t="s">
        <v>624</v>
      </c>
      <c r="Q916">
        <v>12</v>
      </c>
      <c r="R916">
        <v>118</v>
      </c>
      <c r="S916">
        <v>2</v>
      </c>
      <c r="T916">
        <v>2</v>
      </c>
      <c r="U916">
        <v>8</v>
      </c>
      <c r="Y916" t="s">
        <v>1426</v>
      </c>
      <c r="Z916">
        <v>1070</v>
      </c>
      <c r="AA916" t="s">
        <v>77</v>
      </c>
    </row>
    <row r="917" spans="1:27" x14ac:dyDescent="0.25">
      <c r="A917" s="20" t="s">
        <v>210</v>
      </c>
      <c r="B917" s="22" t="s">
        <v>218</v>
      </c>
      <c r="C917" s="22" t="s">
        <v>2298</v>
      </c>
      <c r="D917" s="35" t="str">
        <f>VLOOKUP(S917, method!$A$1:$B$15, 2, 0)</f>
        <v>放頭</v>
      </c>
      <c r="E917">
        <v>284</v>
      </c>
      <c r="F917" s="34">
        <v>4</v>
      </c>
      <c r="G917" t="s">
        <v>513</v>
      </c>
      <c r="H917" t="s">
        <v>467</v>
      </c>
      <c r="I917">
        <v>1200</v>
      </c>
      <c r="J917" s="32" t="s">
        <v>435</v>
      </c>
      <c r="K917">
        <v>4</v>
      </c>
      <c r="L917">
        <v>5</v>
      </c>
      <c r="M917">
        <v>45</v>
      </c>
      <c r="N917" s="27" t="s">
        <v>64</v>
      </c>
      <c r="O917" s="20" t="s">
        <v>19</v>
      </c>
      <c r="P917" t="s">
        <v>488</v>
      </c>
      <c r="Q917">
        <v>4.2</v>
      </c>
      <c r="R917">
        <v>121</v>
      </c>
      <c r="S917">
        <v>2</v>
      </c>
      <c r="T917">
        <v>2</v>
      </c>
      <c r="U917">
        <v>4</v>
      </c>
      <c r="Y917" t="s">
        <v>1427</v>
      </c>
      <c r="Z917">
        <v>1068</v>
      </c>
      <c r="AA917" t="s">
        <v>77</v>
      </c>
    </row>
    <row r="918" spans="1:27" x14ac:dyDescent="0.25">
      <c r="A918" s="20" t="s">
        <v>210</v>
      </c>
      <c r="B918" s="22" t="s">
        <v>218</v>
      </c>
      <c r="C918" s="22" t="s">
        <v>2298</v>
      </c>
      <c r="D918" s="35" t="str">
        <f>VLOOKUP(S918, method!$A$1:$B$15, 2, 0)</f>
        <v>放頭</v>
      </c>
      <c r="E918">
        <v>252</v>
      </c>
      <c r="F918" s="28">
        <v>3</v>
      </c>
      <c r="G918" t="s">
        <v>666</v>
      </c>
      <c r="H918" t="s">
        <v>467</v>
      </c>
      <c r="I918">
        <v>1200</v>
      </c>
      <c r="J918" s="32" t="s">
        <v>435</v>
      </c>
      <c r="K918">
        <v>4</v>
      </c>
      <c r="L918">
        <v>9</v>
      </c>
      <c r="M918">
        <v>46</v>
      </c>
      <c r="N918" s="27" t="s">
        <v>64</v>
      </c>
      <c r="O918" s="23" t="s">
        <v>487</v>
      </c>
      <c r="P918" s="12">
        <v>2</v>
      </c>
      <c r="Q918">
        <v>9.8000000000000007</v>
      </c>
      <c r="R918">
        <v>116</v>
      </c>
      <c r="S918">
        <v>1</v>
      </c>
      <c r="T918">
        <v>1</v>
      </c>
      <c r="U918">
        <v>3</v>
      </c>
      <c r="Y918" t="s">
        <v>1428</v>
      </c>
      <c r="Z918">
        <v>1074</v>
      </c>
      <c r="AA918" t="s">
        <v>77</v>
      </c>
    </row>
    <row r="919" spans="1:27" x14ac:dyDescent="0.25">
      <c r="A919" s="20" t="s">
        <v>210</v>
      </c>
      <c r="B919" s="22" t="s">
        <v>218</v>
      </c>
      <c r="C919" s="22" t="s">
        <v>2298</v>
      </c>
      <c r="D919" s="35" t="str">
        <f>VLOOKUP(S919, method!$A$1:$B$15, 2, 0)</f>
        <v>放頭</v>
      </c>
      <c r="E919">
        <v>197</v>
      </c>
      <c r="F919" s="28">
        <v>3</v>
      </c>
      <c r="G919" t="s">
        <v>809</v>
      </c>
      <c r="H919" t="s">
        <v>467</v>
      </c>
      <c r="I919">
        <v>1200</v>
      </c>
      <c r="J919" s="32" t="s">
        <v>435</v>
      </c>
      <c r="K919">
        <v>4</v>
      </c>
      <c r="L919">
        <v>1</v>
      </c>
      <c r="M919">
        <v>46</v>
      </c>
      <c r="N919" s="27" t="s">
        <v>64</v>
      </c>
      <c r="O919" s="23" t="s">
        <v>487</v>
      </c>
      <c r="P919" s="12" t="s">
        <v>456</v>
      </c>
      <c r="Q919">
        <v>61</v>
      </c>
      <c r="R919">
        <v>118</v>
      </c>
      <c r="S919">
        <v>3</v>
      </c>
      <c r="T919">
        <v>1</v>
      </c>
      <c r="U919">
        <v>3</v>
      </c>
      <c r="Y919" t="s">
        <v>1099</v>
      </c>
      <c r="Z919">
        <v>1078</v>
      </c>
      <c r="AA919" t="s">
        <v>890</v>
      </c>
    </row>
    <row r="920" spans="1:27" x14ac:dyDescent="0.25">
      <c r="A920" s="20" t="s">
        <v>210</v>
      </c>
      <c r="B920" s="22" t="s">
        <v>218</v>
      </c>
      <c r="C920" s="22" t="s">
        <v>2298</v>
      </c>
      <c r="D920" s="37" t="str">
        <f>VLOOKUP(S920, method!$A$1:$B$15, 2, 0)</f>
        <v>中前</v>
      </c>
      <c r="E920">
        <v>124</v>
      </c>
      <c r="F920">
        <v>7</v>
      </c>
      <c r="G920" t="s">
        <v>879</v>
      </c>
      <c r="H920" s="31" t="s">
        <v>461</v>
      </c>
      <c r="I920">
        <v>1200</v>
      </c>
      <c r="J920" s="32" t="s">
        <v>435</v>
      </c>
      <c r="K920">
        <v>4</v>
      </c>
      <c r="L920">
        <v>3</v>
      </c>
      <c r="M920">
        <v>48</v>
      </c>
      <c r="N920" s="27" t="s">
        <v>64</v>
      </c>
      <c r="O920" s="17" t="s">
        <v>121</v>
      </c>
      <c r="P920" t="s">
        <v>674</v>
      </c>
      <c r="Q920">
        <v>58</v>
      </c>
      <c r="R920">
        <v>123</v>
      </c>
      <c r="S920">
        <v>7</v>
      </c>
      <c r="T920">
        <v>6</v>
      </c>
      <c r="U920">
        <v>7</v>
      </c>
      <c r="Y920" t="s">
        <v>1241</v>
      </c>
      <c r="Z920">
        <v>1078</v>
      </c>
      <c r="AA920" t="s">
        <v>16</v>
      </c>
    </row>
    <row r="921" spans="1:27" x14ac:dyDescent="0.25">
      <c r="A921" s="20" t="s">
        <v>210</v>
      </c>
      <c r="B921" s="22" t="s">
        <v>218</v>
      </c>
      <c r="C921" s="22" t="s">
        <v>2298</v>
      </c>
      <c r="D921" s="36" t="str">
        <f>VLOOKUP(S921, method!$A$1:$B$15, 2, 0)</f>
        <v>中後</v>
      </c>
      <c r="E921">
        <v>72</v>
      </c>
      <c r="F921">
        <v>8</v>
      </c>
      <c r="G921" t="s">
        <v>851</v>
      </c>
      <c r="H921" s="42" t="s">
        <v>445</v>
      </c>
      <c r="I921">
        <v>1200</v>
      </c>
      <c r="J921" s="32" t="s">
        <v>446</v>
      </c>
      <c r="K921">
        <v>4</v>
      </c>
      <c r="L921">
        <v>7</v>
      </c>
      <c r="M921">
        <v>50</v>
      </c>
      <c r="N921" s="27" t="s">
        <v>64</v>
      </c>
      <c r="O921" s="17" t="s">
        <v>121</v>
      </c>
      <c r="P921">
        <v>5</v>
      </c>
      <c r="Q921">
        <v>97</v>
      </c>
      <c r="R921">
        <v>126</v>
      </c>
      <c r="S921">
        <v>8</v>
      </c>
      <c r="T921">
        <v>7</v>
      </c>
      <c r="U921">
        <v>8</v>
      </c>
      <c r="Y921" t="s">
        <v>1429</v>
      </c>
      <c r="Z921">
        <v>1081</v>
      </c>
      <c r="AA921" t="s">
        <v>16</v>
      </c>
    </row>
    <row r="922" spans="1:27" x14ac:dyDescent="0.25">
      <c r="A922" s="20" t="s">
        <v>210</v>
      </c>
      <c r="B922" s="23" t="s">
        <v>221</v>
      </c>
      <c r="C922" s="23" t="s">
        <v>2299</v>
      </c>
      <c r="D922" s="37" t="str">
        <f>VLOOKUP(S922, method!$A$1:$B$15, 2, 0)</f>
        <v>中前</v>
      </c>
      <c r="E922">
        <v>13</v>
      </c>
      <c r="F922">
        <v>6</v>
      </c>
      <c r="G922" t="s">
        <v>544</v>
      </c>
      <c r="H922" s="31" t="s">
        <v>450</v>
      </c>
      <c r="I922" s="43">
        <v>1000</v>
      </c>
      <c r="J922" s="32" t="s">
        <v>435</v>
      </c>
      <c r="K922">
        <v>4</v>
      </c>
      <c r="L922">
        <v>3</v>
      </c>
      <c r="M922">
        <v>57</v>
      </c>
      <c r="N922" s="21" t="s">
        <v>106</v>
      </c>
      <c r="O922" s="18" t="s">
        <v>524</v>
      </c>
      <c r="P922" s="12" t="s">
        <v>451</v>
      </c>
      <c r="Q922">
        <v>11</v>
      </c>
      <c r="R922">
        <v>129</v>
      </c>
      <c r="S922">
        <v>7</v>
      </c>
      <c r="T922">
        <v>6</v>
      </c>
      <c r="U922">
        <v>6</v>
      </c>
      <c r="Y922" t="s">
        <v>1430</v>
      </c>
      <c r="Z922">
        <v>1080</v>
      </c>
      <c r="AA922" t="s">
        <v>1431</v>
      </c>
    </row>
    <row r="923" spans="1:27" x14ac:dyDescent="0.25">
      <c r="A923" s="20" t="s">
        <v>210</v>
      </c>
      <c r="B923" s="23" t="s">
        <v>221</v>
      </c>
      <c r="C923" s="23" t="s">
        <v>2299</v>
      </c>
      <c r="D923" s="37" t="str">
        <f>VLOOKUP(S923, method!$A$1:$B$15, 2, 0)</f>
        <v>中前</v>
      </c>
      <c r="E923">
        <v>693</v>
      </c>
      <c r="F923">
        <v>9</v>
      </c>
      <c r="G923" t="s">
        <v>593</v>
      </c>
      <c r="H923" s="31" t="s">
        <v>461</v>
      </c>
      <c r="I923">
        <v>1200</v>
      </c>
      <c r="J923" s="32" t="s">
        <v>446</v>
      </c>
      <c r="K923">
        <v>4</v>
      </c>
      <c r="L923">
        <v>5</v>
      </c>
      <c r="M923">
        <v>57</v>
      </c>
      <c r="N923" s="21" t="s">
        <v>106</v>
      </c>
      <c r="O923" s="18" t="s">
        <v>524</v>
      </c>
      <c r="P923" t="s">
        <v>541</v>
      </c>
      <c r="Q923">
        <v>11</v>
      </c>
      <c r="R923">
        <v>127</v>
      </c>
      <c r="S923">
        <v>5</v>
      </c>
      <c r="T923">
        <v>7</v>
      </c>
      <c r="U923">
        <v>9</v>
      </c>
      <c r="Y923" t="s">
        <v>1097</v>
      </c>
      <c r="Z923">
        <v>1075</v>
      </c>
      <c r="AA923" t="s">
        <v>1431</v>
      </c>
    </row>
    <row r="924" spans="1:27" x14ac:dyDescent="0.25">
      <c r="A924" s="20" t="s">
        <v>210</v>
      </c>
      <c r="B924" s="23" t="s">
        <v>221</v>
      </c>
      <c r="C924" s="23" t="s">
        <v>2299</v>
      </c>
      <c r="D924" s="37" t="str">
        <f>VLOOKUP(S924, method!$A$1:$B$15, 2, 0)</f>
        <v>中前</v>
      </c>
      <c r="E924">
        <v>614</v>
      </c>
      <c r="F924" s="28">
        <v>1</v>
      </c>
      <c r="G924" t="s">
        <v>555</v>
      </c>
      <c r="H924" s="31" t="s">
        <v>461</v>
      </c>
      <c r="I924" s="43">
        <v>1000</v>
      </c>
      <c r="J924" s="32" t="s">
        <v>435</v>
      </c>
      <c r="K924">
        <v>4</v>
      </c>
      <c r="L924">
        <v>1</v>
      </c>
      <c r="M924">
        <v>51</v>
      </c>
      <c r="N924" s="21" t="s">
        <v>106</v>
      </c>
      <c r="O924" s="18" t="s">
        <v>524</v>
      </c>
      <c r="P924" s="12" t="s">
        <v>431</v>
      </c>
      <c r="Q924">
        <v>3.8</v>
      </c>
      <c r="R924">
        <v>122</v>
      </c>
      <c r="S924">
        <v>6</v>
      </c>
      <c r="T924">
        <v>5</v>
      </c>
      <c r="U924">
        <v>1</v>
      </c>
      <c r="Y924" t="s">
        <v>219</v>
      </c>
      <c r="Z924">
        <v>1064</v>
      </c>
      <c r="AA924" t="s">
        <v>1431</v>
      </c>
    </row>
    <row r="925" spans="1:27" x14ac:dyDescent="0.25">
      <c r="A925" s="20" t="s">
        <v>210</v>
      </c>
      <c r="B925" s="23" t="s">
        <v>221</v>
      </c>
      <c r="C925" s="23" t="s">
        <v>2299</v>
      </c>
      <c r="D925" s="36" t="str">
        <f>VLOOKUP(S925, method!$A$1:$B$15, 2, 0)</f>
        <v>中後</v>
      </c>
      <c r="E925">
        <v>520</v>
      </c>
      <c r="F925" s="34">
        <v>4</v>
      </c>
      <c r="G925" t="s">
        <v>596</v>
      </c>
      <c r="H925" s="31" t="s">
        <v>455</v>
      </c>
      <c r="I925" s="43">
        <v>1000</v>
      </c>
      <c r="J925" s="32" t="s">
        <v>446</v>
      </c>
      <c r="K925">
        <v>4</v>
      </c>
      <c r="L925">
        <v>10</v>
      </c>
      <c r="M925">
        <v>51</v>
      </c>
      <c r="N925" s="21" t="s">
        <v>106</v>
      </c>
      <c r="O925" s="19" t="s">
        <v>101</v>
      </c>
      <c r="P925" s="12" t="s">
        <v>451</v>
      </c>
      <c r="Q925">
        <v>8.6</v>
      </c>
      <c r="R925">
        <v>126</v>
      </c>
      <c r="S925">
        <v>8</v>
      </c>
      <c r="T925">
        <v>9</v>
      </c>
      <c r="U925">
        <v>4</v>
      </c>
      <c r="Y925" t="s">
        <v>222</v>
      </c>
      <c r="Z925">
        <v>1065</v>
      </c>
      <c r="AA925" t="s">
        <v>1431</v>
      </c>
    </row>
    <row r="926" spans="1:27" x14ac:dyDescent="0.25">
      <c r="A926" s="20" t="s">
        <v>210</v>
      </c>
      <c r="B926" s="23" t="s">
        <v>221</v>
      </c>
      <c r="C926" s="23" t="s">
        <v>2299</v>
      </c>
      <c r="D926" s="37" t="str">
        <f>VLOOKUP(S926, method!$A$1:$B$15, 2, 0)</f>
        <v>中前</v>
      </c>
      <c r="E926">
        <v>460</v>
      </c>
      <c r="F926" s="28">
        <v>1</v>
      </c>
      <c r="G926" t="s">
        <v>460</v>
      </c>
      <c r="H926" s="31" t="s">
        <v>461</v>
      </c>
      <c r="I926">
        <v>1200</v>
      </c>
      <c r="J926" s="32" t="s">
        <v>435</v>
      </c>
      <c r="K926">
        <v>4</v>
      </c>
      <c r="L926">
        <v>2</v>
      </c>
      <c r="M926">
        <v>46</v>
      </c>
      <c r="N926" s="21" t="s">
        <v>106</v>
      </c>
      <c r="O926" s="19" t="s">
        <v>101</v>
      </c>
      <c r="P926" s="12" t="s">
        <v>662</v>
      </c>
      <c r="Q926">
        <v>2.7</v>
      </c>
      <c r="R926">
        <v>121</v>
      </c>
      <c r="S926">
        <v>5</v>
      </c>
      <c r="T926">
        <v>4</v>
      </c>
      <c r="U926">
        <v>1</v>
      </c>
      <c r="Y926" t="s">
        <v>1126</v>
      </c>
      <c r="Z926">
        <v>1063</v>
      </c>
      <c r="AA926" t="s">
        <v>1431</v>
      </c>
    </row>
    <row r="927" spans="1:27" x14ac:dyDescent="0.25">
      <c r="A927" s="20" t="s">
        <v>210</v>
      </c>
      <c r="B927" s="23" t="s">
        <v>221</v>
      </c>
      <c r="C927" s="23" t="s">
        <v>2299</v>
      </c>
      <c r="D927" s="36" t="str">
        <f>VLOOKUP(S927, method!$A$1:$B$15, 2, 0)</f>
        <v>中後</v>
      </c>
      <c r="E927">
        <v>399</v>
      </c>
      <c r="F927" s="28">
        <v>2</v>
      </c>
      <c r="G927" t="s">
        <v>781</v>
      </c>
      <c r="H927" s="31" t="s">
        <v>450</v>
      </c>
      <c r="I927">
        <v>1200</v>
      </c>
      <c r="J927" s="32" t="s">
        <v>435</v>
      </c>
      <c r="K927">
        <v>4</v>
      </c>
      <c r="L927">
        <v>9</v>
      </c>
      <c r="M927">
        <v>45</v>
      </c>
      <c r="N927" s="21" t="s">
        <v>106</v>
      </c>
      <c r="O927" s="19" t="s">
        <v>101</v>
      </c>
      <c r="P927" s="12" t="s">
        <v>662</v>
      </c>
      <c r="Q927">
        <v>5.3</v>
      </c>
      <c r="R927">
        <v>121</v>
      </c>
      <c r="S927">
        <v>10</v>
      </c>
      <c r="T927">
        <v>8</v>
      </c>
      <c r="U927">
        <v>2</v>
      </c>
      <c r="Y927" t="s">
        <v>1392</v>
      </c>
      <c r="Z927">
        <v>1065</v>
      </c>
      <c r="AA927" t="s">
        <v>1431</v>
      </c>
    </row>
    <row r="928" spans="1:27" x14ac:dyDescent="0.25">
      <c r="A928" s="20" t="s">
        <v>210</v>
      </c>
      <c r="B928" s="23" t="s">
        <v>221</v>
      </c>
      <c r="C928" s="23" t="s">
        <v>2299</v>
      </c>
      <c r="D928" s="36" t="str">
        <f>VLOOKUP(S928, method!$A$1:$B$15, 2, 0)</f>
        <v>中後</v>
      </c>
      <c r="E928">
        <v>351</v>
      </c>
      <c r="F928" s="34">
        <v>4</v>
      </c>
      <c r="G928" t="s">
        <v>566</v>
      </c>
      <c r="H928" s="31" t="s">
        <v>455</v>
      </c>
      <c r="I928" s="43">
        <v>1000</v>
      </c>
      <c r="J928" s="32" t="s">
        <v>435</v>
      </c>
      <c r="K928">
        <v>4</v>
      </c>
      <c r="L928">
        <v>9</v>
      </c>
      <c r="M928">
        <v>45</v>
      </c>
      <c r="N928" s="21" t="s">
        <v>106</v>
      </c>
      <c r="O928" s="19" t="s">
        <v>101</v>
      </c>
      <c r="P928" s="12" t="s">
        <v>521</v>
      </c>
      <c r="Q928">
        <v>4</v>
      </c>
      <c r="R928">
        <v>120</v>
      </c>
      <c r="S928">
        <v>8</v>
      </c>
      <c r="T928">
        <v>10</v>
      </c>
      <c r="U928">
        <v>4</v>
      </c>
      <c r="Y928" t="s">
        <v>1432</v>
      </c>
      <c r="Z928">
        <v>1063</v>
      </c>
      <c r="AA928" t="s">
        <v>1431</v>
      </c>
    </row>
    <row r="929" spans="1:27" x14ac:dyDescent="0.25">
      <c r="A929" s="20" t="s">
        <v>210</v>
      </c>
      <c r="B929" s="23" t="s">
        <v>221</v>
      </c>
      <c r="C929" s="23" t="s">
        <v>2299</v>
      </c>
      <c r="D929" s="37" t="str">
        <f>VLOOKUP(S929, method!$A$1:$B$15, 2, 0)</f>
        <v>中前</v>
      </c>
      <c r="E929">
        <v>288</v>
      </c>
      <c r="F929" s="28">
        <v>2</v>
      </c>
      <c r="G929" t="s">
        <v>536</v>
      </c>
      <c r="H929" s="30" t="s">
        <v>445</v>
      </c>
      <c r="I929" s="43">
        <v>1000</v>
      </c>
      <c r="J929" s="32" t="s">
        <v>435</v>
      </c>
      <c r="K929">
        <v>4</v>
      </c>
      <c r="L929">
        <v>12</v>
      </c>
      <c r="M929">
        <v>44</v>
      </c>
      <c r="N929" s="21" t="s">
        <v>106</v>
      </c>
      <c r="O929" s="19" t="s">
        <v>101</v>
      </c>
      <c r="P929" s="12" t="s">
        <v>662</v>
      </c>
      <c r="Q929">
        <v>17</v>
      </c>
      <c r="R929">
        <v>120</v>
      </c>
      <c r="S929">
        <v>6</v>
      </c>
      <c r="T929">
        <v>6</v>
      </c>
      <c r="U929">
        <v>2</v>
      </c>
      <c r="Y929" t="s">
        <v>230</v>
      </c>
      <c r="Z929">
        <v>1061</v>
      </c>
      <c r="AA929" t="s">
        <v>1431</v>
      </c>
    </row>
    <row r="930" spans="1:27" x14ac:dyDescent="0.25">
      <c r="A930" s="20" t="s">
        <v>210</v>
      </c>
      <c r="B930" s="23" t="s">
        <v>221</v>
      </c>
      <c r="C930" s="23" t="s">
        <v>2299</v>
      </c>
      <c r="D930" s="36" t="str">
        <f>VLOOKUP(S930, method!$A$1:$B$15, 2, 0)</f>
        <v>中後</v>
      </c>
      <c r="E930">
        <v>234</v>
      </c>
      <c r="F930" s="34">
        <v>4</v>
      </c>
      <c r="G930" t="s">
        <v>1214</v>
      </c>
      <c r="H930" s="31" t="s">
        <v>450</v>
      </c>
      <c r="I930" s="43">
        <v>1000</v>
      </c>
      <c r="J930" s="32" t="s">
        <v>435</v>
      </c>
      <c r="K930">
        <v>4</v>
      </c>
      <c r="L930">
        <v>6</v>
      </c>
      <c r="M930">
        <v>44</v>
      </c>
      <c r="N930" s="21" t="s">
        <v>106</v>
      </c>
      <c r="O930" s="26" t="s">
        <v>410</v>
      </c>
      <c r="P930" s="12" t="s">
        <v>451</v>
      </c>
      <c r="Q930">
        <v>21</v>
      </c>
      <c r="R930">
        <v>121</v>
      </c>
      <c r="S930">
        <v>9</v>
      </c>
      <c r="T930">
        <v>8</v>
      </c>
      <c r="U930">
        <v>4</v>
      </c>
      <c r="Y930" t="s">
        <v>1433</v>
      </c>
      <c r="Z930">
        <v>1067</v>
      </c>
      <c r="AA930" t="s">
        <v>1431</v>
      </c>
    </row>
    <row r="931" spans="1:27" x14ac:dyDescent="0.25">
      <c r="A931" s="20" t="s">
        <v>210</v>
      </c>
      <c r="B931" s="23" t="s">
        <v>221</v>
      </c>
      <c r="C931" s="23" t="s">
        <v>2299</v>
      </c>
      <c r="D931" s="36" t="str">
        <f>VLOOKUP(S931, method!$A$1:$B$15, 2, 0)</f>
        <v>中後</v>
      </c>
      <c r="E931">
        <v>203</v>
      </c>
      <c r="F931">
        <v>8</v>
      </c>
      <c r="G931" t="s">
        <v>1053</v>
      </c>
      <c r="H931" t="s">
        <v>429</v>
      </c>
      <c r="I931" s="43">
        <v>1000</v>
      </c>
      <c r="J931" s="32" t="s">
        <v>435</v>
      </c>
      <c r="K931">
        <v>4</v>
      </c>
      <c r="L931">
        <v>3</v>
      </c>
      <c r="M931">
        <v>45</v>
      </c>
      <c r="N931" s="21" t="s">
        <v>106</v>
      </c>
      <c r="O931" s="19" t="s">
        <v>101</v>
      </c>
      <c r="P931" t="s">
        <v>541</v>
      </c>
      <c r="Q931">
        <v>20</v>
      </c>
      <c r="R931">
        <v>121</v>
      </c>
      <c r="S931">
        <v>10</v>
      </c>
      <c r="T931">
        <v>10</v>
      </c>
      <c r="U931">
        <v>8</v>
      </c>
      <c r="Y931" t="s">
        <v>1218</v>
      </c>
      <c r="Z931">
        <v>1062</v>
      </c>
      <c r="AA931" t="s">
        <v>1431</v>
      </c>
    </row>
    <row r="932" spans="1:27" x14ac:dyDescent="0.25">
      <c r="A932" s="20" t="s">
        <v>210</v>
      </c>
      <c r="B932" s="23" t="s">
        <v>221</v>
      </c>
      <c r="C932" s="23" t="s">
        <v>2299</v>
      </c>
      <c r="D932" s="37" t="str">
        <f>VLOOKUP(S932, method!$A$1:$B$15, 2, 0)</f>
        <v>中前</v>
      </c>
      <c r="E932">
        <v>135</v>
      </c>
      <c r="F932" s="28">
        <v>3</v>
      </c>
      <c r="G932" t="s">
        <v>916</v>
      </c>
      <c r="H932" s="31" t="s">
        <v>461</v>
      </c>
      <c r="I932" s="43">
        <v>1000</v>
      </c>
      <c r="J932" s="32" t="s">
        <v>435</v>
      </c>
      <c r="K932">
        <v>4</v>
      </c>
      <c r="L932">
        <v>8</v>
      </c>
      <c r="M932">
        <v>44</v>
      </c>
      <c r="N932" s="21" t="s">
        <v>106</v>
      </c>
      <c r="O932" s="19" t="s">
        <v>101</v>
      </c>
      <c r="P932" s="12" t="s">
        <v>662</v>
      </c>
      <c r="Q932">
        <v>24</v>
      </c>
      <c r="R932">
        <v>119</v>
      </c>
      <c r="S932">
        <v>6</v>
      </c>
      <c r="T932">
        <v>6</v>
      </c>
      <c r="U932">
        <v>3</v>
      </c>
      <c r="Y932" t="s">
        <v>1433</v>
      </c>
      <c r="Z932">
        <v>1050</v>
      </c>
      <c r="AA932" t="s">
        <v>1434</v>
      </c>
    </row>
    <row r="933" spans="1:27" x14ac:dyDescent="0.25">
      <c r="A933" s="20" t="s">
        <v>210</v>
      </c>
      <c r="B933" s="23" t="s">
        <v>221</v>
      </c>
      <c r="C933" s="23" t="s">
        <v>2299</v>
      </c>
      <c r="D933" s="38" t="str">
        <f>VLOOKUP(S933, method!$A$1:$B$15, 2, 0)</f>
        <v>留後</v>
      </c>
      <c r="E933">
        <v>15</v>
      </c>
      <c r="F933">
        <v>11</v>
      </c>
      <c r="G933" t="s">
        <v>655</v>
      </c>
      <c r="H933" s="31" t="s">
        <v>450</v>
      </c>
      <c r="I933" s="43">
        <v>1000</v>
      </c>
      <c r="J933" s="32" t="s">
        <v>435</v>
      </c>
      <c r="K933">
        <v>4</v>
      </c>
      <c r="L933">
        <v>11</v>
      </c>
      <c r="M933">
        <v>46</v>
      </c>
      <c r="N933" s="21" t="s">
        <v>106</v>
      </c>
      <c r="O933" s="24" t="s">
        <v>38</v>
      </c>
      <c r="P933">
        <v>5</v>
      </c>
      <c r="Q933">
        <v>19</v>
      </c>
      <c r="R933">
        <v>121</v>
      </c>
      <c r="S933">
        <v>12</v>
      </c>
      <c r="T933">
        <v>12</v>
      </c>
      <c r="U933">
        <v>11</v>
      </c>
      <c r="Y933" t="s">
        <v>1435</v>
      </c>
      <c r="Z933">
        <v>1042</v>
      </c>
      <c r="AA933" t="s">
        <v>16</v>
      </c>
    </row>
    <row r="934" spans="1:27" x14ac:dyDescent="0.25">
      <c r="A934" s="20" t="s">
        <v>210</v>
      </c>
      <c r="B934" s="23" t="s">
        <v>221</v>
      </c>
      <c r="C934" s="23" t="s">
        <v>2299</v>
      </c>
      <c r="D934" s="36" t="str">
        <f>VLOOKUP(S934, method!$A$1:$B$15, 2, 0)</f>
        <v>中後</v>
      </c>
      <c r="E934">
        <v>795</v>
      </c>
      <c r="F934">
        <v>6</v>
      </c>
      <c r="G934" t="s">
        <v>830</v>
      </c>
      <c r="H934" s="31" t="s">
        <v>450</v>
      </c>
      <c r="I934" s="43">
        <v>1000</v>
      </c>
      <c r="J934" s="32" t="s">
        <v>435</v>
      </c>
      <c r="K934">
        <v>4</v>
      </c>
      <c r="L934">
        <v>2</v>
      </c>
      <c r="M934">
        <v>48</v>
      </c>
      <c r="N934" s="21" t="s">
        <v>106</v>
      </c>
      <c r="O934" s="24" t="s">
        <v>38</v>
      </c>
      <c r="P934" s="12">
        <v>2</v>
      </c>
      <c r="Q934">
        <v>12</v>
      </c>
      <c r="R934">
        <v>124</v>
      </c>
      <c r="S934">
        <v>9</v>
      </c>
      <c r="T934">
        <v>8</v>
      </c>
      <c r="U934">
        <v>6</v>
      </c>
      <c r="Y934" t="s">
        <v>1201</v>
      </c>
      <c r="Z934">
        <v>1051</v>
      </c>
      <c r="AA934" t="s">
        <v>16</v>
      </c>
    </row>
    <row r="935" spans="1:27" x14ac:dyDescent="0.25">
      <c r="A935" s="20" t="s">
        <v>210</v>
      </c>
      <c r="B935" s="23" t="s">
        <v>221</v>
      </c>
      <c r="C935" s="23" t="s">
        <v>2299</v>
      </c>
      <c r="D935" s="35" t="str">
        <f>VLOOKUP(S935, method!$A$1:$B$15, 2, 0)</f>
        <v>放頭</v>
      </c>
      <c r="E935">
        <v>690</v>
      </c>
      <c r="F935" s="34">
        <v>5</v>
      </c>
      <c r="G935" t="s">
        <v>580</v>
      </c>
      <c r="H935" s="42" t="s">
        <v>445</v>
      </c>
      <c r="I935">
        <v>1200</v>
      </c>
      <c r="J935" s="32" t="s">
        <v>435</v>
      </c>
      <c r="K935">
        <v>4</v>
      </c>
      <c r="L935">
        <v>5</v>
      </c>
      <c r="M935">
        <v>50</v>
      </c>
      <c r="N935" s="21" t="s">
        <v>106</v>
      </c>
      <c r="O935" s="24" t="s">
        <v>38</v>
      </c>
      <c r="P935" t="s">
        <v>488</v>
      </c>
      <c r="Q935">
        <v>16</v>
      </c>
      <c r="R935">
        <v>125</v>
      </c>
      <c r="S935">
        <v>1</v>
      </c>
      <c r="T935">
        <v>1</v>
      </c>
      <c r="U935">
        <v>5</v>
      </c>
      <c r="Y935" t="s">
        <v>767</v>
      </c>
      <c r="Z935">
        <v>1020</v>
      </c>
      <c r="AA935" t="s">
        <v>16</v>
      </c>
    </row>
    <row r="936" spans="1:27" x14ac:dyDescent="0.25">
      <c r="A936" s="20" t="s">
        <v>210</v>
      </c>
      <c r="B936" s="23" t="s">
        <v>221</v>
      </c>
      <c r="C936" s="23" t="s">
        <v>2299</v>
      </c>
      <c r="D936" s="37" t="str">
        <f>VLOOKUP(S936, method!$A$1:$B$15, 2, 0)</f>
        <v>中前</v>
      </c>
      <c r="E936">
        <v>630</v>
      </c>
      <c r="F936">
        <v>9</v>
      </c>
      <c r="G936" t="s">
        <v>737</v>
      </c>
      <c r="H936" s="31" t="s">
        <v>450</v>
      </c>
      <c r="I936">
        <v>1200</v>
      </c>
      <c r="J936" s="33" t="s">
        <v>499</v>
      </c>
      <c r="K936">
        <v>4</v>
      </c>
      <c r="L936">
        <v>3</v>
      </c>
      <c r="M936">
        <v>52</v>
      </c>
      <c r="N936" s="21" t="s">
        <v>106</v>
      </c>
      <c r="O936" s="24" t="s">
        <v>38</v>
      </c>
      <c r="P936" t="s">
        <v>442</v>
      </c>
      <c r="Q936">
        <v>5.0999999999999996</v>
      </c>
      <c r="R936">
        <v>127</v>
      </c>
      <c r="S936">
        <v>7</v>
      </c>
      <c r="T936">
        <v>8</v>
      </c>
      <c r="U936">
        <v>9</v>
      </c>
      <c r="Y936" t="s">
        <v>1436</v>
      </c>
      <c r="Z936">
        <v>1034</v>
      </c>
      <c r="AA936" t="s">
        <v>16</v>
      </c>
    </row>
    <row r="937" spans="1:27" x14ac:dyDescent="0.25">
      <c r="A937" s="20" t="s">
        <v>210</v>
      </c>
      <c r="B937" s="23" t="s">
        <v>221</v>
      </c>
      <c r="C937" s="23" t="s">
        <v>2299</v>
      </c>
      <c r="D937" s="36" t="str">
        <f>VLOOKUP(S937, method!$A$1:$B$15, 2, 0)</f>
        <v>中後</v>
      </c>
      <c r="E937">
        <v>283</v>
      </c>
      <c r="F937">
        <v>11</v>
      </c>
      <c r="G937" t="s">
        <v>513</v>
      </c>
      <c r="H937" t="s">
        <v>441</v>
      </c>
      <c r="I937">
        <v>1200</v>
      </c>
      <c r="J937" s="32" t="s">
        <v>435</v>
      </c>
      <c r="K937">
        <v>4</v>
      </c>
      <c r="L937">
        <v>9</v>
      </c>
      <c r="M937">
        <v>52</v>
      </c>
      <c r="N937" s="21" t="s">
        <v>106</v>
      </c>
      <c r="O937" s="24" t="s">
        <v>38</v>
      </c>
      <c r="P937" t="s">
        <v>459</v>
      </c>
      <c r="Q937">
        <v>17</v>
      </c>
      <c r="R937">
        <v>127</v>
      </c>
      <c r="S937">
        <v>9</v>
      </c>
      <c r="T937">
        <v>8</v>
      </c>
      <c r="U937">
        <v>11</v>
      </c>
      <c r="Y937" t="s">
        <v>1437</v>
      </c>
      <c r="Z937">
        <v>1067</v>
      </c>
      <c r="AA937" t="s">
        <v>235</v>
      </c>
    </row>
    <row r="938" spans="1:27" x14ac:dyDescent="0.25">
      <c r="A938" s="20" t="s">
        <v>210</v>
      </c>
      <c r="B938" s="24" t="s">
        <v>225</v>
      </c>
      <c r="C938" s="24" t="s">
        <v>2300</v>
      </c>
      <c r="D938" s="35" t="str">
        <f>VLOOKUP(S938, method!$A$1:$B$15, 2, 0)</f>
        <v>放頭</v>
      </c>
      <c r="E938">
        <v>13</v>
      </c>
      <c r="F938" s="28">
        <v>1</v>
      </c>
      <c r="G938" t="s">
        <v>544</v>
      </c>
      <c r="H938" s="31" t="s">
        <v>450</v>
      </c>
      <c r="I938" s="43">
        <v>1000</v>
      </c>
      <c r="J938" s="32" t="s">
        <v>435</v>
      </c>
      <c r="K938">
        <v>4</v>
      </c>
      <c r="L938">
        <v>10</v>
      </c>
      <c r="M938">
        <v>49</v>
      </c>
      <c r="N938" s="25" t="s">
        <v>166</v>
      </c>
      <c r="O938" s="27" t="s">
        <v>93</v>
      </c>
      <c r="P938" s="12" t="s">
        <v>662</v>
      </c>
      <c r="Q938">
        <v>10</v>
      </c>
      <c r="R938">
        <v>126</v>
      </c>
      <c r="S938">
        <v>2</v>
      </c>
      <c r="T938">
        <v>2</v>
      </c>
      <c r="U938">
        <v>1</v>
      </c>
      <c r="Y938" t="s">
        <v>1438</v>
      </c>
      <c r="Z938">
        <v>1083</v>
      </c>
      <c r="AA938" t="s">
        <v>77</v>
      </c>
    </row>
    <row r="939" spans="1:27" x14ac:dyDescent="0.25">
      <c r="A939" s="20" t="s">
        <v>210</v>
      </c>
      <c r="B939" s="24" t="s">
        <v>225</v>
      </c>
      <c r="C939" s="24" t="s">
        <v>2300</v>
      </c>
      <c r="D939" s="35" t="str">
        <f>VLOOKUP(S939, method!$A$1:$B$15, 2, 0)</f>
        <v>放頭</v>
      </c>
      <c r="E939">
        <v>822</v>
      </c>
      <c r="F939" s="28">
        <v>2</v>
      </c>
      <c r="G939" t="s">
        <v>590</v>
      </c>
      <c r="H939" s="31" t="s">
        <v>450</v>
      </c>
      <c r="I939" s="43">
        <v>1000</v>
      </c>
      <c r="J939" s="32" t="s">
        <v>446</v>
      </c>
      <c r="K939">
        <v>4</v>
      </c>
      <c r="L939">
        <v>3</v>
      </c>
      <c r="M939">
        <v>50</v>
      </c>
      <c r="N939" s="25" t="s">
        <v>166</v>
      </c>
      <c r="O939" s="27" t="s">
        <v>93</v>
      </c>
      <c r="P939" s="12" t="s">
        <v>431</v>
      </c>
      <c r="Q939">
        <v>5</v>
      </c>
      <c r="R939">
        <v>126</v>
      </c>
      <c r="S939">
        <v>2</v>
      </c>
      <c r="T939">
        <v>2</v>
      </c>
      <c r="U939">
        <v>2</v>
      </c>
      <c r="Y939" t="s">
        <v>1439</v>
      </c>
      <c r="Z939">
        <v>1119</v>
      </c>
      <c r="AA939" t="s">
        <v>1440</v>
      </c>
    </row>
    <row r="940" spans="1:27" x14ac:dyDescent="0.25">
      <c r="A940" s="20" t="s">
        <v>210</v>
      </c>
      <c r="B940" s="24" t="s">
        <v>225</v>
      </c>
      <c r="C940" s="24" t="s">
        <v>2300</v>
      </c>
      <c r="D940" s="35" t="str">
        <f>VLOOKUP(S940, method!$A$1:$B$15, 2, 0)</f>
        <v>放頭</v>
      </c>
      <c r="E940">
        <v>748</v>
      </c>
      <c r="F940" s="34">
        <v>5</v>
      </c>
      <c r="G940" t="s">
        <v>551</v>
      </c>
      <c r="H940" s="31" t="s">
        <v>455</v>
      </c>
      <c r="I940" s="43">
        <v>1000</v>
      </c>
      <c r="J940" s="32" t="s">
        <v>446</v>
      </c>
      <c r="K940">
        <v>4</v>
      </c>
      <c r="L940">
        <v>9</v>
      </c>
      <c r="M940">
        <v>52</v>
      </c>
      <c r="N940" s="25" t="s">
        <v>166</v>
      </c>
      <c r="O940" s="18" t="s">
        <v>524</v>
      </c>
      <c r="P940" t="s">
        <v>541</v>
      </c>
      <c r="Q940">
        <v>12</v>
      </c>
      <c r="R940">
        <v>120</v>
      </c>
      <c r="S940">
        <v>2</v>
      </c>
      <c r="T940">
        <v>3</v>
      </c>
      <c r="U940">
        <v>5</v>
      </c>
      <c r="Y940" t="s">
        <v>1441</v>
      </c>
      <c r="Z940">
        <v>1095</v>
      </c>
      <c r="AA940" t="s">
        <v>208</v>
      </c>
    </row>
    <row r="941" spans="1:27" x14ac:dyDescent="0.25">
      <c r="A941" s="20" t="s">
        <v>210</v>
      </c>
      <c r="B941" s="24" t="s">
        <v>225</v>
      </c>
      <c r="C941" s="24" t="s">
        <v>2300</v>
      </c>
      <c r="D941" s="36" t="str">
        <f>VLOOKUP(S941, method!$A$1:$B$15, 2, 0)</f>
        <v>中後</v>
      </c>
      <c r="E941">
        <v>692</v>
      </c>
      <c r="F941" s="34">
        <v>4</v>
      </c>
      <c r="G941" t="s">
        <v>593</v>
      </c>
      <c r="H941" s="31" t="s">
        <v>461</v>
      </c>
      <c r="I941" s="43">
        <v>1000</v>
      </c>
      <c r="J941" s="32" t="s">
        <v>446</v>
      </c>
      <c r="K941">
        <v>4</v>
      </c>
      <c r="L941">
        <v>10</v>
      </c>
      <c r="M941">
        <v>53</v>
      </c>
      <c r="N941" s="25" t="s">
        <v>166</v>
      </c>
      <c r="O941" s="18" t="s">
        <v>524</v>
      </c>
      <c r="P941" s="12">
        <v>2</v>
      </c>
      <c r="Q941">
        <v>21</v>
      </c>
      <c r="R941">
        <v>123</v>
      </c>
      <c r="S941">
        <v>10</v>
      </c>
      <c r="T941">
        <v>6</v>
      </c>
      <c r="U941">
        <v>4</v>
      </c>
      <c r="Y941" t="s">
        <v>1215</v>
      </c>
      <c r="Z941">
        <v>1121</v>
      </c>
      <c r="AA941" t="s">
        <v>1442</v>
      </c>
    </row>
    <row r="942" spans="1:27" x14ac:dyDescent="0.25">
      <c r="A942" s="20" t="s">
        <v>210</v>
      </c>
      <c r="B942" s="24" t="s">
        <v>225</v>
      </c>
      <c r="C942" s="24" t="s">
        <v>2300</v>
      </c>
      <c r="D942" s="37" t="str">
        <f>VLOOKUP(S942, method!$A$1:$B$15, 2, 0)</f>
        <v>中前</v>
      </c>
      <c r="E942">
        <v>520</v>
      </c>
      <c r="F942">
        <v>6</v>
      </c>
      <c r="G942" t="s">
        <v>596</v>
      </c>
      <c r="H942" s="31" t="s">
        <v>455</v>
      </c>
      <c r="I942" s="43">
        <v>1000</v>
      </c>
      <c r="J942" s="32" t="s">
        <v>446</v>
      </c>
      <c r="K942">
        <v>4</v>
      </c>
      <c r="L942">
        <v>3</v>
      </c>
      <c r="M942">
        <v>55</v>
      </c>
      <c r="N942" s="25" t="s">
        <v>166</v>
      </c>
      <c r="O942" s="16" t="s">
        <v>29</v>
      </c>
      <c r="P942" s="12">
        <v>2</v>
      </c>
      <c r="Q942">
        <v>14</v>
      </c>
      <c r="R942">
        <v>130</v>
      </c>
      <c r="S942">
        <v>7</v>
      </c>
      <c r="T942">
        <v>6</v>
      </c>
      <c r="U942">
        <v>6</v>
      </c>
      <c r="Y942" t="s">
        <v>1443</v>
      </c>
      <c r="Z942">
        <v>1103</v>
      </c>
      <c r="AA942" t="s">
        <v>1444</v>
      </c>
    </row>
    <row r="943" spans="1:27" x14ac:dyDescent="0.25">
      <c r="A943" s="20" t="s">
        <v>210</v>
      </c>
      <c r="B943" s="24" t="s">
        <v>225</v>
      </c>
      <c r="C943" s="24" t="s">
        <v>2300</v>
      </c>
      <c r="D943" s="37" t="str">
        <f>VLOOKUP(S943, method!$A$1:$B$15, 2, 0)</f>
        <v>中前</v>
      </c>
      <c r="E943">
        <v>442</v>
      </c>
      <c r="F943">
        <v>11</v>
      </c>
      <c r="G943" t="s">
        <v>562</v>
      </c>
      <c r="H943" s="31" t="s">
        <v>455</v>
      </c>
      <c r="I943" s="43">
        <v>1000</v>
      </c>
      <c r="J943" s="32" t="s">
        <v>435</v>
      </c>
      <c r="K943">
        <v>4</v>
      </c>
      <c r="L943">
        <v>8</v>
      </c>
      <c r="M943">
        <v>57</v>
      </c>
      <c r="N943" s="25" t="s">
        <v>166</v>
      </c>
      <c r="O943" s="18" t="s">
        <v>524</v>
      </c>
      <c r="P943" t="s">
        <v>650</v>
      </c>
      <c r="Q943">
        <v>11</v>
      </c>
      <c r="R943">
        <v>125</v>
      </c>
      <c r="S943">
        <v>7</v>
      </c>
      <c r="T943">
        <v>8</v>
      </c>
      <c r="U943">
        <v>11</v>
      </c>
      <c r="Y943" t="s">
        <v>1445</v>
      </c>
      <c r="Z943">
        <v>1097</v>
      </c>
      <c r="AA943" t="s">
        <v>1446</v>
      </c>
    </row>
    <row r="944" spans="1:27" x14ac:dyDescent="0.25">
      <c r="A944" s="20" t="s">
        <v>210</v>
      </c>
      <c r="B944" s="24" t="s">
        <v>225</v>
      </c>
      <c r="C944" s="24" t="s">
        <v>2300</v>
      </c>
      <c r="D944" s="37" t="str">
        <f>VLOOKUP(S944, method!$A$1:$B$15, 2, 0)</f>
        <v>中前</v>
      </c>
      <c r="E944">
        <v>351</v>
      </c>
      <c r="F944" s="34">
        <v>5</v>
      </c>
      <c r="G944" t="s">
        <v>566</v>
      </c>
      <c r="H944" s="31" t="s">
        <v>455</v>
      </c>
      <c r="I944" s="43">
        <v>1000</v>
      </c>
      <c r="J944" s="32" t="s">
        <v>435</v>
      </c>
      <c r="K944">
        <v>4</v>
      </c>
      <c r="L944">
        <v>2</v>
      </c>
      <c r="M944">
        <v>59</v>
      </c>
      <c r="N944" s="25" t="s">
        <v>166</v>
      </c>
      <c r="O944" s="27" t="s">
        <v>398</v>
      </c>
      <c r="P944" s="12" t="s">
        <v>521</v>
      </c>
      <c r="Q944">
        <v>9</v>
      </c>
      <c r="R944">
        <v>134</v>
      </c>
      <c r="S944">
        <v>4</v>
      </c>
      <c r="T944">
        <v>4</v>
      </c>
      <c r="U944">
        <v>5</v>
      </c>
      <c r="Y944" t="s">
        <v>1411</v>
      </c>
      <c r="Z944">
        <v>1101</v>
      </c>
      <c r="AA944" t="s">
        <v>1447</v>
      </c>
    </row>
    <row r="945" spans="1:27" x14ac:dyDescent="0.25">
      <c r="A945" s="20" t="s">
        <v>210</v>
      </c>
      <c r="B945" s="24" t="s">
        <v>225</v>
      </c>
      <c r="C945" s="24" t="s">
        <v>2300</v>
      </c>
      <c r="D945" s="37" t="str">
        <f>VLOOKUP(S945, method!$A$1:$B$15, 2, 0)</f>
        <v>中前</v>
      </c>
      <c r="E945">
        <v>315</v>
      </c>
      <c r="F945">
        <v>8</v>
      </c>
      <c r="G945" t="s">
        <v>644</v>
      </c>
      <c r="H945" t="s">
        <v>429</v>
      </c>
      <c r="I945">
        <v>1200</v>
      </c>
      <c r="J945" s="32" t="s">
        <v>435</v>
      </c>
      <c r="K945">
        <v>3</v>
      </c>
      <c r="L945">
        <v>4</v>
      </c>
      <c r="M945">
        <v>61</v>
      </c>
      <c r="N945" s="25" t="s">
        <v>166</v>
      </c>
      <c r="O945" s="22" t="s">
        <v>588</v>
      </c>
      <c r="P945">
        <v>3</v>
      </c>
      <c r="Q945">
        <v>77</v>
      </c>
      <c r="R945">
        <v>110</v>
      </c>
      <c r="S945">
        <v>4</v>
      </c>
      <c r="T945">
        <v>3</v>
      </c>
      <c r="U945">
        <v>8</v>
      </c>
      <c r="Y945" t="s">
        <v>1124</v>
      </c>
      <c r="Z945">
        <v>1101</v>
      </c>
      <c r="AA945" t="s">
        <v>1448</v>
      </c>
    </row>
    <row r="946" spans="1:27" x14ac:dyDescent="0.25">
      <c r="A946" s="20" t="s">
        <v>210</v>
      </c>
      <c r="B946" s="24" t="s">
        <v>225</v>
      </c>
      <c r="C946" s="24" t="s">
        <v>2300</v>
      </c>
      <c r="D946" s="35" t="str">
        <f>VLOOKUP(S946, method!$A$1:$B$15, 2, 0)</f>
        <v>放頭</v>
      </c>
      <c r="E946">
        <v>284</v>
      </c>
      <c r="F946">
        <v>13</v>
      </c>
      <c r="G946" t="s">
        <v>538</v>
      </c>
      <c r="H946" t="s">
        <v>539</v>
      </c>
      <c r="I946">
        <v>1200</v>
      </c>
      <c r="J946" s="32" t="s">
        <v>435</v>
      </c>
      <c r="K946">
        <v>3</v>
      </c>
      <c r="L946">
        <v>12</v>
      </c>
      <c r="M946">
        <v>63</v>
      </c>
      <c r="N946" s="25" t="s">
        <v>166</v>
      </c>
      <c r="O946" s="22" t="s">
        <v>588</v>
      </c>
      <c r="P946" t="s">
        <v>436</v>
      </c>
      <c r="Q946">
        <v>107</v>
      </c>
      <c r="R946">
        <v>108</v>
      </c>
      <c r="S946">
        <v>1</v>
      </c>
      <c r="T946">
        <v>2</v>
      </c>
      <c r="U946">
        <v>13</v>
      </c>
      <c r="Y946" t="s">
        <v>1145</v>
      </c>
      <c r="Z946">
        <v>1100</v>
      </c>
      <c r="AA946" t="s">
        <v>72</v>
      </c>
    </row>
    <row r="947" spans="1:27" x14ac:dyDescent="0.25">
      <c r="A947" s="20" t="s">
        <v>210</v>
      </c>
      <c r="B947" s="24" t="s">
        <v>225</v>
      </c>
      <c r="C947" s="24" t="s">
        <v>2300</v>
      </c>
      <c r="D947" s="37" t="str">
        <f>VLOOKUP(S947, method!$A$1:$B$15, 2, 0)</f>
        <v>中前</v>
      </c>
      <c r="E947">
        <v>206</v>
      </c>
      <c r="F947">
        <v>10</v>
      </c>
      <c r="G947" t="s">
        <v>1053</v>
      </c>
      <c r="H947" t="s">
        <v>467</v>
      </c>
      <c r="I947">
        <v>1200</v>
      </c>
      <c r="J947" s="32" t="s">
        <v>435</v>
      </c>
      <c r="K947">
        <v>3</v>
      </c>
      <c r="L947">
        <v>3</v>
      </c>
      <c r="M947">
        <v>65</v>
      </c>
      <c r="N947" s="25" t="s">
        <v>166</v>
      </c>
      <c r="O947" s="22" t="s">
        <v>588</v>
      </c>
      <c r="P947" t="s">
        <v>507</v>
      </c>
      <c r="Q947">
        <v>42</v>
      </c>
      <c r="R947">
        <v>110</v>
      </c>
      <c r="S947">
        <v>4</v>
      </c>
      <c r="T947">
        <v>6</v>
      </c>
      <c r="U947">
        <v>10</v>
      </c>
      <c r="Y947" t="s">
        <v>1096</v>
      </c>
      <c r="Z947">
        <v>1105</v>
      </c>
      <c r="AA947" t="s">
        <v>72</v>
      </c>
    </row>
    <row r="948" spans="1:27" x14ac:dyDescent="0.25">
      <c r="A948" s="20" t="s">
        <v>210</v>
      </c>
      <c r="B948" s="24" t="s">
        <v>225</v>
      </c>
      <c r="C948" s="24" t="s">
        <v>2300</v>
      </c>
      <c r="D948" s="37" t="str">
        <f>VLOOKUP(S948, method!$A$1:$B$15, 2, 0)</f>
        <v>中前</v>
      </c>
      <c r="E948">
        <v>146</v>
      </c>
      <c r="F948">
        <v>12</v>
      </c>
      <c r="G948" t="s">
        <v>824</v>
      </c>
      <c r="H948" s="42" t="s">
        <v>445</v>
      </c>
      <c r="I948">
        <v>1200</v>
      </c>
      <c r="J948" s="32" t="s">
        <v>435</v>
      </c>
      <c r="K948">
        <v>3</v>
      </c>
      <c r="L948">
        <v>6</v>
      </c>
      <c r="M948">
        <v>67</v>
      </c>
      <c r="N948" s="25" t="s">
        <v>166</v>
      </c>
      <c r="O948" s="18" t="s">
        <v>116</v>
      </c>
      <c r="P948" t="s">
        <v>572</v>
      </c>
      <c r="Q948">
        <v>80</v>
      </c>
      <c r="R948">
        <v>127</v>
      </c>
      <c r="S948">
        <v>5</v>
      </c>
      <c r="T948">
        <v>6</v>
      </c>
      <c r="U948">
        <v>12</v>
      </c>
      <c r="Y948" t="s">
        <v>1237</v>
      </c>
      <c r="Z948">
        <v>1096</v>
      </c>
      <c r="AA948" t="s">
        <v>72</v>
      </c>
    </row>
    <row r="949" spans="1:27" x14ac:dyDescent="0.25">
      <c r="A949" s="20" t="s">
        <v>210</v>
      </c>
      <c r="B949" s="24" t="s">
        <v>225</v>
      </c>
      <c r="C949" s="24" t="s">
        <v>2300</v>
      </c>
      <c r="D949" s="37" t="str">
        <f>VLOOKUP(S949, method!$A$1:$B$15, 2, 0)</f>
        <v>中前</v>
      </c>
      <c r="E949">
        <v>73</v>
      </c>
      <c r="F949">
        <v>8</v>
      </c>
      <c r="G949" t="s">
        <v>866</v>
      </c>
      <c r="H949" t="s">
        <v>441</v>
      </c>
      <c r="I949">
        <v>1200</v>
      </c>
      <c r="J949" s="32" t="s">
        <v>446</v>
      </c>
      <c r="K949">
        <v>3</v>
      </c>
      <c r="L949">
        <v>3</v>
      </c>
      <c r="M949">
        <v>68</v>
      </c>
      <c r="N949" s="25" t="s">
        <v>166</v>
      </c>
      <c r="O949" s="27" t="s">
        <v>93</v>
      </c>
      <c r="P949" t="s">
        <v>492</v>
      </c>
      <c r="Q949">
        <v>62</v>
      </c>
      <c r="R949">
        <v>125</v>
      </c>
      <c r="S949">
        <v>4</v>
      </c>
      <c r="T949">
        <v>5</v>
      </c>
      <c r="U949">
        <v>8</v>
      </c>
      <c r="Y949" t="s">
        <v>1228</v>
      </c>
      <c r="Z949">
        <v>1107</v>
      </c>
      <c r="AA949" t="s">
        <v>1449</v>
      </c>
    </row>
    <row r="950" spans="1:27" x14ac:dyDescent="0.25">
      <c r="A950" s="20" t="s">
        <v>210</v>
      </c>
      <c r="B950" s="24" t="s">
        <v>225</v>
      </c>
      <c r="C950" s="24" t="s">
        <v>2300</v>
      </c>
      <c r="D950" s="35" t="str">
        <f>VLOOKUP(S950, method!$A$1:$B$15, 2, 0)</f>
        <v>放頭</v>
      </c>
      <c r="E950">
        <v>749</v>
      </c>
      <c r="F950">
        <v>10</v>
      </c>
      <c r="G950" t="s">
        <v>966</v>
      </c>
      <c r="H950" s="31" t="s">
        <v>455</v>
      </c>
      <c r="I950" s="43">
        <v>1000</v>
      </c>
      <c r="J950" s="32" t="s">
        <v>435</v>
      </c>
      <c r="K950">
        <v>3</v>
      </c>
      <c r="L950">
        <v>5</v>
      </c>
      <c r="M950">
        <v>68</v>
      </c>
      <c r="N950" s="25" t="s">
        <v>166</v>
      </c>
      <c r="O950" s="18" t="s">
        <v>524</v>
      </c>
      <c r="P950" t="s">
        <v>447</v>
      </c>
      <c r="Q950">
        <v>12</v>
      </c>
      <c r="R950">
        <v>117</v>
      </c>
      <c r="S950">
        <v>3</v>
      </c>
      <c r="T950">
        <v>5</v>
      </c>
      <c r="U950">
        <v>10</v>
      </c>
      <c r="Y950" t="s">
        <v>1450</v>
      </c>
      <c r="Z950">
        <v>1108</v>
      </c>
      <c r="AA950" t="s">
        <v>1030</v>
      </c>
    </row>
    <row r="951" spans="1:27" x14ac:dyDescent="0.25">
      <c r="A951" s="20" t="s">
        <v>210</v>
      </c>
      <c r="B951" s="24" t="s">
        <v>225</v>
      </c>
      <c r="C951" s="24" t="s">
        <v>2300</v>
      </c>
      <c r="D951" s="37" t="str">
        <f>VLOOKUP(S951, method!$A$1:$B$15, 2, 0)</f>
        <v>中前</v>
      </c>
      <c r="E951">
        <v>608</v>
      </c>
      <c r="F951" s="34">
        <v>4</v>
      </c>
      <c r="G951" t="s">
        <v>1024</v>
      </c>
      <c r="H951" s="42" t="s">
        <v>445</v>
      </c>
      <c r="I951" s="43">
        <v>1000</v>
      </c>
      <c r="J951" s="32" t="s">
        <v>435</v>
      </c>
      <c r="K951">
        <v>3</v>
      </c>
      <c r="L951">
        <v>6</v>
      </c>
      <c r="M951">
        <v>68</v>
      </c>
      <c r="N951" s="25" t="s">
        <v>166</v>
      </c>
      <c r="O951" s="18" t="s">
        <v>524</v>
      </c>
      <c r="P951" s="12" t="s">
        <v>456</v>
      </c>
      <c r="Q951">
        <v>3.4</v>
      </c>
      <c r="R951">
        <v>115</v>
      </c>
      <c r="S951">
        <v>4</v>
      </c>
      <c r="T951">
        <v>5</v>
      </c>
      <c r="U951">
        <v>4</v>
      </c>
      <c r="Y951" t="s">
        <v>1451</v>
      </c>
      <c r="Z951">
        <v>1118</v>
      </c>
      <c r="AA951" t="s">
        <v>1030</v>
      </c>
    </row>
    <row r="952" spans="1:27" x14ac:dyDescent="0.25">
      <c r="A952" s="20" t="s">
        <v>210</v>
      </c>
      <c r="B952" s="24" t="s">
        <v>225</v>
      </c>
      <c r="C952" s="24" t="s">
        <v>2300</v>
      </c>
      <c r="D952" s="35" t="str">
        <f>VLOOKUP(S952, method!$A$1:$B$15, 2, 0)</f>
        <v>放頭</v>
      </c>
      <c r="E952">
        <v>538</v>
      </c>
      <c r="F952" s="28">
        <v>2</v>
      </c>
      <c r="G952" t="s">
        <v>617</v>
      </c>
      <c r="H952" s="31" t="s">
        <v>450</v>
      </c>
      <c r="I952" s="43">
        <v>1000</v>
      </c>
      <c r="J952" s="32" t="s">
        <v>435</v>
      </c>
      <c r="K952">
        <v>3</v>
      </c>
      <c r="L952">
        <v>12</v>
      </c>
      <c r="M952">
        <v>67</v>
      </c>
      <c r="N952" s="25" t="s">
        <v>166</v>
      </c>
      <c r="O952" s="18" t="s">
        <v>524</v>
      </c>
      <c r="P952" s="12" t="s">
        <v>431</v>
      </c>
      <c r="Q952">
        <v>8</v>
      </c>
      <c r="R952">
        <v>115</v>
      </c>
      <c r="S952">
        <v>1</v>
      </c>
      <c r="T952">
        <v>1</v>
      </c>
      <c r="U952">
        <v>2</v>
      </c>
      <c r="Y952" t="s">
        <v>1452</v>
      </c>
      <c r="Z952">
        <v>1119</v>
      </c>
      <c r="AA952" t="s">
        <v>1030</v>
      </c>
    </row>
    <row r="953" spans="1:27" x14ac:dyDescent="0.25">
      <c r="A953" s="20" t="s">
        <v>210</v>
      </c>
      <c r="B953" s="24" t="s">
        <v>225</v>
      </c>
      <c r="C953" s="24" t="s">
        <v>2300</v>
      </c>
      <c r="D953" s="35" t="str">
        <f>VLOOKUP(S953, method!$A$1:$B$15, 2, 0)</f>
        <v>放頭</v>
      </c>
      <c r="E953">
        <v>423</v>
      </c>
      <c r="F953" s="28">
        <v>1</v>
      </c>
      <c r="G953" t="s">
        <v>1006</v>
      </c>
      <c r="H953" s="31" t="s">
        <v>461</v>
      </c>
      <c r="I953" s="43">
        <v>1000</v>
      </c>
      <c r="J953" s="32" t="s">
        <v>435</v>
      </c>
      <c r="K953">
        <v>4</v>
      </c>
      <c r="L953">
        <v>4</v>
      </c>
      <c r="M953">
        <v>59</v>
      </c>
      <c r="N953" s="25" t="s">
        <v>166</v>
      </c>
      <c r="O953" s="18" t="s">
        <v>524</v>
      </c>
      <c r="P953" t="s">
        <v>519</v>
      </c>
      <c r="Q953">
        <v>4.3</v>
      </c>
      <c r="R953">
        <v>125</v>
      </c>
      <c r="S953">
        <v>1</v>
      </c>
      <c r="T953">
        <v>1</v>
      </c>
      <c r="U953">
        <v>1</v>
      </c>
      <c r="Y953" t="s">
        <v>1420</v>
      </c>
      <c r="Z953">
        <v>1107</v>
      </c>
      <c r="AA953" t="s">
        <v>1030</v>
      </c>
    </row>
    <row r="954" spans="1:27" x14ac:dyDescent="0.25">
      <c r="A954" s="20" t="s">
        <v>210</v>
      </c>
      <c r="B954" s="24" t="s">
        <v>225</v>
      </c>
      <c r="C954" s="24" t="s">
        <v>2300</v>
      </c>
      <c r="D954" s="35" t="str">
        <f>VLOOKUP(S954, method!$A$1:$B$15, 2, 0)</f>
        <v>放頭</v>
      </c>
      <c r="E954">
        <v>382</v>
      </c>
      <c r="F954" s="28">
        <v>2</v>
      </c>
      <c r="G954" t="s">
        <v>661</v>
      </c>
      <c r="H954" s="31" t="s">
        <v>450</v>
      </c>
      <c r="I954" s="43">
        <v>1000</v>
      </c>
      <c r="J954" s="32" t="s">
        <v>435</v>
      </c>
      <c r="K954">
        <v>4</v>
      </c>
      <c r="L954">
        <v>9</v>
      </c>
      <c r="M954">
        <v>58</v>
      </c>
      <c r="N954" s="25" t="s">
        <v>166</v>
      </c>
      <c r="O954" s="16" t="s">
        <v>13</v>
      </c>
      <c r="P954" s="12" t="s">
        <v>914</v>
      </c>
      <c r="Q954">
        <v>11</v>
      </c>
      <c r="R954">
        <v>133</v>
      </c>
      <c r="S954">
        <v>1</v>
      </c>
      <c r="T954">
        <v>1</v>
      </c>
      <c r="U954">
        <v>2</v>
      </c>
      <c r="Y954" t="s">
        <v>1453</v>
      </c>
      <c r="Z954">
        <v>1111</v>
      </c>
      <c r="AA954" t="s">
        <v>1030</v>
      </c>
    </row>
    <row r="955" spans="1:27" x14ac:dyDescent="0.25">
      <c r="A955" s="20" t="s">
        <v>210</v>
      </c>
      <c r="B955" s="24" t="s">
        <v>225</v>
      </c>
      <c r="C955" s="24" t="s">
        <v>2300</v>
      </c>
      <c r="D955" s="35" t="str">
        <f>VLOOKUP(S955, method!$A$1:$B$15, 2, 0)</f>
        <v>放頭</v>
      </c>
      <c r="E955">
        <v>311</v>
      </c>
      <c r="F955" s="34">
        <v>4</v>
      </c>
      <c r="G955" t="s">
        <v>1137</v>
      </c>
      <c r="H955" s="31" t="s">
        <v>450</v>
      </c>
      <c r="I955" s="43">
        <v>1000</v>
      </c>
      <c r="J955" s="32" t="s">
        <v>435</v>
      </c>
      <c r="K955">
        <v>4</v>
      </c>
      <c r="L955">
        <v>2</v>
      </c>
      <c r="M955">
        <v>58</v>
      </c>
      <c r="N955" s="25" t="s">
        <v>166</v>
      </c>
      <c r="O955" s="18" t="s">
        <v>116</v>
      </c>
      <c r="P955" s="12" t="s">
        <v>521</v>
      </c>
      <c r="Q955">
        <v>8.4</v>
      </c>
      <c r="R955">
        <v>135</v>
      </c>
      <c r="S955">
        <v>3</v>
      </c>
      <c r="T955">
        <v>2</v>
      </c>
      <c r="U955">
        <v>4</v>
      </c>
      <c r="Y955" t="s">
        <v>1116</v>
      </c>
      <c r="Z955">
        <v>1111</v>
      </c>
      <c r="AA955" t="s">
        <v>1030</v>
      </c>
    </row>
    <row r="956" spans="1:27" x14ac:dyDescent="0.25">
      <c r="A956" s="20" t="s">
        <v>210</v>
      </c>
      <c r="B956" s="24" t="s">
        <v>225</v>
      </c>
      <c r="C956" s="24" t="s">
        <v>2300</v>
      </c>
      <c r="D956" s="35" t="str">
        <f>VLOOKUP(S956, method!$A$1:$B$15, 2, 0)</f>
        <v>放頭</v>
      </c>
      <c r="E956">
        <v>226</v>
      </c>
      <c r="F956" s="28">
        <v>2</v>
      </c>
      <c r="G956" t="s">
        <v>899</v>
      </c>
      <c r="H956" s="31" t="s">
        <v>450</v>
      </c>
      <c r="I956" s="43">
        <v>1000</v>
      </c>
      <c r="J956" s="32" t="s">
        <v>435</v>
      </c>
      <c r="K956">
        <v>4</v>
      </c>
      <c r="L956">
        <v>12</v>
      </c>
      <c r="M956">
        <v>58</v>
      </c>
      <c r="N956" s="25" t="s">
        <v>166</v>
      </c>
      <c r="O956" s="24" t="s">
        <v>34</v>
      </c>
      <c r="P956" s="12" t="s">
        <v>480</v>
      </c>
      <c r="Q956">
        <v>21</v>
      </c>
      <c r="R956">
        <v>133</v>
      </c>
      <c r="S956">
        <v>3</v>
      </c>
      <c r="T956">
        <v>2</v>
      </c>
      <c r="U956">
        <v>2</v>
      </c>
      <c r="Y956" t="s">
        <v>1217</v>
      </c>
      <c r="Z956">
        <v>1110</v>
      </c>
      <c r="AA956" t="s">
        <v>1030</v>
      </c>
    </row>
    <row r="957" spans="1:27" x14ac:dyDescent="0.25">
      <c r="A957" s="20" t="s">
        <v>210</v>
      </c>
      <c r="B957" s="24" t="s">
        <v>225</v>
      </c>
      <c r="C957" s="24" t="s">
        <v>2300</v>
      </c>
      <c r="D957" s="37" t="str">
        <f>VLOOKUP(S957, method!$A$1:$B$15, 2, 0)</f>
        <v>中前</v>
      </c>
      <c r="E957">
        <v>190</v>
      </c>
      <c r="F957" s="34">
        <v>5</v>
      </c>
      <c r="G957" t="s">
        <v>901</v>
      </c>
      <c r="H957" s="31" t="s">
        <v>461</v>
      </c>
      <c r="I957" s="43">
        <v>1000</v>
      </c>
      <c r="J957" s="32" t="s">
        <v>435</v>
      </c>
      <c r="K957">
        <v>4</v>
      </c>
      <c r="L957">
        <v>4</v>
      </c>
      <c r="M957">
        <v>59</v>
      </c>
      <c r="N957" s="25" t="s">
        <v>166</v>
      </c>
      <c r="O957" s="27" t="s">
        <v>93</v>
      </c>
      <c r="P957" s="12" t="s">
        <v>521</v>
      </c>
      <c r="Q957">
        <v>12</v>
      </c>
      <c r="R957">
        <v>135</v>
      </c>
      <c r="S957">
        <v>5</v>
      </c>
      <c r="T957">
        <v>5</v>
      </c>
      <c r="U957">
        <v>5</v>
      </c>
      <c r="Y957" t="s">
        <v>1454</v>
      </c>
      <c r="Z957">
        <v>1107</v>
      </c>
      <c r="AA957" t="s">
        <v>1030</v>
      </c>
    </row>
    <row r="958" spans="1:27" x14ac:dyDescent="0.25">
      <c r="A958" s="20" t="s">
        <v>210</v>
      </c>
      <c r="B958" s="25" t="s">
        <v>227</v>
      </c>
      <c r="C958" s="25" t="s">
        <v>2301</v>
      </c>
      <c r="D958" s="37" t="str">
        <f>VLOOKUP(S958, method!$A$1:$B$15, 2, 0)</f>
        <v>中前</v>
      </c>
      <c r="E958">
        <v>30</v>
      </c>
      <c r="F958" s="34">
        <v>5</v>
      </c>
      <c r="G958" t="s">
        <v>1013</v>
      </c>
      <c r="H958" s="31" t="s">
        <v>455</v>
      </c>
      <c r="I958">
        <v>1200</v>
      </c>
      <c r="J958" s="32" t="s">
        <v>435</v>
      </c>
      <c r="K958">
        <v>4</v>
      </c>
      <c r="L958">
        <v>4</v>
      </c>
      <c r="M958">
        <v>48</v>
      </c>
      <c r="N958" s="17" t="s">
        <v>85</v>
      </c>
      <c r="O958" s="17" t="s">
        <v>84</v>
      </c>
      <c r="P958" t="s">
        <v>519</v>
      </c>
      <c r="Q958">
        <v>38</v>
      </c>
      <c r="R958">
        <v>124</v>
      </c>
      <c r="S958">
        <v>4</v>
      </c>
      <c r="T958">
        <v>5</v>
      </c>
      <c r="U958">
        <v>5</v>
      </c>
      <c r="Y958" t="s">
        <v>1098</v>
      </c>
      <c r="Z958">
        <v>993</v>
      </c>
      <c r="AA958" t="s">
        <v>546</v>
      </c>
    </row>
    <row r="959" spans="1:27" x14ac:dyDescent="0.25">
      <c r="A959" s="20" t="s">
        <v>210</v>
      </c>
      <c r="B959" s="25" t="s">
        <v>227</v>
      </c>
      <c r="C959" s="25" t="s">
        <v>2301</v>
      </c>
      <c r="D959" s="37" t="str">
        <f>VLOOKUP(S959, method!$A$1:$B$15, 2, 0)</f>
        <v>中前</v>
      </c>
      <c r="E959">
        <v>840</v>
      </c>
      <c r="F959">
        <v>8</v>
      </c>
      <c r="G959" t="s">
        <v>547</v>
      </c>
      <c r="H959" s="31" t="s">
        <v>455</v>
      </c>
      <c r="I959">
        <v>1200</v>
      </c>
      <c r="J959" s="32" t="s">
        <v>446</v>
      </c>
      <c r="K959">
        <v>4</v>
      </c>
      <c r="L959">
        <v>11</v>
      </c>
      <c r="M959">
        <v>51</v>
      </c>
      <c r="N959" s="17" t="s">
        <v>85</v>
      </c>
      <c r="O959" s="19" t="s">
        <v>63</v>
      </c>
      <c r="P959" t="s">
        <v>629</v>
      </c>
      <c r="Q959">
        <v>50</v>
      </c>
      <c r="R959">
        <v>126</v>
      </c>
      <c r="S959">
        <v>5</v>
      </c>
      <c r="T959">
        <v>6</v>
      </c>
      <c r="U959">
        <v>8</v>
      </c>
      <c r="Y959" t="s">
        <v>1058</v>
      </c>
      <c r="Z959">
        <v>982</v>
      </c>
      <c r="AA959" t="s">
        <v>546</v>
      </c>
    </row>
    <row r="960" spans="1:27" x14ac:dyDescent="0.25">
      <c r="A960" s="20" t="s">
        <v>210</v>
      </c>
      <c r="B960" s="25" t="s">
        <v>227</v>
      </c>
      <c r="C960" s="25" t="s">
        <v>2301</v>
      </c>
      <c r="D960" s="37" t="str">
        <f>VLOOKUP(S960, method!$A$1:$B$15, 2, 0)</f>
        <v>中前</v>
      </c>
      <c r="E960">
        <v>783</v>
      </c>
      <c r="F960" s="34">
        <v>4</v>
      </c>
      <c r="G960" t="s">
        <v>549</v>
      </c>
      <c r="H960" s="31" t="s">
        <v>461</v>
      </c>
      <c r="I960">
        <v>1200</v>
      </c>
      <c r="J960" s="32" t="s">
        <v>446</v>
      </c>
      <c r="K960">
        <v>4</v>
      </c>
      <c r="L960">
        <v>3</v>
      </c>
      <c r="M960">
        <v>52</v>
      </c>
      <c r="N960" s="17" t="s">
        <v>85</v>
      </c>
      <c r="O960" s="26" t="s">
        <v>389</v>
      </c>
      <c r="P960" t="s">
        <v>474</v>
      </c>
      <c r="Q960">
        <v>29</v>
      </c>
      <c r="R960">
        <v>127</v>
      </c>
      <c r="S960">
        <v>4</v>
      </c>
      <c r="T960">
        <v>5</v>
      </c>
      <c r="U960">
        <v>4</v>
      </c>
      <c r="Y960" t="s">
        <v>1033</v>
      </c>
      <c r="Z960">
        <v>1004</v>
      </c>
      <c r="AA960" t="s">
        <v>546</v>
      </c>
    </row>
    <row r="961" spans="1:28" x14ac:dyDescent="0.25">
      <c r="A961" s="20" t="s">
        <v>210</v>
      </c>
      <c r="B961" s="25" t="s">
        <v>227</v>
      </c>
      <c r="C961" s="25" t="s">
        <v>2301</v>
      </c>
      <c r="D961" s="38" t="str">
        <f>VLOOKUP(S961, method!$A$1:$B$15, 2, 0)</f>
        <v>留後</v>
      </c>
      <c r="E961">
        <v>732</v>
      </c>
      <c r="F961">
        <v>10</v>
      </c>
      <c r="G961" t="s">
        <v>523</v>
      </c>
      <c r="H961" s="31" t="s">
        <v>450</v>
      </c>
      <c r="I961">
        <v>1200</v>
      </c>
      <c r="J961" s="33" t="s">
        <v>499</v>
      </c>
      <c r="K961">
        <v>4</v>
      </c>
      <c r="L961">
        <v>11</v>
      </c>
      <c r="M961">
        <v>52</v>
      </c>
      <c r="N961" s="17" t="s">
        <v>85</v>
      </c>
      <c r="O961" s="16" t="s">
        <v>29</v>
      </c>
      <c r="P961" t="s">
        <v>699</v>
      </c>
      <c r="Q961">
        <v>28</v>
      </c>
      <c r="R961">
        <v>127</v>
      </c>
      <c r="S961">
        <v>11</v>
      </c>
      <c r="T961">
        <v>10</v>
      </c>
      <c r="U961">
        <v>10</v>
      </c>
      <c r="Y961" t="s">
        <v>1455</v>
      </c>
      <c r="Z961">
        <v>987</v>
      </c>
      <c r="AA961" t="s">
        <v>546</v>
      </c>
    </row>
    <row r="962" spans="1:28" x14ac:dyDescent="0.25">
      <c r="A962" s="20" t="s">
        <v>210</v>
      </c>
      <c r="B962" s="26" t="s">
        <v>229</v>
      </c>
      <c r="C962" s="26" t="s">
        <v>2302</v>
      </c>
      <c r="D962" s="36" t="str">
        <f>VLOOKUP(S962, method!$A$1:$B$15, 2, 0)</f>
        <v>中後</v>
      </c>
      <c r="E962">
        <v>822</v>
      </c>
      <c r="F962" s="34">
        <v>4</v>
      </c>
      <c r="G962" t="s">
        <v>590</v>
      </c>
      <c r="H962" s="31" t="s">
        <v>450</v>
      </c>
      <c r="I962" s="43">
        <v>1000</v>
      </c>
      <c r="J962" s="32" t="s">
        <v>446</v>
      </c>
      <c r="K962">
        <v>4</v>
      </c>
      <c r="L962">
        <v>10</v>
      </c>
      <c r="M962">
        <v>54</v>
      </c>
      <c r="N962" s="20" t="s">
        <v>184</v>
      </c>
      <c r="O962" s="23" t="s">
        <v>487</v>
      </c>
      <c r="P962" s="12" t="s">
        <v>456</v>
      </c>
      <c r="Q962">
        <v>13</v>
      </c>
      <c r="R962">
        <v>128</v>
      </c>
      <c r="S962">
        <v>9</v>
      </c>
      <c r="T962">
        <v>7</v>
      </c>
      <c r="U962">
        <v>4</v>
      </c>
      <c r="Y962" t="s">
        <v>1456</v>
      </c>
      <c r="Z962">
        <v>1132</v>
      </c>
      <c r="AA962" t="s">
        <v>77</v>
      </c>
    </row>
    <row r="963" spans="1:28" x14ac:dyDescent="0.25">
      <c r="A963" s="20" t="s">
        <v>210</v>
      </c>
      <c r="B963" s="26" t="s">
        <v>229</v>
      </c>
      <c r="C963" s="26" t="s">
        <v>2302</v>
      </c>
      <c r="D963" s="37" t="str">
        <f>VLOOKUP(S963, method!$A$1:$B$15, 2, 0)</f>
        <v>中前</v>
      </c>
      <c r="E963">
        <v>748</v>
      </c>
      <c r="F963">
        <v>7</v>
      </c>
      <c r="G963" t="s">
        <v>551</v>
      </c>
      <c r="H963" s="31" t="s">
        <v>455</v>
      </c>
      <c r="I963" s="43">
        <v>1000</v>
      </c>
      <c r="J963" s="32" t="s">
        <v>446</v>
      </c>
      <c r="K963">
        <v>4</v>
      </c>
      <c r="L963">
        <v>7</v>
      </c>
      <c r="M963">
        <v>54</v>
      </c>
      <c r="N963" s="20" t="s">
        <v>184</v>
      </c>
      <c r="O963" s="23" t="s">
        <v>487</v>
      </c>
      <c r="P963" t="s">
        <v>629</v>
      </c>
      <c r="Q963">
        <v>6.4</v>
      </c>
      <c r="R963">
        <v>127</v>
      </c>
      <c r="S963">
        <v>4</v>
      </c>
      <c r="T963">
        <v>5</v>
      </c>
      <c r="U963">
        <v>7</v>
      </c>
      <c r="Y963" t="s">
        <v>1457</v>
      </c>
      <c r="Z963">
        <v>1126</v>
      </c>
      <c r="AA963" t="s">
        <v>77</v>
      </c>
    </row>
    <row r="964" spans="1:28" x14ac:dyDescent="0.25">
      <c r="A964" s="20" t="s">
        <v>210</v>
      </c>
      <c r="B964" s="26" t="s">
        <v>229</v>
      </c>
      <c r="C964" s="26" t="s">
        <v>2302</v>
      </c>
      <c r="D964" s="37" t="str">
        <f>VLOOKUP(S964, method!$A$1:$B$15, 2, 0)</f>
        <v>中前</v>
      </c>
      <c r="E964">
        <v>692</v>
      </c>
      <c r="F964" s="28">
        <v>2</v>
      </c>
      <c r="G964" t="s">
        <v>593</v>
      </c>
      <c r="H964" s="31" t="s">
        <v>461</v>
      </c>
      <c r="I964" s="43">
        <v>1000</v>
      </c>
      <c r="J964" s="32" t="s">
        <v>446</v>
      </c>
      <c r="K964">
        <v>4</v>
      </c>
      <c r="L964">
        <v>5</v>
      </c>
      <c r="M964">
        <v>54</v>
      </c>
      <c r="N964" s="20" t="s">
        <v>184</v>
      </c>
      <c r="O964" s="23" t="s">
        <v>487</v>
      </c>
      <c r="P964" s="12" t="s">
        <v>451</v>
      </c>
      <c r="Q964">
        <v>10</v>
      </c>
      <c r="R964">
        <v>128</v>
      </c>
      <c r="S964">
        <v>4</v>
      </c>
      <c r="T964">
        <v>5</v>
      </c>
      <c r="U964">
        <v>2</v>
      </c>
      <c r="Y964" t="s">
        <v>1432</v>
      </c>
      <c r="Z964">
        <v>1138</v>
      </c>
      <c r="AA964" t="s">
        <v>77</v>
      </c>
    </row>
    <row r="965" spans="1:28" x14ac:dyDescent="0.25">
      <c r="A965" s="20" t="s">
        <v>210</v>
      </c>
      <c r="B965" s="26" t="s">
        <v>229</v>
      </c>
      <c r="C965" s="26" t="s">
        <v>2302</v>
      </c>
      <c r="D965" s="35" t="str">
        <f>VLOOKUP(S965, method!$A$1:$B$15, 2, 0)</f>
        <v>放頭</v>
      </c>
      <c r="E965">
        <v>614</v>
      </c>
      <c r="F965" s="34">
        <v>5</v>
      </c>
      <c r="G965" t="s">
        <v>555</v>
      </c>
      <c r="H965" s="31" t="s">
        <v>461</v>
      </c>
      <c r="I965" s="43">
        <v>1000</v>
      </c>
      <c r="J965" s="32" t="s">
        <v>435</v>
      </c>
      <c r="K965">
        <v>4</v>
      </c>
      <c r="L965">
        <v>10</v>
      </c>
      <c r="M965">
        <v>55</v>
      </c>
      <c r="N965" s="20" t="s">
        <v>184</v>
      </c>
      <c r="O965" s="17" t="s">
        <v>84</v>
      </c>
      <c r="P965" s="12" t="s">
        <v>451</v>
      </c>
      <c r="Q965">
        <v>17</v>
      </c>
      <c r="R965">
        <v>133</v>
      </c>
      <c r="S965">
        <v>2</v>
      </c>
      <c r="T965">
        <v>3</v>
      </c>
      <c r="U965">
        <v>5</v>
      </c>
      <c r="Y965" t="s">
        <v>1218</v>
      </c>
      <c r="Z965">
        <v>1154</v>
      </c>
      <c r="AA965" t="s">
        <v>77</v>
      </c>
    </row>
    <row r="966" spans="1:28" x14ac:dyDescent="0.25">
      <c r="A966" s="20" t="s">
        <v>210</v>
      </c>
      <c r="B966" s="26" t="s">
        <v>229</v>
      </c>
      <c r="C966" s="26" t="s">
        <v>2302</v>
      </c>
      <c r="D966" s="35" t="str">
        <f>VLOOKUP(S966, method!$A$1:$B$15, 2, 0)</f>
        <v>放頭</v>
      </c>
      <c r="E966">
        <v>557</v>
      </c>
      <c r="F966">
        <v>7</v>
      </c>
      <c r="G966" t="s">
        <v>557</v>
      </c>
      <c r="H966" s="42" t="s">
        <v>445</v>
      </c>
      <c r="I966" s="43">
        <v>1000</v>
      </c>
      <c r="J966" s="32" t="s">
        <v>446</v>
      </c>
      <c r="K966">
        <v>4</v>
      </c>
      <c r="L966">
        <v>7</v>
      </c>
      <c r="M966">
        <v>57</v>
      </c>
      <c r="N966" s="20" t="s">
        <v>184</v>
      </c>
      <c r="O966" s="17" t="s">
        <v>84</v>
      </c>
      <c r="P966" s="12" t="s">
        <v>464</v>
      </c>
      <c r="Q966">
        <v>18</v>
      </c>
      <c r="R966">
        <v>132</v>
      </c>
      <c r="S966">
        <v>1</v>
      </c>
      <c r="T966">
        <v>2</v>
      </c>
      <c r="U966">
        <v>7</v>
      </c>
      <c r="Y966" t="s">
        <v>230</v>
      </c>
      <c r="Z966">
        <v>1154</v>
      </c>
      <c r="AA966" t="s">
        <v>1458</v>
      </c>
    </row>
    <row r="967" spans="1:28" x14ac:dyDescent="0.25">
      <c r="A967" s="20" t="s">
        <v>210</v>
      </c>
      <c r="B967" s="26" t="s">
        <v>229</v>
      </c>
      <c r="C967" s="26" t="s">
        <v>2302</v>
      </c>
      <c r="D967" s="36" t="str">
        <f>VLOOKUP(S967, method!$A$1:$B$15, 2, 0)</f>
        <v>中後</v>
      </c>
      <c r="E967">
        <v>477</v>
      </c>
      <c r="F967">
        <v>8</v>
      </c>
      <c r="G967" t="s">
        <v>458</v>
      </c>
      <c r="H967" s="42" t="s">
        <v>445</v>
      </c>
      <c r="I967">
        <v>1200</v>
      </c>
      <c r="J967" s="32" t="s">
        <v>435</v>
      </c>
      <c r="K967">
        <v>4</v>
      </c>
      <c r="L967">
        <v>8</v>
      </c>
      <c r="M967">
        <v>58</v>
      </c>
      <c r="N967" s="20" t="s">
        <v>184</v>
      </c>
      <c r="O967" s="16" t="s">
        <v>13</v>
      </c>
      <c r="P967">
        <v>3</v>
      </c>
      <c r="Q967">
        <v>16</v>
      </c>
      <c r="R967">
        <v>134</v>
      </c>
      <c r="S967">
        <v>9</v>
      </c>
      <c r="T967">
        <v>9</v>
      </c>
      <c r="U967">
        <v>8</v>
      </c>
      <c r="Y967" t="s">
        <v>1113</v>
      </c>
      <c r="Z967">
        <v>1148</v>
      </c>
      <c r="AA967" t="s">
        <v>1459</v>
      </c>
    </row>
    <row r="968" spans="1:28" x14ac:dyDescent="0.25">
      <c r="A968" s="20" t="s">
        <v>210</v>
      </c>
      <c r="B968" s="26" t="s">
        <v>229</v>
      </c>
      <c r="C968" s="26" t="s">
        <v>2302</v>
      </c>
      <c r="D968" s="35" t="str">
        <f>VLOOKUP(S968, method!$A$1:$B$15, 2, 0)</f>
        <v>放頭</v>
      </c>
      <c r="E968">
        <v>442</v>
      </c>
      <c r="F968" s="34">
        <v>5</v>
      </c>
      <c r="G968" t="s">
        <v>562</v>
      </c>
      <c r="H968" s="31" t="s">
        <v>455</v>
      </c>
      <c r="I968" s="43">
        <v>1000</v>
      </c>
      <c r="J968" s="32" t="s">
        <v>435</v>
      </c>
      <c r="K968">
        <v>4</v>
      </c>
      <c r="L968">
        <v>1</v>
      </c>
      <c r="M968">
        <v>60</v>
      </c>
      <c r="N968" s="20" t="s">
        <v>184</v>
      </c>
      <c r="O968" s="27" t="s">
        <v>93</v>
      </c>
      <c r="P968">
        <v>4</v>
      </c>
      <c r="Q968">
        <v>6.1</v>
      </c>
      <c r="R968">
        <v>135</v>
      </c>
      <c r="S968">
        <v>3</v>
      </c>
      <c r="T968">
        <v>2</v>
      </c>
      <c r="U968">
        <v>5</v>
      </c>
      <c r="Y968" t="s">
        <v>1419</v>
      </c>
      <c r="Z968">
        <v>1148</v>
      </c>
      <c r="AA968" t="s">
        <v>77</v>
      </c>
    </row>
    <row r="969" spans="1:28" x14ac:dyDescent="0.25">
      <c r="A969" s="20" t="s">
        <v>210</v>
      </c>
      <c r="B969" s="26" t="s">
        <v>229</v>
      </c>
      <c r="C969" s="26" t="s">
        <v>2302</v>
      </c>
      <c r="D969" s="37" t="str">
        <f>VLOOKUP(S969, method!$A$1:$B$15, 2, 0)</f>
        <v>中前</v>
      </c>
      <c r="E969">
        <v>351</v>
      </c>
      <c r="F969" s="28">
        <v>3</v>
      </c>
      <c r="G969" t="s">
        <v>566</v>
      </c>
      <c r="H969" s="31" t="s">
        <v>455</v>
      </c>
      <c r="I969" s="43">
        <v>1000</v>
      </c>
      <c r="J969" s="32" t="s">
        <v>435</v>
      </c>
      <c r="K969">
        <v>4</v>
      </c>
      <c r="L969">
        <v>1</v>
      </c>
      <c r="M969">
        <v>60</v>
      </c>
      <c r="N969" s="20" t="s">
        <v>184</v>
      </c>
      <c r="O969" s="20" t="s">
        <v>19</v>
      </c>
      <c r="P969" s="12">
        <v>1</v>
      </c>
      <c r="Q969">
        <v>4.8</v>
      </c>
      <c r="R969">
        <v>135</v>
      </c>
      <c r="S969">
        <v>5</v>
      </c>
      <c r="T969">
        <v>5</v>
      </c>
      <c r="U969">
        <v>3</v>
      </c>
      <c r="Y969" t="s">
        <v>1460</v>
      </c>
      <c r="Z969">
        <v>1144</v>
      </c>
      <c r="AA969" t="s">
        <v>1461</v>
      </c>
    </row>
    <row r="970" spans="1:28" x14ac:dyDescent="0.25">
      <c r="A970" s="20" t="s">
        <v>210</v>
      </c>
      <c r="B970" s="26" t="s">
        <v>229</v>
      </c>
      <c r="C970" s="26" t="s">
        <v>2302</v>
      </c>
      <c r="D970" s="35" t="str">
        <f>VLOOKUP(S970, method!$A$1:$B$15, 2, 0)</f>
        <v>放頭</v>
      </c>
      <c r="E970">
        <v>305</v>
      </c>
      <c r="F970">
        <v>7</v>
      </c>
      <c r="G970" t="s">
        <v>1224</v>
      </c>
      <c r="H970" t="s">
        <v>467</v>
      </c>
      <c r="I970">
        <v>1200</v>
      </c>
      <c r="J970" s="32" t="s">
        <v>435</v>
      </c>
      <c r="K970">
        <v>3</v>
      </c>
      <c r="L970">
        <v>3</v>
      </c>
      <c r="M970">
        <v>62</v>
      </c>
      <c r="N970" s="20" t="s">
        <v>184</v>
      </c>
      <c r="O970" s="25" t="s">
        <v>49</v>
      </c>
      <c r="P970" t="s">
        <v>624</v>
      </c>
      <c r="Q970">
        <v>48</v>
      </c>
      <c r="R970">
        <v>115</v>
      </c>
      <c r="S970">
        <v>2</v>
      </c>
      <c r="T970">
        <v>3</v>
      </c>
      <c r="U970">
        <v>7</v>
      </c>
      <c r="Y970" t="s">
        <v>356</v>
      </c>
      <c r="Z970">
        <v>1135</v>
      </c>
      <c r="AA970" t="s">
        <v>1462</v>
      </c>
    </row>
    <row r="971" spans="1:28" x14ac:dyDescent="0.25">
      <c r="A971" s="20" t="s">
        <v>210</v>
      </c>
      <c r="B971" s="26" t="s">
        <v>229</v>
      </c>
      <c r="C971" s="26" t="s">
        <v>2302</v>
      </c>
      <c r="D971" s="37" t="str">
        <f>VLOOKUP(S971, method!$A$1:$B$15, 2, 0)</f>
        <v>中前</v>
      </c>
      <c r="E971">
        <v>256</v>
      </c>
      <c r="F971" s="34">
        <v>5</v>
      </c>
      <c r="G971" t="s">
        <v>647</v>
      </c>
      <c r="H971" s="31" t="s">
        <v>455</v>
      </c>
      <c r="I971" s="43">
        <v>1000</v>
      </c>
      <c r="J971" s="32" t="s">
        <v>435</v>
      </c>
      <c r="K971">
        <v>3</v>
      </c>
      <c r="L971">
        <v>5</v>
      </c>
      <c r="M971">
        <v>63</v>
      </c>
      <c r="N971" s="20" t="s">
        <v>184</v>
      </c>
      <c r="O971" s="25" t="s">
        <v>49</v>
      </c>
      <c r="P971" s="12" t="s">
        <v>521</v>
      </c>
      <c r="Q971">
        <v>31</v>
      </c>
      <c r="R971">
        <v>123</v>
      </c>
      <c r="S971">
        <v>5</v>
      </c>
      <c r="T971">
        <v>3</v>
      </c>
      <c r="U971">
        <v>5</v>
      </c>
      <c r="Y971" t="s">
        <v>1463</v>
      </c>
      <c r="Z971">
        <v>1128</v>
      </c>
      <c r="AA971" t="s">
        <v>1464</v>
      </c>
    </row>
    <row r="972" spans="1:28" x14ac:dyDescent="0.25">
      <c r="A972" s="20" t="s">
        <v>210</v>
      </c>
      <c r="B972" s="26" t="s">
        <v>229</v>
      </c>
      <c r="C972" s="26" t="s">
        <v>2302</v>
      </c>
      <c r="D972" s="35" t="str">
        <f>VLOOKUP(S972, method!$A$1:$B$15, 2, 0)</f>
        <v>放頭</v>
      </c>
      <c r="E972">
        <v>219</v>
      </c>
      <c r="F972">
        <v>10</v>
      </c>
      <c r="G972" t="s">
        <v>470</v>
      </c>
      <c r="H972" s="42" t="s">
        <v>445</v>
      </c>
      <c r="I972" s="43">
        <v>1000</v>
      </c>
      <c r="J972" s="32" t="s">
        <v>435</v>
      </c>
      <c r="K972">
        <v>3</v>
      </c>
      <c r="L972">
        <v>5</v>
      </c>
      <c r="M972">
        <v>65</v>
      </c>
      <c r="N972" s="20" t="s">
        <v>184</v>
      </c>
      <c r="O972" s="24" t="s">
        <v>34</v>
      </c>
      <c r="P972" t="s">
        <v>674</v>
      </c>
      <c r="Q972">
        <v>32</v>
      </c>
      <c r="R972">
        <v>124</v>
      </c>
      <c r="S972">
        <v>3</v>
      </c>
      <c r="T972">
        <v>3</v>
      </c>
      <c r="U972">
        <v>10</v>
      </c>
      <c r="Y972" t="s">
        <v>1117</v>
      </c>
      <c r="Z972">
        <v>1139</v>
      </c>
      <c r="AA972" t="s">
        <v>198</v>
      </c>
    </row>
    <row r="973" spans="1:28" x14ac:dyDescent="0.25">
      <c r="A973" s="20" t="s">
        <v>210</v>
      </c>
      <c r="B973" s="26" t="s">
        <v>229</v>
      </c>
      <c r="C973" s="26" t="s">
        <v>2302</v>
      </c>
      <c r="D973" s="37" t="str">
        <f>VLOOKUP(S973, method!$A$1:$B$15, 2, 0)</f>
        <v>中前</v>
      </c>
      <c r="E973">
        <v>137</v>
      </c>
      <c r="F973">
        <v>11</v>
      </c>
      <c r="G973" t="s">
        <v>916</v>
      </c>
      <c r="H973" s="31" t="s">
        <v>461</v>
      </c>
      <c r="I973" s="43">
        <v>1000</v>
      </c>
      <c r="J973" s="32" t="s">
        <v>435</v>
      </c>
      <c r="K973">
        <v>3</v>
      </c>
      <c r="L973">
        <v>11</v>
      </c>
      <c r="M973">
        <v>65</v>
      </c>
      <c r="N973" s="20" t="s">
        <v>184</v>
      </c>
      <c r="O973" s="24" t="s">
        <v>38</v>
      </c>
      <c r="P973">
        <v>6</v>
      </c>
      <c r="Q973">
        <v>18</v>
      </c>
      <c r="R973">
        <v>122</v>
      </c>
      <c r="S973">
        <v>6</v>
      </c>
      <c r="T973">
        <v>4</v>
      </c>
      <c r="U973">
        <v>11</v>
      </c>
      <c r="Y973" t="s">
        <v>1465</v>
      </c>
      <c r="Z973">
        <v>1129</v>
      </c>
      <c r="AA973" t="s">
        <v>198</v>
      </c>
    </row>
    <row r="974" spans="1:28" x14ac:dyDescent="0.25">
      <c r="A974" s="20" t="s">
        <v>210</v>
      </c>
      <c r="B974" s="26" t="s">
        <v>229</v>
      </c>
      <c r="C974" s="26" t="s">
        <v>2302</v>
      </c>
      <c r="E974">
        <v>819</v>
      </c>
      <c r="F974" t="s">
        <v>720</v>
      </c>
      <c r="G974" t="s">
        <v>729</v>
      </c>
      <c r="H974" s="31" t="s">
        <v>455</v>
      </c>
      <c r="I974" s="43">
        <v>1000</v>
      </c>
      <c r="J974" s="32" t="s">
        <v>446</v>
      </c>
      <c r="K974">
        <v>3</v>
      </c>
      <c r="L974" t="s">
        <v>546</v>
      </c>
      <c r="M974">
        <v>65</v>
      </c>
      <c r="N974" s="20" t="s">
        <v>184</v>
      </c>
      <c r="O974" s="24" t="s">
        <v>38</v>
      </c>
      <c r="P974" t="s">
        <v>546</v>
      </c>
      <c r="Q974" t="s">
        <v>546</v>
      </c>
      <c r="R974">
        <v>122</v>
      </c>
      <c r="S974" t="s">
        <v>546</v>
      </c>
      <c r="Y974" t="s">
        <v>546</v>
      </c>
      <c r="Z974" t="s">
        <v>546</v>
      </c>
      <c r="AA974" t="s">
        <v>546</v>
      </c>
      <c r="AB974" t="s">
        <v>546</v>
      </c>
    </row>
    <row r="975" spans="1:28" x14ac:dyDescent="0.25">
      <c r="A975" s="20" t="s">
        <v>210</v>
      </c>
      <c r="B975" s="26" t="s">
        <v>229</v>
      </c>
      <c r="C975" s="26" t="s">
        <v>2302</v>
      </c>
      <c r="D975" s="36" t="str">
        <f>VLOOKUP(S975, method!$A$1:$B$15, 2, 0)</f>
        <v>中後</v>
      </c>
      <c r="E975">
        <v>749</v>
      </c>
      <c r="F975" s="28">
        <v>2</v>
      </c>
      <c r="G975" t="s">
        <v>966</v>
      </c>
      <c r="H975" s="31" t="s">
        <v>455</v>
      </c>
      <c r="I975" s="43">
        <v>1000</v>
      </c>
      <c r="J975" s="32" t="s">
        <v>435</v>
      </c>
      <c r="K975">
        <v>3</v>
      </c>
      <c r="L975">
        <v>11</v>
      </c>
      <c r="M975">
        <v>65</v>
      </c>
      <c r="N975" s="20" t="s">
        <v>184</v>
      </c>
      <c r="O975" s="24" t="s">
        <v>38</v>
      </c>
      <c r="P975" s="12">
        <v>2</v>
      </c>
      <c r="Q975">
        <v>74</v>
      </c>
      <c r="R975">
        <v>121</v>
      </c>
      <c r="S975">
        <v>10</v>
      </c>
      <c r="T975">
        <v>11</v>
      </c>
      <c r="U975">
        <v>2</v>
      </c>
      <c r="Y975" t="s">
        <v>1466</v>
      </c>
      <c r="Z975">
        <v>1120</v>
      </c>
      <c r="AA975" t="s">
        <v>198</v>
      </c>
    </row>
    <row r="976" spans="1:28" x14ac:dyDescent="0.25">
      <c r="A976" s="20" t="s">
        <v>210</v>
      </c>
      <c r="B976" s="26" t="s">
        <v>229</v>
      </c>
      <c r="C976" s="26" t="s">
        <v>2302</v>
      </c>
      <c r="D976" s="35" t="str">
        <f>VLOOKUP(S976, method!$A$1:$B$15, 2, 0)</f>
        <v>放頭</v>
      </c>
      <c r="E976">
        <v>658</v>
      </c>
      <c r="F976">
        <v>7</v>
      </c>
      <c r="G976" t="s">
        <v>919</v>
      </c>
      <c r="H976" t="s">
        <v>429</v>
      </c>
      <c r="I976" s="43">
        <v>1000</v>
      </c>
      <c r="J976" s="32" t="s">
        <v>446</v>
      </c>
      <c r="K976">
        <v>3</v>
      </c>
      <c r="L976">
        <v>1</v>
      </c>
      <c r="M976">
        <v>67</v>
      </c>
      <c r="N976" s="20" t="s">
        <v>184</v>
      </c>
      <c r="O976" s="20" t="s">
        <v>19</v>
      </c>
      <c r="P976" t="s">
        <v>837</v>
      </c>
      <c r="Q976">
        <v>23</v>
      </c>
      <c r="R976">
        <v>124</v>
      </c>
      <c r="S976">
        <v>3</v>
      </c>
      <c r="T976">
        <v>4</v>
      </c>
      <c r="U976">
        <v>7</v>
      </c>
      <c r="Y976" t="s">
        <v>1467</v>
      </c>
      <c r="Z976">
        <v>1123</v>
      </c>
      <c r="AA976" t="s">
        <v>198</v>
      </c>
    </row>
    <row r="977" spans="1:27" x14ac:dyDescent="0.25">
      <c r="A977" s="20" t="s">
        <v>210</v>
      </c>
      <c r="B977" s="26" t="s">
        <v>229</v>
      </c>
      <c r="C977" s="26" t="s">
        <v>2302</v>
      </c>
      <c r="D977" s="35" t="str">
        <f>VLOOKUP(S977, method!$A$1:$B$15, 2, 0)</f>
        <v>放頭</v>
      </c>
      <c r="E977">
        <v>633</v>
      </c>
      <c r="F977" s="34">
        <v>5</v>
      </c>
      <c r="G977" t="s">
        <v>737</v>
      </c>
      <c r="H977" s="31" t="s">
        <v>450</v>
      </c>
      <c r="I977">
        <v>1200</v>
      </c>
      <c r="J977" s="33" t="s">
        <v>499</v>
      </c>
      <c r="K977">
        <v>3</v>
      </c>
      <c r="L977">
        <v>4</v>
      </c>
      <c r="M977">
        <v>69</v>
      </c>
      <c r="N977" s="20" t="s">
        <v>184</v>
      </c>
      <c r="O977" s="26" t="s">
        <v>693</v>
      </c>
      <c r="P977" t="s">
        <v>817</v>
      </c>
      <c r="Q977">
        <v>33</v>
      </c>
      <c r="R977">
        <v>124</v>
      </c>
      <c r="S977">
        <v>1</v>
      </c>
      <c r="T977">
        <v>1</v>
      </c>
      <c r="U977">
        <v>5</v>
      </c>
      <c r="Y977" t="s">
        <v>1468</v>
      </c>
      <c r="Z977">
        <v>1116</v>
      </c>
      <c r="AA977" t="s">
        <v>198</v>
      </c>
    </row>
    <row r="978" spans="1:27" x14ac:dyDescent="0.25">
      <c r="A978" s="20" t="s">
        <v>210</v>
      </c>
      <c r="B978" s="26" t="s">
        <v>229</v>
      </c>
      <c r="C978" s="26" t="s">
        <v>2302</v>
      </c>
      <c r="D978" s="37" t="str">
        <f>VLOOKUP(S978, method!$A$1:$B$15, 2, 0)</f>
        <v>中前</v>
      </c>
      <c r="E978">
        <v>608</v>
      </c>
      <c r="F978">
        <v>6</v>
      </c>
      <c r="G978" t="s">
        <v>1024</v>
      </c>
      <c r="H978" s="42" t="s">
        <v>445</v>
      </c>
      <c r="I978" s="43">
        <v>1000</v>
      </c>
      <c r="J978" s="32" t="s">
        <v>435</v>
      </c>
      <c r="K978">
        <v>3</v>
      </c>
      <c r="L978">
        <v>2</v>
      </c>
      <c r="M978">
        <v>70</v>
      </c>
      <c r="N978" s="20" t="s">
        <v>184</v>
      </c>
      <c r="O978" s="23" t="s">
        <v>487</v>
      </c>
      <c r="P978">
        <v>4</v>
      </c>
      <c r="Q978">
        <v>22</v>
      </c>
      <c r="R978">
        <v>122</v>
      </c>
      <c r="S978">
        <v>6</v>
      </c>
      <c r="T978">
        <v>7</v>
      </c>
      <c r="U978">
        <v>6</v>
      </c>
      <c r="Y978" t="s">
        <v>1420</v>
      </c>
      <c r="Z978">
        <v>1112</v>
      </c>
      <c r="AA978" t="s">
        <v>1469</v>
      </c>
    </row>
    <row r="979" spans="1:27" x14ac:dyDescent="0.25">
      <c r="A979" s="20" t="s">
        <v>210</v>
      </c>
      <c r="B979" s="26" t="s">
        <v>229</v>
      </c>
      <c r="C979" s="26" t="s">
        <v>2302</v>
      </c>
      <c r="D979" s="35" t="str">
        <f>VLOOKUP(S979, method!$A$1:$B$15, 2, 0)</f>
        <v>放頭</v>
      </c>
      <c r="E979">
        <v>538</v>
      </c>
      <c r="F979">
        <v>12</v>
      </c>
      <c r="G979" t="s">
        <v>617</v>
      </c>
      <c r="H979" s="31" t="s">
        <v>450</v>
      </c>
      <c r="I979" s="43">
        <v>1000</v>
      </c>
      <c r="J979" s="32" t="s">
        <v>435</v>
      </c>
      <c r="K979">
        <v>3</v>
      </c>
      <c r="L979">
        <v>4</v>
      </c>
      <c r="M979">
        <v>70</v>
      </c>
      <c r="N979" s="20" t="s">
        <v>184</v>
      </c>
      <c r="O979" s="24" t="s">
        <v>34</v>
      </c>
      <c r="P979" t="s">
        <v>634</v>
      </c>
      <c r="Q979">
        <v>18</v>
      </c>
      <c r="R979">
        <v>128</v>
      </c>
      <c r="S979">
        <v>3</v>
      </c>
      <c r="T979">
        <v>4</v>
      </c>
      <c r="U979">
        <v>12</v>
      </c>
      <c r="Y979" t="s">
        <v>1470</v>
      </c>
      <c r="Z979">
        <v>1121</v>
      </c>
      <c r="AA979" t="s">
        <v>321</v>
      </c>
    </row>
    <row r="980" spans="1:27" x14ac:dyDescent="0.25">
      <c r="A980" s="20" t="s">
        <v>210</v>
      </c>
      <c r="B980" s="26" t="s">
        <v>229</v>
      </c>
      <c r="C980" s="26" t="s">
        <v>2302</v>
      </c>
      <c r="D980" s="35" t="str">
        <f>VLOOKUP(S980, method!$A$1:$B$15, 2, 0)</f>
        <v>放頭</v>
      </c>
      <c r="E980">
        <v>445</v>
      </c>
      <c r="F980" s="34">
        <v>4</v>
      </c>
      <c r="G980" t="s">
        <v>801</v>
      </c>
      <c r="H980" s="42" t="s">
        <v>445</v>
      </c>
      <c r="I980" s="43">
        <v>1000</v>
      </c>
      <c r="J980" s="32" t="s">
        <v>435</v>
      </c>
      <c r="K980">
        <v>3</v>
      </c>
      <c r="L980">
        <v>2</v>
      </c>
      <c r="M980">
        <v>70</v>
      </c>
      <c r="N980" s="20" t="s">
        <v>184</v>
      </c>
      <c r="O980" s="17" t="s">
        <v>84</v>
      </c>
      <c r="P980">
        <v>3</v>
      </c>
      <c r="Q980">
        <v>2.9</v>
      </c>
      <c r="R980">
        <v>124</v>
      </c>
      <c r="S980">
        <v>2</v>
      </c>
      <c r="T980">
        <v>2</v>
      </c>
      <c r="U980">
        <v>4</v>
      </c>
      <c r="Y980" t="s">
        <v>1308</v>
      </c>
      <c r="Z980">
        <v>1121</v>
      </c>
      <c r="AA980" t="s">
        <v>321</v>
      </c>
    </row>
    <row r="981" spans="1:27" x14ac:dyDescent="0.25">
      <c r="A981" s="20" t="s">
        <v>210</v>
      </c>
      <c r="B981" s="26" t="s">
        <v>229</v>
      </c>
      <c r="C981" s="26" t="s">
        <v>2302</v>
      </c>
      <c r="D981" s="35" t="str">
        <f>VLOOKUP(S981, method!$A$1:$B$15, 2, 0)</f>
        <v>放頭</v>
      </c>
      <c r="E981">
        <v>346</v>
      </c>
      <c r="F981" s="28">
        <v>1</v>
      </c>
      <c r="G981" t="s">
        <v>803</v>
      </c>
      <c r="H981" s="31" t="s">
        <v>461</v>
      </c>
      <c r="I981" s="43">
        <v>1000</v>
      </c>
      <c r="J981" s="32" t="s">
        <v>435</v>
      </c>
      <c r="K981">
        <v>3</v>
      </c>
      <c r="L981">
        <v>4</v>
      </c>
      <c r="M981">
        <v>62</v>
      </c>
      <c r="N981" s="20" t="s">
        <v>184</v>
      </c>
      <c r="O981" s="20" t="s">
        <v>19</v>
      </c>
      <c r="P981" s="12" t="s">
        <v>451</v>
      </c>
      <c r="Q981">
        <v>2.8</v>
      </c>
      <c r="R981">
        <v>120</v>
      </c>
      <c r="S981">
        <v>2</v>
      </c>
      <c r="T981">
        <v>2</v>
      </c>
      <c r="U981">
        <v>1</v>
      </c>
      <c r="Y981" t="s">
        <v>1471</v>
      </c>
      <c r="Z981">
        <v>1122</v>
      </c>
      <c r="AA981" t="s">
        <v>321</v>
      </c>
    </row>
    <row r="982" spans="1:27" x14ac:dyDescent="0.25">
      <c r="A982" s="20" t="s">
        <v>210</v>
      </c>
      <c r="B982" s="26" t="s">
        <v>229</v>
      </c>
      <c r="C982" s="26" t="s">
        <v>2302</v>
      </c>
      <c r="D982" s="37" t="str">
        <f>VLOOKUP(S982, method!$A$1:$B$15, 2, 0)</f>
        <v>中前</v>
      </c>
      <c r="E982">
        <v>246</v>
      </c>
      <c r="F982" s="28">
        <v>3</v>
      </c>
      <c r="G982" t="s">
        <v>1028</v>
      </c>
      <c r="H982" s="31" t="s">
        <v>455</v>
      </c>
      <c r="I982" s="43">
        <v>1000</v>
      </c>
      <c r="J982" s="32" t="s">
        <v>435</v>
      </c>
      <c r="K982">
        <v>3</v>
      </c>
      <c r="L982">
        <v>5</v>
      </c>
      <c r="M982">
        <v>62</v>
      </c>
      <c r="N982" s="20" t="s">
        <v>184</v>
      </c>
      <c r="O982" s="24" t="s">
        <v>38</v>
      </c>
      <c r="P982" s="12" t="s">
        <v>558</v>
      </c>
      <c r="Q982">
        <v>3.6</v>
      </c>
      <c r="R982">
        <v>118</v>
      </c>
      <c r="S982">
        <v>4</v>
      </c>
      <c r="T982">
        <v>5</v>
      </c>
      <c r="U982">
        <v>3</v>
      </c>
      <c r="Y982" t="s">
        <v>1432</v>
      </c>
      <c r="Z982">
        <v>1131</v>
      </c>
      <c r="AA982" t="s">
        <v>321</v>
      </c>
    </row>
    <row r="983" spans="1:27" x14ac:dyDescent="0.25">
      <c r="A983" s="20" t="s">
        <v>210</v>
      </c>
      <c r="B983" s="26" t="s">
        <v>229</v>
      </c>
      <c r="C983" s="26" t="s">
        <v>2302</v>
      </c>
      <c r="D983" s="36" t="str">
        <f>VLOOKUP(S983, method!$A$1:$B$15, 2, 0)</f>
        <v>中後</v>
      </c>
      <c r="E983">
        <v>190</v>
      </c>
      <c r="F983" s="28">
        <v>1</v>
      </c>
      <c r="G983" t="s">
        <v>901</v>
      </c>
      <c r="H983" s="31" t="s">
        <v>461</v>
      </c>
      <c r="I983" s="43">
        <v>1000</v>
      </c>
      <c r="J983" s="32" t="s">
        <v>435</v>
      </c>
      <c r="K983">
        <v>4</v>
      </c>
      <c r="L983">
        <v>11</v>
      </c>
      <c r="M983">
        <v>56</v>
      </c>
      <c r="N983" s="20" t="s">
        <v>184</v>
      </c>
      <c r="O983" s="24" t="s">
        <v>38</v>
      </c>
      <c r="P983" s="12" t="s">
        <v>431</v>
      </c>
      <c r="Q983">
        <v>6</v>
      </c>
      <c r="R983">
        <v>132</v>
      </c>
      <c r="S983">
        <v>8</v>
      </c>
      <c r="T983">
        <v>8</v>
      </c>
      <c r="U983">
        <v>1</v>
      </c>
      <c r="Y983" t="s">
        <v>1409</v>
      </c>
      <c r="Z983">
        <v>1135</v>
      </c>
      <c r="AA983" t="s">
        <v>321</v>
      </c>
    </row>
    <row r="984" spans="1:27" x14ac:dyDescent="0.25">
      <c r="A984" s="20" t="s">
        <v>210</v>
      </c>
      <c r="B984" s="26" t="s">
        <v>229</v>
      </c>
      <c r="C984" s="26" t="s">
        <v>2302</v>
      </c>
      <c r="D984" s="37" t="str">
        <f>VLOOKUP(S984, method!$A$1:$B$15, 2, 0)</f>
        <v>中前</v>
      </c>
      <c r="E984">
        <v>93</v>
      </c>
      <c r="F984" s="28">
        <v>2</v>
      </c>
      <c r="G984" t="s">
        <v>631</v>
      </c>
      <c r="H984" s="31" t="s">
        <v>455</v>
      </c>
      <c r="I984" s="43">
        <v>1000</v>
      </c>
      <c r="J984" s="33" t="s">
        <v>499</v>
      </c>
      <c r="K984">
        <v>4</v>
      </c>
      <c r="L984">
        <v>12</v>
      </c>
      <c r="M984">
        <v>55</v>
      </c>
      <c r="N984" s="20" t="s">
        <v>184</v>
      </c>
      <c r="O984" s="16" t="s">
        <v>13</v>
      </c>
      <c r="P984" s="12" t="s">
        <v>431</v>
      </c>
      <c r="Q984">
        <v>10</v>
      </c>
      <c r="R984">
        <v>130</v>
      </c>
      <c r="S984">
        <v>5</v>
      </c>
      <c r="T984">
        <v>5</v>
      </c>
      <c r="U984">
        <v>2</v>
      </c>
      <c r="Y984" t="s">
        <v>1457</v>
      </c>
      <c r="Z984">
        <v>1134</v>
      </c>
      <c r="AA984" t="s">
        <v>321</v>
      </c>
    </row>
    <row r="985" spans="1:27" x14ac:dyDescent="0.25">
      <c r="A985" s="20" t="s">
        <v>210</v>
      </c>
      <c r="B985" s="27" t="s">
        <v>232</v>
      </c>
      <c r="C985" s="27" t="s">
        <v>2303</v>
      </c>
      <c r="D985" s="37" t="str">
        <f>VLOOKUP(S985, method!$A$1:$B$15, 2, 0)</f>
        <v>中前</v>
      </c>
      <c r="E985">
        <v>13</v>
      </c>
      <c r="F985" s="34">
        <v>5</v>
      </c>
      <c r="G985" t="s">
        <v>544</v>
      </c>
      <c r="H985" s="31" t="s">
        <v>450</v>
      </c>
      <c r="I985" s="43">
        <v>1000</v>
      </c>
      <c r="J985" s="32" t="s">
        <v>435</v>
      </c>
      <c r="K985">
        <v>4</v>
      </c>
      <c r="L985">
        <v>11</v>
      </c>
      <c r="M985">
        <v>50</v>
      </c>
      <c r="N985" s="24" t="s">
        <v>145</v>
      </c>
      <c r="O985" s="21" t="s">
        <v>53</v>
      </c>
      <c r="P985" s="12">
        <v>1</v>
      </c>
      <c r="Q985">
        <v>22</v>
      </c>
      <c r="R985">
        <v>127</v>
      </c>
      <c r="S985">
        <v>5</v>
      </c>
      <c r="T985">
        <v>3</v>
      </c>
      <c r="U985">
        <v>5</v>
      </c>
      <c r="Y985" t="s">
        <v>1217</v>
      </c>
      <c r="Z985">
        <v>1124</v>
      </c>
      <c r="AA985" t="s">
        <v>546</v>
      </c>
    </row>
    <row r="986" spans="1:27" x14ac:dyDescent="0.25">
      <c r="A986" s="20" t="s">
        <v>210</v>
      </c>
      <c r="B986" s="27" t="s">
        <v>232</v>
      </c>
      <c r="C986" s="27" t="s">
        <v>2303</v>
      </c>
      <c r="D986" s="37" t="str">
        <f>VLOOKUP(S986, method!$A$1:$B$15, 2, 0)</f>
        <v>中前</v>
      </c>
      <c r="E986">
        <v>759</v>
      </c>
      <c r="F986">
        <v>9</v>
      </c>
      <c r="G986" t="s">
        <v>440</v>
      </c>
      <c r="H986" t="s">
        <v>467</v>
      </c>
      <c r="I986">
        <v>1200</v>
      </c>
      <c r="J986" s="33" t="s">
        <v>1270</v>
      </c>
      <c r="K986">
        <v>4</v>
      </c>
      <c r="L986">
        <v>4</v>
      </c>
      <c r="M986">
        <v>52</v>
      </c>
      <c r="N986" s="24" t="s">
        <v>145</v>
      </c>
      <c r="O986" s="16" t="s">
        <v>29</v>
      </c>
      <c r="P986" t="s">
        <v>613</v>
      </c>
      <c r="Q986">
        <v>61</v>
      </c>
      <c r="R986">
        <v>127</v>
      </c>
      <c r="S986">
        <v>6</v>
      </c>
      <c r="T986">
        <v>6</v>
      </c>
      <c r="U986">
        <v>9</v>
      </c>
      <c r="Y986" t="s">
        <v>1145</v>
      </c>
      <c r="Z986">
        <v>1165</v>
      </c>
      <c r="AA986" t="s">
        <v>546</v>
      </c>
    </row>
    <row r="987" spans="1:27" x14ac:dyDescent="0.25">
      <c r="A987" s="20" t="s">
        <v>210</v>
      </c>
      <c r="B987" s="27" t="s">
        <v>232</v>
      </c>
      <c r="C987" s="27" t="s">
        <v>2303</v>
      </c>
      <c r="D987" s="37" t="str">
        <f>VLOOKUP(S987, method!$A$1:$B$15, 2, 0)</f>
        <v>中前</v>
      </c>
      <c r="E987">
        <v>692</v>
      </c>
      <c r="F987">
        <v>6</v>
      </c>
      <c r="G987" t="s">
        <v>593</v>
      </c>
      <c r="H987" s="31" t="s">
        <v>461</v>
      </c>
      <c r="I987" s="43">
        <v>1000</v>
      </c>
      <c r="J987" s="32" t="s">
        <v>446</v>
      </c>
      <c r="K987">
        <v>4</v>
      </c>
      <c r="L987">
        <v>1</v>
      </c>
      <c r="M987">
        <v>54</v>
      </c>
      <c r="N987" s="24" t="s">
        <v>145</v>
      </c>
      <c r="O987" s="21" t="s">
        <v>53</v>
      </c>
      <c r="P987" t="s">
        <v>600</v>
      </c>
      <c r="Q987">
        <v>13</v>
      </c>
      <c r="R987">
        <v>131</v>
      </c>
      <c r="S987">
        <v>7</v>
      </c>
      <c r="T987">
        <v>8</v>
      </c>
      <c r="U987">
        <v>6</v>
      </c>
      <c r="Y987" t="s">
        <v>1217</v>
      </c>
      <c r="Z987">
        <v>1167</v>
      </c>
      <c r="AA987" t="s">
        <v>546</v>
      </c>
    </row>
    <row r="988" spans="1:27" x14ac:dyDescent="0.25">
      <c r="A988" s="20" t="s">
        <v>210</v>
      </c>
      <c r="B988" s="27" t="s">
        <v>232</v>
      </c>
      <c r="C988" s="27" t="s">
        <v>2303</v>
      </c>
      <c r="D988" s="37" t="str">
        <f>VLOOKUP(S988, method!$A$1:$B$15, 2, 0)</f>
        <v>中前</v>
      </c>
      <c r="E988">
        <v>614</v>
      </c>
      <c r="F988">
        <v>12</v>
      </c>
      <c r="G988" t="s">
        <v>555</v>
      </c>
      <c r="H988" s="31" t="s">
        <v>461</v>
      </c>
      <c r="I988" s="43">
        <v>1000</v>
      </c>
      <c r="J988" s="32" t="s">
        <v>435</v>
      </c>
      <c r="K988">
        <v>4</v>
      </c>
      <c r="L988">
        <v>12</v>
      </c>
      <c r="M988">
        <v>56</v>
      </c>
      <c r="N988" s="24" t="s">
        <v>145</v>
      </c>
      <c r="O988" s="19" t="s">
        <v>63</v>
      </c>
      <c r="P988" t="s">
        <v>503</v>
      </c>
      <c r="Q988">
        <v>25</v>
      </c>
      <c r="R988">
        <v>134</v>
      </c>
      <c r="S988">
        <v>5</v>
      </c>
      <c r="T988">
        <v>8</v>
      </c>
      <c r="U988">
        <v>12</v>
      </c>
      <c r="Y988" t="s">
        <v>1472</v>
      </c>
      <c r="Z988">
        <v>1178</v>
      </c>
      <c r="AA988" t="s">
        <v>546</v>
      </c>
    </row>
    <row r="989" spans="1:27" x14ac:dyDescent="0.25">
      <c r="A989" s="20" t="s">
        <v>210</v>
      </c>
      <c r="B989" s="27" t="s">
        <v>232</v>
      </c>
      <c r="C989" s="27" t="s">
        <v>2303</v>
      </c>
      <c r="D989" s="37" t="str">
        <f>VLOOKUP(S989, method!$A$1:$B$15, 2, 0)</f>
        <v>中前</v>
      </c>
      <c r="E989">
        <v>557</v>
      </c>
      <c r="F989">
        <v>8</v>
      </c>
      <c r="G989" t="s">
        <v>557</v>
      </c>
      <c r="H989" s="42" t="s">
        <v>445</v>
      </c>
      <c r="I989" s="43">
        <v>1000</v>
      </c>
      <c r="J989" s="32" t="s">
        <v>446</v>
      </c>
      <c r="K989">
        <v>4</v>
      </c>
      <c r="L989">
        <v>6</v>
      </c>
      <c r="M989">
        <v>58</v>
      </c>
      <c r="N989" s="24" t="s">
        <v>145</v>
      </c>
      <c r="O989" s="16" t="s">
        <v>29</v>
      </c>
      <c r="P989" s="12">
        <v>2</v>
      </c>
      <c r="Q989">
        <v>21</v>
      </c>
      <c r="R989">
        <v>133</v>
      </c>
      <c r="S989">
        <v>6</v>
      </c>
      <c r="T989">
        <v>6</v>
      </c>
      <c r="U989">
        <v>8</v>
      </c>
      <c r="Y989" t="s">
        <v>1420</v>
      </c>
      <c r="Z989">
        <v>1165</v>
      </c>
      <c r="AA989" t="s">
        <v>546</v>
      </c>
    </row>
    <row r="990" spans="1:27" x14ac:dyDescent="0.25">
      <c r="A990" s="20" t="s">
        <v>210</v>
      </c>
      <c r="B990" s="27" t="s">
        <v>232</v>
      </c>
      <c r="C990" s="27" t="s">
        <v>2303</v>
      </c>
      <c r="D990" s="37" t="str">
        <f>VLOOKUP(S990, method!$A$1:$B$15, 2, 0)</f>
        <v>中前</v>
      </c>
      <c r="E990">
        <v>520</v>
      </c>
      <c r="F990">
        <v>12</v>
      </c>
      <c r="G990" t="s">
        <v>596</v>
      </c>
      <c r="H990" s="31" t="s">
        <v>455</v>
      </c>
      <c r="I990" s="43">
        <v>1000</v>
      </c>
      <c r="J990" s="32" t="s">
        <v>446</v>
      </c>
      <c r="K990">
        <v>4</v>
      </c>
      <c r="L990">
        <v>12</v>
      </c>
      <c r="M990">
        <v>60</v>
      </c>
      <c r="N990" s="24" t="s">
        <v>145</v>
      </c>
      <c r="O990" s="25" t="s">
        <v>49</v>
      </c>
      <c r="P990">
        <v>10</v>
      </c>
      <c r="Q990">
        <v>33</v>
      </c>
      <c r="R990">
        <v>135</v>
      </c>
      <c r="S990">
        <v>4</v>
      </c>
      <c r="T990">
        <v>5</v>
      </c>
      <c r="U990">
        <v>12</v>
      </c>
      <c r="Y990" t="s">
        <v>1473</v>
      </c>
      <c r="Z990">
        <v>1162</v>
      </c>
      <c r="AA990" t="s">
        <v>546</v>
      </c>
    </row>
    <row r="991" spans="1:27" x14ac:dyDescent="0.25">
      <c r="A991" s="20" t="s">
        <v>210</v>
      </c>
      <c r="B991" s="27" t="s">
        <v>232</v>
      </c>
      <c r="C991" s="27" t="s">
        <v>2303</v>
      </c>
      <c r="D991" s="37" t="str">
        <f>VLOOKUP(S991, method!$A$1:$B$15, 2, 0)</f>
        <v>中前</v>
      </c>
      <c r="E991">
        <v>465</v>
      </c>
      <c r="F991" s="34">
        <v>5</v>
      </c>
      <c r="G991" t="s">
        <v>460</v>
      </c>
      <c r="H991" s="31" t="s">
        <v>461</v>
      </c>
      <c r="I991" s="43">
        <v>1000</v>
      </c>
      <c r="J991" s="32" t="s">
        <v>435</v>
      </c>
      <c r="K991">
        <v>3</v>
      </c>
      <c r="L991">
        <v>1</v>
      </c>
      <c r="M991">
        <v>60</v>
      </c>
      <c r="N991" s="24" t="s">
        <v>145</v>
      </c>
      <c r="O991" s="25" t="s">
        <v>49</v>
      </c>
      <c r="P991" t="s">
        <v>474</v>
      </c>
      <c r="Q991">
        <v>55</v>
      </c>
      <c r="R991">
        <v>115</v>
      </c>
      <c r="S991">
        <v>4</v>
      </c>
      <c r="T991">
        <v>4</v>
      </c>
      <c r="U991">
        <v>5</v>
      </c>
      <c r="Y991" t="s">
        <v>1414</v>
      </c>
      <c r="Z991">
        <v>1184</v>
      </c>
      <c r="AA991" t="s">
        <v>762</v>
      </c>
    </row>
    <row r="992" spans="1:27" x14ac:dyDescent="0.25">
      <c r="A992" s="20" t="s">
        <v>210</v>
      </c>
      <c r="B992" s="27" t="s">
        <v>232</v>
      </c>
      <c r="C992" s="27" t="s">
        <v>2303</v>
      </c>
      <c r="D992" s="37" t="str">
        <f>VLOOKUP(S992, method!$A$1:$B$15, 2, 0)</f>
        <v>中前</v>
      </c>
      <c r="E992">
        <v>404</v>
      </c>
      <c r="F992">
        <v>10</v>
      </c>
      <c r="G992" t="s">
        <v>781</v>
      </c>
      <c r="H992" s="31" t="s">
        <v>450</v>
      </c>
      <c r="I992" s="43">
        <v>1000</v>
      </c>
      <c r="J992" s="32" t="s">
        <v>435</v>
      </c>
      <c r="K992">
        <v>3</v>
      </c>
      <c r="L992">
        <v>5</v>
      </c>
      <c r="M992">
        <v>62</v>
      </c>
      <c r="N992" s="24" t="s">
        <v>145</v>
      </c>
      <c r="O992" s="25" t="s">
        <v>49</v>
      </c>
      <c r="P992" t="s">
        <v>817</v>
      </c>
      <c r="Q992">
        <v>53</v>
      </c>
      <c r="R992">
        <v>120</v>
      </c>
      <c r="S992">
        <v>6</v>
      </c>
      <c r="T992">
        <v>6</v>
      </c>
      <c r="U992">
        <v>10</v>
      </c>
      <c r="Y992" t="s">
        <v>1474</v>
      </c>
      <c r="Z992">
        <v>1174</v>
      </c>
      <c r="AA992" t="s">
        <v>41</v>
      </c>
    </row>
    <row r="993" spans="1:27" x14ac:dyDescent="0.25">
      <c r="A993" s="20" t="s">
        <v>210</v>
      </c>
      <c r="B993" s="27" t="s">
        <v>232</v>
      </c>
      <c r="C993" s="27" t="s">
        <v>2303</v>
      </c>
      <c r="D993" s="38" t="str">
        <f>VLOOKUP(S993, method!$A$1:$B$15, 2, 0)</f>
        <v>留後</v>
      </c>
      <c r="E993">
        <v>375</v>
      </c>
      <c r="F993">
        <v>11</v>
      </c>
      <c r="G993" t="s">
        <v>913</v>
      </c>
      <c r="H993" s="31" t="s">
        <v>461</v>
      </c>
      <c r="I993">
        <v>1200</v>
      </c>
      <c r="J993" s="32" t="s">
        <v>435</v>
      </c>
      <c r="K993">
        <v>3</v>
      </c>
      <c r="L993">
        <v>11</v>
      </c>
      <c r="M993">
        <v>63</v>
      </c>
      <c r="N993" s="24" t="s">
        <v>145</v>
      </c>
      <c r="O993" s="25" t="s">
        <v>49</v>
      </c>
      <c r="P993">
        <v>7</v>
      </c>
      <c r="Q993">
        <v>103</v>
      </c>
      <c r="R993">
        <v>123</v>
      </c>
      <c r="S993">
        <v>12</v>
      </c>
      <c r="T993">
        <v>12</v>
      </c>
      <c r="U993">
        <v>11</v>
      </c>
      <c r="Y993" t="s">
        <v>1475</v>
      </c>
      <c r="Z993">
        <v>1173</v>
      </c>
      <c r="AA993" t="s">
        <v>1003</v>
      </c>
    </row>
    <row r="994" spans="1:27" x14ac:dyDescent="0.25">
      <c r="A994" s="20" t="s">
        <v>210</v>
      </c>
      <c r="B994" s="27" t="s">
        <v>232</v>
      </c>
      <c r="C994" s="27" t="s">
        <v>2303</v>
      </c>
      <c r="D994" s="37" t="str">
        <f>VLOOKUP(S994, method!$A$1:$B$15, 2, 0)</f>
        <v>中前</v>
      </c>
      <c r="E994">
        <v>335</v>
      </c>
      <c r="F994">
        <v>12</v>
      </c>
      <c r="G994" t="s">
        <v>887</v>
      </c>
      <c r="H994" s="31" t="s">
        <v>450</v>
      </c>
      <c r="I994">
        <v>1200</v>
      </c>
      <c r="J994" s="32" t="s">
        <v>435</v>
      </c>
      <c r="K994">
        <v>3</v>
      </c>
      <c r="L994">
        <v>5</v>
      </c>
      <c r="M994">
        <v>63</v>
      </c>
      <c r="N994" s="24" t="s">
        <v>145</v>
      </c>
      <c r="O994" s="26" t="s">
        <v>389</v>
      </c>
      <c r="P994" t="s">
        <v>674</v>
      </c>
      <c r="Q994">
        <v>114</v>
      </c>
      <c r="R994">
        <v>121</v>
      </c>
      <c r="S994">
        <v>4</v>
      </c>
      <c r="T994">
        <v>4</v>
      </c>
      <c r="U994">
        <v>12</v>
      </c>
      <c r="Y994" t="s">
        <v>1192</v>
      </c>
      <c r="Z994">
        <v>1175</v>
      </c>
      <c r="AA994" t="s">
        <v>546</v>
      </c>
    </row>
    <row r="995" spans="1:27" x14ac:dyDescent="0.25">
      <c r="A995" s="20" t="s">
        <v>210</v>
      </c>
      <c r="B995" s="27" t="s">
        <v>232</v>
      </c>
      <c r="C995" s="27" t="s">
        <v>2303</v>
      </c>
      <c r="D995" s="35" t="str">
        <f>VLOOKUP(S995, method!$A$1:$B$15, 2, 0)</f>
        <v>放頭</v>
      </c>
      <c r="E995">
        <v>295</v>
      </c>
      <c r="F995">
        <v>12</v>
      </c>
      <c r="G995" t="s">
        <v>536</v>
      </c>
      <c r="H995" s="42" t="s">
        <v>445</v>
      </c>
      <c r="I995">
        <v>1200</v>
      </c>
      <c r="J995" s="32" t="s">
        <v>435</v>
      </c>
      <c r="K995">
        <v>3</v>
      </c>
      <c r="L995">
        <v>11</v>
      </c>
      <c r="M995">
        <v>63</v>
      </c>
      <c r="N995" s="24" t="s">
        <v>145</v>
      </c>
      <c r="O995" s="18" t="s">
        <v>524</v>
      </c>
      <c r="P995" t="s">
        <v>563</v>
      </c>
      <c r="Q995">
        <v>76</v>
      </c>
      <c r="R995">
        <v>114</v>
      </c>
      <c r="S995">
        <v>3</v>
      </c>
      <c r="T995">
        <v>5</v>
      </c>
      <c r="U995">
        <v>12</v>
      </c>
      <c r="Y995" t="s">
        <v>1143</v>
      </c>
      <c r="Z995">
        <v>1160</v>
      </c>
      <c r="AA995" t="s">
        <v>546</v>
      </c>
    </row>
    <row r="996" spans="1:27" x14ac:dyDescent="0.25">
      <c r="A996" s="20" t="s">
        <v>210</v>
      </c>
      <c r="B996" s="27" t="s">
        <v>232</v>
      </c>
      <c r="C996" s="27" t="s">
        <v>2303</v>
      </c>
      <c r="D996" s="37" t="str">
        <f>VLOOKUP(S996, method!$A$1:$B$15, 2, 0)</f>
        <v>中前</v>
      </c>
      <c r="E996">
        <v>234</v>
      </c>
      <c r="F996" s="28">
        <v>1</v>
      </c>
      <c r="G996" t="s">
        <v>1214</v>
      </c>
      <c r="H996" s="31" t="s">
        <v>450</v>
      </c>
      <c r="I996" s="43">
        <v>1000</v>
      </c>
      <c r="J996" s="32" t="s">
        <v>435</v>
      </c>
      <c r="K996">
        <v>4</v>
      </c>
      <c r="L996">
        <v>8</v>
      </c>
      <c r="M996">
        <v>58</v>
      </c>
      <c r="N996" s="24" t="s">
        <v>145</v>
      </c>
      <c r="O996" s="18" t="s">
        <v>396</v>
      </c>
      <c r="P996" s="12" t="s">
        <v>883</v>
      </c>
      <c r="Q996">
        <v>38</v>
      </c>
      <c r="R996">
        <v>135</v>
      </c>
      <c r="S996">
        <v>6</v>
      </c>
      <c r="T996">
        <v>5</v>
      </c>
      <c r="U996">
        <v>1</v>
      </c>
      <c r="Y996" t="s">
        <v>1123</v>
      </c>
      <c r="Z996">
        <v>1140</v>
      </c>
      <c r="AA996" t="s">
        <v>546</v>
      </c>
    </row>
    <row r="997" spans="1:27" x14ac:dyDescent="0.25">
      <c r="A997" s="20" t="s">
        <v>210</v>
      </c>
      <c r="B997" s="27" t="s">
        <v>232</v>
      </c>
      <c r="C997" s="27" t="s">
        <v>2303</v>
      </c>
      <c r="D997" s="37" t="str">
        <f>VLOOKUP(S997, method!$A$1:$B$15, 2, 0)</f>
        <v>中前</v>
      </c>
      <c r="E997">
        <v>181</v>
      </c>
      <c r="F997">
        <v>11</v>
      </c>
      <c r="G997" t="s">
        <v>473</v>
      </c>
      <c r="H997" s="31" t="s">
        <v>455</v>
      </c>
      <c r="I997">
        <v>1200</v>
      </c>
      <c r="J997" s="32" t="s">
        <v>435</v>
      </c>
      <c r="K997">
        <v>4</v>
      </c>
      <c r="L997">
        <v>8</v>
      </c>
      <c r="M997">
        <v>60</v>
      </c>
      <c r="N997" s="24" t="s">
        <v>145</v>
      </c>
      <c r="O997" s="18" t="s">
        <v>524</v>
      </c>
      <c r="P997" t="s">
        <v>674</v>
      </c>
      <c r="Q997">
        <v>77</v>
      </c>
      <c r="R997">
        <v>128</v>
      </c>
      <c r="S997">
        <v>4</v>
      </c>
      <c r="T997">
        <v>2</v>
      </c>
      <c r="U997">
        <v>11</v>
      </c>
      <c r="Y997" t="s">
        <v>1476</v>
      </c>
      <c r="Z997">
        <v>1160</v>
      </c>
      <c r="AA997" t="s">
        <v>546</v>
      </c>
    </row>
    <row r="998" spans="1:27" x14ac:dyDescent="0.25">
      <c r="A998" s="20" t="s">
        <v>210</v>
      </c>
      <c r="B998" s="27" t="s">
        <v>232</v>
      </c>
      <c r="C998" s="27" t="s">
        <v>2303</v>
      </c>
      <c r="D998" s="37" t="str">
        <f>VLOOKUP(S998, method!$A$1:$B$15, 2, 0)</f>
        <v>中前</v>
      </c>
      <c r="E998">
        <v>146</v>
      </c>
      <c r="F998">
        <v>11</v>
      </c>
      <c r="G998" t="s">
        <v>824</v>
      </c>
      <c r="H998" s="42" t="s">
        <v>445</v>
      </c>
      <c r="I998">
        <v>1200</v>
      </c>
      <c r="J998" s="32" t="s">
        <v>435</v>
      </c>
      <c r="K998">
        <v>3</v>
      </c>
      <c r="L998">
        <v>4</v>
      </c>
      <c r="M998">
        <v>61</v>
      </c>
      <c r="N998" s="24" t="s">
        <v>145</v>
      </c>
      <c r="O998" s="25" t="s">
        <v>49</v>
      </c>
      <c r="P998" t="s">
        <v>447</v>
      </c>
      <c r="Q998">
        <v>95</v>
      </c>
      <c r="R998">
        <v>121</v>
      </c>
      <c r="S998">
        <v>4</v>
      </c>
      <c r="T998">
        <v>3</v>
      </c>
      <c r="U998">
        <v>11</v>
      </c>
      <c r="Y998" t="s">
        <v>1180</v>
      </c>
      <c r="Z998">
        <v>1159</v>
      </c>
      <c r="AA998" t="s">
        <v>546</v>
      </c>
    </row>
    <row r="999" spans="1:27" x14ac:dyDescent="0.25">
      <c r="A999" s="20" t="s">
        <v>210</v>
      </c>
      <c r="B999" s="27" t="s">
        <v>232</v>
      </c>
      <c r="C999" s="27" t="s">
        <v>2303</v>
      </c>
      <c r="D999" s="35" t="str">
        <f>VLOOKUP(S999, method!$A$1:$B$15, 2, 0)</f>
        <v>放頭</v>
      </c>
      <c r="E999">
        <v>92</v>
      </c>
      <c r="F999">
        <v>11</v>
      </c>
      <c r="G999" t="s">
        <v>827</v>
      </c>
      <c r="H999" s="31" t="s">
        <v>450</v>
      </c>
      <c r="I999">
        <v>1200</v>
      </c>
      <c r="J999" s="32" t="s">
        <v>435</v>
      </c>
      <c r="K999">
        <v>3</v>
      </c>
      <c r="L999">
        <v>5</v>
      </c>
      <c r="M999">
        <v>61</v>
      </c>
      <c r="N999" s="24" t="s">
        <v>145</v>
      </c>
      <c r="O999" s="23" t="s">
        <v>487</v>
      </c>
      <c r="P999" t="s">
        <v>492</v>
      </c>
      <c r="Q999">
        <v>91</v>
      </c>
      <c r="R999">
        <v>114</v>
      </c>
      <c r="S999">
        <v>2</v>
      </c>
      <c r="T999">
        <v>2</v>
      </c>
      <c r="U999">
        <v>11</v>
      </c>
      <c r="Y999" t="s">
        <v>1141</v>
      </c>
      <c r="Z999">
        <v>1123</v>
      </c>
      <c r="AA999" t="s">
        <v>546</v>
      </c>
    </row>
    <row r="1000" spans="1:27" x14ac:dyDescent="0.25">
      <c r="A1000" s="20" t="s">
        <v>210</v>
      </c>
      <c r="B1000" s="27" t="s">
        <v>232</v>
      </c>
      <c r="C1000" s="27" t="s">
        <v>2303</v>
      </c>
      <c r="D1000" s="36" t="str">
        <f>VLOOKUP(S1000, method!$A$1:$B$15, 2, 0)</f>
        <v>中後</v>
      </c>
      <c r="E1000">
        <v>54</v>
      </c>
      <c r="F1000">
        <v>10</v>
      </c>
      <c r="G1000" t="s">
        <v>653</v>
      </c>
      <c r="H1000" s="31" t="s">
        <v>461</v>
      </c>
      <c r="I1000" s="43">
        <v>1000</v>
      </c>
      <c r="J1000" s="32" t="s">
        <v>435</v>
      </c>
      <c r="K1000">
        <v>3</v>
      </c>
      <c r="L1000">
        <v>1</v>
      </c>
      <c r="M1000">
        <v>61</v>
      </c>
      <c r="N1000" s="24" t="s">
        <v>145</v>
      </c>
      <c r="O1000" s="19" t="s">
        <v>101</v>
      </c>
      <c r="P1000">
        <v>5</v>
      </c>
      <c r="Q1000">
        <v>15</v>
      </c>
      <c r="R1000">
        <v>120</v>
      </c>
      <c r="S1000">
        <v>8</v>
      </c>
      <c r="T1000">
        <v>7</v>
      </c>
      <c r="U1000">
        <v>10</v>
      </c>
      <c r="Y1000" t="s">
        <v>1477</v>
      </c>
      <c r="Z1000">
        <v>1147</v>
      </c>
      <c r="AA1000" t="s">
        <v>546</v>
      </c>
    </row>
    <row r="1001" spans="1:27" x14ac:dyDescent="0.25">
      <c r="A1001" s="20" t="s">
        <v>210</v>
      </c>
      <c r="B1001" s="27" t="s">
        <v>232</v>
      </c>
      <c r="C1001" s="27" t="s">
        <v>2303</v>
      </c>
      <c r="D1001" s="37" t="str">
        <f>VLOOKUP(S1001, method!$A$1:$B$15, 2, 0)</f>
        <v>中前</v>
      </c>
      <c r="E1001">
        <v>15</v>
      </c>
      <c r="F1001" s="28">
        <v>1</v>
      </c>
      <c r="G1001" t="s">
        <v>655</v>
      </c>
      <c r="H1001" s="31" t="s">
        <v>450</v>
      </c>
      <c r="I1001" s="43">
        <v>1000</v>
      </c>
      <c r="J1001" s="32" t="s">
        <v>435</v>
      </c>
      <c r="K1001">
        <v>4</v>
      </c>
      <c r="L1001">
        <v>6</v>
      </c>
      <c r="M1001">
        <v>55</v>
      </c>
      <c r="N1001" s="24" t="s">
        <v>145</v>
      </c>
      <c r="O1001" s="18" t="s">
        <v>524</v>
      </c>
      <c r="P1001" s="12" t="s">
        <v>480</v>
      </c>
      <c r="Q1001">
        <v>9.4</v>
      </c>
      <c r="R1001">
        <v>123</v>
      </c>
      <c r="S1001">
        <v>6</v>
      </c>
      <c r="T1001">
        <v>6</v>
      </c>
      <c r="U1001">
        <v>1</v>
      </c>
      <c r="Y1001" t="s">
        <v>1478</v>
      </c>
      <c r="Z1001">
        <v>1127</v>
      </c>
      <c r="AA1001" t="s">
        <v>546</v>
      </c>
    </row>
    <row r="1002" spans="1:27" x14ac:dyDescent="0.25">
      <c r="A1002" s="20" t="s">
        <v>210</v>
      </c>
      <c r="B1002" s="27" t="s">
        <v>232</v>
      </c>
      <c r="C1002" s="27" t="s">
        <v>2303</v>
      </c>
      <c r="D1002" s="37" t="str">
        <f>VLOOKUP(S1002, method!$A$1:$B$15, 2, 0)</f>
        <v>中前</v>
      </c>
      <c r="E1002">
        <v>747</v>
      </c>
      <c r="F1002" s="34">
        <v>5</v>
      </c>
      <c r="G1002" t="s">
        <v>966</v>
      </c>
      <c r="H1002" s="31" t="s">
        <v>455</v>
      </c>
      <c r="I1002" s="43">
        <v>1000</v>
      </c>
      <c r="J1002" s="32" t="s">
        <v>435</v>
      </c>
      <c r="K1002">
        <v>4</v>
      </c>
      <c r="L1002">
        <v>2</v>
      </c>
      <c r="M1002">
        <v>55</v>
      </c>
      <c r="N1002" s="24" t="s">
        <v>145</v>
      </c>
      <c r="O1002" s="18" t="s">
        <v>524</v>
      </c>
      <c r="P1002" t="s">
        <v>459</v>
      </c>
      <c r="Q1002">
        <v>8.3000000000000007</v>
      </c>
      <c r="R1002">
        <v>124</v>
      </c>
      <c r="S1002">
        <v>5</v>
      </c>
      <c r="T1002">
        <v>4</v>
      </c>
      <c r="U1002">
        <v>5</v>
      </c>
      <c r="Y1002" t="s">
        <v>1410</v>
      </c>
      <c r="Z1002">
        <v>1150</v>
      </c>
      <c r="AA1002" t="s">
        <v>546</v>
      </c>
    </row>
    <row r="1003" spans="1:27" x14ac:dyDescent="0.25">
      <c r="A1003" s="20" t="s">
        <v>210</v>
      </c>
      <c r="B1003" s="27" t="s">
        <v>232</v>
      </c>
      <c r="C1003" s="27" t="s">
        <v>2303</v>
      </c>
      <c r="D1003" s="37" t="str">
        <f>VLOOKUP(S1003, method!$A$1:$B$15, 2, 0)</f>
        <v>中前</v>
      </c>
      <c r="E1003">
        <v>671</v>
      </c>
      <c r="F1003" s="34">
        <v>5</v>
      </c>
      <c r="G1003" t="s">
        <v>792</v>
      </c>
      <c r="H1003" s="31" t="s">
        <v>461</v>
      </c>
      <c r="I1003" s="43">
        <v>1000</v>
      </c>
      <c r="J1003" s="32" t="s">
        <v>435</v>
      </c>
      <c r="K1003">
        <v>4</v>
      </c>
      <c r="L1003">
        <v>7</v>
      </c>
      <c r="M1003">
        <v>55</v>
      </c>
      <c r="N1003" s="24" t="s">
        <v>145</v>
      </c>
      <c r="O1003" s="16" t="s">
        <v>13</v>
      </c>
      <c r="P1003" s="12" t="s">
        <v>558</v>
      </c>
      <c r="Q1003">
        <v>12</v>
      </c>
      <c r="R1003">
        <v>131</v>
      </c>
      <c r="S1003">
        <v>5</v>
      </c>
      <c r="T1003">
        <v>6</v>
      </c>
      <c r="U1003">
        <v>5</v>
      </c>
      <c r="Y1003" t="s">
        <v>1233</v>
      </c>
      <c r="Z1003">
        <v>1164</v>
      </c>
      <c r="AA1003" t="s">
        <v>546</v>
      </c>
    </row>
    <row r="1004" spans="1:27" x14ac:dyDescent="0.25">
      <c r="A1004" s="20" t="s">
        <v>210</v>
      </c>
      <c r="B1004" s="27" t="s">
        <v>232</v>
      </c>
      <c r="C1004" s="27" t="s">
        <v>2303</v>
      </c>
      <c r="D1004" s="37" t="str">
        <f>VLOOKUP(S1004, method!$A$1:$B$15, 2, 0)</f>
        <v>中前</v>
      </c>
      <c r="E1004">
        <v>611</v>
      </c>
      <c r="F1004" s="28">
        <v>1</v>
      </c>
      <c r="G1004" t="s">
        <v>1024</v>
      </c>
      <c r="H1004" s="30" t="s">
        <v>445</v>
      </c>
      <c r="I1004" s="43">
        <v>1000</v>
      </c>
      <c r="J1004" s="32" t="s">
        <v>435</v>
      </c>
      <c r="K1004">
        <v>4</v>
      </c>
      <c r="L1004">
        <v>2</v>
      </c>
      <c r="M1004">
        <v>50</v>
      </c>
      <c r="N1004" s="24" t="s">
        <v>145</v>
      </c>
      <c r="O1004" s="18" t="s">
        <v>524</v>
      </c>
      <c r="P1004" s="12" t="s">
        <v>662</v>
      </c>
      <c r="Q1004">
        <v>4</v>
      </c>
      <c r="R1004">
        <v>115</v>
      </c>
      <c r="S1004">
        <v>5</v>
      </c>
      <c r="T1004">
        <v>5</v>
      </c>
      <c r="U1004">
        <v>1</v>
      </c>
      <c r="Y1004" t="s">
        <v>1234</v>
      </c>
      <c r="Z1004">
        <v>1172</v>
      </c>
      <c r="AA1004" t="s">
        <v>546</v>
      </c>
    </row>
    <row r="1005" spans="1:27" x14ac:dyDescent="0.25">
      <c r="A1005" s="20" t="s">
        <v>210</v>
      </c>
      <c r="B1005" s="27" t="s">
        <v>232</v>
      </c>
      <c r="C1005" s="27" t="s">
        <v>2303</v>
      </c>
      <c r="D1005" s="35" t="str">
        <f>VLOOKUP(S1005, method!$A$1:$B$15, 2, 0)</f>
        <v>放頭</v>
      </c>
      <c r="E1005">
        <v>553</v>
      </c>
      <c r="F1005">
        <v>8</v>
      </c>
      <c r="G1005" t="s">
        <v>495</v>
      </c>
      <c r="H1005" t="s">
        <v>467</v>
      </c>
      <c r="I1005">
        <v>1200</v>
      </c>
      <c r="J1005" s="32" t="s">
        <v>435</v>
      </c>
      <c r="K1005">
        <v>4</v>
      </c>
      <c r="L1005">
        <v>5</v>
      </c>
      <c r="M1005">
        <v>50</v>
      </c>
      <c r="N1005" s="24" t="s">
        <v>145</v>
      </c>
      <c r="O1005" s="16" t="s">
        <v>13</v>
      </c>
      <c r="P1005" t="s">
        <v>650</v>
      </c>
      <c r="Q1005">
        <v>9.6</v>
      </c>
      <c r="R1005">
        <v>127</v>
      </c>
      <c r="S1005">
        <v>3</v>
      </c>
      <c r="T1005">
        <v>4</v>
      </c>
      <c r="U1005">
        <v>8</v>
      </c>
      <c r="Y1005" t="s">
        <v>1098</v>
      </c>
      <c r="Z1005">
        <v>1161</v>
      </c>
      <c r="AA1005" t="s">
        <v>546</v>
      </c>
    </row>
    <row r="1006" spans="1:27" x14ac:dyDescent="0.25">
      <c r="A1006" s="20" t="s">
        <v>210</v>
      </c>
      <c r="B1006" s="27" t="s">
        <v>232</v>
      </c>
      <c r="C1006" s="27" t="s">
        <v>2303</v>
      </c>
      <c r="D1006" s="35" t="str">
        <f>VLOOKUP(S1006, method!$A$1:$B$15, 2, 0)</f>
        <v>放頭</v>
      </c>
      <c r="E1006">
        <v>514</v>
      </c>
      <c r="F1006" s="28">
        <v>2</v>
      </c>
      <c r="G1006" t="s">
        <v>841</v>
      </c>
      <c r="H1006" s="30" t="s">
        <v>445</v>
      </c>
      <c r="I1006" s="43">
        <v>1000</v>
      </c>
      <c r="J1006" s="32" t="s">
        <v>435</v>
      </c>
      <c r="K1006">
        <v>4</v>
      </c>
      <c r="L1006">
        <v>5</v>
      </c>
      <c r="M1006">
        <v>50</v>
      </c>
      <c r="N1006" s="24" t="s">
        <v>145</v>
      </c>
      <c r="O1006" s="18" t="s">
        <v>524</v>
      </c>
      <c r="P1006" t="s">
        <v>459</v>
      </c>
      <c r="Q1006">
        <v>5.9</v>
      </c>
      <c r="R1006">
        <v>116</v>
      </c>
      <c r="S1006">
        <v>3</v>
      </c>
      <c r="T1006">
        <v>2</v>
      </c>
      <c r="U1006">
        <v>2</v>
      </c>
      <c r="Y1006" t="s">
        <v>1235</v>
      </c>
      <c r="Z1006">
        <v>1164</v>
      </c>
      <c r="AA1006" t="s">
        <v>546</v>
      </c>
    </row>
    <row r="1007" spans="1:27" x14ac:dyDescent="0.25">
      <c r="A1007" s="20" t="s">
        <v>210</v>
      </c>
      <c r="B1007" s="27" t="s">
        <v>232</v>
      </c>
      <c r="C1007" s="27" t="s">
        <v>2303</v>
      </c>
      <c r="D1007" s="37" t="str">
        <f>VLOOKUP(S1007, method!$A$1:$B$15, 2, 0)</f>
        <v>中前</v>
      </c>
      <c r="E1007">
        <v>483</v>
      </c>
      <c r="F1007">
        <v>10</v>
      </c>
      <c r="G1007" t="s">
        <v>894</v>
      </c>
      <c r="H1007" s="31" t="s">
        <v>455</v>
      </c>
      <c r="I1007">
        <v>1200</v>
      </c>
      <c r="J1007" s="32" t="s">
        <v>435</v>
      </c>
      <c r="K1007">
        <v>4</v>
      </c>
      <c r="L1007">
        <v>1</v>
      </c>
      <c r="M1007">
        <v>52</v>
      </c>
      <c r="N1007" s="24" t="s">
        <v>145</v>
      </c>
      <c r="O1007" s="22" t="s">
        <v>471</v>
      </c>
      <c r="P1007" t="s">
        <v>674</v>
      </c>
      <c r="Q1007">
        <v>15</v>
      </c>
      <c r="R1007">
        <v>125</v>
      </c>
      <c r="S1007">
        <v>5</v>
      </c>
      <c r="T1007">
        <v>5</v>
      </c>
      <c r="U1007">
        <v>10</v>
      </c>
      <c r="Y1007" t="s">
        <v>1479</v>
      </c>
      <c r="Z1007">
        <v>1174</v>
      </c>
      <c r="AA1007" t="s">
        <v>546</v>
      </c>
    </row>
    <row r="1008" spans="1:27" x14ac:dyDescent="0.25">
      <c r="A1008" s="20" t="s">
        <v>210</v>
      </c>
      <c r="B1008" s="27" t="s">
        <v>232</v>
      </c>
      <c r="C1008" s="27" t="s">
        <v>2303</v>
      </c>
      <c r="D1008" s="35" t="str">
        <f>VLOOKUP(S1008, method!$A$1:$B$15, 2, 0)</f>
        <v>放頭</v>
      </c>
      <c r="E1008">
        <v>423</v>
      </c>
      <c r="F1008">
        <v>6</v>
      </c>
      <c r="G1008" t="s">
        <v>1006</v>
      </c>
      <c r="H1008" s="31" t="s">
        <v>461</v>
      </c>
      <c r="I1008" s="43">
        <v>1000</v>
      </c>
      <c r="J1008" s="32" t="s">
        <v>435</v>
      </c>
      <c r="K1008">
        <v>4</v>
      </c>
      <c r="L1008">
        <v>8</v>
      </c>
      <c r="M1008">
        <v>54</v>
      </c>
      <c r="N1008" s="24" t="s">
        <v>145</v>
      </c>
      <c r="O1008" s="25" t="s">
        <v>150</v>
      </c>
      <c r="P1008" t="s">
        <v>459</v>
      </c>
      <c r="Q1008">
        <v>21</v>
      </c>
      <c r="R1008">
        <v>130</v>
      </c>
      <c r="S1008">
        <v>2</v>
      </c>
      <c r="T1008">
        <v>2</v>
      </c>
      <c r="U1008">
        <v>6</v>
      </c>
      <c r="Y1008" t="s">
        <v>1480</v>
      </c>
      <c r="Z1008">
        <v>1166</v>
      </c>
      <c r="AA1008" t="s">
        <v>546</v>
      </c>
    </row>
    <row r="1009" spans="1:27" x14ac:dyDescent="0.25">
      <c r="A1009" s="20" t="s">
        <v>210</v>
      </c>
      <c r="B1009" s="27" t="s">
        <v>232</v>
      </c>
      <c r="C1009" s="27" t="s">
        <v>2303</v>
      </c>
      <c r="D1009" s="35" t="str">
        <f>VLOOKUP(S1009, method!$A$1:$B$15, 2, 0)</f>
        <v>放頭</v>
      </c>
      <c r="E1009">
        <v>382</v>
      </c>
      <c r="F1009" s="34">
        <v>4</v>
      </c>
      <c r="G1009" t="s">
        <v>661</v>
      </c>
      <c r="H1009" s="31" t="s">
        <v>450</v>
      </c>
      <c r="I1009" s="43">
        <v>1000</v>
      </c>
      <c r="J1009" s="32" t="s">
        <v>435</v>
      </c>
      <c r="K1009">
        <v>4</v>
      </c>
      <c r="L1009">
        <v>1</v>
      </c>
      <c r="M1009">
        <v>54</v>
      </c>
      <c r="N1009" s="24" t="s">
        <v>145</v>
      </c>
      <c r="O1009" s="18" t="s">
        <v>524</v>
      </c>
      <c r="P1009" s="12" t="s">
        <v>431</v>
      </c>
      <c r="Q1009">
        <v>9.3000000000000007</v>
      </c>
      <c r="R1009">
        <v>119</v>
      </c>
      <c r="S1009">
        <v>2</v>
      </c>
      <c r="T1009">
        <v>3</v>
      </c>
      <c r="U1009">
        <v>4</v>
      </c>
      <c r="Y1009" t="s">
        <v>1481</v>
      </c>
      <c r="Z1009">
        <v>1150</v>
      </c>
      <c r="AA1009" t="s">
        <v>546</v>
      </c>
    </row>
    <row r="1010" spans="1:27" x14ac:dyDescent="0.25">
      <c r="A1010" s="20" t="s">
        <v>210</v>
      </c>
      <c r="B1010" s="27" t="s">
        <v>232</v>
      </c>
      <c r="C1010" s="27" t="s">
        <v>2303</v>
      </c>
      <c r="D1010" s="35" t="str">
        <f>VLOOKUP(S1010, method!$A$1:$B$15, 2, 0)</f>
        <v>放頭</v>
      </c>
      <c r="E1010">
        <v>311</v>
      </c>
      <c r="F1010">
        <v>7</v>
      </c>
      <c r="G1010" t="s">
        <v>1137</v>
      </c>
      <c r="H1010" s="31" t="s">
        <v>450</v>
      </c>
      <c r="I1010" s="43">
        <v>1000</v>
      </c>
      <c r="J1010" s="32" t="s">
        <v>435</v>
      </c>
      <c r="K1010">
        <v>4</v>
      </c>
      <c r="L1010">
        <v>4</v>
      </c>
      <c r="M1010">
        <v>56</v>
      </c>
      <c r="N1010" s="24" t="s">
        <v>145</v>
      </c>
      <c r="O1010" s="22" t="s">
        <v>471</v>
      </c>
      <c r="P1010" t="s">
        <v>474</v>
      </c>
      <c r="Q1010">
        <v>20</v>
      </c>
      <c r="R1010">
        <v>131</v>
      </c>
      <c r="S1010">
        <v>2</v>
      </c>
      <c r="T1010">
        <v>3</v>
      </c>
      <c r="U1010">
        <v>7</v>
      </c>
      <c r="Y1010" t="s">
        <v>1477</v>
      </c>
      <c r="Z1010">
        <v>1148</v>
      </c>
      <c r="AA1010" t="s">
        <v>546</v>
      </c>
    </row>
    <row r="1011" spans="1:27" x14ac:dyDescent="0.25">
      <c r="A1011" s="20" t="s">
        <v>210</v>
      </c>
      <c r="B1011" s="27" t="s">
        <v>232</v>
      </c>
      <c r="C1011" s="27" t="s">
        <v>2303</v>
      </c>
      <c r="D1011" s="35" t="str">
        <f>VLOOKUP(S1011, method!$A$1:$B$15, 2, 0)</f>
        <v>放頭</v>
      </c>
      <c r="E1011">
        <v>264</v>
      </c>
      <c r="F1011">
        <v>11</v>
      </c>
      <c r="G1011" t="s">
        <v>806</v>
      </c>
      <c r="H1011" s="31" t="s">
        <v>461</v>
      </c>
      <c r="I1011" s="43">
        <v>1000</v>
      </c>
      <c r="J1011" s="32" t="s">
        <v>435</v>
      </c>
      <c r="K1011">
        <v>4</v>
      </c>
      <c r="L1011">
        <v>2</v>
      </c>
      <c r="M1011">
        <v>57</v>
      </c>
      <c r="N1011" s="24" t="s">
        <v>145</v>
      </c>
      <c r="O1011" s="24" t="s">
        <v>34</v>
      </c>
      <c r="P1011">
        <v>5</v>
      </c>
      <c r="Q1011">
        <v>6.4</v>
      </c>
      <c r="R1011">
        <v>134</v>
      </c>
      <c r="S1011">
        <v>3</v>
      </c>
      <c r="T1011">
        <v>3</v>
      </c>
      <c r="U1011">
        <v>11</v>
      </c>
      <c r="Y1011" t="s">
        <v>1482</v>
      </c>
      <c r="Z1011">
        <v>1143</v>
      </c>
      <c r="AA1011" t="s">
        <v>546</v>
      </c>
    </row>
    <row r="1012" spans="1:27" x14ac:dyDescent="0.25">
      <c r="A1012" s="20" t="s">
        <v>210</v>
      </c>
      <c r="B1012" s="27" t="s">
        <v>232</v>
      </c>
      <c r="C1012" s="27" t="s">
        <v>2303</v>
      </c>
      <c r="D1012" s="35" t="str">
        <f>VLOOKUP(S1012, method!$A$1:$B$15, 2, 0)</f>
        <v>放頭</v>
      </c>
      <c r="E1012">
        <v>151</v>
      </c>
      <c r="F1012">
        <v>7</v>
      </c>
      <c r="G1012" t="s">
        <v>902</v>
      </c>
      <c r="H1012" s="31" t="s">
        <v>450</v>
      </c>
      <c r="I1012" s="43">
        <v>1000</v>
      </c>
      <c r="J1012" s="32" t="s">
        <v>435</v>
      </c>
      <c r="K1012">
        <v>4</v>
      </c>
      <c r="L1012">
        <v>9</v>
      </c>
      <c r="M1012">
        <v>57</v>
      </c>
      <c r="N1012" s="24" t="s">
        <v>145</v>
      </c>
      <c r="O1012" s="20" t="s">
        <v>19</v>
      </c>
      <c r="P1012" t="s">
        <v>474</v>
      </c>
      <c r="Q1012">
        <v>4</v>
      </c>
      <c r="R1012">
        <v>135</v>
      </c>
      <c r="S1012">
        <v>2</v>
      </c>
      <c r="T1012">
        <v>2</v>
      </c>
      <c r="U1012">
        <v>7</v>
      </c>
      <c r="Y1012" t="s">
        <v>1195</v>
      </c>
      <c r="Z1012">
        <v>1142</v>
      </c>
      <c r="AA1012" t="s">
        <v>546</v>
      </c>
    </row>
    <row r="1013" spans="1:27" x14ac:dyDescent="0.25">
      <c r="A1013" s="20" t="s">
        <v>210</v>
      </c>
      <c r="B1013" s="27" t="s">
        <v>232</v>
      </c>
      <c r="C1013" s="27" t="s">
        <v>2303</v>
      </c>
      <c r="D1013" s="35" t="str">
        <f>VLOOKUP(S1013, method!$A$1:$B$15, 2, 0)</f>
        <v>放頭</v>
      </c>
      <c r="E1013">
        <v>122</v>
      </c>
      <c r="F1013" s="28">
        <v>2</v>
      </c>
      <c r="G1013" t="s">
        <v>879</v>
      </c>
      <c r="H1013" s="31" t="s">
        <v>461</v>
      </c>
      <c r="I1013" s="43">
        <v>1000</v>
      </c>
      <c r="J1013" s="32" t="s">
        <v>435</v>
      </c>
      <c r="K1013">
        <v>4</v>
      </c>
      <c r="L1013">
        <v>2</v>
      </c>
      <c r="M1013">
        <v>56</v>
      </c>
      <c r="N1013" s="24" t="s">
        <v>145</v>
      </c>
      <c r="O1013" s="21" t="s">
        <v>53</v>
      </c>
      <c r="P1013" s="12" t="s">
        <v>662</v>
      </c>
      <c r="Q1013">
        <v>7.9</v>
      </c>
      <c r="R1013">
        <v>131</v>
      </c>
      <c r="S1013">
        <v>3</v>
      </c>
      <c r="T1013">
        <v>2</v>
      </c>
      <c r="U1013">
        <v>2</v>
      </c>
      <c r="Y1013" t="s">
        <v>1483</v>
      </c>
      <c r="Z1013">
        <v>1149</v>
      </c>
      <c r="AA1013" t="s">
        <v>546</v>
      </c>
    </row>
    <row r="1014" spans="1:27" x14ac:dyDescent="0.25">
      <c r="A1014" s="20" t="s">
        <v>210</v>
      </c>
      <c r="B1014" s="27" t="s">
        <v>232</v>
      </c>
      <c r="C1014" s="27" t="s">
        <v>2303</v>
      </c>
      <c r="D1014" s="35" t="str">
        <f>VLOOKUP(S1014, method!$A$1:$B$15, 2, 0)</f>
        <v>放頭</v>
      </c>
      <c r="E1014">
        <v>78</v>
      </c>
      <c r="F1014" s="28">
        <v>2</v>
      </c>
      <c r="G1014" t="s">
        <v>1032</v>
      </c>
      <c r="H1014" s="31" t="s">
        <v>450</v>
      </c>
      <c r="I1014" s="43">
        <v>1000</v>
      </c>
      <c r="J1014" s="32" t="s">
        <v>435</v>
      </c>
      <c r="K1014">
        <v>4</v>
      </c>
      <c r="L1014">
        <v>1</v>
      </c>
      <c r="M1014">
        <v>55</v>
      </c>
      <c r="N1014" s="24" t="s">
        <v>145</v>
      </c>
      <c r="O1014" s="23" t="s">
        <v>487</v>
      </c>
      <c r="P1014" s="12" t="s">
        <v>662</v>
      </c>
      <c r="Q1014">
        <v>13</v>
      </c>
      <c r="R1014">
        <v>121</v>
      </c>
      <c r="S1014">
        <v>3</v>
      </c>
      <c r="T1014">
        <v>3</v>
      </c>
      <c r="U1014">
        <v>2</v>
      </c>
      <c r="Y1014" t="s">
        <v>1484</v>
      </c>
      <c r="Z1014">
        <v>1122</v>
      </c>
      <c r="AA1014" t="s">
        <v>546</v>
      </c>
    </row>
    <row r="1015" spans="1:27" x14ac:dyDescent="0.25">
      <c r="A1015" s="20" t="s">
        <v>210</v>
      </c>
      <c r="B1015" s="27" t="s">
        <v>232</v>
      </c>
      <c r="C1015" s="27" t="s">
        <v>2303</v>
      </c>
      <c r="D1015" s="35" t="str">
        <f>VLOOKUP(S1015, method!$A$1:$B$15, 2, 0)</f>
        <v>放頭</v>
      </c>
      <c r="E1015">
        <v>16</v>
      </c>
      <c r="F1015">
        <v>9</v>
      </c>
      <c r="G1015" t="s">
        <v>927</v>
      </c>
      <c r="H1015" s="31" t="s">
        <v>450</v>
      </c>
      <c r="I1015" s="43">
        <v>1000</v>
      </c>
      <c r="J1015" s="32" t="s">
        <v>435</v>
      </c>
      <c r="K1015">
        <v>4</v>
      </c>
      <c r="L1015">
        <v>4</v>
      </c>
      <c r="M1015">
        <v>55</v>
      </c>
      <c r="N1015" s="24" t="s">
        <v>145</v>
      </c>
      <c r="O1015" s="19" t="s">
        <v>63</v>
      </c>
      <c r="P1015">
        <v>6</v>
      </c>
      <c r="Q1015">
        <v>4.7</v>
      </c>
      <c r="R1015">
        <v>130</v>
      </c>
      <c r="S1015">
        <v>2</v>
      </c>
      <c r="T1015">
        <v>3</v>
      </c>
      <c r="U1015">
        <v>9</v>
      </c>
      <c r="Y1015" t="s">
        <v>1485</v>
      </c>
      <c r="Z1015">
        <v>1107</v>
      </c>
      <c r="AA1015" t="s">
        <v>546</v>
      </c>
    </row>
    <row r="1016" spans="1:27" x14ac:dyDescent="0.25">
      <c r="A1016" s="20" t="s">
        <v>210</v>
      </c>
      <c r="B1016" s="16" t="s">
        <v>234</v>
      </c>
      <c r="C1016" s="16" t="s">
        <v>2304</v>
      </c>
      <c r="D1016" s="35" t="str">
        <f>VLOOKUP(S1016, method!$A$1:$B$15, 2, 0)</f>
        <v>放頭</v>
      </c>
      <c r="E1016">
        <v>26</v>
      </c>
      <c r="F1016">
        <v>14</v>
      </c>
      <c r="G1016" t="s">
        <v>587</v>
      </c>
      <c r="H1016" t="s">
        <v>518</v>
      </c>
      <c r="I1016">
        <v>1200</v>
      </c>
      <c r="J1016" s="32" t="s">
        <v>446</v>
      </c>
      <c r="K1016">
        <v>4</v>
      </c>
      <c r="L1016">
        <v>9</v>
      </c>
      <c r="M1016">
        <v>48</v>
      </c>
      <c r="N1016" s="21" t="s">
        <v>35</v>
      </c>
      <c r="O1016" s="19" t="s">
        <v>63</v>
      </c>
      <c r="P1016">
        <v>11</v>
      </c>
      <c r="Q1016">
        <v>64</v>
      </c>
      <c r="R1016">
        <v>127</v>
      </c>
      <c r="S1016">
        <v>3</v>
      </c>
      <c r="T1016">
        <v>5</v>
      </c>
      <c r="U1016">
        <v>14</v>
      </c>
      <c r="Y1016" t="s">
        <v>1098</v>
      </c>
      <c r="Z1016">
        <v>1098</v>
      </c>
      <c r="AA1016" t="s">
        <v>546</v>
      </c>
    </row>
    <row r="1017" spans="1:27" x14ac:dyDescent="0.25">
      <c r="A1017" s="20" t="s">
        <v>210</v>
      </c>
      <c r="B1017" s="16" t="s">
        <v>234</v>
      </c>
      <c r="C1017" s="16" t="s">
        <v>2304</v>
      </c>
      <c r="D1017" s="35" t="str">
        <f>VLOOKUP(S1017, method!$A$1:$B$15, 2, 0)</f>
        <v>放頭</v>
      </c>
      <c r="E1017">
        <v>790</v>
      </c>
      <c r="F1017">
        <v>6</v>
      </c>
      <c r="G1017" t="s">
        <v>517</v>
      </c>
      <c r="H1017" t="s">
        <v>518</v>
      </c>
      <c r="I1017">
        <v>1200</v>
      </c>
      <c r="J1017" s="32" t="s">
        <v>435</v>
      </c>
      <c r="K1017">
        <v>4</v>
      </c>
      <c r="L1017">
        <v>2</v>
      </c>
      <c r="M1017">
        <v>51</v>
      </c>
      <c r="N1017" s="21" t="s">
        <v>35</v>
      </c>
      <c r="O1017" s="19" t="s">
        <v>63</v>
      </c>
      <c r="P1017" t="s">
        <v>519</v>
      </c>
      <c r="Q1017">
        <v>25</v>
      </c>
      <c r="R1017">
        <v>126</v>
      </c>
      <c r="S1017">
        <v>3</v>
      </c>
      <c r="T1017">
        <v>3</v>
      </c>
      <c r="U1017">
        <v>6</v>
      </c>
      <c r="Y1017" t="s">
        <v>1160</v>
      </c>
      <c r="Z1017">
        <v>1106</v>
      </c>
      <c r="AA1017" t="s">
        <v>546</v>
      </c>
    </row>
    <row r="1018" spans="1:27" x14ac:dyDescent="0.25">
      <c r="A1018" s="20" t="s">
        <v>210</v>
      </c>
      <c r="B1018" s="16" t="s">
        <v>234</v>
      </c>
      <c r="C1018" s="16" t="s">
        <v>2304</v>
      </c>
      <c r="D1018" s="38" t="str">
        <f>VLOOKUP(S1018, method!$A$1:$B$15, 2, 0)</f>
        <v>留後</v>
      </c>
      <c r="E1018">
        <v>698</v>
      </c>
      <c r="F1018">
        <v>6</v>
      </c>
      <c r="G1018" t="s">
        <v>526</v>
      </c>
      <c r="H1018" t="s">
        <v>434</v>
      </c>
      <c r="I1018">
        <v>1200</v>
      </c>
      <c r="J1018" s="32" t="s">
        <v>435</v>
      </c>
      <c r="K1018">
        <v>4</v>
      </c>
      <c r="L1018">
        <v>10</v>
      </c>
      <c r="M1018">
        <v>52</v>
      </c>
      <c r="N1018" s="21" t="s">
        <v>35</v>
      </c>
      <c r="O1018" s="19" t="s">
        <v>63</v>
      </c>
      <c r="P1018" t="s">
        <v>519</v>
      </c>
      <c r="Q1018">
        <v>194</v>
      </c>
      <c r="R1018">
        <v>127</v>
      </c>
      <c r="S1018">
        <v>12</v>
      </c>
      <c r="T1018">
        <v>10</v>
      </c>
      <c r="U1018">
        <v>6</v>
      </c>
      <c r="Y1018" t="s">
        <v>1099</v>
      </c>
      <c r="Z1018">
        <v>1097</v>
      </c>
      <c r="AA1018" t="s">
        <v>762</v>
      </c>
    </row>
    <row r="1019" spans="1:27" x14ac:dyDescent="0.25">
      <c r="A1019" s="20" t="s">
        <v>210</v>
      </c>
      <c r="B1019" s="16" t="s">
        <v>234</v>
      </c>
      <c r="C1019" s="16" t="s">
        <v>2304</v>
      </c>
      <c r="D1019" s="37" t="str">
        <f>VLOOKUP(S1019, method!$A$1:$B$15, 2, 0)</f>
        <v>中前</v>
      </c>
      <c r="E1019">
        <v>566</v>
      </c>
      <c r="F1019">
        <v>13</v>
      </c>
      <c r="G1019" t="s">
        <v>640</v>
      </c>
      <c r="H1019" t="s">
        <v>506</v>
      </c>
      <c r="I1019">
        <v>1200</v>
      </c>
      <c r="J1019" s="32" t="s">
        <v>435</v>
      </c>
      <c r="K1019">
        <v>4</v>
      </c>
      <c r="L1019">
        <v>4</v>
      </c>
      <c r="M1019">
        <v>52</v>
      </c>
      <c r="N1019" s="21" t="s">
        <v>35</v>
      </c>
      <c r="O1019" s="19" t="s">
        <v>63</v>
      </c>
      <c r="P1019" t="s">
        <v>563</v>
      </c>
      <c r="Q1019">
        <v>16</v>
      </c>
      <c r="R1019">
        <v>127</v>
      </c>
      <c r="S1019">
        <v>7</v>
      </c>
      <c r="T1019">
        <v>10</v>
      </c>
      <c r="U1019">
        <v>13</v>
      </c>
      <c r="Y1019" t="s">
        <v>1486</v>
      </c>
      <c r="Z1019">
        <v>1091</v>
      </c>
      <c r="AA1019" t="s">
        <v>26</v>
      </c>
    </row>
    <row r="1020" spans="1:27" x14ac:dyDescent="0.25">
      <c r="A1020" s="20" t="s">
        <v>210</v>
      </c>
      <c r="B1020" s="17" t="s">
        <v>237</v>
      </c>
      <c r="C1020" s="17" t="s">
        <v>2305</v>
      </c>
      <c r="D1020" s="37" t="str">
        <f>VLOOKUP(S1020, method!$A$1:$B$15, 2, 0)</f>
        <v>中前</v>
      </c>
      <c r="E1020">
        <v>822</v>
      </c>
      <c r="F1020" s="28">
        <v>3</v>
      </c>
      <c r="G1020" t="s">
        <v>590</v>
      </c>
      <c r="H1020" s="31" t="s">
        <v>450</v>
      </c>
      <c r="I1020" s="43">
        <v>1000</v>
      </c>
      <c r="J1020" s="32" t="s">
        <v>446</v>
      </c>
      <c r="K1020">
        <v>4</v>
      </c>
      <c r="L1020">
        <v>4</v>
      </c>
      <c r="M1020">
        <v>44</v>
      </c>
      <c r="N1020" s="23" t="s">
        <v>692</v>
      </c>
      <c r="O1020" s="19" t="s">
        <v>101</v>
      </c>
      <c r="P1020" s="12" t="s">
        <v>451</v>
      </c>
      <c r="Q1020">
        <v>3.5</v>
      </c>
      <c r="R1020">
        <v>120</v>
      </c>
      <c r="S1020">
        <v>7</v>
      </c>
      <c r="T1020">
        <v>4</v>
      </c>
      <c r="U1020">
        <v>3</v>
      </c>
      <c r="Y1020" t="s">
        <v>1487</v>
      </c>
      <c r="Z1020">
        <v>1157</v>
      </c>
      <c r="AA1020" t="s">
        <v>546</v>
      </c>
    </row>
    <row r="1021" spans="1:27" x14ac:dyDescent="0.25">
      <c r="A1021" s="20" t="s">
        <v>210</v>
      </c>
      <c r="B1021" s="17" t="s">
        <v>237</v>
      </c>
      <c r="C1021" s="17" t="s">
        <v>2305</v>
      </c>
      <c r="D1021" s="37" t="str">
        <f>VLOOKUP(S1021, method!$A$1:$B$15, 2, 0)</f>
        <v>中前</v>
      </c>
      <c r="E1021">
        <v>792</v>
      </c>
      <c r="F1021">
        <v>10</v>
      </c>
      <c r="G1021" t="s">
        <v>517</v>
      </c>
      <c r="H1021" t="s">
        <v>518</v>
      </c>
      <c r="I1021">
        <v>1200</v>
      </c>
      <c r="J1021" s="32" t="s">
        <v>435</v>
      </c>
      <c r="K1021">
        <v>4</v>
      </c>
      <c r="L1021">
        <v>14</v>
      </c>
      <c r="M1021">
        <v>44</v>
      </c>
      <c r="N1021" s="23" t="s">
        <v>692</v>
      </c>
      <c r="O1021" s="20" t="s">
        <v>58</v>
      </c>
      <c r="P1021" t="s">
        <v>624</v>
      </c>
      <c r="Q1021">
        <v>15</v>
      </c>
      <c r="R1021">
        <v>119</v>
      </c>
      <c r="S1021">
        <v>7</v>
      </c>
      <c r="T1021">
        <v>7</v>
      </c>
      <c r="U1021">
        <v>10</v>
      </c>
      <c r="Y1021" t="s">
        <v>1386</v>
      </c>
      <c r="Z1021">
        <v>1175</v>
      </c>
      <c r="AA1021" t="s">
        <v>546</v>
      </c>
    </row>
    <row r="1022" spans="1:27" x14ac:dyDescent="0.25">
      <c r="A1022" s="20" t="s">
        <v>210</v>
      </c>
      <c r="B1022" s="17" t="s">
        <v>237</v>
      </c>
      <c r="C1022" s="17" t="s">
        <v>2305</v>
      </c>
      <c r="D1022" s="36" t="str">
        <f>VLOOKUP(S1022, method!$A$1:$B$15, 2, 0)</f>
        <v>中後</v>
      </c>
      <c r="E1022">
        <v>748</v>
      </c>
      <c r="F1022" s="28">
        <v>2</v>
      </c>
      <c r="G1022" t="s">
        <v>551</v>
      </c>
      <c r="H1022" s="31" t="s">
        <v>455</v>
      </c>
      <c r="I1022" s="43">
        <v>1000</v>
      </c>
      <c r="J1022" s="32" t="s">
        <v>446</v>
      </c>
      <c r="K1022">
        <v>4</v>
      </c>
      <c r="L1022">
        <v>3</v>
      </c>
      <c r="M1022">
        <v>43</v>
      </c>
      <c r="N1022" s="23" t="s">
        <v>692</v>
      </c>
      <c r="O1022" s="19" t="s">
        <v>101</v>
      </c>
      <c r="P1022" s="12" t="s">
        <v>451</v>
      </c>
      <c r="Q1022">
        <v>4.7</v>
      </c>
      <c r="R1022">
        <v>118</v>
      </c>
      <c r="S1022">
        <v>10</v>
      </c>
      <c r="T1022">
        <v>7</v>
      </c>
      <c r="U1022">
        <v>2</v>
      </c>
      <c r="Y1022" t="s">
        <v>1488</v>
      </c>
      <c r="Z1022">
        <v>1180</v>
      </c>
      <c r="AA1022" t="s">
        <v>546</v>
      </c>
    </row>
    <row r="1023" spans="1:27" x14ac:dyDescent="0.25">
      <c r="A1023" s="20" t="s">
        <v>210</v>
      </c>
      <c r="B1023" s="17" t="s">
        <v>237</v>
      </c>
      <c r="C1023" s="17" t="s">
        <v>2305</v>
      </c>
      <c r="D1023" s="35" t="str">
        <f>VLOOKUP(S1023, method!$A$1:$B$15, 2, 0)</f>
        <v>放頭</v>
      </c>
      <c r="E1023">
        <v>692</v>
      </c>
      <c r="F1023">
        <v>7</v>
      </c>
      <c r="G1023" t="s">
        <v>593</v>
      </c>
      <c r="H1023" s="31" t="s">
        <v>461</v>
      </c>
      <c r="I1023" s="43">
        <v>1000</v>
      </c>
      <c r="J1023" s="32" t="s">
        <v>446</v>
      </c>
      <c r="K1023">
        <v>4</v>
      </c>
      <c r="L1023">
        <v>8</v>
      </c>
      <c r="M1023">
        <v>43</v>
      </c>
      <c r="N1023" s="23" t="s">
        <v>692</v>
      </c>
      <c r="O1023" s="19" t="s">
        <v>101</v>
      </c>
      <c r="P1023">
        <v>4</v>
      </c>
      <c r="Q1023">
        <v>4.4000000000000004</v>
      </c>
      <c r="R1023">
        <v>120</v>
      </c>
      <c r="S1023">
        <v>1</v>
      </c>
      <c r="T1023">
        <v>2</v>
      </c>
      <c r="U1023">
        <v>7</v>
      </c>
      <c r="Y1023" t="s">
        <v>1478</v>
      </c>
      <c r="Z1023">
        <v>1175</v>
      </c>
      <c r="AA1023" t="s">
        <v>546</v>
      </c>
    </row>
    <row r="1024" spans="1:27" x14ac:dyDescent="0.25">
      <c r="A1024" s="20" t="s">
        <v>210</v>
      </c>
      <c r="B1024" s="17" t="s">
        <v>237</v>
      </c>
      <c r="C1024" s="17" t="s">
        <v>2305</v>
      </c>
      <c r="D1024" s="35" t="str">
        <f>VLOOKUP(S1024, method!$A$1:$B$15, 2, 0)</f>
        <v>放頭</v>
      </c>
      <c r="E1024">
        <v>651</v>
      </c>
      <c r="F1024" s="28">
        <v>1</v>
      </c>
      <c r="G1024" t="s">
        <v>449</v>
      </c>
      <c r="H1024" s="31" t="s">
        <v>450</v>
      </c>
      <c r="I1024" s="43">
        <v>1000</v>
      </c>
      <c r="J1024" s="32" t="s">
        <v>435</v>
      </c>
      <c r="K1024">
        <v>5</v>
      </c>
      <c r="L1024">
        <v>1</v>
      </c>
      <c r="M1024">
        <v>36</v>
      </c>
      <c r="N1024" s="23" t="s">
        <v>692</v>
      </c>
      <c r="O1024" s="19" t="s">
        <v>101</v>
      </c>
      <c r="P1024" s="12" t="s">
        <v>451</v>
      </c>
      <c r="Q1024">
        <v>3.4</v>
      </c>
      <c r="R1024">
        <v>127</v>
      </c>
      <c r="S1024">
        <v>3</v>
      </c>
      <c r="T1024">
        <v>3</v>
      </c>
      <c r="U1024">
        <v>1</v>
      </c>
      <c r="Y1024" t="s">
        <v>1406</v>
      </c>
      <c r="Z1024">
        <v>1172</v>
      </c>
      <c r="AA1024" t="s">
        <v>546</v>
      </c>
    </row>
    <row r="1025" spans="1:28" x14ac:dyDescent="0.25">
      <c r="A1025" s="20" t="s">
        <v>210</v>
      </c>
      <c r="B1025" s="17" t="s">
        <v>237</v>
      </c>
      <c r="C1025" s="17" t="s">
        <v>2305</v>
      </c>
      <c r="D1025" s="37" t="str">
        <f>VLOOKUP(S1025, method!$A$1:$B$15, 2, 0)</f>
        <v>中前</v>
      </c>
      <c r="E1025">
        <v>592</v>
      </c>
      <c r="F1025" s="28">
        <v>1</v>
      </c>
      <c r="G1025" t="s">
        <v>454</v>
      </c>
      <c r="H1025" s="31" t="s">
        <v>455</v>
      </c>
      <c r="I1025" s="43">
        <v>1000</v>
      </c>
      <c r="J1025" s="32" t="s">
        <v>446</v>
      </c>
      <c r="K1025">
        <v>5</v>
      </c>
      <c r="L1025">
        <v>4</v>
      </c>
      <c r="M1025">
        <v>31</v>
      </c>
      <c r="N1025" s="23" t="s">
        <v>692</v>
      </c>
      <c r="O1025" s="19" t="s">
        <v>101</v>
      </c>
      <c r="P1025" s="12" t="s">
        <v>431</v>
      </c>
      <c r="Q1025">
        <v>6.3</v>
      </c>
      <c r="R1025">
        <v>125</v>
      </c>
      <c r="S1025">
        <v>5</v>
      </c>
      <c r="T1025">
        <v>6</v>
      </c>
      <c r="U1025">
        <v>1</v>
      </c>
      <c r="Y1025" t="s">
        <v>238</v>
      </c>
      <c r="Z1025">
        <v>1170</v>
      </c>
      <c r="AA1025" t="s">
        <v>546</v>
      </c>
    </row>
    <row r="1026" spans="1:28" x14ac:dyDescent="0.25">
      <c r="A1026" s="20" t="s">
        <v>210</v>
      </c>
      <c r="B1026" s="17" t="s">
        <v>237</v>
      </c>
      <c r="C1026" s="17" t="s">
        <v>2305</v>
      </c>
      <c r="D1026" s="37" t="str">
        <f>VLOOKUP(S1026, method!$A$1:$B$15, 2, 0)</f>
        <v>中前</v>
      </c>
      <c r="E1026">
        <v>537</v>
      </c>
      <c r="F1026">
        <v>6</v>
      </c>
      <c r="G1026" t="s">
        <v>716</v>
      </c>
      <c r="H1026" t="s">
        <v>467</v>
      </c>
      <c r="I1026">
        <v>1200</v>
      </c>
      <c r="J1026" s="32" t="s">
        <v>435</v>
      </c>
      <c r="K1026">
        <v>5</v>
      </c>
      <c r="L1026">
        <v>7</v>
      </c>
      <c r="M1026">
        <v>33</v>
      </c>
      <c r="N1026" s="23" t="s">
        <v>692</v>
      </c>
      <c r="O1026" s="22" t="s">
        <v>471</v>
      </c>
      <c r="P1026" t="s">
        <v>629</v>
      </c>
      <c r="Q1026">
        <v>12</v>
      </c>
      <c r="R1026">
        <v>127</v>
      </c>
      <c r="S1026">
        <v>4</v>
      </c>
      <c r="T1026">
        <v>5</v>
      </c>
      <c r="U1026">
        <v>6</v>
      </c>
      <c r="Y1026" t="s">
        <v>1098</v>
      </c>
      <c r="Z1026">
        <v>1168</v>
      </c>
      <c r="AA1026" t="s">
        <v>546</v>
      </c>
    </row>
    <row r="1027" spans="1:28" x14ac:dyDescent="0.25">
      <c r="A1027" s="20" t="s">
        <v>210</v>
      </c>
      <c r="B1027" s="17" t="s">
        <v>237</v>
      </c>
      <c r="C1027" s="17" t="s">
        <v>2305</v>
      </c>
      <c r="D1027" s="38" t="str">
        <f>VLOOKUP(S1027, method!$A$1:$B$15, 2, 0)</f>
        <v>留後</v>
      </c>
      <c r="E1027">
        <v>496</v>
      </c>
      <c r="F1027">
        <v>8</v>
      </c>
      <c r="G1027" t="s">
        <v>932</v>
      </c>
      <c r="H1027" s="31" t="s">
        <v>450</v>
      </c>
      <c r="I1027" s="43">
        <v>1000</v>
      </c>
      <c r="J1027" s="32" t="s">
        <v>446</v>
      </c>
      <c r="K1027">
        <v>5</v>
      </c>
      <c r="L1027">
        <v>11</v>
      </c>
      <c r="M1027">
        <v>35</v>
      </c>
      <c r="N1027" s="23" t="s">
        <v>692</v>
      </c>
      <c r="O1027" s="24" t="s">
        <v>34</v>
      </c>
      <c r="P1027" t="s">
        <v>541</v>
      </c>
      <c r="Q1027">
        <v>14</v>
      </c>
      <c r="R1027">
        <v>130</v>
      </c>
      <c r="S1027">
        <v>11</v>
      </c>
      <c r="T1027">
        <v>10</v>
      </c>
      <c r="U1027">
        <v>8</v>
      </c>
      <c r="Y1027" t="s">
        <v>1201</v>
      </c>
      <c r="Z1027">
        <v>1167</v>
      </c>
      <c r="AA1027" t="s">
        <v>546</v>
      </c>
    </row>
    <row r="1028" spans="1:28" x14ac:dyDescent="0.25">
      <c r="A1028" s="20" t="s">
        <v>210</v>
      </c>
      <c r="B1028" s="17" t="s">
        <v>237</v>
      </c>
      <c r="C1028" s="17" t="s">
        <v>2305</v>
      </c>
      <c r="D1028" s="35" t="str">
        <f>VLOOKUP(S1028, method!$A$1:$B$15, 2, 0)</f>
        <v>放頭</v>
      </c>
      <c r="E1028">
        <v>418</v>
      </c>
      <c r="F1028">
        <v>8</v>
      </c>
      <c r="G1028" t="s">
        <v>1083</v>
      </c>
      <c r="H1028" t="s">
        <v>467</v>
      </c>
      <c r="I1028">
        <v>1200</v>
      </c>
      <c r="J1028" s="33" t="s">
        <v>483</v>
      </c>
      <c r="K1028">
        <v>5</v>
      </c>
      <c r="L1028">
        <v>10</v>
      </c>
      <c r="M1028">
        <v>35</v>
      </c>
      <c r="N1028" s="23" t="s">
        <v>692</v>
      </c>
      <c r="O1028" s="27" t="s">
        <v>93</v>
      </c>
      <c r="P1028" t="s">
        <v>674</v>
      </c>
      <c r="Q1028">
        <v>10</v>
      </c>
      <c r="R1028">
        <v>130</v>
      </c>
      <c r="S1028">
        <v>1</v>
      </c>
      <c r="T1028">
        <v>1</v>
      </c>
      <c r="U1028">
        <v>8</v>
      </c>
      <c r="Y1028" t="s">
        <v>1489</v>
      </c>
      <c r="Z1028">
        <v>1162</v>
      </c>
      <c r="AA1028" t="s">
        <v>546</v>
      </c>
    </row>
    <row r="1029" spans="1:28" x14ac:dyDescent="0.25">
      <c r="A1029" s="20" t="s">
        <v>210</v>
      </c>
      <c r="B1029" s="17" t="s">
        <v>237</v>
      </c>
      <c r="C1029" s="17" t="s">
        <v>2305</v>
      </c>
      <c r="D1029" s="36" t="str">
        <f>VLOOKUP(S1029, method!$A$1:$B$15, 2, 0)</f>
        <v>中後</v>
      </c>
      <c r="E1029">
        <v>367</v>
      </c>
      <c r="F1029" s="28">
        <v>3</v>
      </c>
      <c r="G1029" t="s">
        <v>913</v>
      </c>
      <c r="H1029" s="31" t="s">
        <v>461</v>
      </c>
      <c r="I1029" s="43">
        <v>1000</v>
      </c>
      <c r="J1029" s="32" t="s">
        <v>435</v>
      </c>
      <c r="K1029">
        <v>5</v>
      </c>
      <c r="L1029">
        <v>1</v>
      </c>
      <c r="M1029">
        <v>35</v>
      </c>
      <c r="N1029" s="23" t="s">
        <v>692</v>
      </c>
      <c r="O1029" s="24" t="s">
        <v>34</v>
      </c>
      <c r="P1029" s="12">
        <v>2</v>
      </c>
      <c r="Q1029">
        <v>15</v>
      </c>
      <c r="R1029">
        <v>131</v>
      </c>
      <c r="S1029">
        <v>8</v>
      </c>
      <c r="T1029">
        <v>5</v>
      </c>
      <c r="U1029">
        <v>3</v>
      </c>
      <c r="Y1029" t="s">
        <v>1411</v>
      </c>
      <c r="Z1029">
        <v>1154</v>
      </c>
      <c r="AA1029" t="s">
        <v>546</v>
      </c>
    </row>
    <row r="1030" spans="1:28" x14ac:dyDescent="0.25">
      <c r="A1030" s="20" t="s">
        <v>210</v>
      </c>
      <c r="B1030" s="17" t="s">
        <v>237</v>
      </c>
      <c r="C1030" s="17" t="s">
        <v>2305</v>
      </c>
      <c r="D1030" s="35" t="str">
        <f>VLOOKUP(S1030, method!$A$1:$B$15, 2, 0)</f>
        <v>放頭</v>
      </c>
      <c r="E1030">
        <v>318</v>
      </c>
      <c r="F1030">
        <v>11</v>
      </c>
      <c r="G1030" t="s">
        <v>466</v>
      </c>
      <c r="H1030" t="s">
        <v>441</v>
      </c>
      <c r="I1030">
        <v>1200</v>
      </c>
      <c r="J1030" s="32" t="s">
        <v>435</v>
      </c>
      <c r="K1030">
        <v>5</v>
      </c>
      <c r="L1030">
        <v>12</v>
      </c>
      <c r="M1030">
        <v>38</v>
      </c>
      <c r="N1030" s="23" t="s">
        <v>692</v>
      </c>
      <c r="O1030" s="24" t="s">
        <v>34</v>
      </c>
      <c r="P1030" t="s">
        <v>674</v>
      </c>
      <c r="Q1030">
        <v>53</v>
      </c>
      <c r="R1030">
        <v>133</v>
      </c>
      <c r="S1030">
        <v>2</v>
      </c>
      <c r="T1030">
        <v>2</v>
      </c>
      <c r="U1030">
        <v>11</v>
      </c>
      <c r="Y1030" t="s">
        <v>1490</v>
      </c>
      <c r="Z1030">
        <v>1155</v>
      </c>
      <c r="AA1030" t="s">
        <v>1491</v>
      </c>
    </row>
    <row r="1031" spans="1:28" x14ac:dyDescent="0.25">
      <c r="A1031" s="20" t="s">
        <v>210</v>
      </c>
      <c r="B1031" s="17" t="s">
        <v>237</v>
      </c>
      <c r="C1031" s="17" t="s">
        <v>2305</v>
      </c>
      <c r="D1031" s="35" t="str">
        <f>VLOOKUP(S1031, method!$A$1:$B$15, 2, 0)</f>
        <v>放頭</v>
      </c>
      <c r="E1031">
        <v>271</v>
      </c>
      <c r="F1031">
        <v>9</v>
      </c>
      <c r="G1031" t="s">
        <v>469</v>
      </c>
      <c r="H1031" t="s">
        <v>467</v>
      </c>
      <c r="I1031">
        <v>1200</v>
      </c>
      <c r="J1031" s="32" t="s">
        <v>435</v>
      </c>
      <c r="K1031">
        <v>4</v>
      </c>
      <c r="L1031">
        <v>10</v>
      </c>
      <c r="M1031">
        <v>41</v>
      </c>
      <c r="N1031" s="23" t="s">
        <v>692</v>
      </c>
      <c r="O1031" s="26" t="s">
        <v>389</v>
      </c>
      <c r="P1031">
        <v>7</v>
      </c>
      <c r="Q1031">
        <v>49</v>
      </c>
      <c r="R1031">
        <v>117</v>
      </c>
      <c r="S1031">
        <v>3</v>
      </c>
      <c r="T1031">
        <v>3</v>
      </c>
      <c r="U1031">
        <v>9</v>
      </c>
      <c r="Y1031" t="s">
        <v>1428</v>
      </c>
      <c r="Z1031">
        <v>1154</v>
      </c>
      <c r="AA1031" t="s">
        <v>791</v>
      </c>
    </row>
    <row r="1032" spans="1:28" x14ac:dyDescent="0.25">
      <c r="A1032" s="20" t="s">
        <v>210</v>
      </c>
      <c r="B1032" s="17" t="s">
        <v>237</v>
      </c>
      <c r="C1032" s="17" t="s">
        <v>2305</v>
      </c>
      <c r="D1032" s="37" t="str">
        <f>VLOOKUP(S1032, method!$A$1:$B$15, 2, 0)</f>
        <v>中前</v>
      </c>
      <c r="E1032">
        <v>240</v>
      </c>
      <c r="F1032">
        <v>14</v>
      </c>
      <c r="G1032" t="s">
        <v>1316</v>
      </c>
      <c r="H1032" t="s">
        <v>434</v>
      </c>
      <c r="I1032">
        <v>1200</v>
      </c>
      <c r="J1032" s="32" t="s">
        <v>435</v>
      </c>
      <c r="K1032">
        <v>4</v>
      </c>
      <c r="L1032">
        <v>6</v>
      </c>
      <c r="M1032">
        <v>44</v>
      </c>
      <c r="N1032" s="23" t="s">
        <v>692</v>
      </c>
      <c r="O1032" s="27" t="s">
        <v>398</v>
      </c>
      <c r="P1032" t="s">
        <v>819</v>
      </c>
      <c r="Q1032">
        <v>136</v>
      </c>
      <c r="R1032">
        <v>120</v>
      </c>
      <c r="S1032">
        <v>6</v>
      </c>
      <c r="T1032">
        <v>6</v>
      </c>
      <c r="U1032">
        <v>14</v>
      </c>
      <c r="Y1032" t="s">
        <v>767</v>
      </c>
      <c r="Z1032">
        <v>1163</v>
      </c>
      <c r="AA1032" t="s">
        <v>543</v>
      </c>
    </row>
    <row r="1033" spans="1:28" x14ac:dyDescent="0.25">
      <c r="A1033" s="20" t="s">
        <v>210</v>
      </c>
      <c r="B1033" s="17" t="s">
        <v>237</v>
      </c>
      <c r="C1033" s="17" t="s">
        <v>2305</v>
      </c>
      <c r="D1033" s="38" t="str">
        <f>VLOOKUP(S1033, method!$A$1:$B$15, 2, 0)</f>
        <v>留後</v>
      </c>
      <c r="E1033">
        <v>184</v>
      </c>
      <c r="F1033">
        <v>10</v>
      </c>
      <c r="G1033" t="s">
        <v>1319</v>
      </c>
      <c r="H1033" t="s">
        <v>506</v>
      </c>
      <c r="I1033">
        <v>1200</v>
      </c>
      <c r="J1033" s="32" t="s">
        <v>435</v>
      </c>
      <c r="K1033">
        <v>4</v>
      </c>
      <c r="L1033">
        <v>10</v>
      </c>
      <c r="M1033">
        <v>46</v>
      </c>
      <c r="N1033" s="23" t="s">
        <v>692</v>
      </c>
      <c r="O1033" s="21" t="s">
        <v>53</v>
      </c>
      <c r="P1033" t="s">
        <v>492</v>
      </c>
      <c r="Q1033">
        <v>93</v>
      </c>
      <c r="R1033">
        <v>122</v>
      </c>
      <c r="S1033">
        <v>11</v>
      </c>
      <c r="T1033">
        <v>11</v>
      </c>
      <c r="U1033">
        <v>10</v>
      </c>
      <c r="Y1033" t="s">
        <v>293</v>
      </c>
      <c r="Z1033">
        <v>1166</v>
      </c>
      <c r="AA1033" t="s">
        <v>1492</v>
      </c>
    </row>
    <row r="1034" spans="1:28" x14ac:dyDescent="0.25">
      <c r="A1034" s="20" t="s">
        <v>210</v>
      </c>
      <c r="B1034" s="17" t="s">
        <v>237</v>
      </c>
      <c r="C1034" s="17" t="s">
        <v>2305</v>
      </c>
      <c r="E1034">
        <v>133</v>
      </c>
      <c r="F1034" t="s">
        <v>720</v>
      </c>
      <c r="G1034" t="s">
        <v>916</v>
      </c>
      <c r="H1034" s="31" t="s">
        <v>461</v>
      </c>
      <c r="I1034">
        <v>1200</v>
      </c>
      <c r="J1034" s="32" t="s">
        <v>435</v>
      </c>
      <c r="K1034">
        <v>4</v>
      </c>
      <c r="L1034" t="s">
        <v>546</v>
      </c>
      <c r="M1034">
        <v>46</v>
      </c>
      <c r="N1034" s="23" t="s">
        <v>692</v>
      </c>
      <c r="O1034" s="22" t="s">
        <v>471</v>
      </c>
      <c r="P1034" t="s">
        <v>546</v>
      </c>
      <c r="Q1034" t="s">
        <v>546</v>
      </c>
      <c r="R1034">
        <v>122</v>
      </c>
      <c r="S1034" t="s">
        <v>546</v>
      </c>
      <c r="Y1034" t="s">
        <v>546</v>
      </c>
      <c r="Z1034" t="s">
        <v>546</v>
      </c>
      <c r="AA1034" t="s">
        <v>546</v>
      </c>
      <c r="AB1034" t="s">
        <v>546</v>
      </c>
    </row>
    <row r="1035" spans="1:28" x14ac:dyDescent="0.25">
      <c r="A1035" s="20" t="s">
        <v>210</v>
      </c>
      <c r="B1035" s="17" t="s">
        <v>237</v>
      </c>
      <c r="C1035" s="17" t="s">
        <v>2305</v>
      </c>
      <c r="D1035" s="36" t="str">
        <f>VLOOKUP(S1035, method!$A$1:$B$15, 2, 0)</f>
        <v>中後</v>
      </c>
      <c r="E1035">
        <v>58</v>
      </c>
      <c r="F1035">
        <v>8</v>
      </c>
      <c r="G1035" t="s">
        <v>725</v>
      </c>
      <c r="H1035" t="s">
        <v>467</v>
      </c>
      <c r="I1035">
        <v>1200</v>
      </c>
      <c r="J1035" s="32" t="s">
        <v>435</v>
      </c>
      <c r="K1035">
        <v>4</v>
      </c>
      <c r="L1035">
        <v>5</v>
      </c>
      <c r="M1035">
        <v>48</v>
      </c>
      <c r="N1035" s="23" t="s">
        <v>692</v>
      </c>
      <c r="O1035" s="24" t="s">
        <v>34</v>
      </c>
      <c r="P1035">
        <v>5</v>
      </c>
      <c r="Q1035">
        <v>22</v>
      </c>
      <c r="R1035">
        <v>126</v>
      </c>
      <c r="S1035">
        <v>8</v>
      </c>
      <c r="T1035">
        <v>6</v>
      </c>
      <c r="U1035">
        <v>8</v>
      </c>
      <c r="Y1035" t="s">
        <v>1273</v>
      </c>
      <c r="Z1035">
        <v>1163</v>
      </c>
      <c r="AA1035" t="s">
        <v>167</v>
      </c>
    </row>
    <row r="1036" spans="1:28" x14ac:dyDescent="0.25">
      <c r="A1036" s="20" t="s">
        <v>210</v>
      </c>
      <c r="B1036" s="17" t="s">
        <v>237</v>
      </c>
      <c r="C1036" s="17" t="s">
        <v>2305</v>
      </c>
      <c r="D1036" s="37" t="str">
        <f>VLOOKUP(S1036, method!$A$1:$B$15, 2, 0)</f>
        <v>中前</v>
      </c>
      <c r="E1036">
        <v>9</v>
      </c>
      <c r="F1036">
        <v>8</v>
      </c>
      <c r="G1036" t="s">
        <v>695</v>
      </c>
      <c r="H1036" t="s">
        <v>434</v>
      </c>
      <c r="I1036">
        <v>1200</v>
      </c>
      <c r="J1036" s="32" t="s">
        <v>435</v>
      </c>
      <c r="K1036">
        <v>4</v>
      </c>
      <c r="L1036">
        <v>3</v>
      </c>
      <c r="M1036">
        <v>50</v>
      </c>
      <c r="N1036" s="23" t="s">
        <v>692</v>
      </c>
      <c r="O1036" s="22" t="s">
        <v>471</v>
      </c>
      <c r="P1036" t="s">
        <v>436</v>
      </c>
      <c r="Q1036">
        <v>30</v>
      </c>
      <c r="R1036">
        <v>123</v>
      </c>
      <c r="S1036">
        <v>4</v>
      </c>
      <c r="T1036">
        <v>4</v>
      </c>
      <c r="U1036">
        <v>8</v>
      </c>
      <c r="Y1036" t="s">
        <v>326</v>
      </c>
      <c r="Z1036">
        <v>1156</v>
      </c>
      <c r="AA1036" t="s">
        <v>167</v>
      </c>
    </row>
    <row r="1037" spans="1:28" x14ac:dyDescent="0.25">
      <c r="A1037" s="20" t="s">
        <v>210</v>
      </c>
      <c r="B1037" s="17" t="s">
        <v>237</v>
      </c>
      <c r="C1037" s="17" t="s">
        <v>2305</v>
      </c>
      <c r="D1037" s="38" t="str">
        <f>VLOOKUP(S1037, method!$A$1:$B$15, 2, 0)</f>
        <v>留後</v>
      </c>
      <c r="E1037">
        <v>788</v>
      </c>
      <c r="F1037">
        <v>12</v>
      </c>
      <c r="G1037" t="s">
        <v>768</v>
      </c>
      <c r="H1037" t="s">
        <v>518</v>
      </c>
      <c r="I1037">
        <v>1200</v>
      </c>
      <c r="J1037" s="32" t="s">
        <v>435</v>
      </c>
      <c r="K1037">
        <v>4</v>
      </c>
      <c r="L1037">
        <v>7</v>
      </c>
      <c r="M1037">
        <v>52</v>
      </c>
      <c r="N1037" s="23" t="s">
        <v>692</v>
      </c>
      <c r="O1037" s="22" t="s">
        <v>471</v>
      </c>
      <c r="P1037" t="s">
        <v>488</v>
      </c>
      <c r="Q1037">
        <v>139</v>
      </c>
      <c r="R1037">
        <v>127</v>
      </c>
      <c r="S1037">
        <v>14</v>
      </c>
      <c r="T1037">
        <v>14</v>
      </c>
      <c r="U1037">
        <v>12</v>
      </c>
      <c r="Y1037" t="s">
        <v>1102</v>
      </c>
      <c r="Z1037">
        <v>1118</v>
      </c>
      <c r="AA1037" t="s">
        <v>167</v>
      </c>
    </row>
    <row r="1038" spans="1:28" x14ac:dyDescent="0.25">
      <c r="A1038" s="20" t="s">
        <v>210</v>
      </c>
      <c r="B1038" s="17" t="s">
        <v>237</v>
      </c>
      <c r="C1038" s="17" t="s">
        <v>2305</v>
      </c>
      <c r="D1038" s="37" t="str">
        <f>VLOOKUP(S1038, method!$A$1:$B$15, 2, 0)</f>
        <v>中前</v>
      </c>
      <c r="E1038">
        <v>733</v>
      </c>
      <c r="F1038">
        <v>14</v>
      </c>
      <c r="G1038" t="s">
        <v>832</v>
      </c>
      <c r="H1038" t="s">
        <v>429</v>
      </c>
      <c r="I1038" s="43">
        <v>1000</v>
      </c>
      <c r="J1038" s="32" t="s">
        <v>435</v>
      </c>
      <c r="K1038">
        <v>4</v>
      </c>
      <c r="L1038">
        <v>8</v>
      </c>
      <c r="M1038">
        <v>52</v>
      </c>
      <c r="N1038" s="23" t="s">
        <v>692</v>
      </c>
      <c r="O1038" s="18" t="s">
        <v>116</v>
      </c>
      <c r="P1038" t="s">
        <v>689</v>
      </c>
      <c r="Q1038">
        <v>80</v>
      </c>
      <c r="R1038">
        <v>127</v>
      </c>
      <c r="S1038">
        <v>5</v>
      </c>
      <c r="T1038">
        <v>8</v>
      </c>
      <c r="U1038">
        <v>14</v>
      </c>
      <c r="Y1038" t="s">
        <v>1493</v>
      </c>
      <c r="Z1038">
        <v>1145</v>
      </c>
      <c r="AA1038" t="s">
        <v>1389</v>
      </c>
    </row>
    <row r="1039" spans="1:28" x14ac:dyDescent="0.25">
      <c r="A1039" s="20" t="s">
        <v>210</v>
      </c>
      <c r="B1039" s="18" t="s">
        <v>240</v>
      </c>
      <c r="C1039" s="18" t="s">
        <v>2306</v>
      </c>
      <c r="D1039" s="36" t="str">
        <f>VLOOKUP(S1039, method!$A$1:$B$15, 2, 0)</f>
        <v>中後</v>
      </c>
      <c r="E1039">
        <v>13</v>
      </c>
      <c r="F1039">
        <v>8</v>
      </c>
      <c r="G1039" t="s">
        <v>544</v>
      </c>
      <c r="H1039" s="31" t="s">
        <v>450</v>
      </c>
      <c r="I1039" s="43">
        <v>1000</v>
      </c>
      <c r="J1039" s="32" t="s">
        <v>435</v>
      </c>
      <c r="K1039">
        <v>4</v>
      </c>
      <c r="L1039">
        <v>4</v>
      </c>
      <c r="M1039">
        <v>44</v>
      </c>
      <c r="N1039" s="19" t="s">
        <v>94</v>
      </c>
      <c r="O1039" s="24" t="s">
        <v>34</v>
      </c>
      <c r="P1039" s="12" t="s">
        <v>521</v>
      </c>
      <c r="Q1039">
        <v>5.8</v>
      </c>
      <c r="R1039">
        <v>121</v>
      </c>
      <c r="S1039">
        <v>9</v>
      </c>
      <c r="T1039">
        <v>9</v>
      </c>
      <c r="U1039">
        <v>8</v>
      </c>
      <c r="Y1039" t="s">
        <v>1425</v>
      </c>
      <c r="Z1039">
        <v>1018</v>
      </c>
      <c r="AA1039" t="s">
        <v>167</v>
      </c>
    </row>
    <row r="1040" spans="1:28" x14ac:dyDescent="0.25">
      <c r="A1040" s="20" t="s">
        <v>210</v>
      </c>
      <c r="B1040" s="18" t="s">
        <v>240</v>
      </c>
      <c r="C1040" s="18" t="s">
        <v>2306</v>
      </c>
      <c r="D1040" s="38" t="str">
        <f>VLOOKUP(S1040, method!$A$1:$B$15, 2, 0)</f>
        <v>留後</v>
      </c>
      <c r="E1040">
        <v>822</v>
      </c>
      <c r="F1040" s="34">
        <v>5</v>
      </c>
      <c r="G1040" t="s">
        <v>590</v>
      </c>
      <c r="H1040" s="31" t="s">
        <v>450</v>
      </c>
      <c r="I1040" s="43">
        <v>1000</v>
      </c>
      <c r="J1040" s="32" t="s">
        <v>446</v>
      </c>
      <c r="K1040">
        <v>4</v>
      </c>
      <c r="L1040">
        <v>12</v>
      </c>
      <c r="M1040">
        <v>46</v>
      </c>
      <c r="N1040" s="19" t="s">
        <v>94</v>
      </c>
      <c r="O1040" s="20" t="s">
        <v>19</v>
      </c>
      <c r="P1040" s="12" t="s">
        <v>558</v>
      </c>
      <c r="Q1040">
        <v>9.3000000000000007</v>
      </c>
      <c r="R1040">
        <v>122</v>
      </c>
      <c r="S1040">
        <v>11</v>
      </c>
      <c r="T1040">
        <v>10</v>
      </c>
      <c r="U1040">
        <v>5</v>
      </c>
      <c r="Y1040" t="s">
        <v>1408</v>
      </c>
      <c r="Z1040">
        <v>1031</v>
      </c>
      <c r="AA1040" t="s">
        <v>167</v>
      </c>
    </row>
    <row r="1041" spans="1:27" x14ac:dyDescent="0.25">
      <c r="A1041" s="20" t="s">
        <v>210</v>
      </c>
      <c r="B1041" s="18" t="s">
        <v>240</v>
      </c>
      <c r="C1041" s="18" t="s">
        <v>2306</v>
      </c>
      <c r="D1041" s="36" t="str">
        <f>VLOOKUP(S1041, method!$A$1:$B$15, 2, 0)</f>
        <v>中後</v>
      </c>
      <c r="E1041">
        <v>748</v>
      </c>
      <c r="F1041" s="28">
        <v>3</v>
      </c>
      <c r="G1041" t="s">
        <v>551</v>
      </c>
      <c r="H1041" s="31" t="s">
        <v>455</v>
      </c>
      <c r="I1041" s="43">
        <v>1000</v>
      </c>
      <c r="J1041" s="32" t="s">
        <v>446</v>
      </c>
      <c r="K1041">
        <v>4</v>
      </c>
      <c r="L1041">
        <v>5</v>
      </c>
      <c r="M1041">
        <v>46</v>
      </c>
      <c r="N1041" s="19" t="s">
        <v>94</v>
      </c>
      <c r="O1041" s="24" t="s">
        <v>34</v>
      </c>
      <c r="P1041" s="12" t="s">
        <v>456</v>
      </c>
      <c r="Q1041">
        <v>75</v>
      </c>
      <c r="R1041">
        <v>121</v>
      </c>
      <c r="S1041">
        <v>8</v>
      </c>
      <c r="T1041">
        <v>8</v>
      </c>
      <c r="U1041">
        <v>3</v>
      </c>
      <c r="Y1041" t="s">
        <v>241</v>
      </c>
      <c r="Z1041">
        <v>1018</v>
      </c>
      <c r="AA1041" t="s">
        <v>167</v>
      </c>
    </row>
    <row r="1042" spans="1:27" x14ac:dyDescent="0.25">
      <c r="A1042" s="20" t="s">
        <v>210</v>
      </c>
      <c r="B1042" s="18" t="s">
        <v>240</v>
      </c>
      <c r="C1042" s="18" t="s">
        <v>2306</v>
      </c>
      <c r="D1042" s="38" t="str">
        <f>VLOOKUP(S1042, method!$A$1:$B$15, 2, 0)</f>
        <v>留後</v>
      </c>
      <c r="E1042">
        <v>692</v>
      </c>
      <c r="F1042">
        <v>10</v>
      </c>
      <c r="G1042" t="s">
        <v>593</v>
      </c>
      <c r="H1042" s="31" t="s">
        <v>461</v>
      </c>
      <c r="I1042" s="43">
        <v>1000</v>
      </c>
      <c r="J1042" s="32" t="s">
        <v>446</v>
      </c>
      <c r="K1042">
        <v>4</v>
      </c>
      <c r="L1042">
        <v>11</v>
      </c>
      <c r="M1042">
        <v>48</v>
      </c>
      <c r="N1042" s="19" t="s">
        <v>94</v>
      </c>
      <c r="O1042" s="24" t="s">
        <v>34</v>
      </c>
      <c r="P1042">
        <v>6</v>
      </c>
      <c r="Q1042">
        <v>113</v>
      </c>
      <c r="R1042">
        <v>125</v>
      </c>
      <c r="S1042">
        <v>12</v>
      </c>
      <c r="T1042">
        <v>12</v>
      </c>
      <c r="U1042">
        <v>10</v>
      </c>
      <c r="Y1042" t="s">
        <v>1494</v>
      </c>
      <c r="Z1042">
        <v>1018</v>
      </c>
      <c r="AA1042" t="s">
        <v>167</v>
      </c>
    </row>
    <row r="1043" spans="1:27" x14ac:dyDescent="0.25">
      <c r="A1043" s="20" t="s">
        <v>210</v>
      </c>
      <c r="B1043" s="18" t="s">
        <v>240</v>
      </c>
      <c r="C1043" s="18" t="s">
        <v>2306</v>
      </c>
      <c r="D1043" s="36" t="str">
        <f>VLOOKUP(S1043, method!$A$1:$B$15, 2, 0)</f>
        <v>中後</v>
      </c>
      <c r="E1043">
        <v>614</v>
      </c>
      <c r="F1043">
        <v>8</v>
      </c>
      <c r="G1043" t="s">
        <v>555</v>
      </c>
      <c r="H1043" s="31" t="s">
        <v>461</v>
      </c>
      <c r="I1043" s="43">
        <v>1000</v>
      </c>
      <c r="J1043" s="32" t="s">
        <v>435</v>
      </c>
      <c r="K1043">
        <v>4</v>
      </c>
      <c r="L1043">
        <v>7</v>
      </c>
      <c r="M1043">
        <v>50</v>
      </c>
      <c r="N1043" s="19" t="s">
        <v>94</v>
      </c>
      <c r="O1043" s="24" t="s">
        <v>34</v>
      </c>
      <c r="P1043">
        <v>3</v>
      </c>
      <c r="Q1043">
        <v>146</v>
      </c>
      <c r="R1043">
        <v>128</v>
      </c>
      <c r="S1043">
        <v>10</v>
      </c>
      <c r="T1043">
        <v>9</v>
      </c>
      <c r="U1043">
        <v>8</v>
      </c>
      <c r="Y1043" t="s">
        <v>1495</v>
      </c>
      <c r="Z1043">
        <v>1039</v>
      </c>
      <c r="AA1043" t="s">
        <v>360</v>
      </c>
    </row>
    <row r="1044" spans="1:27" x14ac:dyDescent="0.25">
      <c r="A1044" s="20" t="s">
        <v>210</v>
      </c>
      <c r="B1044" s="18" t="s">
        <v>240</v>
      </c>
      <c r="C1044" s="18" t="s">
        <v>2306</v>
      </c>
      <c r="D1044" s="38" t="str">
        <f>VLOOKUP(S1044, method!$A$1:$B$15, 2, 0)</f>
        <v>留後</v>
      </c>
      <c r="E1044">
        <v>527</v>
      </c>
      <c r="F1044">
        <v>14</v>
      </c>
      <c r="G1044" t="s">
        <v>528</v>
      </c>
      <c r="H1044" t="s">
        <v>434</v>
      </c>
      <c r="I1044">
        <v>1200</v>
      </c>
      <c r="J1044" s="32" t="s">
        <v>446</v>
      </c>
      <c r="K1044">
        <v>4</v>
      </c>
      <c r="L1044">
        <v>10</v>
      </c>
      <c r="M1044">
        <v>52</v>
      </c>
      <c r="N1044" s="19" t="s">
        <v>94</v>
      </c>
      <c r="O1044" s="24" t="s">
        <v>34</v>
      </c>
      <c r="P1044" t="s">
        <v>447</v>
      </c>
      <c r="Q1044">
        <v>175</v>
      </c>
      <c r="R1044">
        <v>127</v>
      </c>
      <c r="S1044">
        <v>11</v>
      </c>
      <c r="T1044">
        <v>11</v>
      </c>
      <c r="U1044">
        <v>14</v>
      </c>
      <c r="Y1044" t="s">
        <v>380</v>
      </c>
      <c r="Z1044">
        <v>1038</v>
      </c>
      <c r="AA1044" t="s">
        <v>741</v>
      </c>
    </row>
    <row r="1045" spans="1:27" x14ac:dyDescent="0.25">
      <c r="A1045" s="20" t="s">
        <v>210</v>
      </c>
      <c r="B1045" s="18" t="s">
        <v>240</v>
      </c>
      <c r="C1045" s="18" t="s">
        <v>2306</v>
      </c>
      <c r="D1045" s="36" t="str">
        <f>VLOOKUP(S1045, method!$A$1:$B$15, 2, 0)</f>
        <v>中後</v>
      </c>
      <c r="E1045">
        <v>466</v>
      </c>
      <c r="F1045">
        <v>12</v>
      </c>
      <c r="G1045" t="s">
        <v>1040</v>
      </c>
      <c r="H1045" t="s">
        <v>518</v>
      </c>
      <c r="I1045" s="43">
        <v>1000</v>
      </c>
      <c r="J1045" s="32" t="s">
        <v>435</v>
      </c>
      <c r="K1045">
        <v>4</v>
      </c>
      <c r="L1045">
        <v>5</v>
      </c>
      <c r="M1045">
        <v>52</v>
      </c>
      <c r="N1045" s="19" t="s">
        <v>94</v>
      </c>
      <c r="O1045" s="16" t="s">
        <v>29</v>
      </c>
      <c r="P1045" t="s">
        <v>507</v>
      </c>
      <c r="Q1045">
        <v>39</v>
      </c>
      <c r="R1045">
        <v>128</v>
      </c>
      <c r="S1045">
        <v>10</v>
      </c>
      <c r="T1045">
        <v>12</v>
      </c>
      <c r="U1045">
        <v>12</v>
      </c>
      <c r="Y1045" t="s">
        <v>1235</v>
      </c>
      <c r="Z1045">
        <v>1043</v>
      </c>
      <c r="AA1045" t="s">
        <v>1375</v>
      </c>
    </row>
    <row r="1046" spans="1:27" x14ac:dyDescent="0.25">
      <c r="A1046" s="20" t="s">
        <v>210</v>
      </c>
      <c r="B1046" s="19" t="s">
        <v>243</v>
      </c>
      <c r="C1046" s="19" t="s">
        <v>2307</v>
      </c>
      <c r="D1046" s="36" t="str">
        <f>VLOOKUP(S1046, method!$A$1:$B$15, 2, 0)</f>
        <v>中後</v>
      </c>
      <c r="E1046">
        <v>783</v>
      </c>
      <c r="F1046">
        <v>9</v>
      </c>
      <c r="G1046" t="s">
        <v>549</v>
      </c>
      <c r="H1046" s="31" t="s">
        <v>461</v>
      </c>
      <c r="I1046">
        <v>1200</v>
      </c>
      <c r="J1046" s="32" t="s">
        <v>446</v>
      </c>
      <c r="K1046">
        <v>4</v>
      </c>
      <c r="L1046">
        <v>12</v>
      </c>
      <c r="M1046">
        <v>44</v>
      </c>
      <c r="N1046" s="23" t="s">
        <v>692</v>
      </c>
      <c r="O1046" s="26" t="s">
        <v>693</v>
      </c>
      <c r="P1046" t="s">
        <v>442</v>
      </c>
      <c r="Q1046">
        <v>24</v>
      </c>
      <c r="R1046">
        <v>119</v>
      </c>
      <c r="S1046">
        <v>10</v>
      </c>
      <c r="T1046">
        <v>10</v>
      </c>
      <c r="U1046">
        <v>9</v>
      </c>
      <c r="Y1046" t="s">
        <v>1496</v>
      </c>
      <c r="Z1046">
        <v>1071</v>
      </c>
      <c r="AA1046" t="s">
        <v>1497</v>
      </c>
    </row>
    <row r="1047" spans="1:27" x14ac:dyDescent="0.25">
      <c r="A1047" s="20" t="s">
        <v>210</v>
      </c>
      <c r="B1047" s="19" t="s">
        <v>243</v>
      </c>
      <c r="C1047" s="19" t="s">
        <v>2307</v>
      </c>
      <c r="D1047" s="37" t="str">
        <f>VLOOKUP(S1047, method!$A$1:$B$15, 2, 0)</f>
        <v>中前</v>
      </c>
      <c r="E1047">
        <v>730</v>
      </c>
      <c r="F1047">
        <v>11</v>
      </c>
      <c r="G1047" t="s">
        <v>523</v>
      </c>
      <c r="H1047" s="31" t="s">
        <v>450</v>
      </c>
      <c r="I1047">
        <v>1200</v>
      </c>
      <c r="J1047" s="33" t="s">
        <v>499</v>
      </c>
      <c r="K1047">
        <v>4</v>
      </c>
      <c r="L1047">
        <v>3</v>
      </c>
      <c r="M1047">
        <v>46</v>
      </c>
      <c r="N1047" s="23" t="s">
        <v>692</v>
      </c>
      <c r="O1047" s="17" t="s">
        <v>121</v>
      </c>
      <c r="P1047" t="s">
        <v>1046</v>
      </c>
      <c r="Q1047">
        <v>6.9</v>
      </c>
      <c r="R1047">
        <v>122</v>
      </c>
      <c r="S1047">
        <v>5</v>
      </c>
      <c r="T1047">
        <v>6</v>
      </c>
      <c r="U1047">
        <v>11</v>
      </c>
      <c r="Y1047" t="s">
        <v>1498</v>
      </c>
      <c r="Z1047">
        <v>1082</v>
      </c>
      <c r="AA1047" t="s">
        <v>1497</v>
      </c>
    </row>
    <row r="1048" spans="1:27" x14ac:dyDescent="0.25">
      <c r="A1048" s="20" t="s">
        <v>210</v>
      </c>
      <c r="B1048" s="19" t="s">
        <v>243</v>
      </c>
      <c r="C1048" s="19" t="s">
        <v>2307</v>
      </c>
      <c r="D1048" s="38" t="str">
        <f>VLOOKUP(S1048, method!$A$1:$B$15, 2, 0)</f>
        <v>留後</v>
      </c>
      <c r="E1048">
        <v>653</v>
      </c>
      <c r="F1048">
        <v>7</v>
      </c>
      <c r="G1048" t="s">
        <v>449</v>
      </c>
      <c r="H1048" s="31" t="s">
        <v>450</v>
      </c>
      <c r="I1048">
        <v>1200</v>
      </c>
      <c r="J1048" s="32" t="s">
        <v>435</v>
      </c>
      <c r="K1048">
        <v>4</v>
      </c>
      <c r="L1048">
        <v>7</v>
      </c>
      <c r="M1048">
        <v>46</v>
      </c>
      <c r="N1048" s="23" t="s">
        <v>692</v>
      </c>
      <c r="O1048" s="21" t="s">
        <v>53</v>
      </c>
      <c r="P1048" s="12" t="s">
        <v>558</v>
      </c>
      <c r="Q1048">
        <v>7.3</v>
      </c>
      <c r="R1048">
        <v>123</v>
      </c>
      <c r="S1048">
        <v>12</v>
      </c>
      <c r="T1048">
        <v>12</v>
      </c>
      <c r="U1048">
        <v>7</v>
      </c>
      <c r="Y1048" t="s">
        <v>1499</v>
      </c>
      <c r="Z1048">
        <v>1073</v>
      </c>
      <c r="AA1048" t="s">
        <v>1497</v>
      </c>
    </row>
    <row r="1049" spans="1:27" x14ac:dyDescent="0.25">
      <c r="A1049" s="20" t="s">
        <v>210</v>
      </c>
      <c r="B1049" s="19" t="s">
        <v>243</v>
      </c>
      <c r="C1049" s="19" t="s">
        <v>2307</v>
      </c>
      <c r="D1049" s="35" t="str">
        <f>VLOOKUP(S1049, method!$A$1:$B$15, 2, 0)</f>
        <v>放頭</v>
      </c>
      <c r="E1049">
        <v>575</v>
      </c>
      <c r="F1049" s="28">
        <v>2</v>
      </c>
      <c r="G1049" t="s">
        <v>595</v>
      </c>
      <c r="H1049" s="31" t="s">
        <v>450</v>
      </c>
      <c r="I1049">
        <v>1200</v>
      </c>
      <c r="J1049" s="32" t="s">
        <v>446</v>
      </c>
      <c r="K1049">
        <v>4</v>
      </c>
      <c r="L1049">
        <v>1</v>
      </c>
      <c r="M1049">
        <v>46</v>
      </c>
      <c r="N1049" s="23" t="s">
        <v>692</v>
      </c>
      <c r="O1049" s="21" t="s">
        <v>53</v>
      </c>
      <c r="P1049" s="12" t="s">
        <v>521</v>
      </c>
      <c r="Q1049">
        <v>3.2</v>
      </c>
      <c r="R1049">
        <v>122</v>
      </c>
      <c r="S1049">
        <v>3</v>
      </c>
      <c r="T1049">
        <v>3</v>
      </c>
      <c r="U1049">
        <v>2</v>
      </c>
      <c r="Y1049" t="s">
        <v>303</v>
      </c>
      <c r="Z1049">
        <v>1075</v>
      </c>
      <c r="AA1049" t="s">
        <v>1497</v>
      </c>
    </row>
    <row r="1050" spans="1:27" x14ac:dyDescent="0.25">
      <c r="A1050" s="20" t="s">
        <v>210</v>
      </c>
      <c r="B1050" s="19" t="s">
        <v>243</v>
      </c>
      <c r="C1050" s="19" t="s">
        <v>2307</v>
      </c>
      <c r="D1050" s="36" t="str">
        <f>VLOOKUP(S1050, method!$A$1:$B$15, 2, 0)</f>
        <v>中後</v>
      </c>
      <c r="E1050">
        <v>517</v>
      </c>
      <c r="F1050" s="34">
        <v>4</v>
      </c>
      <c r="G1050" t="s">
        <v>596</v>
      </c>
      <c r="H1050" s="31" t="s">
        <v>455</v>
      </c>
      <c r="I1050">
        <v>1200</v>
      </c>
      <c r="J1050" s="32" t="s">
        <v>446</v>
      </c>
      <c r="K1050">
        <v>4</v>
      </c>
      <c r="L1050">
        <v>11</v>
      </c>
      <c r="M1050">
        <v>46</v>
      </c>
      <c r="N1050" s="23" t="s">
        <v>692</v>
      </c>
      <c r="O1050" s="21" t="s">
        <v>53</v>
      </c>
      <c r="P1050" t="s">
        <v>600</v>
      </c>
      <c r="Q1050">
        <v>12</v>
      </c>
      <c r="R1050">
        <v>122</v>
      </c>
      <c r="S1050">
        <v>10</v>
      </c>
      <c r="T1050">
        <v>10</v>
      </c>
      <c r="U1050">
        <v>4</v>
      </c>
      <c r="Y1050" t="s">
        <v>296</v>
      </c>
      <c r="Z1050">
        <v>1069</v>
      </c>
      <c r="AA1050" t="s">
        <v>1497</v>
      </c>
    </row>
    <row r="1051" spans="1:27" x14ac:dyDescent="0.25">
      <c r="A1051" s="20" t="s">
        <v>210</v>
      </c>
      <c r="B1051" s="19" t="s">
        <v>243</v>
      </c>
      <c r="C1051" s="19" t="s">
        <v>2307</v>
      </c>
      <c r="D1051" s="37" t="str">
        <f>VLOOKUP(S1051, method!$A$1:$B$15, 2, 0)</f>
        <v>中前</v>
      </c>
      <c r="E1051">
        <v>462</v>
      </c>
      <c r="F1051" s="28">
        <v>2</v>
      </c>
      <c r="G1051" t="s">
        <v>460</v>
      </c>
      <c r="H1051" s="31" t="s">
        <v>461</v>
      </c>
      <c r="I1051">
        <v>1200</v>
      </c>
      <c r="J1051" s="32" t="s">
        <v>435</v>
      </c>
      <c r="K1051">
        <v>4</v>
      </c>
      <c r="L1051">
        <v>4</v>
      </c>
      <c r="M1051">
        <v>44</v>
      </c>
      <c r="N1051" s="23" t="s">
        <v>692</v>
      </c>
      <c r="O1051" s="21" t="s">
        <v>53</v>
      </c>
      <c r="P1051" s="12" t="s">
        <v>480</v>
      </c>
      <c r="Q1051">
        <v>8</v>
      </c>
      <c r="R1051">
        <v>123</v>
      </c>
      <c r="S1051">
        <v>7</v>
      </c>
      <c r="T1051">
        <v>7</v>
      </c>
      <c r="U1051">
        <v>2</v>
      </c>
      <c r="Y1051" t="s">
        <v>625</v>
      </c>
      <c r="Z1051">
        <v>1077</v>
      </c>
      <c r="AA1051" t="s">
        <v>1497</v>
      </c>
    </row>
    <row r="1052" spans="1:27" x14ac:dyDescent="0.25">
      <c r="A1052" s="20" t="s">
        <v>210</v>
      </c>
      <c r="B1052" s="19" t="s">
        <v>243</v>
      </c>
      <c r="C1052" s="19" t="s">
        <v>2307</v>
      </c>
      <c r="D1052" s="36" t="str">
        <f>VLOOKUP(S1052, method!$A$1:$B$15, 2, 0)</f>
        <v>中後</v>
      </c>
      <c r="E1052">
        <v>400</v>
      </c>
      <c r="F1052" s="28">
        <v>2</v>
      </c>
      <c r="G1052" t="s">
        <v>781</v>
      </c>
      <c r="H1052" s="31" t="s">
        <v>450</v>
      </c>
      <c r="I1052">
        <v>1200</v>
      </c>
      <c r="J1052" s="32" t="s">
        <v>435</v>
      </c>
      <c r="K1052">
        <v>4</v>
      </c>
      <c r="L1052">
        <v>1</v>
      </c>
      <c r="M1052">
        <v>43</v>
      </c>
      <c r="N1052" s="23" t="s">
        <v>692</v>
      </c>
      <c r="O1052" s="17" t="s">
        <v>121</v>
      </c>
      <c r="P1052" s="12" t="s">
        <v>480</v>
      </c>
      <c r="Q1052">
        <v>25</v>
      </c>
      <c r="R1052">
        <v>118</v>
      </c>
      <c r="S1052">
        <v>9</v>
      </c>
      <c r="T1052">
        <v>6</v>
      </c>
      <c r="U1052">
        <v>2</v>
      </c>
      <c r="Y1052" t="s">
        <v>1102</v>
      </c>
      <c r="Z1052">
        <v>1072</v>
      </c>
      <c r="AA1052" t="s">
        <v>1500</v>
      </c>
    </row>
    <row r="1053" spans="1:27" x14ac:dyDescent="0.25">
      <c r="A1053" s="20" t="s">
        <v>210</v>
      </c>
      <c r="B1053" s="19" t="s">
        <v>243</v>
      </c>
      <c r="C1053" s="19" t="s">
        <v>2307</v>
      </c>
      <c r="D1053" s="37" t="str">
        <f>VLOOKUP(S1053, method!$A$1:$B$15, 2, 0)</f>
        <v>中前</v>
      </c>
      <c r="E1053">
        <v>352</v>
      </c>
      <c r="F1053">
        <v>11</v>
      </c>
      <c r="G1053" t="s">
        <v>566</v>
      </c>
      <c r="H1053" s="31" t="s">
        <v>455</v>
      </c>
      <c r="I1053">
        <v>1200</v>
      </c>
      <c r="J1053" s="32" t="s">
        <v>435</v>
      </c>
      <c r="K1053">
        <v>4</v>
      </c>
      <c r="L1053">
        <v>2</v>
      </c>
      <c r="M1053">
        <v>45</v>
      </c>
      <c r="N1053" s="23" t="s">
        <v>692</v>
      </c>
      <c r="O1053" s="22" t="s">
        <v>471</v>
      </c>
      <c r="P1053" t="s">
        <v>474</v>
      </c>
      <c r="Q1053">
        <v>9.5</v>
      </c>
      <c r="R1053">
        <v>120</v>
      </c>
      <c r="S1053">
        <v>5</v>
      </c>
      <c r="T1053">
        <v>7</v>
      </c>
      <c r="U1053">
        <v>11</v>
      </c>
      <c r="Y1053" t="s">
        <v>1101</v>
      </c>
      <c r="Z1053">
        <v>1073</v>
      </c>
      <c r="AA1053" t="s">
        <v>191</v>
      </c>
    </row>
    <row r="1054" spans="1:27" x14ac:dyDescent="0.25">
      <c r="A1054" s="20" t="s">
        <v>210</v>
      </c>
      <c r="B1054" s="19" t="s">
        <v>243</v>
      </c>
      <c r="C1054" s="19" t="s">
        <v>2307</v>
      </c>
      <c r="D1054" s="36" t="str">
        <f>VLOOKUP(S1054, method!$A$1:$B$15, 2, 0)</f>
        <v>中後</v>
      </c>
      <c r="E1054">
        <v>301</v>
      </c>
      <c r="F1054">
        <v>11</v>
      </c>
      <c r="G1054" t="s">
        <v>1224</v>
      </c>
      <c r="H1054" t="s">
        <v>506</v>
      </c>
      <c r="I1054">
        <v>1200</v>
      </c>
      <c r="J1054" s="32" t="s">
        <v>435</v>
      </c>
      <c r="K1054">
        <v>4</v>
      </c>
      <c r="L1054">
        <v>9</v>
      </c>
      <c r="M1054">
        <v>47</v>
      </c>
      <c r="N1054" s="23" t="s">
        <v>692</v>
      </c>
      <c r="O1054" s="17" t="s">
        <v>121</v>
      </c>
      <c r="P1054" t="s">
        <v>817</v>
      </c>
      <c r="Q1054">
        <v>14</v>
      </c>
      <c r="R1054">
        <v>122</v>
      </c>
      <c r="S1054">
        <v>9</v>
      </c>
      <c r="T1054">
        <v>9</v>
      </c>
      <c r="U1054">
        <v>11</v>
      </c>
      <c r="Y1054" t="s">
        <v>1200</v>
      </c>
      <c r="Z1054">
        <v>1077</v>
      </c>
      <c r="AA1054" t="s">
        <v>739</v>
      </c>
    </row>
    <row r="1055" spans="1:27" x14ac:dyDescent="0.25">
      <c r="A1055" s="20" t="s">
        <v>210</v>
      </c>
      <c r="B1055" s="19" t="s">
        <v>243</v>
      </c>
      <c r="C1055" s="19" t="s">
        <v>2307</v>
      </c>
      <c r="D1055" s="37" t="str">
        <f>VLOOKUP(S1055, method!$A$1:$B$15, 2, 0)</f>
        <v>中前</v>
      </c>
      <c r="E1055">
        <v>217</v>
      </c>
      <c r="F1055" s="34">
        <v>4</v>
      </c>
      <c r="G1055" t="s">
        <v>470</v>
      </c>
      <c r="H1055" s="42" t="s">
        <v>445</v>
      </c>
      <c r="I1055">
        <v>1200</v>
      </c>
      <c r="J1055" s="32" t="s">
        <v>435</v>
      </c>
      <c r="K1055">
        <v>4</v>
      </c>
      <c r="L1055">
        <v>5</v>
      </c>
      <c r="M1055">
        <v>48</v>
      </c>
      <c r="N1055" s="23" t="s">
        <v>692</v>
      </c>
      <c r="O1055" s="22" t="s">
        <v>471</v>
      </c>
      <c r="P1055" s="12" t="s">
        <v>456</v>
      </c>
      <c r="Q1055">
        <v>20</v>
      </c>
      <c r="R1055">
        <v>122</v>
      </c>
      <c r="S1055">
        <v>6</v>
      </c>
      <c r="T1055">
        <v>6</v>
      </c>
      <c r="U1055">
        <v>4</v>
      </c>
      <c r="Y1055" t="s">
        <v>156</v>
      </c>
      <c r="Z1055">
        <v>1068</v>
      </c>
      <c r="AA1055" t="s">
        <v>741</v>
      </c>
    </row>
    <row r="1056" spans="1:27" x14ac:dyDescent="0.25">
      <c r="A1056" s="20" t="s">
        <v>210</v>
      </c>
      <c r="B1056" s="19" t="s">
        <v>243</v>
      </c>
      <c r="C1056" s="19" t="s">
        <v>2307</v>
      </c>
      <c r="D1056" s="37" t="str">
        <f>VLOOKUP(S1056, method!$A$1:$B$15, 2, 0)</f>
        <v>中前</v>
      </c>
      <c r="E1056">
        <v>68</v>
      </c>
      <c r="F1056">
        <v>8</v>
      </c>
      <c r="G1056" t="s">
        <v>866</v>
      </c>
      <c r="H1056" t="s">
        <v>441</v>
      </c>
      <c r="I1056">
        <v>1200</v>
      </c>
      <c r="J1056" s="32" t="s">
        <v>446</v>
      </c>
      <c r="K1056">
        <v>4</v>
      </c>
      <c r="L1056">
        <v>9</v>
      </c>
      <c r="M1056">
        <v>50</v>
      </c>
      <c r="N1056" s="23" t="s">
        <v>692</v>
      </c>
      <c r="O1056" s="22" t="s">
        <v>471</v>
      </c>
      <c r="P1056" t="s">
        <v>650</v>
      </c>
      <c r="Q1056">
        <v>98</v>
      </c>
      <c r="R1056">
        <v>128</v>
      </c>
      <c r="S1056">
        <v>6</v>
      </c>
      <c r="T1056">
        <v>6</v>
      </c>
      <c r="U1056">
        <v>8</v>
      </c>
      <c r="Y1056" t="s">
        <v>1501</v>
      </c>
      <c r="Z1056">
        <v>1056</v>
      </c>
      <c r="AA1056" t="s">
        <v>753</v>
      </c>
    </row>
    <row r="1057" spans="1:28" x14ac:dyDescent="0.25">
      <c r="A1057" s="20" t="s">
        <v>210</v>
      </c>
      <c r="B1057" s="19" t="s">
        <v>243</v>
      </c>
      <c r="C1057" s="19" t="s">
        <v>2307</v>
      </c>
      <c r="D1057" s="37" t="str">
        <f>VLOOKUP(S1057, method!$A$1:$B$15, 2, 0)</f>
        <v>中前</v>
      </c>
      <c r="E1057">
        <v>802</v>
      </c>
      <c r="F1057">
        <v>10</v>
      </c>
      <c r="G1057" t="s">
        <v>574</v>
      </c>
      <c r="H1057" t="s">
        <v>429</v>
      </c>
      <c r="I1057">
        <v>1200</v>
      </c>
      <c r="J1057" s="32" t="s">
        <v>446</v>
      </c>
      <c r="K1057" t="s">
        <v>1059</v>
      </c>
      <c r="L1057">
        <v>9</v>
      </c>
      <c r="M1057" t="s">
        <v>546</v>
      </c>
      <c r="N1057" s="23" t="s">
        <v>692</v>
      </c>
      <c r="O1057" s="21" t="s">
        <v>53</v>
      </c>
      <c r="P1057">
        <v>5</v>
      </c>
      <c r="Q1057">
        <v>90</v>
      </c>
      <c r="R1057">
        <v>121</v>
      </c>
      <c r="S1057">
        <v>5</v>
      </c>
      <c r="T1057">
        <v>3</v>
      </c>
      <c r="U1057">
        <v>10</v>
      </c>
      <c r="Y1057" t="s">
        <v>1300</v>
      </c>
      <c r="Z1057">
        <v>1105</v>
      </c>
      <c r="AA1057" t="s">
        <v>1389</v>
      </c>
    </row>
    <row r="1058" spans="1:28" x14ac:dyDescent="0.25">
      <c r="A1058" s="20" t="s">
        <v>210</v>
      </c>
      <c r="B1058" s="20" t="s">
        <v>2308</v>
      </c>
      <c r="C1058" s="20" t="s">
        <v>2309</v>
      </c>
      <c r="D1058" s="36" t="str">
        <f>VLOOKUP(S1058, method!$A$1:$B$15, 2, 0)</f>
        <v>中後</v>
      </c>
      <c r="E1058">
        <v>822</v>
      </c>
      <c r="F1058">
        <v>6</v>
      </c>
      <c r="G1058" t="s">
        <v>590</v>
      </c>
      <c r="H1058" s="31" t="s">
        <v>450</v>
      </c>
      <c r="I1058" s="43">
        <v>1000</v>
      </c>
      <c r="J1058" s="32" t="s">
        <v>446</v>
      </c>
      <c r="K1058">
        <v>4</v>
      </c>
      <c r="L1058">
        <v>8</v>
      </c>
      <c r="M1058">
        <v>50</v>
      </c>
      <c r="N1058" s="22" t="s">
        <v>39</v>
      </c>
      <c r="O1058" s="21" t="s">
        <v>53</v>
      </c>
      <c r="P1058">
        <v>3</v>
      </c>
      <c r="Q1058">
        <v>20</v>
      </c>
      <c r="R1058">
        <v>126</v>
      </c>
      <c r="S1058">
        <v>10</v>
      </c>
      <c r="T1058">
        <v>11</v>
      </c>
      <c r="U1058">
        <v>6</v>
      </c>
      <c r="Y1058" t="s">
        <v>1502</v>
      </c>
      <c r="Z1058">
        <v>996</v>
      </c>
      <c r="AA1058" t="s">
        <v>950</v>
      </c>
    </row>
    <row r="1059" spans="1:28" x14ac:dyDescent="0.25">
      <c r="A1059" s="20" t="s">
        <v>210</v>
      </c>
      <c r="B1059" s="20" t="s">
        <v>2308</v>
      </c>
      <c r="C1059" s="20" t="s">
        <v>2309</v>
      </c>
      <c r="D1059" s="36" t="str">
        <f>VLOOKUP(S1059, method!$A$1:$B$15, 2, 0)</f>
        <v>中後</v>
      </c>
      <c r="E1059">
        <v>713</v>
      </c>
      <c r="F1059">
        <v>9</v>
      </c>
      <c r="G1059" t="s">
        <v>444</v>
      </c>
      <c r="H1059" s="42" t="s">
        <v>445</v>
      </c>
      <c r="I1059">
        <v>1200</v>
      </c>
      <c r="J1059" s="32" t="s">
        <v>446</v>
      </c>
      <c r="K1059">
        <v>4</v>
      </c>
      <c r="L1059">
        <v>3</v>
      </c>
      <c r="M1059">
        <v>52</v>
      </c>
      <c r="N1059" s="22" t="s">
        <v>39</v>
      </c>
      <c r="O1059" s="16" t="s">
        <v>29</v>
      </c>
      <c r="P1059" t="s">
        <v>629</v>
      </c>
      <c r="Q1059">
        <v>111</v>
      </c>
      <c r="R1059">
        <v>128</v>
      </c>
      <c r="S1059">
        <v>8</v>
      </c>
      <c r="T1059">
        <v>9</v>
      </c>
      <c r="U1059">
        <v>9</v>
      </c>
      <c r="Y1059" t="s">
        <v>1227</v>
      </c>
      <c r="Z1059">
        <v>1002</v>
      </c>
      <c r="AA1059" t="s">
        <v>950</v>
      </c>
    </row>
    <row r="1060" spans="1:28" x14ac:dyDescent="0.25">
      <c r="A1060" s="20" t="s">
        <v>210</v>
      </c>
      <c r="B1060" s="20" t="s">
        <v>2308</v>
      </c>
      <c r="C1060" s="20" t="s">
        <v>2309</v>
      </c>
      <c r="D1060" s="36" t="str">
        <f>VLOOKUP(S1060, method!$A$1:$B$15, 2, 0)</f>
        <v>中後</v>
      </c>
      <c r="E1060">
        <v>575</v>
      </c>
      <c r="F1060">
        <v>12</v>
      </c>
      <c r="G1060" t="s">
        <v>595</v>
      </c>
      <c r="H1060" s="31" t="s">
        <v>450</v>
      </c>
      <c r="I1060">
        <v>1200</v>
      </c>
      <c r="J1060" s="32" t="s">
        <v>446</v>
      </c>
      <c r="K1060">
        <v>4</v>
      </c>
      <c r="L1060">
        <v>11</v>
      </c>
      <c r="M1060">
        <v>52</v>
      </c>
      <c r="N1060" s="22" t="s">
        <v>39</v>
      </c>
      <c r="O1060" s="26" t="s">
        <v>693</v>
      </c>
      <c r="P1060" t="s">
        <v>1503</v>
      </c>
      <c r="Q1060">
        <v>92</v>
      </c>
      <c r="R1060">
        <v>128</v>
      </c>
      <c r="S1060">
        <v>8</v>
      </c>
      <c r="T1060">
        <v>8</v>
      </c>
      <c r="U1060">
        <v>12</v>
      </c>
      <c r="Y1060" t="s">
        <v>1504</v>
      </c>
      <c r="Z1060">
        <v>1011</v>
      </c>
      <c r="AA1060" t="s">
        <v>952</v>
      </c>
    </row>
    <row r="1061" spans="1:28" x14ac:dyDescent="0.25">
      <c r="A1061" s="20" t="s">
        <v>210</v>
      </c>
      <c r="B1061" s="20" t="s">
        <v>2308</v>
      </c>
      <c r="C1061" s="20" t="s">
        <v>2309</v>
      </c>
      <c r="E1061">
        <v>409</v>
      </c>
      <c r="F1061" t="s">
        <v>1505</v>
      </c>
      <c r="G1061" t="s">
        <v>1159</v>
      </c>
      <c r="H1061" t="s">
        <v>429</v>
      </c>
      <c r="I1061" s="43">
        <v>1000</v>
      </c>
      <c r="J1061" s="32" t="s">
        <v>435</v>
      </c>
      <c r="K1061">
        <v>4</v>
      </c>
      <c r="L1061" t="s">
        <v>546</v>
      </c>
      <c r="M1061">
        <v>52</v>
      </c>
      <c r="N1061" s="22" t="s">
        <v>39</v>
      </c>
      <c r="O1061" s="22" t="s">
        <v>588</v>
      </c>
      <c r="P1061" t="s">
        <v>546</v>
      </c>
      <c r="Q1061" t="s">
        <v>546</v>
      </c>
      <c r="R1061">
        <v>116</v>
      </c>
      <c r="S1061" t="s">
        <v>546</v>
      </c>
      <c r="Y1061" t="s">
        <v>546</v>
      </c>
      <c r="Z1061" t="s">
        <v>546</v>
      </c>
      <c r="AA1061" t="s">
        <v>546</v>
      </c>
      <c r="AB1061" t="s">
        <v>546</v>
      </c>
    </row>
    <row r="1062" spans="1:28" x14ac:dyDescent="0.25">
      <c r="A1062" s="21" t="s">
        <v>247</v>
      </c>
      <c r="B1062" s="21" t="s">
        <v>248</v>
      </c>
      <c r="C1062" s="21" t="s">
        <v>2310</v>
      </c>
      <c r="D1062" s="38" t="str">
        <f>VLOOKUP(S1062, method!$A$1:$B$15, 2, 0)</f>
        <v>留後</v>
      </c>
      <c r="E1062">
        <v>15</v>
      </c>
      <c r="F1062" s="34">
        <v>4</v>
      </c>
      <c r="G1062" t="s">
        <v>544</v>
      </c>
      <c r="H1062" s="31" t="s">
        <v>450</v>
      </c>
      <c r="I1062" s="43">
        <v>1650</v>
      </c>
      <c r="J1062" s="32" t="s">
        <v>435</v>
      </c>
      <c r="K1062">
        <v>3</v>
      </c>
      <c r="L1062">
        <v>10</v>
      </c>
      <c r="M1062">
        <v>80</v>
      </c>
      <c r="N1062" s="17" t="s">
        <v>111</v>
      </c>
      <c r="O1062" s="22" t="s">
        <v>471</v>
      </c>
      <c r="P1062" s="12" t="s">
        <v>451</v>
      </c>
      <c r="Q1062">
        <v>12</v>
      </c>
      <c r="R1062">
        <v>133</v>
      </c>
      <c r="S1062">
        <v>11</v>
      </c>
      <c r="T1062">
        <v>10</v>
      </c>
      <c r="U1062">
        <v>11</v>
      </c>
      <c r="V1062">
        <v>4</v>
      </c>
      <c r="Y1062" t="s">
        <v>190</v>
      </c>
      <c r="Z1062">
        <v>1079</v>
      </c>
      <c r="AA1062" t="s">
        <v>16</v>
      </c>
    </row>
    <row r="1063" spans="1:28" x14ac:dyDescent="0.25">
      <c r="A1063" s="21" t="s">
        <v>247</v>
      </c>
      <c r="B1063" s="21" t="s">
        <v>248</v>
      </c>
      <c r="C1063" s="21" t="s">
        <v>2310</v>
      </c>
      <c r="D1063" s="36" t="str">
        <f>VLOOKUP(S1063, method!$A$1:$B$15, 2, 0)</f>
        <v>中後</v>
      </c>
      <c r="E1063">
        <v>826</v>
      </c>
      <c r="F1063" s="34">
        <v>4</v>
      </c>
      <c r="G1063" t="s">
        <v>590</v>
      </c>
      <c r="H1063" s="31" t="s">
        <v>450</v>
      </c>
      <c r="I1063">
        <v>1800</v>
      </c>
      <c r="J1063" s="32" t="s">
        <v>446</v>
      </c>
      <c r="K1063">
        <v>2</v>
      </c>
      <c r="L1063">
        <v>12</v>
      </c>
      <c r="M1063">
        <v>80</v>
      </c>
      <c r="N1063" s="17" t="s">
        <v>111</v>
      </c>
      <c r="O1063" s="22" t="s">
        <v>471</v>
      </c>
      <c r="P1063" s="12">
        <v>1</v>
      </c>
      <c r="Q1063">
        <v>17</v>
      </c>
      <c r="R1063">
        <v>126</v>
      </c>
      <c r="S1063">
        <v>9</v>
      </c>
      <c r="T1063">
        <v>9</v>
      </c>
      <c r="U1063">
        <v>10</v>
      </c>
      <c r="V1063">
        <v>11</v>
      </c>
      <c r="W1063">
        <v>4</v>
      </c>
      <c r="Y1063" t="s">
        <v>1335</v>
      </c>
      <c r="Z1063">
        <v>1083</v>
      </c>
      <c r="AA1063" t="s">
        <v>16</v>
      </c>
    </row>
    <row r="1064" spans="1:28" x14ac:dyDescent="0.25">
      <c r="A1064" s="21" t="s">
        <v>247</v>
      </c>
      <c r="B1064" s="21" t="s">
        <v>248</v>
      </c>
      <c r="C1064" s="21" t="s">
        <v>2310</v>
      </c>
      <c r="D1064" s="36" t="str">
        <f>VLOOKUP(S1064, method!$A$1:$B$15, 2, 0)</f>
        <v>中後</v>
      </c>
      <c r="E1064">
        <v>752</v>
      </c>
      <c r="F1064">
        <v>8</v>
      </c>
      <c r="G1064" t="s">
        <v>551</v>
      </c>
      <c r="H1064" s="31" t="s">
        <v>455</v>
      </c>
      <c r="I1064" s="43">
        <v>1650</v>
      </c>
      <c r="J1064" s="32" t="s">
        <v>446</v>
      </c>
      <c r="K1064">
        <v>2</v>
      </c>
      <c r="L1064">
        <v>6</v>
      </c>
      <c r="M1064">
        <v>80</v>
      </c>
      <c r="N1064" s="17" t="s">
        <v>111</v>
      </c>
      <c r="O1064" s="23" t="s">
        <v>487</v>
      </c>
      <c r="P1064">
        <v>4</v>
      </c>
      <c r="Q1064">
        <v>5.5</v>
      </c>
      <c r="R1064">
        <v>116</v>
      </c>
      <c r="S1064">
        <v>8</v>
      </c>
      <c r="T1064">
        <v>9</v>
      </c>
      <c r="U1064">
        <v>8</v>
      </c>
      <c r="V1064">
        <v>8</v>
      </c>
      <c r="Y1064" t="s">
        <v>181</v>
      </c>
      <c r="Z1064">
        <v>1079</v>
      </c>
      <c r="AA1064" t="s">
        <v>16</v>
      </c>
    </row>
    <row r="1065" spans="1:28" x14ac:dyDescent="0.25">
      <c r="A1065" s="21" t="s">
        <v>247</v>
      </c>
      <c r="B1065" s="21" t="s">
        <v>248</v>
      </c>
      <c r="C1065" s="21" t="s">
        <v>2310</v>
      </c>
      <c r="D1065" s="36" t="str">
        <f>VLOOKUP(S1065, method!$A$1:$B$15, 2, 0)</f>
        <v>中後</v>
      </c>
      <c r="E1065">
        <v>695</v>
      </c>
      <c r="F1065" s="28">
        <v>1</v>
      </c>
      <c r="G1065" t="s">
        <v>593</v>
      </c>
      <c r="H1065" s="31" t="s">
        <v>461</v>
      </c>
      <c r="I1065" s="43">
        <v>1650</v>
      </c>
      <c r="J1065" s="32" t="s">
        <v>446</v>
      </c>
      <c r="K1065">
        <v>3</v>
      </c>
      <c r="L1065">
        <v>11</v>
      </c>
      <c r="M1065">
        <v>72</v>
      </c>
      <c r="N1065" s="17" t="s">
        <v>111</v>
      </c>
      <c r="O1065" s="22" t="s">
        <v>471</v>
      </c>
      <c r="P1065" s="12" t="s">
        <v>431</v>
      </c>
      <c r="Q1065">
        <v>6.3</v>
      </c>
      <c r="R1065">
        <v>129</v>
      </c>
      <c r="S1065">
        <v>10</v>
      </c>
      <c r="T1065">
        <v>10</v>
      </c>
      <c r="U1065">
        <v>10</v>
      </c>
      <c r="V1065">
        <v>1</v>
      </c>
      <c r="Y1065" t="s">
        <v>484</v>
      </c>
      <c r="Z1065">
        <v>1068</v>
      </c>
      <c r="AA1065" t="s">
        <v>16</v>
      </c>
    </row>
    <row r="1066" spans="1:28" x14ac:dyDescent="0.25">
      <c r="A1066" s="21" t="s">
        <v>247</v>
      </c>
      <c r="B1066" s="21" t="s">
        <v>248</v>
      </c>
      <c r="C1066" s="21" t="s">
        <v>2310</v>
      </c>
      <c r="D1066" s="37" t="str">
        <f>VLOOKUP(S1066, method!$A$1:$B$15, 2, 0)</f>
        <v>中前</v>
      </c>
      <c r="E1066">
        <v>600</v>
      </c>
      <c r="F1066" s="34">
        <v>5</v>
      </c>
      <c r="G1066" t="s">
        <v>454</v>
      </c>
      <c r="H1066" s="31" t="s">
        <v>455</v>
      </c>
      <c r="I1066" s="43">
        <v>1650</v>
      </c>
      <c r="J1066" s="32" t="s">
        <v>446</v>
      </c>
      <c r="K1066">
        <v>3</v>
      </c>
      <c r="L1066">
        <v>6</v>
      </c>
      <c r="M1066">
        <v>72</v>
      </c>
      <c r="N1066" s="17" t="s">
        <v>111</v>
      </c>
      <c r="O1066" s="22" t="s">
        <v>471</v>
      </c>
      <c r="P1066" s="12">
        <v>1</v>
      </c>
      <c r="Q1066">
        <v>2.7</v>
      </c>
      <c r="R1066">
        <v>125</v>
      </c>
      <c r="S1066">
        <v>6</v>
      </c>
      <c r="T1066">
        <v>6</v>
      </c>
      <c r="U1066">
        <v>5</v>
      </c>
      <c r="V1066">
        <v>5</v>
      </c>
      <c r="Y1066" t="s">
        <v>122</v>
      </c>
      <c r="Z1066">
        <v>1066</v>
      </c>
      <c r="AA1066" t="s">
        <v>16</v>
      </c>
    </row>
    <row r="1067" spans="1:28" x14ac:dyDescent="0.25">
      <c r="A1067" s="21" t="s">
        <v>247</v>
      </c>
      <c r="B1067" s="21" t="s">
        <v>248</v>
      </c>
      <c r="C1067" s="21" t="s">
        <v>2310</v>
      </c>
      <c r="D1067" s="37" t="str">
        <f>VLOOKUP(S1067, method!$A$1:$B$15, 2, 0)</f>
        <v>中前</v>
      </c>
      <c r="E1067">
        <v>495</v>
      </c>
      <c r="F1067" s="28">
        <v>2</v>
      </c>
      <c r="G1067" t="s">
        <v>599</v>
      </c>
      <c r="H1067" t="s">
        <v>429</v>
      </c>
      <c r="I1067">
        <v>1600</v>
      </c>
      <c r="J1067" s="32" t="s">
        <v>446</v>
      </c>
      <c r="K1067">
        <v>3</v>
      </c>
      <c r="L1067">
        <v>2</v>
      </c>
      <c r="M1067">
        <v>70</v>
      </c>
      <c r="N1067" s="17" t="s">
        <v>111</v>
      </c>
      <c r="O1067" s="18" t="s">
        <v>116</v>
      </c>
      <c r="P1067" s="12">
        <v>1</v>
      </c>
      <c r="Q1067">
        <v>9.3000000000000007</v>
      </c>
      <c r="R1067">
        <v>125</v>
      </c>
      <c r="S1067">
        <v>6</v>
      </c>
      <c r="T1067">
        <v>7</v>
      </c>
      <c r="U1067">
        <v>8</v>
      </c>
      <c r="V1067">
        <v>2</v>
      </c>
      <c r="Y1067" t="s">
        <v>1506</v>
      </c>
      <c r="Z1067">
        <v>1066</v>
      </c>
      <c r="AA1067" t="s">
        <v>16</v>
      </c>
    </row>
    <row r="1068" spans="1:28" x14ac:dyDescent="0.25">
      <c r="A1068" s="21" t="s">
        <v>247</v>
      </c>
      <c r="B1068" s="21" t="s">
        <v>248</v>
      </c>
      <c r="C1068" s="21" t="s">
        <v>2310</v>
      </c>
      <c r="D1068" s="37" t="str">
        <f>VLOOKUP(S1068, method!$A$1:$B$15, 2, 0)</f>
        <v>中前</v>
      </c>
      <c r="E1068">
        <v>437</v>
      </c>
      <c r="F1068" s="34">
        <v>4</v>
      </c>
      <c r="G1068" t="s">
        <v>463</v>
      </c>
      <c r="H1068" t="s">
        <v>441</v>
      </c>
      <c r="I1068">
        <v>1600</v>
      </c>
      <c r="J1068" s="32" t="s">
        <v>446</v>
      </c>
      <c r="K1068">
        <v>3</v>
      </c>
      <c r="L1068">
        <v>13</v>
      </c>
      <c r="M1068">
        <v>70</v>
      </c>
      <c r="N1068" s="17" t="s">
        <v>111</v>
      </c>
      <c r="O1068" s="18" t="s">
        <v>116</v>
      </c>
      <c r="P1068" s="12">
        <v>2</v>
      </c>
      <c r="Q1068">
        <v>13</v>
      </c>
      <c r="R1068">
        <v>127</v>
      </c>
      <c r="S1068">
        <v>7</v>
      </c>
      <c r="T1068">
        <v>7</v>
      </c>
      <c r="U1068">
        <v>7</v>
      </c>
      <c r="V1068">
        <v>4</v>
      </c>
      <c r="Y1068" t="s">
        <v>1507</v>
      </c>
      <c r="Z1068">
        <v>1073</v>
      </c>
      <c r="AA1068" t="s">
        <v>16</v>
      </c>
    </row>
    <row r="1069" spans="1:28" x14ac:dyDescent="0.25">
      <c r="A1069" s="21" t="s">
        <v>247</v>
      </c>
      <c r="B1069" s="21" t="s">
        <v>248</v>
      </c>
      <c r="C1069" s="21" t="s">
        <v>2310</v>
      </c>
      <c r="D1069" s="37" t="str">
        <f>VLOOKUP(S1069, method!$A$1:$B$15, 2, 0)</f>
        <v>中前</v>
      </c>
      <c r="E1069">
        <v>395</v>
      </c>
      <c r="F1069" s="34">
        <v>4</v>
      </c>
      <c r="G1069" t="s">
        <v>1042</v>
      </c>
      <c r="H1069" t="s">
        <v>506</v>
      </c>
      <c r="I1069">
        <v>1600</v>
      </c>
      <c r="J1069" s="32" t="s">
        <v>435</v>
      </c>
      <c r="K1069">
        <v>3</v>
      </c>
      <c r="L1069">
        <v>11</v>
      </c>
      <c r="M1069">
        <v>70</v>
      </c>
      <c r="N1069" s="17" t="s">
        <v>111</v>
      </c>
      <c r="O1069" s="22" t="s">
        <v>471</v>
      </c>
      <c r="P1069" s="12">
        <v>2</v>
      </c>
      <c r="Q1069">
        <v>4.7</v>
      </c>
      <c r="R1069">
        <v>124</v>
      </c>
      <c r="S1069">
        <v>6</v>
      </c>
      <c r="T1069">
        <v>5</v>
      </c>
      <c r="U1069">
        <v>4</v>
      </c>
      <c r="V1069">
        <v>4</v>
      </c>
      <c r="Y1069" t="s">
        <v>1508</v>
      </c>
      <c r="Z1069">
        <v>1060</v>
      </c>
      <c r="AA1069" t="s">
        <v>16</v>
      </c>
    </row>
    <row r="1070" spans="1:28" x14ac:dyDescent="0.25">
      <c r="A1070" s="21" t="s">
        <v>247</v>
      </c>
      <c r="B1070" s="21" t="s">
        <v>248</v>
      </c>
      <c r="C1070" s="21" t="s">
        <v>2310</v>
      </c>
      <c r="D1070" s="38" t="str">
        <f>VLOOKUP(S1070, method!$A$1:$B$15, 2, 0)</f>
        <v>留後</v>
      </c>
      <c r="E1070">
        <v>346</v>
      </c>
      <c r="F1070" s="28">
        <v>1</v>
      </c>
      <c r="G1070" t="s">
        <v>1044</v>
      </c>
      <c r="H1070" t="s">
        <v>441</v>
      </c>
      <c r="I1070">
        <v>1600</v>
      </c>
      <c r="J1070" s="32" t="s">
        <v>435</v>
      </c>
      <c r="K1070">
        <v>3</v>
      </c>
      <c r="L1070">
        <v>4</v>
      </c>
      <c r="M1070">
        <v>62</v>
      </c>
      <c r="N1070" s="17" t="s">
        <v>111</v>
      </c>
      <c r="O1070" s="22" t="s">
        <v>471</v>
      </c>
      <c r="P1070" s="12" t="s">
        <v>662</v>
      </c>
      <c r="Q1070">
        <v>4.8</v>
      </c>
      <c r="R1070">
        <v>118</v>
      </c>
      <c r="S1070">
        <v>12</v>
      </c>
      <c r="T1070">
        <v>12</v>
      </c>
      <c r="U1070">
        <v>12</v>
      </c>
      <c r="V1070">
        <v>1</v>
      </c>
      <c r="Y1070" t="s">
        <v>1349</v>
      </c>
      <c r="Z1070">
        <v>1076</v>
      </c>
      <c r="AA1070" t="s">
        <v>16</v>
      </c>
    </row>
    <row r="1071" spans="1:28" x14ac:dyDescent="0.25">
      <c r="A1071" s="21" t="s">
        <v>247</v>
      </c>
      <c r="B1071" s="21" t="s">
        <v>248</v>
      </c>
      <c r="C1071" s="21" t="s">
        <v>2310</v>
      </c>
      <c r="D1071" s="36" t="str">
        <f>VLOOKUP(S1071, method!$A$1:$B$15, 2, 0)</f>
        <v>中後</v>
      </c>
      <c r="E1071">
        <v>293</v>
      </c>
      <c r="F1071" s="28">
        <v>1</v>
      </c>
      <c r="G1071" t="s">
        <v>536</v>
      </c>
      <c r="H1071" s="30" t="s">
        <v>445</v>
      </c>
      <c r="I1071" s="43">
        <v>1650</v>
      </c>
      <c r="J1071" s="32" t="s">
        <v>435</v>
      </c>
      <c r="K1071">
        <v>4</v>
      </c>
      <c r="L1071">
        <v>5</v>
      </c>
      <c r="M1071">
        <v>54</v>
      </c>
      <c r="N1071" s="17" t="s">
        <v>111</v>
      </c>
      <c r="O1071" s="22" t="s">
        <v>471</v>
      </c>
      <c r="P1071" s="12">
        <v>2</v>
      </c>
      <c r="Q1071">
        <v>6.4</v>
      </c>
      <c r="R1071">
        <v>127</v>
      </c>
      <c r="S1071">
        <v>10</v>
      </c>
      <c r="T1071">
        <v>11</v>
      </c>
      <c r="U1071">
        <v>12</v>
      </c>
      <c r="V1071">
        <v>1</v>
      </c>
      <c r="Y1071" t="s">
        <v>1037</v>
      </c>
      <c r="Z1071">
        <v>1071</v>
      </c>
      <c r="AA1071" t="s">
        <v>16</v>
      </c>
    </row>
    <row r="1072" spans="1:28" x14ac:dyDescent="0.25">
      <c r="A1072" s="21" t="s">
        <v>247</v>
      </c>
      <c r="B1072" s="21" t="s">
        <v>248</v>
      </c>
      <c r="C1072" s="21" t="s">
        <v>2310</v>
      </c>
      <c r="D1072" s="36" t="str">
        <f>VLOOKUP(S1072, method!$A$1:$B$15, 2, 0)</f>
        <v>中後</v>
      </c>
      <c r="E1072">
        <v>106</v>
      </c>
      <c r="F1072" s="28">
        <v>2</v>
      </c>
      <c r="G1072" t="s">
        <v>571</v>
      </c>
      <c r="H1072" s="31" t="s">
        <v>455</v>
      </c>
      <c r="I1072">
        <v>1200</v>
      </c>
      <c r="J1072" s="32" t="s">
        <v>446</v>
      </c>
      <c r="K1072">
        <v>4</v>
      </c>
      <c r="L1072">
        <v>4</v>
      </c>
      <c r="M1072">
        <v>52</v>
      </c>
      <c r="N1072" s="20" t="s">
        <v>184</v>
      </c>
      <c r="O1072" s="20" t="s">
        <v>19</v>
      </c>
      <c r="P1072" s="12" t="s">
        <v>431</v>
      </c>
      <c r="Q1072">
        <v>3.5</v>
      </c>
      <c r="R1072">
        <v>128</v>
      </c>
      <c r="S1072">
        <v>8</v>
      </c>
      <c r="T1072">
        <v>7</v>
      </c>
      <c r="U1072">
        <v>2</v>
      </c>
      <c r="Y1072" t="s">
        <v>1509</v>
      </c>
      <c r="Z1072">
        <v>1085</v>
      </c>
      <c r="AA1072" t="s">
        <v>16</v>
      </c>
    </row>
    <row r="1073" spans="1:27" x14ac:dyDescent="0.25">
      <c r="A1073" s="21" t="s">
        <v>247</v>
      </c>
      <c r="B1073" s="21" t="s">
        <v>248</v>
      </c>
      <c r="C1073" s="21" t="s">
        <v>2310</v>
      </c>
      <c r="D1073" s="37" t="str">
        <f>VLOOKUP(S1073, method!$A$1:$B$15, 2, 0)</f>
        <v>中前</v>
      </c>
      <c r="E1073">
        <v>49</v>
      </c>
      <c r="F1073">
        <v>7</v>
      </c>
      <c r="G1073" t="s">
        <v>653</v>
      </c>
      <c r="H1073" s="31" t="s">
        <v>461</v>
      </c>
      <c r="I1073">
        <v>1200</v>
      </c>
      <c r="J1073" s="32" t="s">
        <v>435</v>
      </c>
      <c r="K1073">
        <v>4</v>
      </c>
      <c r="L1073">
        <v>2</v>
      </c>
      <c r="M1073">
        <v>53</v>
      </c>
      <c r="N1073" s="20" t="s">
        <v>184</v>
      </c>
      <c r="O1073" s="22" t="s">
        <v>471</v>
      </c>
      <c r="P1073" t="s">
        <v>519</v>
      </c>
      <c r="Q1073">
        <v>4</v>
      </c>
      <c r="R1073">
        <v>126</v>
      </c>
      <c r="S1073">
        <v>5</v>
      </c>
      <c r="T1073">
        <v>7</v>
      </c>
      <c r="U1073">
        <v>7</v>
      </c>
      <c r="Y1073" t="s">
        <v>1510</v>
      </c>
      <c r="Z1073">
        <v>1070</v>
      </c>
      <c r="AA1073" t="s">
        <v>16</v>
      </c>
    </row>
    <row r="1074" spans="1:27" x14ac:dyDescent="0.25">
      <c r="A1074" s="21" t="s">
        <v>247</v>
      </c>
      <c r="B1074" s="21" t="s">
        <v>248</v>
      </c>
      <c r="C1074" s="21" t="s">
        <v>2310</v>
      </c>
      <c r="D1074" s="38" t="str">
        <f>VLOOKUP(S1074, method!$A$1:$B$15, 2, 0)</f>
        <v>留後</v>
      </c>
      <c r="E1074">
        <v>789</v>
      </c>
      <c r="F1074" s="34">
        <v>5</v>
      </c>
      <c r="G1074" t="s">
        <v>768</v>
      </c>
      <c r="H1074" t="s">
        <v>518</v>
      </c>
      <c r="I1074">
        <v>1400</v>
      </c>
      <c r="J1074" s="32" t="s">
        <v>435</v>
      </c>
      <c r="K1074">
        <v>4</v>
      </c>
      <c r="L1074">
        <v>1</v>
      </c>
      <c r="M1074">
        <v>54</v>
      </c>
      <c r="N1074" s="20" t="s">
        <v>184</v>
      </c>
      <c r="O1074" s="22" t="s">
        <v>471</v>
      </c>
      <c r="P1074">
        <v>3</v>
      </c>
      <c r="Q1074">
        <v>13</v>
      </c>
      <c r="R1074">
        <v>128</v>
      </c>
      <c r="S1074">
        <v>11</v>
      </c>
      <c r="T1074">
        <v>11</v>
      </c>
      <c r="U1074">
        <v>10</v>
      </c>
      <c r="V1074">
        <v>5</v>
      </c>
      <c r="Y1074" t="s">
        <v>1108</v>
      </c>
      <c r="Z1074">
        <v>1062</v>
      </c>
      <c r="AA1074" t="s">
        <v>16</v>
      </c>
    </row>
    <row r="1075" spans="1:27" x14ac:dyDescent="0.25">
      <c r="A1075" s="21" t="s">
        <v>247</v>
      </c>
      <c r="B1075" s="21" t="s">
        <v>248</v>
      </c>
      <c r="C1075" s="21" t="s">
        <v>2310</v>
      </c>
      <c r="D1075" s="36" t="str">
        <f>VLOOKUP(S1075, method!$A$1:$B$15, 2, 0)</f>
        <v>中後</v>
      </c>
      <c r="E1075">
        <v>698</v>
      </c>
      <c r="F1075">
        <v>10</v>
      </c>
      <c r="G1075" t="s">
        <v>1000</v>
      </c>
      <c r="H1075" t="s">
        <v>434</v>
      </c>
      <c r="I1075">
        <v>1200</v>
      </c>
      <c r="J1075" s="32" t="s">
        <v>435</v>
      </c>
      <c r="K1075">
        <v>4</v>
      </c>
      <c r="L1075">
        <v>6</v>
      </c>
      <c r="M1075">
        <v>54</v>
      </c>
      <c r="N1075" s="20" t="s">
        <v>184</v>
      </c>
      <c r="O1075" s="22" t="s">
        <v>471</v>
      </c>
      <c r="P1075" t="s">
        <v>629</v>
      </c>
      <c r="Q1075">
        <v>7.7</v>
      </c>
      <c r="R1075">
        <v>127</v>
      </c>
      <c r="S1075">
        <v>10</v>
      </c>
      <c r="T1075">
        <v>9</v>
      </c>
      <c r="U1075">
        <v>10</v>
      </c>
      <c r="Y1075" t="s">
        <v>1148</v>
      </c>
      <c r="Z1075">
        <v>1044</v>
      </c>
      <c r="AA1075" t="s">
        <v>16</v>
      </c>
    </row>
    <row r="1076" spans="1:27" x14ac:dyDescent="0.25">
      <c r="A1076" s="21" t="s">
        <v>247</v>
      </c>
      <c r="B1076" s="21" t="s">
        <v>248</v>
      </c>
      <c r="C1076" s="21" t="s">
        <v>2310</v>
      </c>
      <c r="D1076" s="36" t="str">
        <f>VLOOKUP(S1076, method!$A$1:$B$15, 2, 0)</f>
        <v>中後</v>
      </c>
      <c r="E1076">
        <v>630</v>
      </c>
      <c r="F1076" s="28">
        <v>2</v>
      </c>
      <c r="G1076" t="s">
        <v>737</v>
      </c>
      <c r="H1076" s="31" t="s">
        <v>450</v>
      </c>
      <c r="I1076">
        <v>1200</v>
      </c>
      <c r="J1076" s="33" t="s">
        <v>499</v>
      </c>
      <c r="K1076">
        <v>4</v>
      </c>
      <c r="L1076">
        <v>5</v>
      </c>
      <c r="M1076">
        <v>52</v>
      </c>
      <c r="N1076" s="20" t="s">
        <v>184</v>
      </c>
      <c r="O1076" s="22" t="s">
        <v>471</v>
      </c>
      <c r="P1076" s="12" t="s">
        <v>662</v>
      </c>
      <c r="Q1076">
        <v>10</v>
      </c>
      <c r="R1076">
        <v>125</v>
      </c>
      <c r="S1076">
        <v>9</v>
      </c>
      <c r="T1076">
        <v>9</v>
      </c>
      <c r="U1076">
        <v>2</v>
      </c>
      <c r="Y1076" t="s">
        <v>1499</v>
      </c>
      <c r="Z1076">
        <v>1057</v>
      </c>
      <c r="AA1076" t="s">
        <v>235</v>
      </c>
    </row>
    <row r="1077" spans="1:27" x14ac:dyDescent="0.25">
      <c r="A1077" s="21" t="s">
        <v>247</v>
      </c>
      <c r="B1077" s="22" t="s">
        <v>250</v>
      </c>
      <c r="C1077" s="22" t="s">
        <v>2311</v>
      </c>
      <c r="D1077" s="35" t="str">
        <f>VLOOKUP(S1077, method!$A$1:$B$15, 2, 0)</f>
        <v>放頭</v>
      </c>
      <c r="E1077">
        <v>836</v>
      </c>
      <c r="F1077">
        <v>13</v>
      </c>
      <c r="G1077" t="s">
        <v>1511</v>
      </c>
      <c r="H1077" t="s">
        <v>434</v>
      </c>
      <c r="I1077">
        <v>1600</v>
      </c>
      <c r="J1077" s="32" t="s">
        <v>446</v>
      </c>
      <c r="K1077">
        <v>3</v>
      </c>
      <c r="L1077">
        <v>13</v>
      </c>
      <c r="M1077">
        <v>75</v>
      </c>
      <c r="N1077" s="22" t="s">
        <v>39</v>
      </c>
      <c r="O1077" s="22" t="s">
        <v>588</v>
      </c>
      <c r="P1077">
        <v>15</v>
      </c>
      <c r="Q1077">
        <v>87</v>
      </c>
      <c r="R1077">
        <v>116</v>
      </c>
      <c r="S1077">
        <v>3</v>
      </c>
      <c r="T1077">
        <v>2</v>
      </c>
      <c r="U1077">
        <v>6</v>
      </c>
      <c r="V1077">
        <v>13</v>
      </c>
      <c r="Y1077" t="s">
        <v>1512</v>
      </c>
      <c r="Z1077">
        <v>1090</v>
      </c>
      <c r="AA1077" t="s">
        <v>77</v>
      </c>
    </row>
    <row r="1078" spans="1:27" x14ac:dyDescent="0.25">
      <c r="A1078" s="21" t="s">
        <v>247</v>
      </c>
      <c r="B1078" s="22" t="s">
        <v>250</v>
      </c>
      <c r="C1078" s="22" t="s">
        <v>2311</v>
      </c>
      <c r="D1078" s="35" t="str">
        <f>VLOOKUP(S1078, method!$A$1:$B$15, 2, 0)</f>
        <v>放頭</v>
      </c>
      <c r="E1078">
        <v>776</v>
      </c>
      <c r="F1078">
        <v>11</v>
      </c>
      <c r="G1078" t="s">
        <v>438</v>
      </c>
      <c r="H1078" t="s">
        <v>434</v>
      </c>
      <c r="I1078">
        <v>1600</v>
      </c>
      <c r="J1078" s="32" t="s">
        <v>435</v>
      </c>
      <c r="K1078">
        <v>3</v>
      </c>
      <c r="L1078">
        <v>7</v>
      </c>
      <c r="M1078">
        <v>75</v>
      </c>
      <c r="N1078" s="22" t="s">
        <v>39</v>
      </c>
      <c r="O1078" s="22" t="s">
        <v>588</v>
      </c>
      <c r="P1078" t="s">
        <v>442</v>
      </c>
      <c r="Q1078">
        <v>69</v>
      </c>
      <c r="R1078">
        <v>121</v>
      </c>
      <c r="S1078">
        <v>2</v>
      </c>
      <c r="T1078">
        <v>2</v>
      </c>
      <c r="U1078">
        <v>4</v>
      </c>
      <c r="V1078">
        <v>11</v>
      </c>
      <c r="Y1078" t="s">
        <v>1513</v>
      </c>
      <c r="Z1078">
        <v>1104</v>
      </c>
      <c r="AA1078" t="s">
        <v>942</v>
      </c>
    </row>
    <row r="1079" spans="1:27" x14ac:dyDescent="0.25">
      <c r="A1079" s="21" t="s">
        <v>247</v>
      </c>
      <c r="B1079" s="23" t="s">
        <v>252</v>
      </c>
      <c r="C1079" s="23" t="s">
        <v>2312</v>
      </c>
      <c r="D1079" s="35" t="str">
        <f>VLOOKUP(S1079, method!$A$1:$B$15, 2, 0)</f>
        <v>放頭</v>
      </c>
      <c r="E1079">
        <v>32</v>
      </c>
      <c r="F1079" s="28">
        <v>2</v>
      </c>
      <c r="G1079" t="s">
        <v>1013</v>
      </c>
      <c r="H1079" s="31" t="s">
        <v>455</v>
      </c>
      <c r="I1079" s="43">
        <v>1650</v>
      </c>
      <c r="J1079" s="32" t="s">
        <v>446</v>
      </c>
      <c r="K1079">
        <v>3</v>
      </c>
      <c r="L1079">
        <v>8</v>
      </c>
      <c r="M1079">
        <v>71</v>
      </c>
      <c r="N1079" s="18" t="s">
        <v>89</v>
      </c>
      <c r="O1079" s="17" t="s">
        <v>84</v>
      </c>
      <c r="P1079" s="12" t="s">
        <v>662</v>
      </c>
      <c r="Q1079">
        <v>7.1</v>
      </c>
      <c r="R1079">
        <v>128</v>
      </c>
      <c r="S1079">
        <v>2</v>
      </c>
      <c r="T1079">
        <v>2</v>
      </c>
      <c r="U1079">
        <v>2</v>
      </c>
      <c r="V1079">
        <v>2</v>
      </c>
      <c r="Y1079" t="s">
        <v>1514</v>
      </c>
      <c r="Z1079">
        <v>1197</v>
      </c>
      <c r="AA1079" t="s">
        <v>16</v>
      </c>
    </row>
    <row r="1080" spans="1:27" x14ac:dyDescent="0.25">
      <c r="A1080" s="21" t="s">
        <v>247</v>
      </c>
      <c r="B1080" s="23" t="s">
        <v>252</v>
      </c>
      <c r="C1080" s="23" t="s">
        <v>2312</v>
      </c>
      <c r="D1080" s="35" t="str">
        <f>VLOOKUP(S1080, method!$A$1:$B$15, 2, 0)</f>
        <v>放頭</v>
      </c>
      <c r="E1080">
        <v>789</v>
      </c>
      <c r="F1080" s="28">
        <v>2</v>
      </c>
      <c r="G1080" t="s">
        <v>517</v>
      </c>
      <c r="H1080" t="s">
        <v>518</v>
      </c>
      <c r="I1080">
        <v>2000</v>
      </c>
      <c r="J1080" s="32" t="s">
        <v>435</v>
      </c>
      <c r="K1080">
        <v>3</v>
      </c>
      <c r="L1080">
        <v>7</v>
      </c>
      <c r="M1080">
        <v>72</v>
      </c>
      <c r="N1080" s="18" t="s">
        <v>89</v>
      </c>
      <c r="O1080" s="17" t="s">
        <v>84</v>
      </c>
      <c r="P1080" s="12" t="s">
        <v>480</v>
      </c>
      <c r="Q1080">
        <v>15</v>
      </c>
      <c r="R1080">
        <v>125</v>
      </c>
      <c r="S1080">
        <v>2</v>
      </c>
      <c r="T1080">
        <v>2</v>
      </c>
      <c r="U1080">
        <v>2</v>
      </c>
      <c r="V1080">
        <v>1</v>
      </c>
      <c r="W1080">
        <v>2</v>
      </c>
      <c r="Y1080" t="s">
        <v>1515</v>
      </c>
      <c r="Z1080">
        <v>1180</v>
      </c>
      <c r="AA1080" t="s">
        <v>453</v>
      </c>
    </row>
    <row r="1081" spans="1:27" x14ac:dyDescent="0.25">
      <c r="A1081" s="21" t="s">
        <v>247</v>
      </c>
      <c r="B1081" s="23" t="s">
        <v>252</v>
      </c>
      <c r="C1081" s="23" t="s">
        <v>2312</v>
      </c>
      <c r="D1081" s="37" t="str">
        <f>VLOOKUP(S1081, method!$A$1:$B$15, 2, 0)</f>
        <v>中前</v>
      </c>
      <c r="E1081">
        <v>735</v>
      </c>
      <c r="F1081">
        <v>12</v>
      </c>
      <c r="G1081" t="s">
        <v>523</v>
      </c>
      <c r="H1081" s="31" t="s">
        <v>450</v>
      </c>
      <c r="I1081" s="43">
        <v>1650</v>
      </c>
      <c r="J1081" s="33" t="s">
        <v>499</v>
      </c>
      <c r="K1081">
        <v>3</v>
      </c>
      <c r="L1081">
        <v>11</v>
      </c>
      <c r="M1081">
        <v>72</v>
      </c>
      <c r="N1081" s="18" t="s">
        <v>89</v>
      </c>
      <c r="O1081" s="26" t="s">
        <v>389</v>
      </c>
      <c r="P1081">
        <v>10</v>
      </c>
      <c r="Q1081">
        <v>45</v>
      </c>
      <c r="R1081">
        <v>130</v>
      </c>
      <c r="S1081">
        <v>7</v>
      </c>
      <c r="T1081">
        <v>7</v>
      </c>
      <c r="U1081">
        <v>7</v>
      </c>
      <c r="V1081">
        <v>12</v>
      </c>
      <c r="Y1081" t="s">
        <v>1291</v>
      </c>
      <c r="Z1081">
        <v>1212</v>
      </c>
      <c r="AA1081" t="s">
        <v>77</v>
      </c>
    </row>
    <row r="1082" spans="1:27" x14ac:dyDescent="0.25">
      <c r="A1082" s="21" t="s">
        <v>247</v>
      </c>
      <c r="B1082" s="23" t="s">
        <v>252</v>
      </c>
      <c r="C1082" s="23" t="s">
        <v>2312</v>
      </c>
      <c r="D1082" s="37" t="str">
        <f>VLOOKUP(S1082, method!$A$1:$B$15, 2, 0)</f>
        <v>中前</v>
      </c>
      <c r="E1082">
        <v>695</v>
      </c>
      <c r="F1082" s="28">
        <v>2</v>
      </c>
      <c r="G1082" t="s">
        <v>593</v>
      </c>
      <c r="H1082" s="31" t="s">
        <v>461</v>
      </c>
      <c r="I1082" s="43">
        <v>1650</v>
      </c>
      <c r="J1082" s="32" t="s">
        <v>446</v>
      </c>
      <c r="K1082">
        <v>3</v>
      </c>
      <c r="L1082">
        <v>5</v>
      </c>
      <c r="M1082">
        <v>71</v>
      </c>
      <c r="N1082" s="18" t="s">
        <v>89</v>
      </c>
      <c r="O1082" s="26" t="s">
        <v>389</v>
      </c>
      <c r="P1082" s="12" t="s">
        <v>431</v>
      </c>
      <c r="Q1082">
        <v>37</v>
      </c>
      <c r="R1082">
        <v>130</v>
      </c>
      <c r="S1082">
        <v>5</v>
      </c>
      <c r="T1082">
        <v>4</v>
      </c>
      <c r="U1082">
        <v>4</v>
      </c>
      <c r="V1082">
        <v>2</v>
      </c>
      <c r="Y1082" t="s">
        <v>1516</v>
      </c>
      <c r="Z1082">
        <v>1206</v>
      </c>
      <c r="AA1082" t="s">
        <v>77</v>
      </c>
    </row>
    <row r="1083" spans="1:27" x14ac:dyDescent="0.25">
      <c r="A1083" s="21" t="s">
        <v>247</v>
      </c>
      <c r="B1083" s="23" t="s">
        <v>252</v>
      </c>
      <c r="C1083" s="23" t="s">
        <v>2312</v>
      </c>
      <c r="D1083" s="35" t="str">
        <f>VLOOKUP(S1083, method!$A$1:$B$15, 2, 0)</f>
        <v>放頭</v>
      </c>
      <c r="E1083">
        <v>637</v>
      </c>
      <c r="F1083">
        <v>10</v>
      </c>
      <c r="G1083" t="s">
        <v>712</v>
      </c>
      <c r="H1083" s="42" t="s">
        <v>445</v>
      </c>
      <c r="I1083" s="43">
        <v>1650</v>
      </c>
      <c r="J1083" s="32" t="s">
        <v>446</v>
      </c>
      <c r="K1083">
        <v>3</v>
      </c>
      <c r="L1083">
        <v>12</v>
      </c>
      <c r="M1083">
        <v>73</v>
      </c>
      <c r="N1083" s="18" t="s">
        <v>89</v>
      </c>
      <c r="O1083" s="17" t="s">
        <v>84</v>
      </c>
      <c r="P1083">
        <v>6</v>
      </c>
      <c r="Q1083">
        <v>60</v>
      </c>
      <c r="R1083">
        <v>131</v>
      </c>
      <c r="S1083">
        <v>3</v>
      </c>
      <c r="T1083">
        <v>2</v>
      </c>
      <c r="U1083">
        <v>2</v>
      </c>
      <c r="V1083">
        <v>10</v>
      </c>
      <c r="Y1083" t="s">
        <v>915</v>
      </c>
      <c r="Z1083">
        <v>1200</v>
      </c>
      <c r="AA1083" t="s">
        <v>77</v>
      </c>
    </row>
    <row r="1084" spans="1:27" x14ac:dyDescent="0.25">
      <c r="A1084" s="21" t="s">
        <v>247</v>
      </c>
      <c r="B1084" s="23" t="s">
        <v>252</v>
      </c>
      <c r="C1084" s="23" t="s">
        <v>2312</v>
      </c>
      <c r="D1084" s="36" t="str">
        <f>VLOOKUP(S1084, method!$A$1:$B$15, 2, 0)</f>
        <v>中後</v>
      </c>
      <c r="E1084">
        <v>579</v>
      </c>
      <c r="F1084">
        <v>6</v>
      </c>
      <c r="G1084" t="s">
        <v>595</v>
      </c>
      <c r="H1084" s="31" t="s">
        <v>450</v>
      </c>
      <c r="I1084" s="43">
        <v>1650</v>
      </c>
      <c r="J1084" s="32" t="s">
        <v>446</v>
      </c>
      <c r="K1084">
        <v>3</v>
      </c>
      <c r="L1084">
        <v>6</v>
      </c>
      <c r="M1084">
        <v>75</v>
      </c>
      <c r="N1084" s="18" t="s">
        <v>89</v>
      </c>
      <c r="O1084" s="19" t="s">
        <v>63</v>
      </c>
      <c r="P1084" t="s">
        <v>541</v>
      </c>
      <c r="Q1084">
        <v>10</v>
      </c>
      <c r="R1084">
        <v>131</v>
      </c>
      <c r="S1084">
        <v>8</v>
      </c>
      <c r="T1084">
        <v>8</v>
      </c>
      <c r="U1084">
        <v>8</v>
      </c>
      <c r="V1084">
        <v>6</v>
      </c>
      <c r="Y1084" t="s">
        <v>928</v>
      </c>
      <c r="Z1084">
        <v>1215</v>
      </c>
      <c r="AA1084" t="s">
        <v>77</v>
      </c>
    </row>
    <row r="1085" spans="1:27" x14ac:dyDescent="0.25">
      <c r="A1085" s="21" t="s">
        <v>247</v>
      </c>
      <c r="B1085" s="23" t="s">
        <v>252</v>
      </c>
      <c r="C1085" s="23" t="s">
        <v>2312</v>
      </c>
      <c r="D1085" s="38" t="str">
        <f>VLOOKUP(S1085, method!$A$1:$B$15, 2, 0)</f>
        <v>留後</v>
      </c>
      <c r="E1085">
        <v>514</v>
      </c>
      <c r="F1085">
        <v>8</v>
      </c>
      <c r="G1085" t="s">
        <v>683</v>
      </c>
      <c r="H1085" t="s">
        <v>441</v>
      </c>
      <c r="I1085">
        <v>1400</v>
      </c>
      <c r="J1085" s="33" t="s">
        <v>499</v>
      </c>
      <c r="K1085">
        <v>3</v>
      </c>
      <c r="L1085">
        <v>12</v>
      </c>
      <c r="M1085">
        <v>77</v>
      </c>
      <c r="N1085" s="18" t="s">
        <v>89</v>
      </c>
      <c r="O1085" s="20" t="s">
        <v>402</v>
      </c>
      <c r="P1085">
        <v>5</v>
      </c>
      <c r="Q1085">
        <v>72</v>
      </c>
      <c r="R1085">
        <v>133</v>
      </c>
      <c r="S1085">
        <v>12</v>
      </c>
      <c r="T1085">
        <v>12</v>
      </c>
      <c r="U1085">
        <v>12</v>
      </c>
      <c r="V1085">
        <v>8</v>
      </c>
      <c r="Y1085" t="s">
        <v>1186</v>
      </c>
      <c r="Z1085">
        <v>1191</v>
      </c>
      <c r="AA1085" t="s">
        <v>77</v>
      </c>
    </row>
    <row r="1086" spans="1:27" x14ac:dyDescent="0.25">
      <c r="A1086" s="21" t="s">
        <v>247</v>
      </c>
      <c r="B1086" s="23" t="s">
        <v>252</v>
      </c>
      <c r="C1086" s="23" t="s">
        <v>2312</v>
      </c>
      <c r="D1086" s="37" t="str">
        <f>VLOOKUP(S1086, method!$A$1:$B$15, 2, 0)</f>
        <v>中前</v>
      </c>
      <c r="E1086">
        <v>415</v>
      </c>
      <c r="F1086" t="s">
        <v>1517</v>
      </c>
      <c r="G1086" t="s">
        <v>1159</v>
      </c>
      <c r="H1086" t="s">
        <v>429</v>
      </c>
      <c r="I1086">
        <v>1800</v>
      </c>
      <c r="J1086" s="32" t="s">
        <v>435</v>
      </c>
      <c r="K1086">
        <v>3</v>
      </c>
      <c r="L1086">
        <v>6</v>
      </c>
      <c r="M1086">
        <v>79</v>
      </c>
      <c r="N1086" s="18" t="s">
        <v>89</v>
      </c>
      <c r="O1086" s="19" t="s">
        <v>63</v>
      </c>
      <c r="P1086" t="s">
        <v>1518</v>
      </c>
      <c r="Q1086">
        <v>36</v>
      </c>
      <c r="R1086">
        <v>134</v>
      </c>
      <c r="S1086">
        <v>5</v>
      </c>
      <c r="T1086">
        <v>5</v>
      </c>
      <c r="U1086">
        <v>5</v>
      </c>
      <c r="V1086">
        <v>7</v>
      </c>
      <c r="Y1086" t="s">
        <v>546</v>
      </c>
      <c r="Z1086">
        <v>1224</v>
      </c>
      <c r="AA1086" t="s">
        <v>77</v>
      </c>
    </row>
    <row r="1087" spans="1:27" x14ac:dyDescent="0.25">
      <c r="A1087" s="21" t="s">
        <v>247</v>
      </c>
      <c r="B1087" s="23" t="s">
        <v>252</v>
      </c>
      <c r="C1087" s="23" t="s">
        <v>2312</v>
      </c>
      <c r="D1087" s="35" t="str">
        <f>VLOOKUP(S1087, method!$A$1:$B$15, 2, 0)</f>
        <v>放頭</v>
      </c>
      <c r="E1087">
        <v>334</v>
      </c>
      <c r="F1087">
        <v>7</v>
      </c>
      <c r="G1087" t="s">
        <v>887</v>
      </c>
      <c r="H1087" s="31" t="s">
        <v>450</v>
      </c>
      <c r="I1087">
        <v>1800</v>
      </c>
      <c r="J1087" s="32" t="s">
        <v>435</v>
      </c>
      <c r="K1087" t="s">
        <v>1519</v>
      </c>
      <c r="L1087">
        <v>7</v>
      </c>
      <c r="M1087">
        <v>79</v>
      </c>
      <c r="N1087" s="18" t="s">
        <v>89</v>
      </c>
      <c r="O1087" s="24" t="s">
        <v>34</v>
      </c>
      <c r="P1087" s="12">
        <v>2</v>
      </c>
      <c r="Q1087">
        <v>24</v>
      </c>
      <c r="R1087">
        <v>116</v>
      </c>
      <c r="S1087">
        <v>2</v>
      </c>
      <c r="T1087">
        <v>3</v>
      </c>
      <c r="U1087">
        <v>6</v>
      </c>
      <c r="V1087">
        <v>5</v>
      </c>
      <c r="W1087">
        <v>7</v>
      </c>
      <c r="Y1087" t="s">
        <v>982</v>
      </c>
      <c r="Z1087">
        <v>1200</v>
      </c>
      <c r="AA1087" t="s">
        <v>77</v>
      </c>
    </row>
    <row r="1088" spans="1:27" x14ac:dyDescent="0.25">
      <c r="A1088" s="21" t="s">
        <v>247</v>
      </c>
      <c r="B1088" s="23" t="s">
        <v>252</v>
      </c>
      <c r="C1088" s="23" t="s">
        <v>2312</v>
      </c>
      <c r="D1088" s="35" t="str">
        <f>VLOOKUP(S1088, method!$A$1:$B$15, 2, 0)</f>
        <v>放頭</v>
      </c>
      <c r="E1088">
        <v>299</v>
      </c>
      <c r="F1088" s="34">
        <v>4</v>
      </c>
      <c r="G1088" t="s">
        <v>1224</v>
      </c>
      <c r="H1088" t="s">
        <v>506</v>
      </c>
      <c r="I1088">
        <v>2000</v>
      </c>
      <c r="J1088" s="32" t="s">
        <v>435</v>
      </c>
      <c r="K1088">
        <v>2</v>
      </c>
      <c r="L1088">
        <v>3</v>
      </c>
      <c r="M1088">
        <v>80</v>
      </c>
      <c r="N1088" s="18" t="s">
        <v>89</v>
      </c>
      <c r="O1088" s="24" t="s">
        <v>34</v>
      </c>
      <c r="P1088" s="12" t="s">
        <v>558</v>
      </c>
      <c r="Q1088">
        <v>18</v>
      </c>
      <c r="R1088">
        <v>122</v>
      </c>
      <c r="S1088">
        <v>3</v>
      </c>
      <c r="T1088">
        <v>4</v>
      </c>
      <c r="U1088">
        <v>4</v>
      </c>
      <c r="V1088">
        <v>4</v>
      </c>
      <c r="W1088">
        <v>4</v>
      </c>
      <c r="Y1088" t="s">
        <v>1520</v>
      </c>
      <c r="Z1088">
        <v>1197</v>
      </c>
      <c r="AA1088" t="s">
        <v>77</v>
      </c>
    </row>
    <row r="1089" spans="1:27" x14ac:dyDescent="0.25">
      <c r="A1089" s="21" t="s">
        <v>247</v>
      </c>
      <c r="B1089" s="23" t="s">
        <v>252</v>
      </c>
      <c r="C1089" s="23" t="s">
        <v>2312</v>
      </c>
      <c r="D1089" s="37" t="str">
        <f>VLOOKUP(S1089, method!$A$1:$B$15, 2, 0)</f>
        <v>中前</v>
      </c>
      <c r="E1089">
        <v>239</v>
      </c>
      <c r="F1089" s="34">
        <v>4</v>
      </c>
      <c r="G1089" t="s">
        <v>1214</v>
      </c>
      <c r="H1089" s="31" t="s">
        <v>450</v>
      </c>
      <c r="I1089">
        <v>1800</v>
      </c>
      <c r="J1089" s="32" t="s">
        <v>435</v>
      </c>
      <c r="K1089">
        <v>2</v>
      </c>
      <c r="L1089">
        <v>9</v>
      </c>
      <c r="M1089">
        <v>80</v>
      </c>
      <c r="N1089" s="18" t="s">
        <v>89</v>
      </c>
      <c r="O1089" s="24" t="s">
        <v>34</v>
      </c>
      <c r="P1089" s="12" t="s">
        <v>431</v>
      </c>
      <c r="Q1089">
        <v>59</v>
      </c>
      <c r="R1089">
        <v>116</v>
      </c>
      <c r="S1089">
        <v>5</v>
      </c>
      <c r="T1089">
        <v>5</v>
      </c>
      <c r="U1089">
        <v>5</v>
      </c>
      <c r="V1089">
        <v>4</v>
      </c>
      <c r="W1089">
        <v>4</v>
      </c>
      <c r="Y1089" t="s">
        <v>1521</v>
      </c>
      <c r="Z1089">
        <v>1204</v>
      </c>
      <c r="AA1089" t="s">
        <v>77</v>
      </c>
    </row>
    <row r="1090" spans="1:27" x14ac:dyDescent="0.25">
      <c r="A1090" s="21" t="s">
        <v>247</v>
      </c>
      <c r="B1090" s="23" t="s">
        <v>252</v>
      </c>
      <c r="C1090" s="23" t="s">
        <v>2312</v>
      </c>
      <c r="D1090" s="36" t="str">
        <f>VLOOKUP(S1090, method!$A$1:$B$15, 2, 0)</f>
        <v>中後</v>
      </c>
      <c r="E1090">
        <v>165</v>
      </c>
      <c r="F1090">
        <v>9</v>
      </c>
      <c r="G1090" t="s">
        <v>569</v>
      </c>
      <c r="H1090" s="31" t="s">
        <v>450</v>
      </c>
      <c r="I1090" s="43">
        <v>1650</v>
      </c>
      <c r="J1090" s="32" t="s">
        <v>435</v>
      </c>
      <c r="K1090">
        <v>2</v>
      </c>
      <c r="L1090">
        <v>10</v>
      </c>
      <c r="M1090">
        <v>80</v>
      </c>
      <c r="N1090" s="18" t="s">
        <v>89</v>
      </c>
      <c r="O1090" s="19" t="s">
        <v>63</v>
      </c>
      <c r="P1090">
        <v>4</v>
      </c>
      <c r="Q1090">
        <v>15</v>
      </c>
      <c r="R1090">
        <v>120</v>
      </c>
      <c r="S1090">
        <v>10</v>
      </c>
      <c r="T1090">
        <v>11</v>
      </c>
      <c r="U1090">
        <v>11</v>
      </c>
      <c r="V1090">
        <v>9</v>
      </c>
      <c r="Y1090" t="s">
        <v>1522</v>
      </c>
      <c r="Z1090">
        <v>1217</v>
      </c>
      <c r="AA1090" t="s">
        <v>77</v>
      </c>
    </row>
    <row r="1091" spans="1:27" x14ac:dyDescent="0.25">
      <c r="A1091" s="21" t="s">
        <v>247</v>
      </c>
      <c r="B1091" s="23" t="s">
        <v>252</v>
      </c>
      <c r="C1091" s="23" t="s">
        <v>2312</v>
      </c>
      <c r="D1091" s="35" t="str">
        <f>VLOOKUP(S1091, method!$A$1:$B$15, 2, 0)</f>
        <v>放頭</v>
      </c>
      <c r="E1091">
        <v>115</v>
      </c>
      <c r="F1091">
        <v>8</v>
      </c>
      <c r="G1091" t="s">
        <v>723</v>
      </c>
      <c r="H1091" t="s">
        <v>506</v>
      </c>
      <c r="I1091">
        <v>1600</v>
      </c>
      <c r="J1091" s="32" t="s">
        <v>446</v>
      </c>
      <c r="K1091">
        <v>2</v>
      </c>
      <c r="L1091">
        <v>10</v>
      </c>
      <c r="M1091">
        <v>80</v>
      </c>
      <c r="N1091" s="18" t="s">
        <v>89</v>
      </c>
      <c r="O1091" s="22" t="s">
        <v>588</v>
      </c>
      <c r="P1091" t="s">
        <v>629</v>
      </c>
      <c r="Q1091">
        <v>16</v>
      </c>
      <c r="R1091">
        <v>110</v>
      </c>
      <c r="S1091">
        <v>2</v>
      </c>
      <c r="T1091">
        <v>2</v>
      </c>
      <c r="U1091">
        <v>2</v>
      </c>
      <c r="V1091">
        <v>8</v>
      </c>
      <c r="Y1091" t="s">
        <v>1523</v>
      </c>
      <c r="Z1091">
        <v>1209</v>
      </c>
      <c r="AA1091" t="s">
        <v>77</v>
      </c>
    </row>
    <row r="1092" spans="1:27" x14ac:dyDescent="0.25">
      <c r="A1092" s="21" t="s">
        <v>247</v>
      </c>
      <c r="B1092" s="23" t="s">
        <v>252</v>
      </c>
      <c r="C1092" s="23" t="s">
        <v>2312</v>
      </c>
      <c r="D1092" s="35" t="str">
        <f>VLOOKUP(S1092, method!$A$1:$B$15, 2, 0)</f>
        <v>放頭</v>
      </c>
      <c r="E1092">
        <v>91</v>
      </c>
      <c r="F1092" s="28">
        <v>2</v>
      </c>
      <c r="G1092" t="s">
        <v>827</v>
      </c>
      <c r="H1092" s="31" t="s">
        <v>450</v>
      </c>
      <c r="I1092" s="43">
        <v>1650</v>
      </c>
      <c r="J1092" s="32" t="s">
        <v>435</v>
      </c>
      <c r="K1092">
        <v>3</v>
      </c>
      <c r="L1092">
        <v>10</v>
      </c>
      <c r="M1092">
        <v>78</v>
      </c>
      <c r="N1092" s="18" t="s">
        <v>89</v>
      </c>
      <c r="O1092" s="19" t="s">
        <v>63</v>
      </c>
      <c r="P1092" s="12" t="s">
        <v>914</v>
      </c>
      <c r="Q1092">
        <v>16</v>
      </c>
      <c r="R1092">
        <v>135</v>
      </c>
      <c r="S1092">
        <v>3</v>
      </c>
      <c r="T1092">
        <v>2</v>
      </c>
      <c r="U1092">
        <v>2</v>
      </c>
      <c r="V1092">
        <v>2</v>
      </c>
      <c r="Y1092" t="s">
        <v>1524</v>
      </c>
      <c r="Z1092">
        <v>1177</v>
      </c>
      <c r="AA1092" t="s">
        <v>77</v>
      </c>
    </row>
    <row r="1093" spans="1:27" x14ac:dyDescent="0.25">
      <c r="A1093" s="21" t="s">
        <v>247</v>
      </c>
      <c r="B1093" s="23" t="s">
        <v>252</v>
      </c>
      <c r="C1093" s="23" t="s">
        <v>2312</v>
      </c>
      <c r="D1093" s="37" t="str">
        <f>VLOOKUP(S1093, method!$A$1:$B$15, 2, 0)</f>
        <v>中前</v>
      </c>
      <c r="E1093">
        <v>33</v>
      </c>
      <c r="F1093" s="28">
        <v>1</v>
      </c>
      <c r="G1093" t="s">
        <v>963</v>
      </c>
      <c r="H1093" s="31" t="s">
        <v>455</v>
      </c>
      <c r="I1093" s="43">
        <v>1650</v>
      </c>
      <c r="J1093" s="32" t="s">
        <v>435</v>
      </c>
      <c r="K1093">
        <v>3</v>
      </c>
      <c r="L1093">
        <v>6</v>
      </c>
      <c r="M1093">
        <v>72</v>
      </c>
      <c r="N1093" s="18" t="s">
        <v>89</v>
      </c>
      <c r="O1093" s="19" t="s">
        <v>63</v>
      </c>
      <c r="P1093" s="12" t="s">
        <v>431</v>
      </c>
      <c r="Q1093">
        <v>5.2</v>
      </c>
      <c r="R1093">
        <v>130</v>
      </c>
      <c r="S1093">
        <v>4</v>
      </c>
      <c r="T1093">
        <v>4</v>
      </c>
      <c r="U1093">
        <v>4</v>
      </c>
      <c r="V1093">
        <v>1</v>
      </c>
      <c r="Y1093" t="s">
        <v>253</v>
      </c>
      <c r="Z1093">
        <v>1207</v>
      </c>
      <c r="AA1093" t="s">
        <v>77</v>
      </c>
    </row>
    <row r="1094" spans="1:27" x14ac:dyDescent="0.25">
      <c r="A1094" s="21" t="s">
        <v>247</v>
      </c>
      <c r="B1094" s="23" t="s">
        <v>252</v>
      </c>
      <c r="C1094" s="23" t="s">
        <v>2312</v>
      </c>
      <c r="D1094" s="35" t="str">
        <f>VLOOKUP(S1094, method!$A$1:$B$15, 2, 0)</f>
        <v>放頭</v>
      </c>
      <c r="E1094">
        <v>800</v>
      </c>
      <c r="F1094" s="28">
        <v>2</v>
      </c>
      <c r="G1094" t="s">
        <v>830</v>
      </c>
      <c r="H1094" s="31" t="s">
        <v>450</v>
      </c>
      <c r="I1094" s="43">
        <v>1650</v>
      </c>
      <c r="J1094" s="32" t="s">
        <v>435</v>
      </c>
      <c r="K1094">
        <v>3</v>
      </c>
      <c r="L1094">
        <v>5</v>
      </c>
      <c r="M1094">
        <v>70</v>
      </c>
      <c r="N1094" s="18" t="s">
        <v>89</v>
      </c>
      <c r="O1094" s="19" t="s">
        <v>63</v>
      </c>
      <c r="P1094" s="12" t="s">
        <v>480</v>
      </c>
      <c r="Q1094">
        <v>5.4</v>
      </c>
      <c r="R1094">
        <v>125</v>
      </c>
      <c r="S1094">
        <v>3</v>
      </c>
      <c r="T1094">
        <v>3</v>
      </c>
      <c r="U1094">
        <v>5</v>
      </c>
      <c r="V1094">
        <v>2</v>
      </c>
      <c r="Y1094" t="s">
        <v>744</v>
      </c>
      <c r="Z1094">
        <v>1201</v>
      </c>
      <c r="AA1094" t="s">
        <v>931</v>
      </c>
    </row>
    <row r="1095" spans="1:27" x14ac:dyDescent="0.25">
      <c r="A1095" s="21" t="s">
        <v>247</v>
      </c>
      <c r="B1095" s="23" t="s">
        <v>252</v>
      </c>
      <c r="C1095" s="23" t="s">
        <v>2312</v>
      </c>
      <c r="D1095" s="37" t="str">
        <f>VLOOKUP(S1095, method!$A$1:$B$15, 2, 0)</f>
        <v>中前</v>
      </c>
      <c r="E1095">
        <v>750</v>
      </c>
      <c r="F1095" s="28">
        <v>3</v>
      </c>
      <c r="G1095" t="s">
        <v>966</v>
      </c>
      <c r="H1095" s="31" t="s">
        <v>455</v>
      </c>
      <c r="I1095" s="43">
        <v>1650</v>
      </c>
      <c r="J1095" s="32" t="s">
        <v>435</v>
      </c>
      <c r="K1095">
        <v>3</v>
      </c>
      <c r="L1095">
        <v>4</v>
      </c>
      <c r="M1095">
        <v>69</v>
      </c>
      <c r="N1095" s="18" t="s">
        <v>89</v>
      </c>
      <c r="O1095" s="19" t="s">
        <v>63</v>
      </c>
      <c r="P1095" s="12" t="s">
        <v>431</v>
      </c>
      <c r="Q1095">
        <v>8.4</v>
      </c>
      <c r="R1095">
        <v>129</v>
      </c>
      <c r="S1095">
        <v>7</v>
      </c>
      <c r="T1095">
        <v>7</v>
      </c>
      <c r="U1095">
        <v>6</v>
      </c>
      <c r="V1095">
        <v>3</v>
      </c>
      <c r="Y1095" t="s">
        <v>744</v>
      </c>
      <c r="Z1095">
        <v>1188</v>
      </c>
      <c r="AA1095" t="s">
        <v>72</v>
      </c>
    </row>
    <row r="1096" spans="1:27" x14ac:dyDescent="0.25">
      <c r="A1096" s="21" t="s">
        <v>247</v>
      </c>
      <c r="B1096" s="23" t="s">
        <v>252</v>
      </c>
      <c r="C1096" s="23" t="s">
        <v>2312</v>
      </c>
      <c r="D1096" s="36" t="str">
        <f>VLOOKUP(S1096, method!$A$1:$B$15, 2, 0)</f>
        <v>中後</v>
      </c>
      <c r="E1096">
        <v>653</v>
      </c>
      <c r="F1096" s="28">
        <v>2</v>
      </c>
      <c r="G1096" t="s">
        <v>794</v>
      </c>
      <c r="H1096" s="31" t="s">
        <v>455</v>
      </c>
      <c r="I1096" s="43">
        <v>1650</v>
      </c>
      <c r="J1096" s="32" t="s">
        <v>435</v>
      </c>
      <c r="K1096">
        <v>3</v>
      </c>
      <c r="L1096">
        <v>8</v>
      </c>
      <c r="M1096">
        <v>67</v>
      </c>
      <c r="N1096" s="18" t="s">
        <v>89</v>
      </c>
      <c r="O1096" s="19" t="s">
        <v>63</v>
      </c>
      <c r="P1096" s="12" t="s">
        <v>591</v>
      </c>
      <c r="Q1096">
        <v>12</v>
      </c>
      <c r="R1096">
        <v>122</v>
      </c>
      <c r="S1096">
        <v>8</v>
      </c>
      <c r="T1096">
        <v>6</v>
      </c>
      <c r="U1096">
        <v>6</v>
      </c>
      <c r="V1096">
        <v>2</v>
      </c>
      <c r="Y1096" t="s">
        <v>959</v>
      </c>
      <c r="Z1096">
        <v>1180</v>
      </c>
      <c r="AA1096" t="s">
        <v>72</v>
      </c>
    </row>
    <row r="1097" spans="1:27" x14ac:dyDescent="0.25">
      <c r="A1097" s="21" t="s">
        <v>247</v>
      </c>
      <c r="B1097" s="23" t="s">
        <v>252</v>
      </c>
      <c r="C1097" s="23" t="s">
        <v>2312</v>
      </c>
      <c r="D1097" s="37" t="str">
        <f>VLOOKUP(S1097, method!$A$1:$B$15, 2, 0)</f>
        <v>中前</v>
      </c>
      <c r="E1097">
        <v>588</v>
      </c>
      <c r="F1097" s="28">
        <v>2</v>
      </c>
      <c r="G1097" t="s">
        <v>1134</v>
      </c>
      <c r="H1097" t="s">
        <v>429</v>
      </c>
      <c r="I1097">
        <v>1600</v>
      </c>
      <c r="J1097" s="32" t="s">
        <v>446</v>
      </c>
      <c r="K1097">
        <v>3</v>
      </c>
      <c r="L1097">
        <v>12</v>
      </c>
      <c r="M1097">
        <v>66</v>
      </c>
      <c r="N1097" s="18" t="s">
        <v>89</v>
      </c>
      <c r="O1097" s="24" t="s">
        <v>34</v>
      </c>
      <c r="P1097" s="12" t="s">
        <v>480</v>
      </c>
      <c r="Q1097">
        <v>72</v>
      </c>
      <c r="R1097">
        <v>125</v>
      </c>
      <c r="S1097">
        <v>4</v>
      </c>
      <c r="T1097">
        <v>4</v>
      </c>
      <c r="U1097">
        <v>3</v>
      </c>
      <c r="V1097">
        <v>2</v>
      </c>
      <c r="Y1097" t="s">
        <v>1525</v>
      </c>
      <c r="Z1097">
        <v>1212</v>
      </c>
      <c r="AA1097" t="s">
        <v>72</v>
      </c>
    </row>
    <row r="1098" spans="1:27" x14ac:dyDescent="0.25">
      <c r="A1098" s="21" t="s">
        <v>247</v>
      </c>
      <c r="B1098" s="23" t="s">
        <v>252</v>
      </c>
      <c r="C1098" s="23" t="s">
        <v>2312</v>
      </c>
      <c r="D1098" s="36" t="str">
        <f>VLOOKUP(S1098, method!$A$1:$B$15, 2, 0)</f>
        <v>中後</v>
      </c>
      <c r="E1098">
        <v>539</v>
      </c>
      <c r="F1098">
        <v>6</v>
      </c>
      <c r="G1098" t="s">
        <v>617</v>
      </c>
      <c r="H1098" s="31" t="s">
        <v>450</v>
      </c>
      <c r="I1098" s="43">
        <v>1650</v>
      </c>
      <c r="J1098" s="32" t="s">
        <v>435</v>
      </c>
      <c r="K1098">
        <v>3</v>
      </c>
      <c r="L1098">
        <v>6</v>
      </c>
      <c r="M1098">
        <v>67</v>
      </c>
      <c r="N1098" s="18" t="s">
        <v>89</v>
      </c>
      <c r="O1098" s="24" t="s">
        <v>34</v>
      </c>
      <c r="P1098">
        <v>6</v>
      </c>
      <c r="Q1098">
        <v>11</v>
      </c>
      <c r="R1098">
        <v>123</v>
      </c>
      <c r="S1098">
        <v>8</v>
      </c>
      <c r="T1098">
        <v>8</v>
      </c>
      <c r="U1098">
        <v>9</v>
      </c>
      <c r="V1098">
        <v>6</v>
      </c>
      <c r="Y1098" t="s">
        <v>1086</v>
      </c>
      <c r="Z1098">
        <v>1196</v>
      </c>
      <c r="AA1098" t="s">
        <v>72</v>
      </c>
    </row>
    <row r="1099" spans="1:27" x14ac:dyDescent="0.25">
      <c r="A1099" s="21" t="s">
        <v>247</v>
      </c>
      <c r="B1099" s="23" t="s">
        <v>252</v>
      </c>
      <c r="C1099" s="23" t="s">
        <v>2312</v>
      </c>
      <c r="D1099" s="37" t="str">
        <f>VLOOKUP(S1099, method!$A$1:$B$15, 2, 0)</f>
        <v>中前</v>
      </c>
      <c r="E1099">
        <v>479</v>
      </c>
      <c r="F1099">
        <v>6</v>
      </c>
      <c r="G1099" t="s">
        <v>894</v>
      </c>
      <c r="H1099" s="31" t="s">
        <v>455</v>
      </c>
      <c r="I1099" s="43">
        <v>1650</v>
      </c>
      <c r="J1099" s="32" t="s">
        <v>435</v>
      </c>
      <c r="K1099">
        <v>3</v>
      </c>
      <c r="L1099">
        <v>5</v>
      </c>
      <c r="M1099">
        <v>67</v>
      </c>
      <c r="N1099" s="18" t="s">
        <v>89</v>
      </c>
      <c r="O1099" s="22" t="s">
        <v>471</v>
      </c>
      <c r="P1099" s="12" t="s">
        <v>464</v>
      </c>
      <c r="Q1099">
        <v>16</v>
      </c>
      <c r="R1099">
        <v>122</v>
      </c>
      <c r="S1099">
        <v>5</v>
      </c>
      <c r="T1099">
        <v>5</v>
      </c>
      <c r="U1099">
        <v>6</v>
      </c>
      <c r="V1099">
        <v>6</v>
      </c>
      <c r="Y1099" t="s">
        <v>732</v>
      </c>
      <c r="Z1099">
        <v>1216</v>
      </c>
      <c r="AA1099" t="s">
        <v>72</v>
      </c>
    </row>
    <row r="1100" spans="1:27" x14ac:dyDescent="0.25">
      <c r="A1100" s="21" t="s">
        <v>247</v>
      </c>
      <c r="B1100" s="23" t="s">
        <v>252</v>
      </c>
      <c r="C1100" s="23" t="s">
        <v>2312</v>
      </c>
      <c r="D1100" s="36" t="str">
        <f>VLOOKUP(S1100, method!$A$1:$B$15, 2, 0)</f>
        <v>中後</v>
      </c>
      <c r="E1100">
        <v>443</v>
      </c>
      <c r="F1100">
        <v>6</v>
      </c>
      <c r="G1100" t="s">
        <v>801</v>
      </c>
      <c r="H1100" s="42" t="s">
        <v>445</v>
      </c>
      <c r="I1100" s="43">
        <v>1650</v>
      </c>
      <c r="J1100" s="32" t="s">
        <v>435</v>
      </c>
      <c r="K1100">
        <v>3</v>
      </c>
      <c r="L1100">
        <v>10</v>
      </c>
      <c r="M1100">
        <v>67</v>
      </c>
      <c r="N1100" s="18" t="s">
        <v>89</v>
      </c>
      <c r="O1100" s="26" t="s">
        <v>693</v>
      </c>
      <c r="P1100" t="s">
        <v>600</v>
      </c>
      <c r="Q1100">
        <v>35</v>
      </c>
      <c r="R1100">
        <v>118</v>
      </c>
      <c r="S1100">
        <v>9</v>
      </c>
      <c r="T1100">
        <v>9</v>
      </c>
      <c r="U1100">
        <v>9</v>
      </c>
      <c r="V1100">
        <v>6</v>
      </c>
      <c r="Y1100" t="s">
        <v>1037</v>
      </c>
      <c r="Z1100">
        <v>1200</v>
      </c>
      <c r="AA1100" t="s">
        <v>72</v>
      </c>
    </row>
    <row r="1101" spans="1:27" x14ac:dyDescent="0.25">
      <c r="A1101" s="21" t="s">
        <v>247</v>
      </c>
      <c r="B1101" s="23" t="s">
        <v>252</v>
      </c>
      <c r="C1101" s="23" t="s">
        <v>2312</v>
      </c>
      <c r="D1101" s="35" t="str">
        <f>VLOOKUP(S1101, method!$A$1:$B$15, 2, 0)</f>
        <v>放頭</v>
      </c>
      <c r="E1101">
        <v>349</v>
      </c>
      <c r="F1101">
        <v>11</v>
      </c>
      <c r="G1101" t="s">
        <v>803</v>
      </c>
      <c r="H1101" s="31" t="s">
        <v>461</v>
      </c>
      <c r="I1101" s="43">
        <v>1650</v>
      </c>
      <c r="J1101" s="32" t="s">
        <v>435</v>
      </c>
      <c r="K1101">
        <v>3</v>
      </c>
      <c r="L1101">
        <v>8</v>
      </c>
      <c r="M1101">
        <v>67</v>
      </c>
      <c r="N1101" s="18" t="s">
        <v>89</v>
      </c>
      <c r="O1101" s="24" t="s">
        <v>34</v>
      </c>
      <c r="P1101" t="s">
        <v>488</v>
      </c>
      <c r="Q1101">
        <v>20</v>
      </c>
      <c r="R1101">
        <v>126</v>
      </c>
      <c r="S1101">
        <v>2</v>
      </c>
      <c r="T1101">
        <v>3</v>
      </c>
      <c r="U1101">
        <v>3</v>
      </c>
      <c r="V1101">
        <v>11</v>
      </c>
      <c r="Y1101" t="s">
        <v>1526</v>
      </c>
      <c r="Z1101">
        <v>1229</v>
      </c>
      <c r="AA1101" t="s">
        <v>72</v>
      </c>
    </row>
    <row r="1102" spans="1:27" x14ac:dyDescent="0.25">
      <c r="A1102" s="21" t="s">
        <v>247</v>
      </c>
      <c r="B1102" s="23" t="s">
        <v>252</v>
      </c>
      <c r="C1102" s="23" t="s">
        <v>2312</v>
      </c>
      <c r="D1102" s="35" t="str">
        <f>VLOOKUP(S1102, method!$A$1:$B$15, 2, 0)</f>
        <v>放頭</v>
      </c>
      <c r="E1102">
        <v>296</v>
      </c>
      <c r="F1102" s="28">
        <v>1</v>
      </c>
      <c r="G1102" t="s">
        <v>664</v>
      </c>
      <c r="H1102" s="30" t="s">
        <v>445</v>
      </c>
      <c r="I1102" s="43">
        <v>1650</v>
      </c>
      <c r="J1102" s="32" t="s">
        <v>435</v>
      </c>
      <c r="K1102">
        <v>3</v>
      </c>
      <c r="L1102">
        <v>6</v>
      </c>
      <c r="M1102">
        <v>62</v>
      </c>
      <c r="N1102" s="18" t="s">
        <v>89</v>
      </c>
      <c r="O1102" s="24" t="s">
        <v>34</v>
      </c>
      <c r="P1102" s="12">
        <v>1</v>
      </c>
      <c r="Q1102">
        <v>26</v>
      </c>
      <c r="R1102">
        <v>117</v>
      </c>
      <c r="S1102">
        <v>2</v>
      </c>
      <c r="T1102">
        <v>2</v>
      </c>
      <c r="U1102">
        <v>2</v>
      </c>
      <c r="V1102">
        <v>1</v>
      </c>
      <c r="Y1102" t="s">
        <v>608</v>
      </c>
      <c r="Z1102">
        <v>1222</v>
      </c>
      <c r="AA1102" t="s">
        <v>72</v>
      </c>
    </row>
    <row r="1103" spans="1:27" x14ac:dyDescent="0.25">
      <c r="A1103" s="21" t="s">
        <v>247</v>
      </c>
      <c r="B1103" s="23" t="s">
        <v>252</v>
      </c>
      <c r="C1103" s="23" t="s">
        <v>2312</v>
      </c>
      <c r="D1103" s="37" t="str">
        <f>VLOOKUP(S1103, method!$A$1:$B$15, 2, 0)</f>
        <v>中前</v>
      </c>
      <c r="E1103">
        <v>229</v>
      </c>
      <c r="F1103">
        <v>7</v>
      </c>
      <c r="G1103" t="s">
        <v>899</v>
      </c>
      <c r="H1103" s="31" t="s">
        <v>450</v>
      </c>
      <c r="I1103" s="43">
        <v>1650</v>
      </c>
      <c r="J1103" s="32" t="s">
        <v>435</v>
      </c>
      <c r="K1103">
        <v>3</v>
      </c>
      <c r="L1103">
        <v>8</v>
      </c>
      <c r="M1103">
        <v>64</v>
      </c>
      <c r="N1103" s="18" t="s">
        <v>89</v>
      </c>
      <c r="O1103" s="26" t="s">
        <v>410</v>
      </c>
      <c r="P1103" t="s">
        <v>629</v>
      </c>
      <c r="Q1103">
        <v>59</v>
      </c>
      <c r="R1103">
        <v>119</v>
      </c>
      <c r="S1103">
        <v>5</v>
      </c>
      <c r="T1103">
        <v>4</v>
      </c>
      <c r="U1103">
        <v>3</v>
      </c>
      <c r="V1103">
        <v>7</v>
      </c>
      <c r="Y1103" t="s">
        <v>1020</v>
      </c>
      <c r="Z1103">
        <v>1204</v>
      </c>
      <c r="AA1103" t="s">
        <v>72</v>
      </c>
    </row>
    <row r="1104" spans="1:27" x14ac:dyDescent="0.25">
      <c r="A1104" s="21" t="s">
        <v>247</v>
      </c>
      <c r="B1104" s="23" t="s">
        <v>252</v>
      </c>
      <c r="C1104" s="23" t="s">
        <v>2312</v>
      </c>
      <c r="D1104" s="38" t="str">
        <f>VLOOKUP(S1104, method!$A$1:$B$15, 2, 0)</f>
        <v>留後</v>
      </c>
      <c r="E1104">
        <v>175</v>
      </c>
      <c r="F1104">
        <v>10</v>
      </c>
      <c r="G1104" t="s">
        <v>628</v>
      </c>
      <c r="H1104" s="31" t="s">
        <v>455</v>
      </c>
      <c r="I1104" s="43">
        <v>1650</v>
      </c>
      <c r="J1104" s="32" t="s">
        <v>435</v>
      </c>
      <c r="K1104">
        <v>3</v>
      </c>
      <c r="L1104">
        <v>10</v>
      </c>
      <c r="M1104">
        <v>66</v>
      </c>
      <c r="N1104" s="18" t="s">
        <v>89</v>
      </c>
      <c r="O1104" s="19" t="s">
        <v>63</v>
      </c>
      <c r="P1104" t="s">
        <v>817</v>
      </c>
      <c r="Q1104">
        <v>67</v>
      </c>
      <c r="R1104">
        <v>122</v>
      </c>
      <c r="S1104">
        <v>12</v>
      </c>
      <c r="T1104">
        <v>12</v>
      </c>
      <c r="U1104">
        <v>11</v>
      </c>
      <c r="V1104">
        <v>10</v>
      </c>
      <c r="Y1104" t="s">
        <v>1070</v>
      </c>
      <c r="Z1104">
        <v>1185</v>
      </c>
      <c r="AA1104" t="s">
        <v>72</v>
      </c>
    </row>
    <row r="1105" spans="1:27" x14ac:dyDescent="0.25">
      <c r="A1105" s="21" t="s">
        <v>247</v>
      </c>
      <c r="B1105" s="23" t="s">
        <v>252</v>
      </c>
      <c r="C1105" s="23" t="s">
        <v>2312</v>
      </c>
      <c r="D1105" s="37" t="str">
        <f>VLOOKUP(S1105, method!$A$1:$B$15, 2, 0)</f>
        <v>中前</v>
      </c>
      <c r="E1105">
        <v>76</v>
      </c>
      <c r="F1105">
        <v>7</v>
      </c>
      <c r="G1105" t="s">
        <v>1032</v>
      </c>
      <c r="H1105" s="31" t="s">
        <v>450</v>
      </c>
      <c r="I1105" s="43">
        <v>1650</v>
      </c>
      <c r="J1105" s="32" t="s">
        <v>435</v>
      </c>
      <c r="K1105">
        <v>3</v>
      </c>
      <c r="L1105">
        <v>7</v>
      </c>
      <c r="M1105">
        <v>67</v>
      </c>
      <c r="N1105" s="18" t="s">
        <v>89</v>
      </c>
      <c r="O1105" s="19" t="s">
        <v>63</v>
      </c>
      <c r="P1105" t="s">
        <v>629</v>
      </c>
      <c r="Q1105">
        <v>9.5</v>
      </c>
      <c r="R1105">
        <v>122</v>
      </c>
      <c r="S1105">
        <v>5</v>
      </c>
      <c r="T1105">
        <v>5</v>
      </c>
      <c r="U1105">
        <v>4</v>
      </c>
      <c r="V1105">
        <v>7</v>
      </c>
      <c r="Y1105" t="s">
        <v>1081</v>
      </c>
      <c r="Z1105">
        <v>1191</v>
      </c>
      <c r="AA1105" t="s">
        <v>72</v>
      </c>
    </row>
    <row r="1106" spans="1:27" x14ac:dyDescent="0.25">
      <c r="A1106" s="21" t="s">
        <v>247</v>
      </c>
      <c r="B1106" s="23" t="s">
        <v>252</v>
      </c>
      <c r="C1106" s="23" t="s">
        <v>2312</v>
      </c>
      <c r="D1106" s="35" t="str">
        <f>VLOOKUP(S1106, method!$A$1:$B$15, 2, 0)</f>
        <v>放頭</v>
      </c>
      <c r="E1106">
        <v>34</v>
      </c>
      <c r="F1106" s="28">
        <v>3</v>
      </c>
      <c r="G1106" t="s">
        <v>1527</v>
      </c>
      <c r="H1106" s="31" t="s">
        <v>455</v>
      </c>
      <c r="I1106" s="43">
        <v>1650</v>
      </c>
      <c r="J1106" s="32" t="s">
        <v>435</v>
      </c>
      <c r="K1106">
        <v>3</v>
      </c>
      <c r="L1106">
        <v>2</v>
      </c>
      <c r="M1106">
        <v>67</v>
      </c>
      <c r="N1106" s="18" t="s">
        <v>89</v>
      </c>
      <c r="O1106" s="20" t="s">
        <v>19</v>
      </c>
      <c r="P1106" s="12" t="s">
        <v>558</v>
      </c>
      <c r="Q1106">
        <v>5.0999999999999996</v>
      </c>
      <c r="R1106">
        <v>122</v>
      </c>
      <c r="S1106">
        <v>2</v>
      </c>
      <c r="T1106">
        <v>3</v>
      </c>
      <c r="U1106">
        <v>3</v>
      </c>
      <c r="V1106">
        <v>3</v>
      </c>
      <c r="Y1106" t="s">
        <v>1048</v>
      </c>
      <c r="Z1106">
        <v>1189</v>
      </c>
      <c r="AA1106" t="s">
        <v>72</v>
      </c>
    </row>
    <row r="1107" spans="1:27" x14ac:dyDescent="0.25">
      <c r="A1107" s="21" t="s">
        <v>247</v>
      </c>
      <c r="B1107" s="24" t="s">
        <v>256</v>
      </c>
      <c r="C1107" s="24" t="s">
        <v>2313</v>
      </c>
      <c r="D1107" s="37" t="str">
        <f>VLOOKUP(S1107, method!$A$1:$B$15, 2, 0)</f>
        <v>中前</v>
      </c>
      <c r="E1107">
        <v>845</v>
      </c>
      <c r="F1107" s="28">
        <v>2</v>
      </c>
      <c r="G1107" t="s">
        <v>547</v>
      </c>
      <c r="H1107" s="31" t="s">
        <v>455</v>
      </c>
      <c r="I1107" s="43">
        <v>1650</v>
      </c>
      <c r="J1107" s="32" t="s">
        <v>446</v>
      </c>
      <c r="K1107">
        <v>3</v>
      </c>
      <c r="L1107">
        <v>5</v>
      </c>
      <c r="M1107">
        <v>68</v>
      </c>
      <c r="N1107" s="24" t="s">
        <v>45</v>
      </c>
      <c r="O1107" s="16" t="s">
        <v>29</v>
      </c>
      <c r="P1107" s="12" t="s">
        <v>591</v>
      </c>
      <c r="Q1107">
        <v>6</v>
      </c>
      <c r="R1107">
        <v>127</v>
      </c>
      <c r="S1107">
        <v>7</v>
      </c>
      <c r="T1107">
        <v>7</v>
      </c>
      <c r="U1107">
        <v>6</v>
      </c>
      <c r="V1107">
        <v>2</v>
      </c>
      <c r="Y1107" t="s">
        <v>257</v>
      </c>
      <c r="Z1107">
        <v>1115</v>
      </c>
      <c r="AA1107" t="s">
        <v>31</v>
      </c>
    </row>
    <row r="1108" spans="1:27" x14ac:dyDescent="0.25">
      <c r="A1108" s="21" t="s">
        <v>247</v>
      </c>
      <c r="B1108" s="24" t="s">
        <v>256</v>
      </c>
      <c r="C1108" s="24" t="s">
        <v>2313</v>
      </c>
      <c r="D1108" s="35" t="str">
        <f>VLOOKUP(S1108, method!$A$1:$B$15, 2, 0)</f>
        <v>放頭</v>
      </c>
      <c r="E1108">
        <v>735</v>
      </c>
      <c r="F1108">
        <v>8</v>
      </c>
      <c r="G1108" t="s">
        <v>523</v>
      </c>
      <c r="H1108" s="31" t="s">
        <v>450</v>
      </c>
      <c r="I1108" s="43">
        <v>1650</v>
      </c>
      <c r="J1108" s="33" t="s">
        <v>499</v>
      </c>
      <c r="K1108">
        <v>3</v>
      </c>
      <c r="L1108">
        <v>8</v>
      </c>
      <c r="M1108">
        <v>68</v>
      </c>
      <c r="N1108" s="24" t="s">
        <v>45</v>
      </c>
      <c r="O1108" s="21" t="s">
        <v>53</v>
      </c>
      <c r="P1108" t="s">
        <v>674</v>
      </c>
      <c r="Q1108">
        <v>3.7</v>
      </c>
      <c r="R1108">
        <v>126</v>
      </c>
      <c r="S1108">
        <v>3</v>
      </c>
      <c r="T1108">
        <v>4</v>
      </c>
      <c r="U1108">
        <v>4</v>
      </c>
      <c r="V1108">
        <v>8</v>
      </c>
      <c r="Y1108" t="s">
        <v>1528</v>
      </c>
      <c r="Z1108">
        <v>1107</v>
      </c>
      <c r="AA1108" t="s">
        <v>31</v>
      </c>
    </row>
    <row r="1109" spans="1:27" x14ac:dyDescent="0.25">
      <c r="A1109" s="21" t="s">
        <v>247</v>
      </c>
      <c r="B1109" s="24" t="s">
        <v>256</v>
      </c>
      <c r="C1109" s="24" t="s">
        <v>2313</v>
      </c>
      <c r="D1109" s="35" t="str">
        <f>VLOOKUP(S1109, method!$A$1:$B$15, 2, 0)</f>
        <v>放頭</v>
      </c>
      <c r="E1109">
        <v>712</v>
      </c>
      <c r="F1109" s="28">
        <v>1</v>
      </c>
      <c r="G1109" t="s">
        <v>444</v>
      </c>
      <c r="H1109" s="30" t="s">
        <v>445</v>
      </c>
      <c r="I1109" s="43">
        <v>1650</v>
      </c>
      <c r="J1109" s="32" t="s">
        <v>446</v>
      </c>
      <c r="K1109">
        <v>4</v>
      </c>
      <c r="L1109">
        <v>3</v>
      </c>
      <c r="M1109">
        <v>60</v>
      </c>
      <c r="N1109" s="24" t="s">
        <v>45</v>
      </c>
      <c r="O1109" s="21" t="s">
        <v>53</v>
      </c>
      <c r="P1109" s="12" t="s">
        <v>456</v>
      </c>
      <c r="Q1109">
        <v>2.6</v>
      </c>
      <c r="R1109">
        <v>135</v>
      </c>
      <c r="S1109">
        <v>1</v>
      </c>
      <c r="T1109">
        <v>1</v>
      </c>
      <c r="U1109">
        <v>1</v>
      </c>
      <c r="V1109">
        <v>1</v>
      </c>
      <c r="Y1109" t="s">
        <v>207</v>
      </c>
      <c r="Z1109">
        <v>1108</v>
      </c>
      <c r="AA1109" t="s">
        <v>31</v>
      </c>
    </row>
    <row r="1110" spans="1:27" x14ac:dyDescent="0.25">
      <c r="A1110" s="21" t="s">
        <v>247</v>
      </c>
      <c r="B1110" s="24" t="s">
        <v>256</v>
      </c>
      <c r="C1110" s="24" t="s">
        <v>2313</v>
      </c>
      <c r="D1110" s="35" t="str">
        <f>VLOOKUP(S1110, method!$A$1:$B$15, 2, 0)</f>
        <v>放頭</v>
      </c>
      <c r="E1110">
        <v>634</v>
      </c>
      <c r="F1110" s="28">
        <v>3</v>
      </c>
      <c r="G1110" t="s">
        <v>712</v>
      </c>
      <c r="H1110" s="30" t="s">
        <v>445</v>
      </c>
      <c r="I1110">
        <v>1800</v>
      </c>
      <c r="J1110" s="32" t="s">
        <v>446</v>
      </c>
      <c r="K1110">
        <v>4</v>
      </c>
      <c r="L1110">
        <v>6</v>
      </c>
      <c r="M1110">
        <v>60</v>
      </c>
      <c r="N1110" s="24" t="s">
        <v>45</v>
      </c>
      <c r="O1110" s="16" t="s">
        <v>29</v>
      </c>
      <c r="P1110" s="12" t="s">
        <v>464</v>
      </c>
      <c r="Q1110">
        <v>4.5</v>
      </c>
      <c r="R1110">
        <v>135</v>
      </c>
      <c r="S1110">
        <v>2</v>
      </c>
      <c r="T1110">
        <v>3</v>
      </c>
      <c r="U1110">
        <v>4</v>
      </c>
      <c r="V1110">
        <v>3</v>
      </c>
      <c r="W1110">
        <v>3</v>
      </c>
      <c r="Y1110" t="s">
        <v>1529</v>
      </c>
      <c r="Z1110">
        <v>1102</v>
      </c>
      <c r="AA1110" t="s">
        <v>1530</v>
      </c>
    </row>
    <row r="1111" spans="1:27" x14ac:dyDescent="0.25">
      <c r="A1111" s="21" t="s">
        <v>247</v>
      </c>
      <c r="B1111" s="24" t="s">
        <v>256</v>
      </c>
      <c r="C1111" s="24" t="s">
        <v>2313</v>
      </c>
      <c r="D1111" s="35" t="str">
        <f>VLOOKUP(S1111, method!$A$1:$B$15, 2, 0)</f>
        <v>放頭</v>
      </c>
      <c r="E1111">
        <v>553</v>
      </c>
      <c r="F1111" s="28">
        <v>3</v>
      </c>
      <c r="G1111" t="s">
        <v>557</v>
      </c>
      <c r="H1111" s="30" t="s">
        <v>445</v>
      </c>
      <c r="I1111" s="43">
        <v>1650</v>
      </c>
      <c r="J1111" s="32" t="s">
        <v>446</v>
      </c>
      <c r="K1111">
        <v>4</v>
      </c>
      <c r="L1111">
        <v>10</v>
      </c>
      <c r="M1111">
        <v>60</v>
      </c>
      <c r="N1111" s="24" t="s">
        <v>45</v>
      </c>
      <c r="O1111" s="21" t="s">
        <v>44</v>
      </c>
      <c r="P1111" s="12" t="s">
        <v>480</v>
      </c>
      <c r="Q1111">
        <v>9.3000000000000007</v>
      </c>
      <c r="R1111">
        <v>135</v>
      </c>
      <c r="S1111">
        <v>2</v>
      </c>
      <c r="T1111">
        <v>2</v>
      </c>
      <c r="U1111">
        <v>2</v>
      </c>
      <c r="V1111">
        <v>3</v>
      </c>
      <c r="Y1111" t="s">
        <v>1531</v>
      </c>
      <c r="Z1111">
        <v>1109</v>
      </c>
      <c r="AA1111" t="s">
        <v>124</v>
      </c>
    </row>
    <row r="1112" spans="1:27" x14ac:dyDescent="0.25">
      <c r="A1112" s="21" t="s">
        <v>247</v>
      </c>
      <c r="B1112" s="24" t="s">
        <v>256</v>
      </c>
      <c r="C1112" s="24" t="s">
        <v>2313</v>
      </c>
      <c r="D1112" s="37" t="str">
        <f>VLOOKUP(S1112, method!$A$1:$B$15, 2, 0)</f>
        <v>中前</v>
      </c>
      <c r="E1112">
        <v>483</v>
      </c>
      <c r="F1112" s="28">
        <v>3</v>
      </c>
      <c r="G1112" t="s">
        <v>458</v>
      </c>
      <c r="H1112" s="30" t="s">
        <v>445</v>
      </c>
      <c r="I1112" s="43">
        <v>1650</v>
      </c>
      <c r="J1112" s="32" t="s">
        <v>435</v>
      </c>
      <c r="K1112">
        <v>4</v>
      </c>
      <c r="L1112">
        <v>6</v>
      </c>
      <c r="M1112">
        <v>60</v>
      </c>
      <c r="N1112" s="24" t="s">
        <v>45</v>
      </c>
      <c r="O1112" s="21" t="s">
        <v>44</v>
      </c>
      <c r="P1112" s="12" t="s">
        <v>451</v>
      </c>
      <c r="Q1112">
        <v>8.1</v>
      </c>
      <c r="R1112">
        <v>135</v>
      </c>
      <c r="S1112">
        <v>5</v>
      </c>
      <c r="T1112">
        <v>5</v>
      </c>
      <c r="U1112">
        <v>7</v>
      </c>
      <c r="V1112">
        <v>3</v>
      </c>
      <c r="Y1112" t="s">
        <v>1050</v>
      </c>
      <c r="Z1112">
        <v>1105</v>
      </c>
      <c r="AA1112" t="s">
        <v>875</v>
      </c>
    </row>
    <row r="1113" spans="1:27" x14ac:dyDescent="0.25">
      <c r="A1113" s="21" t="s">
        <v>247</v>
      </c>
      <c r="B1113" s="24" t="s">
        <v>256</v>
      </c>
      <c r="C1113" s="24" t="s">
        <v>2313</v>
      </c>
      <c r="D1113" s="37" t="str">
        <f>VLOOKUP(S1113, method!$A$1:$B$15, 2, 0)</f>
        <v>中前</v>
      </c>
      <c r="E1113">
        <v>415</v>
      </c>
      <c r="F1113">
        <v>6</v>
      </c>
      <c r="G1113" t="s">
        <v>1159</v>
      </c>
      <c r="H1113" t="s">
        <v>429</v>
      </c>
      <c r="I1113">
        <v>1800</v>
      </c>
      <c r="J1113" s="32" t="s">
        <v>435</v>
      </c>
      <c r="K1113">
        <v>3</v>
      </c>
      <c r="L1113">
        <v>5</v>
      </c>
      <c r="M1113">
        <v>62</v>
      </c>
      <c r="N1113" s="24" t="s">
        <v>45</v>
      </c>
      <c r="O1113" s="26" t="s">
        <v>389</v>
      </c>
      <c r="P1113">
        <v>6</v>
      </c>
      <c r="Q1113">
        <v>36</v>
      </c>
      <c r="R1113">
        <v>117</v>
      </c>
      <c r="S1113">
        <v>4</v>
      </c>
      <c r="T1113">
        <v>3</v>
      </c>
      <c r="U1113">
        <v>3</v>
      </c>
      <c r="V1113">
        <v>3</v>
      </c>
      <c r="W1113">
        <v>6</v>
      </c>
      <c r="Y1113" t="s">
        <v>1532</v>
      </c>
      <c r="Z1113">
        <v>1111</v>
      </c>
      <c r="AA1113" t="s">
        <v>77</v>
      </c>
    </row>
    <row r="1114" spans="1:27" x14ac:dyDescent="0.25">
      <c r="A1114" s="21" t="s">
        <v>247</v>
      </c>
      <c r="B1114" s="24" t="s">
        <v>256</v>
      </c>
      <c r="C1114" s="24" t="s">
        <v>2313</v>
      </c>
      <c r="D1114" s="36" t="str">
        <f>VLOOKUP(S1114, method!$A$1:$B$15, 2, 0)</f>
        <v>中後</v>
      </c>
      <c r="E1114">
        <v>395</v>
      </c>
      <c r="F1114">
        <v>12</v>
      </c>
      <c r="G1114" t="s">
        <v>1042</v>
      </c>
      <c r="H1114" t="s">
        <v>506</v>
      </c>
      <c r="I1114">
        <v>1600</v>
      </c>
      <c r="J1114" s="32" t="s">
        <v>435</v>
      </c>
      <c r="K1114">
        <v>3</v>
      </c>
      <c r="L1114">
        <v>3</v>
      </c>
      <c r="M1114">
        <v>64</v>
      </c>
      <c r="N1114" s="24" t="s">
        <v>45</v>
      </c>
      <c r="O1114" s="20" t="s">
        <v>58</v>
      </c>
      <c r="P1114">
        <v>4</v>
      </c>
      <c r="Q1114">
        <v>22</v>
      </c>
      <c r="R1114">
        <v>120</v>
      </c>
      <c r="S1114">
        <v>10</v>
      </c>
      <c r="T1114">
        <v>10</v>
      </c>
      <c r="U1114">
        <v>11</v>
      </c>
      <c r="V1114">
        <v>12</v>
      </c>
      <c r="Y1114" t="s">
        <v>1533</v>
      </c>
      <c r="Z1114">
        <v>1123</v>
      </c>
      <c r="AA1114" t="s">
        <v>1534</v>
      </c>
    </row>
    <row r="1115" spans="1:27" x14ac:dyDescent="0.25">
      <c r="A1115" s="21" t="s">
        <v>247</v>
      </c>
      <c r="B1115" s="24" t="s">
        <v>256</v>
      </c>
      <c r="C1115" s="24" t="s">
        <v>2313</v>
      </c>
      <c r="D1115" s="36" t="str">
        <f>VLOOKUP(S1115, method!$A$1:$B$15, 2, 0)</f>
        <v>中後</v>
      </c>
      <c r="E1115">
        <v>317</v>
      </c>
      <c r="F1115">
        <v>8</v>
      </c>
      <c r="G1115" t="s">
        <v>644</v>
      </c>
      <c r="H1115" t="s">
        <v>429</v>
      </c>
      <c r="I1115">
        <v>1600</v>
      </c>
      <c r="J1115" s="32" t="s">
        <v>435</v>
      </c>
      <c r="K1115">
        <v>3</v>
      </c>
      <c r="L1115">
        <v>9</v>
      </c>
      <c r="M1115">
        <v>64</v>
      </c>
      <c r="N1115" s="24" t="s">
        <v>45</v>
      </c>
      <c r="O1115" s="20" t="s">
        <v>58</v>
      </c>
      <c r="P1115" t="s">
        <v>519</v>
      </c>
      <c r="Q1115">
        <v>125</v>
      </c>
      <c r="R1115">
        <v>115</v>
      </c>
      <c r="S1115">
        <v>9</v>
      </c>
      <c r="T1115">
        <v>6</v>
      </c>
      <c r="U1115">
        <v>6</v>
      </c>
      <c r="V1115">
        <v>8</v>
      </c>
      <c r="Y1115" t="s">
        <v>727</v>
      </c>
      <c r="Z1115">
        <v>1130</v>
      </c>
      <c r="AA1115" t="s">
        <v>543</v>
      </c>
    </row>
    <row r="1116" spans="1:27" x14ac:dyDescent="0.25">
      <c r="A1116" s="21" t="s">
        <v>247</v>
      </c>
      <c r="B1116" s="25" t="s">
        <v>259</v>
      </c>
      <c r="C1116" s="25" t="s">
        <v>2314</v>
      </c>
      <c r="D1116" s="35" t="str">
        <f>VLOOKUP(S1116, method!$A$1:$B$15, 2, 0)</f>
        <v>放頭</v>
      </c>
      <c r="E1116">
        <v>32</v>
      </c>
      <c r="F1116" s="28">
        <v>3</v>
      </c>
      <c r="G1116" t="s">
        <v>1013</v>
      </c>
      <c r="H1116" s="31" t="s">
        <v>455</v>
      </c>
      <c r="I1116" s="43">
        <v>1650</v>
      </c>
      <c r="J1116" s="32" t="s">
        <v>446</v>
      </c>
      <c r="K1116">
        <v>3</v>
      </c>
      <c r="L1116">
        <v>7</v>
      </c>
      <c r="M1116">
        <v>68</v>
      </c>
      <c r="N1116" s="24" t="s">
        <v>145</v>
      </c>
      <c r="O1116" s="25" t="s">
        <v>150</v>
      </c>
      <c r="P1116" s="12">
        <v>1</v>
      </c>
      <c r="Q1116">
        <v>5</v>
      </c>
      <c r="R1116">
        <v>125</v>
      </c>
      <c r="S1116">
        <v>1</v>
      </c>
      <c r="T1116">
        <v>1</v>
      </c>
      <c r="U1116">
        <v>1</v>
      </c>
      <c r="V1116">
        <v>3</v>
      </c>
      <c r="Y1116" t="s">
        <v>715</v>
      </c>
      <c r="Z1116">
        <v>1124</v>
      </c>
      <c r="AA1116" t="s">
        <v>147</v>
      </c>
    </row>
    <row r="1117" spans="1:27" x14ac:dyDescent="0.25">
      <c r="A1117" s="21" t="s">
        <v>247</v>
      </c>
      <c r="B1117" s="25" t="s">
        <v>259</v>
      </c>
      <c r="C1117" s="25" t="s">
        <v>2314</v>
      </c>
      <c r="D1117" s="35" t="str">
        <f>VLOOKUP(S1117, method!$A$1:$B$15, 2, 0)</f>
        <v>放頭</v>
      </c>
      <c r="E1117">
        <v>785</v>
      </c>
      <c r="F1117" s="28">
        <v>1</v>
      </c>
      <c r="G1117" t="s">
        <v>549</v>
      </c>
      <c r="H1117" s="31" t="s">
        <v>461</v>
      </c>
      <c r="I1117" s="43">
        <v>1650</v>
      </c>
      <c r="J1117" s="32" t="s">
        <v>446</v>
      </c>
      <c r="K1117">
        <v>3</v>
      </c>
      <c r="L1117">
        <v>5</v>
      </c>
      <c r="M1117">
        <v>61</v>
      </c>
      <c r="N1117" s="24" t="s">
        <v>145</v>
      </c>
      <c r="O1117" s="25" t="s">
        <v>150</v>
      </c>
      <c r="P1117" s="12" t="s">
        <v>431</v>
      </c>
      <c r="Q1117">
        <v>10</v>
      </c>
      <c r="R1117">
        <v>120</v>
      </c>
      <c r="S1117">
        <v>3</v>
      </c>
      <c r="T1117">
        <v>2</v>
      </c>
      <c r="U1117">
        <v>1</v>
      </c>
      <c r="V1117">
        <v>1</v>
      </c>
      <c r="Y1117" t="s">
        <v>181</v>
      </c>
      <c r="Z1117">
        <v>1121</v>
      </c>
      <c r="AA1117" t="s">
        <v>147</v>
      </c>
    </row>
    <row r="1118" spans="1:27" x14ac:dyDescent="0.25">
      <c r="A1118" s="21" t="s">
        <v>247</v>
      </c>
      <c r="B1118" s="25" t="s">
        <v>259</v>
      </c>
      <c r="C1118" s="25" t="s">
        <v>2314</v>
      </c>
      <c r="D1118" s="37" t="str">
        <f>VLOOKUP(S1118, method!$A$1:$B$15, 2, 0)</f>
        <v>中前</v>
      </c>
      <c r="E1118">
        <v>746</v>
      </c>
      <c r="F1118">
        <v>10</v>
      </c>
      <c r="G1118" t="s">
        <v>1169</v>
      </c>
      <c r="H1118" t="s">
        <v>429</v>
      </c>
      <c r="I1118">
        <v>1200</v>
      </c>
      <c r="J1118" s="32" t="s">
        <v>446</v>
      </c>
      <c r="K1118">
        <v>3</v>
      </c>
      <c r="L1118">
        <v>2</v>
      </c>
      <c r="M1118">
        <v>63</v>
      </c>
      <c r="N1118" s="24" t="s">
        <v>145</v>
      </c>
      <c r="O1118" s="16" t="s">
        <v>316</v>
      </c>
      <c r="P1118">
        <v>4</v>
      </c>
      <c r="Q1118">
        <v>24</v>
      </c>
      <c r="R1118">
        <v>120</v>
      </c>
      <c r="S1118">
        <v>7</v>
      </c>
      <c r="T1118">
        <v>9</v>
      </c>
      <c r="U1118">
        <v>10</v>
      </c>
      <c r="Y1118" t="s">
        <v>1175</v>
      </c>
      <c r="Z1118">
        <v>1120</v>
      </c>
      <c r="AA1118" t="s">
        <v>147</v>
      </c>
    </row>
    <row r="1119" spans="1:27" x14ac:dyDescent="0.25">
      <c r="A1119" s="21" t="s">
        <v>247</v>
      </c>
      <c r="B1119" s="25" t="s">
        <v>259</v>
      </c>
      <c r="C1119" s="25" t="s">
        <v>2314</v>
      </c>
      <c r="D1119" s="37" t="str">
        <f>VLOOKUP(S1119, method!$A$1:$B$15, 2, 0)</f>
        <v>中前</v>
      </c>
      <c r="E1119">
        <v>694</v>
      </c>
      <c r="F1119" s="34">
        <v>5</v>
      </c>
      <c r="G1119" t="s">
        <v>593</v>
      </c>
      <c r="H1119" s="31" t="s">
        <v>461</v>
      </c>
      <c r="I1119">
        <v>1200</v>
      </c>
      <c r="J1119" s="32" t="s">
        <v>446</v>
      </c>
      <c r="K1119">
        <v>3</v>
      </c>
      <c r="L1119">
        <v>2</v>
      </c>
      <c r="M1119">
        <v>64</v>
      </c>
      <c r="N1119" s="24" t="s">
        <v>145</v>
      </c>
      <c r="O1119" s="22" t="s">
        <v>471</v>
      </c>
      <c r="P1119" s="12" t="s">
        <v>456</v>
      </c>
      <c r="Q1119">
        <v>11</v>
      </c>
      <c r="R1119">
        <v>121</v>
      </c>
      <c r="S1119">
        <v>4</v>
      </c>
      <c r="T1119">
        <v>4</v>
      </c>
      <c r="U1119">
        <v>5</v>
      </c>
      <c r="Y1119" t="s">
        <v>1058</v>
      </c>
      <c r="Z1119">
        <v>1126</v>
      </c>
      <c r="AA1119" t="s">
        <v>147</v>
      </c>
    </row>
    <row r="1120" spans="1:27" x14ac:dyDescent="0.25">
      <c r="A1120" s="21" t="s">
        <v>247</v>
      </c>
      <c r="B1120" s="25" t="s">
        <v>259</v>
      </c>
      <c r="C1120" s="25" t="s">
        <v>2314</v>
      </c>
      <c r="D1120" s="35" t="str">
        <f>VLOOKUP(S1120, method!$A$1:$B$15, 2, 0)</f>
        <v>放頭</v>
      </c>
      <c r="E1120">
        <v>643</v>
      </c>
      <c r="F1120" s="34">
        <v>4</v>
      </c>
      <c r="G1120" t="s">
        <v>1277</v>
      </c>
      <c r="H1120" t="s">
        <v>518</v>
      </c>
      <c r="I1120">
        <v>1200</v>
      </c>
      <c r="J1120" s="32" t="s">
        <v>446</v>
      </c>
      <c r="K1120">
        <v>3</v>
      </c>
      <c r="L1120">
        <v>9</v>
      </c>
      <c r="M1120">
        <v>64</v>
      </c>
      <c r="N1120" s="24" t="s">
        <v>145</v>
      </c>
      <c r="O1120" s="22" t="s">
        <v>471</v>
      </c>
      <c r="P1120" s="12" t="s">
        <v>480</v>
      </c>
      <c r="Q1120">
        <v>37</v>
      </c>
      <c r="R1120">
        <v>121</v>
      </c>
      <c r="S1120">
        <v>2</v>
      </c>
      <c r="T1120">
        <v>2</v>
      </c>
      <c r="U1120">
        <v>4</v>
      </c>
      <c r="Y1120" t="s">
        <v>1535</v>
      </c>
      <c r="Z1120">
        <v>1112</v>
      </c>
      <c r="AA1120" t="s">
        <v>147</v>
      </c>
    </row>
    <row r="1121" spans="1:27" x14ac:dyDescent="0.25">
      <c r="A1121" s="21" t="s">
        <v>247</v>
      </c>
      <c r="B1121" s="25" t="s">
        <v>259</v>
      </c>
      <c r="C1121" s="25" t="s">
        <v>2314</v>
      </c>
      <c r="D1121" s="37" t="str">
        <f>VLOOKUP(S1121, method!$A$1:$B$15, 2, 0)</f>
        <v>中前</v>
      </c>
      <c r="E1121">
        <v>629</v>
      </c>
      <c r="F1121">
        <v>10</v>
      </c>
      <c r="G1121" t="s">
        <v>985</v>
      </c>
      <c r="H1121" t="s">
        <v>434</v>
      </c>
      <c r="I1121">
        <v>1400</v>
      </c>
      <c r="J1121" s="32" t="s">
        <v>435</v>
      </c>
      <c r="K1121">
        <v>3</v>
      </c>
      <c r="L1121">
        <v>4</v>
      </c>
      <c r="M1121">
        <v>64</v>
      </c>
      <c r="N1121" s="24" t="s">
        <v>145</v>
      </c>
      <c r="O1121" s="25" t="s">
        <v>150</v>
      </c>
      <c r="P1121" t="s">
        <v>459</v>
      </c>
      <c r="Q1121">
        <v>25</v>
      </c>
      <c r="R1121">
        <v>123</v>
      </c>
      <c r="S1121">
        <v>5</v>
      </c>
      <c r="T1121">
        <v>5</v>
      </c>
      <c r="U1121">
        <v>7</v>
      </c>
      <c r="V1121">
        <v>10</v>
      </c>
      <c r="Y1121" t="s">
        <v>1536</v>
      </c>
      <c r="Z1121">
        <v>1129</v>
      </c>
      <c r="AA1121" t="s">
        <v>147</v>
      </c>
    </row>
    <row r="1122" spans="1:27" x14ac:dyDescent="0.25">
      <c r="A1122" s="21" t="s">
        <v>247</v>
      </c>
      <c r="B1122" s="25" t="s">
        <v>259</v>
      </c>
      <c r="C1122" s="25" t="s">
        <v>2314</v>
      </c>
      <c r="D1122" s="36" t="str">
        <f>VLOOKUP(S1122, method!$A$1:$B$15, 2, 0)</f>
        <v>中後</v>
      </c>
      <c r="E1122">
        <v>587</v>
      </c>
      <c r="F1122" s="28">
        <v>1</v>
      </c>
      <c r="G1122" t="s">
        <v>1377</v>
      </c>
      <c r="H1122" t="s">
        <v>429</v>
      </c>
      <c r="I1122">
        <v>1400</v>
      </c>
      <c r="J1122" s="32" t="s">
        <v>435</v>
      </c>
      <c r="K1122">
        <v>4</v>
      </c>
      <c r="L1122">
        <v>11</v>
      </c>
      <c r="M1122">
        <v>59</v>
      </c>
      <c r="N1122" s="24" t="s">
        <v>145</v>
      </c>
      <c r="O1122" s="16" t="s">
        <v>29</v>
      </c>
      <c r="P1122" s="12" t="s">
        <v>591</v>
      </c>
      <c r="Q1122">
        <v>16</v>
      </c>
      <c r="R1122">
        <v>135</v>
      </c>
      <c r="S1122">
        <v>9</v>
      </c>
      <c r="T1122">
        <v>11</v>
      </c>
      <c r="U1122">
        <v>9</v>
      </c>
      <c r="V1122">
        <v>1</v>
      </c>
      <c r="Y1122" t="s">
        <v>1537</v>
      </c>
      <c r="Z1122">
        <v>1135</v>
      </c>
      <c r="AA1122" t="s">
        <v>147</v>
      </c>
    </row>
    <row r="1123" spans="1:27" x14ac:dyDescent="0.25">
      <c r="A1123" s="21" t="s">
        <v>247</v>
      </c>
      <c r="B1123" s="25" t="s">
        <v>259</v>
      </c>
      <c r="C1123" s="25" t="s">
        <v>2314</v>
      </c>
      <c r="D1123" s="36" t="str">
        <f>VLOOKUP(S1123, method!$A$1:$B$15, 2, 0)</f>
        <v>中後</v>
      </c>
      <c r="E1123">
        <v>526</v>
      </c>
      <c r="F1123" s="34">
        <v>5</v>
      </c>
      <c r="G1123" t="s">
        <v>528</v>
      </c>
      <c r="H1123" t="s">
        <v>434</v>
      </c>
      <c r="I1123">
        <v>1400</v>
      </c>
      <c r="J1123" s="32" t="s">
        <v>446</v>
      </c>
      <c r="K1123">
        <v>4</v>
      </c>
      <c r="L1123">
        <v>13</v>
      </c>
      <c r="M1123">
        <v>60</v>
      </c>
      <c r="N1123" s="24" t="s">
        <v>145</v>
      </c>
      <c r="O1123" s="16" t="s">
        <v>29</v>
      </c>
      <c r="P1123" s="12" t="s">
        <v>521</v>
      </c>
      <c r="Q1123">
        <v>33</v>
      </c>
      <c r="R1123">
        <v>135</v>
      </c>
      <c r="S1123">
        <v>10</v>
      </c>
      <c r="T1123">
        <v>11</v>
      </c>
      <c r="U1123">
        <v>11</v>
      </c>
      <c r="V1123">
        <v>5</v>
      </c>
      <c r="Y1123" t="s">
        <v>1538</v>
      </c>
      <c r="Z1123">
        <v>1117</v>
      </c>
      <c r="AA1123" t="s">
        <v>147</v>
      </c>
    </row>
    <row r="1124" spans="1:27" x14ac:dyDescent="0.25">
      <c r="A1124" s="21" t="s">
        <v>247</v>
      </c>
      <c r="B1124" s="25" t="s">
        <v>259</v>
      </c>
      <c r="C1124" s="25" t="s">
        <v>2314</v>
      </c>
      <c r="D1124" s="37" t="str">
        <f>VLOOKUP(S1124, method!$A$1:$B$15, 2, 0)</f>
        <v>中前</v>
      </c>
      <c r="E1124">
        <v>454</v>
      </c>
      <c r="F1124">
        <v>7</v>
      </c>
      <c r="G1124" t="s">
        <v>1372</v>
      </c>
      <c r="H1124" t="s">
        <v>434</v>
      </c>
      <c r="I1124">
        <v>1400</v>
      </c>
      <c r="J1124" s="32" t="s">
        <v>435</v>
      </c>
      <c r="K1124">
        <v>3</v>
      </c>
      <c r="L1124">
        <v>4</v>
      </c>
      <c r="M1124">
        <v>62</v>
      </c>
      <c r="N1124" s="24" t="s">
        <v>145</v>
      </c>
      <c r="O1124" s="25" t="s">
        <v>49</v>
      </c>
      <c r="P1124" t="s">
        <v>600</v>
      </c>
      <c r="Q1124">
        <v>80</v>
      </c>
      <c r="R1124">
        <v>118</v>
      </c>
      <c r="S1124">
        <v>4</v>
      </c>
      <c r="T1124">
        <v>4</v>
      </c>
      <c r="U1124">
        <v>4</v>
      </c>
      <c r="V1124">
        <v>7</v>
      </c>
      <c r="Y1124" t="s">
        <v>1539</v>
      </c>
      <c r="Z1124">
        <v>1101</v>
      </c>
      <c r="AA1124" t="s">
        <v>147</v>
      </c>
    </row>
    <row r="1125" spans="1:27" x14ac:dyDescent="0.25">
      <c r="A1125" s="21" t="s">
        <v>247</v>
      </c>
      <c r="B1125" s="25" t="s">
        <v>259</v>
      </c>
      <c r="C1125" s="25" t="s">
        <v>2314</v>
      </c>
      <c r="D1125" s="36" t="str">
        <f>VLOOKUP(S1125, method!$A$1:$B$15, 2, 0)</f>
        <v>中後</v>
      </c>
      <c r="E1125">
        <v>396</v>
      </c>
      <c r="F1125">
        <v>8</v>
      </c>
      <c r="G1125" t="s">
        <v>1042</v>
      </c>
      <c r="H1125" t="s">
        <v>506</v>
      </c>
      <c r="I1125">
        <v>1200</v>
      </c>
      <c r="J1125" s="32" t="s">
        <v>435</v>
      </c>
      <c r="K1125">
        <v>3</v>
      </c>
      <c r="L1125">
        <v>8</v>
      </c>
      <c r="M1125">
        <v>64</v>
      </c>
      <c r="N1125" s="24" t="s">
        <v>145</v>
      </c>
      <c r="O1125" s="24" t="s">
        <v>34</v>
      </c>
      <c r="P1125">
        <v>3</v>
      </c>
      <c r="Q1125">
        <v>150</v>
      </c>
      <c r="R1125">
        <v>119</v>
      </c>
      <c r="S1125">
        <v>8</v>
      </c>
      <c r="T1125">
        <v>8</v>
      </c>
      <c r="U1125">
        <v>8</v>
      </c>
      <c r="Y1125" t="s">
        <v>277</v>
      </c>
      <c r="Z1125">
        <v>1133</v>
      </c>
      <c r="AA1125" t="s">
        <v>147</v>
      </c>
    </row>
    <row r="1126" spans="1:27" x14ac:dyDescent="0.25">
      <c r="A1126" s="21" t="s">
        <v>247</v>
      </c>
      <c r="B1126" s="25" t="s">
        <v>259</v>
      </c>
      <c r="C1126" s="25" t="s">
        <v>2314</v>
      </c>
      <c r="D1126" s="35" t="str">
        <f>VLOOKUP(S1126, method!$A$1:$B$15, 2, 0)</f>
        <v>放頭</v>
      </c>
      <c r="E1126">
        <v>344</v>
      </c>
      <c r="F1126">
        <v>8</v>
      </c>
      <c r="G1126" t="s">
        <v>1044</v>
      </c>
      <c r="H1126" t="s">
        <v>441</v>
      </c>
      <c r="I1126">
        <v>1200</v>
      </c>
      <c r="J1126" s="32" t="s">
        <v>435</v>
      </c>
      <c r="K1126">
        <v>3</v>
      </c>
      <c r="L1126">
        <v>7</v>
      </c>
      <c r="M1126">
        <v>64</v>
      </c>
      <c r="N1126" s="24" t="s">
        <v>145</v>
      </c>
      <c r="O1126" s="24" t="s">
        <v>34</v>
      </c>
      <c r="P1126" t="s">
        <v>600</v>
      </c>
      <c r="Q1126">
        <v>73</v>
      </c>
      <c r="R1126">
        <v>122</v>
      </c>
      <c r="S1126">
        <v>3</v>
      </c>
      <c r="T1126">
        <v>2</v>
      </c>
      <c r="U1126">
        <v>8</v>
      </c>
      <c r="Y1126" t="s">
        <v>1175</v>
      </c>
      <c r="Z1126">
        <v>1133</v>
      </c>
      <c r="AA1126" t="s">
        <v>543</v>
      </c>
    </row>
    <row r="1127" spans="1:27" x14ac:dyDescent="0.25">
      <c r="A1127" s="21" t="s">
        <v>247</v>
      </c>
      <c r="B1127" s="26" t="s">
        <v>261</v>
      </c>
      <c r="C1127" s="26" t="s">
        <v>2315</v>
      </c>
      <c r="D1127" s="35" t="str">
        <f>VLOOKUP(S1127, method!$A$1:$B$15, 2, 0)</f>
        <v>放頭</v>
      </c>
      <c r="E1127">
        <v>28</v>
      </c>
      <c r="F1127" s="34">
        <v>4</v>
      </c>
      <c r="G1127" t="s">
        <v>587</v>
      </c>
      <c r="H1127" t="s">
        <v>518</v>
      </c>
      <c r="I1127">
        <v>1400</v>
      </c>
      <c r="J1127" s="32" t="s">
        <v>446</v>
      </c>
      <c r="K1127">
        <v>3</v>
      </c>
      <c r="L1127">
        <v>4</v>
      </c>
      <c r="M1127">
        <v>68</v>
      </c>
      <c r="N1127" s="16" t="s">
        <v>80</v>
      </c>
      <c r="O1127" s="19" t="s">
        <v>63</v>
      </c>
      <c r="P1127" s="12" t="s">
        <v>451</v>
      </c>
      <c r="Q1127">
        <v>25</v>
      </c>
      <c r="R1127">
        <v>125</v>
      </c>
      <c r="S1127">
        <v>1</v>
      </c>
      <c r="T1127">
        <v>3</v>
      </c>
      <c r="U1127">
        <v>3</v>
      </c>
      <c r="V1127">
        <v>4</v>
      </c>
      <c r="Y1127" t="s">
        <v>1540</v>
      </c>
      <c r="Z1127">
        <v>1143</v>
      </c>
      <c r="AA1127" t="s">
        <v>453</v>
      </c>
    </row>
    <row r="1128" spans="1:27" x14ac:dyDescent="0.25">
      <c r="A1128" s="21" t="s">
        <v>247</v>
      </c>
      <c r="B1128" s="26" t="s">
        <v>261</v>
      </c>
      <c r="C1128" s="26" t="s">
        <v>2315</v>
      </c>
      <c r="D1128" s="37" t="str">
        <f>VLOOKUP(S1128, method!$A$1:$B$15, 2, 0)</f>
        <v>中前</v>
      </c>
      <c r="E1128">
        <v>725</v>
      </c>
      <c r="F1128">
        <v>8</v>
      </c>
      <c r="G1128" t="s">
        <v>1541</v>
      </c>
      <c r="H1128" t="s">
        <v>518</v>
      </c>
      <c r="I1128">
        <v>1400</v>
      </c>
      <c r="J1128" s="32" t="s">
        <v>435</v>
      </c>
      <c r="K1128">
        <v>3</v>
      </c>
      <c r="L1128">
        <v>1</v>
      </c>
      <c r="M1128">
        <v>68</v>
      </c>
      <c r="N1128" s="16" t="s">
        <v>80</v>
      </c>
      <c r="O1128" s="19" t="s">
        <v>63</v>
      </c>
      <c r="P1128" t="s">
        <v>492</v>
      </c>
      <c r="Q1128">
        <v>41</v>
      </c>
      <c r="R1128">
        <v>126</v>
      </c>
      <c r="S1128">
        <v>7</v>
      </c>
      <c r="T1128">
        <v>6</v>
      </c>
      <c r="U1128">
        <v>6</v>
      </c>
      <c r="V1128">
        <v>8</v>
      </c>
      <c r="Y1128" t="s">
        <v>721</v>
      </c>
      <c r="Z1128">
        <v>1153</v>
      </c>
      <c r="AA1128" t="s">
        <v>942</v>
      </c>
    </row>
    <row r="1129" spans="1:27" x14ac:dyDescent="0.25">
      <c r="A1129" s="21" t="s">
        <v>247</v>
      </c>
      <c r="B1129" s="27" t="s">
        <v>263</v>
      </c>
      <c r="C1129" s="27" t="s">
        <v>2316</v>
      </c>
      <c r="D1129" s="37" t="str">
        <f>VLOOKUP(S1129, method!$A$1:$B$15, 2, 0)</f>
        <v>中前</v>
      </c>
      <c r="E1129">
        <v>32</v>
      </c>
      <c r="F1129">
        <v>7</v>
      </c>
      <c r="G1129" t="s">
        <v>1013</v>
      </c>
      <c r="H1129" s="31" t="s">
        <v>455</v>
      </c>
      <c r="I1129" s="43">
        <v>1650</v>
      </c>
      <c r="J1129" s="32" t="s">
        <v>446</v>
      </c>
      <c r="K1129">
        <v>3</v>
      </c>
      <c r="L1129">
        <v>3</v>
      </c>
      <c r="M1129">
        <v>68</v>
      </c>
      <c r="N1129" s="16" t="s">
        <v>14</v>
      </c>
      <c r="O1129" s="22" t="s">
        <v>471</v>
      </c>
      <c r="P1129" t="s">
        <v>519</v>
      </c>
      <c r="Q1129">
        <v>13</v>
      </c>
      <c r="R1129">
        <v>123</v>
      </c>
      <c r="S1129">
        <v>5</v>
      </c>
      <c r="T1129">
        <v>5</v>
      </c>
      <c r="U1129">
        <v>5</v>
      </c>
      <c r="V1129">
        <v>7</v>
      </c>
      <c r="Y1129" t="s">
        <v>822</v>
      </c>
      <c r="Z1129">
        <v>1027</v>
      </c>
      <c r="AA1129" t="s">
        <v>16</v>
      </c>
    </row>
    <row r="1130" spans="1:27" x14ac:dyDescent="0.25">
      <c r="A1130" s="21" t="s">
        <v>247</v>
      </c>
      <c r="B1130" s="27" t="s">
        <v>263</v>
      </c>
      <c r="C1130" s="27" t="s">
        <v>2316</v>
      </c>
      <c r="D1130" s="37" t="str">
        <f>VLOOKUP(S1130, method!$A$1:$B$15, 2, 0)</f>
        <v>中前</v>
      </c>
      <c r="E1130">
        <v>15</v>
      </c>
      <c r="F1130">
        <v>9</v>
      </c>
      <c r="G1130" t="s">
        <v>544</v>
      </c>
      <c r="H1130" s="31" t="s">
        <v>450</v>
      </c>
      <c r="I1130" s="43">
        <v>1650</v>
      </c>
      <c r="J1130" s="32" t="s">
        <v>435</v>
      </c>
      <c r="K1130">
        <v>3</v>
      </c>
      <c r="L1130">
        <v>5</v>
      </c>
      <c r="M1130">
        <v>68</v>
      </c>
      <c r="N1130" s="16" t="s">
        <v>14</v>
      </c>
      <c r="O1130" s="17" t="s">
        <v>84</v>
      </c>
      <c r="P1130" t="s">
        <v>699</v>
      </c>
      <c r="Q1130">
        <v>14</v>
      </c>
      <c r="R1130">
        <v>123</v>
      </c>
      <c r="S1130">
        <v>5</v>
      </c>
      <c r="T1130">
        <v>6</v>
      </c>
      <c r="U1130">
        <v>6</v>
      </c>
      <c r="V1130">
        <v>9</v>
      </c>
      <c r="Y1130" t="s">
        <v>1542</v>
      </c>
      <c r="Z1130">
        <v>1010</v>
      </c>
      <c r="AA1130" t="s">
        <v>16</v>
      </c>
    </row>
    <row r="1131" spans="1:27" x14ac:dyDescent="0.25">
      <c r="A1131" s="21" t="s">
        <v>247</v>
      </c>
      <c r="B1131" s="27" t="s">
        <v>263</v>
      </c>
      <c r="C1131" s="27" t="s">
        <v>2316</v>
      </c>
      <c r="D1131" s="37" t="str">
        <f>VLOOKUP(S1131, method!$A$1:$B$15, 2, 0)</f>
        <v>中前</v>
      </c>
      <c r="E1131">
        <v>785</v>
      </c>
      <c r="F1131" s="28">
        <v>3</v>
      </c>
      <c r="G1131" t="s">
        <v>549</v>
      </c>
      <c r="H1131" s="31" t="s">
        <v>461</v>
      </c>
      <c r="I1131" s="43">
        <v>1650</v>
      </c>
      <c r="J1131" s="32" t="s">
        <v>446</v>
      </c>
      <c r="K1131">
        <v>3</v>
      </c>
      <c r="L1131">
        <v>3</v>
      </c>
      <c r="M1131">
        <v>67</v>
      </c>
      <c r="N1131" s="16" t="s">
        <v>14</v>
      </c>
      <c r="O1131" s="17" t="s">
        <v>84</v>
      </c>
      <c r="P1131" s="12" t="s">
        <v>480</v>
      </c>
      <c r="Q1131">
        <v>11</v>
      </c>
      <c r="R1131">
        <v>126</v>
      </c>
      <c r="S1131">
        <v>6</v>
      </c>
      <c r="T1131">
        <v>6</v>
      </c>
      <c r="U1131">
        <v>5</v>
      </c>
      <c r="V1131">
        <v>3</v>
      </c>
      <c r="Y1131" t="s">
        <v>1543</v>
      </c>
      <c r="Z1131">
        <v>1013</v>
      </c>
      <c r="AA1131" t="s">
        <v>16</v>
      </c>
    </row>
    <row r="1132" spans="1:27" x14ac:dyDescent="0.25">
      <c r="A1132" s="21" t="s">
        <v>247</v>
      </c>
      <c r="B1132" s="27" t="s">
        <v>263</v>
      </c>
      <c r="C1132" s="27" t="s">
        <v>2316</v>
      </c>
      <c r="D1132" s="36" t="str">
        <f>VLOOKUP(S1132, method!$A$1:$B$15, 2, 0)</f>
        <v>中後</v>
      </c>
      <c r="E1132">
        <v>735</v>
      </c>
      <c r="F1132">
        <v>9</v>
      </c>
      <c r="G1132" t="s">
        <v>523</v>
      </c>
      <c r="H1132" s="31" t="s">
        <v>450</v>
      </c>
      <c r="I1132" s="43">
        <v>1650</v>
      </c>
      <c r="J1132" s="33" t="s">
        <v>499</v>
      </c>
      <c r="K1132">
        <v>3</v>
      </c>
      <c r="L1132">
        <v>3</v>
      </c>
      <c r="M1132">
        <v>67</v>
      </c>
      <c r="N1132" s="16" t="s">
        <v>14</v>
      </c>
      <c r="O1132" s="17" t="s">
        <v>84</v>
      </c>
      <c r="P1132" t="s">
        <v>624</v>
      </c>
      <c r="Q1132">
        <v>17</v>
      </c>
      <c r="R1132">
        <v>125</v>
      </c>
      <c r="S1132">
        <v>8</v>
      </c>
      <c r="T1132">
        <v>6</v>
      </c>
      <c r="U1132">
        <v>5</v>
      </c>
      <c r="V1132">
        <v>9</v>
      </c>
      <c r="Y1132" t="s">
        <v>1544</v>
      </c>
      <c r="Z1132">
        <v>1008</v>
      </c>
      <c r="AA1132" t="s">
        <v>16</v>
      </c>
    </row>
    <row r="1133" spans="1:27" x14ac:dyDescent="0.25">
      <c r="A1133" s="21" t="s">
        <v>247</v>
      </c>
      <c r="B1133" s="27" t="s">
        <v>263</v>
      </c>
      <c r="C1133" s="27" t="s">
        <v>2316</v>
      </c>
      <c r="D1133" s="38" t="str">
        <f>VLOOKUP(S1133, method!$A$1:$B$15, 2, 0)</f>
        <v>留後</v>
      </c>
      <c r="E1133">
        <v>634</v>
      </c>
      <c r="F1133" s="28">
        <v>1</v>
      </c>
      <c r="G1133" t="s">
        <v>712</v>
      </c>
      <c r="H1133" s="30" t="s">
        <v>445</v>
      </c>
      <c r="I1133">
        <v>1800</v>
      </c>
      <c r="J1133" s="32" t="s">
        <v>446</v>
      </c>
      <c r="K1133">
        <v>4</v>
      </c>
      <c r="L1133">
        <v>11</v>
      </c>
      <c r="M1133">
        <v>60</v>
      </c>
      <c r="N1133" s="16" t="s">
        <v>14</v>
      </c>
      <c r="O1133" s="17" t="s">
        <v>84</v>
      </c>
      <c r="P1133" s="12" t="s">
        <v>480</v>
      </c>
      <c r="Q1133">
        <v>20</v>
      </c>
      <c r="R1133">
        <v>135</v>
      </c>
      <c r="S1133">
        <v>12</v>
      </c>
      <c r="T1133">
        <v>12</v>
      </c>
      <c r="U1133">
        <v>12</v>
      </c>
      <c r="V1133">
        <v>12</v>
      </c>
      <c r="W1133">
        <v>1</v>
      </c>
      <c r="Y1133" t="s">
        <v>1545</v>
      </c>
      <c r="Z1133">
        <v>1027</v>
      </c>
      <c r="AA1133" t="s">
        <v>16</v>
      </c>
    </row>
    <row r="1134" spans="1:27" x14ac:dyDescent="0.25">
      <c r="A1134" s="21" t="s">
        <v>247</v>
      </c>
      <c r="B1134" s="27" t="s">
        <v>263</v>
      </c>
      <c r="C1134" s="27" t="s">
        <v>2316</v>
      </c>
      <c r="D1134" s="38" t="str">
        <f>VLOOKUP(S1134, method!$A$1:$B$15, 2, 0)</f>
        <v>留後</v>
      </c>
      <c r="E1134">
        <v>574</v>
      </c>
      <c r="F1134" s="28">
        <v>1</v>
      </c>
      <c r="G1134" t="s">
        <v>595</v>
      </c>
      <c r="H1134" s="31" t="s">
        <v>450</v>
      </c>
      <c r="I1134">
        <v>1800</v>
      </c>
      <c r="J1134" s="32" t="s">
        <v>446</v>
      </c>
      <c r="K1134">
        <v>4</v>
      </c>
      <c r="L1134">
        <v>10</v>
      </c>
      <c r="M1134">
        <v>55</v>
      </c>
      <c r="N1134" s="16" t="s">
        <v>14</v>
      </c>
      <c r="O1134" s="16" t="s">
        <v>13</v>
      </c>
      <c r="P1134" s="12" t="s">
        <v>591</v>
      </c>
      <c r="Q1134">
        <v>3.6</v>
      </c>
      <c r="R1134">
        <v>133</v>
      </c>
      <c r="S1134">
        <v>11</v>
      </c>
      <c r="T1134">
        <v>11</v>
      </c>
      <c r="U1134">
        <v>11</v>
      </c>
      <c r="V1134">
        <v>8</v>
      </c>
      <c r="W1134">
        <v>1</v>
      </c>
      <c r="Y1134" t="s">
        <v>1546</v>
      </c>
      <c r="Z1134">
        <v>1034</v>
      </c>
      <c r="AA1134" t="s">
        <v>16</v>
      </c>
    </row>
    <row r="1135" spans="1:27" x14ac:dyDescent="0.25">
      <c r="A1135" s="21" t="s">
        <v>247</v>
      </c>
      <c r="B1135" s="27" t="s">
        <v>263</v>
      </c>
      <c r="C1135" s="27" t="s">
        <v>2316</v>
      </c>
      <c r="D1135" s="36" t="str">
        <f>VLOOKUP(S1135, method!$A$1:$B$15, 2, 0)</f>
        <v>中後</v>
      </c>
      <c r="E1135">
        <v>553</v>
      </c>
      <c r="F1135" s="28">
        <v>2</v>
      </c>
      <c r="G1135" t="s">
        <v>557</v>
      </c>
      <c r="H1135" s="30" t="s">
        <v>445</v>
      </c>
      <c r="I1135" s="43">
        <v>1650</v>
      </c>
      <c r="J1135" s="32" t="s">
        <v>446</v>
      </c>
      <c r="K1135">
        <v>4</v>
      </c>
      <c r="L1135">
        <v>5</v>
      </c>
      <c r="M1135">
        <v>54</v>
      </c>
      <c r="N1135" s="16" t="s">
        <v>14</v>
      </c>
      <c r="O1135" s="17" t="s">
        <v>84</v>
      </c>
      <c r="P1135" s="12" t="s">
        <v>431</v>
      </c>
      <c r="Q1135">
        <v>4.5</v>
      </c>
      <c r="R1135">
        <v>129</v>
      </c>
      <c r="S1135">
        <v>8</v>
      </c>
      <c r="T1135">
        <v>8</v>
      </c>
      <c r="U1135">
        <v>6</v>
      </c>
      <c r="V1135">
        <v>2</v>
      </c>
      <c r="Y1135" t="s">
        <v>264</v>
      </c>
      <c r="Z1135">
        <v>1041</v>
      </c>
      <c r="AA1135" t="s">
        <v>16</v>
      </c>
    </row>
    <row r="1136" spans="1:27" x14ac:dyDescent="0.25">
      <c r="A1136" s="21" t="s">
        <v>247</v>
      </c>
      <c r="B1136" s="27" t="s">
        <v>263</v>
      </c>
      <c r="C1136" s="27" t="s">
        <v>2316</v>
      </c>
      <c r="D1136" s="38" t="str">
        <f>VLOOKUP(S1136, method!$A$1:$B$15, 2, 0)</f>
        <v>留後</v>
      </c>
      <c r="E1136">
        <v>519</v>
      </c>
      <c r="F1136" s="34">
        <v>5</v>
      </c>
      <c r="G1136" t="s">
        <v>596</v>
      </c>
      <c r="H1136" s="31" t="s">
        <v>455</v>
      </c>
      <c r="I1136" s="43">
        <v>1650</v>
      </c>
      <c r="J1136" s="32" t="s">
        <v>446</v>
      </c>
      <c r="K1136">
        <v>4</v>
      </c>
      <c r="L1136">
        <v>12</v>
      </c>
      <c r="M1136">
        <v>56</v>
      </c>
      <c r="N1136" s="16" t="s">
        <v>14</v>
      </c>
      <c r="O1136" s="20" t="s">
        <v>58</v>
      </c>
      <c r="P1136" s="12" t="s">
        <v>558</v>
      </c>
      <c r="Q1136">
        <v>20</v>
      </c>
      <c r="R1136">
        <v>131</v>
      </c>
      <c r="S1136">
        <v>12</v>
      </c>
      <c r="T1136">
        <v>12</v>
      </c>
      <c r="U1136">
        <v>12</v>
      </c>
      <c r="V1136">
        <v>5</v>
      </c>
      <c r="Y1136" t="s">
        <v>117</v>
      </c>
      <c r="Z1136">
        <v>1039</v>
      </c>
      <c r="AA1136" t="s">
        <v>16</v>
      </c>
    </row>
    <row r="1137" spans="1:27" x14ac:dyDescent="0.25">
      <c r="A1137" s="21" t="s">
        <v>247</v>
      </c>
      <c r="B1137" s="27" t="s">
        <v>263</v>
      </c>
      <c r="C1137" s="27" t="s">
        <v>2316</v>
      </c>
      <c r="D1137" s="36" t="str">
        <f>VLOOKUP(S1137, method!$A$1:$B$15, 2, 0)</f>
        <v>中後</v>
      </c>
      <c r="E1137">
        <v>463</v>
      </c>
      <c r="F1137">
        <v>7</v>
      </c>
      <c r="G1137" t="s">
        <v>460</v>
      </c>
      <c r="H1137" s="31" t="s">
        <v>461</v>
      </c>
      <c r="I1137" s="43">
        <v>1650</v>
      </c>
      <c r="J1137" s="32" t="s">
        <v>435</v>
      </c>
      <c r="K1137">
        <v>4</v>
      </c>
      <c r="L1137">
        <v>6</v>
      </c>
      <c r="M1137">
        <v>58</v>
      </c>
      <c r="N1137" s="16" t="s">
        <v>14</v>
      </c>
      <c r="O1137" s="20" t="s">
        <v>402</v>
      </c>
      <c r="P1137" t="s">
        <v>474</v>
      </c>
      <c r="Q1137">
        <v>12</v>
      </c>
      <c r="R1137">
        <v>133</v>
      </c>
      <c r="S1137">
        <v>8</v>
      </c>
      <c r="T1137">
        <v>8</v>
      </c>
      <c r="U1137">
        <v>8</v>
      </c>
      <c r="V1137">
        <v>7</v>
      </c>
      <c r="Y1137" t="s">
        <v>1015</v>
      </c>
      <c r="Z1137">
        <v>1043</v>
      </c>
      <c r="AA1137" t="s">
        <v>16</v>
      </c>
    </row>
    <row r="1138" spans="1:27" x14ac:dyDescent="0.25">
      <c r="A1138" s="21" t="s">
        <v>247</v>
      </c>
      <c r="B1138" s="27" t="s">
        <v>263</v>
      </c>
      <c r="C1138" s="27" t="s">
        <v>2316</v>
      </c>
      <c r="D1138" s="35" t="str">
        <f>VLOOKUP(S1138, method!$A$1:$B$15, 2, 0)</f>
        <v>放頭</v>
      </c>
      <c r="E1138">
        <v>333</v>
      </c>
      <c r="F1138">
        <v>6</v>
      </c>
      <c r="G1138" t="s">
        <v>887</v>
      </c>
      <c r="H1138" s="31" t="s">
        <v>450</v>
      </c>
      <c r="I1138" s="43">
        <v>1650</v>
      </c>
      <c r="J1138" s="32" t="s">
        <v>435</v>
      </c>
      <c r="K1138">
        <v>4</v>
      </c>
      <c r="L1138">
        <v>7</v>
      </c>
      <c r="M1138">
        <v>59</v>
      </c>
      <c r="N1138" s="16" t="s">
        <v>14</v>
      </c>
      <c r="O1138" s="16" t="s">
        <v>13</v>
      </c>
      <c r="P1138" s="12" t="s">
        <v>558</v>
      </c>
      <c r="Q1138">
        <v>4</v>
      </c>
      <c r="R1138">
        <v>135</v>
      </c>
      <c r="S1138">
        <v>3</v>
      </c>
      <c r="T1138">
        <v>4</v>
      </c>
      <c r="U1138">
        <v>4</v>
      </c>
      <c r="V1138">
        <v>6</v>
      </c>
      <c r="Y1138" t="s">
        <v>772</v>
      </c>
      <c r="Z1138">
        <v>1033</v>
      </c>
      <c r="AA1138" t="s">
        <v>16</v>
      </c>
    </row>
    <row r="1139" spans="1:27" x14ac:dyDescent="0.25">
      <c r="A1139" s="21" t="s">
        <v>247</v>
      </c>
      <c r="B1139" s="27" t="s">
        <v>263</v>
      </c>
      <c r="C1139" s="27" t="s">
        <v>2316</v>
      </c>
      <c r="D1139" s="38" t="str">
        <f>VLOOKUP(S1139, method!$A$1:$B$15, 2, 0)</f>
        <v>留後</v>
      </c>
      <c r="E1139">
        <v>294</v>
      </c>
      <c r="F1139" s="28">
        <v>3</v>
      </c>
      <c r="G1139" t="s">
        <v>536</v>
      </c>
      <c r="H1139" s="30" t="s">
        <v>445</v>
      </c>
      <c r="I1139" s="43">
        <v>1650</v>
      </c>
      <c r="J1139" s="32" t="s">
        <v>435</v>
      </c>
      <c r="K1139">
        <v>4</v>
      </c>
      <c r="L1139">
        <v>12</v>
      </c>
      <c r="M1139">
        <v>58</v>
      </c>
      <c r="N1139" s="16" t="s">
        <v>14</v>
      </c>
      <c r="O1139" s="20" t="s">
        <v>58</v>
      </c>
      <c r="P1139" s="12" t="s">
        <v>591</v>
      </c>
      <c r="Q1139">
        <v>48</v>
      </c>
      <c r="R1139">
        <v>135</v>
      </c>
      <c r="S1139">
        <v>12</v>
      </c>
      <c r="T1139">
        <v>12</v>
      </c>
      <c r="U1139">
        <v>12</v>
      </c>
      <c r="V1139">
        <v>3</v>
      </c>
      <c r="Y1139" t="s">
        <v>253</v>
      </c>
      <c r="Z1139">
        <v>1023</v>
      </c>
      <c r="AA1139" t="s">
        <v>16</v>
      </c>
    </row>
    <row r="1140" spans="1:27" x14ac:dyDescent="0.25">
      <c r="A1140" s="21" t="s">
        <v>247</v>
      </c>
      <c r="B1140" s="27" t="s">
        <v>263</v>
      </c>
      <c r="C1140" s="27" t="s">
        <v>2316</v>
      </c>
      <c r="D1140" s="35" t="str">
        <f>VLOOKUP(S1140, method!$A$1:$B$15, 2, 0)</f>
        <v>放頭</v>
      </c>
      <c r="E1140">
        <v>194</v>
      </c>
      <c r="F1140">
        <v>11</v>
      </c>
      <c r="G1140" t="s">
        <v>607</v>
      </c>
      <c r="H1140" s="31" t="s">
        <v>461</v>
      </c>
      <c r="I1140" s="43">
        <v>1650</v>
      </c>
      <c r="J1140" s="33" t="s">
        <v>499</v>
      </c>
      <c r="K1140">
        <v>4</v>
      </c>
      <c r="L1140">
        <v>7</v>
      </c>
      <c r="M1140">
        <v>58</v>
      </c>
      <c r="N1140" s="16" t="s">
        <v>14</v>
      </c>
      <c r="O1140" s="17" t="s">
        <v>393</v>
      </c>
      <c r="P1140" t="s">
        <v>689</v>
      </c>
      <c r="Q1140">
        <v>10</v>
      </c>
      <c r="R1140">
        <v>135</v>
      </c>
      <c r="S1140">
        <v>1</v>
      </c>
      <c r="T1140">
        <v>2</v>
      </c>
      <c r="U1140">
        <v>1</v>
      </c>
      <c r="V1140">
        <v>11</v>
      </c>
      <c r="Y1140" t="s">
        <v>1547</v>
      </c>
      <c r="Z1140">
        <v>1024</v>
      </c>
      <c r="AA1140" t="s">
        <v>16</v>
      </c>
    </row>
    <row r="1141" spans="1:27" x14ac:dyDescent="0.25">
      <c r="A1141" s="21" t="s">
        <v>247</v>
      </c>
      <c r="B1141" s="27" t="s">
        <v>263</v>
      </c>
      <c r="C1141" s="27" t="s">
        <v>2316</v>
      </c>
      <c r="D1141" s="35" t="str">
        <f>VLOOKUP(S1141, method!$A$1:$B$15, 2, 0)</f>
        <v>放頭</v>
      </c>
      <c r="E1141">
        <v>143</v>
      </c>
      <c r="F1141" s="28">
        <v>2</v>
      </c>
      <c r="G1141" t="s">
        <v>824</v>
      </c>
      <c r="H1141" s="30" t="s">
        <v>445</v>
      </c>
      <c r="I1141" s="43">
        <v>1650</v>
      </c>
      <c r="J1141" s="32" t="s">
        <v>435</v>
      </c>
      <c r="K1141">
        <v>4</v>
      </c>
      <c r="L1141">
        <v>3</v>
      </c>
      <c r="M1141">
        <v>57</v>
      </c>
      <c r="N1141" s="16" t="s">
        <v>14</v>
      </c>
      <c r="O1141" s="20" t="s">
        <v>58</v>
      </c>
      <c r="P1141" s="12" t="s">
        <v>662</v>
      </c>
      <c r="Q1141">
        <v>35</v>
      </c>
      <c r="R1141">
        <v>131</v>
      </c>
      <c r="S1141">
        <v>3</v>
      </c>
      <c r="T1141">
        <v>4</v>
      </c>
      <c r="U1141">
        <v>3</v>
      </c>
      <c r="V1141">
        <v>2</v>
      </c>
      <c r="Y1141" t="s">
        <v>98</v>
      </c>
      <c r="Z1141">
        <v>1020</v>
      </c>
      <c r="AA1141" t="s">
        <v>16</v>
      </c>
    </row>
    <row r="1142" spans="1:27" x14ac:dyDescent="0.25">
      <c r="A1142" s="21" t="s">
        <v>247</v>
      </c>
      <c r="B1142" s="27" t="s">
        <v>263</v>
      </c>
      <c r="C1142" s="27" t="s">
        <v>2316</v>
      </c>
      <c r="D1142" s="36" t="str">
        <f>VLOOKUP(S1142, method!$A$1:$B$15, 2, 0)</f>
        <v>中後</v>
      </c>
      <c r="E1142">
        <v>80</v>
      </c>
      <c r="F1142">
        <v>12</v>
      </c>
      <c r="G1142" t="s">
        <v>479</v>
      </c>
      <c r="H1142" t="s">
        <v>434</v>
      </c>
      <c r="I1142">
        <v>1400</v>
      </c>
      <c r="J1142" s="32" t="s">
        <v>446</v>
      </c>
      <c r="K1142">
        <v>4</v>
      </c>
      <c r="L1142">
        <v>12</v>
      </c>
      <c r="M1142">
        <v>59</v>
      </c>
      <c r="N1142" s="16" t="s">
        <v>14</v>
      </c>
      <c r="O1142" s="22" t="s">
        <v>471</v>
      </c>
      <c r="P1142" t="s">
        <v>613</v>
      </c>
      <c r="Q1142">
        <v>60</v>
      </c>
      <c r="R1142">
        <v>133</v>
      </c>
      <c r="S1142">
        <v>9</v>
      </c>
      <c r="T1142">
        <v>9</v>
      </c>
      <c r="U1142">
        <v>8</v>
      </c>
      <c r="V1142">
        <v>12</v>
      </c>
      <c r="Y1142" t="s">
        <v>812</v>
      </c>
      <c r="Z1142">
        <v>1012</v>
      </c>
      <c r="AA1142" t="s">
        <v>16</v>
      </c>
    </row>
    <row r="1143" spans="1:27" x14ac:dyDescent="0.25">
      <c r="A1143" s="21" t="s">
        <v>247</v>
      </c>
      <c r="B1143" s="27" t="s">
        <v>263</v>
      </c>
      <c r="C1143" s="27" t="s">
        <v>2316</v>
      </c>
      <c r="D1143" s="37" t="str">
        <f>VLOOKUP(S1143, method!$A$1:$B$15, 2, 0)</f>
        <v>中前</v>
      </c>
      <c r="E1143">
        <v>25</v>
      </c>
      <c r="F1143">
        <v>6</v>
      </c>
      <c r="G1143" t="s">
        <v>1181</v>
      </c>
      <c r="H1143" t="s">
        <v>539</v>
      </c>
      <c r="I1143">
        <v>1400</v>
      </c>
      <c r="J1143" s="32" t="s">
        <v>446</v>
      </c>
      <c r="K1143">
        <v>4</v>
      </c>
      <c r="L1143">
        <v>3</v>
      </c>
      <c r="M1143">
        <v>60</v>
      </c>
      <c r="N1143" s="16" t="s">
        <v>14</v>
      </c>
      <c r="O1143" s="22" t="s">
        <v>588</v>
      </c>
      <c r="P1143" t="s">
        <v>459</v>
      </c>
      <c r="Q1143">
        <v>51</v>
      </c>
      <c r="R1143">
        <v>125</v>
      </c>
      <c r="S1143">
        <v>4</v>
      </c>
      <c r="T1143">
        <v>5</v>
      </c>
      <c r="U1143">
        <v>3</v>
      </c>
      <c r="V1143">
        <v>6</v>
      </c>
      <c r="Y1143" t="s">
        <v>1182</v>
      </c>
      <c r="Z1143">
        <v>1029</v>
      </c>
      <c r="AA1143" t="s">
        <v>16</v>
      </c>
    </row>
    <row r="1144" spans="1:27" x14ac:dyDescent="0.25">
      <c r="A1144" s="21" t="s">
        <v>247</v>
      </c>
      <c r="B1144" s="27" t="s">
        <v>263</v>
      </c>
      <c r="C1144" s="27" t="s">
        <v>2316</v>
      </c>
      <c r="D1144" s="38" t="str">
        <f>VLOOKUP(S1144, method!$A$1:$B$15, 2, 0)</f>
        <v>留後</v>
      </c>
      <c r="E1144">
        <v>810</v>
      </c>
      <c r="F1144">
        <v>9</v>
      </c>
      <c r="G1144" t="s">
        <v>574</v>
      </c>
      <c r="H1144" t="s">
        <v>429</v>
      </c>
      <c r="I1144">
        <v>1400</v>
      </c>
      <c r="J1144" s="32" t="s">
        <v>446</v>
      </c>
      <c r="K1144">
        <v>3</v>
      </c>
      <c r="L1144">
        <v>8</v>
      </c>
      <c r="M1144">
        <v>64</v>
      </c>
      <c r="N1144" s="16" t="s">
        <v>14</v>
      </c>
      <c r="O1144" s="20" t="s">
        <v>58</v>
      </c>
      <c r="P1144" t="s">
        <v>650</v>
      </c>
      <c r="Q1144">
        <v>124</v>
      </c>
      <c r="R1144">
        <v>121</v>
      </c>
      <c r="S1144">
        <v>11</v>
      </c>
      <c r="T1144">
        <v>13</v>
      </c>
      <c r="U1144">
        <v>13</v>
      </c>
      <c r="V1144">
        <v>9</v>
      </c>
      <c r="Y1144" t="s">
        <v>1548</v>
      </c>
      <c r="Z1144">
        <v>1055</v>
      </c>
      <c r="AA1144" t="s">
        <v>16</v>
      </c>
    </row>
    <row r="1145" spans="1:27" x14ac:dyDescent="0.25">
      <c r="A1145" s="21" t="s">
        <v>247</v>
      </c>
      <c r="B1145" s="27" t="s">
        <v>263</v>
      </c>
      <c r="C1145" s="27" t="s">
        <v>2316</v>
      </c>
      <c r="D1145" s="36" t="str">
        <f>VLOOKUP(S1145, method!$A$1:$B$15, 2, 0)</f>
        <v>中後</v>
      </c>
      <c r="E1145">
        <v>772</v>
      </c>
      <c r="F1145">
        <v>11</v>
      </c>
      <c r="G1145" t="s">
        <v>486</v>
      </c>
      <c r="H1145" t="s">
        <v>434</v>
      </c>
      <c r="I1145">
        <v>1400</v>
      </c>
      <c r="J1145" s="32" t="s">
        <v>435</v>
      </c>
      <c r="K1145">
        <v>3</v>
      </c>
      <c r="L1145">
        <v>13</v>
      </c>
      <c r="M1145">
        <v>66</v>
      </c>
      <c r="N1145" s="16" t="s">
        <v>14</v>
      </c>
      <c r="O1145" s="22" t="s">
        <v>471</v>
      </c>
      <c r="P1145">
        <v>10</v>
      </c>
      <c r="Q1145">
        <v>57</v>
      </c>
      <c r="R1145">
        <v>121</v>
      </c>
      <c r="S1145">
        <v>10</v>
      </c>
      <c r="T1145">
        <v>12</v>
      </c>
      <c r="U1145">
        <v>14</v>
      </c>
      <c r="V1145">
        <v>11</v>
      </c>
      <c r="Y1145" t="s">
        <v>1267</v>
      </c>
      <c r="Z1145">
        <v>1059</v>
      </c>
      <c r="AA1145" t="s">
        <v>16</v>
      </c>
    </row>
    <row r="1146" spans="1:27" x14ac:dyDescent="0.25">
      <c r="A1146" s="21" t="s">
        <v>247</v>
      </c>
      <c r="B1146" s="27" t="s">
        <v>263</v>
      </c>
      <c r="C1146" s="27" t="s">
        <v>2316</v>
      </c>
      <c r="D1146" s="36" t="str">
        <f>VLOOKUP(S1146, method!$A$1:$B$15, 2, 0)</f>
        <v>中後</v>
      </c>
      <c r="E1146">
        <v>722</v>
      </c>
      <c r="F1146">
        <v>8</v>
      </c>
      <c r="G1146" t="s">
        <v>1107</v>
      </c>
      <c r="H1146" t="s">
        <v>518</v>
      </c>
      <c r="I1146">
        <v>1400</v>
      </c>
      <c r="J1146" s="32" t="s">
        <v>446</v>
      </c>
      <c r="K1146">
        <v>3</v>
      </c>
      <c r="L1146">
        <v>3</v>
      </c>
      <c r="M1146">
        <v>68</v>
      </c>
      <c r="N1146" s="16" t="s">
        <v>14</v>
      </c>
      <c r="O1146" s="20" t="s">
        <v>58</v>
      </c>
      <c r="P1146" t="s">
        <v>699</v>
      </c>
      <c r="Q1146">
        <v>118</v>
      </c>
      <c r="R1146">
        <v>126</v>
      </c>
      <c r="S1146">
        <v>9</v>
      </c>
      <c r="T1146">
        <v>8</v>
      </c>
      <c r="U1146">
        <v>11</v>
      </c>
      <c r="V1146">
        <v>8</v>
      </c>
      <c r="Y1146" t="s">
        <v>535</v>
      </c>
      <c r="Z1146">
        <v>1063</v>
      </c>
      <c r="AA1146" t="s">
        <v>16</v>
      </c>
    </row>
    <row r="1147" spans="1:27" x14ac:dyDescent="0.25">
      <c r="A1147" s="21" t="s">
        <v>247</v>
      </c>
      <c r="B1147" s="27" t="s">
        <v>263</v>
      </c>
      <c r="C1147" s="27" t="s">
        <v>2316</v>
      </c>
      <c r="D1147" s="36" t="str">
        <f>VLOOKUP(S1147, method!$A$1:$B$15, 2, 0)</f>
        <v>中後</v>
      </c>
      <c r="E1147">
        <v>622</v>
      </c>
      <c r="F1147">
        <v>13</v>
      </c>
      <c r="G1147" t="s">
        <v>1110</v>
      </c>
      <c r="H1147" t="s">
        <v>434</v>
      </c>
      <c r="I1147">
        <v>1400</v>
      </c>
      <c r="J1147" s="33" t="s">
        <v>430</v>
      </c>
      <c r="K1147">
        <v>3</v>
      </c>
      <c r="L1147">
        <v>7</v>
      </c>
      <c r="M1147">
        <v>68</v>
      </c>
      <c r="N1147" s="16" t="s">
        <v>14</v>
      </c>
      <c r="O1147" s="17" t="s">
        <v>393</v>
      </c>
      <c r="P1147" t="s">
        <v>674</v>
      </c>
      <c r="Q1147">
        <v>40</v>
      </c>
      <c r="R1147">
        <v>124</v>
      </c>
      <c r="S1147">
        <v>10</v>
      </c>
      <c r="T1147">
        <v>9</v>
      </c>
      <c r="U1147">
        <v>10</v>
      </c>
      <c r="V1147">
        <v>13</v>
      </c>
      <c r="Y1147" t="s">
        <v>1549</v>
      </c>
      <c r="Z1147">
        <v>1049</v>
      </c>
      <c r="AA1147" t="s">
        <v>235</v>
      </c>
    </row>
    <row r="1148" spans="1:27" x14ac:dyDescent="0.25">
      <c r="A1148" s="21" t="s">
        <v>247</v>
      </c>
      <c r="B1148" s="16" t="s">
        <v>266</v>
      </c>
      <c r="C1148" s="16" t="s">
        <v>2317</v>
      </c>
      <c r="D1148" s="36" t="str">
        <f>VLOOKUP(S1148, method!$A$1:$B$15, 2, 0)</f>
        <v>中後</v>
      </c>
      <c r="E1148">
        <v>15</v>
      </c>
      <c r="F1148" s="34">
        <v>5</v>
      </c>
      <c r="G1148" t="s">
        <v>544</v>
      </c>
      <c r="H1148" s="31" t="s">
        <v>450</v>
      </c>
      <c r="I1148" s="43">
        <v>1650</v>
      </c>
      <c r="J1148" s="32" t="s">
        <v>435</v>
      </c>
      <c r="K1148">
        <v>3</v>
      </c>
      <c r="L1148">
        <v>4</v>
      </c>
      <c r="M1148">
        <v>63</v>
      </c>
      <c r="N1148" s="19" t="s">
        <v>94</v>
      </c>
      <c r="O1148" s="25" t="s">
        <v>150</v>
      </c>
      <c r="P1148" s="12" t="s">
        <v>451</v>
      </c>
      <c r="Q1148">
        <v>17</v>
      </c>
      <c r="R1148">
        <v>118</v>
      </c>
      <c r="S1148">
        <v>8</v>
      </c>
      <c r="T1148">
        <v>9</v>
      </c>
      <c r="U1148">
        <v>9</v>
      </c>
      <c r="V1148">
        <v>5</v>
      </c>
      <c r="Y1148" t="s">
        <v>1550</v>
      </c>
      <c r="Z1148">
        <v>952</v>
      </c>
      <c r="AA1148" t="s">
        <v>546</v>
      </c>
    </row>
    <row r="1149" spans="1:27" x14ac:dyDescent="0.25">
      <c r="A1149" s="21" t="s">
        <v>247</v>
      </c>
      <c r="B1149" s="16" t="s">
        <v>266</v>
      </c>
      <c r="C1149" s="16" t="s">
        <v>2317</v>
      </c>
      <c r="D1149" s="37" t="str">
        <f>VLOOKUP(S1149, method!$A$1:$B$15, 2, 0)</f>
        <v>中前</v>
      </c>
      <c r="E1149">
        <v>734</v>
      </c>
      <c r="F1149">
        <v>12</v>
      </c>
      <c r="G1149" t="s">
        <v>523</v>
      </c>
      <c r="H1149" s="31" t="s">
        <v>450</v>
      </c>
      <c r="I1149">
        <v>1800</v>
      </c>
      <c r="J1149" s="33" t="s">
        <v>499</v>
      </c>
      <c r="K1149">
        <v>3</v>
      </c>
      <c r="L1149">
        <v>4</v>
      </c>
      <c r="M1149">
        <v>63</v>
      </c>
      <c r="N1149" s="19" t="s">
        <v>94</v>
      </c>
      <c r="O1149" s="20" t="s">
        <v>19</v>
      </c>
      <c r="P1149">
        <v>18</v>
      </c>
      <c r="Q1149">
        <v>2.7</v>
      </c>
      <c r="R1149">
        <v>120</v>
      </c>
      <c r="S1149">
        <v>5</v>
      </c>
      <c r="T1149">
        <v>5</v>
      </c>
      <c r="U1149">
        <v>6</v>
      </c>
      <c r="V1149">
        <v>6</v>
      </c>
      <c r="W1149">
        <v>12</v>
      </c>
      <c r="Y1149" t="s">
        <v>1551</v>
      </c>
      <c r="Z1149">
        <v>951</v>
      </c>
      <c r="AA1149" t="s">
        <v>546</v>
      </c>
    </row>
    <row r="1150" spans="1:27" x14ac:dyDescent="0.25">
      <c r="A1150" s="21" t="s">
        <v>247</v>
      </c>
      <c r="B1150" s="16" t="s">
        <v>266</v>
      </c>
      <c r="C1150" s="16" t="s">
        <v>2317</v>
      </c>
      <c r="D1150" s="37" t="str">
        <f>VLOOKUP(S1150, method!$A$1:$B$15, 2, 0)</f>
        <v>中前</v>
      </c>
      <c r="E1150">
        <v>657</v>
      </c>
      <c r="F1150" s="34">
        <v>5</v>
      </c>
      <c r="G1150" t="s">
        <v>449</v>
      </c>
      <c r="H1150" s="31" t="s">
        <v>450</v>
      </c>
      <c r="I1150" s="43">
        <v>1650</v>
      </c>
      <c r="J1150" s="32" t="s">
        <v>435</v>
      </c>
      <c r="K1150">
        <v>3</v>
      </c>
      <c r="L1150">
        <v>1</v>
      </c>
      <c r="M1150">
        <v>63</v>
      </c>
      <c r="N1150" s="19" t="s">
        <v>94</v>
      </c>
      <c r="O1150" s="24" t="s">
        <v>34</v>
      </c>
      <c r="P1150" s="12" t="s">
        <v>456</v>
      </c>
      <c r="Q1150">
        <v>7.6</v>
      </c>
      <c r="R1150">
        <v>118</v>
      </c>
      <c r="S1150">
        <v>7</v>
      </c>
      <c r="T1150">
        <v>8</v>
      </c>
      <c r="U1150">
        <v>7</v>
      </c>
      <c r="V1150">
        <v>5</v>
      </c>
      <c r="Y1150" t="s">
        <v>122</v>
      </c>
      <c r="Z1150">
        <v>945</v>
      </c>
      <c r="AA1150" t="s">
        <v>546</v>
      </c>
    </row>
    <row r="1151" spans="1:27" x14ac:dyDescent="0.25">
      <c r="A1151" s="21" t="s">
        <v>247</v>
      </c>
      <c r="B1151" s="16" t="s">
        <v>266</v>
      </c>
      <c r="C1151" s="16" t="s">
        <v>2317</v>
      </c>
      <c r="D1151" s="36" t="str">
        <f>VLOOKUP(S1151, method!$A$1:$B$15, 2, 0)</f>
        <v>中後</v>
      </c>
      <c r="E1151">
        <v>578</v>
      </c>
      <c r="F1151" s="28">
        <v>1</v>
      </c>
      <c r="G1151" t="s">
        <v>595</v>
      </c>
      <c r="H1151" s="31" t="s">
        <v>450</v>
      </c>
      <c r="I1151" s="43">
        <v>1650</v>
      </c>
      <c r="J1151" s="32" t="s">
        <v>446</v>
      </c>
      <c r="K1151">
        <v>4</v>
      </c>
      <c r="L1151">
        <v>8</v>
      </c>
      <c r="M1151">
        <v>57</v>
      </c>
      <c r="N1151" s="19" t="s">
        <v>94</v>
      </c>
      <c r="O1151" s="16" t="s">
        <v>13</v>
      </c>
      <c r="P1151" s="12" t="s">
        <v>883</v>
      </c>
      <c r="Q1151">
        <v>6.2</v>
      </c>
      <c r="R1151">
        <v>132</v>
      </c>
      <c r="S1151">
        <v>10</v>
      </c>
      <c r="T1151">
        <v>10</v>
      </c>
      <c r="U1151">
        <v>7</v>
      </c>
      <c r="V1151">
        <v>1</v>
      </c>
      <c r="Y1151" t="s">
        <v>1552</v>
      </c>
      <c r="Z1151">
        <v>938</v>
      </c>
      <c r="AA1151" t="s">
        <v>546</v>
      </c>
    </row>
    <row r="1152" spans="1:27" x14ac:dyDescent="0.25">
      <c r="A1152" s="21" t="s">
        <v>247</v>
      </c>
      <c r="B1152" s="16" t="s">
        <v>266</v>
      </c>
      <c r="C1152" s="16" t="s">
        <v>2317</v>
      </c>
      <c r="D1152" s="37" t="str">
        <f>VLOOKUP(S1152, method!$A$1:$B$15, 2, 0)</f>
        <v>中前</v>
      </c>
      <c r="E1152">
        <v>519</v>
      </c>
      <c r="F1152">
        <v>6</v>
      </c>
      <c r="G1152" t="s">
        <v>596</v>
      </c>
      <c r="H1152" s="31" t="s">
        <v>455</v>
      </c>
      <c r="I1152" s="43">
        <v>1650</v>
      </c>
      <c r="J1152" s="32" t="s">
        <v>446</v>
      </c>
      <c r="K1152">
        <v>4</v>
      </c>
      <c r="L1152">
        <v>5</v>
      </c>
      <c r="M1152">
        <v>59</v>
      </c>
      <c r="N1152" s="19" t="s">
        <v>94</v>
      </c>
      <c r="O1152" s="24" t="s">
        <v>34</v>
      </c>
      <c r="P1152" s="12" t="s">
        <v>558</v>
      </c>
      <c r="Q1152">
        <v>6.1</v>
      </c>
      <c r="R1152">
        <v>134</v>
      </c>
      <c r="S1152">
        <v>5</v>
      </c>
      <c r="T1152">
        <v>5</v>
      </c>
      <c r="U1152">
        <v>5</v>
      </c>
      <c r="V1152">
        <v>6</v>
      </c>
      <c r="Y1152" t="s">
        <v>190</v>
      </c>
      <c r="Z1152">
        <v>942</v>
      </c>
      <c r="AA1152" t="s">
        <v>546</v>
      </c>
    </row>
    <row r="1153" spans="1:27" x14ac:dyDescent="0.25">
      <c r="A1153" s="21" t="s">
        <v>247</v>
      </c>
      <c r="B1153" s="16" t="s">
        <v>266</v>
      </c>
      <c r="C1153" s="16" t="s">
        <v>2317</v>
      </c>
      <c r="D1153" s="36" t="str">
        <f>VLOOKUP(S1153, method!$A$1:$B$15, 2, 0)</f>
        <v>中後</v>
      </c>
      <c r="E1153">
        <v>483</v>
      </c>
      <c r="F1153" s="34">
        <v>5</v>
      </c>
      <c r="G1153" t="s">
        <v>458</v>
      </c>
      <c r="H1153" s="42" t="s">
        <v>445</v>
      </c>
      <c r="I1153" s="43">
        <v>1650</v>
      </c>
      <c r="J1153" s="32" t="s">
        <v>435</v>
      </c>
      <c r="K1153">
        <v>4</v>
      </c>
      <c r="L1153">
        <v>11</v>
      </c>
      <c r="M1153">
        <v>59</v>
      </c>
      <c r="N1153" s="19" t="s">
        <v>94</v>
      </c>
      <c r="O1153" s="24" t="s">
        <v>34</v>
      </c>
      <c r="P1153" s="12">
        <v>2</v>
      </c>
      <c r="Q1153">
        <v>39</v>
      </c>
      <c r="R1153">
        <v>134</v>
      </c>
      <c r="S1153">
        <v>10</v>
      </c>
      <c r="T1153">
        <v>11</v>
      </c>
      <c r="U1153">
        <v>11</v>
      </c>
      <c r="V1153">
        <v>5</v>
      </c>
      <c r="Y1153" t="s">
        <v>1291</v>
      </c>
      <c r="Z1153">
        <v>937</v>
      </c>
      <c r="AA1153" t="s">
        <v>142</v>
      </c>
    </row>
    <row r="1154" spans="1:27" x14ac:dyDescent="0.25">
      <c r="A1154" s="21" t="s">
        <v>247</v>
      </c>
      <c r="B1154" s="16" t="s">
        <v>266</v>
      </c>
      <c r="C1154" s="16" t="s">
        <v>2317</v>
      </c>
      <c r="D1154" s="38" t="str">
        <f>VLOOKUP(S1154, method!$A$1:$B$15, 2, 0)</f>
        <v>留後</v>
      </c>
      <c r="E1154">
        <v>417</v>
      </c>
      <c r="F1154">
        <v>10</v>
      </c>
      <c r="G1154" t="s">
        <v>1159</v>
      </c>
      <c r="H1154" t="s">
        <v>429</v>
      </c>
      <c r="I1154">
        <v>1400</v>
      </c>
      <c r="J1154" s="32" t="s">
        <v>435</v>
      </c>
      <c r="K1154">
        <v>3</v>
      </c>
      <c r="L1154">
        <v>9</v>
      </c>
      <c r="M1154">
        <v>61</v>
      </c>
      <c r="N1154" s="19" t="s">
        <v>94</v>
      </c>
      <c r="O1154" s="20" t="s">
        <v>58</v>
      </c>
      <c r="P1154">
        <v>8</v>
      </c>
      <c r="Q1154">
        <v>27</v>
      </c>
      <c r="R1154">
        <v>120</v>
      </c>
      <c r="S1154">
        <v>11</v>
      </c>
      <c r="T1154">
        <v>12</v>
      </c>
      <c r="U1154">
        <v>13</v>
      </c>
      <c r="V1154">
        <v>10</v>
      </c>
      <c r="Y1154" t="s">
        <v>955</v>
      </c>
      <c r="Z1154">
        <v>945</v>
      </c>
      <c r="AA1154" t="s">
        <v>543</v>
      </c>
    </row>
    <row r="1155" spans="1:27" x14ac:dyDescent="0.25">
      <c r="A1155" s="21" t="s">
        <v>247</v>
      </c>
      <c r="B1155" s="16" t="s">
        <v>266</v>
      </c>
      <c r="C1155" s="16" t="s">
        <v>2317</v>
      </c>
      <c r="D1155" s="38" t="str">
        <f>VLOOKUP(S1155, method!$A$1:$B$15, 2, 0)</f>
        <v>留後</v>
      </c>
      <c r="E1155">
        <v>285</v>
      </c>
      <c r="F1155">
        <v>8</v>
      </c>
      <c r="G1155" t="s">
        <v>538</v>
      </c>
      <c r="H1155" t="s">
        <v>539</v>
      </c>
      <c r="I1155">
        <v>1400</v>
      </c>
      <c r="J1155" s="32" t="s">
        <v>435</v>
      </c>
      <c r="K1155">
        <v>3</v>
      </c>
      <c r="L1155">
        <v>7</v>
      </c>
      <c r="M1155">
        <v>63</v>
      </c>
      <c r="N1155" s="19" t="s">
        <v>94</v>
      </c>
      <c r="O1155" s="24" t="s">
        <v>34</v>
      </c>
      <c r="P1155" t="s">
        <v>519</v>
      </c>
      <c r="Q1155">
        <v>43</v>
      </c>
      <c r="R1155">
        <v>118</v>
      </c>
      <c r="S1155">
        <v>11</v>
      </c>
      <c r="T1155">
        <v>10</v>
      </c>
      <c r="U1155">
        <v>9</v>
      </c>
      <c r="V1155">
        <v>8</v>
      </c>
      <c r="Y1155" t="s">
        <v>1553</v>
      </c>
      <c r="Z1155">
        <v>950</v>
      </c>
      <c r="AA1155" t="s">
        <v>546</v>
      </c>
    </row>
    <row r="1156" spans="1:27" x14ac:dyDescent="0.25">
      <c r="A1156" s="21" t="s">
        <v>247</v>
      </c>
      <c r="B1156" s="16" t="s">
        <v>266</v>
      </c>
      <c r="C1156" s="16" t="s">
        <v>2317</v>
      </c>
      <c r="D1156" s="38" t="str">
        <f>VLOOKUP(S1156, method!$A$1:$B$15, 2, 0)</f>
        <v>留後</v>
      </c>
      <c r="E1156">
        <v>192</v>
      </c>
      <c r="F1156">
        <v>6</v>
      </c>
      <c r="G1156" t="s">
        <v>1319</v>
      </c>
      <c r="H1156" t="s">
        <v>506</v>
      </c>
      <c r="I1156">
        <v>1200</v>
      </c>
      <c r="J1156" s="32" t="s">
        <v>435</v>
      </c>
      <c r="K1156">
        <v>3</v>
      </c>
      <c r="L1156">
        <v>9</v>
      </c>
      <c r="M1156">
        <v>63</v>
      </c>
      <c r="N1156" s="19" t="s">
        <v>94</v>
      </c>
      <c r="O1156" s="18" t="s">
        <v>116</v>
      </c>
      <c r="P1156" t="s">
        <v>541</v>
      </c>
      <c r="Q1156">
        <v>76</v>
      </c>
      <c r="R1156">
        <v>118</v>
      </c>
      <c r="S1156">
        <v>12</v>
      </c>
      <c r="T1156">
        <v>12</v>
      </c>
      <c r="U1156">
        <v>6</v>
      </c>
      <c r="Y1156" t="s">
        <v>1554</v>
      </c>
      <c r="Z1156">
        <v>956</v>
      </c>
      <c r="AA1156" t="s">
        <v>546</v>
      </c>
    </row>
    <row r="1157" spans="1:27" x14ac:dyDescent="0.25">
      <c r="A1157" s="21" t="s">
        <v>247</v>
      </c>
      <c r="B1157" s="17" t="s">
        <v>268</v>
      </c>
      <c r="C1157" s="17" t="s">
        <v>2318</v>
      </c>
      <c r="D1157" s="35" t="str">
        <f>VLOOKUP(S1157, method!$A$1:$B$15, 2, 0)</f>
        <v>放頭</v>
      </c>
      <c r="E1157">
        <v>28</v>
      </c>
      <c r="F1157">
        <v>6</v>
      </c>
      <c r="G1157" t="s">
        <v>587</v>
      </c>
      <c r="H1157" t="s">
        <v>518</v>
      </c>
      <c r="I1157">
        <v>1400</v>
      </c>
      <c r="J1157" s="32" t="s">
        <v>446</v>
      </c>
      <c r="K1157">
        <v>3</v>
      </c>
      <c r="L1157">
        <v>13</v>
      </c>
      <c r="M1157">
        <v>62</v>
      </c>
      <c r="N1157" s="22" t="s">
        <v>171</v>
      </c>
      <c r="O1157" s="25" t="s">
        <v>150</v>
      </c>
      <c r="P1157" t="s">
        <v>474</v>
      </c>
      <c r="Q1157">
        <v>146</v>
      </c>
      <c r="R1157">
        <v>119</v>
      </c>
      <c r="S1157">
        <v>3</v>
      </c>
      <c r="T1157">
        <v>2</v>
      </c>
      <c r="U1157">
        <v>2</v>
      </c>
      <c r="V1157">
        <v>6</v>
      </c>
      <c r="Y1157" t="s">
        <v>897</v>
      </c>
      <c r="Z1157">
        <v>1098</v>
      </c>
      <c r="AA1157" t="s">
        <v>546</v>
      </c>
    </row>
    <row r="1158" spans="1:27" x14ac:dyDescent="0.25">
      <c r="A1158" s="21" t="s">
        <v>247</v>
      </c>
      <c r="B1158" s="17" t="s">
        <v>268</v>
      </c>
      <c r="C1158" s="17" t="s">
        <v>2318</v>
      </c>
      <c r="D1158" s="38" t="str">
        <f>VLOOKUP(S1158, method!$A$1:$B$15, 2, 0)</f>
        <v>留後</v>
      </c>
      <c r="E1158">
        <v>845</v>
      </c>
      <c r="F1158">
        <v>12</v>
      </c>
      <c r="G1158" t="s">
        <v>547</v>
      </c>
      <c r="H1158" s="31" t="s">
        <v>455</v>
      </c>
      <c r="I1158" s="43">
        <v>1650</v>
      </c>
      <c r="J1158" s="32" t="s">
        <v>446</v>
      </c>
      <c r="K1158">
        <v>3</v>
      </c>
      <c r="L1158">
        <v>10</v>
      </c>
      <c r="M1158">
        <v>65</v>
      </c>
      <c r="N1158" s="22" t="s">
        <v>171</v>
      </c>
      <c r="O1158" s="18" t="s">
        <v>524</v>
      </c>
      <c r="P1158" t="s">
        <v>1555</v>
      </c>
      <c r="Q1158">
        <v>134</v>
      </c>
      <c r="R1158">
        <v>119</v>
      </c>
      <c r="S1158">
        <v>12</v>
      </c>
      <c r="T1158">
        <v>12</v>
      </c>
      <c r="U1158">
        <v>12</v>
      </c>
      <c r="V1158">
        <v>12</v>
      </c>
      <c r="Y1158" t="s">
        <v>269</v>
      </c>
      <c r="Z1158">
        <v>1129</v>
      </c>
      <c r="AA1158" t="s">
        <v>367</v>
      </c>
    </row>
    <row r="1159" spans="1:27" x14ac:dyDescent="0.25">
      <c r="A1159" s="21" t="s">
        <v>247</v>
      </c>
      <c r="B1159" s="17" t="s">
        <v>268</v>
      </c>
      <c r="C1159" s="17" t="s">
        <v>2318</v>
      </c>
      <c r="D1159" s="38" t="str">
        <f>VLOOKUP(S1159, method!$A$1:$B$15, 2, 0)</f>
        <v>留後</v>
      </c>
      <c r="E1159">
        <v>733</v>
      </c>
      <c r="F1159">
        <v>12</v>
      </c>
      <c r="G1159" t="s">
        <v>523</v>
      </c>
      <c r="H1159" s="31" t="s">
        <v>450</v>
      </c>
      <c r="I1159">
        <v>1200</v>
      </c>
      <c r="J1159" s="33" t="s">
        <v>499</v>
      </c>
      <c r="K1159">
        <v>3</v>
      </c>
      <c r="L1159">
        <v>11</v>
      </c>
      <c r="M1159">
        <v>65</v>
      </c>
      <c r="N1159" s="22" t="s">
        <v>171</v>
      </c>
      <c r="O1159" s="20" t="s">
        <v>58</v>
      </c>
      <c r="P1159" t="s">
        <v>689</v>
      </c>
      <c r="Q1159">
        <v>106</v>
      </c>
      <c r="R1159">
        <v>124</v>
      </c>
      <c r="S1159">
        <v>12</v>
      </c>
      <c r="T1159">
        <v>12</v>
      </c>
      <c r="U1159">
        <v>12</v>
      </c>
      <c r="Y1159" t="s">
        <v>1556</v>
      </c>
      <c r="Z1159">
        <v>1139</v>
      </c>
      <c r="AA1159" t="s">
        <v>942</v>
      </c>
    </row>
    <row r="1160" spans="1:27" x14ac:dyDescent="0.25">
      <c r="A1160" s="21" t="s">
        <v>247</v>
      </c>
      <c r="B1160" s="18" t="s">
        <v>271</v>
      </c>
      <c r="C1160" s="18" t="s">
        <v>2319</v>
      </c>
      <c r="D1160" s="37" t="str">
        <f>VLOOKUP(S1160, method!$A$1:$B$15, 2, 0)</f>
        <v>中前</v>
      </c>
      <c r="E1160">
        <v>16</v>
      </c>
      <c r="F1160" s="28">
        <v>1</v>
      </c>
      <c r="G1160" t="s">
        <v>544</v>
      </c>
      <c r="H1160" s="31" t="s">
        <v>450</v>
      </c>
      <c r="I1160" s="43">
        <v>1650</v>
      </c>
      <c r="J1160" s="32" t="s">
        <v>435</v>
      </c>
      <c r="K1160">
        <v>4</v>
      </c>
      <c r="L1160">
        <v>1</v>
      </c>
      <c r="M1160">
        <v>55</v>
      </c>
      <c r="N1160" s="19" t="s">
        <v>24</v>
      </c>
      <c r="O1160" s="25" t="s">
        <v>150</v>
      </c>
      <c r="P1160" s="12" t="s">
        <v>451</v>
      </c>
      <c r="Q1160">
        <v>7.1</v>
      </c>
      <c r="R1160">
        <v>130</v>
      </c>
      <c r="S1160">
        <v>4</v>
      </c>
      <c r="T1160">
        <v>4</v>
      </c>
      <c r="U1160">
        <v>3</v>
      </c>
      <c r="V1160">
        <v>1</v>
      </c>
      <c r="Y1160" t="s">
        <v>959</v>
      </c>
      <c r="Z1160">
        <v>1090</v>
      </c>
      <c r="AA1160" t="s">
        <v>16</v>
      </c>
    </row>
    <row r="1161" spans="1:27" x14ac:dyDescent="0.25">
      <c r="A1161" s="21" t="s">
        <v>247</v>
      </c>
      <c r="B1161" s="18" t="s">
        <v>271</v>
      </c>
      <c r="C1161" s="18" t="s">
        <v>2319</v>
      </c>
      <c r="D1161" s="37" t="str">
        <f>VLOOKUP(S1161, method!$A$1:$B$15, 2, 0)</f>
        <v>中前</v>
      </c>
      <c r="E1161">
        <v>805</v>
      </c>
      <c r="F1161">
        <v>12</v>
      </c>
      <c r="G1161" t="s">
        <v>676</v>
      </c>
      <c r="H1161" t="s">
        <v>429</v>
      </c>
      <c r="I1161">
        <v>1600</v>
      </c>
      <c r="J1161" s="32" t="s">
        <v>435</v>
      </c>
      <c r="K1161">
        <v>4</v>
      </c>
      <c r="L1161">
        <v>13</v>
      </c>
      <c r="M1161">
        <v>58</v>
      </c>
      <c r="N1161" s="19" t="s">
        <v>24</v>
      </c>
      <c r="O1161" s="25" t="s">
        <v>150</v>
      </c>
      <c r="P1161" t="s">
        <v>634</v>
      </c>
      <c r="Q1161">
        <v>21</v>
      </c>
      <c r="R1161">
        <v>135</v>
      </c>
      <c r="S1161">
        <v>5</v>
      </c>
      <c r="T1161">
        <v>5</v>
      </c>
      <c r="U1161">
        <v>5</v>
      </c>
      <c r="V1161">
        <v>12</v>
      </c>
      <c r="Y1161" t="s">
        <v>1557</v>
      </c>
      <c r="Z1161">
        <v>1087</v>
      </c>
      <c r="AA1161" t="s">
        <v>16</v>
      </c>
    </row>
    <row r="1162" spans="1:27" x14ac:dyDescent="0.25">
      <c r="A1162" s="21" t="s">
        <v>247</v>
      </c>
      <c r="B1162" s="18" t="s">
        <v>271</v>
      </c>
      <c r="C1162" s="18" t="s">
        <v>2319</v>
      </c>
      <c r="D1162" s="37" t="str">
        <f>VLOOKUP(S1162, method!$A$1:$B$15, 2, 0)</f>
        <v>中前</v>
      </c>
      <c r="E1162">
        <v>715</v>
      </c>
      <c r="F1162" s="28">
        <v>3</v>
      </c>
      <c r="G1162" t="s">
        <v>444</v>
      </c>
      <c r="H1162" s="30" t="s">
        <v>445</v>
      </c>
      <c r="I1162" s="43">
        <v>1650</v>
      </c>
      <c r="J1162" s="32" t="s">
        <v>446</v>
      </c>
      <c r="K1162">
        <v>4</v>
      </c>
      <c r="L1162">
        <v>11</v>
      </c>
      <c r="M1162">
        <v>59</v>
      </c>
      <c r="N1162" s="19" t="s">
        <v>24</v>
      </c>
      <c r="O1162" s="25" t="s">
        <v>150</v>
      </c>
      <c r="P1162" s="12" t="s">
        <v>558</v>
      </c>
      <c r="Q1162">
        <v>25</v>
      </c>
      <c r="R1162">
        <v>134</v>
      </c>
      <c r="S1162">
        <v>6</v>
      </c>
      <c r="T1162">
        <v>3</v>
      </c>
      <c r="U1162">
        <v>4</v>
      </c>
      <c r="V1162">
        <v>3</v>
      </c>
      <c r="Y1162" t="s">
        <v>1095</v>
      </c>
      <c r="Z1162">
        <v>1093</v>
      </c>
      <c r="AA1162" t="s">
        <v>16</v>
      </c>
    </row>
    <row r="1163" spans="1:27" x14ac:dyDescent="0.25">
      <c r="A1163" s="21" t="s">
        <v>247</v>
      </c>
      <c r="B1163" s="18" t="s">
        <v>271</v>
      </c>
      <c r="C1163" s="18" t="s">
        <v>2319</v>
      </c>
      <c r="D1163" s="35" t="str">
        <f>VLOOKUP(S1163, method!$A$1:$B$15, 2, 0)</f>
        <v>放頭</v>
      </c>
      <c r="E1163">
        <v>634</v>
      </c>
      <c r="F1163">
        <v>11</v>
      </c>
      <c r="G1163" t="s">
        <v>712</v>
      </c>
      <c r="H1163" s="42" t="s">
        <v>445</v>
      </c>
      <c r="I1163">
        <v>1800</v>
      </c>
      <c r="J1163" s="32" t="s">
        <v>446</v>
      </c>
      <c r="K1163">
        <v>4</v>
      </c>
      <c r="L1163">
        <v>3</v>
      </c>
      <c r="M1163">
        <v>60</v>
      </c>
      <c r="N1163" s="19" t="s">
        <v>24</v>
      </c>
      <c r="O1163" s="25" t="s">
        <v>150</v>
      </c>
      <c r="P1163">
        <v>6</v>
      </c>
      <c r="Q1163">
        <v>12</v>
      </c>
      <c r="R1163">
        <v>135</v>
      </c>
      <c r="S1163">
        <v>3</v>
      </c>
      <c r="T1163">
        <v>2</v>
      </c>
      <c r="U1163">
        <v>3</v>
      </c>
      <c r="V1163">
        <v>4</v>
      </c>
      <c r="W1163">
        <v>11</v>
      </c>
      <c r="Y1163" t="s">
        <v>888</v>
      </c>
      <c r="Z1163">
        <v>1079</v>
      </c>
      <c r="AA1163" t="s">
        <v>16</v>
      </c>
    </row>
    <row r="1164" spans="1:27" x14ac:dyDescent="0.25">
      <c r="A1164" s="21" t="s">
        <v>247</v>
      </c>
      <c r="B1164" s="18" t="s">
        <v>271</v>
      </c>
      <c r="C1164" s="18" t="s">
        <v>2319</v>
      </c>
      <c r="D1164" s="35" t="str">
        <f>VLOOKUP(S1164, method!$A$1:$B$15, 2, 0)</f>
        <v>放頭</v>
      </c>
      <c r="E1164">
        <v>558</v>
      </c>
      <c r="F1164">
        <v>11</v>
      </c>
      <c r="G1164" t="s">
        <v>557</v>
      </c>
      <c r="H1164" s="42" t="s">
        <v>445</v>
      </c>
      <c r="I1164" s="43">
        <v>1650</v>
      </c>
      <c r="J1164" s="32" t="s">
        <v>446</v>
      </c>
      <c r="K1164">
        <v>4</v>
      </c>
      <c r="L1164">
        <v>10</v>
      </c>
      <c r="M1164">
        <v>60</v>
      </c>
      <c r="N1164" s="19" t="s">
        <v>24</v>
      </c>
      <c r="O1164" s="20" t="s">
        <v>19</v>
      </c>
      <c r="P1164">
        <v>16</v>
      </c>
      <c r="Q1164">
        <v>3.2</v>
      </c>
      <c r="R1164">
        <v>135</v>
      </c>
      <c r="S1164">
        <v>2</v>
      </c>
      <c r="T1164">
        <v>2</v>
      </c>
      <c r="U1164">
        <v>2</v>
      </c>
      <c r="V1164">
        <v>11</v>
      </c>
      <c r="Y1164" t="s">
        <v>1558</v>
      </c>
      <c r="Z1164">
        <v>1092</v>
      </c>
      <c r="AA1164" t="s">
        <v>16</v>
      </c>
    </row>
    <row r="1165" spans="1:27" x14ac:dyDescent="0.25">
      <c r="A1165" s="21" t="s">
        <v>247</v>
      </c>
      <c r="B1165" s="18" t="s">
        <v>271</v>
      </c>
      <c r="C1165" s="18" t="s">
        <v>2319</v>
      </c>
      <c r="D1165" s="35" t="str">
        <f>VLOOKUP(S1165, method!$A$1:$B$15, 2, 0)</f>
        <v>放頭</v>
      </c>
      <c r="E1165">
        <v>500</v>
      </c>
      <c r="F1165" s="28">
        <v>2</v>
      </c>
      <c r="G1165" t="s">
        <v>932</v>
      </c>
      <c r="H1165" s="31" t="s">
        <v>450</v>
      </c>
      <c r="I1165" s="43">
        <v>1650</v>
      </c>
      <c r="J1165" s="32" t="s">
        <v>446</v>
      </c>
      <c r="K1165">
        <v>4</v>
      </c>
      <c r="L1165">
        <v>3</v>
      </c>
      <c r="M1165">
        <v>60</v>
      </c>
      <c r="N1165" s="19" t="s">
        <v>24</v>
      </c>
      <c r="O1165" s="25" t="s">
        <v>150</v>
      </c>
      <c r="P1165" s="12" t="s">
        <v>480</v>
      </c>
      <c r="Q1165">
        <v>4.7</v>
      </c>
      <c r="R1165">
        <v>135</v>
      </c>
      <c r="S1165">
        <v>2</v>
      </c>
      <c r="T1165">
        <v>2</v>
      </c>
      <c r="U1165">
        <v>2</v>
      </c>
      <c r="V1165">
        <v>2</v>
      </c>
      <c r="Y1165" t="s">
        <v>1082</v>
      </c>
      <c r="Z1165">
        <v>1105</v>
      </c>
      <c r="AA1165" t="s">
        <v>16</v>
      </c>
    </row>
    <row r="1166" spans="1:27" x14ac:dyDescent="0.25">
      <c r="A1166" s="21" t="s">
        <v>247</v>
      </c>
      <c r="B1166" s="18" t="s">
        <v>271</v>
      </c>
      <c r="C1166" s="18" t="s">
        <v>2319</v>
      </c>
      <c r="D1166" s="37" t="str">
        <f>VLOOKUP(S1166, method!$A$1:$B$15, 2, 0)</f>
        <v>中前</v>
      </c>
      <c r="E1166">
        <v>446</v>
      </c>
      <c r="F1166" s="34">
        <v>5</v>
      </c>
      <c r="G1166" t="s">
        <v>562</v>
      </c>
      <c r="H1166" s="31" t="s">
        <v>455</v>
      </c>
      <c r="I1166" s="43">
        <v>1650</v>
      </c>
      <c r="J1166" s="32" t="s">
        <v>435</v>
      </c>
      <c r="K1166">
        <v>3</v>
      </c>
      <c r="L1166">
        <v>11</v>
      </c>
      <c r="M1166">
        <v>60</v>
      </c>
      <c r="N1166" s="19" t="s">
        <v>24</v>
      </c>
      <c r="O1166" s="25" t="s">
        <v>150</v>
      </c>
      <c r="P1166" s="12" t="s">
        <v>521</v>
      </c>
      <c r="Q1166">
        <v>9.3000000000000007</v>
      </c>
      <c r="R1166">
        <v>117</v>
      </c>
      <c r="S1166">
        <v>6</v>
      </c>
      <c r="T1166">
        <v>6</v>
      </c>
      <c r="U1166">
        <v>7</v>
      </c>
      <c r="V1166">
        <v>5</v>
      </c>
      <c r="Y1166" t="s">
        <v>935</v>
      </c>
      <c r="Z1166">
        <v>1109</v>
      </c>
      <c r="AA1166" t="s">
        <v>16</v>
      </c>
    </row>
    <row r="1167" spans="1:27" x14ac:dyDescent="0.25">
      <c r="A1167" s="21" t="s">
        <v>247</v>
      </c>
      <c r="B1167" s="18" t="s">
        <v>271</v>
      </c>
      <c r="C1167" s="18" t="s">
        <v>2319</v>
      </c>
      <c r="D1167" s="37" t="str">
        <f>VLOOKUP(S1167, method!$A$1:$B$15, 2, 0)</f>
        <v>中前</v>
      </c>
      <c r="E1167">
        <v>372</v>
      </c>
      <c r="F1167" s="28">
        <v>2</v>
      </c>
      <c r="G1167" t="s">
        <v>913</v>
      </c>
      <c r="H1167" s="31" t="s">
        <v>461</v>
      </c>
      <c r="I1167" s="43">
        <v>1650</v>
      </c>
      <c r="J1167" s="32" t="s">
        <v>435</v>
      </c>
      <c r="K1167">
        <v>4</v>
      </c>
      <c r="L1167">
        <v>3</v>
      </c>
      <c r="M1167">
        <v>58</v>
      </c>
      <c r="N1167" s="19" t="s">
        <v>24</v>
      </c>
      <c r="O1167" s="25" t="s">
        <v>150</v>
      </c>
      <c r="P1167" s="12" t="s">
        <v>662</v>
      </c>
      <c r="Q1167">
        <v>4.3</v>
      </c>
      <c r="R1167">
        <v>135</v>
      </c>
      <c r="S1167">
        <v>4</v>
      </c>
      <c r="T1167">
        <v>3</v>
      </c>
      <c r="U1167">
        <v>3</v>
      </c>
      <c r="V1167">
        <v>2</v>
      </c>
      <c r="Y1167" t="s">
        <v>1559</v>
      </c>
      <c r="Z1167">
        <v>1095</v>
      </c>
      <c r="AA1167" t="s">
        <v>16</v>
      </c>
    </row>
    <row r="1168" spans="1:27" x14ac:dyDescent="0.25">
      <c r="A1168" s="21" t="s">
        <v>247</v>
      </c>
      <c r="B1168" s="18" t="s">
        <v>271</v>
      </c>
      <c r="C1168" s="18" t="s">
        <v>2319</v>
      </c>
      <c r="D1168" s="35" t="str">
        <f>VLOOKUP(S1168, method!$A$1:$B$15, 2, 0)</f>
        <v>放頭</v>
      </c>
      <c r="E1168">
        <v>291</v>
      </c>
      <c r="F1168" s="28">
        <v>3</v>
      </c>
      <c r="G1168" t="s">
        <v>536</v>
      </c>
      <c r="H1168" s="30" t="s">
        <v>445</v>
      </c>
      <c r="I1168" s="43">
        <v>1650</v>
      </c>
      <c r="J1168" s="32" t="s">
        <v>435</v>
      </c>
      <c r="K1168">
        <v>4</v>
      </c>
      <c r="L1168">
        <v>1</v>
      </c>
      <c r="M1168">
        <v>58</v>
      </c>
      <c r="N1168" s="19" t="s">
        <v>24</v>
      </c>
      <c r="O1168" s="25" t="s">
        <v>150</v>
      </c>
      <c r="P1168" s="12" t="s">
        <v>521</v>
      </c>
      <c r="Q1168">
        <v>4.3</v>
      </c>
      <c r="R1168">
        <v>133</v>
      </c>
      <c r="S1168">
        <v>1</v>
      </c>
      <c r="T1168">
        <v>1</v>
      </c>
      <c r="U1168">
        <v>1</v>
      </c>
      <c r="V1168">
        <v>3</v>
      </c>
      <c r="Y1168" t="s">
        <v>253</v>
      </c>
      <c r="Z1168">
        <v>1099</v>
      </c>
      <c r="AA1168" t="s">
        <v>16</v>
      </c>
    </row>
    <row r="1169" spans="1:27" x14ac:dyDescent="0.25">
      <c r="A1169" s="21" t="s">
        <v>247</v>
      </c>
      <c r="B1169" s="18" t="s">
        <v>271</v>
      </c>
      <c r="C1169" s="18" t="s">
        <v>2319</v>
      </c>
      <c r="D1169" s="35" t="str">
        <f>VLOOKUP(S1169, method!$A$1:$B$15, 2, 0)</f>
        <v>放頭</v>
      </c>
      <c r="E1169">
        <v>196</v>
      </c>
      <c r="F1169" s="28">
        <v>1</v>
      </c>
      <c r="G1169" t="s">
        <v>607</v>
      </c>
      <c r="H1169" s="31" t="s">
        <v>461</v>
      </c>
      <c r="I1169" s="43">
        <v>1650</v>
      </c>
      <c r="J1169" s="33" t="s">
        <v>499</v>
      </c>
      <c r="K1169">
        <v>4</v>
      </c>
      <c r="L1169">
        <v>6</v>
      </c>
      <c r="M1169">
        <v>52</v>
      </c>
      <c r="N1169" s="19" t="s">
        <v>24</v>
      </c>
      <c r="O1169" s="25" t="s">
        <v>150</v>
      </c>
      <c r="P1169" s="12" t="s">
        <v>662</v>
      </c>
      <c r="Q1169">
        <v>10</v>
      </c>
      <c r="R1169">
        <v>132</v>
      </c>
      <c r="S1169">
        <v>1</v>
      </c>
      <c r="T1169">
        <v>1</v>
      </c>
      <c r="U1169">
        <v>1</v>
      </c>
      <c r="V1169">
        <v>1</v>
      </c>
      <c r="Y1169" t="s">
        <v>1038</v>
      </c>
      <c r="Z1169">
        <v>1093</v>
      </c>
      <c r="AA1169" t="s">
        <v>16</v>
      </c>
    </row>
    <row r="1170" spans="1:27" x14ac:dyDescent="0.25">
      <c r="A1170" s="21" t="s">
        <v>247</v>
      </c>
      <c r="B1170" s="18" t="s">
        <v>271</v>
      </c>
      <c r="C1170" s="18" t="s">
        <v>2319</v>
      </c>
      <c r="D1170" s="35" t="str">
        <f>VLOOKUP(S1170, method!$A$1:$B$15, 2, 0)</f>
        <v>放頭</v>
      </c>
      <c r="E1170">
        <v>131</v>
      </c>
      <c r="F1170" s="28">
        <v>2</v>
      </c>
      <c r="G1170" t="s">
        <v>916</v>
      </c>
      <c r="H1170" s="31" t="s">
        <v>461</v>
      </c>
      <c r="I1170" s="43">
        <v>1650</v>
      </c>
      <c r="J1170" s="32" t="s">
        <v>435</v>
      </c>
      <c r="K1170">
        <v>4</v>
      </c>
      <c r="L1170">
        <v>7</v>
      </c>
      <c r="M1170">
        <v>52</v>
      </c>
      <c r="N1170" s="19" t="s">
        <v>24</v>
      </c>
      <c r="O1170" s="25" t="s">
        <v>150</v>
      </c>
      <c r="P1170" s="12" t="s">
        <v>451</v>
      </c>
      <c r="Q1170">
        <v>23</v>
      </c>
      <c r="R1170">
        <v>127</v>
      </c>
      <c r="S1170">
        <v>2</v>
      </c>
      <c r="T1170">
        <v>2</v>
      </c>
      <c r="U1170">
        <v>2</v>
      </c>
      <c r="V1170">
        <v>2</v>
      </c>
      <c r="Y1170" t="s">
        <v>961</v>
      </c>
      <c r="Z1170">
        <v>1095</v>
      </c>
      <c r="AA1170" t="s">
        <v>16</v>
      </c>
    </row>
    <row r="1171" spans="1:27" x14ac:dyDescent="0.25">
      <c r="A1171" s="21" t="s">
        <v>247</v>
      </c>
      <c r="B1171" s="18" t="s">
        <v>271</v>
      </c>
      <c r="C1171" s="18" t="s">
        <v>2319</v>
      </c>
      <c r="D1171" s="36" t="str">
        <f>VLOOKUP(S1171, method!$A$1:$B$15, 2, 0)</f>
        <v>中後</v>
      </c>
      <c r="E1171">
        <v>77</v>
      </c>
      <c r="F1171">
        <v>7</v>
      </c>
      <c r="G1171" t="s">
        <v>479</v>
      </c>
      <c r="H1171" t="s">
        <v>467</v>
      </c>
      <c r="I1171" s="43">
        <v>1650</v>
      </c>
      <c r="J1171" s="32" t="s">
        <v>435</v>
      </c>
      <c r="K1171">
        <v>4</v>
      </c>
      <c r="L1171">
        <v>8</v>
      </c>
      <c r="M1171">
        <v>54</v>
      </c>
      <c r="N1171" s="19" t="s">
        <v>24</v>
      </c>
      <c r="O1171" s="25" t="s">
        <v>150</v>
      </c>
      <c r="P1171" t="s">
        <v>696</v>
      </c>
      <c r="Q1171">
        <v>23</v>
      </c>
      <c r="R1171">
        <v>130</v>
      </c>
      <c r="S1171">
        <v>9</v>
      </c>
      <c r="T1171">
        <v>9</v>
      </c>
      <c r="U1171">
        <v>9</v>
      </c>
      <c r="V1171">
        <v>7</v>
      </c>
      <c r="Y1171" t="s">
        <v>1294</v>
      </c>
      <c r="Z1171">
        <v>1085</v>
      </c>
      <c r="AA1171" t="s">
        <v>16</v>
      </c>
    </row>
    <row r="1172" spans="1:27" x14ac:dyDescent="0.25">
      <c r="A1172" s="21" t="s">
        <v>247</v>
      </c>
      <c r="B1172" s="18" t="s">
        <v>271</v>
      </c>
      <c r="C1172" s="18" t="s">
        <v>2319</v>
      </c>
      <c r="D1172" s="36" t="str">
        <f>VLOOKUP(S1172, method!$A$1:$B$15, 2, 0)</f>
        <v>中後</v>
      </c>
      <c r="E1172">
        <v>59</v>
      </c>
      <c r="F1172">
        <v>12</v>
      </c>
      <c r="G1172" t="s">
        <v>725</v>
      </c>
      <c r="H1172" t="s">
        <v>429</v>
      </c>
      <c r="I1172">
        <v>1400</v>
      </c>
      <c r="J1172" s="32" t="s">
        <v>435</v>
      </c>
      <c r="K1172">
        <v>4</v>
      </c>
      <c r="L1172">
        <v>12</v>
      </c>
      <c r="M1172">
        <v>56</v>
      </c>
      <c r="N1172" s="19" t="s">
        <v>24</v>
      </c>
      <c r="O1172" s="25" t="s">
        <v>150</v>
      </c>
      <c r="P1172" t="s">
        <v>837</v>
      </c>
      <c r="Q1172">
        <v>51</v>
      </c>
      <c r="R1172">
        <v>131</v>
      </c>
      <c r="S1172">
        <v>8</v>
      </c>
      <c r="T1172">
        <v>7</v>
      </c>
      <c r="U1172">
        <v>5</v>
      </c>
      <c r="V1172">
        <v>12</v>
      </c>
      <c r="Y1172" t="s">
        <v>1191</v>
      </c>
      <c r="Z1172">
        <v>1080</v>
      </c>
      <c r="AA1172" t="s">
        <v>16</v>
      </c>
    </row>
    <row r="1173" spans="1:27" x14ac:dyDescent="0.25">
      <c r="A1173" s="21" t="s">
        <v>247</v>
      </c>
      <c r="B1173" s="18" t="s">
        <v>271</v>
      </c>
      <c r="C1173" s="18" t="s">
        <v>2319</v>
      </c>
      <c r="D1173" s="37" t="str">
        <f>VLOOKUP(S1173, method!$A$1:$B$15, 2, 0)</f>
        <v>中前</v>
      </c>
      <c r="E1173">
        <v>8</v>
      </c>
      <c r="F1173">
        <v>9</v>
      </c>
      <c r="G1173" t="s">
        <v>695</v>
      </c>
      <c r="H1173" t="s">
        <v>434</v>
      </c>
      <c r="I1173">
        <v>1400</v>
      </c>
      <c r="J1173" s="32" t="s">
        <v>435</v>
      </c>
      <c r="K1173">
        <v>4</v>
      </c>
      <c r="L1173">
        <v>7</v>
      </c>
      <c r="M1173">
        <v>58</v>
      </c>
      <c r="N1173" s="19" t="s">
        <v>24</v>
      </c>
      <c r="O1173" s="17" t="s">
        <v>84</v>
      </c>
      <c r="P1173" t="s">
        <v>519</v>
      </c>
      <c r="Q1173">
        <v>39</v>
      </c>
      <c r="R1173">
        <v>135</v>
      </c>
      <c r="S1173">
        <v>4</v>
      </c>
      <c r="T1173">
        <v>4</v>
      </c>
      <c r="U1173">
        <v>5</v>
      </c>
      <c r="V1173">
        <v>9</v>
      </c>
      <c r="Y1173" t="s">
        <v>1560</v>
      </c>
      <c r="Z1173">
        <v>1077</v>
      </c>
      <c r="AA1173" t="s">
        <v>16</v>
      </c>
    </row>
    <row r="1174" spans="1:27" x14ac:dyDescent="0.25">
      <c r="A1174" s="21" t="s">
        <v>247</v>
      </c>
      <c r="B1174" s="18" t="s">
        <v>271</v>
      </c>
      <c r="C1174" s="18" t="s">
        <v>2319</v>
      </c>
      <c r="D1174" s="36" t="str">
        <f>VLOOKUP(S1174, method!$A$1:$B$15, 2, 0)</f>
        <v>中後</v>
      </c>
      <c r="E1174">
        <v>829</v>
      </c>
      <c r="F1174">
        <v>9</v>
      </c>
      <c r="G1174" t="s">
        <v>611</v>
      </c>
      <c r="H1174" t="s">
        <v>434</v>
      </c>
      <c r="I1174">
        <v>1200</v>
      </c>
      <c r="J1174" s="32" t="s">
        <v>435</v>
      </c>
      <c r="K1174">
        <v>3</v>
      </c>
      <c r="L1174">
        <v>12</v>
      </c>
      <c r="M1174">
        <v>61</v>
      </c>
      <c r="N1174" s="19" t="s">
        <v>24</v>
      </c>
      <c r="O1174" s="25" t="s">
        <v>150</v>
      </c>
      <c r="P1174" t="s">
        <v>447</v>
      </c>
      <c r="Q1174">
        <v>53</v>
      </c>
      <c r="R1174">
        <v>116</v>
      </c>
      <c r="S1174">
        <v>10</v>
      </c>
      <c r="T1174">
        <v>11</v>
      </c>
      <c r="U1174">
        <v>9</v>
      </c>
      <c r="Y1174" t="s">
        <v>1561</v>
      </c>
      <c r="Z1174">
        <v>1084</v>
      </c>
      <c r="AA1174" t="s">
        <v>16</v>
      </c>
    </row>
    <row r="1175" spans="1:27" x14ac:dyDescent="0.25">
      <c r="A1175" s="21" t="s">
        <v>247</v>
      </c>
      <c r="B1175" s="18" t="s">
        <v>271</v>
      </c>
      <c r="C1175" s="18" t="s">
        <v>2319</v>
      </c>
      <c r="D1175" s="38" t="str">
        <f>VLOOKUP(S1175, method!$A$1:$B$15, 2, 0)</f>
        <v>留後</v>
      </c>
      <c r="E1175">
        <v>791</v>
      </c>
      <c r="F1175">
        <v>6</v>
      </c>
      <c r="G1175" t="s">
        <v>768</v>
      </c>
      <c r="H1175" t="s">
        <v>518</v>
      </c>
      <c r="I1175">
        <v>1200</v>
      </c>
      <c r="J1175" s="32" t="s">
        <v>435</v>
      </c>
      <c r="K1175">
        <v>3</v>
      </c>
      <c r="L1175">
        <v>3</v>
      </c>
      <c r="M1175">
        <v>63</v>
      </c>
      <c r="N1175" s="19" t="s">
        <v>24</v>
      </c>
      <c r="O1175" s="24" t="s">
        <v>38</v>
      </c>
      <c r="P1175" t="s">
        <v>442</v>
      </c>
      <c r="Q1175">
        <v>49</v>
      </c>
      <c r="R1175">
        <v>123</v>
      </c>
      <c r="S1175">
        <v>13</v>
      </c>
      <c r="T1175">
        <v>12</v>
      </c>
      <c r="U1175">
        <v>6</v>
      </c>
      <c r="Y1175" t="s">
        <v>351</v>
      </c>
      <c r="Z1175">
        <v>1081</v>
      </c>
      <c r="AA1175" t="s">
        <v>453</v>
      </c>
    </row>
    <row r="1176" spans="1:27" x14ac:dyDescent="0.25">
      <c r="A1176" s="21" t="s">
        <v>247</v>
      </c>
      <c r="B1176" s="18" t="s">
        <v>271</v>
      </c>
      <c r="C1176" s="18" t="s">
        <v>2319</v>
      </c>
      <c r="D1176" s="36" t="str">
        <f>VLOOKUP(S1176, method!$A$1:$B$15, 2, 0)</f>
        <v>中後</v>
      </c>
      <c r="E1176">
        <v>734</v>
      </c>
      <c r="F1176">
        <v>9</v>
      </c>
      <c r="G1176" t="s">
        <v>832</v>
      </c>
      <c r="H1176" t="s">
        <v>429</v>
      </c>
      <c r="I1176">
        <v>1000</v>
      </c>
      <c r="J1176" s="32" t="s">
        <v>435</v>
      </c>
      <c r="K1176">
        <v>3</v>
      </c>
      <c r="L1176">
        <v>2</v>
      </c>
      <c r="M1176">
        <v>65</v>
      </c>
      <c r="N1176" s="19" t="s">
        <v>24</v>
      </c>
      <c r="O1176" s="24" t="s">
        <v>38</v>
      </c>
      <c r="P1176" t="s">
        <v>442</v>
      </c>
      <c r="Q1176">
        <v>35</v>
      </c>
      <c r="R1176">
        <v>120</v>
      </c>
      <c r="S1176">
        <v>9</v>
      </c>
      <c r="T1176">
        <v>10</v>
      </c>
      <c r="U1176">
        <v>9</v>
      </c>
      <c r="Y1176" t="s">
        <v>1562</v>
      </c>
      <c r="Z1176">
        <v>1076</v>
      </c>
      <c r="AA1176" t="s">
        <v>77</v>
      </c>
    </row>
    <row r="1177" spans="1:27" x14ac:dyDescent="0.25">
      <c r="A1177" s="21" t="s">
        <v>247</v>
      </c>
      <c r="B1177" s="18" t="s">
        <v>271</v>
      </c>
      <c r="C1177" s="18" t="s">
        <v>2319</v>
      </c>
      <c r="D1177" s="38" t="str">
        <f>VLOOKUP(S1177, method!$A$1:$B$15, 2, 0)</f>
        <v>留後</v>
      </c>
      <c r="E1177">
        <v>607</v>
      </c>
      <c r="F1177">
        <v>13</v>
      </c>
      <c r="G1177" t="s">
        <v>491</v>
      </c>
      <c r="H1177" t="s">
        <v>441</v>
      </c>
      <c r="I1177">
        <v>1400</v>
      </c>
      <c r="J1177" s="32" t="s">
        <v>435</v>
      </c>
      <c r="K1177">
        <v>3</v>
      </c>
      <c r="L1177">
        <v>7</v>
      </c>
      <c r="M1177">
        <v>65</v>
      </c>
      <c r="N1177" s="19" t="s">
        <v>24</v>
      </c>
      <c r="O1177" s="17" t="s">
        <v>84</v>
      </c>
      <c r="P1177" t="s">
        <v>819</v>
      </c>
      <c r="Q1177">
        <v>54</v>
      </c>
      <c r="R1177">
        <v>122</v>
      </c>
      <c r="S1177">
        <v>11</v>
      </c>
      <c r="T1177">
        <v>10</v>
      </c>
      <c r="U1177">
        <v>13</v>
      </c>
      <c r="V1177">
        <v>13</v>
      </c>
      <c r="Y1177" t="s">
        <v>1563</v>
      </c>
      <c r="Z1177">
        <v>1063</v>
      </c>
      <c r="AA1177" t="s">
        <v>77</v>
      </c>
    </row>
    <row r="1178" spans="1:27" x14ac:dyDescent="0.25">
      <c r="A1178" s="21" t="s">
        <v>247</v>
      </c>
      <c r="B1178" s="18" t="s">
        <v>271</v>
      </c>
      <c r="C1178" s="18" t="s">
        <v>2319</v>
      </c>
      <c r="D1178" s="37" t="str">
        <f>VLOOKUP(S1178, method!$A$1:$B$15, 2, 0)</f>
        <v>中前</v>
      </c>
      <c r="E1178">
        <v>547</v>
      </c>
      <c r="F1178">
        <v>6</v>
      </c>
      <c r="G1178" t="s">
        <v>972</v>
      </c>
      <c r="H1178" t="s">
        <v>539</v>
      </c>
      <c r="I1178">
        <v>1400</v>
      </c>
      <c r="J1178" s="32" t="s">
        <v>435</v>
      </c>
      <c r="K1178">
        <v>3</v>
      </c>
      <c r="L1178">
        <v>3</v>
      </c>
      <c r="M1178">
        <v>67</v>
      </c>
      <c r="N1178" s="19" t="s">
        <v>24</v>
      </c>
      <c r="O1178" s="17" t="s">
        <v>84</v>
      </c>
      <c r="P1178" t="s">
        <v>442</v>
      </c>
      <c r="Q1178">
        <v>14</v>
      </c>
      <c r="R1178">
        <v>126</v>
      </c>
      <c r="S1178">
        <v>6</v>
      </c>
      <c r="T1178">
        <v>6</v>
      </c>
      <c r="U1178">
        <v>5</v>
      </c>
      <c r="V1178">
        <v>6</v>
      </c>
      <c r="Y1178" t="s">
        <v>1564</v>
      </c>
      <c r="Z1178">
        <v>1076</v>
      </c>
      <c r="AA1178" t="s">
        <v>77</v>
      </c>
    </row>
    <row r="1179" spans="1:27" x14ac:dyDescent="0.25">
      <c r="A1179" s="21" t="s">
        <v>247</v>
      </c>
      <c r="B1179" s="18" t="s">
        <v>271</v>
      </c>
      <c r="C1179" s="18" t="s">
        <v>2319</v>
      </c>
      <c r="D1179" s="36" t="str">
        <f>VLOOKUP(S1179, method!$A$1:$B$15, 2, 0)</f>
        <v>中後</v>
      </c>
      <c r="E1179">
        <v>499</v>
      </c>
      <c r="F1179" s="34">
        <v>5</v>
      </c>
      <c r="G1179" t="s">
        <v>798</v>
      </c>
      <c r="H1179" s="31" t="s">
        <v>461</v>
      </c>
      <c r="I1179">
        <v>1200</v>
      </c>
      <c r="J1179" s="32" t="s">
        <v>435</v>
      </c>
      <c r="K1179">
        <v>3</v>
      </c>
      <c r="L1179">
        <v>8</v>
      </c>
      <c r="M1179">
        <v>69</v>
      </c>
      <c r="N1179" s="19" t="s">
        <v>24</v>
      </c>
      <c r="O1179" s="17" t="s">
        <v>84</v>
      </c>
      <c r="P1179" t="s">
        <v>600</v>
      </c>
      <c r="Q1179">
        <v>30</v>
      </c>
      <c r="R1179">
        <v>125</v>
      </c>
      <c r="S1179">
        <v>9</v>
      </c>
      <c r="T1179">
        <v>9</v>
      </c>
      <c r="U1179">
        <v>5</v>
      </c>
      <c r="Y1179" t="s">
        <v>1103</v>
      </c>
      <c r="Z1179">
        <v>1077</v>
      </c>
      <c r="AA1179" t="s">
        <v>77</v>
      </c>
    </row>
    <row r="1180" spans="1:27" x14ac:dyDescent="0.25">
      <c r="A1180" s="21" t="s">
        <v>247</v>
      </c>
      <c r="B1180" s="18" t="s">
        <v>271</v>
      </c>
      <c r="C1180" s="18" t="s">
        <v>2319</v>
      </c>
      <c r="D1180" s="35" t="str">
        <f>VLOOKUP(S1180, method!$A$1:$B$15, 2, 0)</f>
        <v>放頭</v>
      </c>
      <c r="E1180">
        <v>463</v>
      </c>
      <c r="F1180" s="34">
        <v>5</v>
      </c>
      <c r="G1180" t="s">
        <v>659</v>
      </c>
      <c r="H1180" s="31" t="s">
        <v>450</v>
      </c>
      <c r="I1180">
        <v>1200</v>
      </c>
      <c r="J1180" s="32" t="s">
        <v>435</v>
      </c>
      <c r="K1180">
        <v>3</v>
      </c>
      <c r="L1180">
        <v>1</v>
      </c>
      <c r="M1180">
        <v>70</v>
      </c>
      <c r="N1180" s="19" t="s">
        <v>24</v>
      </c>
      <c r="O1180" s="23" t="s">
        <v>487</v>
      </c>
      <c r="P1180" s="12" t="s">
        <v>558</v>
      </c>
      <c r="Q1180">
        <v>14</v>
      </c>
      <c r="R1180">
        <v>121</v>
      </c>
      <c r="S1180">
        <v>3</v>
      </c>
      <c r="T1180">
        <v>3</v>
      </c>
      <c r="U1180">
        <v>5</v>
      </c>
      <c r="Y1180" t="s">
        <v>1244</v>
      </c>
      <c r="Z1180">
        <v>1084</v>
      </c>
      <c r="AA1180" t="s">
        <v>77</v>
      </c>
    </row>
    <row r="1181" spans="1:27" x14ac:dyDescent="0.25">
      <c r="A1181" s="21" t="s">
        <v>247</v>
      </c>
      <c r="B1181" s="18" t="s">
        <v>271</v>
      </c>
      <c r="C1181" s="18" t="s">
        <v>2319</v>
      </c>
      <c r="D1181" s="37" t="str">
        <f>VLOOKUP(S1181, method!$A$1:$B$15, 2, 0)</f>
        <v>中前</v>
      </c>
      <c r="E1181">
        <v>340</v>
      </c>
      <c r="F1181">
        <v>6</v>
      </c>
      <c r="G1181" t="s">
        <v>509</v>
      </c>
      <c r="H1181" t="s">
        <v>441</v>
      </c>
      <c r="I1181">
        <v>1200</v>
      </c>
      <c r="J1181" s="32" t="s">
        <v>435</v>
      </c>
      <c r="K1181">
        <v>3</v>
      </c>
      <c r="L1181">
        <v>9</v>
      </c>
      <c r="M1181">
        <v>72</v>
      </c>
      <c r="N1181" s="19" t="s">
        <v>24</v>
      </c>
      <c r="O1181" s="19" t="s">
        <v>63</v>
      </c>
      <c r="P1181" t="s">
        <v>488</v>
      </c>
      <c r="Q1181">
        <v>59</v>
      </c>
      <c r="R1181">
        <v>131</v>
      </c>
      <c r="S1181">
        <v>7</v>
      </c>
      <c r="T1181">
        <v>7</v>
      </c>
      <c r="U1181">
        <v>6</v>
      </c>
      <c r="Y1181" t="s">
        <v>1099</v>
      </c>
      <c r="Z1181">
        <v>1080</v>
      </c>
      <c r="AA1181" t="s">
        <v>77</v>
      </c>
    </row>
    <row r="1182" spans="1:27" x14ac:dyDescent="0.25">
      <c r="A1182" s="21" t="s">
        <v>247</v>
      </c>
      <c r="B1182" s="18" t="s">
        <v>271</v>
      </c>
      <c r="C1182" s="18" t="s">
        <v>2319</v>
      </c>
      <c r="D1182" s="35" t="str">
        <f>VLOOKUP(S1182, method!$A$1:$B$15, 2, 0)</f>
        <v>放頭</v>
      </c>
      <c r="E1182">
        <v>304</v>
      </c>
      <c r="F1182">
        <v>11</v>
      </c>
      <c r="G1182" t="s">
        <v>844</v>
      </c>
      <c r="H1182" t="s">
        <v>434</v>
      </c>
      <c r="I1182">
        <v>1400</v>
      </c>
      <c r="J1182" s="32" t="s">
        <v>435</v>
      </c>
      <c r="K1182">
        <v>3</v>
      </c>
      <c r="L1182">
        <v>4</v>
      </c>
      <c r="M1182">
        <v>72</v>
      </c>
      <c r="N1182" s="19" t="s">
        <v>24</v>
      </c>
      <c r="O1182" s="19" t="s">
        <v>63</v>
      </c>
      <c r="P1182" t="s">
        <v>634</v>
      </c>
      <c r="Q1182">
        <v>53</v>
      </c>
      <c r="R1182">
        <v>129</v>
      </c>
      <c r="S1182">
        <v>3</v>
      </c>
      <c r="T1182">
        <v>3</v>
      </c>
      <c r="U1182">
        <v>4</v>
      </c>
      <c r="V1182">
        <v>11</v>
      </c>
      <c r="Y1182" t="s">
        <v>1565</v>
      </c>
      <c r="Z1182">
        <v>1082</v>
      </c>
      <c r="AA1182" t="s">
        <v>942</v>
      </c>
    </row>
    <row r="1183" spans="1:27" x14ac:dyDescent="0.25">
      <c r="A1183" s="21" t="s">
        <v>247</v>
      </c>
      <c r="B1183" s="19" t="s">
        <v>273</v>
      </c>
      <c r="C1183" s="19" t="s">
        <v>2320</v>
      </c>
      <c r="D1183" s="35" t="str">
        <f>VLOOKUP(S1183, method!$A$1:$B$15, 2, 0)</f>
        <v>放頭</v>
      </c>
      <c r="E1183">
        <v>44</v>
      </c>
      <c r="F1183">
        <v>11</v>
      </c>
      <c r="G1183" t="s">
        <v>428</v>
      </c>
      <c r="H1183" t="s">
        <v>467</v>
      </c>
      <c r="I1183" s="43">
        <v>1650</v>
      </c>
      <c r="J1183" s="33" t="s">
        <v>483</v>
      </c>
      <c r="K1183">
        <v>3</v>
      </c>
      <c r="L1183">
        <v>4</v>
      </c>
      <c r="M1183">
        <v>63</v>
      </c>
      <c r="N1183" s="27" t="s">
        <v>64</v>
      </c>
      <c r="O1183" s="16" t="s">
        <v>316</v>
      </c>
      <c r="P1183" t="s">
        <v>1566</v>
      </c>
      <c r="Q1183">
        <v>38</v>
      </c>
      <c r="R1183">
        <v>121</v>
      </c>
      <c r="S1183">
        <v>3</v>
      </c>
      <c r="T1183">
        <v>4</v>
      </c>
      <c r="U1183">
        <v>3</v>
      </c>
      <c r="V1183">
        <v>11</v>
      </c>
      <c r="Y1183" t="s">
        <v>1089</v>
      </c>
      <c r="Z1183">
        <v>1135</v>
      </c>
      <c r="AA1183" t="s">
        <v>147</v>
      </c>
    </row>
    <row r="1184" spans="1:27" x14ac:dyDescent="0.25">
      <c r="A1184" s="21" t="s">
        <v>247</v>
      </c>
      <c r="B1184" s="19" t="s">
        <v>273</v>
      </c>
      <c r="C1184" s="19" t="s">
        <v>2320</v>
      </c>
      <c r="D1184" s="37" t="str">
        <f>VLOOKUP(S1184, method!$A$1:$B$15, 2, 0)</f>
        <v>中前</v>
      </c>
      <c r="E1184">
        <v>796</v>
      </c>
      <c r="F1184">
        <v>14</v>
      </c>
      <c r="G1184" t="s">
        <v>517</v>
      </c>
      <c r="H1184" t="s">
        <v>467</v>
      </c>
      <c r="I1184" s="43">
        <v>1650</v>
      </c>
      <c r="J1184" s="33" t="s">
        <v>483</v>
      </c>
      <c r="K1184">
        <v>3</v>
      </c>
      <c r="L1184">
        <v>12</v>
      </c>
      <c r="M1184">
        <v>66</v>
      </c>
      <c r="N1184" s="27" t="s">
        <v>64</v>
      </c>
      <c r="O1184" s="23" t="s">
        <v>487</v>
      </c>
      <c r="P1184" t="s">
        <v>1567</v>
      </c>
      <c r="Q1184">
        <v>63</v>
      </c>
      <c r="R1184">
        <v>123</v>
      </c>
      <c r="S1184">
        <v>4</v>
      </c>
      <c r="T1184">
        <v>3</v>
      </c>
      <c r="U1184">
        <v>6</v>
      </c>
      <c r="V1184">
        <v>14</v>
      </c>
      <c r="Y1184" t="s">
        <v>1288</v>
      </c>
      <c r="Z1184">
        <v>1132</v>
      </c>
      <c r="AA1184" t="s">
        <v>147</v>
      </c>
    </row>
    <row r="1185" spans="1:28" x14ac:dyDescent="0.25">
      <c r="A1185" s="21" t="s">
        <v>247</v>
      </c>
      <c r="B1185" s="19" t="s">
        <v>273</v>
      </c>
      <c r="C1185" s="19" t="s">
        <v>2320</v>
      </c>
      <c r="D1185" s="37" t="str">
        <f>VLOOKUP(S1185, method!$A$1:$B$15, 2, 0)</f>
        <v>中前</v>
      </c>
      <c r="E1185">
        <v>727</v>
      </c>
      <c r="F1185">
        <v>10</v>
      </c>
      <c r="G1185" t="s">
        <v>1541</v>
      </c>
      <c r="H1185" t="s">
        <v>518</v>
      </c>
      <c r="I1185">
        <v>1600</v>
      </c>
      <c r="J1185" s="32" t="s">
        <v>435</v>
      </c>
      <c r="K1185">
        <v>3</v>
      </c>
      <c r="L1185">
        <v>2</v>
      </c>
      <c r="M1185">
        <v>68</v>
      </c>
      <c r="N1185" s="27" t="s">
        <v>64</v>
      </c>
      <c r="O1185" s="18" t="s">
        <v>524</v>
      </c>
      <c r="P1185" t="s">
        <v>447</v>
      </c>
      <c r="Q1185">
        <v>29</v>
      </c>
      <c r="R1185">
        <v>118</v>
      </c>
      <c r="S1185">
        <v>4</v>
      </c>
      <c r="T1185">
        <v>7</v>
      </c>
      <c r="U1185">
        <v>9</v>
      </c>
      <c r="V1185">
        <v>10</v>
      </c>
      <c r="Y1185" t="s">
        <v>926</v>
      </c>
      <c r="Z1185">
        <v>1128</v>
      </c>
      <c r="AA1185" t="s">
        <v>147</v>
      </c>
    </row>
    <row r="1186" spans="1:28" x14ac:dyDescent="0.25">
      <c r="A1186" s="21" t="s">
        <v>247</v>
      </c>
      <c r="B1186" s="19" t="s">
        <v>273</v>
      </c>
      <c r="C1186" s="19" t="s">
        <v>2320</v>
      </c>
      <c r="D1186" s="35" t="str">
        <f>VLOOKUP(S1186, method!$A$1:$B$15, 2, 0)</f>
        <v>放頭</v>
      </c>
      <c r="E1186">
        <v>590</v>
      </c>
      <c r="F1186">
        <v>12</v>
      </c>
      <c r="G1186" t="s">
        <v>1377</v>
      </c>
      <c r="H1186" t="s">
        <v>429</v>
      </c>
      <c r="I1186">
        <v>1800</v>
      </c>
      <c r="J1186" s="32" t="s">
        <v>435</v>
      </c>
      <c r="K1186">
        <v>3</v>
      </c>
      <c r="L1186">
        <v>2</v>
      </c>
      <c r="M1186">
        <v>70</v>
      </c>
      <c r="N1186" s="27" t="s">
        <v>64</v>
      </c>
      <c r="O1186" s="22" t="s">
        <v>471</v>
      </c>
      <c r="P1186" t="s">
        <v>624</v>
      </c>
      <c r="Q1186">
        <v>51</v>
      </c>
      <c r="R1186">
        <v>126</v>
      </c>
      <c r="S1186">
        <v>1</v>
      </c>
      <c r="T1186">
        <v>1</v>
      </c>
      <c r="U1186">
        <v>1</v>
      </c>
      <c r="V1186">
        <v>1</v>
      </c>
      <c r="W1186">
        <v>12</v>
      </c>
      <c r="Y1186" t="s">
        <v>1568</v>
      </c>
      <c r="Z1186">
        <v>1137</v>
      </c>
      <c r="AA1186" t="s">
        <v>147</v>
      </c>
    </row>
    <row r="1187" spans="1:28" x14ac:dyDescent="0.25">
      <c r="A1187" s="21" t="s">
        <v>247</v>
      </c>
      <c r="B1187" s="19" t="s">
        <v>273</v>
      </c>
      <c r="C1187" s="19" t="s">
        <v>2320</v>
      </c>
      <c r="D1187" s="37" t="str">
        <f>VLOOKUP(S1187, method!$A$1:$B$15, 2, 0)</f>
        <v>中前</v>
      </c>
      <c r="E1187">
        <v>541</v>
      </c>
      <c r="F1187">
        <v>10</v>
      </c>
      <c r="G1187" t="s">
        <v>716</v>
      </c>
      <c r="H1187" t="s">
        <v>467</v>
      </c>
      <c r="I1187" s="43">
        <v>1650</v>
      </c>
      <c r="J1187" s="32" t="s">
        <v>435</v>
      </c>
      <c r="K1187">
        <v>3</v>
      </c>
      <c r="L1187">
        <v>14</v>
      </c>
      <c r="M1187">
        <v>71</v>
      </c>
      <c r="N1187" s="27" t="s">
        <v>64</v>
      </c>
      <c r="O1187" s="22" t="s">
        <v>471</v>
      </c>
      <c r="P1187">
        <v>5</v>
      </c>
      <c r="Q1187">
        <v>54</v>
      </c>
      <c r="R1187">
        <v>121</v>
      </c>
      <c r="S1187">
        <v>6</v>
      </c>
      <c r="T1187">
        <v>4</v>
      </c>
      <c r="U1187">
        <v>3</v>
      </c>
      <c r="V1187">
        <v>10</v>
      </c>
      <c r="Y1187" t="s">
        <v>493</v>
      </c>
      <c r="Z1187">
        <v>1150</v>
      </c>
      <c r="AA1187" t="s">
        <v>147</v>
      </c>
    </row>
    <row r="1188" spans="1:28" x14ac:dyDescent="0.25">
      <c r="A1188" s="21" t="s">
        <v>247</v>
      </c>
      <c r="B1188" s="19" t="s">
        <v>273</v>
      </c>
      <c r="C1188" s="19" t="s">
        <v>2320</v>
      </c>
      <c r="D1188" s="37" t="str">
        <f>VLOOKUP(S1188, method!$A$1:$B$15, 2, 0)</f>
        <v>中前</v>
      </c>
      <c r="E1188">
        <v>426</v>
      </c>
      <c r="F1188">
        <v>12</v>
      </c>
      <c r="G1188" t="s">
        <v>1083</v>
      </c>
      <c r="H1188" t="s">
        <v>467</v>
      </c>
      <c r="I1188" s="43">
        <v>1650</v>
      </c>
      <c r="J1188" s="33" t="s">
        <v>483</v>
      </c>
      <c r="K1188">
        <v>3</v>
      </c>
      <c r="L1188">
        <v>12</v>
      </c>
      <c r="M1188">
        <v>71</v>
      </c>
      <c r="N1188" s="27" t="s">
        <v>64</v>
      </c>
      <c r="O1188" s="18" t="s">
        <v>524</v>
      </c>
      <c r="P1188" t="s">
        <v>1569</v>
      </c>
      <c r="Q1188">
        <v>24</v>
      </c>
      <c r="R1188">
        <v>116</v>
      </c>
      <c r="S1188">
        <v>5</v>
      </c>
      <c r="T1188">
        <v>6</v>
      </c>
      <c r="U1188">
        <v>10</v>
      </c>
      <c r="V1188">
        <v>12</v>
      </c>
      <c r="Y1188" t="s">
        <v>1570</v>
      </c>
      <c r="Z1188">
        <v>1153</v>
      </c>
      <c r="AA1188" t="s">
        <v>147</v>
      </c>
    </row>
    <row r="1189" spans="1:28" x14ac:dyDescent="0.25">
      <c r="A1189" s="21" t="s">
        <v>247</v>
      </c>
      <c r="B1189" s="19" t="s">
        <v>273</v>
      </c>
      <c r="C1189" s="19" t="s">
        <v>2320</v>
      </c>
      <c r="D1189" s="35" t="str">
        <f>VLOOKUP(S1189, method!$A$1:$B$15, 2, 0)</f>
        <v>放頭</v>
      </c>
      <c r="E1189">
        <v>386</v>
      </c>
      <c r="F1189">
        <v>8</v>
      </c>
      <c r="G1189" t="s">
        <v>602</v>
      </c>
      <c r="H1189" t="s">
        <v>467</v>
      </c>
      <c r="I1189" s="43">
        <v>1650</v>
      </c>
      <c r="J1189" s="32" t="s">
        <v>435</v>
      </c>
      <c r="K1189">
        <v>3</v>
      </c>
      <c r="L1189">
        <v>2</v>
      </c>
      <c r="M1189">
        <v>71</v>
      </c>
      <c r="N1189" s="27" t="s">
        <v>64</v>
      </c>
      <c r="O1189" s="23" t="s">
        <v>487</v>
      </c>
      <c r="P1189">
        <v>4</v>
      </c>
      <c r="Q1189">
        <v>13</v>
      </c>
      <c r="R1189">
        <v>125</v>
      </c>
      <c r="S1189">
        <v>2</v>
      </c>
      <c r="T1189">
        <v>3</v>
      </c>
      <c r="U1189">
        <v>2</v>
      </c>
      <c r="V1189">
        <v>8</v>
      </c>
      <c r="Y1189" t="s">
        <v>910</v>
      </c>
      <c r="Z1189">
        <v>1154</v>
      </c>
      <c r="AA1189" t="s">
        <v>147</v>
      </c>
    </row>
    <row r="1190" spans="1:28" x14ac:dyDescent="0.25">
      <c r="A1190" s="21" t="s">
        <v>247</v>
      </c>
      <c r="B1190" s="19" t="s">
        <v>273</v>
      </c>
      <c r="C1190" s="19" t="s">
        <v>2320</v>
      </c>
      <c r="D1190" s="35" t="str">
        <f>VLOOKUP(S1190, method!$A$1:$B$15, 2, 0)</f>
        <v>放頭</v>
      </c>
      <c r="E1190">
        <v>276</v>
      </c>
      <c r="F1190" s="28">
        <v>1</v>
      </c>
      <c r="G1190" t="s">
        <v>469</v>
      </c>
      <c r="H1190" t="s">
        <v>467</v>
      </c>
      <c r="I1190" s="43">
        <v>1650</v>
      </c>
      <c r="J1190" s="32" t="s">
        <v>435</v>
      </c>
      <c r="K1190">
        <v>3</v>
      </c>
      <c r="L1190">
        <v>9</v>
      </c>
      <c r="M1190">
        <v>65</v>
      </c>
      <c r="N1190" s="27" t="s">
        <v>64</v>
      </c>
      <c r="O1190" s="23" t="s">
        <v>487</v>
      </c>
      <c r="P1190" s="12" t="s">
        <v>431</v>
      </c>
      <c r="Q1190">
        <v>44</v>
      </c>
      <c r="R1190">
        <v>112</v>
      </c>
      <c r="S1190">
        <v>1</v>
      </c>
      <c r="T1190">
        <v>1</v>
      </c>
      <c r="U1190">
        <v>1</v>
      </c>
      <c r="V1190">
        <v>1</v>
      </c>
      <c r="Y1190" t="s">
        <v>1571</v>
      </c>
      <c r="Z1190">
        <v>1138</v>
      </c>
      <c r="AA1190" t="s">
        <v>147</v>
      </c>
    </row>
    <row r="1191" spans="1:28" x14ac:dyDescent="0.25">
      <c r="A1191" s="21" t="s">
        <v>247</v>
      </c>
      <c r="B1191" s="19" t="s">
        <v>273</v>
      </c>
      <c r="C1191" s="19" t="s">
        <v>2320</v>
      </c>
      <c r="D1191" s="37" t="str">
        <f>VLOOKUP(S1191, method!$A$1:$B$15, 2, 0)</f>
        <v>中前</v>
      </c>
      <c r="E1191">
        <v>228</v>
      </c>
      <c r="F1191">
        <v>9</v>
      </c>
      <c r="G1191" t="s">
        <v>688</v>
      </c>
      <c r="H1191" t="s">
        <v>467</v>
      </c>
      <c r="I1191" s="43">
        <v>1650</v>
      </c>
      <c r="J1191" s="32" t="s">
        <v>435</v>
      </c>
      <c r="K1191">
        <v>3</v>
      </c>
      <c r="L1191">
        <v>2</v>
      </c>
      <c r="M1191">
        <v>65</v>
      </c>
      <c r="N1191" s="27" t="s">
        <v>64</v>
      </c>
      <c r="O1191" s="22" t="s">
        <v>471</v>
      </c>
      <c r="P1191">
        <v>7</v>
      </c>
      <c r="Q1191">
        <v>37</v>
      </c>
      <c r="R1191">
        <v>122</v>
      </c>
      <c r="S1191">
        <v>5</v>
      </c>
      <c r="T1191">
        <v>8</v>
      </c>
      <c r="U1191">
        <v>11</v>
      </c>
      <c r="V1191">
        <v>9</v>
      </c>
      <c r="Y1191" t="s">
        <v>1178</v>
      </c>
      <c r="Z1191">
        <v>1141</v>
      </c>
      <c r="AA1191" t="s">
        <v>147</v>
      </c>
    </row>
    <row r="1192" spans="1:28" x14ac:dyDescent="0.25">
      <c r="A1192" s="21" t="s">
        <v>247</v>
      </c>
      <c r="B1192" s="19" t="s">
        <v>273</v>
      </c>
      <c r="C1192" s="19" t="s">
        <v>2320</v>
      </c>
      <c r="D1192" s="37" t="str">
        <f>VLOOKUP(S1192, method!$A$1:$B$15, 2, 0)</f>
        <v>中前</v>
      </c>
      <c r="E1192">
        <v>127</v>
      </c>
      <c r="F1192">
        <v>7</v>
      </c>
      <c r="G1192" t="s">
        <v>477</v>
      </c>
      <c r="H1192" t="s">
        <v>467</v>
      </c>
      <c r="I1192" s="43">
        <v>1650</v>
      </c>
      <c r="J1192" s="32" t="s">
        <v>435</v>
      </c>
      <c r="K1192">
        <v>3</v>
      </c>
      <c r="L1192">
        <v>5</v>
      </c>
      <c r="M1192">
        <v>65</v>
      </c>
      <c r="N1192" s="27" t="s">
        <v>64</v>
      </c>
      <c r="O1192" s="22" t="s">
        <v>471</v>
      </c>
      <c r="P1192">
        <v>6</v>
      </c>
      <c r="Q1192">
        <v>20</v>
      </c>
      <c r="R1192">
        <v>122</v>
      </c>
      <c r="S1192">
        <v>4</v>
      </c>
      <c r="T1192">
        <v>4</v>
      </c>
      <c r="U1192">
        <v>3</v>
      </c>
      <c r="V1192">
        <v>7</v>
      </c>
      <c r="Y1192" t="s">
        <v>708</v>
      </c>
      <c r="Z1192">
        <v>1145</v>
      </c>
      <c r="AA1192" t="s">
        <v>147</v>
      </c>
    </row>
    <row r="1193" spans="1:28" x14ac:dyDescent="0.25">
      <c r="A1193" s="21" t="s">
        <v>247</v>
      </c>
      <c r="B1193" s="19" t="s">
        <v>273</v>
      </c>
      <c r="C1193" s="19" t="s">
        <v>2320</v>
      </c>
      <c r="D1193" s="37" t="str">
        <f>VLOOKUP(S1193, method!$A$1:$B$15, 2, 0)</f>
        <v>中前</v>
      </c>
      <c r="E1193">
        <v>764</v>
      </c>
      <c r="F1193" s="28">
        <v>1</v>
      </c>
      <c r="G1193" t="s">
        <v>486</v>
      </c>
      <c r="H1193" t="s">
        <v>467</v>
      </c>
      <c r="I1193" s="43">
        <v>1650</v>
      </c>
      <c r="J1193" s="32" t="s">
        <v>435</v>
      </c>
      <c r="K1193">
        <v>4</v>
      </c>
      <c r="L1193">
        <v>9</v>
      </c>
      <c r="M1193">
        <v>60</v>
      </c>
      <c r="N1193" s="27" t="s">
        <v>64</v>
      </c>
      <c r="O1193" s="22" t="s">
        <v>471</v>
      </c>
      <c r="P1193" s="12" t="s">
        <v>591</v>
      </c>
      <c r="Q1193">
        <v>34</v>
      </c>
      <c r="R1193">
        <v>133</v>
      </c>
      <c r="S1193">
        <v>6</v>
      </c>
      <c r="T1193">
        <v>3</v>
      </c>
      <c r="U1193">
        <v>2</v>
      </c>
      <c r="V1193">
        <v>1</v>
      </c>
      <c r="Y1193" t="s">
        <v>1572</v>
      </c>
      <c r="Z1193">
        <v>1141</v>
      </c>
      <c r="AA1193" t="s">
        <v>1173</v>
      </c>
    </row>
    <row r="1194" spans="1:28" x14ac:dyDescent="0.25">
      <c r="A1194" s="21" t="s">
        <v>247</v>
      </c>
      <c r="B1194" s="19" t="s">
        <v>273</v>
      </c>
      <c r="C1194" s="19" t="s">
        <v>2320</v>
      </c>
      <c r="E1194">
        <v>679</v>
      </c>
      <c r="F1194" t="s">
        <v>778</v>
      </c>
      <c r="G1194" t="s">
        <v>940</v>
      </c>
      <c r="H1194" t="s">
        <v>441</v>
      </c>
      <c r="I1194">
        <v>1800</v>
      </c>
      <c r="J1194" s="32" t="s">
        <v>435</v>
      </c>
      <c r="K1194">
        <v>4</v>
      </c>
      <c r="L1194" t="s">
        <v>546</v>
      </c>
      <c r="M1194">
        <v>60</v>
      </c>
      <c r="N1194" s="27" t="s">
        <v>64</v>
      </c>
      <c r="O1194" s="18" t="s">
        <v>524</v>
      </c>
      <c r="P1194" t="s">
        <v>546</v>
      </c>
      <c r="Q1194" t="s">
        <v>546</v>
      </c>
      <c r="R1194">
        <v>128</v>
      </c>
      <c r="S1194" t="s">
        <v>546</v>
      </c>
      <c r="Y1194" t="s">
        <v>546</v>
      </c>
      <c r="Z1194" t="s">
        <v>546</v>
      </c>
      <c r="AA1194" t="s">
        <v>546</v>
      </c>
      <c r="AB1194" t="s">
        <v>546</v>
      </c>
    </row>
    <row r="1195" spans="1:28" x14ac:dyDescent="0.25">
      <c r="A1195" s="21" t="s">
        <v>247</v>
      </c>
      <c r="B1195" s="19" t="s">
        <v>273</v>
      </c>
      <c r="C1195" s="19" t="s">
        <v>2320</v>
      </c>
      <c r="D1195" s="37" t="str">
        <f>VLOOKUP(S1195, method!$A$1:$B$15, 2, 0)</f>
        <v>中前</v>
      </c>
      <c r="E1195">
        <v>587</v>
      </c>
      <c r="F1195">
        <v>14</v>
      </c>
      <c r="G1195" t="s">
        <v>1134</v>
      </c>
      <c r="H1195" t="s">
        <v>429</v>
      </c>
      <c r="I1195">
        <v>1400</v>
      </c>
      <c r="J1195" s="32" t="s">
        <v>446</v>
      </c>
      <c r="K1195">
        <v>3</v>
      </c>
      <c r="L1195">
        <v>10</v>
      </c>
      <c r="M1195">
        <v>63</v>
      </c>
      <c r="N1195" s="27" t="s">
        <v>64</v>
      </c>
      <c r="O1195" s="25" t="s">
        <v>150</v>
      </c>
      <c r="P1195" t="s">
        <v>1046</v>
      </c>
      <c r="Q1195">
        <v>104</v>
      </c>
      <c r="R1195">
        <v>123</v>
      </c>
      <c r="S1195">
        <v>7</v>
      </c>
      <c r="T1195">
        <v>5</v>
      </c>
      <c r="U1195">
        <v>7</v>
      </c>
      <c r="V1195">
        <v>14</v>
      </c>
      <c r="Y1195" t="s">
        <v>1573</v>
      </c>
      <c r="Z1195">
        <v>1143</v>
      </c>
      <c r="AA1195" t="s">
        <v>546</v>
      </c>
    </row>
    <row r="1196" spans="1:28" x14ac:dyDescent="0.25">
      <c r="A1196" s="21" t="s">
        <v>247</v>
      </c>
      <c r="B1196" s="19" t="s">
        <v>273</v>
      </c>
      <c r="C1196" s="19" t="s">
        <v>2320</v>
      </c>
      <c r="D1196" s="37" t="str">
        <f>VLOOKUP(S1196, method!$A$1:$B$15, 2, 0)</f>
        <v>中前</v>
      </c>
      <c r="E1196">
        <v>493</v>
      </c>
      <c r="F1196">
        <v>14</v>
      </c>
      <c r="G1196" t="s">
        <v>498</v>
      </c>
      <c r="H1196" t="s">
        <v>429</v>
      </c>
      <c r="I1196">
        <v>1600</v>
      </c>
      <c r="J1196" s="33" t="s">
        <v>499</v>
      </c>
      <c r="K1196">
        <v>3</v>
      </c>
      <c r="L1196">
        <v>6</v>
      </c>
      <c r="M1196">
        <v>65</v>
      </c>
      <c r="N1196" s="27" t="s">
        <v>64</v>
      </c>
      <c r="O1196" s="16" t="s">
        <v>316</v>
      </c>
      <c r="P1196" t="s">
        <v>1569</v>
      </c>
      <c r="Q1196">
        <v>35</v>
      </c>
      <c r="R1196">
        <v>125</v>
      </c>
      <c r="S1196">
        <v>4</v>
      </c>
      <c r="T1196">
        <v>5</v>
      </c>
      <c r="U1196">
        <v>6</v>
      </c>
      <c r="V1196">
        <v>14</v>
      </c>
      <c r="Y1196" t="s">
        <v>967</v>
      </c>
      <c r="Z1196">
        <v>1151</v>
      </c>
      <c r="AA1196" t="s">
        <v>546</v>
      </c>
    </row>
    <row r="1197" spans="1:28" x14ac:dyDescent="0.25">
      <c r="A1197" s="21" t="s">
        <v>247</v>
      </c>
      <c r="B1197" s="19" t="s">
        <v>273</v>
      </c>
      <c r="C1197" s="19" t="s">
        <v>2320</v>
      </c>
      <c r="D1197" s="37" t="str">
        <f>VLOOKUP(S1197, method!$A$1:$B$15, 2, 0)</f>
        <v>中前</v>
      </c>
      <c r="E1197">
        <v>154</v>
      </c>
      <c r="F1197">
        <v>7</v>
      </c>
      <c r="G1197" t="s">
        <v>902</v>
      </c>
      <c r="H1197" s="31" t="s">
        <v>450</v>
      </c>
      <c r="I1197">
        <v>1800</v>
      </c>
      <c r="J1197" s="32" t="s">
        <v>435</v>
      </c>
      <c r="K1197">
        <v>3</v>
      </c>
      <c r="L1197">
        <v>6</v>
      </c>
      <c r="M1197">
        <v>65</v>
      </c>
      <c r="N1197" s="27" t="s">
        <v>64</v>
      </c>
      <c r="O1197" s="19" t="s">
        <v>101</v>
      </c>
      <c r="P1197" t="s">
        <v>699</v>
      </c>
      <c r="Q1197">
        <v>20</v>
      </c>
      <c r="R1197">
        <v>120</v>
      </c>
      <c r="S1197">
        <v>5</v>
      </c>
      <c r="T1197">
        <v>5</v>
      </c>
      <c r="U1197">
        <v>5</v>
      </c>
      <c r="V1197">
        <v>4</v>
      </c>
      <c r="W1197">
        <v>7</v>
      </c>
      <c r="Y1197" t="s">
        <v>40</v>
      </c>
      <c r="Z1197">
        <v>1140</v>
      </c>
      <c r="AA1197" t="s">
        <v>546</v>
      </c>
    </row>
    <row r="1198" spans="1:28" x14ac:dyDescent="0.25">
      <c r="A1198" s="21" t="s">
        <v>247</v>
      </c>
      <c r="B1198" s="19" t="s">
        <v>273</v>
      </c>
      <c r="C1198" s="19" t="s">
        <v>2320</v>
      </c>
      <c r="D1198" s="35" t="str">
        <f>VLOOKUP(S1198, method!$A$1:$B$15, 2, 0)</f>
        <v>放頭</v>
      </c>
      <c r="E1198">
        <v>120</v>
      </c>
      <c r="F1198">
        <v>7</v>
      </c>
      <c r="G1198" t="s">
        <v>879</v>
      </c>
      <c r="H1198" s="31" t="s">
        <v>461</v>
      </c>
      <c r="I1198">
        <v>2200</v>
      </c>
      <c r="J1198" s="32" t="s">
        <v>435</v>
      </c>
      <c r="K1198">
        <v>3</v>
      </c>
      <c r="L1198">
        <v>7</v>
      </c>
      <c r="M1198">
        <v>67</v>
      </c>
      <c r="N1198" s="27" t="s">
        <v>64</v>
      </c>
      <c r="O1198" s="17" t="s">
        <v>121</v>
      </c>
      <c r="P1198" t="s">
        <v>442</v>
      </c>
      <c r="Q1198">
        <v>19</v>
      </c>
      <c r="R1198">
        <v>122</v>
      </c>
      <c r="S1198">
        <v>2</v>
      </c>
      <c r="T1198">
        <v>1</v>
      </c>
      <c r="U1198">
        <v>1</v>
      </c>
      <c r="V1198">
        <v>1</v>
      </c>
      <c r="W1198">
        <v>1</v>
      </c>
      <c r="X1198">
        <v>7</v>
      </c>
      <c r="Y1198" t="s">
        <v>1574</v>
      </c>
      <c r="Z1198">
        <v>1137</v>
      </c>
      <c r="AA1198" t="s">
        <v>546</v>
      </c>
    </row>
    <row r="1199" spans="1:28" x14ac:dyDescent="0.25">
      <c r="A1199" s="21" t="s">
        <v>247</v>
      </c>
      <c r="B1199" s="19" t="s">
        <v>273</v>
      </c>
      <c r="C1199" s="19" t="s">
        <v>2320</v>
      </c>
      <c r="D1199" s="35" t="str">
        <f>VLOOKUP(S1199, method!$A$1:$B$15, 2, 0)</f>
        <v>放頭</v>
      </c>
      <c r="E1199">
        <v>87</v>
      </c>
      <c r="F1199">
        <v>7</v>
      </c>
      <c r="G1199" t="s">
        <v>754</v>
      </c>
      <c r="H1199" t="s">
        <v>539</v>
      </c>
      <c r="I1199">
        <v>1800</v>
      </c>
      <c r="J1199" s="32" t="s">
        <v>435</v>
      </c>
      <c r="K1199">
        <v>3</v>
      </c>
      <c r="L1199">
        <v>13</v>
      </c>
      <c r="M1199">
        <v>68</v>
      </c>
      <c r="N1199" s="27" t="s">
        <v>64</v>
      </c>
      <c r="O1199" s="17" t="s">
        <v>121</v>
      </c>
      <c r="P1199" t="s">
        <v>519</v>
      </c>
      <c r="Q1199">
        <v>22</v>
      </c>
      <c r="R1199">
        <v>127</v>
      </c>
      <c r="S1199">
        <v>3</v>
      </c>
      <c r="T1199">
        <v>2</v>
      </c>
      <c r="U1199">
        <v>1</v>
      </c>
      <c r="V1199">
        <v>1</v>
      </c>
      <c r="W1199">
        <v>7</v>
      </c>
      <c r="Y1199" t="s">
        <v>1575</v>
      </c>
      <c r="Z1199">
        <v>1140</v>
      </c>
      <c r="AA1199" t="s">
        <v>142</v>
      </c>
    </row>
    <row r="1200" spans="1:28" x14ac:dyDescent="0.25">
      <c r="A1200" s="21" t="s">
        <v>247</v>
      </c>
      <c r="B1200" s="19" t="s">
        <v>273</v>
      </c>
      <c r="C1200" s="19" t="s">
        <v>2320</v>
      </c>
      <c r="D1200" s="35" t="str">
        <f>VLOOKUP(S1200, method!$A$1:$B$15, 2, 0)</f>
        <v>放頭</v>
      </c>
      <c r="E1200">
        <v>45</v>
      </c>
      <c r="F1200">
        <v>7</v>
      </c>
      <c r="G1200" t="s">
        <v>756</v>
      </c>
      <c r="H1200" t="s">
        <v>429</v>
      </c>
      <c r="I1200">
        <v>1600</v>
      </c>
      <c r="J1200" s="32" t="s">
        <v>435</v>
      </c>
      <c r="K1200">
        <v>3</v>
      </c>
      <c r="L1200">
        <v>6</v>
      </c>
      <c r="M1200">
        <v>68</v>
      </c>
      <c r="N1200" s="27" t="s">
        <v>64</v>
      </c>
      <c r="O1200" s="20" t="s">
        <v>58</v>
      </c>
      <c r="P1200" t="s">
        <v>600</v>
      </c>
      <c r="Q1200">
        <v>6.8</v>
      </c>
      <c r="R1200">
        <v>121</v>
      </c>
      <c r="S1200">
        <v>2</v>
      </c>
      <c r="T1200">
        <v>2</v>
      </c>
      <c r="U1200">
        <v>2</v>
      </c>
      <c r="V1200">
        <v>7</v>
      </c>
      <c r="Y1200" t="s">
        <v>1576</v>
      </c>
      <c r="Z1200">
        <v>1130</v>
      </c>
      <c r="AA1200" t="s">
        <v>147</v>
      </c>
    </row>
    <row r="1201" spans="1:28" x14ac:dyDescent="0.25">
      <c r="A1201" s="22" t="s">
        <v>275</v>
      </c>
      <c r="B1201" s="20" t="s">
        <v>276</v>
      </c>
      <c r="C1201" s="20" t="s">
        <v>2321</v>
      </c>
      <c r="E1201">
        <v>17</v>
      </c>
      <c r="F1201" t="s">
        <v>778</v>
      </c>
      <c r="G1201" t="s">
        <v>544</v>
      </c>
      <c r="H1201" s="31" t="s">
        <v>450</v>
      </c>
      <c r="I1201" s="43">
        <v>1200</v>
      </c>
      <c r="J1201" s="32" t="s">
        <v>435</v>
      </c>
      <c r="K1201">
        <v>4</v>
      </c>
      <c r="L1201" t="s">
        <v>546</v>
      </c>
      <c r="M1201">
        <v>60</v>
      </c>
      <c r="N1201" s="24" t="s">
        <v>45</v>
      </c>
      <c r="O1201" s="24" t="s">
        <v>38</v>
      </c>
      <c r="P1201" t="s">
        <v>546</v>
      </c>
      <c r="Q1201" t="s">
        <v>546</v>
      </c>
      <c r="R1201">
        <v>135</v>
      </c>
      <c r="S1201" t="s">
        <v>546</v>
      </c>
      <c r="Y1201" t="s">
        <v>546</v>
      </c>
      <c r="Z1201" t="s">
        <v>546</v>
      </c>
      <c r="AA1201" t="s">
        <v>546</v>
      </c>
      <c r="AB1201" t="s">
        <v>546</v>
      </c>
    </row>
    <row r="1202" spans="1:28" x14ac:dyDescent="0.25">
      <c r="A1202" s="22" t="s">
        <v>275</v>
      </c>
      <c r="B1202" s="20" t="s">
        <v>276</v>
      </c>
      <c r="C1202" s="20" t="s">
        <v>2321</v>
      </c>
      <c r="D1202" s="37" t="str">
        <f>VLOOKUP(S1202, method!$A$1:$B$15, 2, 0)</f>
        <v>中前</v>
      </c>
      <c r="E1202">
        <v>779</v>
      </c>
      <c r="F1202" s="28">
        <v>3</v>
      </c>
      <c r="G1202" t="s">
        <v>549</v>
      </c>
      <c r="H1202" s="31" t="s">
        <v>461</v>
      </c>
      <c r="I1202" s="43">
        <v>1200</v>
      </c>
      <c r="J1202" s="32" t="s">
        <v>446</v>
      </c>
      <c r="K1202">
        <v>4</v>
      </c>
      <c r="L1202">
        <v>1</v>
      </c>
      <c r="M1202">
        <v>60</v>
      </c>
      <c r="N1202" s="24" t="s">
        <v>45</v>
      </c>
      <c r="O1202" s="16" t="s">
        <v>29</v>
      </c>
      <c r="P1202" s="12">
        <v>1</v>
      </c>
      <c r="Q1202">
        <v>6.7</v>
      </c>
      <c r="R1202">
        <v>135</v>
      </c>
      <c r="S1202">
        <v>4</v>
      </c>
      <c r="T1202">
        <v>4</v>
      </c>
      <c r="U1202">
        <v>3</v>
      </c>
      <c r="Y1202" t="s">
        <v>277</v>
      </c>
      <c r="Z1202">
        <v>1097</v>
      </c>
      <c r="AA1202" t="s">
        <v>904</v>
      </c>
    </row>
    <row r="1203" spans="1:28" x14ac:dyDescent="0.25">
      <c r="A1203" s="22" t="s">
        <v>275</v>
      </c>
      <c r="B1203" s="20" t="s">
        <v>276</v>
      </c>
      <c r="C1203" s="20" t="s">
        <v>2321</v>
      </c>
      <c r="D1203" s="36" t="str">
        <f>VLOOKUP(S1203, method!$A$1:$B$15, 2, 0)</f>
        <v>中後</v>
      </c>
      <c r="E1203">
        <v>723</v>
      </c>
      <c r="F1203">
        <v>11</v>
      </c>
      <c r="G1203" t="s">
        <v>1541</v>
      </c>
      <c r="H1203" t="s">
        <v>518</v>
      </c>
      <c r="I1203" s="43">
        <v>1200</v>
      </c>
      <c r="J1203" s="32" t="s">
        <v>435</v>
      </c>
      <c r="K1203">
        <v>3</v>
      </c>
      <c r="L1203">
        <v>10</v>
      </c>
      <c r="M1203">
        <v>62</v>
      </c>
      <c r="N1203" s="24" t="s">
        <v>45</v>
      </c>
      <c r="O1203" s="16" t="s">
        <v>316</v>
      </c>
      <c r="P1203">
        <v>5</v>
      </c>
      <c r="Q1203">
        <v>69</v>
      </c>
      <c r="R1203">
        <v>117</v>
      </c>
      <c r="S1203">
        <v>8</v>
      </c>
      <c r="T1203">
        <v>8</v>
      </c>
      <c r="U1203">
        <v>11</v>
      </c>
      <c r="Y1203" t="s">
        <v>1392</v>
      </c>
      <c r="Z1203">
        <v>1081</v>
      </c>
      <c r="AA1203" t="s">
        <v>16</v>
      </c>
    </row>
    <row r="1204" spans="1:28" x14ac:dyDescent="0.25">
      <c r="A1204" s="22" t="s">
        <v>275</v>
      </c>
      <c r="B1204" s="20" t="s">
        <v>276</v>
      </c>
      <c r="C1204" s="20" t="s">
        <v>2321</v>
      </c>
      <c r="D1204" s="36" t="str">
        <f>VLOOKUP(S1204, method!$A$1:$B$15, 2, 0)</f>
        <v>中後</v>
      </c>
      <c r="E1204">
        <v>636</v>
      </c>
      <c r="F1204">
        <v>10</v>
      </c>
      <c r="G1204" t="s">
        <v>712</v>
      </c>
      <c r="H1204" s="42" t="s">
        <v>445</v>
      </c>
      <c r="I1204" s="43">
        <v>1200</v>
      </c>
      <c r="J1204" s="32" t="s">
        <v>446</v>
      </c>
      <c r="K1204">
        <v>3</v>
      </c>
      <c r="L1204">
        <v>8</v>
      </c>
      <c r="M1204">
        <v>63</v>
      </c>
      <c r="N1204" s="24" t="s">
        <v>45</v>
      </c>
      <c r="O1204" s="21" t="s">
        <v>53</v>
      </c>
      <c r="P1204" t="s">
        <v>459</v>
      </c>
      <c r="Q1204">
        <v>28</v>
      </c>
      <c r="R1204">
        <v>120</v>
      </c>
      <c r="S1204">
        <v>10</v>
      </c>
      <c r="T1204">
        <v>11</v>
      </c>
      <c r="U1204">
        <v>10</v>
      </c>
      <c r="Y1204" t="s">
        <v>1577</v>
      </c>
      <c r="Z1204">
        <v>1070</v>
      </c>
      <c r="AA1204" t="s">
        <v>16</v>
      </c>
    </row>
    <row r="1205" spans="1:28" x14ac:dyDescent="0.25">
      <c r="A1205" s="22" t="s">
        <v>275</v>
      </c>
      <c r="B1205" s="20" t="s">
        <v>276</v>
      </c>
      <c r="C1205" s="20" t="s">
        <v>2321</v>
      </c>
      <c r="D1205" s="37" t="str">
        <f>VLOOKUP(S1205, method!$A$1:$B$15, 2, 0)</f>
        <v>中前</v>
      </c>
      <c r="E1205">
        <v>629</v>
      </c>
      <c r="F1205">
        <v>12</v>
      </c>
      <c r="G1205" t="s">
        <v>985</v>
      </c>
      <c r="H1205" t="s">
        <v>434</v>
      </c>
      <c r="I1205">
        <v>1400</v>
      </c>
      <c r="J1205" s="32" t="s">
        <v>435</v>
      </c>
      <c r="K1205">
        <v>3</v>
      </c>
      <c r="L1205">
        <v>12</v>
      </c>
      <c r="M1205">
        <v>63</v>
      </c>
      <c r="N1205" s="24" t="s">
        <v>45</v>
      </c>
      <c r="O1205" s="26" t="s">
        <v>693</v>
      </c>
      <c r="P1205" t="s">
        <v>634</v>
      </c>
      <c r="Q1205">
        <v>55</v>
      </c>
      <c r="R1205">
        <v>122</v>
      </c>
      <c r="S1205">
        <v>4</v>
      </c>
      <c r="T1205">
        <v>4</v>
      </c>
      <c r="U1205">
        <v>5</v>
      </c>
      <c r="V1205">
        <v>12</v>
      </c>
      <c r="Y1205" t="s">
        <v>1310</v>
      </c>
      <c r="Z1205">
        <v>1084</v>
      </c>
      <c r="AA1205" t="s">
        <v>16</v>
      </c>
    </row>
    <row r="1206" spans="1:28" x14ac:dyDescent="0.25">
      <c r="A1206" s="22" t="s">
        <v>275</v>
      </c>
      <c r="B1206" s="20" t="s">
        <v>276</v>
      </c>
      <c r="C1206" s="20" t="s">
        <v>2321</v>
      </c>
      <c r="D1206" s="35" t="str">
        <f>VLOOKUP(S1206, method!$A$1:$B$15, 2, 0)</f>
        <v>放頭</v>
      </c>
      <c r="E1206">
        <v>580</v>
      </c>
      <c r="F1206" s="34">
        <v>5</v>
      </c>
      <c r="G1206" t="s">
        <v>595</v>
      </c>
      <c r="H1206" s="31" t="s">
        <v>450</v>
      </c>
      <c r="I1206" s="43">
        <v>1200</v>
      </c>
      <c r="J1206" s="32" t="s">
        <v>446</v>
      </c>
      <c r="K1206">
        <v>3</v>
      </c>
      <c r="L1206">
        <v>6</v>
      </c>
      <c r="M1206">
        <v>63</v>
      </c>
      <c r="N1206" s="24" t="s">
        <v>45</v>
      </c>
      <c r="O1206" s="26" t="s">
        <v>693</v>
      </c>
      <c r="P1206" s="12" t="s">
        <v>456</v>
      </c>
      <c r="Q1206">
        <v>8.8000000000000007</v>
      </c>
      <c r="R1206">
        <v>119</v>
      </c>
      <c r="S1206">
        <v>3</v>
      </c>
      <c r="T1206">
        <v>4</v>
      </c>
      <c r="U1206">
        <v>5</v>
      </c>
      <c r="Y1206" t="s">
        <v>128</v>
      </c>
      <c r="Z1206">
        <v>1086</v>
      </c>
      <c r="AA1206" t="s">
        <v>16</v>
      </c>
    </row>
    <row r="1207" spans="1:28" x14ac:dyDescent="0.25">
      <c r="A1207" s="22" t="s">
        <v>275</v>
      </c>
      <c r="B1207" s="20" t="s">
        <v>276</v>
      </c>
      <c r="C1207" s="20" t="s">
        <v>2321</v>
      </c>
      <c r="D1207" s="36" t="str">
        <f>VLOOKUP(S1207, method!$A$1:$B$15, 2, 0)</f>
        <v>中後</v>
      </c>
      <c r="E1207">
        <v>462</v>
      </c>
      <c r="F1207" s="28">
        <v>1</v>
      </c>
      <c r="G1207" t="s">
        <v>460</v>
      </c>
      <c r="H1207" s="31" t="s">
        <v>461</v>
      </c>
      <c r="I1207" s="43">
        <v>1200</v>
      </c>
      <c r="J1207" s="32" t="s">
        <v>435</v>
      </c>
      <c r="K1207">
        <v>4</v>
      </c>
      <c r="L1207">
        <v>11</v>
      </c>
      <c r="M1207">
        <v>56</v>
      </c>
      <c r="N1207" s="24" t="s">
        <v>45</v>
      </c>
      <c r="O1207" s="16" t="s">
        <v>29</v>
      </c>
      <c r="P1207" s="12" t="s">
        <v>480</v>
      </c>
      <c r="Q1207">
        <v>26</v>
      </c>
      <c r="R1207">
        <v>135</v>
      </c>
      <c r="S1207">
        <v>8</v>
      </c>
      <c r="T1207">
        <v>8</v>
      </c>
      <c r="U1207">
        <v>1</v>
      </c>
      <c r="Y1207" t="s">
        <v>1018</v>
      </c>
      <c r="Z1207">
        <v>1091</v>
      </c>
      <c r="AA1207" t="s">
        <v>497</v>
      </c>
    </row>
    <row r="1208" spans="1:28" x14ac:dyDescent="0.25">
      <c r="A1208" s="22" t="s">
        <v>275</v>
      </c>
      <c r="B1208" s="20" t="s">
        <v>276</v>
      </c>
      <c r="C1208" s="20" t="s">
        <v>2321</v>
      </c>
      <c r="D1208" s="35" t="str">
        <f>VLOOKUP(S1208, method!$A$1:$B$15, 2, 0)</f>
        <v>放頭</v>
      </c>
      <c r="E1208">
        <v>408</v>
      </c>
      <c r="F1208" s="34">
        <v>4</v>
      </c>
      <c r="G1208" t="s">
        <v>1159</v>
      </c>
      <c r="H1208" t="s">
        <v>429</v>
      </c>
      <c r="I1208">
        <v>1400</v>
      </c>
      <c r="J1208" s="32" t="s">
        <v>435</v>
      </c>
      <c r="K1208">
        <v>4</v>
      </c>
      <c r="L1208">
        <v>1</v>
      </c>
      <c r="M1208">
        <v>57</v>
      </c>
      <c r="N1208" s="24" t="s">
        <v>45</v>
      </c>
      <c r="O1208" s="16" t="s">
        <v>13</v>
      </c>
      <c r="P1208" s="12">
        <v>2</v>
      </c>
      <c r="Q1208">
        <v>4.7</v>
      </c>
      <c r="R1208">
        <v>134</v>
      </c>
      <c r="S1208">
        <v>3</v>
      </c>
      <c r="T1208">
        <v>4</v>
      </c>
      <c r="U1208">
        <v>3</v>
      </c>
      <c r="V1208">
        <v>4</v>
      </c>
      <c r="Y1208" t="s">
        <v>1578</v>
      </c>
      <c r="Z1208">
        <v>1094</v>
      </c>
      <c r="AA1208" t="s">
        <v>213</v>
      </c>
    </row>
    <row r="1209" spans="1:28" x14ac:dyDescent="0.25">
      <c r="A1209" s="22" t="s">
        <v>275</v>
      </c>
      <c r="B1209" s="20" t="s">
        <v>276</v>
      </c>
      <c r="C1209" s="20" t="s">
        <v>2321</v>
      </c>
      <c r="D1209" s="37" t="str">
        <f>VLOOKUP(S1209, method!$A$1:$B$15, 2, 0)</f>
        <v>中前</v>
      </c>
      <c r="E1209">
        <v>391</v>
      </c>
      <c r="F1209">
        <v>10</v>
      </c>
      <c r="G1209" t="s">
        <v>1042</v>
      </c>
      <c r="H1209" t="s">
        <v>506</v>
      </c>
      <c r="I1209">
        <v>1400</v>
      </c>
      <c r="J1209" s="32" t="s">
        <v>435</v>
      </c>
      <c r="K1209">
        <v>4</v>
      </c>
      <c r="L1209">
        <v>5</v>
      </c>
      <c r="M1209">
        <v>59</v>
      </c>
      <c r="N1209" s="24" t="s">
        <v>45</v>
      </c>
      <c r="O1209" s="19" t="s">
        <v>63</v>
      </c>
      <c r="P1209" t="s">
        <v>541</v>
      </c>
      <c r="Q1209">
        <v>16</v>
      </c>
      <c r="R1209">
        <v>134</v>
      </c>
      <c r="S1209">
        <v>5</v>
      </c>
      <c r="T1209">
        <v>5</v>
      </c>
      <c r="U1209">
        <v>6</v>
      </c>
      <c r="V1209">
        <v>10</v>
      </c>
      <c r="Y1209" t="s">
        <v>920</v>
      </c>
      <c r="Z1209">
        <v>1099</v>
      </c>
      <c r="AA1209" t="s">
        <v>213</v>
      </c>
    </row>
    <row r="1210" spans="1:28" x14ac:dyDescent="0.25">
      <c r="A1210" s="22" t="s">
        <v>275</v>
      </c>
      <c r="B1210" s="20" t="s">
        <v>276</v>
      </c>
      <c r="C1210" s="20" t="s">
        <v>2321</v>
      </c>
      <c r="D1210" s="35" t="str">
        <f>VLOOKUP(S1210, method!$A$1:$B$15, 2, 0)</f>
        <v>放頭</v>
      </c>
      <c r="E1210">
        <v>327</v>
      </c>
      <c r="F1210">
        <v>7</v>
      </c>
      <c r="G1210" t="s">
        <v>466</v>
      </c>
      <c r="H1210" t="s">
        <v>441</v>
      </c>
      <c r="I1210">
        <v>1400</v>
      </c>
      <c r="J1210" s="32" t="s">
        <v>435</v>
      </c>
      <c r="K1210">
        <v>3</v>
      </c>
      <c r="L1210">
        <v>3</v>
      </c>
      <c r="M1210">
        <v>61</v>
      </c>
      <c r="N1210" s="24" t="s">
        <v>45</v>
      </c>
      <c r="O1210" s="19" t="s">
        <v>63</v>
      </c>
      <c r="P1210" t="s">
        <v>600</v>
      </c>
      <c r="Q1210">
        <v>134</v>
      </c>
      <c r="R1210">
        <v>116</v>
      </c>
      <c r="S1210">
        <v>3</v>
      </c>
      <c r="T1210">
        <v>3</v>
      </c>
      <c r="U1210">
        <v>4</v>
      </c>
      <c r="V1210">
        <v>7</v>
      </c>
      <c r="Y1210" t="s">
        <v>1579</v>
      </c>
      <c r="Z1210">
        <v>1111</v>
      </c>
      <c r="AA1210" t="s">
        <v>213</v>
      </c>
    </row>
    <row r="1211" spans="1:28" x14ac:dyDescent="0.25">
      <c r="A1211" s="22" t="s">
        <v>275</v>
      </c>
      <c r="B1211" s="20" t="s">
        <v>276</v>
      </c>
      <c r="C1211" s="20" t="s">
        <v>2321</v>
      </c>
      <c r="D1211" s="35" t="str">
        <f>VLOOKUP(S1211, method!$A$1:$B$15, 2, 0)</f>
        <v>放頭</v>
      </c>
      <c r="E1211">
        <v>267</v>
      </c>
      <c r="F1211">
        <v>8</v>
      </c>
      <c r="G1211" t="s">
        <v>605</v>
      </c>
      <c r="H1211" t="s">
        <v>441</v>
      </c>
      <c r="I1211" s="43">
        <v>1200</v>
      </c>
      <c r="J1211" s="32" t="s">
        <v>435</v>
      </c>
      <c r="K1211">
        <v>3</v>
      </c>
      <c r="L1211">
        <v>8</v>
      </c>
      <c r="M1211">
        <v>63</v>
      </c>
      <c r="N1211" s="24" t="s">
        <v>45</v>
      </c>
      <c r="O1211" s="19" t="s">
        <v>63</v>
      </c>
      <c r="P1211" t="s">
        <v>459</v>
      </c>
      <c r="Q1211">
        <v>133</v>
      </c>
      <c r="R1211">
        <v>121</v>
      </c>
      <c r="S1211">
        <v>3</v>
      </c>
      <c r="T1211">
        <v>4</v>
      </c>
      <c r="U1211">
        <v>8</v>
      </c>
      <c r="Y1211" t="s">
        <v>1113</v>
      </c>
      <c r="Z1211">
        <v>1116</v>
      </c>
      <c r="AA1211" t="s">
        <v>213</v>
      </c>
    </row>
    <row r="1212" spans="1:28" x14ac:dyDescent="0.25">
      <c r="A1212" s="22" t="s">
        <v>275</v>
      </c>
      <c r="B1212" s="20" t="s">
        <v>276</v>
      </c>
      <c r="C1212" s="20" t="s">
        <v>2321</v>
      </c>
      <c r="D1212" s="36" t="str">
        <f>VLOOKUP(S1212, method!$A$1:$B$15, 2, 0)</f>
        <v>中後</v>
      </c>
      <c r="E1212">
        <v>219</v>
      </c>
      <c r="F1212">
        <v>7</v>
      </c>
      <c r="G1212" t="s">
        <v>470</v>
      </c>
      <c r="H1212" s="42" t="s">
        <v>445</v>
      </c>
      <c r="I1212">
        <v>1000</v>
      </c>
      <c r="J1212" s="32" t="s">
        <v>435</v>
      </c>
      <c r="K1212">
        <v>3</v>
      </c>
      <c r="L1212">
        <v>4</v>
      </c>
      <c r="M1212">
        <v>65</v>
      </c>
      <c r="N1212" s="24" t="s">
        <v>45</v>
      </c>
      <c r="O1212" s="20" t="s">
        <v>58</v>
      </c>
      <c r="P1212" t="s">
        <v>436</v>
      </c>
      <c r="Q1212">
        <v>102</v>
      </c>
      <c r="R1212">
        <v>122</v>
      </c>
      <c r="S1212">
        <v>8</v>
      </c>
      <c r="T1212">
        <v>9</v>
      </c>
      <c r="U1212">
        <v>7</v>
      </c>
      <c r="Y1212" t="s">
        <v>1419</v>
      </c>
      <c r="Z1212">
        <v>1119</v>
      </c>
      <c r="AA1212" t="s">
        <v>1120</v>
      </c>
    </row>
    <row r="1213" spans="1:28" x14ac:dyDescent="0.25">
      <c r="A1213" s="22" t="s">
        <v>275</v>
      </c>
      <c r="B1213" s="20" t="s">
        <v>276</v>
      </c>
      <c r="C1213" s="20" t="s">
        <v>2321</v>
      </c>
      <c r="D1213" s="37" t="str">
        <f>VLOOKUP(S1213, method!$A$1:$B$15, 2, 0)</f>
        <v>中前</v>
      </c>
      <c r="E1213">
        <v>174</v>
      </c>
      <c r="F1213">
        <v>14</v>
      </c>
      <c r="G1213" t="s">
        <v>993</v>
      </c>
      <c r="H1213" t="s">
        <v>539</v>
      </c>
      <c r="I1213" s="43">
        <v>1200</v>
      </c>
      <c r="J1213" s="32" t="s">
        <v>446</v>
      </c>
      <c r="K1213">
        <v>3</v>
      </c>
      <c r="L1213">
        <v>6</v>
      </c>
      <c r="M1213">
        <v>65</v>
      </c>
      <c r="N1213" s="24" t="s">
        <v>45</v>
      </c>
      <c r="O1213" s="20" t="s">
        <v>58</v>
      </c>
      <c r="P1213">
        <v>11</v>
      </c>
      <c r="Q1213">
        <v>32</v>
      </c>
      <c r="R1213">
        <v>118</v>
      </c>
      <c r="S1213">
        <v>4</v>
      </c>
      <c r="T1213">
        <v>5</v>
      </c>
      <c r="U1213">
        <v>14</v>
      </c>
      <c r="Y1213" t="s">
        <v>1014</v>
      </c>
      <c r="Z1213">
        <v>1107</v>
      </c>
      <c r="AA1213" t="s">
        <v>235</v>
      </c>
    </row>
    <row r="1214" spans="1:28" x14ac:dyDescent="0.25">
      <c r="A1214" s="22" t="s">
        <v>275</v>
      </c>
      <c r="B1214" s="21" t="s">
        <v>279</v>
      </c>
      <c r="C1214" s="21" t="s">
        <v>2322</v>
      </c>
      <c r="D1214" s="36" t="str">
        <f>VLOOKUP(S1214, method!$A$1:$B$15, 2, 0)</f>
        <v>中後</v>
      </c>
      <c r="E1214">
        <v>17</v>
      </c>
      <c r="F1214" s="34">
        <v>4</v>
      </c>
      <c r="G1214" t="s">
        <v>544</v>
      </c>
      <c r="H1214" s="31" t="s">
        <v>450</v>
      </c>
      <c r="I1214" s="43">
        <v>1200</v>
      </c>
      <c r="J1214" s="32" t="s">
        <v>435</v>
      </c>
      <c r="K1214">
        <v>4</v>
      </c>
      <c r="L1214">
        <v>11</v>
      </c>
      <c r="M1214">
        <v>57</v>
      </c>
      <c r="N1214" s="16" t="s">
        <v>14</v>
      </c>
      <c r="O1214" s="17" t="s">
        <v>84</v>
      </c>
      <c r="P1214" s="12" t="s">
        <v>456</v>
      </c>
      <c r="Q1214">
        <v>35</v>
      </c>
      <c r="R1214">
        <v>132</v>
      </c>
      <c r="S1214">
        <v>8</v>
      </c>
      <c r="T1214">
        <v>8</v>
      </c>
      <c r="U1214">
        <v>4</v>
      </c>
      <c r="Y1214" t="s">
        <v>814</v>
      </c>
      <c r="Z1214">
        <v>1132</v>
      </c>
      <c r="AA1214" t="s">
        <v>16</v>
      </c>
    </row>
    <row r="1215" spans="1:28" x14ac:dyDescent="0.25">
      <c r="A1215" s="22" t="s">
        <v>275</v>
      </c>
      <c r="B1215" s="21" t="s">
        <v>279</v>
      </c>
      <c r="C1215" s="21" t="s">
        <v>2322</v>
      </c>
      <c r="D1215" s="36" t="str">
        <f>VLOOKUP(S1215, method!$A$1:$B$15, 2, 0)</f>
        <v>中後</v>
      </c>
      <c r="E1215">
        <v>825</v>
      </c>
      <c r="F1215">
        <v>6</v>
      </c>
      <c r="G1215" t="s">
        <v>590</v>
      </c>
      <c r="H1215" s="31" t="s">
        <v>450</v>
      </c>
      <c r="I1215" s="43">
        <v>1200</v>
      </c>
      <c r="J1215" s="32" t="s">
        <v>446</v>
      </c>
      <c r="K1215">
        <v>4</v>
      </c>
      <c r="L1215">
        <v>9</v>
      </c>
      <c r="M1215">
        <v>60</v>
      </c>
      <c r="N1215" s="16" t="s">
        <v>14</v>
      </c>
      <c r="O1215" s="16" t="s">
        <v>29</v>
      </c>
      <c r="P1215" t="s">
        <v>459</v>
      </c>
      <c r="Q1215">
        <v>19</v>
      </c>
      <c r="R1215">
        <v>135</v>
      </c>
      <c r="S1215">
        <v>10</v>
      </c>
      <c r="T1215">
        <v>9</v>
      </c>
      <c r="U1215">
        <v>6</v>
      </c>
      <c r="Y1215" t="s">
        <v>1136</v>
      </c>
      <c r="Z1215">
        <v>1160</v>
      </c>
      <c r="AA1215" t="s">
        <v>16</v>
      </c>
    </row>
    <row r="1216" spans="1:28" x14ac:dyDescent="0.25">
      <c r="A1216" s="22" t="s">
        <v>275</v>
      </c>
      <c r="B1216" s="21" t="s">
        <v>279</v>
      </c>
      <c r="C1216" s="21" t="s">
        <v>2322</v>
      </c>
      <c r="D1216" s="37" t="str">
        <f>VLOOKUP(S1216, method!$A$1:$B$15, 2, 0)</f>
        <v>中前</v>
      </c>
      <c r="E1216">
        <v>732</v>
      </c>
      <c r="F1216" s="28">
        <v>3</v>
      </c>
      <c r="G1216" t="s">
        <v>523</v>
      </c>
      <c r="H1216" s="31" t="s">
        <v>450</v>
      </c>
      <c r="I1216" s="43">
        <v>1200</v>
      </c>
      <c r="J1216" s="33" t="s">
        <v>499</v>
      </c>
      <c r="K1216">
        <v>4</v>
      </c>
      <c r="L1216">
        <v>7</v>
      </c>
      <c r="M1216">
        <v>60</v>
      </c>
      <c r="N1216" s="16" t="s">
        <v>14</v>
      </c>
      <c r="O1216" s="18" t="s">
        <v>524</v>
      </c>
      <c r="P1216" s="12" t="s">
        <v>521</v>
      </c>
      <c r="Q1216">
        <v>21</v>
      </c>
      <c r="R1216">
        <v>128</v>
      </c>
      <c r="S1216">
        <v>4</v>
      </c>
      <c r="T1216">
        <v>3</v>
      </c>
      <c r="U1216">
        <v>3</v>
      </c>
      <c r="Y1216" t="s">
        <v>1580</v>
      </c>
      <c r="Z1216">
        <v>1160</v>
      </c>
      <c r="AA1216" t="s">
        <v>16</v>
      </c>
    </row>
    <row r="1217" spans="1:27" x14ac:dyDescent="0.25">
      <c r="A1217" s="22" t="s">
        <v>275</v>
      </c>
      <c r="B1217" s="21" t="s">
        <v>279</v>
      </c>
      <c r="C1217" s="21" t="s">
        <v>2322</v>
      </c>
      <c r="D1217" s="38" t="str">
        <f>VLOOKUP(S1217, method!$A$1:$B$15, 2, 0)</f>
        <v>留後</v>
      </c>
      <c r="E1217">
        <v>694</v>
      </c>
      <c r="F1217">
        <v>10</v>
      </c>
      <c r="G1217" t="s">
        <v>593</v>
      </c>
      <c r="H1217" s="31" t="s">
        <v>461</v>
      </c>
      <c r="I1217" s="43">
        <v>1200</v>
      </c>
      <c r="J1217" s="32" t="s">
        <v>446</v>
      </c>
      <c r="K1217">
        <v>3</v>
      </c>
      <c r="L1217">
        <v>11</v>
      </c>
      <c r="M1217">
        <v>62</v>
      </c>
      <c r="N1217" s="16" t="s">
        <v>14</v>
      </c>
      <c r="O1217" s="20" t="s">
        <v>58</v>
      </c>
      <c r="P1217" t="s">
        <v>699</v>
      </c>
      <c r="Q1217">
        <v>79</v>
      </c>
      <c r="R1217">
        <v>119</v>
      </c>
      <c r="S1217">
        <v>11</v>
      </c>
      <c r="T1217">
        <v>11</v>
      </c>
      <c r="U1217">
        <v>10</v>
      </c>
      <c r="Y1217" t="s">
        <v>1305</v>
      </c>
      <c r="Z1217">
        <v>1167</v>
      </c>
      <c r="AA1217" t="s">
        <v>16</v>
      </c>
    </row>
    <row r="1218" spans="1:27" x14ac:dyDescent="0.25">
      <c r="A1218" s="22" t="s">
        <v>275</v>
      </c>
      <c r="B1218" s="21" t="s">
        <v>279</v>
      </c>
      <c r="C1218" s="21" t="s">
        <v>2322</v>
      </c>
      <c r="D1218" s="38" t="str">
        <f>VLOOKUP(S1218, method!$A$1:$B$15, 2, 0)</f>
        <v>留後</v>
      </c>
      <c r="E1218">
        <v>636</v>
      </c>
      <c r="F1218">
        <v>11</v>
      </c>
      <c r="G1218" t="s">
        <v>712</v>
      </c>
      <c r="H1218" s="42" t="s">
        <v>445</v>
      </c>
      <c r="I1218" s="43">
        <v>1200</v>
      </c>
      <c r="J1218" s="32" t="s">
        <v>446</v>
      </c>
      <c r="K1218">
        <v>3</v>
      </c>
      <c r="L1218">
        <v>7</v>
      </c>
      <c r="M1218">
        <v>64</v>
      </c>
      <c r="N1218" s="16" t="s">
        <v>14</v>
      </c>
      <c r="O1218" s="17" t="s">
        <v>121</v>
      </c>
      <c r="P1218">
        <v>5</v>
      </c>
      <c r="Q1218">
        <v>29</v>
      </c>
      <c r="R1218">
        <v>121</v>
      </c>
      <c r="S1218">
        <v>11</v>
      </c>
      <c r="T1218">
        <v>10</v>
      </c>
      <c r="U1218">
        <v>11</v>
      </c>
      <c r="Y1218" t="s">
        <v>1581</v>
      </c>
      <c r="Z1218">
        <v>1166</v>
      </c>
      <c r="AA1218" t="s">
        <v>16</v>
      </c>
    </row>
    <row r="1219" spans="1:27" x14ac:dyDescent="0.25">
      <c r="A1219" s="22" t="s">
        <v>275</v>
      </c>
      <c r="B1219" s="21" t="s">
        <v>279</v>
      </c>
      <c r="C1219" s="21" t="s">
        <v>2322</v>
      </c>
      <c r="D1219" s="35" t="str">
        <f>VLOOKUP(S1219, method!$A$1:$B$15, 2, 0)</f>
        <v>放頭</v>
      </c>
      <c r="E1219">
        <v>595</v>
      </c>
      <c r="F1219" s="34">
        <v>4</v>
      </c>
      <c r="G1219" t="s">
        <v>454</v>
      </c>
      <c r="H1219" s="31" t="s">
        <v>455</v>
      </c>
      <c r="I1219" s="43">
        <v>1200</v>
      </c>
      <c r="J1219" s="32" t="s">
        <v>446</v>
      </c>
      <c r="K1219">
        <v>3</v>
      </c>
      <c r="L1219">
        <v>1</v>
      </c>
      <c r="M1219">
        <v>65</v>
      </c>
      <c r="N1219" s="16" t="s">
        <v>14</v>
      </c>
      <c r="O1219" s="20" t="s">
        <v>19</v>
      </c>
      <c r="P1219" s="12">
        <v>2</v>
      </c>
      <c r="Q1219">
        <v>7.9</v>
      </c>
      <c r="R1219">
        <v>121</v>
      </c>
      <c r="S1219">
        <v>3</v>
      </c>
      <c r="T1219">
        <v>3</v>
      </c>
      <c r="U1219">
        <v>4</v>
      </c>
      <c r="Y1219" t="s">
        <v>1151</v>
      </c>
      <c r="Z1219">
        <v>1176</v>
      </c>
      <c r="AA1219" t="s">
        <v>16</v>
      </c>
    </row>
    <row r="1220" spans="1:27" x14ac:dyDescent="0.25">
      <c r="A1220" s="22" t="s">
        <v>275</v>
      </c>
      <c r="B1220" s="21" t="s">
        <v>279</v>
      </c>
      <c r="C1220" s="21" t="s">
        <v>2322</v>
      </c>
      <c r="D1220" s="37" t="str">
        <f>VLOOKUP(S1220, method!$A$1:$B$15, 2, 0)</f>
        <v>中前</v>
      </c>
      <c r="E1220">
        <v>355</v>
      </c>
      <c r="F1220">
        <v>9</v>
      </c>
      <c r="G1220" t="s">
        <v>566</v>
      </c>
      <c r="H1220" s="31" t="s">
        <v>455</v>
      </c>
      <c r="I1220" s="43">
        <v>1200</v>
      </c>
      <c r="J1220" s="32" t="s">
        <v>435</v>
      </c>
      <c r="K1220">
        <v>3</v>
      </c>
      <c r="L1220">
        <v>1</v>
      </c>
      <c r="M1220">
        <v>66</v>
      </c>
      <c r="N1220" s="16" t="s">
        <v>14</v>
      </c>
      <c r="O1220" s="20" t="s">
        <v>58</v>
      </c>
      <c r="P1220" s="12" t="s">
        <v>558</v>
      </c>
      <c r="Q1220">
        <v>19</v>
      </c>
      <c r="R1220">
        <v>121</v>
      </c>
      <c r="S1220">
        <v>6</v>
      </c>
      <c r="T1220">
        <v>7</v>
      </c>
      <c r="U1220">
        <v>9</v>
      </c>
      <c r="Y1220" t="s">
        <v>1131</v>
      </c>
      <c r="Z1220">
        <v>1147</v>
      </c>
      <c r="AA1220" t="s">
        <v>16</v>
      </c>
    </row>
    <row r="1221" spans="1:27" x14ac:dyDescent="0.25">
      <c r="A1221" s="22" t="s">
        <v>275</v>
      </c>
      <c r="B1221" s="21" t="s">
        <v>279</v>
      </c>
      <c r="C1221" s="21" t="s">
        <v>2322</v>
      </c>
      <c r="D1221" s="36" t="str">
        <f>VLOOKUP(S1221, method!$A$1:$B$15, 2, 0)</f>
        <v>中後</v>
      </c>
      <c r="E1221">
        <v>238</v>
      </c>
      <c r="F1221" s="34">
        <v>5</v>
      </c>
      <c r="G1221" t="s">
        <v>1214</v>
      </c>
      <c r="H1221" s="31" t="s">
        <v>450</v>
      </c>
      <c r="I1221" s="43">
        <v>1200</v>
      </c>
      <c r="J1221" s="32" t="s">
        <v>435</v>
      </c>
      <c r="K1221">
        <v>3</v>
      </c>
      <c r="L1221">
        <v>5</v>
      </c>
      <c r="M1221">
        <v>66</v>
      </c>
      <c r="N1221" s="16" t="s">
        <v>14</v>
      </c>
      <c r="O1221" s="25" t="s">
        <v>405</v>
      </c>
      <c r="P1221" t="s">
        <v>459</v>
      </c>
      <c r="Q1221">
        <v>31</v>
      </c>
      <c r="R1221">
        <v>123</v>
      </c>
      <c r="S1221">
        <v>9</v>
      </c>
      <c r="T1221">
        <v>10</v>
      </c>
      <c r="U1221">
        <v>5</v>
      </c>
      <c r="Y1221" t="s">
        <v>1157</v>
      </c>
      <c r="Z1221">
        <v>1142</v>
      </c>
      <c r="AA1221" t="s">
        <v>16</v>
      </c>
    </row>
    <row r="1222" spans="1:27" x14ac:dyDescent="0.25">
      <c r="A1222" s="22" t="s">
        <v>275</v>
      </c>
      <c r="B1222" s="21" t="s">
        <v>279</v>
      </c>
      <c r="C1222" s="21" t="s">
        <v>2322</v>
      </c>
      <c r="D1222" s="36" t="str">
        <f>VLOOKUP(S1222, method!$A$1:$B$15, 2, 0)</f>
        <v>中後</v>
      </c>
      <c r="E1222">
        <v>201</v>
      </c>
      <c r="F1222" s="28">
        <v>3</v>
      </c>
      <c r="G1222" t="s">
        <v>607</v>
      </c>
      <c r="H1222" s="31" t="s">
        <v>461</v>
      </c>
      <c r="I1222" s="43">
        <v>1200</v>
      </c>
      <c r="J1222" s="33" t="s">
        <v>499</v>
      </c>
      <c r="K1222">
        <v>3</v>
      </c>
      <c r="L1222">
        <v>1</v>
      </c>
      <c r="M1222">
        <v>66</v>
      </c>
      <c r="N1222" s="16" t="s">
        <v>14</v>
      </c>
      <c r="O1222" s="17" t="s">
        <v>393</v>
      </c>
      <c r="P1222" s="12">
        <v>1</v>
      </c>
      <c r="Q1222">
        <v>5.5</v>
      </c>
      <c r="R1222">
        <v>126</v>
      </c>
      <c r="S1222">
        <v>8</v>
      </c>
      <c r="T1222">
        <v>7</v>
      </c>
      <c r="U1222">
        <v>3</v>
      </c>
      <c r="Y1222" t="s">
        <v>1023</v>
      </c>
      <c r="Z1222">
        <v>1137</v>
      </c>
      <c r="AA1222" t="s">
        <v>16</v>
      </c>
    </row>
    <row r="1223" spans="1:27" x14ac:dyDescent="0.25">
      <c r="A1223" s="22" t="s">
        <v>275</v>
      </c>
      <c r="B1223" s="21" t="s">
        <v>279</v>
      </c>
      <c r="C1223" s="21" t="s">
        <v>2322</v>
      </c>
      <c r="D1223" s="37" t="str">
        <f>VLOOKUP(S1223, method!$A$1:$B$15, 2, 0)</f>
        <v>中前</v>
      </c>
      <c r="E1223">
        <v>132</v>
      </c>
      <c r="F1223" s="28">
        <v>1</v>
      </c>
      <c r="G1223" t="s">
        <v>916</v>
      </c>
      <c r="H1223" s="31" t="s">
        <v>461</v>
      </c>
      <c r="I1223" s="43">
        <v>1200</v>
      </c>
      <c r="J1223" s="32" t="s">
        <v>435</v>
      </c>
      <c r="K1223">
        <v>4</v>
      </c>
      <c r="L1223">
        <v>5</v>
      </c>
      <c r="M1223">
        <v>59</v>
      </c>
      <c r="N1223" s="16" t="s">
        <v>14</v>
      </c>
      <c r="O1223" s="16" t="s">
        <v>13</v>
      </c>
      <c r="P1223" s="12" t="s">
        <v>451</v>
      </c>
      <c r="Q1223">
        <v>2.9</v>
      </c>
      <c r="R1223">
        <v>135</v>
      </c>
      <c r="S1223">
        <v>7</v>
      </c>
      <c r="T1223">
        <v>3</v>
      </c>
      <c r="U1223">
        <v>1</v>
      </c>
      <c r="Y1223" t="s">
        <v>1104</v>
      </c>
      <c r="Z1223">
        <v>1145</v>
      </c>
      <c r="AA1223" t="s">
        <v>16</v>
      </c>
    </row>
    <row r="1224" spans="1:27" x14ac:dyDescent="0.25">
      <c r="A1224" s="22" t="s">
        <v>275</v>
      </c>
      <c r="B1224" s="21" t="s">
        <v>279</v>
      </c>
      <c r="C1224" s="21" t="s">
        <v>2322</v>
      </c>
      <c r="D1224" s="38" t="str">
        <f>VLOOKUP(S1224, method!$A$1:$B$15, 2, 0)</f>
        <v>留後</v>
      </c>
      <c r="E1224">
        <v>49</v>
      </c>
      <c r="F1224" s="28">
        <v>2</v>
      </c>
      <c r="G1224" t="s">
        <v>653</v>
      </c>
      <c r="H1224" s="31" t="s">
        <v>461</v>
      </c>
      <c r="I1224" s="43">
        <v>1200</v>
      </c>
      <c r="J1224" s="32" t="s">
        <v>435</v>
      </c>
      <c r="K1224">
        <v>4</v>
      </c>
      <c r="L1224">
        <v>10</v>
      </c>
      <c r="M1224">
        <v>58</v>
      </c>
      <c r="N1224" s="16" t="s">
        <v>14</v>
      </c>
      <c r="O1224" s="16" t="s">
        <v>13</v>
      </c>
      <c r="P1224" s="12" t="s">
        <v>464</v>
      </c>
      <c r="Q1224">
        <v>16</v>
      </c>
      <c r="R1224">
        <v>133</v>
      </c>
      <c r="S1224">
        <v>12</v>
      </c>
      <c r="T1224">
        <v>12</v>
      </c>
      <c r="U1224">
        <v>2</v>
      </c>
      <c r="Y1224" t="s">
        <v>1501</v>
      </c>
      <c r="Z1224">
        <v>1153</v>
      </c>
      <c r="AA1224" t="s">
        <v>16</v>
      </c>
    </row>
    <row r="1225" spans="1:27" x14ac:dyDescent="0.25">
      <c r="A1225" s="22" t="s">
        <v>275</v>
      </c>
      <c r="B1225" s="21" t="s">
        <v>279</v>
      </c>
      <c r="C1225" s="21" t="s">
        <v>2322</v>
      </c>
      <c r="D1225" s="36" t="str">
        <f>VLOOKUP(S1225, method!$A$1:$B$15, 2, 0)</f>
        <v>中後</v>
      </c>
      <c r="E1225">
        <v>776</v>
      </c>
      <c r="F1225" s="34">
        <v>5</v>
      </c>
      <c r="G1225" t="s">
        <v>698</v>
      </c>
      <c r="H1225" s="31" t="s">
        <v>461</v>
      </c>
      <c r="I1225" s="43">
        <v>1200</v>
      </c>
      <c r="J1225" s="32" t="s">
        <v>435</v>
      </c>
      <c r="K1225">
        <v>4</v>
      </c>
      <c r="L1225">
        <v>9</v>
      </c>
      <c r="M1225">
        <v>58</v>
      </c>
      <c r="N1225" s="16" t="s">
        <v>14</v>
      </c>
      <c r="O1225" s="16" t="s">
        <v>13</v>
      </c>
      <c r="P1225" t="s">
        <v>474</v>
      </c>
      <c r="Q1225">
        <v>7.1</v>
      </c>
      <c r="R1225">
        <v>135</v>
      </c>
      <c r="S1225">
        <v>10</v>
      </c>
      <c r="T1225">
        <v>9</v>
      </c>
      <c r="U1225">
        <v>5</v>
      </c>
      <c r="Y1225" t="s">
        <v>1213</v>
      </c>
      <c r="Z1225">
        <v>1146</v>
      </c>
      <c r="AA1225" t="s">
        <v>16</v>
      </c>
    </row>
    <row r="1226" spans="1:27" x14ac:dyDescent="0.25">
      <c r="A1226" s="22" t="s">
        <v>275</v>
      </c>
      <c r="B1226" s="21" t="s">
        <v>279</v>
      </c>
      <c r="C1226" s="21" t="s">
        <v>2322</v>
      </c>
      <c r="D1226" s="38" t="str">
        <f>VLOOKUP(S1226, method!$A$1:$B$15, 2, 0)</f>
        <v>留後</v>
      </c>
      <c r="E1226">
        <v>650</v>
      </c>
      <c r="F1226" s="34">
        <v>5</v>
      </c>
      <c r="G1226" t="s">
        <v>794</v>
      </c>
      <c r="H1226" s="31" t="s">
        <v>455</v>
      </c>
      <c r="I1226" s="43">
        <v>1200</v>
      </c>
      <c r="J1226" s="32" t="s">
        <v>435</v>
      </c>
      <c r="K1226">
        <v>4</v>
      </c>
      <c r="L1226">
        <v>6</v>
      </c>
      <c r="M1226">
        <v>60</v>
      </c>
      <c r="N1226" s="16" t="s">
        <v>14</v>
      </c>
      <c r="O1226" s="23" t="s">
        <v>487</v>
      </c>
      <c r="P1226" s="12" t="s">
        <v>456</v>
      </c>
      <c r="Q1226">
        <v>4.4000000000000004</v>
      </c>
      <c r="R1226">
        <v>132</v>
      </c>
      <c r="S1226">
        <v>11</v>
      </c>
      <c r="T1226">
        <v>11</v>
      </c>
      <c r="U1226">
        <v>5</v>
      </c>
      <c r="Y1226" t="s">
        <v>1582</v>
      </c>
      <c r="Z1226">
        <v>1144</v>
      </c>
      <c r="AA1226" t="s">
        <v>816</v>
      </c>
    </row>
    <row r="1227" spans="1:27" x14ac:dyDescent="0.25">
      <c r="A1227" s="22" t="s">
        <v>275</v>
      </c>
      <c r="B1227" s="21" t="s">
        <v>279</v>
      </c>
      <c r="C1227" s="21" t="s">
        <v>2322</v>
      </c>
      <c r="D1227" s="36" t="str">
        <f>VLOOKUP(S1227, method!$A$1:$B$15, 2, 0)</f>
        <v>中後</v>
      </c>
      <c r="E1227">
        <v>499</v>
      </c>
      <c r="F1227">
        <v>7</v>
      </c>
      <c r="G1227" t="s">
        <v>798</v>
      </c>
      <c r="H1227" s="31" t="s">
        <v>461</v>
      </c>
      <c r="I1227" s="43">
        <v>1200</v>
      </c>
      <c r="J1227" s="32" t="s">
        <v>435</v>
      </c>
      <c r="K1227">
        <v>3</v>
      </c>
      <c r="L1227">
        <v>7</v>
      </c>
      <c r="M1227">
        <v>62</v>
      </c>
      <c r="N1227" s="16" t="s">
        <v>14</v>
      </c>
      <c r="O1227" s="16" t="s">
        <v>316</v>
      </c>
      <c r="P1227" t="s">
        <v>442</v>
      </c>
      <c r="Q1227">
        <v>20</v>
      </c>
      <c r="R1227">
        <v>118</v>
      </c>
      <c r="S1227">
        <v>8</v>
      </c>
      <c r="T1227">
        <v>8</v>
      </c>
      <c r="U1227">
        <v>7</v>
      </c>
      <c r="Y1227" t="s">
        <v>1583</v>
      </c>
      <c r="Z1227">
        <v>1142</v>
      </c>
      <c r="AA1227" t="s">
        <v>72</v>
      </c>
    </row>
    <row r="1228" spans="1:27" x14ac:dyDescent="0.25">
      <c r="A1228" s="22" t="s">
        <v>275</v>
      </c>
      <c r="B1228" s="21" t="s">
        <v>279</v>
      </c>
      <c r="C1228" s="21" t="s">
        <v>2322</v>
      </c>
      <c r="D1228" s="37" t="str">
        <f>VLOOKUP(S1228, method!$A$1:$B$15, 2, 0)</f>
        <v>中前</v>
      </c>
      <c r="E1228">
        <v>463</v>
      </c>
      <c r="F1228" s="34">
        <v>4</v>
      </c>
      <c r="G1228" t="s">
        <v>659</v>
      </c>
      <c r="H1228" s="31" t="s">
        <v>450</v>
      </c>
      <c r="I1228" s="43">
        <v>1200</v>
      </c>
      <c r="J1228" s="32" t="s">
        <v>435</v>
      </c>
      <c r="K1228">
        <v>3</v>
      </c>
      <c r="L1228">
        <v>5</v>
      </c>
      <c r="M1228">
        <v>62</v>
      </c>
      <c r="N1228" s="16" t="s">
        <v>14</v>
      </c>
      <c r="O1228" s="20" t="s">
        <v>19</v>
      </c>
      <c r="P1228" s="12" t="s">
        <v>558</v>
      </c>
      <c r="Q1228">
        <v>4.5</v>
      </c>
      <c r="R1228">
        <v>120</v>
      </c>
      <c r="S1228">
        <v>5</v>
      </c>
      <c r="T1228">
        <v>5</v>
      </c>
      <c r="U1228">
        <v>4</v>
      </c>
      <c r="Y1228" t="s">
        <v>1584</v>
      </c>
      <c r="Z1228">
        <v>1127</v>
      </c>
      <c r="AA1228" t="s">
        <v>72</v>
      </c>
    </row>
    <row r="1229" spans="1:27" x14ac:dyDescent="0.25">
      <c r="A1229" s="22" t="s">
        <v>275</v>
      </c>
      <c r="B1229" s="21" t="s">
        <v>279</v>
      </c>
      <c r="C1229" s="21" t="s">
        <v>2322</v>
      </c>
      <c r="D1229" s="35" t="str">
        <f>VLOOKUP(S1229, method!$A$1:$B$15, 2, 0)</f>
        <v>放頭</v>
      </c>
      <c r="E1229">
        <v>422</v>
      </c>
      <c r="F1229" s="34">
        <v>4</v>
      </c>
      <c r="G1229" t="s">
        <v>1006</v>
      </c>
      <c r="H1229" s="31" t="s">
        <v>461</v>
      </c>
      <c r="I1229" s="43">
        <v>1200</v>
      </c>
      <c r="J1229" s="32" t="s">
        <v>435</v>
      </c>
      <c r="K1229">
        <v>3</v>
      </c>
      <c r="L1229">
        <v>3</v>
      </c>
      <c r="M1229">
        <v>62</v>
      </c>
      <c r="N1229" s="16" t="s">
        <v>14</v>
      </c>
      <c r="O1229" s="23" t="s">
        <v>487</v>
      </c>
      <c r="P1229" s="12" t="s">
        <v>480</v>
      </c>
      <c r="Q1229">
        <v>8.4</v>
      </c>
      <c r="R1229">
        <v>117</v>
      </c>
      <c r="S1229">
        <v>3</v>
      </c>
      <c r="T1229">
        <v>3</v>
      </c>
      <c r="U1229">
        <v>4</v>
      </c>
      <c r="Y1229" t="s">
        <v>635</v>
      </c>
      <c r="Z1229">
        <v>1132</v>
      </c>
      <c r="AA1229" t="s">
        <v>72</v>
      </c>
    </row>
    <row r="1230" spans="1:27" x14ac:dyDescent="0.25">
      <c r="A1230" s="22" t="s">
        <v>275</v>
      </c>
      <c r="B1230" s="21" t="s">
        <v>279</v>
      </c>
      <c r="C1230" s="21" t="s">
        <v>2322</v>
      </c>
      <c r="D1230" s="35" t="str">
        <f>VLOOKUP(S1230, method!$A$1:$B$15, 2, 0)</f>
        <v>放頭</v>
      </c>
      <c r="E1230">
        <v>340</v>
      </c>
      <c r="F1230">
        <v>12</v>
      </c>
      <c r="G1230" t="s">
        <v>509</v>
      </c>
      <c r="H1230" t="s">
        <v>441</v>
      </c>
      <c r="I1230" s="43">
        <v>1200</v>
      </c>
      <c r="J1230" s="32" t="s">
        <v>435</v>
      </c>
      <c r="K1230">
        <v>3</v>
      </c>
      <c r="L1230">
        <v>10</v>
      </c>
      <c r="M1230">
        <v>64</v>
      </c>
      <c r="N1230" s="16" t="s">
        <v>14</v>
      </c>
      <c r="O1230" s="27" t="s">
        <v>93</v>
      </c>
      <c r="P1230" t="s">
        <v>837</v>
      </c>
      <c r="Q1230">
        <v>20</v>
      </c>
      <c r="R1230">
        <v>123</v>
      </c>
      <c r="S1230">
        <v>3</v>
      </c>
      <c r="T1230">
        <v>4</v>
      </c>
      <c r="U1230">
        <v>12</v>
      </c>
      <c r="Y1230" t="s">
        <v>630</v>
      </c>
      <c r="Z1230">
        <v>1142</v>
      </c>
      <c r="AA1230" t="s">
        <v>818</v>
      </c>
    </row>
    <row r="1231" spans="1:27" x14ac:dyDescent="0.25">
      <c r="A1231" s="22" t="s">
        <v>275</v>
      </c>
      <c r="B1231" s="21" t="s">
        <v>279</v>
      </c>
      <c r="C1231" s="21" t="s">
        <v>2322</v>
      </c>
      <c r="D1231" s="37" t="str">
        <f>VLOOKUP(S1231, method!$A$1:$B$15, 2, 0)</f>
        <v>中前</v>
      </c>
      <c r="E1231">
        <v>295</v>
      </c>
      <c r="F1231">
        <v>8</v>
      </c>
      <c r="G1231" t="s">
        <v>664</v>
      </c>
      <c r="H1231" s="42" t="s">
        <v>445</v>
      </c>
      <c r="I1231" s="43">
        <v>1200</v>
      </c>
      <c r="J1231" s="32" t="s">
        <v>435</v>
      </c>
      <c r="K1231">
        <v>3</v>
      </c>
      <c r="L1231">
        <v>4</v>
      </c>
      <c r="M1231">
        <v>65</v>
      </c>
      <c r="N1231" s="16" t="s">
        <v>14</v>
      </c>
      <c r="O1231" s="17" t="s">
        <v>84</v>
      </c>
      <c r="P1231" t="s">
        <v>519</v>
      </c>
      <c r="Q1231">
        <v>7.8</v>
      </c>
      <c r="R1231">
        <v>122</v>
      </c>
      <c r="S1231">
        <v>4</v>
      </c>
      <c r="T1231">
        <v>4</v>
      </c>
      <c r="U1231">
        <v>8</v>
      </c>
      <c r="Y1231" t="s">
        <v>1016</v>
      </c>
      <c r="Z1231">
        <v>1135</v>
      </c>
      <c r="AA1231" t="s">
        <v>16</v>
      </c>
    </row>
    <row r="1232" spans="1:27" x14ac:dyDescent="0.25">
      <c r="A1232" s="22" t="s">
        <v>275</v>
      </c>
      <c r="B1232" s="21" t="s">
        <v>279</v>
      </c>
      <c r="C1232" s="21" t="s">
        <v>2322</v>
      </c>
      <c r="D1232" s="37" t="str">
        <f>VLOOKUP(S1232, method!$A$1:$B$15, 2, 0)</f>
        <v>中前</v>
      </c>
      <c r="E1232">
        <v>194</v>
      </c>
      <c r="F1232">
        <v>7</v>
      </c>
      <c r="G1232" t="s">
        <v>901</v>
      </c>
      <c r="H1232" s="31" t="s">
        <v>461</v>
      </c>
      <c r="I1232" s="43">
        <v>1200</v>
      </c>
      <c r="J1232" s="32" t="s">
        <v>435</v>
      </c>
      <c r="K1232">
        <v>3</v>
      </c>
      <c r="L1232">
        <v>2</v>
      </c>
      <c r="M1232">
        <v>65</v>
      </c>
      <c r="N1232" s="16" t="s">
        <v>14</v>
      </c>
      <c r="O1232" s="24" t="s">
        <v>38</v>
      </c>
      <c r="P1232" s="12" t="s">
        <v>451</v>
      </c>
      <c r="Q1232">
        <v>3.6</v>
      </c>
      <c r="R1232">
        <v>121</v>
      </c>
      <c r="S1232">
        <v>4</v>
      </c>
      <c r="T1232">
        <v>4</v>
      </c>
      <c r="U1232">
        <v>7</v>
      </c>
      <c r="Y1232" t="s">
        <v>1014</v>
      </c>
      <c r="Z1232">
        <v>1139</v>
      </c>
      <c r="AA1232" t="s">
        <v>16</v>
      </c>
    </row>
    <row r="1233" spans="1:27" x14ac:dyDescent="0.25">
      <c r="A1233" s="22" t="s">
        <v>275</v>
      </c>
      <c r="B1233" s="21" t="s">
        <v>279</v>
      </c>
      <c r="C1233" s="21" t="s">
        <v>2322</v>
      </c>
      <c r="D1233" s="37" t="str">
        <f>VLOOKUP(S1233, method!$A$1:$B$15, 2, 0)</f>
        <v>中前</v>
      </c>
      <c r="E1233">
        <v>137</v>
      </c>
      <c r="F1233">
        <v>8</v>
      </c>
      <c r="G1233" t="s">
        <v>670</v>
      </c>
      <c r="H1233" s="42" t="s">
        <v>445</v>
      </c>
      <c r="I1233" s="43">
        <v>1200</v>
      </c>
      <c r="J1233" s="32" t="s">
        <v>435</v>
      </c>
      <c r="K1233">
        <v>3</v>
      </c>
      <c r="L1233">
        <v>8</v>
      </c>
      <c r="M1233">
        <v>65</v>
      </c>
      <c r="N1233" s="16" t="s">
        <v>14</v>
      </c>
      <c r="O1233" s="19" t="s">
        <v>63</v>
      </c>
      <c r="P1233" s="12" t="s">
        <v>558</v>
      </c>
      <c r="Q1233">
        <v>4</v>
      </c>
      <c r="R1233">
        <v>124</v>
      </c>
      <c r="S1233">
        <v>5</v>
      </c>
      <c r="T1233">
        <v>3</v>
      </c>
      <c r="U1233">
        <v>8</v>
      </c>
      <c r="Y1233" t="s">
        <v>1585</v>
      </c>
      <c r="Z1233">
        <v>1145</v>
      </c>
      <c r="AA1233" t="s">
        <v>16</v>
      </c>
    </row>
    <row r="1234" spans="1:27" x14ac:dyDescent="0.25">
      <c r="A1234" s="22" t="s">
        <v>275</v>
      </c>
      <c r="B1234" s="21" t="s">
        <v>279</v>
      </c>
      <c r="C1234" s="21" t="s">
        <v>2322</v>
      </c>
      <c r="D1234" s="35" t="str">
        <f>VLOOKUP(S1234, method!$A$1:$B$15, 2, 0)</f>
        <v>放頭</v>
      </c>
      <c r="E1234">
        <v>71</v>
      </c>
      <c r="F1234" s="28">
        <v>1</v>
      </c>
      <c r="G1234" t="s">
        <v>851</v>
      </c>
      <c r="H1234" s="30" t="s">
        <v>445</v>
      </c>
      <c r="I1234" s="43">
        <v>1200</v>
      </c>
      <c r="J1234" s="32" t="s">
        <v>446</v>
      </c>
      <c r="K1234">
        <v>4</v>
      </c>
      <c r="L1234">
        <v>9</v>
      </c>
      <c r="M1234">
        <v>60</v>
      </c>
      <c r="N1234" s="16" t="s">
        <v>14</v>
      </c>
      <c r="O1234" s="20" t="s">
        <v>19</v>
      </c>
      <c r="P1234" s="12" t="s">
        <v>662</v>
      </c>
      <c r="Q1234">
        <v>1.6</v>
      </c>
      <c r="R1234">
        <v>135</v>
      </c>
      <c r="S1234">
        <v>1</v>
      </c>
      <c r="T1234">
        <v>1</v>
      </c>
      <c r="U1234">
        <v>1</v>
      </c>
      <c r="Y1234" t="s">
        <v>280</v>
      </c>
      <c r="Z1234">
        <v>1134</v>
      </c>
      <c r="AA1234" t="s">
        <v>16</v>
      </c>
    </row>
    <row r="1235" spans="1:27" x14ac:dyDescent="0.25">
      <c r="A1235" s="22" t="s">
        <v>275</v>
      </c>
      <c r="B1235" s="21" t="s">
        <v>279</v>
      </c>
      <c r="C1235" s="21" t="s">
        <v>2322</v>
      </c>
      <c r="D1235" s="37" t="str">
        <f>VLOOKUP(S1235, method!$A$1:$B$15, 2, 0)</f>
        <v>中前</v>
      </c>
      <c r="E1235">
        <v>13</v>
      </c>
      <c r="F1235" s="28">
        <v>3</v>
      </c>
      <c r="G1235" t="s">
        <v>927</v>
      </c>
      <c r="H1235" s="31" t="s">
        <v>450</v>
      </c>
      <c r="I1235" s="43">
        <v>1200</v>
      </c>
      <c r="J1235" s="32" t="s">
        <v>435</v>
      </c>
      <c r="K1235">
        <v>4</v>
      </c>
      <c r="L1235">
        <v>3</v>
      </c>
      <c r="M1235">
        <v>60</v>
      </c>
      <c r="N1235" s="16" t="s">
        <v>14</v>
      </c>
      <c r="O1235" s="19" t="s">
        <v>63</v>
      </c>
      <c r="P1235" s="12">
        <v>1</v>
      </c>
      <c r="Q1235">
        <v>1.5</v>
      </c>
      <c r="R1235">
        <v>135</v>
      </c>
      <c r="S1235">
        <v>6</v>
      </c>
      <c r="T1235">
        <v>6</v>
      </c>
      <c r="U1235">
        <v>3</v>
      </c>
      <c r="Y1235" t="s">
        <v>814</v>
      </c>
      <c r="Z1235">
        <v>1142</v>
      </c>
      <c r="AA1235" t="s">
        <v>16</v>
      </c>
    </row>
    <row r="1236" spans="1:27" x14ac:dyDescent="0.25">
      <c r="A1236" s="22" t="s">
        <v>275</v>
      </c>
      <c r="B1236" s="22" t="s">
        <v>282</v>
      </c>
      <c r="C1236" s="22" t="s">
        <v>2323</v>
      </c>
      <c r="D1236" s="36" t="str">
        <f>VLOOKUP(S1236, method!$A$1:$B$15, 2, 0)</f>
        <v>中後</v>
      </c>
      <c r="E1236">
        <v>13</v>
      </c>
      <c r="F1236" s="34">
        <v>4</v>
      </c>
      <c r="G1236" t="s">
        <v>544</v>
      </c>
      <c r="H1236" s="31" t="s">
        <v>450</v>
      </c>
      <c r="I1236">
        <v>1000</v>
      </c>
      <c r="J1236" s="32" t="s">
        <v>435</v>
      </c>
      <c r="K1236">
        <v>4</v>
      </c>
      <c r="L1236">
        <v>5</v>
      </c>
      <c r="M1236">
        <v>56</v>
      </c>
      <c r="N1236" s="17" t="s">
        <v>85</v>
      </c>
      <c r="O1236" s="16" t="s">
        <v>13</v>
      </c>
      <c r="P1236" s="12">
        <v>1</v>
      </c>
      <c r="Q1236">
        <v>6.8</v>
      </c>
      <c r="R1236">
        <v>133</v>
      </c>
      <c r="S1236">
        <v>8</v>
      </c>
      <c r="T1236">
        <v>8</v>
      </c>
      <c r="U1236">
        <v>4</v>
      </c>
      <c r="Y1236" t="s">
        <v>1119</v>
      </c>
      <c r="Z1236">
        <v>1060</v>
      </c>
      <c r="AA1236" t="s">
        <v>284</v>
      </c>
    </row>
    <row r="1237" spans="1:27" x14ac:dyDescent="0.25">
      <c r="A1237" s="22" t="s">
        <v>275</v>
      </c>
      <c r="B1237" s="22" t="s">
        <v>282</v>
      </c>
      <c r="C1237" s="22" t="s">
        <v>2323</v>
      </c>
      <c r="D1237" s="35" t="str">
        <f>VLOOKUP(S1237, method!$A$1:$B$15, 2, 0)</f>
        <v>放頭</v>
      </c>
      <c r="E1237">
        <v>843</v>
      </c>
      <c r="F1237" s="28">
        <v>3</v>
      </c>
      <c r="G1237" t="s">
        <v>547</v>
      </c>
      <c r="H1237" s="31" t="s">
        <v>455</v>
      </c>
      <c r="I1237" s="43">
        <v>1200</v>
      </c>
      <c r="J1237" s="32" t="s">
        <v>446</v>
      </c>
      <c r="K1237">
        <v>4</v>
      </c>
      <c r="L1237">
        <v>3</v>
      </c>
      <c r="M1237">
        <v>55</v>
      </c>
      <c r="N1237" s="17" t="s">
        <v>85</v>
      </c>
      <c r="O1237" s="25" t="s">
        <v>150</v>
      </c>
      <c r="P1237" s="12" t="s">
        <v>662</v>
      </c>
      <c r="Q1237">
        <v>12</v>
      </c>
      <c r="R1237">
        <v>131</v>
      </c>
      <c r="S1237">
        <v>3</v>
      </c>
      <c r="T1237">
        <v>3</v>
      </c>
      <c r="U1237">
        <v>3</v>
      </c>
      <c r="Y1237" t="s">
        <v>283</v>
      </c>
      <c r="Z1237">
        <v>1069</v>
      </c>
      <c r="AA1237" t="s">
        <v>284</v>
      </c>
    </row>
    <row r="1238" spans="1:27" x14ac:dyDescent="0.25">
      <c r="A1238" s="22" t="s">
        <v>275</v>
      </c>
      <c r="B1238" s="22" t="s">
        <v>282</v>
      </c>
      <c r="C1238" s="22" t="s">
        <v>2323</v>
      </c>
      <c r="D1238" s="38" t="str">
        <f>VLOOKUP(S1238, method!$A$1:$B$15, 2, 0)</f>
        <v>留後</v>
      </c>
      <c r="E1238">
        <v>767</v>
      </c>
      <c r="F1238">
        <v>6</v>
      </c>
      <c r="G1238" t="s">
        <v>438</v>
      </c>
      <c r="H1238" t="s">
        <v>434</v>
      </c>
      <c r="I1238">
        <v>1000</v>
      </c>
      <c r="J1238" s="32" t="s">
        <v>435</v>
      </c>
      <c r="K1238">
        <v>4</v>
      </c>
      <c r="L1238">
        <v>4</v>
      </c>
      <c r="M1238">
        <v>57</v>
      </c>
      <c r="N1238" s="17" t="s">
        <v>85</v>
      </c>
      <c r="O1238" s="16" t="s">
        <v>13</v>
      </c>
      <c r="P1238">
        <v>6</v>
      </c>
      <c r="Q1238">
        <v>35</v>
      </c>
      <c r="R1238">
        <v>134</v>
      </c>
      <c r="S1238">
        <v>13</v>
      </c>
      <c r="T1238">
        <v>9</v>
      </c>
      <c r="U1238">
        <v>6</v>
      </c>
      <c r="Y1238" t="s">
        <v>1586</v>
      </c>
      <c r="Z1238">
        <v>1080</v>
      </c>
      <c r="AA1238" t="s">
        <v>284</v>
      </c>
    </row>
    <row r="1239" spans="1:27" x14ac:dyDescent="0.25">
      <c r="A1239" s="22" t="s">
        <v>275</v>
      </c>
      <c r="B1239" s="22" t="s">
        <v>282</v>
      </c>
      <c r="C1239" s="22" t="s">
        <v>2323</v>
      </c>
      <c r="D1239" s="37" t="str">
        <f>VLOOKUP(S1239, method!$A$1:$B$15, 2, 0)</f>
        <v>中前</v>
      </c>
      <c r="E1239">
        <v>466</v>
      </c>
      <c r="F1239">
        <v>6</v>
      </c>
      <c r="G1239" t="s">
        <v>1040</v>
      </c>
      <c r="H1239" t="s">
        <v>518</v>
      </c>
      <c r="I1239">
        <v>1000</v>
      </c>
      <c r="J1239" s="32" t="s">
        <v>435</v>
      </c>
      <c r="K1239">
        <v>4</v>
      </c>
      <c r="L1239">
        <v>3</v>
      </c>
      <c r="M1239">
        <v>59</v>
      </c>
      <c r="N1239" s="17" t="s">
        <v>85</v>
      </c>
      <c r="O1239" s="17" t="s">
        <v>393</v>
      </c>
      <c r="P1239" t="s">
        <v>442</v>
      </c>
      <c r="Q1239">
        <v>10</v>
      </c>
      <c r="R1239">
        <v>135</v>
      </c>
      <c r="S1239">
        <v>7</v>
      </c>
      <c r="T1239">
        <v>7</v>
      </c>
      <c r="U1239">
        <v>6</v>
      </c>
      <c r="Y1239" t="s">
        <v>1587</v>
      </c>
      <c r="Z1239">
        <v>1082</v>
      </c>
      <c r="AA1239" t="s">
        <v>284</v>
      </c>
    </row>
    <row r="1240" spans="1:27" x14ac:dyDescent="0.25">
      <c r="A1240" s="22" t="s">
        <v>275</v>
      </c>
      <c r="B1240" s="22" t="s">
        <v>282</v>
      </c>
      <c r="C1240" s="22" t="s">
        <v>2323</v>
      </c>
      <c r="D1240" s="38" t="str">
        <f>VLOOKUP(S1240, method!$A$1:$B$15, 2, 0)</f>
        <v>留後</v>
      </c>
      <c r="E1240">
        <v>442</v>
      </c>
      <c r="F1240" s="34">
        <v>4</v>
      </c>
      <c r="G1240" t="s">
        <v>562</v>
      </c>
      <c r="H1240" s="31" t="s">
        <v>455</v>
      </c>
      <c r="I1240">
        <v>1000</v>
      </c>
      <c r="J1240" s="32" t="s">
        <v>435</v>
      </c>
      <c r="K1240">
        <v>4</v>
      </c>
      <c r="L1240">
        <v>12</v>
      </c>
      <c r="M1240">
        <v>60</v>
      </c>
      <c r="N1240" s="17" t="s">
        <v>85</v>
      </c>
      <c r="O1240" s="17" t="s">
        <v>84</v>
      </c>
      <c r="P1240" t="s">
        <v>600</v>
      </c>
      <c r="Q1240">
        <v>14</v>
      </c>
      <c r="R1240">
        <v>135</v>
      </c>
      <c r="S1240">
        <v>12</v>
      </c>
      <c r="T1240">
        <v>11</v>
      </c>
      <c r="U1240">
        <v>4</v>
      </c>
      <c r="Y1240" t="s">
        <v>1562</v>
      </c>
      <c r="Z1240">
        <v>1081</v>
      </c>
      <c r="AA1240" t="s">
        <v>284</v>
      </c>
    </row>
    <row r="1241" spans="1:27" x14ac:dyDescent="0.25">
      <c r="A1241" s="22" t="s">
        <v>275</v>
      </c>
      <c r="B1241" s="22" t="s">
        <v>282</v>
      </c>
      <c r="C1241" s="22" t="s">
        <v>2323</v>
      </c>
      <c r="D1241" s="38" t="str">
        <f>VLOOKUP(S1241, method!$A$1:$B$15, 2, 0)</f>
        <v>留後</v>
      </c>
      <c r="E1241">
        <v>404</v>
      </c>
      <c r="F1241">
        <v>6</v>
      </c>
      <c r="G1241" t="s">
        <v>781</v>
      </c>
      <c r="H1241" s="31" t="s">
        <v>450</v>
      </c>
      <c r="I1241">
        <v>1000</v>
      </c>
      <c r="J1241" s="32" t="s">
        <v>435</v>
      </c>
      <c r="K1241">
        <v>3</v>
      </c>
      <c r="L1241">
        <v>10</v>
      </c>
      <c r="M1241">
        <v>61</v>
      </c>
      <c r="N1241" s="17" t="s">
        <v>85</v>
      </c>
      <c r="O1241" s="17" t="s">
        <v>121</v>
      </c>
      <c r="P1241" s="12" t="s">
        <v>456</v>
      </c>
      <c r="Q1241">
        <v>50</v>
      </c>
      <c r="R1241">
        <v>119</v>
      </c>
      <c r="S1241">
        <v>12</v>
      </c>
      <c r="T1241">
        <v>9</v>
      </c>
      <c r="U1241">
        <v>6</v>
      </c>
      <c r="Y1241" t="s">
        <v>1439</v>
      </c>
      <c r="Z1241">
        <v>1076</v>
      </c>
      <c r="AA1241" t="s">
        <v>284</v>
      </c>
    </row>
    <row r="1242" spans="1:27" x14ac:dyDescent="0.25">
      <c r="A1242" s="22" t="s">
        <v>275</v>
      </c>
      <c r="B1242" s="22" t="s">
        <v>282</v>
      </c>
      <c r="C1242" s="22" t="s">
        <v>2323</v>
      </c>
      <c r="D1242" s="37" t="str">
        <f>VLOOKUP(S1242, method!$A$1:$B$15, 2, 0)</f>
        <v>中前</v>
      </c>
      <c r="E1242">
        <v>384</v>
      </c>
      <c r="F1242">
        <v>12</v>
      </c>
      <c r="G1242" t="s">
        <v>602</v>
      </c>
      <c r="H1242" t="s">
        <v>539</v>
      </c>
      <c r="I1242">
        <v>1000</v>
      </c>
      <c r="J1242" s="32" t="s">
        <v>435</v>
      </c>
      <c r="K1242">
        <v>3</v>
      </c>
      <c r="L1242">
        <v>4</v>
      </c>
      <c r="M1242">
        <v>62</v>
      </c>
      <c r="N1242" s="17" t="s">
        <v>85</v>
      </c>
      <c r="O1242" s="17" t="s">
        <v>121</v>
      </c>
      <c r="P1242" t="s">
        <v>507</v>
      </c>
      <c r="Q1242">
        <v>9.8000000000000007</v>
      </c>
      <c r="R1242">
        <v>120</v>
      </c>
      <c r="S1242">
        <v>6</v>
      </c>
      <c r="T1242">
        <v>10</v>
      </c>
      <c r="U1242">
        <v>12</v>
      </c>
      <c r="Y1242" t="s">
        <v>1588</v>
      </c>
      <c r="Z1242">
        <v>1084</v>
      </c>
      <c r="AA1242" t="s">
        <v>284</v>
      </c>
    </row>
    <row r="1243" spans="1:27" x14ac:dyDescent="0.25">
      <c r="A1243" s="22" t="s">
        <v>275</v>
      </c>
      <c r="B1243" s="22" t="s">
        <v>282</v>
      </c>
      <c r="C1243" s="22" t="s">
        <v>2323</v>
      </c>
      <c r="D1243" s="36" t="str">
        <f>VLOOKUP(S1243, method!$A$1:$B$15, 2, 0)</f>
        <v>中後</v>
      </c>
      <c r="E1243">
        <v>323</v>
      </c>
      <c r="F1243">
        <v>6</v>
      </c>
      <c r="G1243" t="s">
        <v>466</v>
      </c>
      <c r="H1243" t="s">
        <v>441</v>
      </c>
      <c r="I1243">
        <v>1000</v>
      </c>
      <c r="J1243" s="32" t="s">
        <v>435</v>
      </c>
      <c r="K1243">
        <v>3</v>
      </c>
      <c r="L1243">
        <v>7</v>
      </c>
      <c r="M1243">
        <v>62</v>
      </c>
      <c r="N1243" s="17" t="s">
        <v>85</v>
      </c>
      <c r="O1243" s="19" t="s">
        <v>63</v>
      </c>
      <c r="P1243">
        <v>4</v>
      </c>
      <c r="Q1243">
        <v>5.8</v>
      </c>
      <c r="R1243">
        <v>121</v>
      </c>
      <c r="S1243">
        <v>10</v>
      </c>
      <c r="T1243">
        <v>5</v>
      </c>
      <c r="U1243">
        <v>6</v>
      </c>
      <c r="Y1243" t="s">
        <v>1589</v>
      </c>
      <c r="Z1243">
        <v>1086</v>
      </c>
      <c r="AA1243" t="s">
        <v>284</v>
      </c>
    </row>
    <row r="1244" spans="1:27" x14ac:dyDescent="0.25">
      <c r="A1244" s="22" t="s">
        <v>275</v>
      </c>
      <c r="B1244" s="22" t="s">
        <v>282</v>
      </c>
      <c r="C1244" s="22" t="s">
        <v>2323</v>
      </c>
      <c r="D1244" s="38" t="str">
        <f>VLOOKUP(S1244, method!$A$1:$B$15, 2, 0)</f>
        <v>留後</v>
      </c>
      <c r="E1244">
        <v>304</v>
      </c>
      <c r="F1244">
        <v>8</v>
      </c>
      <c r="G1244" t="s">
        <v>1224</v>
      </c>
      <c r="H1244" t="s">
        <v>506</v>
      </c>
      <c r="I1244">
        <v>1000</v>
      </c>
      <c r="J1244" s="32" t="s">
        <v>435</v>
      </c>
      <c r="K1244">
        <v>3</v>
      </c>
      <c r="L1244">
        <v>1</v>
      </c>
      <c r="M1244">
        <v>62</v>
      </c>
      <c r="N1244" s="17" t="s">
        <v>85</v>
      </c>
      <c r="O1244" s="19" t="s">
        <v>63</v>
      </c>
      <c r="P1244">
        <v>4</v>
      </c>
      <c r="Q1244">
        <v>12</v>
      </c>
      <c r="R1244">
        <v>119</v>
      </c>
      <c r="S1244">
        <v>11</v>
      </c>
      <c r="T1244">
        <v>12</v>
      </c>
      <c r="U1244">
        <v>8</v>
      </c>
      <c r="Y1244" t="s">
        <v>219</v>
      </c>
      <c r="Z1244">
        <v>1081</v>
      </c>
      <c r="AA1244" t="s">
        <v>284</v>
      </c>
    </row>
    <row r="1245" spans="1:27" x14ac:dyDescent="0.25">
      <c r="A1245" s="22" t="s">
        <v>275</v>
      </c>
      <c r="B1245" s="22" t="s">
        <v>282</v>
      </c>
      <c r="C1245" s="22" t="s">
        <v>2323</v>
      </c>
      <c r="D1245" s="37" t="str">
        <f>VLOOKUP(S1245, method!$A$1:$B$15, 2, 0)</f>
        <v>中前</v>
      </c>
      <c r="E1245">
        <v>262</v>
      </c>
      <c r="F1245" s="28">
        <v>1</v>
      </c>
      <c r="G1245" t="s">
        <v>605</v>
      </c>
      <c r="H1245" t="s">
        <v>441</v>
      </c>
      <c r="I1245">
        <v>1000</v>
      </c>
      <c r="J1245" s="32" t="s">
        <v>435</v>
      </c>
      <c r="K1245">
        <v>4</v>
      </c>
      <c r="L1245">
        <v>11</v>
      </c>
      <c r="M1245">
        <v>56</v>
      </c>
      <c r="N1245" s="17" t="s">
        <v>85</v>
      </c>
      <c r="O1245" s="17" t="s">
        <v>393</v>
      </c>
      <c r="P1245" s="12" t="s">
        <v>662</v>
      </c>
      <c r="Q1245">
        <v>5.6</v>
      </c>
      <c r="R1245">
        <v>131</v>
      </c>
      <c r="S1245">
        <v>4</v>
      </c>
      <c r="T1245">
        <v>4</v>
      </c>
      <c r="U1245">
        <v>1</v>
      </c>
      <c r="Y1245" t="s">
        <v>1590</v>
      </c>
      <c r="Z1245">
        <v>1086</v>
      </c>
      <c r="AA1245" t="s">
        <v>284</v>
      </c>
    </row>
    <row r="1246" spans="1:27" x14ac:dyDescent="0.25">
      <c r="A1246" s="22" t="s">
        <v>275</v>
      </c>
      <c r="B1246" s="22" t="s">
        <v>282</v>
      </c>
      <c r="C1246" s="22" t="s">
        <v>2323</v>
      </c>
      <c r="D1246" s="38" t="str">
        <f>VLOOKUP(S1246, method!$A$1:$B$15, 2, 0)</f>
        <v>留後</v>
      </c>
      <c r="E1246">
        <v>234</v>
      </c>
      <c r="F1246">
        <v>9</v>
      </c>
      <c r="G1246" t="s">
        <v>1214</v>
      </c>
      <c r="H1246" s="31" t="s">
        <v>450</v>
      </c>
      <c r="I1246">
        <v>1000</v>
      </c>
      <c r="J1246" s="32" t="s">
        <v>435</v>
      </c>
      <c r="K1246">
        <v>4</v>
      </c>
      <c r="L1246">
        <v>12</v>
      </c>
      <c r="M1246">
        <v>57</v>
      </c>
      <c r="N1246" s="17" t="s">
        <v>85</v>
      </c>
      <c r="O1246" s="23" t="s">
        <v>394</v>
      </c>
      <c r="P1246" t="s">
        <v>474</v>
      </c>
      <c r="Q1246">
        <v>16</v>
      </c>
      <c r="R1246">
        <v>134</v>
      </c>
      <c r="S1246">
        <v>11</v>
      </c>
      <c r="T1246">
        <v>9</v>
      </c>
      <c r="U1246">
        <v>9</v>
      </c>
      <c r="Y1246" t="s">
        <v>1195</v>
      </c>
      <c r="Z1246">
        <v>1079</v>
      </c>
      <c r="AA1246" t="s">
        <v>284</v>
      </c>
    </row>
    <row r="1247" spans="1:27" x14ac:dyDescent="0.25">
      <c r="A1247" s="22" t="s">
        <v>275</v>
      </c>
      <c r="B1247" s="22" t="s">
        <v>282</v>
      </c>
      <c r="C1247" s="22" t="s">
        <v>2323</v>
      </c>
      <c r="D1247" s="38" t="str">
        <f>VLOOKUP(S1247, method!$A$1:$B$15, 2, 0)</f>
        <v>留後</v>
      </c>
      <c r="E1247">
        <v>203</v>
      </c>
      <c r="F1247" s="34">
        <v>5</v>
      </c>
      <c r="G1247" t="s">
        <v>1053</v>
      </c>
      <c r="H1247" t="s">
        <v>429</v>
      </c>
      <c r="I1247">
        <v>1000</v>
      </c>
      <c r="J1247" s="32" t="s">
        <v>435</v>
      </c>
      <c r="K1247">
        <v>4</v>
      </c>
      <c r="L1247">
        <v>13</v>
      </c>
      <c r="M1247">
        <v>57</v>
      </c>
      <c r="N1247" s="17" t="s">
        <v>85</v>
      </c>
      <c r="O1247" s="16" t="s">
        <v>13</v>
      </c>
      <c r="P1247" s="12" t="s">
        <v>464</v>
      </c>
      <c r="Q1247">
        <v>4.5</v>
      </c>
      <c r="R1247">
        <v>133</v>
      </c>
      <c r="S1247">
        <v>11</v>
      </c>
      <c r="T1247">
        <v>9</v>
      </c>
      <c r="U1247">
        <v>5</v>
      </c>
      <c r="Y1247" t="s">
        <v>1591</v>
      </c>
      <c r="Z1247">
        <v>1086</v>
      </c>
      <c r="AA1247" t="s">
        <v>284</v>
      </c>
    </row>
    <row r="1248" spans="1:27" x14ac:dyDescent="0.25">
      <c r="A1248" s="22" t="s">
        <v>275</v>
      </c>
      <c r="B1248" s="22" t="s">
        <v>282</v>
      </c>
      <c r="C1248" s="22" t="s">
        <v>2323</v>
      </c>
      <c r="D1248" s="37" t="str">
        <f>VLOOKUP(S1248, method!$A$1:$B$15, 2, 0)</f>
        <v>中前</v>
      </c>
      <c r="E1248">
        <v>135</v>
      </c>
      <c r="F1248">
        <v>10</v>
      </c>
      <c r="G1248" t="s">
        <v>916</v>
      </c>
      <c r="H1248" s="31" t="s">
        <v>461</v>
      </c>
      <c r="I1248">
        <v>1000</v>
      </c>
      <c r="J1248" s="32" t="s">
        <v>435</v>
      </c>
      <c r="K1248">
        <v>4</v>
      </c>
      <c r="L1248">
        <v>1</v>
      </c>
      <c r="M1248">
        <v>57</v>
      </c>
      <c r="N1248" s="17" t="s">
        <v>85</v>
      </c>
      <c r="O1248" s="16" t="s">
        <v>13</v>
      </c>
      <c r="P1248" t="s">
        <v>519</v>
      </c>
      <c r="Q1248">
        <v>5.3</v>
      </c>
      <c r="R1248">
        <v>132</v>
      </c>
      <c r="S1248">
        <v>7</v>
      </c>
      <c r="T1248">
        <v>9</v>
      </c>
      <c r="U1248">
        <v>10</v>
      </c>
      <c r="Y1248" t="s">
        <v>1478</v>
      </c>
      <c r="Z1248">
        <v>1072</v>
      </c>
      <c r="AA1248" t="s">
        <v>284</v>
      </c>
    </row>
    <row r="1249" spans="1:27" x14ac:dyDescent="0.25">
      <c r="A1249" s="22" t="s">
        <v>275</v>
      </c>
      <c r="B1249" s="22" t="s">
        <v>282</v>
      </c>
      <c r="C1249" s="22" t="s">
        <v>2323</v>
      </c>
      <c r="D1249" s="36" t="str">
        <f>VLOOKUP(S1249, method!$A$1:$B$15, 2, 0)</f>
        <v>中後</v>
      </c>
      <c r="E1249">
        <v>795</v>
      </c>
      <c r="F1249" s="28">
        <v>1</v>
      </c>
      <c r="G1249" t="s">
        <v>830</v>
      </c>
      <c r="H1249" s="31" t="s">
        <v>450</v>
      </c>
      <c r="I1249">
        <v>1000</v>
      </c>
      <c r="J1249" s="32" t="s">
        <v>435</v>
      </c>
      <c r="K1249">
        <v>4</v>
      </c>
      <c r="L1249">
        <v>6</v>
      </c>
      <c r="M1249">
        <v>51</v>
      </c>
      <c r="N1249" s="17" t="s">
        <v>85</v>
      </c>
      <c r="O1249" s="16" t="s">
        <v>13</v>
      </c>
      <c r="P1249" s="12" t="s">
        <v>662</v>
      </c>
      <c r="Q1249">
        <v>4.9000000000000004</v>
      </c>
      <c r="R1249">
        <v>127</v>
      </c>
      <c r="S1249">
        <v>8</v>
      </c>
      <c r="T1249">
        <v>5</v>
      </c>
      <c r="U1249">
        <v>1</v>
      </c>
      <c r="Y1249" t="s">
        <v>1592</v>
      </c>
      <c r="Z1249">
        <v>1059</v>
      </c>
      <c r="AA1249" t="s">
        <v>284</v>
      </c>
    </row>
    <row r="1250" spans="1:27" x14ac:dyDescent="0.25">
      <c r="A1250" s="22" t="s">
        <v>275</v>
      </c>
      <c r="B1250" s="22" t="s">
        <v>282</v>
      </c>
      <c r="C1250" s="22" t="s">
        <v>2323</v>
      </c>
      <c r="D1250" s="38" t="str">
        <f>VLOOKUP(S1250, method!$A$1:$B$15, 2, 0)</f>
        <v>留後</v>
      </c>
      <c r="E1250">
        <v>733</v>
      </c>
      <c r="F1250" s="28">
        <v>2</v>
      </c>
      <c r="G1250" t="s">
        <v>832</v>
      </c>
      <c r="H1250" t="s">
        <v>429</v>
      </c>
      <c r="I1250">
        <v>1000</v>
      </c>
      <c r="J1250" s="32" t="s">
        <v>435</v>
      </c>
      <c r="K1250">
        <v>4</v>
      </c>
      <c r="L1250">
        <v>4</v>
      </c>
      <c r="M1250">
        <v>50</v>
      </c>
      <c r="N1250" s="17" t="s">
        <v>85</v>
      </c>
      <c r="O1250" s="16" t="s">
        <v>13</v>
      </c>
      <c r="P1250" s="12" t="s">
        <v>464</v>
      </c>
      <c r="Q1250">
        <v>14</v>
      </c>
      <c r="R1250">
        <v>125</v>
      </c>
      <c r="S1250">
        <v>13</v>
      </c>
      <c r="T1250">
        <v>13</v>
      </c>
      <c r="U1250">
        <v>2</v>
      </c>
      <c r="Y1250" t="s">
        <v>1593</v>
      </c>
      <c r="Z1250">
        <v>1057</v>
      </c>
      <c r="AA1250" t="s">
        <v>284</v>
      </c>
    </row>
    <row r="1251" spans="1:27" x14ac:dyDescent="0.25">
      <c r="A1251" s="22" t="s">
        <v>275</v>
      </c>
      <c r="B1251" s="22" t="s">
        <v>282</v>
      </c>
      <c r="C1251" s="22" t="s">
        <v>2323</v>
      </c>
      <c r="D1251" s="37" t="str">
        <f>VLOOKUP(S1251, method!$A$1:$B$15, 2, 0)</f>
        <v>中前</v>
      </c>
      <c r="E1251">
        <v>715</v>
      </c>
      <c r="F1251">
        <v>6</v>
      </c>
      <c r="G1251" t="s">
        <v>1107</v>
      </c>
      <c r="H1251" t="s">
        <v>518</v>
      </c>
      <c r="I1251" s="43">
        <v>1200</v>
      </c>
      <c r="J1251" s="32" t="s">
        <v>435</v>
      </c>
      <c r="K1251">
        <v>4</v>
      </c>
      <c r="L1251">
        <v>7</v>
      </c>
      <c r="M1251">
        <v>52</v>
      </c>
      <c r="N1251" s="17" t="s">
        <v>85</v>
      </c>
      <c r="O1251" s="16" t="s">
        <v>13</v>
      </c>
      <c r="P1251" t="s">
        <v>600</v>
      </c>
      <c r="Q1251">
        <v>11</v>
      </c>
      <c r="R1251">
        <v>129</v>
      </c>
      <c r="S1251">
        <v>7</v>
      </c>
      <c r="T1251">
        <v>7</v>
      </c>
      <c r="U1251">
        <v>6</v>
      </c>
      <c r="Y1251" t="s">
        <v>1594</v>
      </c>
      <c r="Z1251">
        <v>1069</v>
      </c>
      <c r="AA1251" t="s">
        <v>284</v>
      </c>
    </row>
    <row r="1252" spans="1:27" x14ac:dyDescent="0.25">
      <c r="A1252" s="22" t="s">
        <v>275</v>
      </c>
      <c r="B1252" s="22" t="s">
        <v>282</v>
      </c>
      <c r="C1252" s="22" t="s">
        <v>2323</v>
      </c>
      <c r="D1252" s="38" t="str">
        <f>VLOOKUP(S1252, method!$A$1:$B$15, 2, 0)</f>
        <v>留後</v>
      </c>
      <c r="E1252">
        <v>611</v>
      </c>
      <c r="F1252">
        <v>10</v>
      </c>
      <c r="G1252" t="s">
        <v>1024</v>
      </c>
      <c r="H1252" s="42" t="s">
        <v>445</v>
      </c>
      <c r="I1252">
        <v>1000</v>
      </c>
      <c r="J1252" s="32" t="s">
        <v>435</v>
      </c>
      <c r="K1252">
        <v>4</v>
      </c>
      <c r="L1252">
        <v>7</v>
      </c>
      <c r="M1252">
        <v>52</v>
      </c>
      <c r="N1252" s="17" t="s">
        <v>85</v>
      </c>
      <c r="O1252" s="16" t="s">
        <v>13</v>
      </c>
      <c r="P1252" t="s">
        <v>541</v>
      </c>
      <c r="Q1252">
        <v>9.5</v>
      </c>
      <c r="R1252">
        <v>127</v>
      </c>
      <c r="S1252">
        <v>11</v>
      </c>
      <c r="T1252">
        <v>12</v>
      </c>
      <c r="U1252">
        <v>10</v>
      </c>
      <c r="Y1252" t="s">
        <v>1595</v>
      </c>
      <c r="Z1252">
        <v>1064</v>
      </c>
      <c r="AA1252" t="s">
        <v>1596</v>
      </c>
    </row>
    <row r="1253" spans="1:27" x14ac:dyDescent="0.25">
      <c r="A1253" s="22" t="s">
        <v>275</v>
      </c>
      <c r="B1253" s="23" t="s">
        <v>286</v>
      </c>
      <c r="C1253" s="23" t="s">
        <v>2324</v>
      </c>
      <c r="D1253" s="37" t="str">
        <f>VLOOKUP(S1253, method!$A$1:$B$15, 2, 0)</f>
        <v>中前</v>
      </c>
      <c r="E1253">
        <v>825</v>
      </c>
      <c r="F1253" s="28">
        <v>3</v>
      </c>
      <c r="G1253" t="s">
        <v>590</v>
      </c>
      <c r="H1253" s="31" t="s">
        <v>450</v>
      </c>
      <c r="I1253" s="43">
        <v>1200</v>
      </c>
      <c r="J1253" s="32" t="s">
        <v>446</v>
      </c>
      <c r="K1253">
        <v>4</v>
      </c>
      <c r="L1253">
        <v>2</v>
      </c>
      <c r="M1253">
        <v>55</v>
      </c>
      <c r="N1253" s="20" t="s">
        <v>184</v>
      </c>
      <c r="O1253" s="25" t="s">
        <v>150</v>
      </c>
      <c r="P1253" s="12">
        <v>2</v>
      </c>
      <c r="Q1253">
        <v>16</v>
      </c>
      <c r="R1253">
        <v>130</v>
      </c>
      <c r="S1253">
        <v>4</v>
      </c>
      <c r="T1253">
        <v>4</v>
      </c>
      <c r="U1253">
        <v>3</v>
      </c>
      <c r="Y1253" t="s">
        <v>1561</v>
      </c>
      <c r="Z1253">
        <v>1144</v>
      </c>
      <c r="AA1253" t="s">
        <v>287</v>
      </c>
    </row>
    <row r="1254" spans="1:27" x14ac:dyDescent="0.25">
      <c r="A1254" s="22" t="s">
        <v>275</v>
      </c>
      <c r="B1254" s="23" t="s">
        <v>286</v>
      </c>
      <c r="C1254" s="23" t="s">
        <v>2324</v>
      </c>
      <c r="D1254" s="38" t="str">
        <f>VLOOKUP(S1254, method!$A$1:$B$15, 2, 0)</f>
        <v>留後</v>
      </c>
      <c r="E1254">
        <v>780</v>
      </c>
      <c r="F1254">
        <v>8</v>
      </c>
      <c r="G1254" t="s">
        <v>549</v>
      </c>
      <c r="H1254" s="31" t="s">
        <v>461</v>
      </c>
      <c r="I1254" s="43">
        <v>1200</v>
      </c>
      <c r="J1254" s="32" t="s">
        <v>446</v>
      </c>
      <c r="K1254">
        <v>4</v>
      </c>
      <c r="L1254">
        <v>12</v>
      </c>
      <c r="M1254">
        <v>57</v>
      </c>
      <c r="N1254" s="20" t="s">
        <v>184</v>
      </c>
      <c r="O1254" s="19" t="s">
        <v>63</v>
      </c>
      <c r="P1254" s="12" t="s">
        <v>558</v>
      </c>
      <c r="Q1254">
        <v>45</v>
      </c>
      <c r="R1254">
        <v>132</v>
      </c>
      <c r="S1254">
        <v>11</v>
      </c>
      <c r="T1254">
        <v>11</v>
      </c>
      <c r="U1254">
        <v>8</v>
      </c>
      <c r="Y1254" t="s">
        <v>1426</v>
      </c>
      <c r="Z1254">
        <v>1128</v>
      </c>
      <c r="AA1254" t="s">
        <v>287</v>
      </c>
    </row>
    <row r="1255" spans="1:27" x14ac:dyDescent="0.25">
      <c r="A1255" s="22" t="s">
        <v>275</v>
      </c>
      <c r="B1255" s="23" t="s">
        <v>286</v>
      </c>
      <c r="C1255" s="23" t="s">
        <v>2324</v>
      </c>
      <c r="D1255" s="35" t="str">
        <f>VLOOKUP(S1255, method!$A$1:$B$15, 2, 0)</f>
        <v>放頭</v>
      </c>
      <c r="E1255">
        <v>690</v>
      </c>
      <c r="F1255">
        <v>12</v>
      </c>
      <c r="G1255" t="s">
        <v>593</v>
      </c>
      <c r="H1255" s="31" t="s">
        <v>461</v>
      </c>
      <c r="I1255">
        <v>1650</v>
      </c>
      <c r="J1255" s="32" t="s">
        <v>446</v>
      </c>
      <c r="K1255">
        <v>4</v>
      </c>
      <c r="L1255">
        <v>7</v>
      </c>
      <c r="M1255">
        <v>58</v>
      </c>
      <c r="N1255" s="20" t="s">
        <v>184</v>
      </c>
      <c r="O1255" s="20" t="s">
        <v>19</v>
      </c>
      <c r="P1255">
        <v>15</v>
      </c>
      <c r="Q1255">
        <v>12</v>
      </c>
      <c r="R1255">
        <v>133</v>
      </c>
      <c r="S1255">
        <v>3</v>
      </c>
      <c r="T1255">
        <v>3</v>
      </c>
      <c r="U1255">
        <v>5</v>
      </c>
      <c r="V1255">
        <v>12</v>
      </c>
      <c r="Y1255" t="s">
        <v>560</v>
      </c>
      <c r="Z1255">
        <v>1131</v>
      </c>
      <c r="AA1255" t="s">
        <v>1597</v>
      </c>
    </row>
    <row r="1256" spans="1:27" x14ac:dyDescent="0.25">
      <c r="A1256" s="22" t="s">
        <v>275</v>
      </c>
      <c r="B1256" s="23" t="s">
        <v>286</v>
      </c>
      <c r="C1256" s="23" t="s">
        <v>2324</v>
      </c>
      <c r="D1256" s="37" t="str">
        <f>VLOOKUP(S1256, method!$A$1:$B$15, 2, 0)</f>
        <v>中前</v>
      </c>
      <c r="E1256">
        <v>636</v>
      </c>
      <c r="F1256">
        <v>6</v>
      </c>
      <c r="G1256" t="s">
        <v>712</v>
      </c>
      <c r="H1256" s="42" t="s">
        <v>445</v>
      </c>
      <c r="I1256" s="43">
        <v>1200</v>
      </c>
      <c r="J1256" s="32" t="s">
        <v>446</v>
      </c>
      <c r="K1256">
        <v>3</v>
      </c>
      <c r="L1256">
        <v>3</v>
      </c>
      <c r="M1256">
        <v>60</v>
      </c>
      <c r="N1256" s="20" t="s">
        <v>184</v>
      </c>
      <c r="O1256" s="20" t="s">
        <v>58</v>
      </c>
      <c r="P1256" s="12" t="s">
        <v>456</v>
      </c>
      <c r="Q1256">
        <v>25</v>
      </c>
      <c r="R1256">
        <v>117</v>
      </c>
      <c r="S1256">
        <v>6</v>
      </c>
      <c r="T1256">
        <v>6</v>
      </c>
      <c r="U1256">
        <v>6</v>
      </c>
      <c r="Y1256" t="s">
        <v>163</v>
      </c>
      <c r="Z1256">
        <v>1138</v>
      </c>
      <c r="AA1256" t="s">
        <v>77</v>
      </c>
    </row>
    <row r="1257" spans="1:27" x14ac:dyDescent="0.25">
      <c r="A1257" s="22" t="s">
        <v>275</v>
      </c>
      <c r="B1257" s="23" t="s">
        <v>286</v>
      </c>
      <c r="C1257" s="23" t="s">
        <v>2324</v>
      </c>
      <c r="D1257" s="36" t="str">
        <f>VLOOKUP(S1257, method!$A$1:$B$15, 2, 0)</f>
        <v>中後</v>
      </c>
      <c r="E1257">
        <v>595</v>
      </c>
      <c r="F1257" s="34">
        <v>5</v>
      </c>
      <c r="G1257" t="s">
        <v>454</v>
      </c>
      <c r="H1257" s="31" t="s">
        <v>455</v>
      </c>
      <c r="I1257" s="43">
        <v>1200</v>
      </c>
      <c r="J1257" s="32" t="s">
        <v>446</v>
      </c>
      <c r="K1257">
        <v>3</v>
      </c>
      <c r="L1257">
        <v>7</v>
      </c>
      <c r="M1257">
        <v>61</v>
      </c>
      <c r="N1257" s="20" t="s">
        <v>184</v>
      </c>
      <c r="O1257" s="25" t="s">
        <v>150</v>
      </c>
      <c r="P1257" s="12" t="s">
        <v>456</v>
      </c>
      <c r="Q1257">
        <v>35</v>
      </c>
      <c r="R1257">
        <v>117</v>
      </c>
      <c r="S1257">
        <v>8</v>
      </c>
      <c r="T1257">
        <v>8</v>
      </c>
      <c r="U1257">
        <v>5</v>
      </c>
      <c r="Y1257" t="s">
        <v>153</v>
      </c>
      <c r="Z1257">
        <v>1135</v>
      </c>
      <c r="AA1257" t="s">
        <v>77</v>
      </c>
    </row>
    <row r="1258" spans="1:27" x14ac:dyDescent="0.25">
      <c r="A1258" s="22" t="s">
        <v>275</v>
      </c>
      <c r="B1258" s="23" t="s">
        <v>286</v>
      </c>
      <c r="C1258" s="23" t="s">
        <v>2324</v>
      </c>
      <c r="D1258" s="38" t="str">
        <f>VLOOKUP(S1258, method!$A$1:$B$15, 2, 0)</f>
        <v>留後</v>
      </c>
      <c r="E1258">
        <v>561</v>
      </c>
      <c r="F1258">
        <v>9</v>
      </c>
      <c r="G1258" t="s">
        <v>557</v>
      </c>
      <c r="H1258" s="42" t="s">
        <v>445</v>
      </c>
      <c r="I1258" s="43">
        <v>1200</v>
      </c>
      <c r="J1258" s="32" t="s">
        <v>446</v>
      </c>
      <c r="K1258">
        <v>3</v>
      </c>
      <c r="L1258">
        <v>8</v>
      </c>
      <c r="M1258">
        <v>61</v>
      </c>
      <c r="N1258" s="20" t="s">
        <v>184</v>
      </c>
      <c r="O1258" s="19" t="s">
        <v>63</v>
      </c>
      <c r="P1258">
        <v>4</v>
      </c>
      <c r="Q1258">
        <v>81</v>
      </c>
      <c r="R1258">
        <v>121</v>
      </c>
      <c r="S1258">
        <v>11</v>
      </c>
      <c r="T1258">
        <v>12</v>
      </c>
      <c r="U1258">
        <v>9</v>
      </c>
      <c r="Y1258" t="s">
        <v>1179</v>
      </c>
      <c r="Z1258">
        <v>1143</v>
      </c>
      <c r="AA1258" t="s">
        <v>77</v>
      </c>
    </row>
    <row r="1259" spans="1:27" x14ac:dyDescent="0.25">
      <c r="A1259" s="22" t="s">
        <v>275</v>
      </c>
      <c r="B1259" s="23" t="s">
        <v>286</v>
      </c>
      <c r="C1259" s="23" t="s">
        <v>2324</v>
      </c>
      <c r="D1259" s="36" t="str">
        <f>VLOOKUP(S1259, method!$A$1:$B$15, 2, 0)</f>
        <v>中後</v>
      </c>
      <c r="E1259">
        <v>503</v>
      </c>
      <c r="F1259">
        <v>9</v>
      </c>
      <c r="G1259" t="s">
        <v>932</v>
      </c>
      <c r="H1259" s="31" t="s">
        <v>450</v>
      </c>
      <c r="I1259" s="43">
        <v>1200</v>
      </c>
      <c r="J1259" s="32" t="s">
        <v>446</v>
      </c>
      <c r="K1259">
        <v>3</v>
      </c>
      <c r="L1259">
        <v>10</v>
      </c>
      <c r="M1259">
        <v>61</v>
      </c>
      <c r="N1259" s="20" t="s">
        <v>184</v>
      </c>
      <c r="O1259" s="17" t="s">
        <v>121</v>
      </c>
      <c r="P1259" t="s">
        <v>442</v>
      </c>
      <c r="Q1259">
        <v>24</v>
      </c>
      <c r="R1259">
        <v>122</v>
      </c>
      <c r="S1259">
        <v>10</v>
      </c>
      <c r="T1259">
        <v>11</v>
      </c>
      <c r="U1259">
        <v>9</v>
      </c>
      <c r="Y1259" t="s">
        <v>1124</v>
      </c>
      <c r="Z1259">
        <v>1148</v>
      </c>
      <c r="AA1259" t="s">
        <v>77</v>
      </c>
    </row>
    <row r="1260" spans="1:27" x14ac:dyDescent="0.25">
      <c r="A1260" s="22" t="s">
        <v>275</v>
      </c>
      <c r="B1260" s="23" t="s">
        <v>286</v>
      </c>
      <c r="C1260" s="23" t="s">
        <v>2324</v>
      </c>
      <c r="D1260" s="37" t="str">
        <f>VLOOKUP(S1260, method!$A$1:$B$15, 2, 0)</f>
        <v>中前</v>
      </c>
      <c r="E1260">
        <v>440</v>
      </c>
      <c r="F1260" s="28">
        <v>1</v>
      </c>
      <c r="G1260" t="s">
        <v>562</v>
      </c>
      <c r="H1260" s="31" t="s">
        <v>455</v>
      </c>
      <c r="I1260" s="43">
        <v>1200</v>
      </c>
      <c r="J1260" s="32" t="s">
        <v>435</v>
      </c>
      <c r="K1260">
        <v>4</v>
      </c>
      <c r="L1260">
        <v>5</v>
      </c>
      <c r="M1260">
        <v>54</v>
      </c>
      <c r="N1260" s="20" t="s">
        <v>184</v>
      </c>
      <c r="O1260" s="19" t="s">
        <v>63</v>
      </c>
      <c r="P1260" s="12" t="s">
        <v>451</v>
      </c>
      <c r="Q1260">
        <v>26</v>
      </c>
      <c r="R1260">
        <v>129</v>
      </c>
      <c r="S1260">
        <v>7</v>
      </c>
      <c r="T1260">
        <v>6</v>
      </c>
      <c r="U1260">
        <v>1</v>
      </c>
      <c r="Y1260" t="s">
        <v>1127</v>
      </c>
      <c r="Z1260">
        <v>1144</v>
      </c>
      <c r="AA1260" t="s">
        <v>77</v>
      </c>
    </row>
    <row r="1261" spans="1:27" x14ac:dyDescent="0.25">
      <c r="A1261" s="22" t="s">
        <v>275</v>
      </c>
      <c r="B1261" s="23" t="s">
        <v>286</v>
      </c>
      <c r="C1261" s="23" t="s">
        <v>2324</v>
      </c>
      <c r="D1261" s="36" t="str">
        <f>VLOOKUP(S1261, method!$A$1:$B$15, 2, 0)</f>
        <v>中後</v>
      </c>
      <c r="E1261">
        <v>97</v>
      </c>
      <c r="F1261">
        <v>10</v>
      </c>
      <c r="G1261" t="s">
        <v>1057</v>
      </c>
      <c r="H1261" t="s">
        <v>539</v>
      </c>
      <c r="I1261" s="43">
        <v>1200</v>
      </c>
      <c r="J1261" s="32" t="s">
        <v>446</v>
      </c>
      <c r="K1261">
        <v>4</v>
      </c>
      <c r="L1261">
        <v>9</v>
      </c>
      <c r="M1261">
        <v>56</v>
      </c>
      <c r="N1261" s="20" t="s">
        <v>184</v>
      </c>
      <c r="O1261" s="26" t="s">
        <v>693</v>
      </c>
      <c r="P1261">
        <v>7</v>
      </c>
      <c r="Q1261">
        <v>100</v>
      </c>
      <c r="R1261">
        <v>131</v>
      </c>
      <c r="S1261">
        <v>8</v>
      </c>
      <c r="T1261">
        <v>9</v>
      </c>
      <c r="U1261">
        <v>10</v>
      </c>
      <c r="Y1261" t="s">
        <v>1058</v>
      </c>
      <c r="Z1261">
        <v>1133</v>
      </c>
      <c r="AA1261" t="s">
        <v>254</v>
      </c>
    </row>
    <row r="1262" spans="1:27" x14ac:dyDescent="0.25">
      <c r="A1262" s="22" t="s">
        <v>275</v>
      </c>
      <c r="B1262" s="23" t="s">
        <v>286</v>
      </c>
      <c r="C1262" s="23" t="s">
        <v>2324</v>
      </c>
      <c r="D1262" s="36" t="str">
        <f>VLOOKUP(S1262, method!$A$1:$B$15, 2, 0)</f>
        <v>中後</v>
      </c>
      <c r="E1262">
        <v>24</v>
      </c>
      <c r="F1262">
        <v>9</v>
      </c>
      <c r="G1262" t="s">
        <v>1181</v>
      </c>
      <c r="H1262" t="s">
        <v>467</v>
      </c>
      <c r="I1262" s="43">
        <v>1200</v>
      </c>
      <c r="J1262" s="32" t="s">
        <v>435</v>
      </c>
      <c r="K1262">
        <v>4</v>
      </c>
      <c r="L1262">
        <v>3</v>
      </c>
      <c r="M1262">
        <v>58</v>
      </c>
      <c r="N1262" s="20" t="s">
        <v>184</v>
      </c>
      <c r="O1262" s="17" t="s">
        <v>84</v>
      </c>
      <c r="P1262">
        <v>10</v>
      </c>
      <c r="Q1262">
        <v>87</v>
      </c>
      <c r="R1262">
        <v>135</v>
      </c>
      <c r="S1262">
        <v>8</v>
      </c>
      <c r="T1262">
        <v>10</v>
      </c>
      <c r="U1262">
        <v>9</v>
      </c>
      <c r="Y1262" t="s">
        <v>1598</v>
      </c>
      <c r="Z1262">
        <v>1137</v>
      </c>
      <c r="AA1262" t="s">
        <v>1599</v>
      </c>
    </row>
    <row r="1263" spans="1:27" x14ac:dyDescent="0.25">
      <c r="A1263" s="22" t="s">
        <v>275</v>
      </c>
      <c r="B1263" s="23" t="s">
        <v>286</v>
      </c>
      <c r="C1263" s="23" t="s">
        <v>2324</v>
      </c>
      <c r="D1263" s="37" t="str">
        <f>VLOOKUP(S1263, method!$A$1:$B$15, 2, 0)</f>
        <v>中前</v>
      </c>
      <c r="E1263">
        <v>800</v>
      </c>
      <c r="F1263">
        <v>12</v>
      </c>
      <c r="G1263" t="s">
        <v>830</v>
      </c>
      <c r="H1263" s="31" t="s">
        <v>450</v>
      </c>
      <c r="I1263">
        <v>1650</v>
      </c>
      <c r="J1263" s="32" t="s">
        <v>435</v>
      </c>
      <c r="K1263">
        <v>3</v>
      </c>
      <c r="L1263">
        <v>9</v>
      </c>
      <c r="M1263">
        <v>62</v>
      </c>
      <c r="N1263" s="20" t="s">
        <v>184</v>
      </c>
      <c r="O1263" s="26" t="s">
        <v>389</v>
      </c>
      <c r="P1263" t="s">
        <v>1271</v>
      </c>
      <c r="Q1263">
        <v>92</v>
      </c>
      <c r="R1263">
        <v>117</v>
      </c>
      <c r="S1263">
        <v>5</v>
      </c>
      <c r="T1263">
        <v>5</v>
      </c>
      <c r="U1263">
        <v>10</v>
      </c>
      <c r="V1263">
        <v>12</v>
      </c>
      <c r="Y1263" t="s">
        <v>1600</v>
      </c>
      <c r="Z1263">
        <v>1111</v>
      </c>
      <c r="AA1263" t="s">
        <v>875</v>
      </c>
    </row>
    <row r="1264" spans="1:27" x14ac:dyDescent="0.25">
      <c r="A1264" s="22" t="s">
        <v>275</v>
      </c>
      <c r="B1264" s="23" t="s">
        <v>286</v>
      </c>
      <c r="C1264" s="23" t="s">
        <v>2324</v>
      </c>
      <c r="D1264" s="35" t="str">
        <f>VLOOKUP(S1264, method!$A$1:$B$15, 2, 0)</f>
        <v>放頭</v>
      </c>
      <c r="E1264">
        <v>759</v>
      </c>
      <c r="F1264">
        <v>9</v>
      </c>
      <c r="G1264" t="s">
        <v>576</v>
      </c>
      <c r="H1264" t="s">
        <v>441</v>
      </c>
      <c r="I1264">
        <v>1400</v>
      </c>
      <c r="J1264" s="33" t="s">
        <v>577</v>
      </c>
      <c r="K1264">
        <v>3</v>
      </c>
      <c r="L1264">
        <v>5</v>
      </c>
      <c r="M1264">
        <v>64</v>
      </c>
      <c r="N1264" s="20" t="s">
        <v>184</v>
      </c>
      <c r="O1264" s="17" t="s">
        <v>84</v>
      </c>
      <c r="P1264" t="s">
        <v>819</v>
      </c>
      <c r="Q1264">
        <v>98</v>
      </c>
      <c r="R1264">
        <v>123</v>
      </c>
      <c r="S1264">
        <v>3</v>
      </c>
      <c r="T1264">
        <v>4</v>
      </c>
      <c r="U1264">
        <v>7</v>
      </c>
      <c r="V1264">
        <v>9</v>
      </c>
      <c r="Y1264" t="s">
        <v>1601</v>
      </c>
      <c r="Z1264">
        <v>1097</v>
      </c>
      <c r="AA1264" t="s">
        <v>77</v>
      </c>
    </row>
    <row r="1265" spans="1:27" x14ac:dyDescent="0.25">
      <c r="A1265" s="22" t="s">
        <v>275</v>
      </c>
      <c r="B1265" s="23" t="s">
        <v>286</v>
      </c>
      <c r="C1265" s="23" t="s">
        <v>2324</v>
      </c>
      <c r="D1265" s="36" t="str">
        <f>VLOOKUP(S1265, method!$A$1:$B$15, 2, 0)</f>
        <v>中後</v>
      </c>
      <c r="E1265">
        <v>683</v>
      </c>
      <c r="F1265">
        <v>12</v>
      </c>
      <c r="G1265" t="s">
        <v>940</v>
      </c>
      <c r="H1265" t="s">
        <v>441</v>
      </c>
      <c r="I1265" s="43">
        <v>1200</v>
      </c>
      <c r="J1265" s="32" t="s">
        <v>435</v>
      </c>
      <c r="K1265">
        <v>3</v>
      </c>
      <c r="L1265">
        <v>2</v>
      </c>
      <c r="M1265">
        <v>64</v>
      </c>
      <c r="N1265" s="20" t="s">
        <v>184</v>
      </c>
      <c r="O1265" s="26" t="s">
        <v>389</v>
      </c>
      <c r="P1265" t="s">
        <v>650</v>
      </c>
      <c r="Q1265">
        <v>59</v>
      </c>
      <c r="R1265">
        <v>121</v>
      </c>
      <c r="S1265">
        <v>8</v>
      </c>
      <c r="T1265">
        <v>10</v>
      </c>
      <c r="U1265">
        <v>12</v>
      </c>
      <c r="Y1265" t="s">
        <v>1602</v>
      </c>
      <c r="Z1265">
        <v>1130</v>
      </c>
      <c r="AA1265" t="s">
        <v>942</v>
      </c>
    </row>
    <row r="1266" spans="1:27" x14ac:dyDescent="0.25">
      <c r="A1266" s="22" t="s">
        <v>275</v>
      </c>
      <c r="B1266" s="24" t="s">
        <v>289</v>
      </c>
      <c r="C1266" s="24" t="s">
        <v>2325</v>
      </c>
      <c r="D1266" s="38" t="str">
        <f>VLOOKUP(S1266, method!$A$1:$B$15, 2, 0)</f>
        <v>留後</v>
      </c>
      <c r="E1266">
        <v>34</v>
      </c>
      <c r="F1266" s="34">
        <v>4</v>
      </c>
      <c r="G1266" t="s">
        <v>1013</v>
      </c>
      <c r="H1266" s="31" t="s">
        <v>455</v>
      </c>
      <c r="I1266" s="43">
        <v>1200</v>
      </c>
      <c r="J1266" s="32" t="s">
        <v>446</v>
      </c>
      <c r="K1266">
        <v>4</v>
      </c>
      <c r="L1266">
        <v>10</v>
      </c>
      <c r="M1266">
        <v>53</v>
      </c>
      <c r="N1266" s="25" t="s">
        <v>166</v>
      </c>
      <c r="O1266" s="27" t="s">
        <v>93</v>
      </c>
      <c r="P1266" s="12">
        <v>2</v>
      </c>
      <c r="Q1266">
        <v>18</v>
      </c>
      <c r="R1266">
        <v>130</v>
      </c>
      <c r="S1266">
        <v>11</v>
      </c>
      <c r="T1266">
        <v>11</v>
      </c>
      <c r="U1266">
        <v>4</v>
      </c>
      <c r="Y1266" t="s">
        <v>1104</v>
      </c>
      <c r="Z1266">
        <v>1091</v>
      </c>
      <c r="AA1266" t="s">
        <v>124</v>
      </c>
    </row>
    <row r="1267" spans="1:27" x14ac:dyDescent="0.25">
      <c r="A1267" s="22" t="s">
        <v>275</v>
      </c>
      <c r="B1267" s="24" t="s">
        <v>289</v>
      </c>
      <c r="C1267" s="24" t="s">
        <v>2325</v>
      </c>
      <c r="D1267" s="38" t="str">
        <f>VLOOKUP(S1267, method!$A$1:$B$15, 2, 0)</f>
        <v>留後</v>
      </c>
      <c r="E1267">
        <v>825</v>
      </c>
      <c r="F1267" s="28">
        <v>1</v>
      </c>
      <c r="G1267" t="s">
        <v>590</v>
      </c>
      <c r="H1267" s="31" t="s">
        <v>450</v>
      </c>
      <c r="I1267" s="43">
        <v>1200</v>
      </c>
      <c r="J1267" s="32" t="s">
        <v>446</v>
      </c>
      <c r="K1267">
        <v>4</v>
      </c>
      <c r="L1267">
        <v>10</v>
      </c>
      <c r="M1267">
        <v>45</v>
      </c>
      <c r="N1267" s="25" t="s">
        <v>166</v>
      </c>
      <c r="O1267" s="27" t="s">
        <v>93</v>
      </c>
      <c r="P1267" s="12" t="s">
        <v>480</v>
      </c>
      <c r="Q1267">
        <v>46</v>
      </c>
      <c r="R1267">
        <v>122</v>
      </c>
      <c r="S1267">
        <v>11</v>
      </c>
      <c r="T1267">
        <v>11</v>
      </c>
      <c r="U1267">
        <v>1</v>
      </c>
      <c r="Y1267" t="s">
        <v>290</v>
      </c>
      <c r="Z1267">
        <v>1104</v>
      </c>
      <c r="AA1267" t="s">
        <v>875</v>
      </c>
    </row>
    <row r="1268" spans="1:27" x14ac:dyDescent="0.25">
      <c r="A1268" s="22" t="s">
        <v>275</v>
      </c>
      <c r="B1268" s="24" t="s">
        <v>289</v>
      </c>
      <c r="C1268" s="24" t="s">
        <v>2325</v>
      </c>
      <c r="D1268" s="38" t="str">
        <f>VLOOKUP(S1268, method!$A$1:$B$15, 2, 0)</f>
        <v>留後</v>
      </c>
      <c r="E1268">
        <v>719</v>
      </c>
      <c r="F1268">
        <v>13</v>
      </c>
      <c r="G1268" t="s">
        <v>1541</v>
      </c>
      <c r="H1268" t="s">
        <v>518</v>
      </c>
      <c r="I1268" s="43">
        <v>1200</v>
      </c>
      <c r="J1268" s="32" t="s">
        <v>435</v>
      </c>
      <c r="K1268">
        <v>4</v>
      </c>
      <c r="L1268">
        <v>13</v>
      </c>
      <c r="M1268">
        <v>46</v>
      </c>
      <c r="N1268" s="25" t="s">
        <v>166</v>
      </c>
      <c r="O1268" s="25" t="s">
        <v>150</v>
      </c>
      <c r="P1268" t="s">
        <v>624</v>
      </c>
      <c r="Q1268">
        <v>121</v>
      </c>
      <c r="R1268">
        <v>121</v>
      </c>
      <c r="S1268">
        <v>13</v>
      </c>
      <c r="T1268">
        <v>14</v>
      </c>
      <c r="U1268">
        <v>13</v>
      </c>
      <c r="Y1268" t="s">
        <v>635</v>
      </c>
      <c r="Z1268">
        <v>1109</v>
      </c>
      <c r="AA1268" t="s">
        <v>77</v>
      </c>
    </row>
    <row r="1269" spans="1:27" x14ac:dyDescent="0.25">
      <c r="A1269" s="22" t="s">
        <v>275</v>
      </c>
      <c r="B1269" s="24" t="s">
        <v>289</v>
      </c>
      <c r="C1269" s="24" t="s">
        <v>2325</v>
      </c>
      <c r="D1269" s="36" t="str">
        <f>VLOOKUP(S1269, method!$A$1:$B$15, 2, 0)</f>
        <v>中後</v>
      </c>
      <c r="E1269">
        <v>655</v>
      </c>
      <c r="F1269">
        <v>8</v>
      </c>
      <c r="G1269" t="s">
        <v>449</v>
      </c>
      <c r="H1269" s="31" t="s">
        <v>450</v>
      </c>
      <c r="I1269" s="43">
        <v>1200</v>
      </c>
      <c r="J1269" s="32" t="s">
        <v>435</v>
      </c>
      <c r="K1269">
        <v>4</v>
      </c>
      <c r="L1269">
        <v>8</v>
      </c>
      <c r="M1269">
        <v>46</v>
      </c>
      <c r="N1269" s="25" t="s">
        <v>166</v>
      </c>
      <c r="O1269" s="19" t="s">
        <v>63</v>
      </c>
      <c r="P1269" t="s">
        <v>629</v>
      </c>
      <c r="Q1269">
        <v>16</v>
      </c>
      <c r="R1269">
        <v>122</v>
      </c>
      <c r="S1269">
        <v>9</v>
      </c>
      <c r="T1269">
        <v>9</v>
      </c>
      <c r="U1269">
        <v>8</v>
      </c>
      <c r="Y1269" t="s">
        <v>1603</v>
      </c>
      <c r="Z1269">
        <v>1108</v>
      </c>
      <c r="AA1269" t="s">
        <v>77</v>
      </c>
    </row>
    <row r="1270" spans="1:27" x14ac:dyDescent="0.25">
      <c r="A1270" s="22" t="s">
        <v>275</v>
      </c>
      <c r="B1270" s="24" t="s">
        <v>289</v>
      </c>
      <c r="C1270" s="24" t="s">
        <v>2325</v>
      </c>
      <c r="D1270" s="37" t="str">
        <f>VLOOKUP(S1270, method!$A$1:$B$15, 2, 0)</f>
        <v>中前</v>
      </c>
      <c r="E1270">
        <v>577</v>
      </c>
      <c r="F1270">
        <v>6</v>
      </c>
      <c r="G1270" t="s">
        <v>595</v>
      </c>
      <c r="H1270" s="31" t="s">
        <v>450</v>
      </c>
      <c r="I1270" s="43">
        <v>1200</v>
      </c>
      <c r="J1270" s="32" t="s">
        <v>446</v>
      </c>
      <c r="K1270">
        <v>4</v>
      </c>
      <c r="L1270">
        <v>3</v>
      </c>
      <c r="M1270">
        <v>46</v>
      </c>
      <c r="N1270" s="25" t="s">
        <v>166</v>
      </c>
      <c r="O1270" s="19" t="s">
        <v>63</v>
      </c>
      <c r="P1270" s="12" t="s">
        <v>558</v>
      </c>
      <c r="Q1270">
        <v>8</v>
      </c>
      <c r="R1270">
        <v>122</v>
      </c>
      <c r="S1270">
        <v>6</v>
      </c>
      <c r="T1270">
        <v>6</v>
      </c>
      <c r="U1270">
        <v>6</v>
      </c>
      <c r="Y1270" t="s">
        <v>306</v>
      </c>
      <c r="Z1270">
        <v>1112</v>
      </c>
      <c r="AA1270" t="s">
        <v>77</v>
      </c>
    </row>
    <row r="1271" spans="1:27" x14ac:dyDescent="0.25">
      <c r="A1271" s="22" t="s">
        <v>275</v>
      </c>
      <c r="B1271" s="24" t="s">
        <v>289</v>
      </c>
      <c r="C1271" s="24" t="s">
        <v>2325</v>
      </c>
      <c r="D1271" s="36" t="str">
        <f>VLOOKUP(S1271, method!$A$1:$B$15, 2, 0)</f>
        <v>中後</v>
      </c>
      <c r="E1271">
        <v>518</v>
      </c>
      <c r="F1271" s="28">
        <v>1</v>
      </c>
      <c r="G1271" t="s">
        <v>596</v>
      </c>
      <c r="H1271" s="31" t="s">
        <v>455</v>
      </c>
      <c r="I1271" s="43">
        <v>1200</v>
      </c>
      <c r="J1271" s="32" t="s">
        <v>446</v>
      </c>
      <c r="K1271">
        <v>4</v>
      </c>
      <c r="L1271">
        <v>3</v>
      </c>
      <c r="M1271">
        <v>41</v>
      </c>
      <c r="N1271" s="25" t="s">
        <v>166</v>
      </c>
      <c r="O1271" s="19" t="s">
        <v>63</v>
      </c>
      <c r="P1271" s="12" t="s">
        <v>591</v>
      </c>
      <c r="Q1271">
        <v>6.5</v>
      </c>
      <c r="R1271">
        <v>117</v>
      </c>
      <c r="S1271">
        <v>8</v>
      </c>
      <c r="T1271">
        <v>8</v>
      </c>
      <c r="U1271">
        <v>1</v>
      </c>
      <c r="Y1271" t="s">
        <v>280</v>
      </c>
      <c r="Z1271">
        <v>1118</v>
      </c>
      <c r="AA1271" t="s">
        <v>77</v>
      </c>
    </row>
    <row r="1272" spans="1:27" x14ac:dyDescent="0.25">
      <c r="A1272" s="22" t="s">
        <v>275</v>
      </c>
      <c r="B1272" s="24" t="s">
        <v>289</v>
      </c>
      <c r="C1272" s="24" t="s">
        <v>2325</v>
      </c>
      <c r="D1272" s="36" t="str">
        <f>VLOOKUP(S1272, method!$A$1:$B$15, 2, 0)</f>
        <v>中後</v>
      </c>
      <c r="E1272">
        <v>462</v>
      </c>
      <c r="F1272">
        <v>7</v>
      </c>
      <c r="G1272" t="s">
        <v>460</v>
      </c>
      <c r="H1272" s="31" t="s">
        <v>461</v>
      </c>
      <c r="I1272" s="43">
        <v>1200</v>
      </c>
      <c r="J1272" s="32" t="s">
        <v>435</v>
      </c>
      <c r="K1272">
        <v>4</v>
      </c>
      <c r="L1272">
        <v>7</v>
      </c>
      <c r="M1272">
        <v>43</v>
      </c>
      <c r="N1272" s="25" t="s">
        <v>166</v>
      </c>
      <c r="O1272" s="17" t="s">
        <v>121</v>
      </c>
      <c r="P1272" t="s">
        <v>541</v>
      </c>
      <c r="Q1272">
        <v>8.4</v>
      </c>
      <c r="R1272">
        <v>122</v>
      </c>
      <c r="S1272">
        <v>10</v>
      </c>
      <c r="T1272">
        <v>10</v>
      </c>
      <c r="U1272">
        <v>7</v>
      </c>
      <c r="Y1272" t="s">
        <v>1051</v>
      </c>
      <c r="Z1272">
        <v>1113</v>
      </c>
      <c r="AA1272" t="s">
        <v>77</v>
      </c>
    </row>
    <row r="1273" spans="1:27" x14ac:dyDescent="0.25">
      <c r="A1273" s="22" t="s">
        <v>275</v>
      </c>
      <c r="B1273" s="24" t="s">
        <v>289</v>
      </c>
      <c r="C1273" s="24" t="s">
        <v>2325</v>
      </c>
      <c r="D1273" s="38" t="str">
        <f>VLOOKUP(S1273, method!$A$1:$B$15, 2, 0)</f>
        <v>留後</v>
      </c>
      <c r="E1273">
        <v>402</v>
      </c>
      <c r="F1273" s="34">
        <v>5</v>
      </c>
      <c r="G1273" t="s">
        <v>781</v>
      </c>
      <c r="H1273" s="31" t="s">
        <v>450</v>
      </c>
      <c r="I1273" s="43">
        <v>1200</v>
      </c>
      <c r="J1273" s="32" t="s">
        <v>435</v>
      </c>
      <c r="K1273">
        <v>4</v>
      </c>
      <c r="L1273">
        <v>11</v>
      </c>
      <c r="M1273">
        <v>44</v>
      </c>
      <c r="N1273" s="25" t="s">
        <v>166</v>
      </c>
      <c r="O1273" s="17" t="s">
        <v>121</v>
      </c>
      <c r="P1273" s="12" t="s">
        <v>464</v>
      </c>
      <c r="Q1273">
        <v>25</v>
      </c>
      <c r="R1273">
        <v>120</v>
      </c>
      <c r="S1273">
        <v>11</v>
      </c>
      <c r="T1273">
        <v>12</v>
      </c>
      <c r="U1273">
        <v>5</v>
      </c>
      <c r="Y1273" t="s">
        <v>1604</v>
      </c>
      <c r="Z1273">
        <v>1105</v>
      </c>
      <c r="AA1273" t="s">
        <v>77</v>
      </c>
    </row>
    <row r="1274" spans="1:27" x14ac:dyDescent="0.25">
      <c r="A1274" s="22" t="s">
        <v>275</v>
      </c>
      <c r="B1274" s="24" t="s">
        <v>289</v>
      </c>
      <c r="C1274" s="24" t="s">
        <v>2325</v>
      </c>
      <c r="D1274" s="38" t="str">
        <f>VLOOKUP(S1274, method!$A$1:$B$15, 2, 0)</f>
        <v>留後</v>
      </c>
      <c r="E1274">
        <v>353</v>
      </c>
      <c r="F1274">
        <v>6</v>
      </c>
      <c r="G1274" t="s">
        <v>566</v>
      </c>
      <c r="H1274" s="31" t="s">
        <v>455</v>
      </c>
      <c r="I1274" s="43">
        <v>1200</v>
      </c>
      <c r="J1274" s="32" t="s">
        <v>435</v>
      </c>
      <c r="K1274">
        <v>4</v>
      </c>
      <c r="L1274">
        <v>9</v>
      </c>
      <c r="M1274">
        <v>46</v>
      </c>
      <c r="N1274" s="25" t="s">
        <v>166</v>
      </c>
      <c r="O1274" s="27" t="s">
        <v>398</v>
      </c>
      <c r="P1274" s="12" t="s">
        <v>456</v>
      </c>
      <c r="Q1274">
        <v>55</v>
      </c>
      <c r="R1274">
        <v>122</v>
      </c>
      <c r="S1274">
        <v>12</v>
      </c>
      <c r="T1274">
        <v>11</v>
      </c>
      <c r="U1274">
        <v>6</v>
      </c>
      <c r="Y1274" t="s">
        <v>1283</v>
      </c>
      <c r="Z1274">
        <v>1107</v>
      </c>
      <c r="AA1274" t="s">
        <v>77</v>
      </c>
    </row>
    <row r="1275" spans="1:27" x14ac:dyDescent="0.25">
      <c r="A1275" s="22" t="s">
        <v>275</v>
      </c>
      <c r="B1275" s="24" t="s">
        <v>289</v>
      </c>
      <c r="C1275" s="24" t="s">
        <v>2325</v>
      </c>
      <c r="D1275" s="38" t="str">
        <f>VLOOKUP(S1275, method!$A$1:$B$15, 2, 0)</f>
        <v>留後</v>
      </c>
      <c r="E1275">
        <v>274</v>
      </c>
      <c r="F1275">
        <v>10</v>
      </c>
      <c r="G1275" t="s">
        <v>469</v>
      </c>
      <c r="H1275" t="s">
        <v>467</v>
      </c>
      <c r="I1275">
        <v>1650</v>
      </c>
      <c r="J1275" s="32" t="s">
        <v>435</v>
      </c>
      <c r="K1275">
        <v>4</v>
      </c>
      <c r="L1275">
        <v>13</v>
      </c>
      <c r="M1275">
        <v>48</v>
      </c>
      <c r="N1275" s="25" t="s">
        <v>166</v>
      </c>
      <c r="O1275" s="25" t="s">
        <v>150</v>
      </c>
      <c r="P1275" t="s">
        <v>624</v>
      </c>
      <c r="Q1275">
        <v>33</v>
      </c>
      <c r="R1275">
        <v>124</v>
      </c>
      <c r="S1275">
        <v>13</v>
      </c>
      <c r="T1275">
        <v>13</v>
      </c>
      <c r="U1275">
        <v>13</v>
      </c>
      <c r="V1275">
        <v>10</v>
      </c>
      <c r="Y1275" t="s">
        <v>1524</v>
      </c>
      <c r="Z1275">
        <v>1100</v>
      </c>
      <c r="AA1275" t="s">
        <v>77</v>
      </c>
    </row>
    <row r="1276" spans="1:27" x14ac:dyDescent="0.25">
      <c r="A1276" s="22" t="s">
        <v>275</v>
      </c>
      <c r="B1276" s="24" t="s">
        <v>289</v>
      </c>
      <c r="C1276" s="24" t="s">
        <v>2325</v>
      </c>
      <c r="D1276" s="38" t="str">
        <f>VLOOKUP(S1276, method!$A$1:$B$15, 2, 0)</f>
        <v>留後</v>
      </c>
      <c r="E1276">
        <v>224</v>
      </c>
      <c r="F1276">
        <v>8</v>
      </c>
      <c r="G1276" t="s">
        <v>688</v>
      </c>
      <c r="H1276" t="s">
        <v>467</v>
      </c>
      <c r="I1276" s="43">
        <v>1200</v>
      </c>
      <c r="J1276" s="32" t="s">
        <v>435</v>
      </c>
      <c r="K1276">
        <v>4</v>
      </c>
      <c r="L1276">
        <v>6</v>
      </c>
      <c r="M1276">
        <v>50</v>
      </c>
      <c r="N1276" s="25" t="s">
        <v>166</v>
      </c>
      <c r="O1276" s="24" t="s">
        <v>34</v>
      </c>
      <c r="P1276">
        <v>3</v>
      </c>
      <c r="Q1276">
        <v>19</v>
      </c>
      <c r="R1276">
        <v>125</v>
      </c>
      <c r="S1276">
        <v>12</v>
      </c>
      <c r="T1276">
        <v>12</v>
      </c>
      <c r="U1276">
        <v>8</v>
      </c>
      <c r="Y1276" t="s">
        <v>1098</v>
      </c>
      <c r="Z1276">
        <v>1102</v>
      </c>
      <c r="AA1276" t="s">
        <v>77</v>
      </c>
    </row>
    <row r="1277" spans="1:27" x14ac:dyDescent="0.25">
      <c r="A1277" s="22" t="s">
        <v>275</v>
      </c>
      <c r="B1277" s="24" t="s">
        <v>289</v>
      </c>
      <c r="C1277" s="24" t="s">
        <v>2325</v>
      </c>
      <c r="D1277" s="36" t="str">
        <f>VLOOKUP(S1277, method!$A$1:$B$15, 2, 0)</f>
        <v>中後</v>
      </c>
      <c r="E1277">
        <v>181</v>
      </c>
      <c r="F1277">
        <v>7</v>
      </c>
      <c r="G1277" t="s">
        <v>473</v>
      </c>
      <c r="H1277" s="31" t="s">
        <v>455</v>
      </c>
      <c r="I1277" s="43">
        <v>1200</v>
      </c>
      <c r="J1277" s="32" t="s">
        <v>435</v>
      </c>
      <c r="K1277">
        <v>4</v>
      </c>
      <c r="L1277">
        <v>7</v>
      </c>
      <c r="M1277">
        <v>52</v>
      </c>
      <c r="N1277" s="25" t="s">
        <v>166</v>
      </c>
      <c r="O1277" s="27" t="s">
        <v>93</v>
      </c>
      <c r="P1277" t="s">
        <v>459</v>
      </c>
      <c r="Q1277">
        <v>28</v>
      </c>
      <c r="R1277">
        <v>127</v>
      </c>
      <c r="S1277">
        <v>10</v>
      </c>
      <c r="T1277">
        <v>8</v>
      </c>
      <c r="U1277">
        <v>7</v>
      </c>
      <c r="Y1277" t="s">
        <v>1605</v>
      </c>
      <c r="Z1277">
        <v>1092</v>
      </c>
      <c r="AA1277" t="s">
        <v>77</v>
      </c>
    </row>
    <row r="1278" spans="1:27" x14ac:dyDescent="0.25">
      <c r="A1278" s="22" t="s">
        <v>275</v>
      </c>
      <c r="B1278" s="24" t="s">
        <v>289</v>
      </c>
      <c r="C1278" s="24" t="s">
        <v>2325</v>
      </c>
      <c r="D1278" s="37" t="str">
        <f>VLOOKUP(S1278, method!$A$1:$B$15, 2, 0)</f>
        <v>中前</v>
      </c>
      <c r="E1278">
        <v>59</v>
      </c>
      <c r="F1278">
        <v>11</v>
      </c>
      <c r="G1278" t="s">
        <v>725</v>
      </c>
      <c r="H1278" t="s">
        <v>429</v>
      </c>
      <c r="I1278">
        <v>1400</v>
      </c>
      <c r="J1278" s="32" t="s">
        <v>435</v>
      </c>
      <c r="K1278">
        <v>4</v>
      </c>
      <c r="L1278">
        <v>2</v>
      </c>
      <c r="M1278">
        <v>54</v>
      </c>
      <c r="N1278" s="25" t="s">
        <v>166</v>
      </c>
      <c r="O1278" s="17" t="s">
        <v>84</v>
      </c>
      <c r="P1278" t="s">
        <v>492</v>
      </c>
      <c r="Q1278">
        <v>54</v>
      </c>
      <c r="R1278">
        <v>129</v>
      </c>
      <c r="S1278">
        <v>6</v>
      </c>
      <c r="T1278">
        <v>5</v>
      </c>
      <c r="U1278">
        <v>6</v>
      </c>
      <c r="V1278">
        <v>11</v>
      </c>
      <c r="Y1278" t="s">
        <v>1560</v>
      </c>
      <c r="Z1278">
        <v>1095</v>
      </c>
      <c r="AA1278" t="s">
        <v>77</v>
      </c>
    </row>
    <row r="1279" spans="1:27" x14ac:dyDescent="0.25">
      <c r="A1279" s="22" t="s">
        <v>275</v>
      </c>
      <c r="B1279" s="24" t="s">
        <v>289</v>
      </c>
      <c r="C1279" s="24" t="s">
        <v>2325</v>
      </c>
      <c r="D1279" s="36" t="str">
        <f>VLOOKUP(S1279, method!$A$1:$B$15, 2, 0)</f>
        <v>中後</v>
      </c>
      <c r="E1279">
        <v>15</v>
      </c>
      <c r="F1279">
        <v>10</v>
      </c>
      <c r="G1279" t="s">
        <v>655</v>
      </c>
      <c r="H1279" s="31" t="s">
        <v>450</v>
      </c>
      <c r="I1279">
        <v>1000</v>
      </c>
      <c r="J1279" s="32" t="s">
        <v>435</v>
      </c>
      <c r="K1279">
        <v>4</v>
      </c>
      <c r="L1279">
        <v>7</v>
      </c>
      <c r="M1279">
        <v>55</v>
      </c>
      <c r="N1279" s="25" t="s">
        <v>166</v>
      </c>
      <c r="O1279" s="25" t="s">
        <v>150</v>
      </c>
      <c r="P1279" t="s">
        <v>541</v>
      </c>
      <c r="Q1279">
        <v>33</v>
      </c>
      <c r="R1279">
        <v>130</v>
      </c>
      <c r="S1279">
        <v>10</v>
      </c>
      <c r="T1279">
        <v>10</v>
      </c>
      <c r="U1279">
        <v>10</v>
      </c>
      <c r="Y1279" t="s">
        <v>1606</v>
      </c>
      <c r="Z1279">
        <v>1090</v>
      </c>
      <c r="AA1279" t="s">
        <v>1607</v>
      </c>
    </row>
    <row r="1280" spans="1:27" x14ac:dyDescent="0.25">
      <c r="A1280" s="22" t="s">
        <v>275</v>
      </c>
      <c r="B1280" s="24" t="s">
        <v>289</v>
      </c>
      <c r="C1280" s="24" t="s">
        <v>2325</v>
      </c>
      <c r="D1280" s="37" t="str">
        <f>VLOOKUP(S1280, method!$A$1:$B$15, 2, 0)</f>
        <v>中前</v>
      </c>
      <c r="E1280">
        <v>788</v>
      </c>
      <c r="F1280">
        <v>10</v>
      </c>
      <c r="G1280" t="s">
        <v>768</v>
      </c>
      <c r="H1280" t="s">
        <v>518</v>
      </c>
      <c r="I1280" s="43">
        <v>1200</v>
      </c>
      <c r="J1280" s="32" t="s">
        <v>435</v>
      </c>
      <c r="K1280">
        <v>4</v>
      </c>
      <c r="L1280">
        <v>8</v>
      </c>
      <c r="M1280">
        <v>55</v>
      </c>
      <c r="N1280" s="25" t="s">
        <v>166</v>
      </c>
      <c r="O1280" s="18" t="s">
        <v>116</v>
      </c>
      <c r="P1280" t="s">
        <v>459</v>
      </c>
      <c r="Q1280">
        <v>37</v>
      </c>
      <c r="R1280">
        <v>132</v>
      </c>
      <c r="S1280">
        <v>6</v>
      </c>
      <c r="T1280">
        <v>7</v>
      </c>
      <c r="U1280">
        <v>10</v>
      </c>
      <c r="Y1280" t="s">
        <v>1099</v>
      </c>
      <c r="Z1280">
        <v>1119</v>
      </c>
      <c r="AA1280" t="s">
        <v>26</v>
      </c>
    </row>
    <row r="1281" spans="1:27" x14ac:dyDescent="0.25">
      <c r="A1281" s="22" t="s">
        <v>275</v>
      </c>
      <c r="B1281" s="24" t="s">
        <v>289</v>
      </c>
      <c r="C1281" s="24" t="s">
        <v>2325</v>
      </c>
      <c r="D1281" s="36" t="str">
        <f>VLOOKUP(S1281, method!$A$1:$B$15, 2, 0)</f>
        <v>中後</v>
      </c>
      <c r="E1281">
        <v>725</v>
      </c>
      <c r="F1281">
        <v>12</v>
      </c>
      <c r="G1281" t="s">
        <v>733</v>
      </c>
      <c r="H1281" s="31" t="s">
        <v>450</v>
      </c>
      <c r="I1281" s="43">
        <v>1200</v>
      </c>
      <c r="J1281" s="33" t="s">
        <v>499</v>
      </c>
      <c r="K1281">
        <v>4</v>
      </c>
      <c r="L1281">
        <v>10</v>
      </c>
      <c r="M1281">
        <v>55</v>
      </c>
      <c r="N1281" s="25" t="s">
        <v>166</v>
      </c>
      <c r="O1281" s="17" t="s">
        <v>121</v>
      </c>
      <c r="P1281" t="s">
        <v>563</v>
      </c>
      <c r="Q1281">
        <v>24</v>
      </c>
      <c r="R1281">
        <v>133</v>
      </c>
      <c r="S1281">
        <v>10</v>
      </c>
      <c r="T1281">
        <v>11</v>
      </c>
      <c r="U1281">
        <v>12</v>
      </c>
      <c r="Y1281" t="s">
        <v>1608</v>
      </c>
      <c r="Z1281">
        <v>1109</v>
      </c>
      <c r="AA1281" t="s">
        <v>546</v>
      </c>
    </row>
    <row r="1282" spans="1:27" x14ac:dyDescent="0.25">
      <c r="A1282" s="22" t="s">
        <v>275</v>
      </c>
      <c r="B1282" s="24" t="s">
        <v>289</v>
      </c>
      <c r="C1282" s="24" t="s">
        <v>2325</v>
      </c>
      <c r="D1282" s="37" t="str">
        <f>VLOOKUP(S1282, method!$A$1:$B$15, 2, 0)</f>
        <v>中前</v>
      </c>
      <c r="E1282">
        <v>650</v>
      </c>
      <c r="F1282" s="28">
        <v>1</v>
      </c>
      <c r="G1282" t="s">
        <v>794</v>
      </c>
      <c r="H1282" s="31" t="s">
        <v>455</v>
      </c>
      <c r="I1282" s="43">
        <v>1200</v>
      </c>
      <c r="J1282" s="32" t="s">
        <v>435</v>
      </c>
      <c r="K1282">
        <v>4</v>
      </c>
      <c r="L1282">
        <v>4</v>
      </c>
      <c r="M1282">
        <v>50</v>
      </c>
      <c r="N1282" s="25" t="s">
        <v>166</v>
      </c>
      <c r="O1282" s="17" t="s">
        <v>121</v>
      </c>
      <c r="P1282" s="12" t="s">
        <v>591</v>
      </c>
      <c r="Q1282">
        <v>12</v>
      </c>
      <c r="R1282">
        <v>125</v>
      </c>
      <c r="S1282">
        <v>7</v>
      </c>
      <c r="T1282">
        <v>6</v>
      </c>
      <c r="U1282">
        <v>1</v>
      </c>
      <c r="Y1282" t="s">
        <v>1609</v>
      </c>
      <c r="Z1282">
        <v>1110</v>
      </c>
      <c r="AA1282" t="s">
        <v>546</v>
      </c>
    </row>
    <row r="1283" spans="1:27" x14ac:dyDescent="0.25">
      <c r="A1283" s="22" t="s">
        <v>275</v>
      </c>
      <c r="B1283" s="24" t="s">
        <v>289</v>
      </c>
      <c r="C1283" s="24" t="s">
        <v>2325</v>
      </c>
      <c r="D1283" s="35" t="str">
        <f>VLOOKUP(S1283, method!$A$1:$B$15, 2, 0)</f>
        <v>放頭</v>
      </c>
      <c r="E1283">
        <v>564</v>
      </c>
      <c r="F1283">
        <v>7</v>
      </c>
      <c r="G1283" t="s">
        <v>1112</v>
      </c>
      <c r="H1283" t="s">
        <v>506</v>
      </c>
      <c r="I1283" s="43">
        <v>1200</v>
      </c>
      <c r="J1283" s="32" t="s">
        <v>435</v>
      </c>
      <c r="K1283">
        <v>4</v>
      </c>
      <c r="L1283">
        <v>7</v>
      </c>
      <c r="M1283">
        <v>52</v>
      </c>
      <c r="N1283" s="25" t="s">
        <v>166</v>
      </c>
      <c r="O1283" s="27" t="s">
        <v>93</v>
      </c>
      <c r="P1283">
        <v>9</v>
      </c>
      <c r="Q1283">
        <v>73</v>
      </c>
      <c r="R1283">
        <v>123</v>
      </c>
      <c r="S1283">
        <v>3</v>
      </c>
      <c r="T1283">
        <v>2</v>
      </c>
      <c r="U1283">
        <v>7</v>
      </c>
      <c r="Y1283" t="s">
        <v>835</v>
      </c>
      <c r="Z1283">
        <v>1106</v>
      </c>
      <c r="AA1283" t="s">
        <v>546</v>
      </c>
    </row>
    <row r="1284" spans="1:27" x14ac:dyDescent="0.25">
      <c r="A1284" s="22" t="s">
        <v>275</v>
      </c>
      <c r="B1284" s="24" t="s">
        <v>289</v>
      </c>
      <c r="C1284" s="24" t="s">
        <v>2325</v>
      </c>
      <c r="D1284" s="35" t="str">
        <f>VLOOKUP(S1284, method!$A$1:$B$15, 2, 0)</f>
        <v>放頭</v>
      </c>
      <c r="E1284">
        <v>480</v>
      </c>
      <c r="F1284">
        <v>9</v>
      </c>
      <c r="G1284" t="s">
        <v>894</v>
      </c>
      <c r="H1284" s="31" t="s">
        <v>455</v>
      </c>
      <c r="I1284" s="43">
        <v>1200</v>
      </c>
      <c r="J1284" s="32" t="s">
        <v>435</v>
      </c>
      <c r="K1284">
        <v>4</v>
      </c>
      <c r="L1284">
        <v>2</v>
      </c>
      <c r="M1284">
        <v>52</v>
      </c>
      <c r="N1284" s="25" t="s">
        <v>166</v>
      </c>
      <c r="O1284" s="18" t="s">
        <v>116</v>
      </c>
      <c r="P1284" t="s">
        <v>699</v>
      </c>
      <c r="Q1284">
        <v>12</v>
      </c>
      <c r="R1284">
        <v>127</v>
      </c>
      <c r="S1284">
        <v>3</v>
      </c>
      <c r="T1284">
        <v>2</v>
      </c>
      <c r="U1284">
        <v>9</v>
      </c>
      <c r="Y1284" t="s">
        <v>839</v>
      </c>
      <c r="Z1284">
        <v>1100</v>
      </c>
      <c r="AA1284" t="s">
        <v>546</v>
      </c>
    </row>
    <row r="1285" spans="1:27" x14ac:dyDescent="0.25">
      <c r="A1285" s="22" t="s">
        <v>275</v>
      </c>
      <c r="B1285" s="25" t="s">
        <v>292</v>
      </c>
      <c r="C1285" s="25" t="s">
        <v>2326</v>
      </c>
      <c r="D1285" s="35" t="str">
        <f>VLOOKUP(S1285, method!$A$1:$B$15, 2, 0)</f>
        <v>放頭</v>
      </c>
      <c r="E1285">
        <v>833</v>
      </c>
      <c r="F1285" s="34">
        <v>4</v>
      </c>
      <c r="G1285" t="s">
        <v>1511</v>
      </c>
      <c r="H1285" t="s">
        <v>434</v>
      </c>
      <c r="I1285">
        <v>1400</v>
      </c>
      <c r="J1285" s="32" t="s">
        <v>446</v>
      </c>
      <c r="K1285">
        <v>4</v>
      </c>
      <c r="L1285">
        <v>7</v>
      </c>
      <c r="M1285">
        <v>51</v>
      </c>
      <c r="N1285" s="18" t="s">
        <v>89</v>
      </c>
      <c r="O1285" s="19" t="s">
        <v>101</v>
      </c>
      <c r="P1285" s="12">
        <v>2</v>
      </c>
      <c r="Q1285">
        <v>4.5999999999999996</v>
      </c>
      <c r="R1285">
        <v>127</v>
      </c>
      <c r="S1285">
        <v>1</v>
      </c>
      <c r="T1285">
        <v>1</v>
      </c>
      <c r="U1285">
        <v>1</v>
      </c>
      <c r="V1285">
        <v>4</v>
      </c>
      <c r="Y1285" t="s">
        <v>1610</v>
      </c>
      <c r="Z1285">
        <v>1087</v>
      </c>
      <c r="AA1285" t="s">
        <v>147</v>
      </c>
    </row>
    <row r="1286" spans="1:27" x14ac:dyDescent="0.25">
      <c r="A1286" s="22" t="s">
        <v>275</v>
      </c>
      <c r="B1286" s="25" t="s">
        <v>292</v>
      </c>
      <c r="C1286" s="25" t="s">
        <v>2326</v>
      </c>
      <c r="D1286" s="35" t="str">
        <f>VLOOKUP(S1286, method!$A$1:$B$15, 2, 0)</f>
        <v>放頭</v>
      </c>
      <c r="E1286">
        <v>762</v>
      </c>
      <c r="F1286" s="28">
        <v>2</v>
      </c>
      <c r="G1286" t="s">
        <v>440</v>
      </c>
      <c r="H1286" t="s">
        <v>441</v>
      </c>
      <c r="I1286">
        <v>1400</v>
      </c>
      <c r="J1286" s="32" t="s">
        <v>435</v>
      </c>
      <c r="K1286">
        <v>4</v>
      </c>
      <c r="L1286">
        <v>14</v>
      </c>
      <c r="M1286">
        <v>50</v>
      </c>
      <c r="N1286" s="18" t="s">
        <v>89</v>
      </c>
      <c r="O1286" s="19" t="s">
        <v>101</v>
      </c>
      <c r="P1286" s="12" t="s">
        <v>464</v>
      </c>
      <c r="Q1286">
        <v>11</v>
      </c>
      <c r="R1286">
        <v>125</v>
      </c>
      <c r="S1286">
        <v>3</v>
      </c>
      <c r="T1286">
        <v>1</v>
      </c>
      <c r="U1286">
        <v>1</v>
      </c>
      <c r="V1286">
        <v>2</v>
      </c>
      <c r="Y1286" t="s">
        <v>1536</v>
      </c>
      <c r="Z1286">
        <v>1075</v>
      </c>
      <c r="AA1286" t="s">
        <v>147</v>
      </c>
    </row>
    <row r="1287" spans="1:27" x14ac:dyDescent="0.25">
      <c r="A1287" s="22" t="s">
        <v>275</v>
      </c>
      <c r="B1287" s="25" t="s">
        <v>292</v>
      </c>
      <c r="C1287" s="25" t="s">
        <v>2326</v>
      </c>
      <c r="D1287" s="35" t="str">
        <f>VLOOKUP(S1287, method!$A$1:$B$15, 2, 0)</f>
        <v>放頭</v>
      </c>
      <c r="E1287">
        <v>685</v>
      </c>
      <c r="F1287" s="28">
        <v>1</v>
      </c>
      <c r="G1287" t="s">
        <v>760</v>
      </c>
      <c r="H1287" t="s">
        <v>441</v>
      </c>
      <c r="I1287">
        <v>1400</v>
      </c>
      <c r="J1287" s="32" t="s">
        <v>446</v>
      </c>
      <c r="K1287">
        <v>4</v>
      </c>
      <c r="L1287">
        <v>5</v>
      </c>
      <c r="M1287">
        <v>43</v>
      </c>
      <c r="N1287" s="18" t="s">
        <v>89</v>
      </c>
      <c r="O1287" s="19" t="s">
        <v>101</v>
      </c>
      <c r="P1287" s="12" t="s">
        <v>480</v>
      </c>
      <c r="Q1287">
        <v>7.2</v>
      </c>
      <c r="R1287">
        <v>119</v>
      </c>
      <c r="S1287">
        <v>1</v>
      </c>
      <c r="T1287">
        <v>1</v>
      </c>
      <c r="U1287">
        <v>1</v>
      </c>
      <c r="V1287">
        <v>1</v>
      </c>
      <c r="Y1287" t="s">
        <v>1276</v>
      </c>
      <c r="Z1287">
        <v>1083</v>
      </c>
      <c r="AA1287" t="s">
        <v>147</v>
      </c>
    </row>
    <row r="1288" spans="1:27" x14ac:dyDescent="0.25">
      <c r="A1288" s="22" t="s">
        <v>275</v>
      </c>
      <c r="B1288" s="25" t="s">
        <v>292</v>
      </c>
      <c r="C1288" s="25" t="s">
        <v>2326</v>
      </c>
      <c r="D1288" s="35" t="str">
        <f>VLOOKUP(S1288, method!$A$1:$B$15, 2, 0)</f>
        <v>放頭</v>
      </c>
      <c r="E1288">
        <v>599</v>
      </c>
      <c r="F1288">
        <v>7</v>
      </c>
      <c r="G1288" t="s">
        <v>454</v>
      </c>
      <c r="H1288" s="31" t="s">
        <v>455</v>
      </c>
      <c r="I1288" s="43">
        <v>1200</v>
      </c>
      <c r="J1288" s="32" t="s">
        <v>446</v>
      </c>
      <c r="K1288">
        <v>4</v>
      </c>
      <c r="L1288">
        <v>10</v>
      </c>
      <c r="M1288">
        <v>43</v>
      </c>
      <c r="N1288" s="18" t="s">
        <v>89</v>
      </c>
      <c r="O1288" s="19" t="s">
        <v>101</v>
      </c>
      <c r="P1288" t="s">
        <v>488</v>
      </c>
      <c r="Q1288">
        <v>13</v>
      </c>
      <c r="R1288">
        <v>119</v>
      </c>
      <c r="S1288">
        <v>3</v>
      </c>
      <c r="T1288">
        <v>4</v>
      </c>
      <c r="U1288">
        <v>7</v>
      </c>
      <c r="Y1288" t="s">
        <v>1283</v>
      </c>
      <c r="Z1288">
        <v>1086</v>
      </c>
      <c r="AA1288" t="s">
        <v>147</v>
      </c>
    </row>
    <row r="1289" spans="1:27" x14ac:dyDescent="0.25">
      <c r="A1289" s="22" t="s">
        <v>275</v>
      </c>
      <c r="B1289" s="25" t="s">
        <v>292</v>
      </c>
      <c r="C1289" s="25" t="s">
        <v>2326</v>
      </c>
      <c r="D1289" s="35" t="str">
        <f>VLOOKUP(S1289, method!$A$1:$B$15, 2, 0)</f>
        <v>放頭</v>
      </c>
      <c r="E1289">
        <v>505</v>
      </c>
      <c r="F1289" s="28">
        <v>1</v>
      </c>
      <c r="G1289" t="s">
        <v>683</v>
      </c>
      <c r="H1289" t="s">
        <v>441</v>
      </c>
      <c r="I1289" s="43">
        <v>1200</v>
      </c>
      <c r="J1289" s="32" t="s">
        <v>446</v>
      </c>
      <c r="K1289">
        <v>5</v>
      </c>
      <c r="L1289">
        <v>7</v>
      </c>
      <c r="M1289">
        <v>37</v>
      </c>
      <c r="N1289" s="18" t="s">
        <v>89</v>
      </c>
      <c r="O1289" s="27" t="s">
        <v>93</v>
      </c>
      <c r="P1289" s="12" t="s">
        <v>431</v>
      </c>
      <c r="Q1289">
        <v>7.2</v>
      </c>
      <c r="R1289">
        <v>132</v>
      </c>
      <c r="S1289">
        <v>1</v>
      </c>
      <c r="T1289">
        <v>1</v>
      </c>
      <c r="U1289">
        <v>1</v>
      </c>
      <c r="Y1289" t="s">
        <v>1611</v>
      </c>
      <c r="Z1289">
        <v>1096</v>
      </c>
      <c r="AA1289" t="s">
        <v>147</v>
      </c>
    </row>
    <row r="1290" spans="1:27" x14ac:dyDescent="0.25">
      <c r="A1290" s="22" t="s">
        <v>275</v>
      </c>
      <c r="B1290" s="25" t="s">
        <v>292</v>
      </c>
      <c r="C1290" s="25" t="s">
        <v>2326</v>
      </c>
      <c r="D1290" s="36" t="str">
        <f>VLOOKUP(S1290, method!$A$1:$B$15, 2, 0)</f>
        <v>中後</v>
      </c>
      <c r="E1290">
        <v>438</v>
      </c>
      <c r="F1290">
        <v>6</v>
      </c>
      <c r="G1290" t="s">
        <v>562</v>
      </c>
      <c r="H1290" s="31" t="s">
        <v>455</v>
      </c>
      <c r="I1290" s="43">
        <v>1200</v>
      </c>
      <c r="J1290" s="32" t="s">
        <v>435</v>
      </c>
      <c r="K1290">
        <v>5</v>
      </c>
      <c r="L1290">
        <v>8</v>
      </c>
      <c r="M1290">
        <v>39</v>
      </c>
      <c r="N1290" s="18" t="s">
        <v>89</v>
      </c>
      <c r="O1290" s="27" t="s">
        <v>93</v>
      </c>
      <c r="P1290" s="12" t="s">
        <v>521</v>
      </c>
      <c r="Q1290">
        <v>11</v>
      </c>
      <c r="R1290">
        <v>135</v>
      </c>
      <c r="S1290">
        <v>8</v>
      </c>
      <c r="T1290">
        <v>7</v>
      </c>
      <c r="U1290">
        <v>6</v>
      </c>
      <c r="Y1290" t="s">
        <v>293</v>
      </c>
      <c r="Z1290">
        <v>1100</v>
      </c>
      <c r="AA1290" t="s">
        <v>1173</v>
      </c>
    </row>
    <row r="1291" spans="1:27" x14ac:dyDescent="0.25">
      <c r="A1291" s="22" t="s">
        <v>275</v>
      </c>
      <c r="B1291" s="25" t="s">
        <v>292</v>
      </c>
      <c r="C1291" s="25" t="s">
        <v>2326</v>
      </c>
      <c r="D1291" s="37" t="str">
        <f>VLOOKUP(S1291, method!$A$1:$B$15, 2, 0)</f>
        <v>中前</v>
      </c>
      <c r="E1291">
        <v>402</v>
      </c>
      <c r="F1291">
        <v>6</v>
      </c>
      <c r="G1291" t="s">
        <v>781</v>
      </c>
      <c r="H1291" s="31" t="s">
        <v>450</v>
      </c>
      <c r="I1291" s="43">
        <v>1200</v>
      </c>
      <c r="J1291" s="32" t="s">
        <v>435</v>
      </c>
      <c r="K1291">
        <v>4</v>
      </c>
      <c r="L1291">
        <v>1</v>
      </c>
      <c r="M1291">
        <v>41</v>
      </c>
      <c r="N1291" s="18" t="s">
        <v>89</v>
      </c>
      <c r="O1291" s="24" t="s">
        <v>34</v>
      </c>
      <c r="P1291" s="12" t="s">
        <v>456</v>
      </c>
      <c r="Q1291">
        <v>6.7</v>
      </c>
      <c r="R1291">
        <v>117</v>
      </c>
      <c r="S1291">
        <v>6</v>
      </c>
      <c r="T1291">
        <v>7</v>
      </c>
      <c r="U1291">
        <v>6</v>
      </c>
      <c r="Y1291" t="s">
        <v>1100</v>
      </c>
      <c r="Z1291">
        <v>1102</v>
      </c>
      <c r="AA1291" t="s">
        <v>762</v>
      </c>
    </row>
    <row r="1292" spans="1:27" x14ac:dyDescent="0.25">
      <c r="A1292" s="22" t="s">
        <v>275</v>
      </c>
      <c r="B1292" s="25" t="s">
        <v>292</v>
      </c>
      <c r="C1292" s="25" t="s">
        <v>2326</v>
      </c>
      <c r="D1292" s="35" t="str">
        <f>VLOOKUP(S1292, method!$A$1:$B$15, 2, 0)</f>
        <v>放頭</v>
      </c>
      <c r="E1292">
        <v>359</v>
      </c>
      <c r="F1292">
        <v>13</v>
      </c>
      <c r="G1292" t="s">
        <v>532</v>
      </c>
      <c r="H1292" t="s">
        <v>434</v>
      </c>
      <c r="I1292">
        <v>1400</v>
      </c>
      <c r="J1292" s="32" t="s">
        <v>435</v>
      </c>
      <c r="K1292">
        <v>4</v>
      </c>
      <c r="L1292">
        <v>10</v>
      </c>
      <c r="M1292">
        <v>43</v>
      </c>
      <c r="N1292" s="18" t="s">
        <v>89</v>
      </c>
      <c r="O1292" s="27" t="s">
        <v>398</v>
      </c>
      <c r="P1292">
        <v>9</v>
      </c>
      <c r="Q1292">
        <v>41</v>
      </c>
      <c r="R1292">
        <v>119</v>
      </c>
      <c r="S1292">
        <v>1</v>
      </c>
      <c r="T1292">
        <v>1</v>
      </c>
      <c r="U1292">
        <v>1</v>
      </c>
      <c r="V1292">
        <v>13</v>
      </c>
      <c r="Y1292" t="s">
        <v>1560</v>
      </c>
      <c r="Z1292">
        <v>1100</v>
      </c>
      <c r="AA1292" t="s">
        <v>41</v>
      </c>
    </row>
    <row r="1293" spans="1:27" x14ac:dyDescent="0.25">
      <c r="A1293" s="22" t="s">
        <v>275</v>
      </c>
      <c r="B1293" s="25" t="s">
        <v>292</v>
      </c>
      <c r="C1293" s="25" t="s">
        <v>2326</v>
      </c>
      <c r="D1293" s="35" t="str">
        <f>VLOOKUP(S1293, method!$A$1:$B$15, 2, 0)</f>
        <v>放頭</v>
      </c>
      <c r="E1293">
        <v>278</v>
      </c>
      <c r="F1293" s="34">
        <v>4</v>
      </c>
      <c r="G1293" t="s">
        <v>538</v>
      </c>
      <c r="H1293" t="s">
        <v>539</v>
      </c>
      <c r="I1293">
        <v>1400</v>
      </c>
      <c r="J1293" s="32" t="s">
        <v>435</v>
      </c>
      <c r="K1293" t="s">
        <v>540</v>
      </c>
      <c r="L1293">
        <v>7</v>
      </c>
      <c r="M1293">
        <v>44</v>
      </c>
      <c r="N1293" s="18" t="s">
        <v>89</v>
      </c>
      <c r="O1293" s="27" t="s">
        <v>398</v>
      </c>
      <c r="P1293" s="12" t="s">
        <v>521</v>
      </c>
      <c r="Q1293">
        <v>29</v>
      </c>
      <c r="R1293">
        <v>121</v>
      </c>
      <c r="S1293">
        <v>1</v>
      </c>
      <c r="T1293">
        <v>3</v>
      </c>
      <c r="U1293">
        <v>4</v>
      </c>
      <c r="V1293">
        <v>4</v>
      </c>
      <c r="Y1293" t="s">
        <v>1612</v>
      </c>
      <c r="Z1293">
        <v>1113</v>
      </c>
      <c r="AA1293" t="s">
        <v>26</v>
      </c>
    </row>
    <row r="1294" spans="1:27" x14ac:dyDescent="0.25">
      <c r="A1294" s="22" t="s">
        <v>275</v>
      </c>
      <c r="B1294" s="25" t="s">
        <v>292</v>
      </c>
      <c r="C1294" s="25" t="s">
        <v>2326</v>
      </c>
      <c r="D1294" s="38" t="str">
        <f>VLOOKUP(S1294, method!$A$1:$B$15, 2, 0)</f>
        <v>留後</v>
      </c>
      <c r="E1294">
        <v>236</v>
      </c>
      <c r="F1294">
        <v>10</v>
      </c>
      <c r="G1294" t="s">
        <v>1214</v>
      </c>
      <c r="H1294" s="31" t="s">
        <v>450</v>
      </c>
      <c r="I1294" s="43">
        <v>1200</v>
      </c>
      <c r="J1294" s="32" t="s">
        <v>435</v>
      </c>
      <c r="K1294">
        <v>4</v>
      </c>
      <c r="L1294">
        <v>12</v>
      </c>
      <c r="M1294">
        <v>46</v>
      </c>
      <c r="N1294" s="18" t="s">
        <v>89</v>
      </c>
      <c r="O1294" s="27" t="s">
        <v>400</v>
      </c>
      <c r="P1294" t="s">
        <v>699</v>
      </c>
      <c r="Q1294">
        <v>43</v>
      </c>
      <c r="R1294">
        <v>122</v>
      </c>
      <c r="S1294">
        <v>12</v>
      </c>
      <c r="T1294">
        <v>12</v>
      </c>
      <c r="U1294">
        <v>10</v>
      </c>
      <c r="Y1294" t="s">
        <v>1421</v>
      </c>
      <c r="Z1294">
        <v>1102</v>
      </c>
      <c r="AA1294" t="s">
        <v>142</v>
      </c>
    </row>
    <row r="1295" spans="1:27" x14ac:dyDescent="0.25">
      <c r="A1295" s="22" t="s">
        <v>275</v>
      </c>
      <c r="B1295" s="25" t="s">
        <v>292</v>
      </c>
      <c r="C1295" s="25" t="s">
        <v>2326</v>
      </c>
      <c r="D1295" s="37" t="str">
        <f>VLOOKUP(S1295, method!$A$1:$B$15, 2, 0)</f>
        <v>中前</v>
      </c>
      <c r="E1295">
        <v>141</v>
      </c>
      <c r="F1295" s="34">
        <v>5</v>
      </c>
      <c r="G1295" t="s">
        <v>824</v>
      </c>
      <c r="H1295" s="42" t="s">
        <v>445</v>
      </c>
      <c r="I1295" s="43">
        <v>1200</v>
      </c>
      <c r="J1295" s="32" t="s">
        <v>435</v>
      </c>
      <c r="K1295">
        <v>4</v>
      </c>
      <c r="L1295">
        <v>4</v>
      </c>
      <c r="M1295">
        <v>47</v>
      </c>
      <c r="N1295" s="18" t="s">
        <v>89</v>
      </c>
      <c r="O1295" s="19" t="s">
        <v>101</v>
      </c>
      <c r="P1295" s="12" t="s">
        <v>464</v>
      </c>
      <c r="Q1295">
        <v>47</v>
      </c>
      <c r="R1295">
        <v>122</v>
      </c>
      <c r="S1295">
        <v>6</v>
      </c>
      <c r="T1295">
        <v>6</v>
      </c>
      <c r="U1295">
        <v>5</v>
      </c>
      <c r="Y1295" t="s">
        <v>1023</v>
      </c>
      <c r="Z1295">
        <v>1105</v>
      </c>
      <c r="AA1295" t="s">
        <v>147</v>
      </c>
    </row>
    <row r="1296" spans="1:27" x14ac:dyDescent="0.25">
      <c r="A1296" s="22" t="s">
        <v>275</v>
      </c>
      <c r="B1296" s="25" t="s">
        <v>292</v>
      </c>
      <c r="C1296" s="25" t="s">
        <v>2326</v>
      </c>
      <c r="D1296" s="37" t="str">
        <f>VLOOKUP(S1296, method!$A$1:$B$15, 2, 0)</f>
        <v>中前</v>
      </c>
      <c r="E1296">
        <v>88</v>
      </c>
      <c r="F1296">
        <v>8</v>
      </c>
      <c r="G1296" t="s">
        <v>827</v>
      </c>
      <c r="H1296" s="31" t="s">
        <v>450</v>
      </c>
      <c r="I1296" s="43">
        <v>1200</v>
      </c>
      <c r="J1296" s="32" t="s">
        <v>435</v>
      </c>
      <c r="K1296">
        <v>4</v>
      </c>
      <c r="L1296">
        <v>3</v>
      </c>
      <c r="M1296">
        <v>49</v>
      </c>
      <c r="N1296" s="18" t="s">
        <v>89</v>
      </c>
      <c r="O1296" s="19" t="s">
        <v>63</v>
      </c>
      <c r="P1296" t="s">
        <v>488</v>
      </c>
      <c r="Q1296">
        <v>40</v>
      </c>
      <c r="R1296">
        <v>124</v>
      </c>
      <c r="S1296">
        <v>7</v>
      </c>
      <c r="T1296">
        <v>7</v>
      </c>
      <c r="U1296">
        <v>8</v>
      </c>
      <c r="Y1296" t="s">
        <v>1496</v>
      </c>
      <c r="Z1296">
        <v>1107</v>
      </c>
      <c r="AA1296" t="s">
        <v>147</v>
      </c>
    </row>
    <row r="1297" spans="1:27" x14ac:dyDescent="0.25">
      <c r="A1297" s="22" t="s">
        <v>275</v>
      </c>
      <c r="B1297" s="25" t="s">
        <v>292</v>
      </c>
      <c r="C1297" s="25" t="s">
        <v>2326</v>
      </c>
      <c r="D1297" s="37" t="str">
        <f>VLOOKUP(S1297, method!$A$1:$B$15, 2, 0)</f>
        <v>中前</v>
      </c>
      <c r="E1297">
        <v>40</v>
      </c>
      <c r="F1297">
        <v>7</v>
      </c>
      <c r="G1297" t="s">
        <v>482</v>
      </c>
      <c r="H1297" t="s">
        <v>506</v>
      </c>
      <c r="I1297" s="43">
        <v>1200</v>
      </c>
      <c r="J1297" s="32" t="s">
        <v>435</v>
      </c>
      <c r="K1297" t="s">
        <v>540</v>
      </c>
      <c r="L1297">
        <v>9</v>
      </c>
      <c r="M1297">
        <v>50</v>
      </c>
      <c r="N1297" s="18" t="s">
        <v>89</v>
      </c>
      <c r="O1297" s="16" t="s">
        <v>316</v>
      </c>
      <c r="P1297" t="s">
        <v>541</v>
      </c>
      <c r="Q1297">
        <v>59</v>
      </c>
      <c r="R1297">
        <v>126</v>
      </c>
      <c r="S1297">
        <v>5</v>
      </c>
      <c r="T1297">
        <v>3</v>
      </c>
      <c r="U1297">
        <v>7</v>
      </c>
      <c r="Y1297" t="s">
        <v>1613</v>
      </c>
      <c r="Z1297">
        <v>1106</v>
      </c>
      <c r="AA1297" t="s">
        <v>543</v>
      </c>
    </row>
    <row r="1298" spans="1:27" x14ac:dyDescent="0.25">
      <c r="A1298" s="22" t="s">
        <v>275</v>
      </c>
      <c r="B1298" s="25" t="s">
        <v>292</v>
      </c>
      <c r="C1298" s="25" t="s">
        <v>2326</v>
      </c>
      <c r="D1298" s="38" t="str">
        <f>VLOOKUP(S1298, method!$A$1:$B$15, 2, 0)</f>
        <v>留後</v>
      </c>
      <c r="E1298">
        <v>694</v>
      </c>
      <c r="F1298">
        <v>14</v>
      </c>
      <c r="G1298" t="s">
        <v>1000</v>
      </c>
      <c r="H1298" t="s">
        <v>434</v>
      </c>
      <c r="I1298" s="43">
        <v>1200</v>
      </c>
      <c r="J1298" s="32" t="s">
        <v>435</v>
      </c>
      <c r="K1298" t="s">
        <v>1059</v>
      </c>
      <c r="L1298">
        <v>13</v>
      </c>
      <c r="M1298" t="s">
        <v>546</v>
      </c>
      <c r="N1298" s="18" t="s">
        <v>89</v>
      </c>
      <c r="O1298" s="17" t="s">
        <v>121</v>
      </c>
      <c r="P1298">
        <v>10</v>
      </c>
      <c r="Q1298">
        <v>30</v>
      </c>
      <c r="R1298">
        <v>121</v>
      </c>
      <c r="S1298">
        <v>11</v>
      </c>
      <c r="T1298">
        <v>12</v>
      </c>
      <c r="U1298">
        <v>14</v>
      </c>
      <c r="Y1298" t="s">
        <v>1141</v>
      </c>
      <c r="Z1298">
        <v>1142</v>
      </c>
      <c r="AA1298" t="s">
        <v>546</v>
      </c>
    </row>
    <row r="1299" spans="1:27" x14ac:dyDescent="0.25">
      <c r="A1299" s="22" t="s">
        <v>275</v>
      </c>
      <c r="B1299" s="26" t="s">
        <v>295</v>
      </c>
      <c r="C1299" s="26" t="s">
        <v>2327</v>
      </c>
      <c r="D1299" s="37" t="str">
        <f>VLOOKUP(S1299, method!$A$1:$B$15, 2, 0)</f>
        <v>中前</v>
      </c>
      <c r="E1299">
        <v>750</v>
      </c>
      <c r="F1299" s="34">
        <v>4</v>
      </c>
      <c r="G1299" t="s">
        <v>551</v>
      </c>
      <c r="H1299" s="31" t="s">
        <v>455</v>
      </c>
      <c r="I1299" s="43">
        <v>1200</v>
      </c>
      <c r="J1299" s="32" t="s">
        <v>446</v>
      </c>
      <c r="K1299">
        <v>4</v>
      </c>
      <c r="L1299">
        <v>1</v>
      </c>
      <c r="M1299">
        <v>53</v>
      </c>
      <c r="N1299" s="25" t="s">
        <v>166</v>
      </c>
      <c r="O1299" s="16" t="s">
        <v>13</v>
      </c>
      <c r="P1299" s="12">
        <v>1</v>
      </c>
      <c r="Q1299">
        <v>3.7</v>
      </c>
      <c r="R1299">
        <v>132</v>
      </c>
      <c r="S1299">
        <v>7</v>
      </c>
      <c r="T1299">
        <v>6</v>
      </c>
      <c r="U1299">
        <v>4</v>
      </c>
      <c r="Y1299" t="s">
        <v>1378</v>
      </c>
      <c r="Z1299">
        <v>1078</v>
      </c>
      <c r="AA1299" t="s">
        <v>1614</v>
      </c>
    </row>
    <row r="1300" spans="1:27" x14ac:dyDescent="0.25">
      <c r="A1300" s="22" t="s">
        <v>275</v>
      </c>
      <c r="B1300" s="26" t="s">
        <v>295</v>
      </c>
      <c r="C1300" s="26" t="s">
        <v>2327</v>
      </c>
      <c r="D1300" s="36" t="str">
        <f>VLOOKUP(S1300, method!$A$1:$B$15, 2, 0)</f>
        <v>中後</v>
      </c>
      <c r="E1300">
        <v>693</v>
      </c>
      <c r="F1300" s="34">
        <v>5</v>
      </c>
      <c r="G1300" t="s">
        <v>593</v>
      </c>
      <c r="H1300" s="31" t="s">
        <v>461</v>
      </c>
      <c r="I1300" s="43">
        <v>1200</v>
      </c>
      <c r="J1300" s="32" t="s">
        <v>446</v>
      </c>
      <c r="K1300">
        <v>4</v>
      </c>
      <c r="L1300">
        <v>8</v>
      </c>
      <c r="M1300">
        <v>55</v>
      </c>
      <c r="N1300" s="25" t="s">
        <v>166</v>
      </c>
      <c r="O1300" s="24" t="s">
        <v>34</v>
      </c>
      <c r="P1300" s="12" t="s">
        <v>521</v>
      </c>
      <c r="Q1300">
        <v>12</v>
      </c>
      <c r="R1300">
        <v>132</v>
      </c>
      <c r="S1300">
        <v>10</v>
      </c>
      <c r="T1300">
        <v>8</v>
      </c>
      <c r="U1300">
        <v>5</v>
      </c>
      <c r="Y1300" t="s">
        <v>627</v>
      </c>
      <c r="Z1300">
        <v>1069</v>
      </c>
      <c r="AA1300" t="s">
        <v>1614</v>
      </c>
    </row>
    <row r="1301" spans="1:27" x14ac:dyDescent="0.25">
      <c r="A1301" s="22" t="s">
        <v>275</v>
      </c>
      <c r="B1301" s="26" t="s">
        <v>295</v>
      </c>
      <c r="C1301" s="26" t="s">
        <v>2327</v>
      </c>
      <c r="D1301" s="37" t="str">
        <f>VLOOKUP(S1301, method!$A$1:$B$15, 2, 0)</f>
        <v>中前</v>
      </c>
      <c r="E1301">
        <v>575</v>
      </c>
      <c r="F1301" s="34">
        <v>4</v>
      </c>
      <c r="G1301" t="s">
        <v>595</v>
      </c>
      <c r="H1301" s="31" t="s">
        <v>450</v>
      </c>
      <c r="I1301" s="43">
        <v>1200</v>
      </c>
      <c r="J1301" s="32" t="s">
        <v>446</v>
      </c>
      <c r="K1301">
        <v>4</v>
      </c>
      <c r="L1301">
        <v>4</v>
      </c>
      <c r="M1301">
        <v>55</v>
      </c>
      <c r="N1301" s="25" t="s">
        <v>166</v>
      </c>
      <c r="O1301" s="16" t="s">
        <v>13</v>
      </c>
      <c r="P1301" s="12" t="s">
        <v>456</v>
      </c>
      <c r="Q1301">
        <v>4.2</v>
      </c>
      <c r="R1301">
        <v>131</v>
      </c>
      <c r="S1301">
        <v>7</v>
      </c>
      <c r="T1301">
        <v>6</v>
      </c>
      <c r="U1301">
        <v>4</v>
      </c>
      <c r="Y1301" t="s">
        <v>1145</v>
      </c>
      <c r="Z1301">
        <v>1074</v>
      </c>
      <c r="AA1301" t="s">
        <v>1614</v>
      </c>
    </row>
    <row r="1302" spans="1:27" x14ac:dyDescent="0.25">
      <c r="A1302" s="22" t="s">
        <v>275</v>
      </c>
      <c r="B1302" s="26" t="s">
        <v>295</v>
      </c>
      <c r="C1302" s="26" t="s">
        <v>2327</v>
      </c>
      <c r="D1302" s="36" t="str">
        <f>VLOOKUP(S1302, method!$A$1:$B$15, 2, 0)</f>
        <v>中後</v>
      </c>
      <c r="E1302">
        <v>498</v>
      </c>
      <c r="F1302" s="28">
        <v>2</v>
      </c>
      <c r="G1302" t="s">
        <v>932</v>
      </c>
      <c r="H1302" s="31" t="s">
        <v>450</v>
      </c>
      <c r="I1302" s="43">
        <v>1200</v>
      </c>
      <c r="J1302" s="32" t="s">
        <v>446</v>
      </c>
      <c r="K1302">
        <v>4</v>
      </c>
      <c r="L1302">
        <v>12</v>
      </c>
      <c r="M1302">
        <v>54</v>
      </c>
      <c r="N1302" s="25" t="s">
        <v>166</v>
      </c>
      <c r="O1302" s="16" t="s">
        <v>13</v>
      </c>
      <c r="P1302" s="12" t="s">
        <v>662</v>
      </c>
      <c r="Q1302">
        <v>22</v>
      </c>
      <c r="R1302">
        <v>129</v>
      </c>
      <c r="S1302">
        <v>10</v>
      </c>
      <c r="T1302">
        <v>11</v>
      </c>
      <c r="U1302">
        <v>2</v>
      </c>
      <c r="Y1302" t="s">
        <v>1200</v>
      </c>
      <c r="Z1302">
        <v>1072</v>
      </c>
      <c r="AA1302" t="s">
        <v>1614</v>
      </c>
    </row>
    <row r="1303" spans="1:27" x14ac:dyDescent="0.25">
      <c r="A1303" s="22" t="s">
        <v>275</v>
      </c>
      <c r="B1303" s="26" t="s">
        <v>295</v>
      </c>
      <c r="C1303" s="26" t="s">
        <v>2327</v>
      </c>
      <c r="D1303" s="36" t="str">
        <f>VLOOKUP(S1303, method!$A$1:$B$15, 2, 0)</f>
        <v>中後</v>
      </c>
      <c r="E1303">
        <v>439</v>
      </c>
      <c r="F1303">
        <v>7</v>
      </c>
      <c r="G1303" t="s">
        <v>562</v>
      </c>
      <c r="H1303" s="31" t="s">
        <v>455</v>
      </c>
      <c r="I1303" s="43">
        <v>1200</v>
      </c>
      <c r="J1303" s="32" t="s">
        <v>435</v>
      </c>
      <c r="K1303">
        <v>4</v>
      </c>
      <c r="L1303">
        <v>9</v>
      </c>
      <c r="M1303">
        <v>56</v>
      </c>
      <c r="N1303" s="25" t="s">
        <v>166</v>
      </c>
      <c r="O1303" s="16" t="s">
        <v>401</v>
      </c>
      <c r="P1303">
        <v>3</v>
      </c>
      <c r="Q1303">
        <v>24</v>
      </c>
      <c r="R1303">
        <v>131</v>
      </c>
      <c r="S1303">
        <v>9</v>
      </c>
      <c r="T1303">
        <v>9</v>
      </c>
      <c r="U1303">
        <v>7</v>
      </c>
      <c r="Y1303" t="s">
        <v>814</v>
      </c>
      <c r="Z1303">
        <v>1074</v>
      </c>
      <c r="AA1303" t="s">
        <v>1614</v>
      </c>
    </row>
    <row r="1304" spans="1:27" x14ac:dyDescent="0.25">
      <c r="A1304" s="22" t="s">
        <v>275</v>
      </c>
      <c r="B1304" s="26" t="s">
        <v>295</v>
      </c>
      <c r="C1304" s="26" t="s">
        <v>2327</v>
      </c>
      <c r="D1304" s="38" t="str">
        <f>VLOOKUP(S1304, method!$A$1:$B$15, 2, 0)</f>
        <v>留後</v>
      </c>
      <c r="E1304">
        <v>369</v>
      </c>
      <c r="F1304">
        <v>7</v>
      </c>
      <c r="G1304" t="s">
        <v>913</v>
      </c>
      <c r="H1304" s="31" t="s">
        <v>461</v>
      </c>
      <c r="I1304" s="43">
        <v>1200</v>
      </c>
      <c r="J1304" s="32" t="s">
        <v>435</v>
      </c>
      <c r="K1304">
        <v>4</v>
      </c>
      <c r="L1304">
        <v>11</v>
      </c>
      <c r="M1304">
        <v>58</v>
      </c>
      <c r="N1304" s="25" t="s">
        <v>166</v>
      </c>
      <c r="O1304" s="16" t="s">
        <v>13</v>
      </c>
      <c r="P1304" t="s">
        <v>629</v>
      </c>
      <c r="Q1304">
        <v>35</v>
      </c>
      <c r="R1304">
        <v>133</v>
      </c>
      <c r="S1304">
        <v>11</v>
      </c>
      <c r="T1304">
        <v>11</v>
      </c>
      <c r="U1304">
        <v>7</v>
      </c>
      <c r="Y1304" t="s">
        <v>1193</v>
      </c>
      <c r="Z1304">
        <v>1069</v>
      </c>
      <c r="AA1304" t="s">
        <v>1615</v>
      </c>
    </row>
    <row r="1305" spans="1:27" x14ac:dyDescent="0.25">
      <c r="A1305" s="22" t="s">
        <v>275</v>
      </c>
      <c r="B1305" s="26" t="s">
        <v>295</v>
      </c>
      <c r="C1305" s="26" t="s">
        <v>2327</v>
      </c>
      <c r="D1305" s="36" t="str">
        <f>VLOOKUP(S1305, method!$A$1:$B$15, 2, 0)</f>
        <v>中後</v>
      </c>
      <c r="E1305">
        <v>325</v>
      </c>
      <c r="F1305">
        <v>10</v>
      </c>
      <c r="G1305" t="s">
        <v>466</v>
      </c>
      <c r="H1305" t="s">
        <v>441</v>
      </c>
      <c r="I1305" s="43">
        <v>1200</v>
      </c>
      <c r="J1305" s="32" t="s">
        <v>435</v>
      </c>
      <c r="K1305">
        <v>3</v>
      </c>
      <c r="L1305">
        <v>4</v>
      </c>
      <c r="M1305">
        <v>60</v>
      </c>
      <c r="N1305" s="25" t="s">
        <v>166</v>
      </c>
      <c r="O1305" s="17" t="s">
        <v>121</v>
      </c>
      <c r="P1305">
        <v>5</v>
      </c>
      <c r="Q1305">
        <v>30</v>
      </c>
      <c r="R1305">
        <v>119</v>
      </c>
      <c r="S1305">
        <v>9</v>
      </c>
      <c r="T1305">
        <v>11</v>
      </c>
      <c r="U1305">
        <v>10</v>
      </c>
      <c r="Y1305" t="s">
        <v>766</v>
      </c>
      <c r="Z1305">
        <v>1074</v>
      </c>
      <c r="AA1305" t="s">
        <v>1030</v>
      </c>
    </row>
    <row r="1306" spans="1:27" x14ac:dyDescent="0.25">
      <c r="A1306" s="22" t="s">
        <v>275</v>
      </c>
      <c r="B1306" s="26" t="s">
        <v>295</v>
      </c>
      <c r="C1306" s="26" t="s">
        <v>2327</v>
      </c>
      <c r="D1306" s="36" t="str">
        <f>VLOOKUP(S1306, method!$A$1:$B$15, 2, 0)</f>
        <v>中後</v>
      </c>
      <c r="E1306">
        <v>275</v>
      </c>
      <c r="F1306">
        <v>9</v>
      </c>
      <c r="G1306" t="s">
        <v>469</v>
      </c>
      <c r="H1306" t="s">
        <v>467</v>
      </c>
      <c r="I1306" s="43">
        <v>1200</v>
      </c>
      <c r="J1306" s="32" t="s">
        <v>435</v>
      </c>
      <c r="K1306">
        <v>3</v>
      </c>
      <c r="L1306">
        <v>12</v>
      </c>
      <c r="M1306">
        <v>63</v>
      </c>
      <c r="N1306" s="25" t="s">
        <v>166</v>
      </c>
      <c r="O1306" s="18" t="s">
        <v>116</v>
      </c>
      <c r="P1306" t="s">
        <v>492</v>
      </c>
      <c r="Q1306">
        <v>36</v>
      </c>
      <c r="R1306">
        <v>118</v>
      </c>
      <c r="S1306">
        <v>9</v>
      </c>
      <c r="T1306">
        <v>8</v>
      </c>
      <c r="U1306">
        <v>9</v>
      </c>
      <c r="Y1306" t="s">
        <v>1616</v>
      </c>
      <c r="Z1306">
        <v>1083</v>
      </c>
      <c r="AA1306" t="s">
        <v>1617</v>
      </c>
    </row>
    <row r="1307" spans="1:27" x14ac:dyDescent="0.25">
      <c r="A1307" s="22" t="s">
        <v>275</v>
      </c>
      <c r="B1307" s="26" t="s">
        <v>295</v>
      </c>
      <c r="C1307" s="26" t="s">
        <v>2327</v>
      </c>
      <c r="D1307" s="38" t="str">
        <f>VLOOKUP(S1307, method!$A$1:$B$15, 2, 0)</f>
        <v>留後</v>
      </c>
      <c r="E1307">
        <v>210</v>
      </c>
      <c r="F1307">
        <v>9</v>
      </c>
      <c r="G1307" t="s">
        <v>1053</v>
      </c>
      <c r="H1307" t="s">
        <v>429</v>
      </c>
      <c r="I1307" s="43">
        <v>1200</v>
      </c>
      <c r="J1307" s="32" t="s">
        <v>446</v>
      </c>
      <c r="K1307">
        <v>3</v>
      </c>
      <c r="L1307">
        <v>8</v>
      </c>
      <c r="M1307">
        <v>65</v>
      </c>
      <c r="N1307" s="25" t="s">
        <v>166</v>
      </c>
      <c r="O1307" s="18" t="s">
        <v>116</v>
      </c>
      <c r="P1307" t="s">
        <v>674</v>
      </c>
      <c r="Q1307">
        <v>94</v>
      </c>
      <c r="R1307">
        <v>120</v>
      </c>
      <c r="S1307">
        <v>11</v>
      </c>
      <c r="T1307">
        <v>12</v>
      </c>
      <c r="U1307">
        <v>9</v>
      </c>
      <c r="Y1307" t="s">
        <v>326</v>
      </c>
      <c r="Z1307">
        <v>1081</v>
      </c>
      <c r="AA1307" t="s">
        <v>1618</v>
      </c>
    </row>
    <row r="1308" spans="1:27" x14ac:dyDescent="0.25">
      <c r="A1308" s="22" t="s">
        <v>275</v>
      </c>
      <c r="B1308" s="26" t="s">
        <v>295</v>
      </c>
      <c r="C1308" s="26" t="s">
        <v>2327</v>
      </c>
      <c r="D1308" s="37" t="str">
        <f>VLOOKUP(S1308, method!$A$1:$B$15, 2, 0)</f>
        <v>中前</v>
      </c>
      <c r="E1308">
        <v>230</v>
      </c>
      <c r="F1308" s="34">
        <v>4</v>
      </c>
      <c r="G1308" t="s">
        <v>899</v>
      </c>
      <c r="H1308" s="31" t="s">
        <v>450</v>
      </c>
      <c r="I1308" s="43">
        <v>1200</v>
      </c>
      <c r="J1308" s="32" t="s">
        <v>435</v>
      </c>
      <c r="K1308">
        <v>3</v>
      </c>
      <c r="L1308">
        <v>4</v>
      </c>
      <c r="M1308">
        <v>67</v>
      </c>
      <c r="N1308" s="25" t="s">
        <v>166</v>
      </c>
      <c r="O1308" s="17" t="s">
        <v>393</v>
      </c>
      <c r="P1308" s="12" t="s">
        <v>456</v>
      </c>
      <c r="Q1308">
        <v>4.3</v>
      </c>
      <c r="R1308">
        <v>126</v>
      </c>
      <c r="S1308">
        <v>5</v>
      </c>
      <c r="T1308">
        <v>5</v>
      </c>
      <c r="U1308">
        <v>4</v>
      </c>
      <c r="Y1308" t="s">
        <v>1060</v>
      </c>
      <c r="Z1308">
        <v>1041</v>
      </c>
      <c r="AA1308" t="s">
        <v>1614</v>
      </c>
    </row>
    <row r="1309" spans="1:27" x14ac:dyDescent="0.25">
      <c r="A1309" s="22" t="s">
        <v>275</v>
      </c>
      <c r="B1309" s="26" t="s">
        <v>295</v>
      </c>
      <c r="C1309" s="26" t="s">
        <v>2327</v>
      </c>
      <c r="D1309" s="38" t="str">
        <f>VLOOKUP(S1309, method!$A$1:$B$15, 2, 0)</f>
        <v>留後</v>
      </c>
      <c r="E1309">
        <v>174</v>
      </c>
      <c r="F1309" s="34">
        <v>4</v>
      </c>
      <c r="G1309" t="s">
        <v>628</v>
      </c>
      <c r="H1309" s="31" t="s">
        <v>455</v>
      </c>
      <c r="I1309" s="43">
        <v>1200</v>
      </c>
      <c r="J1309" s="32" t="s">
        <v>435</v>
      </c>
      <c r="K1309">
        <v>3</v>
      </c>
      <c r="L1309">
        <v>10</v>
      </c>
      <c r="M1309">
        <v>67</v>
      </c>
      <c r="N1309" s="25" t="s">
        <v>166</v>
      </c>
      <c r="O1309" s="19" t="s">
        <v>63</v>
      </c>
      <c r="P1309" s="12" t="s">
        <v>464</v>
      </c>
      <c r="Q1309">
        <v>10</v>
      </c>
      <c r="R1309">
        <v>126</v>
      </c>
      <c r="S1309">
        <v>11</v>
      </c>
      <c r="T1309">
        <v>11</v>
      </c>
      <c r="U1309">
        <v>4</v>
      </c>
      <c r="Y1309" t="s">
        <v>296</v>
      </c>
      <c r="Z1309">
        <v>1057</v>
      </c>
      <c r="AA1309" t="s">
        <v>1614</v>
      </c>
    </row>
    <row r="1310" spans="1:27" x14ac:dyDescent="0.25">
      <c r="A1310" s="22" t="s">
        <v>275</v>
      </c>
      <c r="B1310" s="26" t="s">
        <v>295</v>
      </c>
      <c r="C1310" s="26" t="s">
        <v>2327</v>
      </c>
      <c r="D1310" s="37" t="str">
        <f>VLOOKUP(S1310, method!$A$1:$B$15, 2, 0)</f>
        <v>中前</v>
      </c>
      <c r="E1310">
        <v>137</v>
      </c>
      <c r="F1310">
        <v>6</v>
      </c>
      <c r="G1310" t="s">
        <v>670</v>
      </c>
      <c r="H1310" s="42" t="s">
        <v>445</v>
      </c>
      <c r="I1310" s="43">
        <v>1200</v>
      </c>
      <c r="J1310" s="32" t="s">
        <v>435</v>
      </c>
      <c r="K1310">
        <v>3</v>
      </c>
      <c r="L1310">
        <v>5</v>
      </c>
      <c r="M1310">
        <v>67</v>
      </c>
      <c r="N1310" s="25" t="s">
        <v>166</v>
      </c>
      <c r="O1310" s="16" t="s">
        <v>316</v>
      </c>
      <c r="P1310" s="12" t="s">
        <v>456</v>
      </c>
      <c r="Q1310">
        <v>16</v>
      </c>
      <c r="R1310">
        <v>126</v>
      </c>
      <c r="S1310">
        <v>6</v>
      </c>
      <c r="T1310">
        <v>10</v>
      </c>
      <c r="U1310">
        <v>6</v>
      </c>
      <c r="Y1310" t="s">
        <v>1269</v>
      </c>
      <c r="Z1310">
        <v>1058</v>
      </c>
      <c r="AA1310" t="s">
        <v>1619</v>
      </c>
    </row>
    <row r="1311" spans="1:27" x14ac:dyDescent="0.25">
      <c r="A1311" s="22" t="s">
        <v>275</v>
      </c>
      <c r="B1311" s="27" t="s">
        <v>299</v>
      </c>
      <c r="C1311" s="27" t="s">
        <v>2328</v>
      </c>
      <c r="D1311" s="35" t="str">
        <f>VLOOKUP(S1311, method!$A$1:$B$15, 2, 0)</f>
        <v>放頭</v>
      </c>
      <c r="E1311">
        <v>17</v>
      </c>
      <c r="F1311" s="28">
        <v>2</v>
      </c>
      <c r="G1311" t="s">
        <v>544</v>
      </c>
      <c r="H1311" s="31" t="s">
        <v>450</v>
      </c>
      <c r="I1311" s="43">
        <v>1200</v>
      </c>
      <c r="J1311" s="32" t="s">
        <v>435</v>
      </c>
      <c r="K1311">
        <v>4</v>
      </c>
      <c r="L1311">
        <v>10</v>
      </c>
      <c r="M1311">
        <v>49</v>
      </c>
      <c r="N1311" s="19" t="s">
        <v>24</v>
      </c>
      <c r="O1311" s="22" t="s">
        <v>471</v>
      </c>
      <c r="P1311" s="12" t="s">
        <v>521</v>
      </c>
      <c r="Q1311">
        <v>3.5</v>
      </c>
      <c r="R1311">
        <v>122</v>
      </c>
      <c r="S1311">
        <v>3</v>
      </c>
      <c r="T1311">
        <v>2</v>
      </c>
      <c r="U1311">
        <v>2</v>
      </c>
      <c r="Y1311" t="s">
        <v>1304</v>
      </c>
      <c r="Z1311">
        <v>1131</v>
      </c>
      <c r="AA1311" t="s">
        <v>16</v>
      </c>
    </row>
    <row r="1312" spans="1:27" x14ac:dyDescent="0.25">
      <c r="A1312" s="22" t="s">
        <v>275</v>
      </c>
      <c r="B1312" s="27" t="s">
        <v>299</v>
      </c>
      <c r="C1312" s="27" t="s">
        <v>2328</v>
      </c>
      <c r="D1312" s="37" t="str">
        <f>VLOOKUP(S1312, method!$A$1:$B$15, 2, 0)</f>
        <v>中前</v>
      </c>
      <c r="E1312">
        <v>840</v>
      </c>
      <c r="F1312" s="28">
        <v>3</v>
      </c>
      <c r="G1312" t="s">
        <v>547</v>
      </c>
      <c r="H1312" s="31" t="s">
        <v>455</v>
      </c>
      <c r="I1312" s="43">
        <v>1200</v>
      </c>
      <c r="J1312" s="32" t="s">
        <v>446</v>
      </c>
      <c r="K1312">
        <v>4</v>
      </c>
      <c r="L1312">
        <v>8</v>
      </c>
      <c r="M1312">
        <v>50</v>
      </c>
      <c r="N1312" s="19" t="s">
        <v>24</v>
      </c>
      <c r="O1312" s="20" t="s">
        <v>58</v>
      </c>
      <c r="P1312" s="12" t="s">
        <v>591</v>
      </c>
      <c r="Q1312">
        <v>6.6</v>
      </c>
      <c r="R1312">
        <v>125</v>
      </c>
      <c r="S1312">
        <v>4</v>
      </c>
      <c r="T1312">
        <v>4</v>
      </c>
      <c r="U1312">
        <v>3</v>
      </c>
      <c r="Y1312" t="s">
        <v>300</v>
      </c>
      <c r="Z1312">
        <v>1139</v>
      </c>
      <c r="AA1312" t="s">
        <v>16</v>
      </c>
    </row>
    <row r="1313" spans="1:28" x14ac:dyDescent="0.25">
      <c r="A1313" s="22" t="s">
        <v>275</v>
      </c>
      <c r="B1313" s="27" t="s">
        <v>299</v>
      </c>
      <c r="C1313" s="27" t="s">
        <v>2328</v>
      </c>
      <c r="D1313" s="35" t="str">
        <f>VLOOKUP(S1313, method!$A$1:$B$15, 2, 0)</f>
        <v>放頭</v>
      </c>
      <c r="E1313">
        <v>779</v>
      </c>
      <c r="F1313" s="34">
        <v>4</v>
      </c>
      <c r="G1313" t="s">
        <v>549</v>
      </c>
      <c r="H1313" s="31" t="s">
        <v>461</v>
      </c>
      <c r="I1313" s="43">
        <v>1200</v>
      </c>
      <c r="J1313" s="32" t="s">
        <v>446</v>
      </c>
      <c r="K1313">
        <v>4</v>
      </c>
      <c r="L1313">
        <v>7</v>
      </c>
      <c r="M1313">
        <v>51</v>
      </c>
      <c r="N1313" s="19" t="s">
        <v>24</v>
      </c>
      <c r="O1313" s="20" t="s">
        <v>58</v>
      </c>
      <c r="P1313" s="12" t="s">
        <v>451</v>
      </c>
      <c r="Q1313">
        <v>8.3000000000000007</v>
      </c>
      <c r="R1313">
        <v>126</v>
      </c>
      <c r="S1313">
        <v>3</v>
      </c>
      <c r="T1313">
        <v>3</v>
      </c>
      <c r="U1313">
        <v>4</v>
      </c>
      <c r="Y1313" t="s">
        <v>1189</v>
      </c>
      <c r="Z1313">
        <v>1114</v>
      </c>
      <c r="AA1313" t="s">
        <v>16</v>
      </c>
    </row>
    <row r="1314" spans="1:28" x14ac:dyDescent="0.25">
      <c r="A1314" s="22" t="s">
        <v>275</v>
      </c>
      <c r="B1314" s="27" t="s">
        <v>299</v>
      </c>
      <c r="C1314" s="27" t="s">
        <v>2328</v>
      </c>
      <c r="D1314" s="35" t="str">
        <f>VLOOKUP(S1314, method!$A$1:$B$15, 2, 0)</f>
        <v>放頭</v>
      </c>
      <c r="E1314">
        <v>731</v>
      </c>
      <c r="F1314">
        <v>6</v>
      </c>
      <c r="G1314" t="s">
        <v>523</v>
      </c>
      <c r="H1314" s="31" t="s">
        <v>450</v>
      </c>
      <c r="I1314">
        <v>1650</v>
      </c>
      <c r="J1314" s="33" t="s">
        <v>499</v>
      </c>
      <c r="K1314">
        <v>4</v>
      </c>
      <c r="L1314">
        <v>5</v>
      </c>
      <c r="M1314">
        <v>53</v>
      </c>
      <c r="N1314" s="19" t="s">
        <v>24</v>
      </c>
      <c r="O1314" s="22" t="s">
        <v>471</v>
      </c>
      <c r="P1314">
        <v>3</v>
      </c>
      <c r="Q1314">
        <v>8</v>
      </c>
      <c r="R1314">
        <v>129</v>
      </c>
      <c r="S1314">
        <v>2</v>
      </c>
      <c r="T1314">
        <v>2</v>
      </c>
      <c r="U1314">
        <v>2</v>
      </c>
      <c r="V1314">
        <v>6</v>
      </c>
      <c r="Y1314" t="s">
        <v>1620</v>
      </c>
      <c r="Z1314">
        <v>1124</v>
      </c>
      <c r="AA1314" t="s">
        <v>497</v>
      </c>
    </row>
    <row r="1315" spans="1:28" x14ac:dyDescent="0.25">
      <c r="A1315" s="22" t="s">
        <v>275</v>
      </c>
      <c r="B1315" s="27" t="s">
        <v>299</v>
      </c>
      <c r="C1315" s="27" t="s">
        <v>2328</v>
      </c>
      <c r="D1315" s="37" t="str">
        <f>VLOOKUP(S1315, method!$A$1:$B$15, 2, 0)</f>
        <v>中前</v>
      </c>
      <c r="E1315">
        <v>690</v>
      </c>
      <c r="F1315">
        <v>6</v>
      </c>
      <c r="G1315" t="s">
        <v>593</v>
      </c>
      <c r="H1315" s="31" t="s">
        <v>461</v>
      </c>
      <c r="I1315">
        <v>1650</v>
      </c>
      <c r="J1315" s="32" t="s">
        <v>446</v>
      </c>
      <c r="K1315">
        <v>4</v>
      </c>
      <c r="L1315">
        <v>4</v>
      </c>
      <c r="M1315">
        <v>55</v>
      </c>
      <c r="N1315" s="19" t="s">
        <v>24</v>
      </c>
      <c r="O1315" s="16" t="s">
        <v>13</v>
      </c>
      <c r="P1315" t="s">
        <v>572</v>
      </c>
      <c r="Q1315">
        <v>4.8</v>
      </c>
      <c r="R1315">
        <v>130</v>
      </c>
      <c r="S1315">
        <v>7</v>
      </c>
      <c r="T1315">
        <v>7</v>
      </c>
      <c r="U1315">
        <v>7</v>
      </c>
      <c r="V1315">
        <v>6</v>
      </c>
      <c r="Y1315" t="s">
        <v>1036</v>
      </c>
      <c r="Z1315">
        <v>1117</v>
      </c>
      <c r="AA1315" t="s">
        <v>213</v>
      </c>
    </row>
    <row r="1316" spans="1:28" x14ac:dyDescent="0.25">
      <c r="A1316" s="22" t="s">
        <v>275</v>
      </c>
      <c r="B1316" s="27" t="s">
        <v>299</v>
      </c>
      <c r="C1316" s="27" t="s">
        <v>2328</v>
      </c>
      <c r="D1316" s="37" t="str">
        <f>VLOOKUP(S1316, method!$A$1:$B$15, 2, 0)</f>
        <v>中前</v>
      </c>
      <c r="E1316">
        <v>654</v>
      </c>
      <c r="F1316" s="34">
        <v>4</v>
      </c>
      <c r="G1316" t="s">
        <v>449</v>
      </c>
      <c r="H1316" s="31" t="s">
        <v>450</v>
      </c>
      <c r="I1316">
        <v>1650</v>
      </c>
      <c r="J1316" s="32" t="s">
        <v>435</v>
      </c>
      <c r="K1316">
        <v>4</v>
      </c>
      <c r="L1316">
        <v>3</v>
      </c>
      <c r="M1316">
        <v>55</v>
      </c>
      <c r="N1316" s="19" t="s">
        <v>24</v>
      </c>
      <c r="O1316" s="23" t="s">
        <v>487</v>
      </c>
      <c r="P1316" s="12" t="s">
        <v>521</v>
      </c>
      <c r="Q1316">
        <v>8.1</v>
      </c>
      <c r="R1316">
        <v>127</v>
      </c>
      <c r="S1316">
        <v>5</v>
      </c>
      <c r="T1316">
        <v>6</v>
      </c>
      <c r="U1316">
        <v>6</v>
      </c>
      <c r="V1316">
        <v>4</v>
      </c>
      <c r="Y1316" t="s">
        <v>573</v>
      </c>
      <c r="Z1316">
        <v>1107</v>
      </c>
      <c r="AA1316" t="s">
        <v>213</v>
      </c>
    </row>
    <row r="1317" spans="1:28" x14ac:dyDescent="0.25">
      <c r="A1317" s="22" t="s">
        <v>275</v>
      </c>
      <c r="B1317" s="27" t="s">
        <v>299</v>
      </c>
      <c r="C1317" s="27" t="s">
        <v>2328</v>
      </c>
      <c r="D1317" s="37" t="str">
        <f>VLOOKUP(S1317, method!$A$1:$B$15, 2, 0)</f>
        <v>中前</v>
      </c>
      <c r="E1317">
        <v>615</v>
      </c>
      <c r="F1317" s="34">
        <v>5</v>
      </c>
      <c r="G1317" t="s">
        <v>555</v>
      </c>
      <c r="H1317" s="31" t="s">
        <v>461</v>
      </c>
      <c r="I1317" s="43">
        <v>1200</v>
      </c>
      <c r="J1317" s="32" t="s">
        <v>435</v>
      </c>
      <c r="K1317">
        <v>4</v>
      </c>
      <c r="L1317">
        <v>1</v>
      </c>
      <c r="M1317">
        <v>56</v>
      </c>
      <c r="N1317" s="19" t="s">
        <v>24</v>
      </c>
      <c r="O1317" s="20" t="s">
        <v>58</v>
      </c>
      <c r="P1317" s="12" t="s">
        <v>464</v>
      </c>
      <c r="Q1317">
        <v>3.6</v>
      </c>
      <c r="R1317">
        <v>132</v>
      </c>
      <c r="S1317">
        <v>4</v>
      </c>
      <c r="T1317">
        <v>4</v>
      </c>
      <c r="U1317">
        <v>5</v>
      </c>
      <c r="Y1317" t="s">
        <v>1096</v>
      </c>
      <c r="Z1317">
        <v>1109</v>
      </c>
      <c r="AA1317" t="s">
        <v>213</v>
      </c>
    </row>
    <row r="1318" spans="1:28" x14ac:dyDescent="0.25">
      <c r="A1318" s="22" t="s">
        <v>275</v>
      </c>
      <c r="B1318" s="27" t="s">
        <v>299</v>
      </c>
      <c r="C1318" s="27" t="s">
        <v>2328</v>
      </c>
      <c r="D1318" s="37" t="str">
        <f>VLOOKUP(S1318, method!$A$1:$B$15, 2, 0)</f>
        <v>中前</v>
      </c>
      <c r="E1318">
        <v>556</v>
      </c>
      <c r="F1318">
        <v>6</v>
      </c>
      <c r="G1318" t="s">
        <v>557</v>
      </c>
      <c r="H1318" s="42" t="s">
        <v>445</v>
      </c>
      <c r="I1318" s="43">
        <v>1200</v>
      </c>
      <c r="J1318" s="32" t="s">
        <v>446</v>
      </c>
      <c r="K1318">
        <v>4</v>
      </c>
      <c r="L1318">
        <v>12</v>
      </c>
      <c r="M1318">
        <v>56</v>
      </c>
      <c r="N1318" s="19" t="s">
        <v>24</v>
      </c>
      <c r="O1318" s="22" t="s">
        <v>471</v>
      </c>
      <c r="P1318" t="s">
        <v>519</v>
      </c>
      <c r="Q1318">
        <v>13</v>
      </c>
      <c r="R1318">
        <v>131</v>
      </c>
      <c r="S1318">
        <v>5</v>
      </c>
      <c r="T1318">
        <v>5</v>
      </c>
      <c r="U1318">
        <v>6</v>
      </c>
      <c r="Y1318" t="s">
        <v>1102</v>
      </c>
      <c r="Z1318">
        <v>1102</v>
      </c>
      <c r="AA1318" t="s">
        <v>213</v>
      </c>
    </row>
    <row r="1319" spans="1:28" x14ac:dyDescent="0.25">
      <c r="A1319" s="22" t="s">
        <v>275</v>
      </c>
      <c r="B1319" s="27" t="s">
        <v>299</v>
      </c>
      <c r="C1319" s="27" t="s">
        <v>2328</v>
      </c>
      <c r="D1319" s="37" t="str">
        <f>VLOOKUP(S1319, method!$A$1:$B$15, 2, 0)</f>
        <v>中前</v>
      </c>
      <c r="E1319">
        <v>518</v>
      </c>
      <c r="F1319" s="28">
        <v>2</v>
      </c>
      <c r="G1319" t="s">
        <v>596</v>
      </c>
      <c r="H1319" s="31" t="s">
        <v>455</v>
      </c>
      <c r="I1319" s="43">
        <v>1200</v>
      </c>
      <c r="J1319" s="32" t="s">
        <v>446</v>
      </c>
      <c r="K1319">
        <v>4</v>
      </c>
      <c r="L1319">
        <v>1</v>
      </c>
      <c r="M1319">
        <v>54</v>
      </c>
      <c r="N1319" s="19" t="s">
        <v>24</v>
      </c>
      <c r="O1319" s="22" t="s">
        <v>471</v>
      </c>
      <c r="P1319" s="12" t="s">
        <v>591</v>
      </c>
      <c r="Q1319">
        <v>4.9000000000000004</v>
      </c>
      <c r="R1319">
        <v>128</v>
      </c>
      <c r="S1319">
        <v>5</v>
      </c>
      <c r="T1319">
        <v>5</v>
      </c>
      <c r="U1319">
        <v>2</v>
      </c>
      <c r="Y1319" t="s">
        <v>1133</v>
      </c>
      <c r="Z1319">
        <v>1096</v>
      </c>
      <c r="AA1319" t="s">
        <v>213</v>
      </c>
    </row>
    <row r="1320" spans="1:28" x14ac:dyDescent="0.25">
      <c r="A1320" s="22" t="s">
        <v>275</v>
      </c>
      <c r="B1320" s="27" t="s">
        <v>299</v>
      </c>
      <c r="C1320" s="27" t="s">
        <v>2328</v>
      </c>
      <c r="D1320" s="35" t="str">
        <f>VLOOKUP(S1320, method!$A$1:$B$15, 2, 0)</f>
        <v>放頭</v>
      </c>
      <c r="E1320">
        <v>447</v>
      </c>
      <c r="F1320">
        <v>9</v>
      </c>
      <c r="G1320" t="s">
        <v>1372</v>
      </c>
      <c r="H1320" t="s">
        <v>434</v>
      </c>
      <c r="I1320">
        <v>1400</v>
      </c>
      <c r="J1320" s="32" t="s">
        <v>435</v>
      </c>
      <c r="K1320">
        <v>4</v>
      </c>
      <c r="L1320">
        <v>9</v>
      </c>
      <c r="M1320">
        <v>56</v>
      </c>
      <c r="N1320" s="19" t="s">
        <v>24</v>
      </c>
      <c r="O1320" s="23" t="s">
        <v>622</v>
      </c>
      <c r="P1320">
        <v>4</v>
      </c>
      <c r="Q1320">
        <v>30</v>
      </c>
      <c r="R1320">
        <v>129</v>
      </c>
      <c r="S1320">
        <v>2</v>
      </c>
      <c r="T1320">
        <v>1</v>
      </c>
      <c r="U1320">
        <v>1</v>
      </c>
      <c r="V1320">
        <v>9</v>
      </c>
      <c r="Y1320" t="s">
        <v>586</v>
      </c>
      <c r="Z1320">
        <v>1108</v>
      </c>
      <c r="AA1320" t="s">
        <v>213</v>
      </c>
    </row>
    <row r="1321" spans="1:28" x14ac:dyDescent="0.25">
      <c r="A1321" s="22" t="s">
        <v>275</v>
      </c>
      <c r="B1321" s="27" t="s">
        <v>299</v>
      </c>
      <c r="C1321" s="27" t="s">
        <v>2328</v>
      </c>
      <c r="D1321" s="37" t="str">
        <f>VLOOKUP(S1321, method!$A$1:$B$15, 2, 0)</f>
        <v>中前</v>
      </c>
      <c r="E1321">
        <v>410</v>
      </c>
      <c r="F1321">
        <v>9</v>
      </c>
      <c r="G1321" t="s">
        <v>1159</v>
      </c>
      <c r="H1321" t="s">
        <v>429</v>
      </c>
      <c r="I1321">
        <v>1400</v>
      </c>
      <c r="J1321" s="32" t="s">
        <v>435</v>
      </c>
      <c r="K1321">
        <v>4</v>
      </c>
      <c r="L1321">
        <v>4</v>
      </c>
      <c r="M1321">
        <v>57</v>
      </c>
      <c r="N1321" s="19" t="s">
        <v>24</v>
      </c>
      <c r="O1321" s="23" t="s">
        <v>487</v>
      </c>
      <c r="P1321" t="s">
        <v>541</v>
      </c>
      <c r="Q1321">
        <v>18</v>
      </c>
      <c r="R1321">
        <v>129</v>
      </c>
      <c r="S1321">
        <v>7</v>
      </c>
      <c r="T1321">
        <v>8</v>
      </c>
      <c r="U1321">
        <v>8</v>
      </c>
      <c r="V1321">
        <v>9</v>
      </c>
      <c r="Y1321" t="s">
        <v>529</v>
      </c>
      <c r="Z1321">
        <v>1104</v>
      </c>
      <c r="AA1321" t="s">
        <v>213</v>
      </c>
    </row>
    <row r="1322" spans="1:28" x14ac:dyDescent="0.25">
      <c r="A1322" s="22" t="s">
        <v>275</v>
      </c>
      <c r="B1322" s="27" t="s">
        <v>299</v>
      </c>
      <c r="C1322" s="27" t="s">
        <v>2328</v>
      </c>
      <c r="E1322">
        <v>87</v>
      </c>
      <c r="F1322" t="s">
        <v>720</v>
      </c>
      <c r="G1322" t="s">
        <v>827</v>
      </c>
      <c r="H1322" s="31" t="s">
        <v>450</v>
      </c>
      <c r="I1322">
        <v>1650</v>
      </c>
      <c r="J1322" s="32" t="s">
        <v>435</v>
      </c>
      <c r="K1322">
        <v>4</v>
      </c>
      <c r="L1322" t="s">
        <v>546</v>
      </c>
      <c r="M1322">
        <v>57</v>
      </c>
      <c r="N1322" s="19" t="s">
        <v>24</v>
      </c>
      <c r="O1322" s="23" t="s">
        <v>487</v>
      </c>
      <c r="P1322" t="s">
        <v>546</v>
      </c>
      <c r="Q1322" t="s">
        <v>546</v>
      </c>
      <c r="R1322">
        <v>131</v>
      </c>
      <c r="S1322" t="s">
        <v>546</v>
      </c>
      <c r="Y1322" t="s">
        <v>546</v>
      </c>
      <c r="Z1322" t="s">
        <v>546</v>
      </c>
      <c r="AA1322" t="s">
        <v>546</v>
      </c>
      <c r="AB1322" t="s">
        <v>546</v>
      </c>
    </row>
    <row r="1323" spans="1:28" x14ac:dyDescent="0.25">
      <c r="A1323" s="22" t="s">
        <v>275</v>
      </c>
      <c r="B1323" s="27" t="s">
        <v>299</v>
      </c>
      <c r="C1323" s="27" t="s">
        <v>2328</v>
      </c>
      <c r="D1323" s="37" t="str">
        <f>VLOOKUP(S1323, method!$A$1:$B$15, 2, 0)</f>
        <v>中前</v>
      </c>
      <c r="E1323">
        <v>13</v>
      </c>
      <c r="F1323" s="34">
        <v>4</v>
      </c>
      <c r="G1323" t="s">
        <v>655</v>
      </c>
      <c r="H1323" s="31" t="s">
        <v>450</v>
      </c>
      <c r="I1323" s="43">
        <v>1200</v>
      </c>
      <c r="J1323" s="32" t="s">
        <v>435</v>
      </c>
      <c r="K1323">
        <v>4</v>
      </c>
      <c r="L1323">
        <v>6</v>
      </c>
      <c r="M1323">
        <v>57</v>
      </c>
      <c r="N1323" s="19" t="s">
        <v>24</v>
      </c>
      <c r="O1323" s="23" t="s">
        <v>487</v>
      </c>
      <c r="P1323" t="s">
        <v>699</v>
      </c>
      <c r="Q1323">
        <v>15</v>
      </c>
      <c r="R1323">
        <v>129</v>
      </c>
      <c r="S1323">
        <v>5</v>
      </c>
      <c r="T1323">
        <v>5</v>
      </c>
      <c r="U1323">
        <v>4</v>
      </c>
      <c r="Y1323" t="s">
        <v>1621</v>
      </c>
      <c r="Z1323">
        <v>1082</v>
      </c>
      <c r="AA1323" t="s">
        <v>213</v>
      </c>
    </row>
    <row r="1324" spans="1:28" x14ac:dyDescent="0.25">
      <c r="A1324" s="22" t="s">
        <v>275</v>
      </c>
      <c r="B1324" s="27" t="s">
        <v>299</v>
      </c>
      <c r="C1324" s="27" t="s">
        <v>2328</v>
      </c>
      <c r="D1324" s="36" t="str">
        <f>VLOOKUP(S1324, method!$A$1:$B$15, 2, 0)</f>
        <v>中後</v>
      </c>
      <c r="E1324">
        <v>799</v>
      </c>
      <c r="F1324" s="34">
        <v>5</v>
      </c>
      <c r="G1324" t="s">
        <v>830</v>
      </c>
      <c r="H1324" s="31" t="s">
        <v>450</v>
      </c>
      <c r="I1324" s="43">
        <v>1200</v>
      </c>
      <c r="J1324" s="32" t="s">
        <v>435</v>
      </c>
      <c r="K1324">
        <v>4</v>
      </c>
      <c r="L1324">
        <v>2</v>
      </c>
      <c r="M1324">
        <v>57</v>
      </c>
      <c r="N1324" s="19" t="s">
        <v>24</v>
      </c>
      <c r="O1324" s="23" t="s">
        <v>487</v>
      </c>
      <c r="P1324">
        <v>3</v>
      </c>
      <c r="Q1324">
        <v>3.9</v>
      </c>
      <c r="R1324">
        <v>132</v>
      </c>
      <c r="S1324">
        <v>8</v>
      </c>
      <c r="T1324">
        <v>9</v>
      </c>
      <c r="U1324">
        <v>5</v>
      </c>
      <c r="Y1324" t="s">
        <v>1180</v>
      </c>
      <c r="Z1324">
        <v>1095</v>
      </c>
      <c r="AA1324" t="s">
        <v>213</v>
      </c>
    </row>
    <row r="1325" spans="1:28" x14ac:dyDescent="0.25">
      <c r="A1325" s="22" t="s">
        <v>275</v>
      </c>
      <c r="B1325" s="27" t="s">
        <v>299</v>
      </c>
      <c r="C1325" s="27" t="s">
        <v>2328</v>
      </c>
      <c r="D1325" s="35" t="str">
        <f>VLOOKUP(S1325, method!$A$1:$B$15, 2, 0)</f>
        <v>放頭</v>
      </c>
      <c r="E1325">
        <v>745</v>
      </c>
      <c r="F1325" s="28">
        <v>1</v>
      </c>
      <c r="G1325" t="s">
        <v>966</v>
      </c>
      <c r="H1325" s="31" t="s">
        <v>455</v>
      </c>
      <c r="I1325" s="43">
        <v>1200</v>
      </c>
      <c r="J1325" s="32" t="s">
        <v>435</v>
      </c>
      <c r="K1325">
        <v>4</v>
      </c>
      <c r="L1325">
        <v>8</v>
      </c>
      <c r="M1325">
        <v>51</v>
      </c>
      <c r="N1325" s="19" t="s">
        <v>24</v>
      </c>
      <c r="O1325" s="23" t="s">
        <v>487</v>
      </c>
      <c r="P1325" s="12" t="s">
        <v>662</v>
      </c>
      <c r="Q1325">
        <v>13</v>
      </c>
      <c r="R1325">
        <v>125</v>
      </c>
      <c r="S1325">
        <v>1</v>
      </c>
      <c r="T1325">
        <v>1</v>
      </c>
      <c r="U1325">
        <v>1</v>
      </c>
      <c r="Y1325" t="s">
        <v>303</v>
      </c>
      <c r="Z1325">
        <v>1106</v>
      </c>
      <c r="AA1325" t="s">
        <v>213</v>
      </c>
    </row>
    <row r="1326" spans="1:28" x14ac:dyDescent="0.25">
      <c r="A1326" s="22" t="s">
        <v>275</v>
      </c>
      <c r="B1326" s="27" t="s">
        <v>299</v>
      </c>
      <c r="C1326" s="27" t="s">
        <v>2328</v>
      </c>
      <c r="D1326" s="35" t="str">
        <f>VLOOKUP(S1326, method!$A$1:$B$15, 2, 0)</f>
        <v>放頭</v>
      </c>
      <c r="E1326">
        <v>688</v>
      </c>
      <c r="F1326" s="34">
        <v>4</v>
      </c>
      <c r="G1326" t="s">
        <v>580</v>
      </c>
      <c r="H1326" s="42" t="s">
        <v>445</v>
      </c>
      <c r="I1326" s="43">
        <v>1200</v>
      </c>
      <c r="J1326" s="32" t="s">
        <v>435</v>
      </c>
      <c r="K1326">
        <v>4</v>
      </c>
      <c r="L1326">
        <v>3</v>
      </c>
      <c r="M1326">
        <v>52</v>
      </c>
      <c r="N1326" s="19" t="s">
        <v>24</v>
      </c>
      <c r="O1326" s="23" t="s">
        <v>487</v>
      </c>
      <c r="P1326" t="s">
        <v>519</v>
      </c>
      <c r="Q1326">
        <v>9.4</v>
      </c>
      <c r="R1326">
        <v>124</v>
      </c>
      <c r="S1326">
        <v>2</v>
      </c>
      <c r="T1326">
        <v>3</v>
      </c>
      <c r="U1326">
        <v>4</v>
      </c>
      <c r="Y1326" t="s">
        <v>1598</v>
      </c>
      <c r="Z1326">
        <v>1108</v>
      </c>
      <c r="AA1326" t="s">
        <v>213</v>
      </c>
    </row>
    <row r="1327" spans="1:28" x14ac:dyDescent="0.25">
      <c r="A1327" s="22" t="s">
        <v>275</v>
      </c>
      <c r="B1327" s="27" t="s">
        <v>299</v>
      </c>
      <c r="C1327" s="27" t="s">
        <v>2328</v>
      </c>
      <c r="D1327" s="35" t="str">
        <f>VLOOKUP(S1327, method!$A$1:$B$15, 2, 0)</f>
        <v>放頭</v>
      </c>
      <c r="E1327">
        <v>630</v>
      </c>
      <c r="F1327" s="34">
        <v>5</v>
      </c>
      <c r="G1327" t="s">
        <v>737</v>
      </c>
      <c r="H1327" s="31" t="s">
        <v>450</v>
      </c>
      <c r="I1327" s="43">
        <v>1200</v>
      </c>
      <c r="J1327" s="33" t="s">
        <v>499</v>
      </c>
      <c r="K1327">
        <v>4</v>
      </c>
      <c r="L1327">
        <v>2</v>
      </c>
      <c r="M1327">
        <v>52</v>
      </c>
      <c r="N1327" s="19" t="s">
        <v>24</v>
      </c>
      <c r="O1327" s="23" t="s">
        <v>487</v>
      </c>
      <c r="P1327" s="12">
        <v>2</v>
      </c>
      <c r="Q1327">
        <v>8.3000000000000007</v>
      </c>
      <c r="R1327">
        <v>122</v>
      </c>
      <c r="S1327">
        <v>3</v>
      </c>
      <c r="T1327">
        <v>4</v>
      </c>
      <c r="U1327">
        <v>5</v>
      </c>
      <c r="Y1327" t="s">
        <v>1242</v>
      </c>
      <c r="Z1327">
        <v>1113</v>
      </c>
      <c r="AA1327" t="s">
        <v>515</v>
      </c>
    </row>
    <row r="1328" spans="1:28" x14ac:dyDescent="0.25">
      <c r="A1328" s="22" t="s">
        <v>275</v>
      </c>
      <c r="B1328" s="16" t="s">
        <v>302</v>
      </c>
      <c r="C1328" s="16" t="s">
        <v>2329</v>
      </c>
      <c r="D1328" s="35" t="str">
        <f>VLOOKUP(S1328, method!$A$1:$B$15, 2, 0)</f>
        <v>放頭</v>
      </c>
      <c r="E1328">
        <v>825</v>
      </c>
      <c r="F1328">
        <v>12</v>
      </c>
      <c r="G1328" t="s">
        <v>590</v>
      </c>
      <c r="H1328" s="31" t="s">
        <v>450</v>
      </c>
      <c r="I1328" s="43">
        <v>1200</v>
      </c>
      <c r="J1328" s="32" t="s">
        <v>446</v>
      </c>
      <c r="K1328">
        <v>4</v>
      </c>
      <c r="L1328">
        <v>7</v>
      </c>
      <c r="M1328">
        <v>51</v>
      </c>
      <c r="N1328" s="23" t="s">
        <v>138</v>
      </c>
      <c r="O1328" s="17" t="s">
        <v>121</v>
      </c>
      <c r="P1328">
        <v>14</v>
      </c>
      <c r="Q1328">
        <v>12</v>
      </c>
      <c r="R1328">
        <v>126</v>
      </c>
      <c r="S1328">
        <v>2</v>
      </c>
      <c r="T1328">
        <v>2</v>
      </c>
      <c r="U1328">
        <v>12</v>
      </c>
      <c r="Y1328" t="s">
        <v>1219</v>
      </c>
      <c r="Z1328">
        <v>1217</v>
      </c>
      <c r="AA1328" t="s">
        <v>546</v>
      </c>
    </row>
    <row r="1329" spans="1:28" x14ac:dyDescent="0.25">
      <c r="A1329" s="22" t="s">
        <v>275</v>
      </c>
      <c r="B1329" s="16" t="s">
        <v>302</v>
      </c>
      <c r="C1329" s="16" t="s">
        <v>2329</v>
      </c>
      <c r="E1329">
        <v>750</v>
      </c>
      <c r="F1329" t="s">
        <v>720</v>
      </c>
      <c r="G1329" t="s">
        <v>551</v>
      </c>
      <c r="H1329" s="31" t="s">
        <v>455</v>
      </c>
      <c r="I1329" s="43">
        <v>1200</v>
      </c>
      <c r="J1329" s="32" t="s">
        <v>446</v>
      </c>
      <c r="K1329">
        <v>4</v>
      </c>
      <c r="L1329" t="s">
        <v>546</v>
      </c>
      <c r="M1329">
        <v>51</v>
      </c>
      <c r="N1329" s="23" t="s">
        <v>138</v>
      </c>
      <c r="O1329" s="20" t="s">
        <v>19</v>
      </c>
      <c r="P1329" t="s">
        <v>546</v>
      </c>
      <c r="Q1329" t="s">
        <v>546</v>
      </c>
      <c r="R1329">
        <v>130</v>
      </c>
      <c r="S1329" t="s">
        <v>546</v>
      </c>
      <c r="Y1329" t="s">
        <v>546</v>
      </c>
      <c r="Z1329" t="s">
        <v>546</v>
      </c>
      <c r="AA1329" t="s">
        <v>546</v>
      </c>
      <c r="AB1329" t="s">
        <v>546</v>
      </c>
    </row>
    <row r="1330" spans="1:28" x14ac:dyDescent="0.25">
      <c r="A1330" s="22" t="s">
        <v>275</v>
      </c>
      <c r="B1330" s="16" t="s">
        <v>302</v>
      </c>
      <c r="C1330" s="16" t="s">
        <v>2329</v>
      </c>
      <c r="D1330" s="35" t="str">
        <f>VLOOKUP(S1330, method!$A$1:$B$15, 2, 0)</f>
        <v>放頭</v>
      </c>
      <c r="E1330">
        <v>719</v>
      </c>
      <c r="F1330">
        <v>6</v>
      </c>
      <c r="G1330" t="s">
        <v>1541</v>
      </c>
      <c r="H1330" t="s">
        <v>518</v>
      </c>
      <c r="I1330" s="43">
        <v>1200</v>
      </c>
      <c r="J1330" s="32" t="s">
        <v>435</v>
      </c>
      <c r="K1330">
        <v>4</v>
      </c>
      <c r="L1330">
        <v>3</v>
      </c>
      <c r="M1330">
        <v>52</v>
      </c>
      <c r="N1330" s="23" t="s">
        <v>138</v>
      </c>
      <c r="O1330" s="23" t="s">
        <v>487</v>
      </c>
      <c r="P1330" s="12" t="s">
        <v>558</v>
      </c>
      <c r="Q1330">
        <v>17</v>
      </c>
      <c r="R1330">
        <v>124</v>
      </c>
      <c r="S1330">
        <v>1</v>
      </c>
      <c r="T1330">
        <v>1</v>
      </c>
      <c r="U1330">
        <v>6</v>
      </c>
      <c r="Y1330" t="s">
        <v>324</v>
      </c>
      <c r="Z1330">
        <v>1212</v>
      </c>
      <c r="AA1330" t="s">
        <v>1492</v>
      </c>
    </row>
    <row r="1331" spans="1:28" x14ac:dyDescent="0.25">
      <c r="A1331" s="22" t="s">
        <v>275</v>
      </c>
      <c r="B1331" s="16" t="s">
        <v>302</v>
      </c>
      <c r="C1331" s="16" t="s">
        <v>2329</v>
      </c>
      <c r="D1331" s="36" t="str">
        <f>VLOOKUP(S1331, method!$A$1:$B$15, 2, 0)</f>
        <v>中後</v>
      </c>
      <c r="E1331">
        <v>664</v>
      </c>
      <c r="F1331">
        <v>9</v>
      </c>
      <c r="G1331" t="s">
        <v>1341</v>
      </c>
      <c r="H1331" t="s">
        <v>429</v>
      </c>
      <c r="I1331" s="43">
        <v>1200</v>
      </c>
      <c r="J1331" s="32" t="s">
        <v>435</v>
      </c>
      <c r="K1331">
        <v>4</v>
      </c>
      <c r="L1331">
        <v>6</v>
      </c>
      <c r="M1331">
        <v>54</v>
      </c>
      <c r="N1331" s="23" t="s">
        <v>138</v>
      </c>
      <c r="O1331" s="23" t="s">
        <v>487</v>
      </c>
      <c r="P1331" t="s">
        <v>837</v>
      </c>
      <c r="Q1331">
        <v>12</v>
      </c>
      <c r="R1331">
        <v>126</v>
      </c>
      <c r="S1331">
        <v>9</v>
      </c>
      <c r="T1331">
        <v>9</v>
      </c>
      <c r="U1331">
        <v>9</v>
      </c>
      <c r="Y1331" t="s">
        <v>1598</v>
      </c>
      <c r="Z1331">
        <v>1212</v>
      </c>
      <c r="AA1331" t="s">
        <v>167</v>
      </c>
    </row>
    <row r="1332" spans="1:28" x14ac:dyDescent="0.25">
      <c r="A1332" s="22" t="s">
        <v>275</v>
      </c>
      <c r="B1332" s="16" t="s">
        <v>302</v>
      </c>
      <c r="C1332" s="16" t="s">
        <v>2329</v>
      </c>
      <c r="D1332" s="35" t="str">
        <f>VLOOKUP(S1332, method!$A$1:$B$15, 2, 0)</f>
        <v>放頭</v>
      </c>
      <c r="E1332">
        <v>559</v>
      </c>
      <c r="F1332">
        <v>10</v>
      </c>
      <c r="G1332" t="s">
        <v>557</v>
      </c>
      <c r="H1332" s="42" t="s">
        <v>445</v>
      </c>
      <c r="I1332" s="43">
        <v>1200</v>
      </c>
      <c r="J1332" s="32" t="s">
        <v>446</v>
      </c>
      <c r="K1332">
        <v>4</v>
      </c>
      <c r="L1332">
        <v>2</v>
      </c>
      <c r="M1332">
        <v>56</v>
      </c>
      <c r="N1332" s="23" t="s">
        <v>138</v>
      </c>
      <c r="O1332" s="23" t="s">
        <v>487</v>
      </c>
      <c r="P1332" t="s">
        <v>600</v>
      </c>
      <c r="Q1332">
        <v>4.4000000000000004</v>
      </c>
      <c r="R1332">
        <v>129</v>
      </c>
      <c r="S1332">
        <v>3</v>
      </c>
      <c r="T1332">
        <v>4</v>
      </c>
      <c r="U1332">
        <v>10</v>
      </c>
      <c r="Y1332" t="s">
        <v>303</v>
      </c>
      <c r="Z1332">
        <v>1217</v>
      </c>
      <c r="AA1332" t="s">
        <v>167</v>
      </c>
    </row>
    <row r="1333" spans="1:28" x14ac:dyDescent="0.25">
      <c r="A1333" s="22" t="s">
        <v>275</v>
      </c>
      <c r="B1333" s="16" t="s">
        <v>302</v>
      </c>
      <c r="C1333" s="16" t="s">
        <v>2329</v>
      </c>
      <c r="D1333" s="37" t="str">
        <f>VLOOKUP(S1333, method!$A$1:$B$15, 2, 0)</f>
        <v>中前</v>
      </c>
      <c r="E1333">
        <v>508</v>
      </c>
      <c r="F1333" s="34">
        <v>5</v>
      </c>
      <c r="G1333" t="s">
        <v>683</v>
      </c>
      <c r="H1333" t="s">
        <v>441</v>
      </c>
      <c r="I1333" s="43">
        <v>1200</v>
      </c>
      <c r="J1333" s="32" t="s">
        <v>446</v>
      </c>
      <c r="K1333">
        <v>4</v>
      </c>
      <c r="L1333">
        <v>4</v>
      </c>
      <c r="M1333">
        <v>57</v>
      </c>
      <c r="N1333" s="23" t="s">
        <v>138</v>
      </c>
      <c r="O1333" s="16" t="s">
        <v>29</v>
      </c>
      <c r="P1333" t="s">
        <v>600</v>
      </c>
      <c r="Q1333">
        <v>12</v>
      </c>
      <c r="R1333">
        <v>130</v>
      </c>
      <c r="S1333">
        <v>5</v>
      </c>
      <c r="T1333">
        <v>5</v>
      </c>
      <c r="U1333">
        <v>5</v>
      </c>
      <c r="Y1333" t="s">
        <v>1622</v>
      </c>
      <c r="Z1333">
        <v>1211</v>
      </c>
      <c r="AA1333" t="s">
        <v>1623</v>
      </c>
    </row>
    <row r="1334" spans="1:28" x14ac:dyDescent="0.25">
      <c r="A1334" s="22" t="s">
        <v>275</v>
      </c>
      <c r="B1334" s="16" t="s">
        <v>302</v>
      </c>
      <c r="C1334" s="16" t="s">
        <v>2329</v>
      </c>
      <c r="D1334" s="35" t="str">
        <f>VLOOKUP(S1334, method!$A$1:$B$15, 2, 0)</f>
        <v>放頭</v>
      </c>
      <c r="E1334">
        <v>381</v>
      </c>
      <c r="F1334">
        <v>13</v>
      </c>
      <c r="G1334" t="s">
        <v>602</v>
      </c>
      <c r="H1334" t="s">
        <v>539</v>
      </c>
      <c r="I1334">
        <v>1400</v>
      </c>
      <c r="J1334" s="32" t="s">
        <v>435</v>
      </c>
      <c r="K1334">
        <v>4</v>
      </c>
      <c r="L1334">
        <v>11</v>
      </c>
      <c r="M1334">
        <v>57</v>
      </c>
      <c r="N1334" s="23" t="s">
        <v>138</v>
      </c>
      <c r="O1334" s="17" t="s">
        <v>121</v>
      </c>
      <c r="P1334" t="s">
        <v>696</v>
      </c>
      <c r="Q1334">
        <v>9.6</v>
      </c>
      <c r="R1334">
        <v>134</v>
      </c>
      <c r="S1334">
        <v>1</v>
      </c>
      <c r="T1334">
        <v>1</v>
      </c>
      <c r="U1334">
        <v>1</v>
      </c>
      <c r="V1334">
        <v>13</v>
      </c>
      <c r="Y1334" t="s">
        <v>1624</v>
      </c>
      <c r="Z1334">
        <v>1218</v>
      </c>
      <c r="AA1334" t="s">
        <v>546</v>
      </c>
    </row>
    <row r="1335" spans="1:28" x14ac:dyDescent="0.25">
      <c r="A1335" s="22" t="s">
        <v>275</v>
      </c>
      <c r="B1335" s="16" t="s">
        <v>302</v>
      </c>
      <c r="C1335" s="16" t="s">
        <v>2329</v>
      </c>
      <c r="D1335" s="37" t="str">
        <f>VLOOKUP(S1335, method!$A$1:$B$15, 2, 0)</f>
        <v>中前</v>
      </c>
      <c r="E1335">
        <v>332</v>
      </c>
      <c r="F1335">
        <v>7</v>
      </c>
      <c r="G1335" t="s">
        <v>887</v>
      </c>
      <c r="H1335" s="31" t="s">
        <v>450</v>
      </c>
      <c r="I1335" s="43">
        <v>1200</v>
      </c>
      <c r="J1335" s="32" t="s">
        <v>435</v>
      </c>
      <c r="K1335">
        <v>4</v>
      </c>
      <c r="L1335">
        <v>11</v>
      </c>
      <c r="M1335">
        <v>57</v>
      </c>
      <c r="N1335" s="23" t="s">
        <v>138</v>
      </c>
      <c r="O1335" s="17" t="s">
        <v>121</v>
      </c>
      <c r="P1335" s="12" t="s">
        <v>558</v>
      </c>
      <c r="Q1335">
        <v>8.5</v>
      </c>
      <c r="R1335">
        <v>133</v>
      </c>
      <c r="S1335">
        <v>6</v>
      </c>
      <c r="T1335">
        <v>5</v>
      </c>
      <c r="U1335">
        <v>7</v>
      </c>
      <c r="Y1335" t="s">
        <v>1228</v>
      </c>
      <c r="Z1335">
        <v>1213</v>
      </c>
      <c r="AA1335" t="s">
        <v>546</v>
      </c>
    </row>
    <row r="1336" spans="1:28" x14ac:dyDescent="0.25">
      <c r="A1336" s="22" t="s">
        <v>275</v>
      </c>
      <c r="B1336" s="16" t="s">
        <v>302</v>
      </c>
      <c r="C1336" s="16" t="s">
        <v>2329</v>
      </c>
      <c r="D1336" s="35" t="str">
        <f>VLOOKUP(S1336, method!$A$1:$B$15, 2, 0)</f>
        <v>放頭</v>
      </c>
      <c r="E1336">
        <v>281</v>
      </c>
      <c r="F1336" s="34">
        <v>4</v>
      </c>
      <c r="G1336" t="s">
        <v>538</v>
      </c>
      <c r="H1336" t="s">
        <v>539</v>
      </c>
      <c r="I1336" s="43">
        <v>1200</v>
      </c>
      <c r="J1336" s="32" t="s">
        <v>435</v>
      </c>
      <c r="K1336">
        <v>4</v>
      </c>
      <c r="L1336">
        <v>5</v>
      </c>
      <c r="M1336">
        <v>57</v>
      </c>
      <c r="N1336" s="23" t="s">
        <v>138</v>
      </c>
      <c r="O1336" s="17" t="s">
        <v>121</v>
      </c>
      <c r="P1336" s="12" t="s">
        <v>451</v>
      </c>
      <c r="Q1336">
        <v>6.4</v>
      </c>
      <c r="R1336">
        <v>133</v>
      </c>
      <c r="S1336">
        <v>2</v>
      </c>
      <c r="T1336">
        <v>2</v>
      </c>
      <c r="U1336">
        <v>4</v>
      </c>
      <c r="Y1336" t="s">
        <v>356</v>
      </c>
      <c r="Z1336">
        <v>1238</v>
      </c>
      <c r="AA1336" t="s">
        <v>546</v>
      </c>
    </row>
    <row r="1337" spans="1:28" x14ac:dyDescent="0.25">
      <c r="A1337" s="22" t="s">
        <v>275</v>
      </c>
      <c r="B1337" s="16" t="s">
        <v>302</v>
      </c>
      <c r="C1337" s="16" t="s">
        <v>2329</v>
      </c>
      <c r="D1337" s="35" t="str">
        <f>VLOOKUP(S1337, method!$A$1:$B$15, 2, 0)</f>
        <v>放頭</v>
      </c>
      <c r="E1337">
        <v>240</v>
      </c>
      <c r="F1337" s="28">
        <v>1</v>
      </c>
      <c r="G1337" t="s">
        <v>1316</v>
      </c>
      <c r="H1337" t="s">
        <v>434</v>
      </c>
      <c r="I1337" s="43">
        <v>1200</v>
      </c>
      <c r="J1337" s="32" t="s">
        <v>435</v>
      </c>
      <c r="K1337">
        <v>4</v>
      </c>
      <c r="L1337">
        <v>1</v>
      </c>
      <c r="M1337">
        <v>51</v>
      </c>
      <c r="N1337" s="23" t="s">
        <v>138</v>
      </c>
      <c r="O1337" s="17" t="s">
        <v>121</v>
      </c>
      <c r="P1337" s="12" t="s">
        <v>662</v>
      </c>
      <c r="Q1337">
        <v>7.6</v>
      </c>
      <c r="R1337">
        <v>127</v>
      </c>
      <c r="S1337">
        <v>2</v>
      </c>
      <c r="T1337">
        <v>2</v>
      </c>
      <c r="U1337">
        <v>1</v>
      </c>
      <c r="Y1337" t="s">
        <v>1176</v>
      </c>
      <c r="Z1337">
        <v>1218</v>
      </c>
      <c r="AA1337" t="s">
        <v>546</v>
      </c>
    </row>
    <row r="1338" spans="1:28" x14ac:dyDescent="0.25">
      <c r="A1338" s="22" t="s">
        <v>275</v>
      </c>
      <c r="B1338" s="16" t="s">
        <v>302</v>
      </c>
      <c r="C1338" s="16" t="s">
        <v>2329</v>
      </c>
      <c r="D1338" s="35" t="str">
        <f>VLOOKUP(S1338, method!$A$1:$B$15, 2, 0)</f>
        <v>放頭</v>
      </c>
      <c r="E1338">
        <v>185</v>
      </c>
      <c r="F1338" s="28">
        <v>2</v>
      </c>
      <c r="G1338" t="s">
        <v>1319</v>
      </c>
      <c r="H1338" t="s">
        <v>506</v>
      </c>
      <c r="I1338">
        <v>1400</v>
      </c>
      <c r="J1338" s="32" t="s">
        <v>435</v>
      </c>
      <c r="K1338">
        <v>4</v>
      </c>
      <c r="L1338">
        <v>9</v>
      </c>
      <c r="M1338">
        <v>50</v>
      </c>
      <c r="N1338" s="23" t="s">
        <v>138</v>
      </c>
      <c r="O1338" s="17" t="s">
        <v>121</v>
      </c>
      <c r="P1338" s="12">
        <v>2</v>
      </c>
      <c r="Q1338">
        <v>12</v>
      </c>
      <c r="R1338">
        <v>126</v>
      </c>
      <c r="S1338">
        <v>1</v>
      </c>
      <c r="T1338">
        <v>1</v>
      </c>
      <c r="U1338">
        <v>1</v>
      </c>
      <c r="V1338">
        <v>2</v>
      </c>
      <c r="Y1338" t="s">
        <v>1256</v>
      </c>
      <c r="Z1338">
        <v>1227</v>
      </c>
      <c r="AA1338" t="s">
        <v>1492</v>
      </c>
    </row>
    <row r="1339" spans="1:28" x14ac:dyDescent="0.25">
      <c r="A1339" s="22" t="s">
        <v>275</v>
      </c>
      <c r="B1339" s="16" t="s">
        <v>302</v>
      </c>
      <c r="C1339" s="16" t="s">
        <v>2329</v>
      </c>
      <c r="D1339" s="36" t="str">
        <f>VLOOKUP(S1339, method!$A$1:$B$15, 2, 0)</f>
        <v>中後</v>
      </c>
      <c r="E1339">
        <v>114</v>
      </c>
      <c r="F1339">
        <v>7</v>
      </c>
      <c r="G1339" t="s">
        <v>723</v>
      </c>
      <c r="H1339" t="s">
        <v>506</v>
      </c>
      <c r="I1339" s="43">
        <v>1200</v>
      </c>
      <c r="J1339" s="32" t="s">
        <v>446</v>
      </c>
      <c r="K1339">
        <v>4</v>
      </c>
      <c r="L1339">
        <v>9</v>
      </c>
      <c r="M1339">
        <v>51</v>
      </c>
      <c r="N1339" s="23" t="s">
        <v>138</v>
      </c>
      <c r="O1339" s="17" t="s">
        <v>121</v>
      </c>
      <c r="P1339" t="s">
        <v>519</v>
      </c>
      <c r="Q1339">
        <v>8.6999999999999993</v>
      </c>
      <c r="R1339">
        <v>127</v>
      </c>
      <c r="S1339">
        <v>8</v>
      </c>
      <c r="T1339">
        <v>8</v>
      </c>
      <c r="U1339">
        <v>7</v>
      </c>
      <c r="Y1339" t="s">
        <v>163</v>
      </c>
      <c r="Z1339">
        <v>1220</v>
      </c>
      <c r="AA1339" t="s">
        <v>167</v>
      </c>
    </row>
    <row r="1340" spans="1:28" x14ac:dyDescent="0.25">
      <c r="A1340" s="22" t="s">
        <v>275</v>
      </c>
      <c r="B1340" s="16" t="s">
        <v>302</v>
      </c>
      <c r="C1340" s="16" t="s">
        <v>2329</v>
      </c>
      <c r="D1340" s="35" t="str">
        <f>VLOOKUP(S1340, method!$A$1:$B$15, 2, 0)</f>
        <v>放頭</v>
      </c>
      <c r="E1340">
        <v>89</v>
      </c>
      <c r="F1340" s="28">
        <v>3</v>
      </c>
      <c r="G1340" t="s">
        <v>827</v>
      </c>
      <c r="H1340" s="31" t="s">
        <v>450</v>
      </c>
      <c r="I1340" s="43">
        <v>1200</v>
      </c>
      <c r="J1340" s="32" t="s">
        <v>435</v>
      </c>
      <c r="K1340">
        <v>4</v>
      </c>
      <c r="L1340">
        <v>3</v>
      </c>
      <c r="M1340">
        <v>49</v>
      </c>
      <c r="N1340" s="23" t="s">
        <v>138</v>
      </c>
      <c r="O1340" s="17" t="s">
        <v>121</v>
      </c>
      <c r="P1340" s="12" t="s">
        <v>662</v>
      </c>
      <c r="Q1340">
        <v>6.8</v>
      </c>
      <c r="R1340">
        <v>125</v>
      </c>
      <c r="S1340">
        <v>2</v>
      </c>
      <c r="T1340">
        <v>2</v>
      </c>
      <c r="U1340">
        <v>3</v>
      </c>
      <c r="Y1340" t="s">
        <v>1019</v>
      </c>
      <c r="Z1340">
        <v>1225</v>
      </c>
      <c r="AA1340" t="s">
        <v>167</v>
      </c>
    </row>
    <row r="1341" spans="1:28" x14ac:dyDescent="0.25">
      <c r="A1341" s="22" t="s">
        <v>275</v>
      </c>
      <c r="B1341" s="16" t="s">
        <v>302</v>
      </c>
      <c r="C1341" s="16" t="s">
        <v>2329</v>
      </c>
      <c r="D1341" s="35" t="str">
        <f>VLOOKUP(S1341, method!$A$1:$B$15, 2, 0)</f>
        <v>放頭</v>
      </c>
      <c r="E1341">
        <v>68</v>
      </c>
      <c r="F1341">
        <v>6</v>
      </c>
      <c r="G1341" t="s">
        <v>866</v>
      </c>
      <c r="H1341" t="s">
        <v>441</v>
      </c>
      <c r="I1341" s="43">
        <v>1200</v>
      </c>
      <c r="J1341" s="32" t="s">
        <v>446</v>
      </c>
      <c r="K1341">
        <v>4</v>
      </c>
      <c r="L1341">
        <v>2</v>
      </c>
      <c r="M1341">
        <v>51</v>
      </c>
      <c r="N1341" s="23" t="s">
        <v>138</v>
      </c>
      <c r="O1341" s="24" t="s">
        <v>38</v>
      </c>
      <c r="P1341" t="s">
        <v>541</v>
      </c>
      <c r="Q1341">
        <v>9.8000000000000007</v>
      </c>
      <c r="R1341">
        <v>131</v>
      </c>
      <c r="S1341">
        <v>1</v>
      </c>
      <c r="T1341">
        <v>2</v>
      </c>
      <c r="U1341">
        <v>6</v>
      </c>
      <c r="Y1341" t="s">
        <v>153</v>
      </c>
      <c r="Z1341">
        <v>1235</v>
      </c>
      <c r="AA1341" t="s">
        <v>167</v>
      </c>
    </row>
    <row r="1342" spans="1:28" x14ac:dyDescent="0.25">
      <c r="A1342" s="22" t="s">
        <v>275</v>
      </c>
      <c r="B1342" s="16" t="s">
        <v>302</v>
      </c>
      <c r="C1342" s="16" t="s">
        <v>2329</v>
      </c>
      <c r="D1342" s="35" t="str">
        <f>VLOOKUP(S1342, method!$A$1:$B$15, 2, 0)</f>
        <v>放頭</v>
      </c>
      <c r="E1342">
        <v>826</v>
      </c>
      <c r="F1342">
        <v>8</v>
      </c>
      <c r="G1342" t="s">
        <v>611</v>
      </c>
      <c r="H1342" t="s">
        <v>434</v>
      </c>
      <c r="I1342">
        <v>1400</v>
      </c>
      <c r="J1342" s="32" t="s">
        <v>435</v>
      </c>
      <c r="K1342">
        <v>4</v>
      </c>
      <c r="L1342">
        <v>7</v>
      </c>
      <c r="M1342">
        <v>52</v>
      </c>
      <c r="N1342" s="23" t="s">
        <v>138</v>
      </c>
      <c r="O1342" s="24" t="s">
        <v>34</v>
      </c>
      <c r="P1342" t="s">
        <v>541</v>
      </c>
      <c r="Q1342">
        <v>55</v>
      </c>
      <c r="R1342">
        <v>129</v>
      </c>
      <c r="S1342">
        <v>1</v>
      </c>
      <c r="T1342">
        <v>2</v>
      </c>
      <c r="U1342">
        <v>2</v>
      </c>
      <c r="V1342">
        <v>8</v>
      </c>
      <c r="Y1342" t="s">
        <v>1310</v>
      </c>
      <c r="Z1342">
        <v>1242</v>
      </c>
      <c r="AA1342" t="s">
        <v>1389</v>
      </c>
    </row>
    <row r="1343" spans="1:28" x14ac:dyDescent="0.25">
      <c r="A1343" s="22" t="s">
        <v>275</v>
      </c>
      <c r="B1343" s="17" t="s">
        <v>305</v>
      </c>
      <c r="C1343" s="17" t="s">
        <v>2330</v>
      </c>
      <c r="D1343" s="38" t="str">
        <f>VLOOKUP(S1343, method!$A$1:$B$15, 2, 0)</f>
        <v>留後</v>
      </c>
      <c r="E1343">
        <v>33</v>
      </c>
      <c r="F1343">
        <v>7</v>
      </c>
      <c r="G1343" t="s">
        <v>1013</v>
      </c>
      <c r="H1343" s="31" t="s">
        <v>455</v>
      </c>
      <c r="I1343" s="43">
        <v>1200</v>
      </c>
      <c r="J1343" s="32" t="s">
        <v>446</v>
      </c>
      <c r="K1343">
        <v>4</v>
      </c>
      <c r="L1343">
        <v>12</v>
      </c>
      <c r="M1343">
        <v>48</v>
      </c>
      <c r="N1343" s="24" t="s">
        <v>145</v>
      </c>
      <c r="O1343" s="21" t="s">
        <v>44</v>
      </c>
      <c r="P1343" t="s">
        <v>519</v>
      </c>
      <c r="Q1343">
        <v>144</v>
      </c>
      <c r="R1343">
        <v>123</v>
      </c>
      <c r="S1343">
        <v>11</v>
      </c>
      <c r="T1343">
        <v>11</v>
      </c>
      <c r="U1343">
        <v>7</v>
      </c>
      <c r="Y1343" t="s">
        <v>306</v>
      </c>
      <c r="Z1343">
        <v>1090</v>
      </c>
      <c r="AA1343" t="s">
        <v>147</v>
      </c>
    </row>
    <row r="1344" spans="1:28" x14ac:dyDescent="0.25">
      <c r="A1344" s="22" t="s">
        <v>275</v>
      </c>
      <c r="B1344" s="17" t="s">
        <v>305</v>
      </c>
      <c r="C1344" s="17" t="s">
        <v>2330</v>
      </c>
      <c r="D1344" s="37" t="str">
        <f>VLOOKUP(S1344, method!$A$1:$B$15, 2, 0)</f>
        <v>中前</v>
      </c>
      <c r="E1344">
        <v>715</v>
      </c>
      <c r="F1344">
        <v>10</v>
      </c>
      <c r="G1344" t="s">
        <v>444</v>
      </c>
      <c r="H1344" s="42" t="s">
        <v>445</v>
      </c>
      <c r="I1344">
        <v>1650</v>
      </c>
      <c r="J1344" s="32" t="s">
        <v>446</v>
      </c>
      <c r="K1344">
        <v>4</v>
      </c>
      <c r="L1344">
        <v>6</v>
      </c>
      <c r="M1344">
        <v>52</v>
      </c>
      <c r="N1344" s="18" t="s">
        <v>89</v>
      </c>
      <c r="O1344" s="26" t="s">
        <v>389</v>
      </c>
      <c r="P1344" t="s">
        <v>533</v>
      </c>
      <c r="Q1344">
        <v>37</v>
      </c>
      <c r="R1344">
        <v>127</v>
      </c>
      <c r="S1344">
        <v>7</v>
      </c>
      <c r="T1344">
        <v>7</v>
      </c>
      <c r="U1344">
        <v>9</v>
      </c>
      <c r="V1344">
        <v>10</v>
      </c>
      <c r="Y1344" t="s">
        <v>1625</v>
      </c>
      <c r="Z1344">
        <v>1091</v>
      </c>
      <c r="AA1344" t="s">
        <v>147</v>
      </c>
    </row>
    <row r="1345" spans="1:27" x14ac:dyDescent="0.25">
      <c r="A1345" s="22" t="s">
        <v>275</v>
      </c>
      <c r="B1345" s="17" t="s">
        <v>305</v>
      </c>
      <c r="C1345" s="17" t="s">
        <v>2330</v>
      </c>
      <c r="D1345" s="35" t="str">
        <f>VLOOKUP(S1345, method!$A$1:$B$15, 2, 0)</f>
        <v>放頭</v>
      </c>
      <c r="E1345">
        <v>661</v>
      </c>
      <c r="F1345">
        <v>6</v>
      </c>
      <c r="G1345" t="s">
        <v>1341</v>
      </c>
      <c r="H1345" t="s">
        <v>429</v>
      </c>
      <c r="I1345">
        <v>1400</v>
      </c>
      <c r="J1345" s="32" t="s">
        <v>435</v>
      </c>
      <c r="K1345">
        <v>4</v>
      </c>
      <c r="L1345">
        <v>4</v>
      </c>
      <c r="M1345">
        <v>54</v>
      </c>
      <c r="N1345" s="18" t="s">
        <v>89</v>
      </c>
      <c r="O1345" s="22" t="s">
        <v>588</v>
      </c>
      <c r="P1345" t="s">
        <v>474</v>
      </c>
      <c r="Q1345">
        <v>41</v>
      </c>
      <c r="R1345">
        <v>119</v>
      </c>
      <c r="S1345">
        <v>3</v>
      </c>
      <c r="T1345">
        <v>3</v>
      </c>
      <c r="U1345">
        <v>3</v>
      </c>
      <c r="V1345">
        <v>6</v>
      </c>
      <c r="Y1345" t="s">
        <v>1626</v>
      </c>
      <c r="Z1345">
        <v>1094</v>
      </c>
      <c r="AA1345" t="s">
        <v>147</v>
      </c>
    </row>
    <row r="1346" spans="1:27" x14ac:dyDescent="0.25">
      <c r="A1346" s="22" t="s">
        <v>275</v>
      </c>
      <c r="B1346" s="17" t="s">
        <v>305</v>
      </c>
      <c r="C1346" s="17" t="s">
        <v>2330</v>
      </c>
      <c r="D1346" s="38" t="str">
        <f>VLOOKUP(S1346, method!$A$1:$B$15, 2, 0)</f>
        <v>留後</v>
      </c>
      <c r="E1346">
        <v>602</v>
      </c>
      <c r="F1346">
        <v>11</v>
      </c>
      <c r="G1346" t="s">
        <v>714</v>
      </c>
      <c r="H1346" t="s">
        <v>441</v>
      </c>
      <c r="I1346">
        <v>1400</v>
      </c>
      <c r="J1346" s="32" t="s">
        <v>446</v>
      </c>
      <c r="K1346">
        <v>4</v>
      </c>
      <c r="L1346">
        <v>11</v>
      </c>
      <c r="M1346">
        <v>57</v>
      </c>
      <c r="N1346" s="18" t="s">
        <v>89</v>
      </c>
      <c r="O1346" s="25" t="s">
        <v>49</v>
      </c>
      <c r="P1346" t="s">
        <v>634</v>
      </c>
      <c r="Q1346">
        <v>60</v>
      </c>
      <c r="R1346">
        <v>134</v>
      </c>
      <c r="S1346">
        <v>11</v>
      </c>
      <c r="T1346">
        <v>13</v>
      </c>
      <c r="U1346">
        <v>14</v>
      </c>
      <c r="V1346">
        <v>11</v>
      </c>
      <c r="Y1346" t="s">
        <v>1627</v>
      </c>
      <c r="Z1346">
        <v>1083</v>
      </c>
      <c r="AA1346" t="s">
        <v>543</v>
      </c>
    </row>
    <row r="1347" spans="1:27" x14ac:dyDescent="0.25">
      <c r="A1347" s="22" t="s">
        <v>275</v>
      </c>
      <c r="B1347" s="17" t="s">
        <v>305</v>
      </c>
      <c r="C1347" s="17" t="s">
        <v>2330</v>
      </c>
      <c r="D1347" s="38" t="str">
        <f>VLOOKUP(S1347, method!$A$1:$B$15, 2, 0)</f>
        <v>留後</v>
      </c>
      <c r="E1347">
        <v>539</v>
      </c>
      <c r="F1347">
        <v>13</v>
      </c>
      <c r="G1347" t="s">
        <v>716</v>
      </c>
      <c r="H1347" t="s">
        <v>467</v>
      </c>
      <c r="I1347">
        <v>1650</v>
      </c>
      <c r="J1347" s="32" t="s">
        <v>435</v>
      </c>
      <c r="K1347">
        <v>4</v>
      </c>
      <c r="L1347">
        <v>11</v>
      </c>
      <c r="M1347">
        <v>59</v>
      </c>
      <c r="N1347" s="18" t="s">
        <v>89</v>
      </c>
      <c r="O1347" s="16" t="s">
        <v>29</v>
      </c>
      <c r="P1347" t="s">
        <v>1092</v>
      </c>
      <c r="Q1347">
        <v>85</v>
      </c>
      <c r="R1347">
        <v>134</v>
      </c>
      <c r="S1347">
        <v>12</v>
      </c>
      <c r="T1347">
        <v>11</v>
      </c>
      <c r="U1347">
        <v>12</v>
      </c>
      <c r="V1347">
        <v>13</v>
      </c>
      <c r="Y1347" t="s">
        <v>1628</v>
      </c>
      <c r="Z1347">
        <v>1096</v>
      </c>
      <c r="AA1347" t="s">
        <v>546</v>
      </c>
    </row>
    <row r="1348" spans="1:27" x14ac:dyDescent="0.25">
      <c r="A1348" s="22" t="s">
        <v>275</v>
      </c>
      <c r="B1348" s="17" t="s">
        <v>305</v>
      </c>
      <c r="C1348" s="17" t="s">
        <v>2330</v>
      </c>
      <c r="D1348" s="36" t="str">
        <f>VLOOKUP(S1348, method!$A$1:$B$15, 2, 0)</f>
        <v>中後</v>
      </c>
      <c r="E1348">
        <v>493</v>
      </c>
      <c r="F1348">
        <v>8</v>
      </c>
      <c r="G1348" t="s">
        <v>599</v>
      </c>
      <c r="H1348" t="s">
        <v>429</v>
      </c>
      <c r="I1348">
        <v>1400</v>
      </c>
      <c r="J1348" s="32" t="s">
        <v>446</v>
      </c>
      <c r="K1348">
        <v>3</v>
      </c>
      <c r="L1348">
        <v>1</v>
      </c>
      <c r="M1348">
        <v>61</v>
      </c>
      <c r="N1348" s="18" t="s">
        <v>89</v>
      </c>
      <c r="O1348" s="22" t="s">
        <v>588</v>
      </c>
      <c r="P1348" t="s">
        <v>629</v>
      </c>
      <c r="Q1348">
        <v>31</v>
      </c>
      <c r="R1348">
        <v>110</v>
      </c>
      <c r="S1348">
        <v>8</v>
      </c>
      <c r="T1348">
        <v>8</v>
      </c>
      <c r="U1348">
        <v>8</v>
      </c>
      <c r="V1348">
        <v>8</v>
      </c>
      <c r="Y1348" t="s">
        <v>1629</v>
      </c>
      <c r="Z1348">
        <v>1112</v>
      </c>
      <c r="AA1348" t="s">
        <v>546</v>
      </c>
    </row>
    <row r="1349" spans="1:27" x14ac:dyDescent="0.25">
      <c r="A1349" s="22" t="s">
        <v>275</v>
      </c>
      <c r="B1349" s="17" t="s">
        <v>305</v>
      </c>
      <c r="C1349" s="17" t="s">
        <v>2330</v>
      </c>
      <c r="D1349" s="37" t="str">
        <f>VLOOKUP(S1349, method!$A$1:$B$15, 2, 0)</f>
        <v>中前</v>
      </c>
      <c r="E1349">
        <v>475</v>
      </c>
      <c r="F1349">
        <v>6</v>
      </c>
      <c r="G1349" t="s">
        <v>1040</v>
      </c>
      <c r="H1349" t="s">
        <v>518</v>
      </c>
      <c r="I1349" s="43">
        <v>1200</v>
      </c>
      <c r="J1349" s="32" t="s">
        <v>446</v>
      </c>
      <c r="K1349">
        <v>3</v>
      </c>
      <c r="L1349">
        <v>2</v>
      </c>
      <c r="M1349">
        <v>63</v>
      </c>
      <c r="N1349" s="18" t="s">
        <v>89</v>
      </c>
      <c r="O1349" s="22" t="s">
        <v>588</v>
      </c>
      <c r="P1349">
        <v>6</v>
      </c>
      <c r="Q1349">
        <v>57</v>
      </c>
      <c r="R1349">
        <v>105</v>
      </c>
      <c r="S1349">
        <v>7</v>
      </c>
      <c r="T1349">
        <v>9</v>
      </c>
      <c r="U1349">
        <v>6</v>
      </c>
      <c r="Y1349" t="s">
        <v>1630</v>
      </c>
      <c r="Z1349">
        <v>1119</v>
      </c>
      <c r="AA1349" t="s">
        <v>546</v>
      </c>
    </row>
    <row r="1350" spans="1:27" x14ac:dyDescent="0.25">
      <c r="A1350" s="22" t="s">
        <v>275</v>
      </c>
      <c r="B1350" s="17" t="s">
        <v>305</v>
      </c>
      <c r="C1350" s="17" t="s">
        <v>2330</v>
      </c>
      <c r="D1350" s="38" t="str">
        <f>VLOOKUP(S1350, method!$A$1:$B$15, 2, 0)</f>
        <v>留後</v>
      </c>
      <c r="E1350">
        <v>436</v>
      </c>
      <c r="F1350">
        <v>7</v>
      </c>
      <c r="G1350" t="s">
        <v>463</v>
      </c>
      <c r="H1350" t="s">
        <v>441</v>
      </c>
      <c r="I1350" s="43">
        <v>1200</v>
      </c>
      <c r="J1350" s="32" t="s">
        <v>446</v>
      </c>
      <c r="K1350">
        <v>3</v>
      </c>
      <c r="L1350">
        <v>2</v>
      </c>
      <c r="M1350">
        <v>65</v>
      </c>
      <c r="N1350" s="18" t="s">
        <v>89</v>
      </c>
      <c r="O1350" s="22" t="s">
        <v>588</v>
      </c>
      <c r="P1350" t="s">
        <v>436</v>
      </c>
      <c r="Q1350">
        <v>190</v>
      </c>
      <c r="R1350">
        <v>105</v>
      </c>
      <c r="S1350">
        <v>11</v>
      </c>
      <c r="T1350">
        <v>11</v>
      </c>
      <c r="U1350">
        <v>7</v>
      </c>
      <c r="Y1350" t="s">
        <v>370</v>
      </c>
      <c r="Z1350">
        <v>1122</v>
      </c>
      <c r="AA1350" t="s">
        <v>546</v>
      </c>
    </row>
    <row r="1351" spans="1:27" x14ac:dyDescent="0.25">
      <c r="A1351" s="22" t="s">
        <v>275</v>
      </c>
      <c r="B1351" s="17" t="s">
        <v>305</v>
      </c>
      <c r="C1351" s="17" t="s">
        <v>2330</v>
      </c>
      <c r="D1351" s="36" t="str">
        <f>VLOOKUP(S1351, method!$A$1:$B$15, 2, 0)</f>
        <v>中後</v>
      </c>
      <c r="E1351">
        <v>396</v>
      </c>
      <c r="F1351">
        <v>12</v>
      </c>
      <c r="G1351" t="s">
        <v>1042</v>
      </c>
      <c r="H1351" t="s">
        <v>506</v>
      </c>
      <c r="I1351" s="43">
        <v>1200</v>
      </c>
      <c r="J1351" s="32" t="s">
        <v>435</v>
      </c>
      <c r="K1351">
        <v>3</v>
      </c>
      <c r="L1351">
        <v>3</v>
      </c>
      <c r="M1351">
        <v>67</v>
      </c>
      <c r="N1351" s="18" t="s">
        <v>89</v>
      </c>
      <c r="O1351" s="25" t="s">
        <v>49</v>
      </c>
      <c r="P1351">
        <v>6</v>
      </c>
      <c r="Q1351">
        <v>138</v>
      </c>
      <c r="R1351">
        <v>122</v>
      </c>
      <c r="S1351">
        <v>9</v>
      </c>
      <c r="T1351">
        <v>9</v>
      </c>
      <c r="U1351">
        <v>12</v>
      </c>
      <c r="Y1351" t="s">
        <v>627</v>
      </c>
      <c r="Z1351">
        <v>1127</v>
      </c>
      <c r="AA1351" t="s">
        <v>546</v>
      </c>
    </row>
    <row r="1352" spans="1:27" x14ac:dyDescent="0.25">
      <c r="A1352" s="22" t="s">
        <v>275</v>
      </c>
      <c r="B1352" s="17" t="s">
        <v>305</v>
      </c>
      <c r="C1352" s="17" t="s">
        <v>2330</v>
      </c>
      <c r="D1352" s="38" t="str">
        <f>VLOOKUP(S1352, method!$A$1:$B$15, 2, 0)</f>
        <v>留後</v>
      </c>
      <c r="E1352">
        <v>344</v>
      </c>
      <c r="F1352">
        <v>11</v>
      </c>
      <c r="G1352" t="s">
        <v>1044</v>
      </c>
      <c r="H1352" t="s">
        <v>441</v>
      </c>
      <c r="I1352" s="43">
        <v>1200</v>
      </c>
      <c r="J1352" s="32" t="s">
        <v>435</v>
      </c>
      <c r="K1352">
        <v>3</v>
      </c>
      <c r="L1352">
        <v>10</v>
      </c>
      <c r="M1352">
        <v>67</v>
      </c>
      <c r="N1352" s="18" t="s">
        <v>89</v>
      </c>
      <c r="O1352" s="26" t="s">
        <v>389</v>
      </c>
      <c r="P1352">
        <v>5</v>
      </c>
      <c r="Q1352">
        <v>110</v>
      </c>
      <c r="R1352">
        <v>125</v>
      </c>
      <c r="S1352">
        <v>12</v>
      </c>
      <c r="T1352">
        <v>12</v>
      </c>
      <c r="U1352">
        <v>11</v>
      </c>
      <c r="Y1352" t="s">
        <v>1099</v>
      </c>
      <c r="Z1352">
        <v>1105</v>
      </c>
      <c r="AA1352" t="s">
        <v>546</v>
      </c>
    </row>
    <row r="1353" spans="1:27" x14ac:dyDescent="0.25">
      <c r="A1353" s="22" t="s">
        <v>275</v>
      </c>
      <c r="B1353" s="18" t="s">
        <v>308</v>
      </c>
      <c r="C1353" s="18" t="s">
        <v>2331</v>
      </c>
      <c r="D1353" s="36" t="str">
        <f>VLOOKUP(S1353, method!$A$1:$B$15, 2, 0)</f>
        <v>中後</v>
      </c>
      <c r="E1353">
        <v>33</v>
      </c>
      <c r="F1353" s="34">
        <v>5</v>
      </c>
      <c r="G1353" t="s">
        <v>1013</v>
      </c>
      <c r="H1353" s="31" t="s">
        <v>455</v>
      </c>
      <c r="I1353" s="43">
        <v>1200</v>
      </c>
      <c r="J1353" s="32" t="s">
        <v>446</v>
      </c>
      <c r="K1353">
        <v>4</v>
      </c>
      <c r="L1353">
        <v>8</v>
      </c>
      <c r="M1353">
        <v>42</v>
      </c>
      <c r="N1353" s="19" t="s">
        <v>94</v>
      </c>
      <c r="O1353" s="24" t="s">
        <v>34</v>
      </c>
      <c r="P1353" s="12">
        <v>2</v>
      </c>
      <c r="Q1353">
        <v>16</v>
      </c>
      <c r="R1353">
        <v>117</v>
      </c>
      <c r="S1353">
        <v>9</v>
      </c>
      <c r="T1353">
        <v>8</v>
      </c>
      <c r="U1353">
        <v>5</v>
      </c>
      <c r="Y1353" t="s">
        <v>1104</v>
      </c>
      <c r="Z1353">
        <v>1017</v>
      </c>
      <c r="AA1353" t="s">
        <v>191</v>
      </c>
    </row>
    <row r="1354" spans="1:27" x14ac:dyDescent="0.25">
      <c r="A1354" s="22" t="s">
        <v>275</v>
      </c>
      <c r="B1354" s="18" t="s">
        <v>308</v>
      </c>
      <c r="C1354" s="18" t="s">
        <v>2331</v>
      </c>
      <c r="D1354" s="36" t="str">
        <f>VLOOKUP(S1354, method!$A$1:$B$15, 2, 0)</f>
        <v>中後</v>
      </c>
      <c r="E1354">
        <v>825</v>
      </c>
      <c r="F1354">
        <v>9</v>
      </c>
      <c r="G1354" t="s">
        <v>590</v>
      </c>
      <c r="H1354" s="31" t="s">
        <v>450</v>
      </c>
      <c r="I1354" s="43">
        <v>1200</v>
      </c>
      <c r="J1354" s="32" t="s">
        <v>446</v>
      </c>
      <c r="K1354">
        <v>4</v>
      </c>
      <c r="L1354">
        <v>6</v>
      </c>
      <c r="M1354">
        <v>44</v>
      </c>
      <c r="N1354" s="19" t="s">
        <v>94</v>
      </c>
      <c r="O1354" s="19" t="s">
        <v>101</v>
      </c>
      <c r="P1354" t="s">
        <v>699</v>
      </c>
      <c r="Q1354">
        <v>12</v>
      </c>
      <c r="R1354">
        <v>119</v>
      </c>
      <c r="S1354">
        <v>8</v>
      </c>
      <c r="T1354">
        <v>8</v>
      </c>
      <c r="U1354">
        <v>9</v>
      </c>
      <c r="Y1354" t="s">
        <v>306</v>
      </c>
      <c r="Z1354">
        <v>1017</v>
      </c>
      <c r="AA1354" t="s">
        <v>191</v>
      </c>
    </row>
    <row r="1355" spans="1:27" x14ac:dyDescent="0.25">
      <c r="A1355" s="22" t="s">
        <v>275</v>
      </c>
      <c r="B1355" s="18" t="s">
        <v>308</v>
      </c>
      <c r="C1355" s="18" t="s">
        <v>2331</v>
      </c>
      <c r="D1355" s="38" t="str">
        <f>VLOOKUP(S1355, method!$A$1:$B$15, 2, 0)</f>
        <v>留後</v>
      </c>
      <c r="E1355">
        <v>783</v>
      </c>
      <c r="F1355" s="28">
        <v>2</v>
      </c>
      <c r="G1355" t="s">
        <v>549</v>
      </c>
      <c r="H1355" s="31" t="s">
        <v>461</v>
      </c>
      <c r="I1355" s="43">
        <v>1200</v>
      </c>
      <c r="J1355" s="32" t="s">
        <v>446</v>
      </c>
      <c r="K1355">
        <v>4</v>
      </c>
      <c r="L1355">
        <v>11</v>
      </c>
      <c r="M1355">
        <v>44</v>
      </c>
      <c r="N1355" s="19" t="s">
        <v>94</v>
      </c>
      <c r="O1355" s="17" t="s">
        <v>121</v>
      </c>
      <c r="P1355">
        <v>3</v>
      </c>
      <c r="Q1355">
        <v>22</v>
      </c>
      <c r="R1355">
        <v>119</v>
      </c>
      <c r="S1355">
        <v>12</v>
      </c>
      <c r="T1355">
        <v>12</v>
      </c>
      <c r="U1355">
        <v>2</v>
      </c>
      <c r="Y1355" t="s">
        <v>1213</v>
      </c>
      <c r="Z1355">
        <v>1023</v>
      </c>
      <c r="AA1355" t="s">
        <v>191</v>
      </c>
    </row>
    <row r="1356" spans="1:27" x14ac:dyDescent="0.25">
      <c r="A1356" s="22" t="s">
        <v>275</v>
      </c>
      <c r="B1356" s="18" t="s">
        <v>308</v>
      </c>
      <c r="C1356" s="18" t="s">
        <v>2331</v>
      </c>
      <c r="D1356" s="36" t="str">
        <f>VLOOKUP(S1356, method!$A$1:$B$15, 2, 0)</f>
        <v>中後</v>
      </c>
      <c r="E1356">
        <v>688</v>
      </c>
      <c r="F1356" s="34">
        <v>5</v>
      </c>
      <c r="G1356" t="s">
        <v>593</v>
      </c>
      <c r="H1356" s="31" t="s">
        <v>461</v>
      </c>
      <c r="I1356" s="43">
        <v>1200</v>
      </c>
      <c r="J1356" s="32" t="s">
        <v>446</v>
      </c>
      <c r="K1356">
        <v>4</v>
      </c>
      <c r="L1356">
        <v>10</v>
      </c>
      <c r="M1356">
        <v>46</v>
      </c>
      <c r="N1356" s="19" t="s">
        <v>94</v>
      </c>
      <c r="O1356" s="24" t="s">
        <v>34</v>
      </c>
      <c r="P1356" t="s">
        <v>600</v>
      </c>
      <c r="Q1356">
        <v>38</v>
      </c>
      <c r="R1356">
        <v>122</v>
      </c>
      <c r="S1356">
        <v>10</v>
      </c>
      <c r="T1356">
        <v>11</v>
      </c>
      <c r="U1356">
        <v>5</v>
      </c>
      <c r="Y1356" t="s">
        <v>309</v>
      </c>
      <c r="Z1356">
        <v>1013</v>
      </c>
      <c r="AA1356" t="s">
        <v>191</v>
      </c>
    </row>
    <row r="1357" spans="1:27" x14ac:dyDescent="0.25">
      <c r="A1357" s="22" t="s">
        <v>275</v>
      </c>
      <c r="B1357" s="18" t="s">
        <v>308</v>
      </c>
      <c r="C1357" s="18" t="s">
        <v>2331</v>
      </c>
      <c r="D1357" s="37" t="str">
        <f>VLOOKUP(S1357, method!$A$1:$B$15, 2, 0)</f>
        <v>中前</v>
      </c>
      <c r="E1357">
        <v>575</v>
      </c>
      <c r="F1357">
        <v>6</v>
      </c>
      <c r="G1357" t="s">
        <v>595</v>
      </c>
      <c r="H1357" s="31" t="s">
        <v>450</v>
      </c>
      <c r="I1357" s="43">
        <v>1200</v>
      </c>
      <c r="J1357" s="32" t="s">
        <v>446</v>
      </c>
      <c r="K1357">
        <v>4</v>
      </c>
      <c r="L1357">
        <v>3</v>
      </c>
      <c r="M1357">
        <v>48</v>
      </c>
      <c r="N1357" s="19" t="s">
        <v>94</v>
      </c>
      <c r="O1357" s="24" t="s">
        <v>34</v>
      </c>
      <c r="P1357" t="s">
        <v>600</v>
      </c>
      <c r="Q1357">
        <v>18</v>
      </c>
      <c r="R1357">
        <v>124</v>
      </c>
      <c r="S1357">
        <v>6</v>
      </c>
      <c r="T1357">
        <v>7</v>
      </c>
      <c r="U1357">
        <v>6</v>
      </c>
      <c r="Y1357" t="s">
        <v>156</v>
      </c>
      <c r="Z1357">
        <v>1017</v>
      </c>
      <c r="AA1357" t="s">
        <v>191</v>
      </c>
    </row>
    <row r="1358" spans="1:27" x14ac:dyDescent="0.25">
      <c r="A1358" s="22" t="s">
        <v>275</v>
      </c>
      <c r="B1358" s="18" t="s">
        <v>308</v>
      </c>
      <c r="C1358" s="18" t="s">
        <v>2331</v>
      </c>
      <c r="D1358" s="38" t="str">
        <f>VLOOKUP(S1358, method!$A$1:$B$15, 2, 0)</f>
        <v>留後</v>
      </c>
      <c r="E1358">
        <v>498</v>
      </c>
      <c r="F1358">
        <v>6</v>
      </c>
      <c r="G1358" t="s">
        <v>932</v>
      </c>
      <c r="H1358" s="31" t="s">
        <v>450</v>
      </c>
      <c r="I1358" s="43">
        <v>1200</v>
      </c>
      <c r="J1358" s="32" t="s">
        <v>446</v>
      </c>
      <c r="K1358">
        <v>4</v>
      </c>
      <c r="L1358">
        <v>9</v>
      </c>
      <c r="M1358">
        <v>48</v>
      </c>
      <c r="N1358" s="19" t="s">
        <v>94</v>
      </c>
      <c r="O1358" s="24" t="s">
        <v>34</v>
      </c>
      <c r="P1358" s="12" t="s">
        <v>521</v>
      </c>
      <c r="Q1358">
        <v>95</v>
      </c>
      <c r="R1358">
        <v>123</v>
      </c>
      <c r="S1358">
        <v>11</v>
      </c>
      <c r="T1358">
        <v>10</v>
      </c>
      <c r="U1358">
        <v>6</v>
      </c>
      <c r="Y1358" t="s">
        <v>1305</v>
      </c>
      <c r="Z1358">
        <v>1009</v>
      </c>
      <c r="AA1358" t="s">
        <v>191</v>
      </c>
    </row>
    <row r="1359" spans="1:27" x14ac:dyDescent="0.25">
      <c r="A1359" s="22" t="s">
        <v>275</v>
      </c>
      <c r="B1359" s="18" t="s">
        <v>308</v>
      </c>
      <c r="C1359" s="18" t="s">
        <v>2331</v>
      </c>
      <c r="D1359" s="37" t="str">
        <f>VLOOKUP(S1359, method!$A$1:$B$15, 2, 0)</f>
        <v>中前</v>
      </c>
      <c r="E1359">
        <v>428</v>
      </c>
      <c r="F1359">
        <v>9</v>
      </c>
      <c r="G1359" t="s">
        <v>463</v>
      </c>
      <c r="H1359" t="s">
        <v>441</v>
      </c>
      <c r="I1359" s="43">
        <v>1200</v>
      </c>
      <c r="J1359" s="32" t="s">
        <v>446</v>
      </c>
      <c r="K1359">
        <v>4</v>
      </c>
      <c r="L1359">
        <v>6</v>
      </c>
      <c r="M1359">
        <v>50</v>
      </c>
      <c r="N1359" s="19" t="s">
        <v>94</v>
      </c>
      <c r="O1359" s="27" t="s">
        <v>93</v>
      </c>
      <c r="P1359">
        <v>5</v>
      </c>
      <c r="Q1359">
        <v>98</v>
      </c>
      <c r="R1359">
        <v>125</v>
      </c>
      <c r="S1359">
        <v>7</v>
      </c>
      <c r="T1359">
        <v>7</v>
      </c>
      <c r="U1359">
        <v>9</v>
      </c>
      <c r="Y1359" t="s">
        <v>1125</v>
      </c>
      <c r="Z1359">
        <v>1018</v>
      </c>
      <c r="AA1359" t="s">
        <v>191</v>
      </c>
    </row>
    <row r="1360" spans="1:27" x14ac:dyDescent="0.25">
      <c r="A1360" s="22" t="s">
        <v>275</v>
      </c>
      <c r="B1360" s="18" t="s">
        <v>308</v>
      </c>
      <c r="C1360" s="18" t="s">
        <v>2331</v>
      </c>
      <c r="D1360" s="36" t="str">
        <f>VLOOKUP(S1360, method!$A$1:$B$15, 2, 0)</f>
        <v>中後</v>
      </c>
      <c r="E1360">
        <v>279</v>
      </c>
      <c r="F1360">
        <v>10</v>
      </c>
      <c r="G1360" t="s">
        <v>538</v>
      </c>
      <c r="H1360" t="s">
        <v>539</v>
      </c>
      <c r="I1360" s="43">
        <v>1200</v>
      </c>
      <c r="J1360" s="32" t="s">
        <v>435</v>
      </c>
      <c r="K1360">
        <v>4</v>
      </c>
      <c r="L1360">
        <v>7</v>
      </c>
      <c r="M1360">
        <v>52</v>
      </c>
      <c r="N1360" s="19" t="s">
        <v>94</v>
      </c>
      <c r="O1360" s="27" t="s">
        <v>93</v>
      </c>
      <c r="P1360">
        <v>6</v>
      </c>
      <c r="Q1360">
        <v>70</v>
      </c>
      <c r="R1360">
        <v>128</v>
      </c>
      <c r="S1360">
        <v>10</v>
      </c>
      <c r="T1360">
        <v>10</v>
      </c>
      <c r="U1360">
        <v>10</v>
      </c>
      <c r="Y1360" t="s">
        <v>1426</v>
      </c>
      <c r="Z1360">
        <v>1048</v>
      </c>
      <c r="AA1360" t="s">
        <v>584</v>
      </c>
    </row>
    <row r="1361" spans="1:28" x14ac:dyDescent="0.25">
      <c r="A1361" s="22" t="s">
        <v>275</v>
      </c>
      <c r="B1361" s="18" t="s">
        <v>308</v>
      </c>
      <c r="C1361" s="18" t="s">
        <v>2331</v>
      </c>
      <c r="E1361">
        <v>182</v>
      </c>
      <c r="F1361" t="s">
        <v>720</v>
      </c>
      <c r="G1361" t="s">
        <v>1319</v>
      </c>
      <c r="H1361" t="s">
        <v>506</v>
      </c>
      <c r="I1361" s="43">
        <v>1200</v>
      </c>
      <c r="J1361" s="32" t="s">
        <v>435</v>
      </c>
      <c r="K1361">
        <v>4</v>
      </c>
      <c r="L1361" t="s">
        <v>546</v>
      </c>
      <c r="M1361">
        <v>52</v>
      </c>
      <c r="N1361" s="19" t="s">
        <v>94</v>
      </c>
      <c r="O1361" s="27" t="s">
        <v>93</v>
      </c>
      <c r="P1361" t="s">
        <v>546</v>
      </c>
      <c r="Q1361" t="s">
        <v>546</v>
      </c>
      <c r="R1361">
        <v>131</v>
      </c>
      <c r="S1361" t="s">
        <v>546</v>
      </c>
      <c r="Y1361" t="s">
        <v>546</v>
      </c>
      <c r="Z1361" t="s">
        <v>546</v>
      </c>
      <c r="AA1361" t="s">
        <v>546</v>
      </c>
      <c r="AB1361" t="s">
        <v>546</v>
      </c>
    </row>
    <row r="1362" spans="1:28" x14ac:dyDescent="0.25">
      <c r="A1362" s="22" t="s">
        <v>275</v>
      </c>
      <c r="B1362" s="18" t="s">
        <v>308</v>
      </c>
      <c r="C1362" s="18" t="s">
        <v>2331</v>
      </c>
      <c r="D1362" s="36" t="str">
        <f>VLOOKUP(S1362, method!$A$1:$B$15, 2, 0)</f>
        <v>中後</v>
      </c>
      <c r="E1362">
        <v>114</v>
      </c>
      <c r="F1362">
        <v>12</v>
      </c>
      <c r="G1362" t="s">
        <v>723</v>
      </c>
      <c r="H1362" t="s">
        <v>506</v>
      </c>
      <c r="I1362" s="43">
        <v>1200</v>
      </c>
      <c r="J1362" s="32" t="s">
        <v>446</v>
      </c>
      <c r="K1362">
        <v>4</v>
      </c>
      <c r="L1362">
        <v>11</v>
      </c>
      <c r="M1362">
        <v>52</v>
      </c>
      <c r="N1362" s="19" t="s">
        <v>94</v>
      </c>
      <c r="O1362" s="27" t="s">
        <v>93</v>
      </c>
      <c r="P1362" t="s">
        <v>674</v>
      </c>
      <c r="Q1362">
        <v>33</v>
      </c>
      <c r="R1362">
        <v>128</v>
      </c>
      <c r="S1362">
        <v>10</v>
      </c>
      <c r="T1362">
        <v>9</v>
      </c>
      <c r="U1362">
        <v>12</v>
      </c>
      <c r="Y1362" t="s">
        <v>1631</v>
      </c>
      <c r="Z1362">
        <v>1040</v>
      </c>
      <c r="AA1362" t="s">
        <v>546</v>
      </c>
    </row>
    <row r="1363" spans="1:28" x14ac:dyDescent="0.25">
      <c r="A1363" s="22" t="s">
        <v>275</v>
      </c>
      <c r="B1363" s="19" t="s">
        <v>311</v>
      </c>
      <c r="C1363" s="19" t="s">
        <v>2332</v>
      </c>
      <c r="D1363" s="35" t="str">
        <f>VLOOKUP(S1363, method!$A$1:$B$15, 2, 0)</f>
        <v>放頭</v>
      </c>
      <c r="E1363">
        <v>663</v>
      </c>
      <c r="F1363">
        <v>10</v>
      </c>
      <c r="G1363" t="s">
        <v>1341</v>
      </c>
      <c r="H1363" t="s">
        <v>429</v>
      </c>
      <c r="I1363">
        <v>1400</v>
      </c>
      <c r="J1363" s="32" t="s">
        <v>435</v>
      </c>
      <c r="K1363">
        <v>4</v>
      </c>
      <c r="L1363">
        <v>3</v>
      </c>
      <c r="M1363">
        <v>46</v>
      </c>
      <c r="N1363" s="21" t="s">
        <v>35</v>
      </c>
      <c r="O1363" s="17" t="s">
        <v>121</v>
      </c>
      <c r="P1363" t="s">
        <v>447</v>
      </c>
      <c r="Q1363">
        <v>22</v>
      </c>
      <c r="R1363">
        <v>123</v>
      </c>
      <c r="S1363">
        <v>3</v>
      </c>
      <c r="T1363">
        <v>3</v>
      </c>
      <c r="U1363">
        <v>2</v>
      </c>
      <c r="V1363">
        <v>10</v>
      </c>
      <c r="Y1363" t="s">
        <v>1632</v>
      </c>
      <c r="Z1363">
        <v>1071</v>
      </c>
      <c r="AA1363" t="s">
        <v>546</v>
      </c>
    </row>
    <row r="1364" spans="1:28" x14ac:dyDescent="0.25">
      <c r="A1364" s="22" t="s">
        <v>275</v>
      </c>
      <c r="B1364" s="19" t="s">
        <v>311</v>
      </c>
      <c r="C1364" s="19" t="s">
        <v>2332</v>
      </c>
      <c r="D1364" s="35" t="str">
        <f>VLOOKUP(S1364, method!$A$1:$B$15, 2, 0)</f>
        <v>放頭</v>
      </c>
      <c r="E1364">
        <v>556</v>
      </c>
      <c r="F1364" s="34">
        <v>4</v>
      </c>
      <c r="G1364" t="s">
        <v>557</v>
      </c>
      <c r="H1364" s="42" t="s">
        <v>445</v>
      </c>
      <c r="I1364" s="43">
        <v>1200</v>
      </c>
      <c r="J1364" s="32" t="s">
        <v>446</v>
      </c>
      <c r="K1364">
        <v>4</v>
      </c>
      <c r="L1364">
        <v>2</v>
      </c>
      <c r="M1364">
        <v>48</v>
      </c>
      <c r="N1364" s="21" t="s">
        <v>35</v>
      </c>
      <c r="O1364" s="17" t="s">
        <v>121</v>
      </c>
      <c r="P1364" s="12" t="s">
        <v>456</v>
      </c>
      <c r="Q1364">
        <v>14</v>
      </c>
      <c r="R1364">
        <v>125</v>
      </c>
      <c r="S1364">
        <v>3</v>
      </c>
      <c r="T1364">
        <v>4</v>
      </c>
      <c r="U1364">
        <v>4</v>
      </c>
      <c r="Y1364" t="s">
        <v>312</v>
      </c>
      <c r="Z1364">
        <v>1060</v>
      </c>
      <c r="AA1364" t="s">
        <v>546</v>
      </c>
    </row>
    <row r="1365" spans="1:28" x14ac:dyDescent="0.25">
      <c r="A1365" s="22" t="s">
        <v>275</v>
      </c>
      <c r="B1365" s="19" t="s">
        <v>311</v>
      </c>
      <c r="C1365" s="19" t="s">
        <v>2332</v>
      </c>
      <c r="D1365" s="37" t="str">
        <f>VLOOKUP(S1365, method!$A$1:$B$15, 2, 0)</f>
        <v>中前</v>
      </c>
      <c r="E1365">
        <v>477</v>
      </c>
      <c r="F1365">
        <v>6</v>
      </c>
      <c r="G1365" t="s">
        <v>458</v>
      </c>
      <c r="H1365" s="42" t="s">
        <v>445</v>
      </c>
      <c r="I1365" s="43">
        <v>1200</v>
      </c>
      <c r="J1365" s="32" t="s">
        <v>435</v>
      </c>
      <c r="K1365">
        <v>4</v>
      </c>
      <c r="L1365">
        <v>3</v>
      </c>
      <c r="M1365">
        <v>50</v>
      </c>
      <c r="N1365" s="21" t="s">
        <v>35</v>
      </c>
      <c r="O1365" s="20" t="s">
        <v>402</v>
      </c>
      <c r="P1365" s="12" t="s">
        <v>456</v>
      </c>
      <c r="Q1365">
        <v>12</v>
      </c>
      <c r="R1365">
        <v>126</v>
      </c>
      <c r="S1365">
        <v>4</v>
      </c>
      <c r="T1365">
        <v>4</v>
      </c>
      <c r="U1365">
        <v>6</v>
      </c>
      <c r="Y1365" t="s">
        <v>1136</v>
      </c>
      <c r="Z1365">
        <v>1070</v>
      </c>
      <c r="AA1365" t="s">
        <v>546</v>
      </c>
    </row>
    <row r="1366" spans="1:28" x14ac:dyDescent="0.25">
      <c r="A1366" s="22" t="s">
        <v>275</v>
      </c>
      <c r="B1366" s="19" t="s">
        <v>311</v>
      </c>
      <c r="C1366" s="19" t="s">
        <v>2332</v>
      </c>
      <c r="D1366" s="37" t="str">
        <f>VLOOKUP(S1366, method!$A$1:$B$15, 2, 0)</f>
        <v>中前</v>
      </c>
      <c r="E1366">
        <v>399</v>
      </c>
      <c r="F1366">
        <v>6</v>
      </c>
      <c r="G1366" t="s">
        <v>781</v>
      </c>
      <c r="H1366" s="31" t="s">
        <v>450</v>
      </c>
      <c r="I1366" s="43">
        <v>1200</v>
      </c>
      <c r="J1366" s="32" t="s">
        <v>435</v>
      </c>
      <c r="K1366">
        <v>4</v>
      </c>
      <c r="L1366">
        <v>2</v>
      </c>
      <c r="M1366">
        <v>52</v>
      </c>
      <c r="N1366" s="21" t="s">
        <v>35</v>
      </c>
      <c r="O1366" s="24" t="s">
        <v>38</v>
      </c>
      <c r="P1366" s="12" t="s">
        <v>558</v>
      </c>
      <c r="Q1366">
        <v>14</v>
      </c>
      <c r="R1366">
        <v>128</v>
      </c>
      <c r="S1366">
        <v>6</v>
      </c>
      <c r="T1366">
        <v>7</v>
      </c>
      <c r="U1366">
        <v>6</v>
      </c>
      <c r="Y1366" t="s">
        <v>1025</v>
      </c>
      <c r="Z1366">
        <v>1064</v>
      </c>
      <c r="AA1366" t="s">
        <v>546</v>
      </c>
    </row>
    <row r="1367" spans="1:28" x14ac:dyDescent="0.25">
      <c r="A1367" s="22" t="s">
        <v>275</v>
      </c>
      <c r="B1367" s="19" t="s">
        <v>311</v>
      </c>
      <c r="C1367" s="19" t="s">
        <v>2332</v>
      </c>
      <c r="D1367" s="35" t="str">
        <f>VLOOKUP(S1367, method!$A$1:$B$15, 2, 0)</f>
        <v>放頭</v>
      </c>
      <c r="E1367">
        <v>338</v>
      </c>
      <c r="F1367">
        <v>8</v>
      </c>
      <c r="G1367" t="s">
        <v>1044</v>
      </c>
      <c r="H1367" t="s">
        <v>441</v>
      </c>
      <c r="I1367" s="43">
        <v>1200</v>
      </c>
      <c r="J1367" s="32" t="s">
        <v>435</v>
      </c>
      <c r="K1367">
        <v>4</v>
      </c>
      <c r="L1367">
        <v>11</v>
      </c>
      <c r="M1367">
        <v>52</v>
      </c>
      <c r="N1367" s="21" t="s">
        <v>35</v>
      </c>
      <c r="O1367" s="20" t="s">
        <v>19</v>
      </c>
      <c r="P1367">
        <v>3</v>
      </c>
      <c r="Q1367">
        <v>7.5</v>
      </c>
      <c r="R1367">
        <v>128</v>
      </c>
      <c r="S1367">
        <v>1</v>
      </c>
      <c r="T1367">
        <v>2</v>
      </c>
      <c r="U1367">
        <v>8</v>
      </c>
      <c r="Y1367" t="s">
        <v>1100</v>
      </c>
      <c r="Z1367">
        <v>1071</v>
      </c>
      <c r="AA1367" t="s">
        <v>546</v>
      </c>
    </row>
    <row r="1368" spans="1:28" x14ac:dyDescent="0.25">
      <c r="A1368" s="22" t="s">
        <v>275</v>
      </c>
      <c r="B1368" s="20" t="s">
        <v>2333</v>
      </c>
      <c r="C1368" s="20" t="s">
        <v>2334</v>
      </c>
      <c r="D1368" s="35" t="str">
        <f>VLOOKUP(S1368, method!$A$1:$B$15, 2, 0)</f>
        <v>放頭</v>
      </c>
      <c r="E1368">
        <v>26</v>
      </c>
      <c r="F1368">
        <v>7</v>
      </c>
      <c r="G1368" t="s">
        <v>587</v>
      </c>
      <c r="H1368" t="s">
        <v>518</v>
      </c>
      <c r="I1368" s="43">
        <v>1200</v>
      </c>
      <c r="J1368" s="32" t="s">
        <v>446</v>
      </c>
      <c r="K1368">
        <v>4</v>
      </c>
      <c r="L1368">
        <v>10</v>
      </c>
      <c r="M1368">
        <v>52</v>
      </c>
      <c r="N1368" s="18" t="s">
        <v>20</v>
      </c>
      <c r="O1368" s="16" t="s">
        <v>29</v>
      </c>
      <c r="P1368" t="s">
        <v>629</v>
      </c>
      <c r="Q1368">
        <v>10</v>
      </c>
      <c r="R1368">
        <v>131</v>
      </c>
      <c r="S1368">
        <v>2</v>
      </c>
      <c r="T1368">
        <v>3</v>
      </c>
      <c r="U1368">
        <v>7</v>
      </c>
      <c r="Y1368" t="s">
        <v>1633</v>
      </c>
      <c r="Z1368">
        <v>1072</v>
      </c>
      <c r="AA1368" t="s">
        <v>16</v>
      </c>
    </row>
    <row r="1369" spans="1:28" x14ac:dyDescent="0.25">
      <c r="A1369" s="22" t="s">
        <v>275</v>
      </c>
      <c r="B1369" s="20" t="s">
        <v>2333</v>
      </c>
      <c r="C1369" s="20" t="s">
        <v>2334</v>
      </c>
      <c r="D1369" s="37" t="str">
        <f>VLOOKUP(S1369, method!$A$1:$B$15, 2, 0)</f>
        <v>中前</v>
      </c>
      <c r="E1369">
        <v>6</v>
      </c>
      <c r="F1369" s="34">
        <v>4</v>
      </c>
      <c r="G1369" t="s">
        <v>433</v>
      </c>
      <c r="H1369" t="s">
        <v>434</v>
      </c>
      <c r="I1369" s="43">
        <v>1200</v>
      </c>
      <c r="J1369" s="32" t="s">
        <v>435</v>
      </c>
      <c r="K1369">
        <v>4</v>
      </c>
      <c r="L1369">
        <v>10</v>
      </c>
      <c r="M1369">
        <v>52</v>
      </c>
      <c r="N1369" s="18" t="s">
        <v>20</v>
      </c>
      <c r="O1369" s="16" t="s">
        <v>29</v>
      </c>
      <c r="P1369" s="12">
        <v>2</v>
      </c>
      <c r="Q1369">
        <v>149</v>
      </c>
      <c r="R1369">
        <v>129</v>
      </c>
      <c r="S1369">
        <v>5</v>
      </c>
      <c r="T1369">
        <v>5</v>
      </c>
      <c r="U1369">
        <v>4</v>
      </c>
      <c r="Y1369" t="s">
        <v>1634</v>
      </c>
      <c r="Z1369">
        <v>1082</v>
      </c>
      <c r="AA1369" t="s">
        <v>235</v>
      </c>
    </row>
    <row r="1370" spans="1:28" x14ac:dyDescent="0.25">
      <c r="A1370" s="22" t="s">
        <v>275</v>
      </c>
      <c r="B1370" s="21" t="s">
        <v>2335</v>
      </c>
      <c r="C1370" s="21" t="s">
        <v>2336</v>
      </c>
      <c r="D1370" s="38" t="str">
        <f>VLOOKUP(S1370, method!$A$1:$B$15, 2, 0)</f>
        <v>留後</v>
      </c>
      <c r="E1370">
        <v>13</v>
      </c>
      <c r="F1370">
        <v>10</v>
      </c>
      <c r="G1370" t="s">
        <v>544</v>
      </c>
      <c r="H1370" s="31" t="s">
        <v>450</v>
      </c>
      <c r="I1370">
        <v>1000</v>
      </c>
      <c r="J1370" s="32" t="s">
        <v>435</v>
      </c>
      <c r="K1370">
        <v>4</v>
      </c>
      <c r="L1370">
        <v>6</v>
      </c>
      <c r="M1370">
        <v>51</v>
      </c>
      <c r="N1370" s="17" t="s">
        <v>111</v>
      </c>
      <c r="O1370" s="17" t="s">
        <v>121</v>
      </c>
      <c r="P1370" t="s">
        <v>650</v>
      </c>
      <c r="Q1370">
        <v>36</v>
      </c>
      <c r="R1370">
        <v>128</v>
      </c>
      <c r="S1370">
        <v>11</v>
      </c>
      <c r="T1370">
        <v>11</v>
      </c>
      <c r="U1370">
        <v>10</v>
      </c>
      <c r="Y1370" t="s">
        <v>1635</v>
      </c>
      <c r="Z1370">
        <v>1131</v>
      </c>
      <c r="AA1370" t="s">
        <v>77</v>
      </c>
    </row>
    <row r="1371" spans="1:28" x14ac:dyDescent="0.25">
      <c r="A1371" s="22" t="s">
        <v>275</v>
      </c>
      <c r="B1371" s="21" t="s">
        <v>2335</v>
      </c>
      <c r="C1371" s="21" t="s">
        <v>2336</v>
      </c>
      <c r="D1371" s="37" t="str">
        <f>VLOOKUP(S1371, method!$A$1:$B$15, 2, 0)</f>
        <v>中前</v>
      </c>
      <c r="E1371">
        <v>822</v>
      </c>
      <c r="F1371">
        <v>7</v>
      </c>
      <c r="G1371" t="s">
        <v>590</v>
      </c>
      <c r="H1371" s="31" t="s">
        <v>450</v>
      </c>
      <c r="I1371">
        <v>1000</v>
      </c>
      <c r="J1371" s="32" t="s">
        <v>446</v>
      </c>
      <c r="K1371">
        <v>4</v>
      </c>
      <c r="L1371">
        <v>6</v>
      </c>
      <c r="M1371">
        <v>52</v>
      </c>
      <c r="N1371" s="17" t="s">
        <v>111</v>
      </c>
      <c r="O1371" s="17" t="s">
        <v>121</v>
      </c>
      <c r="P1371" t="s">
        <v>600</v>
      </c>
      <c r="Q1371">
        <v>9.6999999999999993</v>
      </c>
      <c r="R1371">
        <v>128</v>
      </c>
      <c r="S1371">
        <v>4</v>
      </c>
      <c r="T1371">
        <v>5</v>
      </c>
      <c r="U1371">
        <v>7</v>
      </c>
      <c r="Y1371" t="s">
        <v>1218</v>
      </c>
      <c r="Z1371">
        <v>1162</v>
      </c>
      <c r="AA1371" t="s">
        <v>77</v>
      </c>
    </row>
    <row r="1372" spans="1:28" x14ac:dyDescent="0.25">
      <c r="A1372" s="22" t="s">
        <v>275</v>
      </c>
      <c r="B1372" s="21" t="s">
        <v>2335</v>
      </c>
      <c r="C1372" s="21" t="s">
        <v>2336</v>
      </c>
      <c r="D1372" s="35" t="str">
        <f>VLOOKUP(S1372, method!$A$1:$B$15, 2, 0)</f>
        <v>放頭</v>
      </c>
      <c r="E1372">
        <v>713</v>
      </c>
      <c r="F1372" s="34">
        <v>5</v>
      </c>
      <c r="G1372" t="s">
        <v>444</v>
      </c>
      <c r="H1372" s="42" t="s">
        <v>445</v>
      </c>
      <c r="I1372" s="43">
        <v>1200</v>
      </c>
      <c r="J1372" s="32" t="s">
        <v>446</v>
      </c>
      <c r="K1372">
        <v>4</v>
      </c>
      <c r="L1372">
        <v>5</v>
      </c>
      <c r="M1372">
        <v>52</v>
      </c>
      <c r="N1372" s="17" t="s">
        <v>111</v>
      </c>
      <c r="O1372" s="17" t="s">
        <v>121</v>
      </c>
      <c r="P1372" t="s">
        <v>600</v>
      </c>
      <c r="Q1372">
        <v>27</v>
      </c>
      <c r="R1372">
        <v>128</v>
      </c>
      <c r="S1372">
        <v>1</v>
      </c>
      <c r="T1372">
        <v>2</v>
      </c>
      <c r="U1372">
        <v>5</v>
      </c>
      <c r="Y1372" t="s">
        <v>293</v>
      </c>
      <c r="Z1372">
        <v>1155</v>
      </c>
      <c r="AA1372" t="s">
        <v>77</v>
      </c>
    </row>
    <row r="1373" spans="1:28" x14ac:dyDescent="0.25">
      <c r="A1373" s="22" t="s">
        <v>275</v>
      </c>
      <c r="B1373" s="21" t="s">
        <v>2335</v>
      </c>
      <c r="C1373" s="21" t="s">
        <v>2336</v>
      </c>
      <c r="D1373" s="37" t="str">
        <f>VLOOKUP(S1373, method!$A$1:$B$15, 2, 0)</f>
        <v>中前</v>
      </c>
      <c r="E1373">
        <v>635</v>
      </c>
      <c r="F1373">
        <v>10</v>
      </c>
      <c r="G1373" t="s">
        <v>712</v>
      </c>
      <c r="H1373" s="42" t="s">
        <v>445</v>
      </c>
      <c r="I1373" s="43">
        <v>1200</v>
      </c>
      <c r="J1373" s="32" t="s">
        <v>446</v>
      </c>
      <c r="K1373">
        <v>4</v>
      </c>
      <c r="L1373">
        <v>3</v>
      </c>
      <c r="M1373">
        <v>52</v>
      </c>
      <c r="N1373" s="17" t="s">
        <v>111</v>
      </c>
      <c r="O1373" s="17" t="s">
        <v>121</v>
      </c>
      <c r="P1373">
        <v>5</v>
      </c>
      <c r="Q1373">
        <v>16</v>
      </c>
      <c r="R1373">
        <v>127</v>
      </c>
      <c r="S1373">
        <v>5</v>
      </c>
      <c r="T1373">
        <v>5</v>
      </c>
      <c r="U1373">
        <v>10</v>
      </c>
      <c r="Y1373" t="s">
        <v>303</v>
      </c>
      <c r="Z1373">
        <v>1149</v>
      </c>
      <c r="AA1373" t="s">
        <v>77</v>
      </c>
    </row>
    <row r="1374" spans="1:28" x14ac:dyDescent="0.25">
      <c r="A1374" s="22" t="s">
        <v>275</v>
      </c>
      <c r="B1374" s="21" t="s">
        <v>2335</v>
      </c>
      <c r="C1374" s="21" t="s">
        <v>2336</v>
      </c>
      <c r="D1374" s="35" t="str">
        <f>VLOOKUP(S1374, method!$A$1:$B$15, 2, 0)</f>
        <v>放頭</v>
      </c>
      <c r="E1374">
        <v>557</v>
      </c>
      <c r="F1374" s="28">
        <v>1</v>
      </c>
      <c r="G1374" t="s">
        <v>557</v>
      </c>
      <c r="H1374" s="30" t="s">
        <v>445</v>
      </c>
      <c r="I1374">
        <v>1000</v>
      </c>
      <c r="J1374" s="32" t="s">
        <v>446</v>
      </c>
      <c r="K1374">
        <v>4</v>
      </c>
      <c r="L1374">
        <v>2</v>
      </c>
      <c r="M1374">
        <v>46</v>
      </c>
      <c r="N1374" s="17" t="s">
        <v>111</v>
      </c>
      <c r="O1374" s="17" t="s">
        <v>121</v>
      </c>
      <c r="P1374" s="12" t="s">
        <v>591</v>
      </c>
      <c r="Q1374">
        <v>8.6999999999999993</v>
      </c>
      <c r="R1374">
        <v>121</v>
      </c>
      <c r="S1374">
        <v>3</v>
      </c>
      <c r="T1374">
        <v>4</v>
      </c>
      <c r="U1374">
        <v>1</v>
      </c>
      <c r="Y1374" t="s">
        <v>1416</v>
      </c>
      <c r="Z1374">
        <v>1144</v>
      </c>
      <c r="AA1374" t="s">
        <v>77</v>
      </c>
    </row>
    <row r="1375" spans="1:28" x14ac:dyDescent="0.25">
      <c r="A1375" s="22" t="s">
        <v>275</v>
      </c>
      <c r="B1375" s="21" t="s">
        <v>2335</v>
      </c>
      <c r="C1375" s="21" t="s">
        <v>2336</v>
      </c>
      <c r="D1375" s="37" t="str">
        <f>VLOOKUP(S1375, method!$A$1:$B$15, 2, 0)</f>
        <v>中前</v>
      </c>
      <c r="E1375">
        <v>496</v>
      </c>
      <c r="F1375" s="28">
        <v>1</v>
      </c>
      <c r="G1375" t="s">
        <v>932</v>
      </c>
      <c r="H1375" s="31" t="s">
        <v>450</v>
      </c>
      <c r="I1375">
        <v>1000</v>
      </c>
      <c r="J1375" s="32" t="s">
        <v>446</v>
      </c>
      <c r="K1375">
        <v>5</v>
      </c>
      <c r="L1375">
        <v>3</v>
      </c>
      <c r="M1375">
        <v>40</v>
      </c>
      <c r="N1375" s="17" t="s">
        <v>111</v>
      </c>
      <c r="O1375" s="17" t="s">
        <v>121</v>
      </c>
      <c r="P1375" s="12" t="s">
        <v>914</v>
      </c>
      <c r="Q1375">
        <v>9</v>
      </c>
      <c r="R1375">
        <v>135</v>
      </c>
      <c r="S1375">
        <v>4</v>
      </c>
      <c r="T1375">
        <v>4</v>
      </c>
      <c r="U1375">
        <v>1</v>
      </c>
      <c r="Y1375" t="s">
        <v>1589</v>
      </c>
      <c r="Z1375">
        <v>1147</v>
      </c>
      <c r="AA1375" t="s">
        <v>77</v>
      </c>
    </row>
    <row r="1376" spans="1:28" x14ac:dyDescent="0.25">
      <c r="A1376" s="22" t="s">
        <v>275</v>
      </c>
      <c r="B1376" s="21" t="s">
        <v>2335</v>
      </c>
      <c r="C1376" s="21" t="s">
        <v>2336</v>
      </c>
      <c r="D1376" s="37" t="str">
        <f>VLOOKUP(S1376, method!$A$1:$B$15, 2, 0)</f>
        <v>中前</v>
      </c>
      <c r="E1376">
        <v>460</v>
      </c>
      <c r="F1376">
        <v>9</v>
      </c>
      <c r="G1376" t="s">
        <v>460</v>
      </c>
      <c r="H1376" s="31" t="s">
        <v>461</v>
      </c>
      <c r="I1376" s="43">
        <v>1200</v>
      </c>
      <c r="J1376" s="32" t="s">
        <v>435</v>
      </c>
      <c r="K1376">
        <v>4</v>
      </c>
      <c r="L1376">
        <v>10</v>
      </c>
      <c r="M1376">
        <v>42</v>
      </c>
      <c r="N1376" s="17" t="s">
        <v>111</v>
      </c>
      <c r="O1376" s="17" t="s">
        <v>121</v>
      </c>
      <c r="P1376">
        <v>4</v>
      </c>
      <c r="Q1376">
        <v>29</v>
      </c>
      <c r="R1376">
        <v>117</v>
      </c>
      <c r="S1376">
        <v>6</v>
      </c>
      <c r="T1376">
        <v>5</v>
      </c>
      <c r="U1376">
        <v>9</v>
      </c>
      <c r="Y1376" t="s">
        <v>1604</v>
      </c>
      <c r="Z1376">
        <v>1162</v>
      </c>
      <c r="AA1376" t="s">
        <v>77</v>
      </c>
    </row>
    <row r="1377" spans="1:27" x14ac:dyDescent="0.25">
      <c r="A1377" s="22" t="s">
        <v>275</v>
      </c>
      <c r="B1377" s="21" t="s">
        <v>2335</v>
      </c>
      <c r="C1377" s="21" t="s">
        <v>2336</v>
      </c>
      <c r="D1377" s="37" t="str">
        <f>VLOOKUP(S1377, method!$A$1:$B$15, 2, 0)</f>
        <v>中前</v>
      </c>
      <c r="E1377">
        <v>369</v>
      </c>
      <c r="F1377">
        <v>9</v>
      </c>
      <c r="G1377" t="s">
        <v>913</v>
      </c>
      <c r="H1377" s="31" t="s">
        <v>461</v>
      </c>
      <c r="I1377" s="43">
        <v>1200</v>
      </c>
      <c r="J1377" s="32" t="s">
        <v>435</v>
      </c>
      <c r="K1377">
        <v>4</v>
      </c>
      <c r="L1377">
        <v>1</v>
      </c>
      <c r="M1377">
        <v>42</v>
      </c>
      <c r="N1377" s="17" t="s">
        <v>111</v>
      </c>
      <c r="O1377" s="17" t="s">
        <v>121</v>
      </c>
      <c r="P1377" t="s">
        <v>488</v>
      </c>
      <c r="Q1377">
        <v>7.1</v>
      </c>
      <c r="R1377">
        <v>117</v>
      </c>
      <c r="S1377">
        <v>5</v>
      </c>
      <c r="T1377">
        <v>5</v>
      </c>
      <c r="U1377">
        <v>9</v>
      </c>
      <c r="Y1377" t="s">
        <v>1266</v>
      </c>
      <c r="Z1377">
        <v>1167</v>
      </c>
      <c r="AA1377" t="s">
        <v>77</v>
      </c>
    </row>
    <row r="1378" spans="1:27" x14ac:dyDescent="0.25">
      <c r="A1378" s="22" t="s">
        <v>275</v>
      </c>
      <c r="B1378" s="21" t="s">
        <v>2335</v>
      </c>
      <c r="C1378" s="21" t="s">
        <v>2336</v>
      </c>
      <c r="D1378" s="35" t="str">
        <f>VLOOKUP(S1378, method!$A$1:$B$15, 2, 0)</f>
        <v>放頭</v>
      </c>
      <c r="E1378">
        <v>290</v>
      </c>
      <c r="F1378" s="28">
        <v>2</v>
      </c>
      <c r="G1378" t="s">
        <v>536</v>
      </c>
      <c r="H1378" s="30" t="s">
        <v>445</v>
      </c>
      <c r="I1378" s="43">
        <v>1200</v>
      </c>
      <c r="J1378" s="32" t="s">
        <v>435</v>
      </c>
      <c r="K1378">
        <v>4</v>
      </c>
      <c r="L1378">
        <v>12</v>
      </c>
      <c r="M1378">
        <v>42</v>
      </c>
      <c r="N1378" s="17" t="s">
        <v>111</v>
      </c>
      <c r="O1378" s="17" t="s">
        <v>121</v>
      </c>
      <c r="P1378" s="12" t="s">
        <v>521</v>
      </c>
      <c r="Q1378">
        <v>28</v>
      </c>
      <c r="R1378">
        <v>119</v>
      </c>
      <c r="S1378">
        <v>2</v>
      </c>
      <c r="T1378">
        <v>2</v>
      </c>
      <c r="U1378">
        <v>2</v>
      </c>
      <c r="Y1378" t="s">
        <v>625</v>
      </c>
      <c r="Z1378">
        <v>1155</v>
      </c>
      <c r="AA1378" t="s">
        <v>77</v>
      </c>
    </row>
    <row r="1379" spans="1:27" x14ac:dyDescent="0.25">
      <c r="A1379" s="22" t="s">
        <v>275</v>
      </c>
      <c r="B1379" s="21" t="s">
        <v>2335</v>
      </c>
      <c r="C1379" s="21" t="s">
        <v>2336</v>
      </c>
      <c r="D1379" s="35" t="str">
        <f>VLOOKUP(S1379, method!$A$1:$B$15, 2, 0)</f>
        <v>放頭</v>
      </c>
      <c r="E1379">
        <v>236</v>
      </c>
      <c r="F1379" s="28">
        <v>3</v>
      </c>
      <c r="G1379" t="s">
        <v>1214</v>
      </c>
      <c r="H1379" s="31" t="s">
        <v>450</v>
      </c>
      <c r="I1379" s="43">
        <v>1200</v>
      </c>
      <c r="J1379" s="32" t="s">
        <v>435</v>
      </c>
      <c r="K1379">
        <v>4</v>
      </c>
      <c r="L1379">
        <v>6</v>
      </c>
      <c r="M1379">
        <v>42</v>
      </c>
      <c r="N1379" s="17" t="s">
        <v>111</v>
      </c>
      <c r="O1379" s="18" t="s">
        <v>396</v>
      </c>
      <c r="P1379" t="s">
        <v>519</v>
      </c>
      <c r="Q1379">
        <v>10</v>
      </c>
      <c r="R1379">
        <v>119</v>
      </c>
      <c r="S1379">
        <v>3</v>
      </c>
      <c r="T1379">
        <v>3</v>
      </c>
      <c r="U1379">
        <v>3</v>
      </c>
      <c r="Y1379" t="s">
        <v>1192</v>
      </c>
      <c r="Z1379">
        <v>1157</v>
      </c>
      <c r="AA1379" t="s">
        <v>77</v>
      </c>
    </row>
    <row r="1380" spans="1:27" x14ac:dyDescent="0.25">
      <c r="A1380" s="22" t="s">
        <v>275</v>
      </c>
      <c r="B1380" s="21" t="s">
        <v>2335</v>
      </c>
      <c r="C1380" s="21" t="s">
        <v>2336</v>
      </c>
      <c r="D1380" s="37" t="str">
        <f>VLOOKUP(S1380, method!$A$1:$B$15, 2, 0)</f>
        <v>中前</v>
      </c>
      <c r="E1380">
        <v>141</v>
      </c>
      <c r="F1380" s="34">
        <v>4</v>
      </c>
      <c r="G1380" t="s">
        <v>824</v>
      </c>
      <c r="H1380" s="42" t="s">
        <v>445</v>
      </c>
      <c r="I1380" s="43">
        <v>1200</v>
      </c>
      <c r="J1380" s="32" t="s">
        <v>435</v>
      </c>
      <c r="K1380">
        <v>4</v>
      </c>
      <c r="L1380">
        <v>12</v>
      </c>
      <c r="M1380">
        <v>43</v>
      </c>
      <c r="N1380" s="17" t="s">
        <v>111</v>
      </c>
      <c r="O1380" s="25" t="s">
        <v>150</v>
      </c>
      <c r="P1380" s="12" t="s">
        <v>464</v>
      </c>
      <c r="Q1380">
        <v>71</v>
      </c>
      <c r="R1380">
        <v>118</v>
      </c>
      <c r="S1380">
        <v>5</v>
      </c>
      <c r="T1380">
        <v>5</v>
      </c>
      <c r="U1380">
        <v>4</v>
      </c>
      <c r="Y1380" t="s">
        <v>1103</v>
      </c>
      <c r="Z1380">
        <v>1144</v>
      </c>
      <c r="AA1380" t="s">
        <v>77</v>
      </c>
    </row>
    <row r="1381" spans="1:27" x14ac:dyDescent="0.25">
      <c r="A1381" s="22" t="s">
        <v>275</v>
      </c>
      <c r="B1381" s="21" t="s">
        <v>2335</v>
      </c>
      <c r="C1381" s="21" t="s">
        <v>2336</v>
      </c>
      <c r="D1381" s="37" t="str">
        <f>VLOOKUP(S1381, method!$A$1:$B$15, 2, 0)</f>
        <v>中前</v>
      </c>
      <c r="E1381">
        <v>676</v>
      </c>
      <c r="F1381">
        <v>7</v>
      </c>
      <c r="G1381" t="s">
        <v>940</v>
      </c>
      <c r="H1381" t="s">
        <v>441</v>
      </c>
      <c r="I1381" s="43">
        <v>1200</v>
      </c>
      <c r="J1381" s="32" t="s">
        <v>435</v>
      </c>
      <c r="K1381">
        <v>4</v>
      </c>
      <c r="L1381">
        <v>3</v>
      </c>
      <c r="M1381">
        <v>45</v>
      </c>
      <c r="N1381" s="17" t="s">
        <v>111</v>
      </c>
      <c r="O1381" s="17" t="s">
        <v>121</v>
      </c>
      <c r="P1381" t="s">
        <v>572</v>
      </c>
      <c r="Q1381">
        <v>41</v>
      </c>
      <c r="R1381">
        <v>124</v>
      </c>
      <c r="S1381">
        <v>6</v>
      </c>
      <c r="T1381">
        <v>6</v>
      </c>
      <c r="U1381">
        <v>7</v>
      </c>
      <c r="Y1381" t="s">
        <v>1051</v>
      </c>
      <c r="Z1381">
        <v>1131</v>
      </c>
      <c r="AA1381" t="s">
        <v>77</v>
      </c>
    </row>
    <row r="1382" spans="1:27" x14ac:dyDescent="0.25">
      <c r="A1382" s="22" t="s">
        <v>275</v>
      </c>
      <c r="B1382" s="21" t="s">
        <v>2335</v>
      </c>
      <c r="C1382" s="21" t="s">
        <v>2336</v>
      </c>
      <c r="D1382" s="37" t="str">
        <f>VLOOKUP(S1382, method!$A$1:$B$15, 2, 0)</f>
        <v>中前</v>
      </c>
      <c r="E1382">
        <v>614</v>
      </c>
      <c r="F1382">
        <v>12</v>
      </c>
      <c r="G1382" t="s">
        <v>1024</v>
      </c>
      <c r="H1382" s="42" t="s">
        <v>445</v>
      </c>
      <c r="I1382" s="43">
        <v>1200</v>
      </c>
      <c r="J1382" s="32" t="s">
        <v>435</v>
      </c>
      <c r="K1382">
        <v>4</v>
      </c>
      <c r="L1382">
        <v>10</v>
      </c>
      <c r="M1382">
        <v>47</v>
      </c>
      <c r="N1382" s="17" t="s">
        <v>111</v>
      </c>
      <c r="O1382" s="17" t="s">
        <v>121</v>
      </c>
      <c r="P1382" t="s">
        <v>533</v>
      </c>
      <c r="Q1382">
        <v>50</v>
      </c>
      <c r="R1382">
        <v>122</v>
      </c>
      <c r="S1382">
        <v>6</v>
      </c>
      <c r="T1382">
        <v>6</v>
      </c>
      <c r="U1382">
        <v>12</v>
      </c>
      <c r="Y1382" t="s">
        <v>1636</v>
      </c>
      <c r="Z1382">
        <v>1133</v>
      </c>
      <c r="AA1382" t="s">
        <v>1637</v>
      </c>
    </row>
    <row r="1383" spans="1:27" x14ac:dyDescent="0.25">
      <c r="A1383" s="22" t="s">
        <v>275</v>
      </c>
      <c r="B1383" s="21" t="s">
        <v>2335</v>
      </c>
      <c r="C1383" s="21" t="s">
        <v>2336</v>
      </c>
      <c r="D1383" s="36" t="str">
        <f>VLOOKUP(S1383, method!$A$1:$B$15, 2, 0)</f>
        <v>中後</v>
      </c>
      <c r="E1383">
        <v>574</v>
      </c>
      <c r="F1383">
        <v>7</v>
      </c>
      <c r="G1383" t="s">
        <v>615</v>
      </c>
      <c r="H1383" s="31" t="s">
        <v>455</v>
      </c>
      <c r="I1383" s="43">
        <v>1200</v>
      </c>
      <c r="J1383" s="32" t="s">
        <v>435</v>
      </c>
      <c r="K1383">
        <v>4</v>
      </c>
      <c r="L1383">
        <v>6</v>
      </c>
      <c r="M1383">
        <v>48</v>
      </c>
      <c r="N1383" s="17" t="s">
        <v>111</v>
      </c>
      <c r="O1383" s="17" t="s">
        <v>121</v>
      </c>
      <c r="P1383" t="s">
        <v>600</v>
      </c>
      <c r="Q1383">
        <v>25</v>
      </c>
      <c r="R1383">
        <v>123</v>
      </c>
      <c r="S1383">
        <v>9</v>
      </c>
      <c r="T1383">
        <v>9</v>
      </c>
      <c r="U1383">
        <v>7</v>
      </c>
      <c r="Y1383" t="s">
        <v>1239</v>
      </c>
      <c r="Z1383">
        <v>1130</v>
      </c>
      <c r="AA1383" t="s">
        <v>1638</v>
      </c>
    </row>
    <row r="1384" spans="1:27" x14ac:dyDescent="0.25">
      <c r="A1384" s="22" t="s">
        <v>275</v>
      </c>
      <c r="B1384" s="21" t="s">
        <v>2335</v>
      </c>
      <c r="C1384" s="21" t="s">
        <v>2336</v>
      </c>
      <c r="D1384" s="37" t="str">
        <f>VLOOKUP(S1384, method!$A$1:$B$15, 2, 0)</f>
        <v>中前</v>
      </c>
      <c r="E1384">
        <v>461</v>
      </c>
      <c r="F1384">
        <v>11</v>
      </c>
      <c r="G1384" t="s">
        <v>659</v>
      </c>
      <c r="H1384" s="31" t="s">
        <v>450</v>
      </c>
      <c r="I1384" s="43">
        <v>1200</v>
      </c>
      <c r="J1384" s="32" t="s">
        <v>435</v>
      </c>
      <c r="K1384">
        <v>4</v>
      </c>
      <c r="L1384">
        <v>1</v>
      </c>
      <c r="M1384">
        <v>48</v>
      </c>
      <c r="N1384" s="17" t="s">
        <v>111</v>
      </c>
      <c r="O1384" s="17" t="s">
        <v>121</v>
      </c>
      <c r="P1384" t="s">
        <v>634</v>
      </c>
      <c r="Q1384">
        <v>4.8</v>
      </c>
      <c r="R1384">
        <v>124</v>
      </c>
      <c r="S1384">
        <v>6</v>
      </c>
      <c r="T1384">
        <v>6</v>
      </c>
      <c r="U1384">
        <v>11</v>
      </c>
      <c r="Y1384" t="s">
        <v>1639</v>
      </c>
      <c r="Z1384">
        <v>1136</v>
      </c>
      <c r="AA1384" t="s">
        <v>1638</v>
      </c>
    </row>
    <row r="1385" spans="1:27" x14ac:dyDescent="0.25">
      <c r="A1385" s="22" t="s">
        <v>275</v>
      </c>
      <c r="B1385" s="21" t="s">
        <v>2335</v>
      </c>
      <c r="C1385" s="21" t="s">
        <v>2336</v>
      </c>
      <c r="D1385" s="36" t="str">
        <f>VLOOKUP(S1385, method!$A$1:$B$15, 2, 0)</f>
        <v>中後</v>
      </c>
      <c r="E1385">
        <v>424</v>
      </c>
      <c r="F1385" s="34">
        <v>5</v>
      </c>
      <c r="G1385" t="s">
        <v>1006</v>
      </c>
      <c r="H1385" s="31" t="s">
        <v>461</v>
      </c>
      <c r="I1385" s="43">
        <v>1200</v>
      </c>
      <c r="J1385" s="32" t="s">
        <v>435</v>
      </c>
      <c r="K1385">
        <v>4</v>
      </c>
      <c r="L1385">
        <v>11</v>
      </c>
      <c r="M1385">
        <v>48</v>
      </c>
      <c r="N1385" s="17" t="s">
        <v>111</v>
      </c>
      <c r="O1385" s="17" t="s">
        <v>121</v>
      </c>
      <c r="P1385" s="12" t="s">
        <v>521</v>
      </c>
      <c r="Q1385">
        <v>15</v>
      </c>
      <c r="R1385">
        <v>125</v>
      </c>
      <c r="S1385">
        <v>8</v>
      </c>
      <c r="T1385">
        <v>10</v>
      </c>
      <c r="U1385">
        <v>5</v>
      </c>
      <c r="Y1385" t="s">
        <v>1244</v>
      </c>
      <c r="Z1385">
        <v>1132</v>
      </c>
      <c r="AA1385" t="s">
        <v>1638</v>
      </c>
    </row>
    <row r="1386" spans="1:27" x14ac:dyDescent="0.25">
      <c r="A1386" s="22" t="s">
        <v>275</v>
      </c>
      <c r="B1386" s="21" t="s">
        <v>2335</v>
      </c>
      <c r="C1386" s="21" t="s">
        <v>2336</v>
      </c>
      <c r="D1386" s="37" t="str">
        <f>VLOOKUP(S1386, method!$A$1:$B$15, 2, 0)</f>
        <v>中前</v>
      </c>
      <c r="E1386">
        <v>345</v>
      </c>
      <c r="F1386" s="28">
        <v>1</v>
      </c>
      <c r="G1386" t="s">
        <v>803</v>
      </c>
      <c r="H1386" s="31" t="s">
        <v>461</v>
      </c>
      <c r="I1386" s="43">
        <v>1200</v>
      </c>
      <c r="J1386" s="32" t="s">
        <v>435</v>
      </c>
      <c r="K1386">
        <v>4</v>
      </c>
      <c r="L1386">
        <v>6</v>
      </c>
      <c r="M1386">
        <v>41</v>
      </c>
      <c r="N1386" s="17" t="s">
        <v>111</v>
      </c>
      <c r="O1386" s="17" t="s">
        <v>121</v>
      </c>
      <c r="P1386" s="12">
        <v>1</v>
      </c>
      <c r="Q1386">
        <v>6.3</v>
      </c>
      <c r="R1386">
        <v>118</v>
      </c>
      <c r="S1386">
        <v>5</v>
      </c>
      <c r="T1386">
        <v>4</v>
      </c>
      <c r="U1386">
        <v>1</v>
      </c>
      <c r="Y1386" t="s">
        <v>835</v>
      </c>
      <c r="Z1386">
        <v>1128</v>
      </c>
      <c r="AA1386" t="s">
        <v>1638</v>
      </c>
    </row>
    <row r="1387" spans="1:27" x14ac:dyDescent="0.25">
      <c r="A1387" s="22" t="s">
        <v>275</v>
      </c>
      <c r="B1387" s="21" t="s">
        <v>2335</v>
      </c>
      <c r="C1387" s="21" t="s">
        <v>2336</v>
      </c>
      <c r="D1387" s="37" t="str">
        <f>VLOOKUP(S1387, method!$A$1:$B$15, 2, 0)</f>
        <v>中前</v>
      </c>
      <c r="E1387">
        <v>262</v>
      </c>
      <c r="F1387" s="28">
        <v>1</v>
      </c>
      <c r="G1387" t="s">
        <v>806</v>
      </c>
      <c r="H1387" s="31" t="s">
        <v>461</v>
      </c>
      <c r="I1387" s="43">
        <v>1200</v>
      </c>
      <c r="J1387" s="32" t="s">
        <v>435</v>
      </c>
      <c r="K1387">
        <v>5</v>
      </c>
      <c r="L1387">
        <v>2</v>
      </c>
      <c r="M1387">
        <v>35</v>
      </c>
      <c r="N1387" s="17" t="s">
        <v>111</v>
      </c>
      <c r="O1387" s="17" t="s">
        <v>121</v>
      </c>
      <c r="P1387" s="12" t="s">
        <v>451</v>
      </c>
      <c r="Q1387">
        <v>9.1</v>
      </c>
      <c r="R1387">
        <v>130</v>
      </c>
      <c r="S1387">
        <v>7</v>
      </c>
      <c r="T1387">
        <v>7</v>
      </c>
      <c r="U1387">
        <v>1</v>
      </c>
      <c r="Y1387" t="s">
        <v>1101</v>
      </c>
      <c r="Z1387">
        <v>1133</v>
      </c>
      <c r="AA1387" t="s">
        <v>1638</v>
      </c>
    </row>
    <row r="1388" spans="1:27" x14ac:dyDescent="0.25">
      <c r="A1388" s="22" t="s">
        <v>275</v>
      </c>
      <c r="B1388" s="21" t="s">
        <v>2335</v>
      </c>
      <c r="C1388" s="21" t="s">
        <v>2336</v>
      </c>
      <c r="D1388" s="37" t="str">
        <f>VLOOKUP(S1388, method!$A$1:$B$15, 2, 0)</f>
        <v>中前</v>
      </c>
      <c r="E1388">
        <v>223</v>
      </c>
      <c r="F1388" s="34">
        <v>5</v>
      </c>
      <c r="G1388" t="s">
        <v>899</v>
      </c>
      <c r="H1388" s="31" t="s">
        <v>450</v>
      </c>
      <c r="I1388" s="43">
        <v>1200</v>
      </c>
      <c r="J1388" s="32" t="s">
        <v>435</v>
      </c>
      <c r="K1388">
        <v>5</v>
      </c>
      <c r="L1388">
        <v>2</v>
      </c>
      <c r="M1388">
        <v>36</v>
      </c>
      <c r="N1388" s="17" t="s">
        <v>111</v>
      </c>
      <c r="O1388" s="17" t="s">
        <v>84</v>
      </c>
      <c r="P1388" s="12" t="s">
        <v>521</v>
      </c>
      <c r="Q1388">
        <v>8</v>
      </c>
      <c r="R1388">
        <v>131</v>
      </c>
      <c r="S1388">
        <v>7</v>
      </c>
      <c r="T1388">
        <v>5</v>
      </c>
      <c r="U1388">
        <v>5</v>
      </c>
      <c r="Y1388" t="s">
        <v>537</v>
      </c>
      <c r="Z1388">
        <v>1135</v>
      </c>
      <c r="AA1388" t="s">
        <v>1640</v>
      </c>
    </row>
    <row r="1389" spans="1:27" x14ac:dyDescent="0.25">
      <c r="A1389" s="22" t="s">
        <v>275</v>
      </c>
      <c r="B1389" s="21" t="s">
        <v>2335</v>
      </c>
      <c r="C1389" s="21" t="s">
        <v>2336</v>
      </c>
      <c r="D1389" s="37" t="str">
        <f>VLOOKUP(S1389, method!$A$1:$B$15, 2, 0)</f>
        <v>中前</v>
      </c>
      <c r="E1389">
        <v>167</v>
      </c>
      <c r="F1389">
        <v>8</v>
      </c>
      <c r="G1389" t="s">
        <v>628</v>
      </c>
      <c r="H1389" s="31" t="s">
        <v>455</v>
      </c>
      <c r="I1389" s="43">
        <v>1200</v>
      </c>
      <c r="J1389" s="32" t="s">
        <v>435</v>
      </c>
      <c r="K1389">
        <v>5</v>
      </c>
      <c r="L1389">
        <v>9</v>
      </c>
      <c r="M1389">
        <v>38</v>
      </c>
      <c r="N1389" s="17" t="s">
        <v>111</v>
      </c>
      <c r="O1389" s="17" t="s">
        <v>84</v>
      </c>
      <c r="P1389" t="s">
        <v>629</v>
      </c>
      <c r="Q1389">
        <v>29</v>
      </c>
      <c r="R1389">
        <v>133</v>
      </c>
      <c r="S1389">
        <v>7</v>
      </c>
      <c r="T1389">
        <v>8</v>
      </c>
      <c r="U1389">
        <v>8</v>
      </c>
      <c r="Y1389" t="s">
        <v>1641</v>
      </c>
      <c r="Z1389">
        <v>1140</v>
      </c>
      <c r="AA1389" t="s">
        <v>72</v>
      </c>
    </row>
    <row r="1390" spans="1:27" x14ac:dyDescent="0.25">
      <c r="A1390" s="22" t="s">
        <v>275</v>
      </c>
      <c r="B1390" s="21" t="s">
        <v>2335</v>
      </c>
      <c r="C1390" s="21" t="s">
        <v>2336</v>
      </c>
      <c r="D1390" s="37" t="str">
        <f>VLOOKUP(S1390, method!$A$1:$B$15, 2, 0)</f>
        <v>中前</v>
      </c>
      <c r="E1390">
        <v>135</v>
      </c>
      <c r="F1390">
        <v>8</v>
      </c>
      <c r="G1390" t="s">
        <v>670</v>
      </c>
      <c r="H1390" s="42" t="s">
        <v>445</v>
      </c>
      <c r="I1390" s="43">
        <v>1200</v>
      </c>
      <c r="J1390" s="32" t="s">
        <v>435</v>
      </c>
      <c r="K1390">
        <v>4</v>
      </c>
      <c r="L1390">
        <v>2</v>
      </c>
      <c r="M1390">
        <v>40</v>
      </c>
      <c r="N1390" s="17" t="s">
        <v>111</v>
      </c>
      <c r="O1390" s="23" t="s">
        <v>487</v>
      </c>
      <c r="P1390" s="12" t="s">
        <v>558</v>
      </c>
      <c r="Q1390">
        <v>9.6</v>
      </c>
      <c r="R1390">
        <v>109</v>
      </c>
      <c r="S1390">
        <v>6</v>
      </c>
      <c r="T1390">
        <v>7</v>
      </c>
      <c r="U1390">
        <v>8</v>
      </c>
      <c r="Y1390" t="s">
        <v>1642</v>
      </c>
      <c r="Z1390">
        <v>1134</v>
      </c>
      <c r="AA1390" t="s">
        <v>72</v>
      </c>
    </row>
    <row r="1391" spans="1:27" x14ac:dyDescent="0.25">
      <c r="A1391" s="22" t="s">
        <v>275</v>
      </c>
      <c r="B1391" s="21" t="s">
        <v>2335</v>
      </c>
      <c r="C1391" s="21" t="s">
        <v>2336</v>
      </c>
      <c r="D1391" s="35" t="str">
        <f>VLOOKUP(S1391, method!$A$1:$B$15, 2, 0)</f>
        <v>放頭</v>
      </c>
      <c r="E1391">
        <v>85</v>
      </c>
      <c r="F1391">
        <v>14</v>
      </c>
      <c r="G1391" t="s">
        <v>754</v>
      </c>
      <c r="H1391" t="s">
        <v>539</v>
      </c>
      <c r="I1391">
        <v>1400</v>
      </c>
      <c r="J1391" s="32" t="s">
        <v>435</v>
      </c>
      <c r="K1391">
        <v>4</v>
      </c>
      <c r="L1391">
        <v>14</v>
      </c>
      <c r="M1391">
        <v>43</v>
      </c>
      <c r="N1391" s="17" t="s">
        <v>111</v>
      </c>
      <c r="O1391" s="25" t="s">
        <v>150</v>
      </c>
      <c r="P1391" t="s">
        <v>442</v>
      </c>
      <c r="Q1391">
        <v>69</v>
      </c>
      <c r="R1391">
        <v>118</v>
      </c>
      <c r="S1391">
        <v>2</v>
      </c>
      <c r="T1391">
        <v>2</v>
      </c>
      <c r="U1391">
        <v>2</v>
      </c>
      <c r="V1391">
        <v>14</v>
      </c>
      <c r="Y1391" t="s">
        <v>1643</v>
      </c>
      <c r="Z1391">
        <v>1140</v>
      </c>
      <c r="AA1391" t="s">
        <v>818</v>
      </c>
    </row>
    <row r="1392" spans="1:27" x14ac:dyDescent="0.25">
      <c r="A1392" s="23" t="s">
        <v>314</v>
      </c>
      <c r="B1392" s="22" t="s">
        <v>315</v>
      </c>
      <c r="C1392" s="22" t="s">
        <v>2337</v>
      </c>
      <c r="D1392" s="36" t="str">
        <f>VLOOKUP(S1392, method!$A$1:$B$15, 2, 0)</f>
        <v>中後</v>
      </c>
      <c r="E1392">
        <v>35</v>
      </c>
      <c r="F1392">
        <v>6</v>
      </c>
      <c r="G1392" t="s">
        <v>1013</v>
      </c>
      <c r="H1392" s="31" t="s">
        <v>455</v>
      </c>
      <c r="I1392">
        <v>1000</v>
      </c>
      <c r="J1392" s="32" t="s">
        <v>446</v>
      </c>
      <c r="K1392">
        <v>3</v>
      </c>
      <c r="L1392">
        <v>10</v>
      </c>
      <c r="M1392">
        <v>77</v>
      </c>
      <c r="N1392" s="25" t="s">
        <v>166</v>
      </c>
      <c r="O1392" s="16" t="s">
        <v>316</v>
      </c>
      <c r="P1392" t="s">
        <v>600</v>
      </c>
      <c r="Q1392">
        <v>14</v>
      </c>
      <c r="R1392">
        <v>133</v>
      </c>
      <c r="S1392">
        <v>10</v>
      </c>
      <c r="T1392">
        <v>9</v>
      </c>
      <c r="U1392">
        <v>6</v>
      </c>
      <c r="Y1392" t="s">
        <v>1416</v>
      </c>
      <c r="Z1392">
        <v>1180</v>
      </c>
      <c r="AA1392" t="s">
        <v>1644</v>
      </c>
    </row>
    <row r="1393" spans="1:27" x14ac:dyDescent="0.25">
      <c r="A1393" s="23" t="s">
        <v>314</v>
      </c>
      <c r="B1393" s="22" t="s">
        <v>315</v>
      </c>
      <c r="C1393" s="22" t="s">
        <v>2337</v>
      </c>
      <c r="D1393" s="38" t="str">
        <f>VLOOKUP(S1393, method!$A$1:$B$15, 2, 0)</f>
        <v>留後</v>
      </c>
      <c r="E1393">
        <v>827</v>
      </c>
      <c r="F1393" s="34">
        <v>4</v>
      </c>
      <c r="G1393" t="s">
        <v>590</v>
      </c>
      <c r="H1393" s="31" t="s">
        <v>450</v>
      </c>
      <c r="I1393" s="43">
        <v>1200</v>
      </c>
      <c r="J1393" s="32" t="s">
        <v>446</v>
      </c>
      <c r="K1393">
        <v>3</v>
      </c>
      <c r="L1393">
        <v>11</v>
      </c>
      <c r="M1393">
        <v>78</v>
      </c>
      <c r="N1393" s="25" t="s">
        <v>166</v>
      </c>
      <c r="O1393" s="16" t="s">
        <v>13</v>
      </c>
      <c r="P1393" s="12">
        <v>2</v>
      </c>
      <c r="Q1393">
        <v>9.3000000000000007</v>
      </c>
      <c r="R1393">
        <v>135</v>
      </c>
      <c r="S1393">
        <v>12</v>
      </c>
      <c r="T1393">
        <v>11</v>
      </c>
      <c r="U1393">
        <v>4</v>
      </c>
      <c r="Y1393" t="s">
        <v>277</v>
      </c>
      <c r="Z1393">
        <v>1173</v>
      </c>
      <c r="AA1393" t="s">
        <v>147</v>
      </c>
    </row>
    <row r="1394" spans="1:27" x14ac:dyDescent="0.25">
      <c r="A1394" s="23" t="s">
        <v>314</v>
      </c>
      <c r="B1394" s="22" t="s">
        <v>315</v>
      </c>
      <c r="C1394" s="22" t="s">
        <v>2337</v>
      </c>
      <c r="D1394" s="38" t="str">
        <f>VLOOKUP(S1394, method!$A$1:$B$15, 2, 0)</f>
        <v>留後</v>
      </c>
      <c r="E1394">
        <v>755</v>
      </c>
      <c r="F1394" s="34">
        <v>5</v>
      </c>
      <c r="G1394" t="s">
        <v>551</v>
      </c>
      <c r="H1394" s="31" t="s">
        <v>455</v>
      </c>
      <c r="I1394" s="43">
        <v>1200</v>
      </c>
      <c r="J1394" s="32" t="s">
        <v>446</v>
      </c>
      <c r="K1394">
        <v>3</v>
      </c>
      <c r="L1394">
        <v>9</v>
      </c>
      <c r="M1394">
        <v>79</v>
      </c>
      <c r="N1394" s="25" t="s">
        <v>166</v>
      </c>
      <c r="O1394" s="16" t="s">
        <v>13</v>
      </c>
      <c r="P1394" s="12" t="s">
        <v>521</v>
      </c>
      <c r="Q1394">
        <v>14</v>
      </c>
      <c r="R1394">
        <v>134</v>
      </c>
      <c r="S1394">
        <v>11</v>
      </c>
      <c r="T1394">
        <v>10</v>
      </c>
      <c r="U1394">
        <v>5</v>
      </c>
      <c r="Y1394" t="s">
        <v>1509</v>
      </c>
      <c r="Z1394">
        <v>1171</v>
      </c>
      <c r="AA1394" t="s">
        <v>147</v>
      </c>
    </row>
    <row r="1395" spans="1:27" x14ac:dyDescent="0.25">
      <c r="A1395" s="23" t="s">
        <v>314</v>
      </c>
      <c r="B1395" s="22" t="s">
        <v>315</v>
      </c>
      <c r="C1395" s="22" t="s">
        <v>2337</v>
      </c>
      <c r="D1395" s="35" t="str">
        <f>VLOOKUP(S1395, method!$A$1:$B$15, 2, 0)</f>
        <v>放頭</v>
      </c>
      <c r="E1395">
        <v>595</v>
      </c>
      <c r="F1395" s="28">
        <v>3</v>
      </c>
      <c r="G1395" t="s">
        <v>454</v>
      </c>
      <c r="H1395" s="31" t="s">
        <v>455</v>
      </c>
      <c r="I1395" s="43">
        <v>1200</v>
      </c>
      <c r="J1395" s="32" t="s">
        <v>446</v>
      </c>
      <c r="K1395">
        <v>3</v>
      </c>
      <c r="L1395">
        <v>2</v>
      </c>
      <c r="M1395">
        <v>79</v>
      </c>
      <c r="N1395" s="25" t="s">
        <v>166</v>
      </c>
      <c r="O1395" s="16" t="s">
        <v>13</v>
      </c>
      <c r="P1395" s="12" t="s">
        <v>521</v>
      </c>
      <c r="Q1395">
        <v>2.4</v>
      </c>
      <c r="R1395">
        <v>135</v>
      </c>
      <c r="S1395">
        <v>2</v>
      </c>
      <c r="T1395">
        <v>2</v>
      </c>
      <c r="U1395">
        <v>3</v>
      </c>
      <c r="Y1395" t="s">
        <v>1096</v>
      </c>
      <c r="Z1395">
        <v>1160</v>
      </c>
      <c r="AA1395" t="s">
        <v>147</v>
      </c>
    </row>
    <row r="1396" spans="1:27" x14ac:dyDescent="0.25">
      <c r="A1396" s="23" t="s">
        <v>314</v>
      </c>
      <c r="B1396" s="22" t="s">
        <v>315</v>
      </c>
      <c r="C1396" s="22" t="s">
        <v>2337</v>
      </c>
      <c r="D1396" s="38" t="str">
        <f>VLOOKUP(S1396, method!$A$1:$B$15, 2, 0)</f>
        <v>留後</v>
      </c>
      <c r="E1396">
        <v>523</v>
      </c>
      <c r="F1396">
        <v>6</v>
      </c>
      <c r="G1396" t="s">
        <v>596</v>
      </c>
      <c r="H1396" s="31" t="s">
        <v>455</v>
      </c>
      <c r="I1396" s="43">
        <v>1200</v>
      </c>
      <c r="J1396" s="32" t="s">
        <v>446</v>
      </c>
      <c r="K1396">
        <v>2</v>
      </c>
      <c r="L1396">
        <v>12</v>
      </c>
      <c r="M1396">
        <v>80</v>
      </c>
      <c r="N1396" s="25" t="s">
        <v>166</v>
      </c>
      <c r="O1396" s="18" t="s">
        <v>116</v>
      </c>
      <c r="P1396" t="s">
        <v>519</v>
      </c>
      <c r="Q1396">
        <v>33</v>
      </c>
      <c r="R1396">
        <v>119</v>
      </c>
      <c r="S1396">
        <v>11</v>
      </c>
      <c r="T1396">
        <v>11</v>
      </c>
      <c r="U1396">
        <v>6</v>
      </c>
      <c r="Y1396" t="s">
        <v>317</v>
      </c>
      <c r="Z1396">
        <v>1190</v>
      </c>
      <c r="AA1396" t="s">
        <v>147</v>
      </c>
    </row>
    <row r="1397" spans="1:27" x14ac:dyDescent="0.25">
      <c r="A1397" s="23" t="s">
        <v>314</v>
      </c>
      <c r="B1397" s="22" t="s">
        <v>315</v>
      </c>
      <c r="C1397" s="22" t="s">
        <v>2337</v>
      </c>
      <c r="D1397" s="37" t="str">
        <f>VLOOKUP(S1397, method!$A$1:$B$15, 2, 0)</f>
        <v>中前</v>
      </c>
      <c r="E1397">
        <v>464</v>
      </c>
      <c r="F1397">
        <v>6</v>
      </c>
      <c r="G1397" t="s">
        <v>460</v>
      </c>
      <c r="H1397" s="31" t="s">
        <v>461</v>
      </c>
      <c r="I1397" s="43">
        <v>1200</v>
      </c>
      <c r="J1397" s="32" t="s">
        <v>435</v>
      </c>
      <c r="K1397">
        <v>3</v>
      </c>
      <c r="L1397">
        <v>7</v>
      </c>
      <c r="M1397">
        <v>80</v>
      </c>
      <c r="N1397" s="25" t="s">
        <v>166</v>
      </c>
      <c r="O1397" s="16" t="s">
        <v>13</v>
      </c>
      <c r="P1397" s="12" t="s">
        <v>464</v>
      </c>
      <c r="Q1397">
        <v>11</v>
      </c>
      <c r="R1397">
        <v>132</v>
      </c>
      <c r="S1397">
        <v>5</v>
      </c>
      <c r="T1397">
        <v>5</v>
      </c>
      <c r="U1397">
        <v>6</v>
      </c>
      <c r="Y1397" t="s">
        <v>1645</v>
      </c>
      <c r="Z1397">
        <v>1158</v>
      </c>
      <c r="AA1397" t="s">
        <v>147</v>
      </c>
    </row>
    <row r="1398" spans="1:27" x14ac:dyDescent="0.25">
      <c r="A1398" s="23" t="s">
        <v>314</v>
      </c>
      <c r="B1398" s="22" t="s">
        <v>315</v>
      </c>
      <c r="C1398" s="22" t="s">
        <v>2337</v>
      </c>
      <c r="D1398" s="37" t="str">
        <f>VLOOKUP(S1398, method!$A$1:$B$15, 2, 0)</f>
        <v>中前</v>
      </c>
      <c r="E1398">
        <v>406</v>
      </c>
      <c r="F1398">
        <v>11</v>
      </c>
      <c r="G1398" t="s">
        <v>781</v>
      </c>
      <c r="H1398" s="31" t="s">
        <v>450</v>
      </c>
      <c r="I1398" s="43">
        <v>1200</v>
      </c>
      <c r="J1398" s="32" t="s">
        <v>435</v>
      </c>
      <c r="K1398">
        <v>3</v>
      </c>
      <c r="L1398">
        <v>6</v>
      </c>
      <c r="M1398">
        <v>80</v>
      </c>
      <c r="N1398" s="25" t="s">
        <v>166</v>
      </c>
      <c r="O1398" s="18" t="s">
        <v>116</v>
      </c>
      <c r="P1398" t="s">
        <v>629</v>
      </c>
      <c r="Q1398">
        <v>13</v>
      </c>
      <c r="R1398">
        <v>135</v>
      </c>
      <c r="S1398">
        <v>7</v>
      </c>
      <c r="T1398">
        <v>9</v>
      </c>
      <c r="U1398">
        <v>11</v>
      </c>
      <c r="Y1398" t="s">
        <v>1131</v>
      </c>
      <c r="Z1398">
        <v>1186</v>
      </c>
      <c r="AA1398" t="s">
        <v>147</v>
      </c>
    </row>
    <row r="1399" spans="1:27" x14ac:dyDescent="0.25">
      <c r="A1399" s="23" t="s">
        <v>314</v>
      </c>
      <c r="B1399" s="22" t="s">
        <v>315</v>
      </c>
      <c r="C1399" s="22" t="s">
        <v>2337</v>
      </c>
      <c r="D1399" s="36" t="str">
        <f>VLOOKUP(S1399, method!$A$1:$B$15, 2, 0)</f>
        <v>中後</v>
      </c>
      <c r="E1399">
        <v>355</v>
      </c>
      <c r="F1399" s="28">
        <v>1</v>
      </c>
      <c r="G1399" t="s">
        <v>566</v>
      </c>
      <c r="H1399" s="31" t="s">
        <v>455</v>
      </c>
      <c r="I1399" s="43">
        <v>1200</v>
      </c>
      <c r="J1399" s="32" t="s">
        <v>435</v>
      </c>
      <c r="K1399">
        <v>3</v>
      </c>
      <c r="L1399">
        <v>3</v>
      </c>
      <c r="M1399">
        <v>75</v>
      </c>
      <c r="N1399" s="25" t="s">
        <v>166</v>
      </c>
      <c r="O1399" s="16" t="s">
        <v>13</v>
      </c>
      <c r="P1399" s="12" t="s">
        <v>591</v>
      </c>
      <c r="Q1399">
        <v>11</v>
      </c>
      <c r="R1399">
        <v>130</v>
      </c>
      <c r="S1399">
        <v>8</v>
      </c>
      <c r="T1399">
        <v>10</v>
      </c>
      <c r="U1399">
        <v>1</v>
      </c>
      <c r="Y1399" t="s">
        <v>1391</v>
      </c>
      <c r="Z1399">
        <v>1182</v>
      </c>
      <c r="AA1399" t="s">
        <v>147</v>
      </c>
    </row>
    <row r="1400" spans="1:27" x14ac:dyDescent="0.25">
      <c r="A1400" s="23" t="s">
        <v>314</v>
      </c>
      <c r="B1400" s="22" t="s">
        <v>315</v>
      </c>
      <c r="C1400" s="22" t="s">
        <v>2337</v>
      </c>
      <c r="D1400" s="36" t="str">
        <f>VLOOKUP(S1400, method!$A$1:$B$15, 2, 0)</f>
        <v>中後</v>
      </c>
      <c r="E1400">
        <v>92</v>
      </c>
      <c r="F1400" s="28">
        <v>3</v>
      </c>
      <c r="G1400" t="s">
        <v>827</v>
      </c>
      <c r="H1400" s="31" t="s">
        <v>450</v>
      </c>
      <c r="I1400" s="43">
        <v>1200</v>
      </c>
      <c r="J1400" s="32" t="s">
        <v>435</v>
      </c>
      <c r="K1400">
        <v>3</v>
      </c>
      <c r="L1400">
        <v>7</v>
      </c>
      <c r="M1400">
        <v>75</v>
      </c>
      <c r="N1400" s="25" t="s">
        <v>166</v>
      </c>
      <c r="O1400" s="18" t="s">
        <v>116</v>
      </c>
      <c r="P1400" s="12" t="s">
        <v>456</v>
      </c>
      <c r="Q1400">
        <v>7.6</v>
      </c>
      <c r="R1400">
        <v>131</v>
      </c>
      <c r="S1400">
        <v>9</v>
      </c>
      <c r="T1400">
        <v>9</v>
      </c>
      <c r="U1400">
        <v>3</v>
      </c>
      <c r="Y1400" t="s">
        <v>160</v>
      </c>
      <c r="Z1400">
        <v>1161</v>
      </c>
      <c r="AA1400" t="s">
        <v>147</v>
      </c>
    </row>
    <row r="1401" spans="1:27" x14ac:dyDescent="0.25">
      <c r="A1401" s="23" t="s">
        <v>314</v>
      </c>
      <c r="B1401" s="22" t="s">
        <v>315</v>
      </c>
      <c r="C1401" s="22" t="s">
        <v>2337</v>
      </c>
      <c r="D1401" s="37" t="str">
        <f>VLOOKUP(S1401, method!$A$1:$B$15, 2, 0)</f>
        <v>中前</v>
      </c>
      <c r="E1401">
        <v>731</v>
      </c>
      <c r="F1401" s="34">
        <v>5</v>
      </c>
      <c r="G1401" t="s">
        <v>733</v>
      </c>
      <c r="H1401" s="31" t="s">
        <v>450</v>
      </c>
      <c r="I1401" s="43">
        <v>1200</v>
      </c>
      <c r="J1401" s="33" t="s">
        <v>499</v>
      </c>
      <c r="K1401">
        <v>3</v>
      </c>
      <c r="L1401">
        <v>2</v>
      </c>
      <c r="M1401">
        <v>75</v>
      </c>
      <c r="N1401" s="25" t="s">
        <v>166</v>
      </c>
      <c r="O1401" s="18" t="s">
        <v>116</v>
      </c>
      <c r="P1401" t="s">
        <v>519</v>
      </c>
      <c r="Q1401">
        <v>3.7</v>
      </c>
      <c r="R1401">
        <v>134</v>
      </c>
      <c r="S1401">
        <v>5</v>
      </c>
      <c r="T1401">
        <v>5</v>
      </c>
      <c r="U1401">
        <v>5</v>
      </c>
      <c r="Y1401" t="s">
        <v>1172</v>
      </c>
      <c r="Z1401">
        <v>1166</v>
      </c>
      <c r="AA1401" t="s">
        <v>147</v>
      </c>
    </row>
    <row r="1402" spans="1:27" x14ac:dyDescent="0.25">
      <c r="A1402" s="23" t="s">
        <v>314</v>
      </c>
      <c r="B1402" s="22" t="s">
        <v>315</v>
      </c>
      <c r="C1402" s="22" t="s">
        <v>2337</v>
      </c>
      <c r="D1402" s="37" t="str">
        <f>VLOOKUP(S1402, method!$A$1:$B$15, 2, 0)</f>
        <v>中前</v>
      </c>
      <c r="E1402">
        <v>655</v>
      </c>
      <c r="F1402" s="28">
        <v>1</v>
      </c>
      <c r="G1402" t="s">
        <v>794</v>
      </c>
      <c r="H1402" s="31" t="s">
        <v>455</v>
      </c>
      <c r="I1402" s="43">
        <v>1200</v>
      </c>
      <c r="J1402" s="32" t="s">
        <v>435</v>
      </c>
      <c r="K1402">
        <v>3</v>
      </c>
      <c r="L1402">
        <v>6</v>
      </c>
      <c r="M1402">
        <v>68</v>
      </c>
      <c r="N1402" s="25" t="s">
        <v>166</v>
      </c>
      <c r="O1402" s="18" t="s">
        <v>116</v>
      </c>
      <c r="P1402" s="12" t="s">
        <v>464</v>
      </c>
      <c r="Q1402">
        <v>5</v>
      </c>
      <c r="R1402">
        <v>123</v>
      </c>
      <c r="S1402">
        <v>5</v>
      </c>
      <c r="T1402">
        <v>5</v>
      </c>
      <c r="U1402">
        <v>1</v>
      </c>
      <c r="Y1402" t="s">
        <v>1160</v>
      </c>
      <c r="Z1402">
        <v>1161</v>
      </c>
      <c r="AA1402" t="s">
        <v>147</v>
      </c>
    </row>
    <row r="1403" spans="1:27" x14ac:dyDescent="0.25">
      <c r="A1403" s="23" t="s">
        <v>314</v>
      </c>
      <c r="B1403" s="22" t="s">
        <v>315</v>
      </c>
      <c r="C1403" s="22" t="s">
        <v>2337</v>
      </c>
      <c r="D1403" s="37" t="str">
        <f>VLOOKUP(S1403, method!$A$1:$B$15, 2, 0)</f>
        <v>中前</v>
      </c>
      <c r="E1403">
        <v>593</v>
      </c>
      <c r="F1403" s="28">
        <v>2</v>
      </c>
      <c r="G1403" t="s">
        <v>836</v>
      </c>
      <c r="H1403" s="31" t="s">
        <v>461</v>
      </c>
      <c r="I1403" s="43">
        <v>1200</v>
      </c>
      <c r="J1403" s="32" t="s">
        <v>435</v>
      </c>
      <c r="K1403">
        <v>3</v>
      </c>
      <c r="L1403">
        <v>4</v>
      </c>
      <c r="M1403">
        <v>68</v>
      </c>
      <c r="N1403" s="25" t="s">
        <v>166</v>
      </c>
      <c r="O1403" s="18" t="s">
        <v>116</v>
      </c>
      <c r="P1403" s="12" t="s">
        <v>521</v>
      </c>
      <c r="Q1403">
        <v>2.8</v>
      </c>
      <c r="R1403">
        <v>123</v>
      </c>
      <c r="S1403">
        <v>6</v>
      </c>
      <c r="T1403">
        <v>6</v>
      </c>
      <c r="U1403">
        <v>2</v>
      </c>
      <c r="Y1403" t="s">
        <v>1437</v>
      </c>
      <c r="Z1403">
        <v>1153</v>
      </c>
      <c r="AA1403" t="s">
        <v>147</v>
      </c>
    </row>
    <row r="1404" spans="1:27" x14ac:dyDescent="0.25">
      <c r="A1404" s="23" t="s">
        <v>314</v>
      </c>
      <c r="B1404" s="22" t="s">
        <v>315</v>
      </c>
      <c r="C1404" s="22" t="s">
        <v>2337</v>
      </c>
      <c r="D1404" s="37" t="str">
        <f>VLOOKUP(S1404, method!$A$1:$B$15, 2, 0)</f>
        <v>中前</v>
      </c>
      <c r="E1404">
        <v>521</v>
      </c>
      <c r="F1404" s="28">
        <v>2</v>
      </c>
      <c r="G1404" t="s">
        <v>841</v>
      </c>
      <c r="H1404" s="30" t="s">
        <v>445</v>
      </c>
      <c r="I1404" s="43">
        <v>1200</v>
      </c>
      <c r="J1404" s="32" t="s">
        <v>435</v>
      </c>
      <c r="K1404">
        <v>3</v>
      </c>
      <c r="L1404">
        <v>3</v>
      </c>
      <c r="M1404">
        <v>67</v>
      </c>
      <c r="N1404" s="25" t="s">
        <v>166</v>
      </c>
      <c r="O1404" s="18" t="s">
        <v>116</v>
      </c>
      <c r="P1404" s="12" t="s">
        <v>431</v>
      </c>
      <c r="Q1404">
        <v>4.0999999999999996</v>
      </c>
      <c r="R1404">
        <v>124</v>
      </c>
      <c r="S1404">
        <v>5</v>
      </c>
      <c r="T1404">
        <v>5</v>
      </c>
      <c r="U1404">
        <v>2</v>
      </c>
      <c r="Y1404" t="s">
        <v>1124</v>
      </c>
      <c r="Z1404">
        <v>1154</v>
      </c>
      <c r="AA1404" t="s">
        <v>147</v>
      </c>
    </row>
    <row r="1405" spans="1:27" x14ac:dyDescent="0.25">
      <c r="A1405" s="23" t="s">
        <v>314</v>
      </c>
      <c r="B1405" s="22" t="s">
        <v>315</v>
      </c>
      <c r="C1405" s="22" t="s">
        <v>2337</v>
      </c>
      <c r="D1405" s="36" t="str">
        <f>VLOOKUP(S1405, method!$A$1:$B$15, 2, 0)</f>
        <v>中後</v>
      </c>
      <c r="E1405">
        <v>460</v>
      </c>
      <c r="F1405" s="28">
        <v>3</v>
      </c>
      <c r="G1405" t="s">
        <v>659</v>
      </c>
      <c r="H1405" s="31" t="s">
        <v>450</v>
      </c>
      <c r="I1405" s="43">
        <v>1200</v>
      </c>
      <c r="J1405" s="32" t="s">
        <v>435</v>
      </c>
      <c r="K1405">
        <v>3</v>
      </c>
      <c r="L1405">
        <v>9</v>
      </c>
      <c r="M1405">
        <v>67</v>
      </c>
      <c r="N1405" s="25" t="s">
        <v>166</v>
      </c>
      <c r="O1405" s="18" t="s">
        <v>116</v>
      </c>
      <c r="P1405" t="s">
        <v>600</v>
      </c>
      <c r="Q1405">
        <v>11</v>
      </c>
      <c r="R1405">
        <v>124</v>
      </c>
      <c r="S1405">
        <v>9</v>
      </c>
      <c r="T1405">
        <v>9</v>
      </c>
      <c r="U1405">
        <v>3</v>
      </c>
      <c r="Y1405" t="s">
        <v>1386</v>
      </c>
      <c r="Z1405">
        <v>1158</v>
      </c>
      <c r="AA1405" t="s">
        <v>147</v>
      </c>
    </row>
    <row r="1406" spans="1:27" x14ac:dyDescent="0.25">
      <c r="A1406" s="23" t="s">
        <v>314</v>
      </c>
      <c r="B1406" s="22" t="s">
        <v>315</v>
      </c>
      <c r="C1406" s="22" t="s">
        <v>2337</v>
      </c>
      <c r="D1406" s="37" t="str">
        <f>VLOOKUP(S1406, method!$A$1:$B$15, 2, 0)</f>
        <v>中前</v>
      </c>
      <c r="E1406">
        <v>406</v>
      </c>
      <c r="F1406" s="28">
        <v>2</v>
      </c>
      <c r="G1406" t="s">
        <v>802</v>
      </c>
      <c r="H1406" s="31" t="s">
        <v>455</v>
      </c>
      <c r="I1406" s="43">
        <v>1200</v>
      </c>
      <c r="J1406" s="32" t="s">
        <v>435</v>
      </c>
      <c r="K1406">
        <v>3</v>
      </c>
      <c r="L1406">
        <v>5</v>
      </c>
      <c r="M1406">
        <v>66</v>
      </c>
      <c r="N1406" s="25" t="s">
        <v>166</v>
      </c>
      <c r="O1406" s="18" t="s">
        <v>116</v>
      </c>
      <c r="P1406" s="12" t="s">
        <v>480</v>
      </c>
      <c r="Q1406">
        <v>8.5</v>
      </c>
      <c r="R1406">
        <v>123</v>
      </c>
      <c r="S1406">
        <v>5</v>
      </c>
      <c r="T1406">
        <v>5</v>
      </c>
      <c r="U1406">
        <v>2</v>
      </c>
      <c r="Y1406" t="s">
        <v>630</v>
      </c>
      <c r="Z1406">
        <v>1144</v>
      </c>
      <c r="AA1406" t="s">
        <v>1646</v>
      </c>
    </row>
    <row r="1407" spans="1:27" x14ac:dyDescent="0.25">
      <c r="A1407" s="23" t="s">
        <v>314</v>
      </c>
      <c r="B1407" s="22" t="s">
        <v>315</v>
      </c>
      <c r="C1407" s="22" t="s">
        <v>2337</v>
      </c>
      <c r="D1407" s="37" t="str">
        <f>VLOOKUP(S1407, method!$A$1:$B$15, 2, 0)</f>
        <v>中前</v>
      </c>
      <c r="E1407">
        <v>322</v>
      </c>
      <c r="F1407">
        <v>10</v>
      </c>
      <c r="G1407" t="s">
        <v>873</v>
      </c>
      <c r="H1407" t="s">
        <v>467</v>
      </c>
      <c r="I1407" s="43">
        <v>1200</v>
      </c>
      <c r="J1407" s="32" t="s">
        <v>435</v>
      </c>
      <c r="K1407">
        <v>3</v>
      </c>
      <c r="L1407">
        <v>8</v>
      </c>
      <c r="M1407">
        <v>68</v>
      </c>
      <c r="N1407" s="20" t="s">
        <v>184</v>
      </c>
      <c r="O1407" s="17" t="s">
        <v>84</v>
      </c>
      <c r="P1407">
        <v>5</v>
      </c>
      <c r="Q1407">
        <v>14</v>
      </c>
      <c r="R1407">
        <v>125</v>
      </c>
      <c r="S1407">
        <v>6</v>
      </c>
      <c r="T1407">
        <v>8</v>
      </c>
      <c r="U1407">
        <v>10</v>
      </c>
      <c r="Y1407" t="s">
        <v>139</v>
      </c>
      <c r="Z1407">
        <v>1145</v>
      </c>
      <c r="AA1407" t="s">
        <v>780</v>
      </c>
    </row>
    <row r="1408" spans="1:27" x14ac:dyDescent="0.25">
      <c r="A1408" s="23" t="s">
        <v>314</v>
      </c>
      <c r="B1408" s="22" t="s">
        <v>315</v>
      </c>
      <c r="C1408" s="22" t="s">
        <v>2337</v>
      </c>
      <c r="D1408" s="35" t="str">
        <f>VLOOKUP(S1408, method!$A$1:$B$15, 2, 0)</f>
        <v>放頭</v>
      </c>
      <c r="E1408">
        <v>276</v>
      </c>
      <c r="F1408">
        <v>8</v>
      </c>
      <c r="G1408" t="s">
        <v>747</v>
      </c>
      <c r="H1408" t="s">
        <v>429</v>
      </c>
      <c r="I1408" s="43">
        <v>1200</v>
      </c>
      <c r="J1408" s="32" t="s">
        <v>435</v>
      </c>
      <c r="K1408">
        <v>3</v>
      </c>
      <c r="L1408">
        <v>8</v>
      </c>
      <c r="M1408">
        <v>70</v>
      </c>
      <c r="N1408" s="20" t="s">
        <v>184</v>
      </c>
      <c r="O1408" s="16" t="s">
        <v>316</v>
      </c>
      <c r="P1408">
        <v>4</v>
      </c>
      <c r="Q1408">
        <v>21</v>
      </c>
      <c r="R1408">
        <v>127</v>
      </c>
      <c r="S1408">
        <v>2</v>
      </c>
      <c r="T1408">
        <v>2</v>
      </c>
      <c r="U1408">
        <v>8</v>
      </c>
      <c r="Y1408" t="s">
        <v>1131</v>
      </c>
      <c r="Z1408">
        <v>1153</v>
      </c>
      <c r="AA1408" t="s">
        <v>77</v>
      </c>
    </row>
    <row r="1409" spans="1:27" x14ac:dyDescent="0.25">
      <c r="A1409" s="23" t="s">
        <v>314</v>
      </c>
      <c r="B1409" s="22" t="s">
        <v>315</v>
      </c>
      <c r="C1409" s="22" t="s">
        <v>2337</v>
      </c>
      <c r="D1409" s="36" t="str">
        <f>VLOOKUP(S1409, method!$A$1:$B$15, 2, 0)</f>
        <v>中後</v>
      </c>
      <c r="E1409">
        <v>204</v>
      </c>
      <c r="F1409">
        <v>7</v>
      </c>
      <c r="G1409" t="s">
        <v>809</v>
      </c>
      <c r="H1409" t="s">
        <v>429</v>
      </c>
      <c r="I1409" s="43">
        <v>1200</v>
      </c>
      <c r="J1409" s="32" t="s">
        <v>435</v>
      </c>
      <c r="K1409">
        <v>3</v>
      </c>
      <c r="L1409">
        <v>10</v>
      </c>
      <c r="M1409">
        <v>72</v>
      </c>
      <c r="N1409" s="20" t="s">
        <v>184</v>
      </c>
      <c r="O1409" s="17" t="s">
        <v>84</v>
      </c>
      <c r="P1409">
        <v>3</v>
      </c>
      <c r="Q1409">
        <v>30</v>
      </c>
      <c r="R1409">
        <v>129</v>
      </c>
      <c r="S1409">
        <v>10</v>
      </c>
      <c r="T1409">
        <v>8</v>
      </c>
      <c r="U1409">
        <v>7</v>
      </c>
      <c r="Y1409" t="s">
        <v>1161</v>
      </c>
      <c r="Z1409">
        <v>1146</v>
      </c>
      <c r="AA1409" t="s">
        <v>1534</v>
      </c>
    </row>
    <row r="1410" spans="1:27" x14ac:dyDescent="0.25">
      <c r="A1410" s="23" t="s">
        <v>314</v>
      </c>
      <c r="B1410" s="23" t="s">
        <v>319</v>
      </c>
      <c r="C1410" s="23" t="s">
        <v>2338</v>
      </c>
      <c r="D1410" s="36" t="str">
        <f>VLOOKUP(S1410, method!$A$1:$B$15, 2, 0)</f>
        <v>中後</v>
      </c>
      <c r="E1410">
        <v>35</v>
      </c>
      <c r="F1410">
        <v>10</v>
      </c>
      <c r="G1410" t="s">
        <v>1013</v>
      </c>
      <c r="H1410" s="31" t="s">
        <v>455</v>
      </c>
      <c r="I1410">
        <v>1000</v>
      </c>
      <c r="J1410" s="32" t="s">
        <v>446</v>
      </c>
      <c r="K1410">
        <v>3</v>
      </c>
      <c r="L1410">
        <v>9</v>
      </c>
      <c r="M1410">
        <v>75</v>
      </c>
      <c r="N1410" s="19" t="s">
        <v>94</v>
      </c>
      <c r="O1410" s="16" t="s">
        <v>13</v>
      </c>
      <c r="P1410" t="s">
        <v>436</v>
      </c>
      <c r="Q1410">
        <v>19</v>
      </c>
      <c r="R1410">
        <v>131</v>
      </c>
      <c r="S1410">
        <v>9</v>
      </c>
      <c r="T1410">
        <v>11</v>
      </c>
      <c r="U1410">
        <v>10</v>
      </c>
      <c r="Y1410" t="s">
        <v>1153</v>
      </c>
      <c r="Z1410">
        <v>1193</v>
      </c>
      <c r="AA1410" t="s">
        <v>321</v>
      </c>
    </row>
    <row r="1411" spans="1:27" x14ac:dyDescent="0.25">
      <c r="A1411" s="23" t="s">
        <v>314</v>
      </c>
      <c r="B1411" s="23" t="s">
        <v>319</v>
      </c>
      <c r="C1411" s="23" t="s">
        <v>2338</v>
      </c>
      <c r="D1411" s="37" t="str">
        <f>VLOOKUP(S1411, method!$A$1:$B$15, 2, 0)</f>
        <v>中前</v>
      </c>
      <c r="E1411">
        <v>716</v>
      </c>
      <c r="F1411">
        <v>6</v>
      </c>
      <c r="G1411" t="s">
        <v>444</v>
      </c>
      <c r="H1411" s="42" t="s">
        <v>445</v>
      </c>
      <c r="I1411" s="43">
        <v>1200</v>
      </c>
      <c r="J1411" s="32" t="s">
        <v>446</v>
      </c>
      <c r="K1411">
        <v>3</v>
      </c>
      <c r="L1411">
        <v>5</v>
      </c>
      <c r="M1411">
        <v>75</v>
      </c>
      <c r="N1411" s="19" t="s">
        <v>94</v>
      </c>
      <c r="O1411" s="19" t="s">
        <v>101</v>
      </c>
      <c r="P1411">
        <v>3</v>
      </c>
      <c r="Q1411">
        <v>4.9000000000000004</v>
      </c>
      <c r="R1411">
        <v>132</v>
      </c>
      <c r="S1411">
        <v>5</v>
      </c>
      <c r="T1411">
        <v>6</v>
      </c>
      <c r="U1411">
        <v>6</v>
      </c>
      <c r="Y1411" t="s">
        <v>843</v>
      </c>
      <c r="Z1411">
        <v>1176</v>
      </c>
      <c r="AA1411" t="s">
        <v>321</v>
      </c>
    </row>
    <row r="1412" spans="1:27" x14ac:dyDescent="0.25">
      <c r="A1412" s="23" t="s">
        <v>314</v>
      </c>
      <c r="B1412" s="23" t="s">
        <v>319</v>
      </c>
      <c r="C1412" s="23" t="s">
        <v>2338</v>
      </c>
      <c r="D1412" s="35" t="str">
        <f>VLOOKUP(S1412, method!$A$1:$B$15, 2, 0)</f>
        <v>放頭</v>
      </c>
      <c r="E1412">
        <v>636</v>
      </c>
      <c r="F1412" s="28">
        <v>2</v>
      </c>
      <c r="G1412" t="s">
        <v>712</v>
      </c>
      <c r="H1412" s="30" t="s">
        <v>445</v>
      </c>
      <c r="I1412" s="43">
        <v>1200</v>
      </c>
      <c r="J1412" s="32" t="s">
        <v>446</v>
      </c>
      <c r="K1412">
        <v>3</v>
      </c>
      <c r="L1412">
        <v>1</v>
      </c>
      <c r="M1412">
        <v>74</v>
      </c>
      <c r="N1412" s="19" t="s">
        <v>94</v>
      </c>
      <c r="O1412" s="19" t="s">
        <v>101</v>
      </c>
      <c r="P1412" s="12" t="s">
        <v>431</v>
      </c>
      <c r="Q1412">
        <v>5.4</v>
      </c>
      <c r="R1412">
        <v>131</v>
      </c>
      <c r="S1412">
        <v>2</v>
      </c>
      <c r="T1412">
        <v>4</v>
      </c>
      <c r="U1412">
        <v>2</v>
      </c>
      <c r="Y1412" t="s">
        <v>320</v>
      </c>
      <c r="Z1412">
        <v>1193</v>
      </c>
      <c r="AA1412" t="s">
        <v>321</v>
      </c>
    </row>
    <row r="1413" spans="1:27" x14ac:dyDescent="0.25">
      <c r="A1413" s="23" t="s">
        <v>314</v>
      </c>
      <c r="B1413" s="23" t="s">
        <v>319</v>
      </c>
      <c r="C1413" s="23" t="s">
        <v>2338</v>
      </c>
      <c r="D1413" s="35" t="str">
        <f>VLOOKUP(S1413, method!$A$1:$B$15, 2, 0)</f>
        <v>放頭</v>
      </c>
      <c r="E1413">
        <v>552</v>
      </c>
      <c r="F1413">
        <v>6</v>
      </c>
      <c r="G1413" t="s">
        <v>987</v>
      </c>
      <c r="H1413" t="s">
        <v>539</v>
      </c>
      <c r="I1413">
        <v>1400</v>
      </c>
      <c r="J1413" s="32" t="s">
        <v>435</v>
      </c>
      <c r="K1413">
        <v>3</v>
      </c>
      <c r="L1413">
        <v>9</v>
      </c>
      <c r="M1413">
        <v>74</v>
      </c>
      <c r="N1413" s="19" t="s">
        <v>94</v>
      </c>
      <c r="O1413" s="19" t="s">
        <v>101</v>
      </c>
      <c r="P1413" t="s">
        <v>436</v>
      </c>
      <c r="Q1413">
        <v>35</v>
      </c>
      <c r="R1413">
        <v>130</v>
      </c>
      <c r="S1413">
        <v>3</v>
      </c>
      <c r="T1413">
        <v>2</v>
      </c>
      <c r="U1413">
        <v>2</v>
      </c>
      <c r="V1413">
        <v>6</v>
      </c>
      <c r="Y1413" t="s">
        <v>980</v>
      </c>
      <c r="Z1413">
        <v>1206</v>
      </c>
      <c r="AA1413" t="s">
        <v>321</v>
      </c>
    </row>
    <row r="1414" spans="1:27" x14ac:dyDescent="0.25">
      <c r="A1414" s="23" t="s">
        <v>314</v>
      </c>
      <c r="B1414" s="23" t="s">
        <v>319</v>
      </c>
      <c r="C1414" s="23" t="s">
        <v>2338</v>
      </c>
      <c r="D1414" s="35" t="str">
        <f>VLOOKUP(S1414, method!$A$1:$B$15, 2, 0)</f>
        <v>放頭</v>
      </c>
      <c r="E1414">
        <v>484</v>
      </c>
      <c r="F1414" s="28">
        <v>1</v>
      </c>
      <c r="G1414" t="s">
        <v>458</v>
      </c>
      <c r="H1414" s="30" t="s">
        <v>445</v>
      </c>
      <c r="I1414" s="43">
        <v>1200</v>
      </c>
      <c r="J1414" s="32" t="s">
        <v>435</v>
      </c>
      <c r="K1414">
        <v>3</v>
      </c>
      <c r="L1414">
        <v>5</v>
      </c>
      <c r="M1414">
        <v>68</v>
      </c>
      <c r="N1414" s="19" t="s">
        <v>94</v>
      </c>
      <c r="O1414" s="19" t="s">
        <v>101</v>
      </c>
      <c r="P1414" s="12" t="s">
        <v>662</v>
      </c>
      <c r="Q1414">
        <v>3.7</v>
      </c>
      <c r="R1414">
        <v>125</v>
      </c>
      <c r="S1414">
        <v>2</v>
      </c>
      <c r="T1414">
        <v>2</v>
      </c>
      <c r="U1414">
        <v>1</v>
      </c>
      <c r="Y1414" t="s">
        <v>1126</v>
      </c>
      <c r="Z1414">
        <v>1216</v>
      </c>
      <c r="AA1414" t="s">
        <v>1647</v>
      </c>
    </row>
    <row r="1415" spans="1:27" x14ac:dyDescent="0.25">
      <c r="A1415" s="23" t="s">
        <v>314</v>
      </c>
      <c r="B1415" s="23" t="s">
        <v>319</v>
      </c>
      <c r="C1415" s="23" t="s">
        <v>2338</v>
      </c>
      <c r="D1415" s="37" t="str">
        <f>VLOOKUP(S1415, method!$A$1:$B$15, 2, 0)</f>
        <v>中前</v>
      </c>
      <c r="E1415">
        <v>445</v>
      </c>
      <c r="F1415" s="28">
        <v>2</v>
      </c>
      <c r="G1415" t="s">
        <v>562</v>
      </c>
      <c r="H1415" s="31" t="s">
        <v>455</v>
      </c>
      <c r="I1415" s="43">
        <v>1200</v>
      </c>
      <c r="J1415" s="32" t="s">
        <v>435</v>
      </c>
      <c r="K1415">
        <v>3</v>
      </c>
      <c r="L1415">
        <v>1</v>
      </c>
      <c r="M1415">
        <v>66</v>
      </c>
      <c r="N1415" s="19" t="s">
        <v>94</v>
      </c>
      <c r="O1415" s="19" t="s">
        <v>101</v>
      </c>
      <c r="P1415" s="12" t="s">
        <v>431</v>
      </c>
      <c r="Q1415">
        <v>2.5</v>
      </c>
      <c r="R1415">
        <v>124</v>
      </c>
      <c r="S1415">
        <v>5</v>
      </c>
      <c r="T1415">
        <v>5</v>
      </c>
      <c r="U1415">
        <v>2</v>
      </c>
      <c r="Y1415" t="s">
        <v>1426</v>
      </c>
      <c r="Z1415">
        <v>1214</v>
      </c>
      <c r="AA1415" t="s">
        <v>213</v>
      </c>
    </row>
    <row r="1416" spans="1:27" x14ac:dyDescent="0.25">
      <c r="A1416" s="23" t="s">
        <v>314</v>
      </c>
      <c r="B1416" s="23" t="s">
        <v>319</v>
      </c>
      <c r="C1416" s="23" t="s">
        <v>2338</v>
      </c>
      <c r="D1416" s="37" t="str">
        <f>VLOOKUP(S1416, method!$A$1:$B$15, 2, 0)</f>
        <v>中前</v>
      </c>
      <c r="E1416">
        <v>355</v>
      </c>
      <c r="F1416" s="34">
        <v>5</v>
      </c>
      <c r="G1416" t="s">
        <v>566</v>
      </c>
      <c r="H1416" s="31" t="s">
        <v>455</v>
      </c>
      <c r="I1416" s="43">
        <v>1200</v>
      </c>
      <c r="J1416" s="32" t="s">
        <v>435</v>
      </c>
      <c r="K1416">
        <v>3</v>
      </c>
      <c r="L1416">
        <v>8</v>
      </c>
      <c r="M1416">
        <v>66</v>
      </c>
      <c r="N1416" s="19" t="s">
        <v>94</v>
      </c>
      <c r="O1416" s="19" t="s">
        <v>101</v>
      </c>
      <c r="P1416" s="12">
        <v>1</v>
      </c>
      <c r="Q1416">
        <v>3.7</v>
      </c>
      <c r="R1416">
        <v>121</v>
      </c>
      <c r="S1416">
        <v>5</v>
      </c>
      <c r="T1416">
        <v>3</v>
      </c>
      <c r="U1416">
        <v>5</v>
      </c>
      <c r="Y1416" t="s">
        <v>1501</v>
      </c>
      <c r="Z1416">
        <v>1216</v>
      </c>
      <c r="AA1416" t="s">
        <v>213</v>
      </c>
    </row>
    <row r="1417" spans="1:27" x14ac:dyDescent="0.25">
      <c r="A1417" s="23" t="s">
        <v>314</v>
      </c>
      <c r="B1417" s="23" t="s">
        <v>319</v>
      </c>
      <c r="C1417" s="23" t="s">
        <v>2338</v>
      </c>
      <c r="D1417" s="37" t="str">
        <f>VLOOKUP(S1417, method!$A$1:$B$15, 2, 0)</f>
        <v>中前</v>
      </c>
      <c r="E1417">
        <v>335</v>
      </c>
      <c r="F1417" s="28">
        <v>2</v>
      </c>
      <c r="G1417" t="s">
        <v>887</v>
      </c>
      <c r="H1417" s="31" t="s">
        <v>450</v>
      </c>
      <c r="I1417" s="43">
        <v>1200</v>
      </c>
      <c r="J1417" s="32" t="s">
        <v>435</v>
      </c>
      <c r="K1417">
        <v>3</v>
      </c>
      <c r="L1417">
        <v>3</v>
      </c>
      <c r="M1417">
        <v>64</v>
      </c>
      <c r="N1417" s="19" t="s">
        <v>94</v>
      </c>
      <c r="O1417" s="19" t="s">
        <v>101</v>
      </c>
      <c r="P1417" s="12" t="s">
        <v>591</v>
      </c>
      <c r="Q1417">
        <v>2.8</v>
      </c>
      <c r="R1417">
        <v>122</v>
      </c>
      <c r="S1417">
        <v>6</v>
      </c>
      <c r="T1417">
        <v>7</v>
      </c>
      <c r="U1417">
        <v>2</v>
      </c>
      <c r="Y1417" t="s">
        <v>356</v>
      </c>
      <c r="Z1417">
        <v>1224</v>
      </c>
      <c r="AA1417" t="s">
        <v>213</v>
      </c>
    </row>
    <row r="1418" spans="1:27" x14ac:dyDescent="0.25">
      <c r="A1418" s="23" t="s">
        <v>314</v>
      </c>
      <c r="B1418" s="23" t="s">
        <v>319</v>
      </c>
      <c r="C1418" s="23" t="s">
        <v>2338</v>
      </c>
      <c r="D1418" s="36" t="str">
        <f>VLOOKUP(S1418, method!$A$1:$B$15, 2, 0)</f>
        <v>中後</v>
      </c>
      <c r="E1418">
        <v>238</v>
      </c>
      <c r="F1418" s="34">
        <v>5</v>
      </c>
      <c r="G1418" t="s">
        <v>1214</v>
      </c>
      <c r="H1418" s="31" t="s">
        <v>450</v>
      </c>
      <c r="I1418" s="43">
        <v>1200</v>
      </c>
      <c r="J1418" s="32" t="s">
        <v>435</v>
      </c>
      <c r="K1418">
        <v>3</v>
      </c>
      <c r="L1418">
        <v>7</v>
      </c>
      <c r="M1418">
        <v>64</v>
      </c>
      <c r="N1418" s="19" t="s">
        <v>94</v>
      </c>
      <c r="O1418" s="17" t="s">
        <v>406</v>
      </c>
      <c r="P1418" t="s">
        <v>459</v>
      </c>
      <c r="Q1418">
        <v>7.1</v>
      </c>
      <c r="R1418">
        <v>121</v>
      </c>
      <c r="S1418">
        <v>8</v>
      </c>
      <c r="T1418">
        <v>8</v>
      </c>
      <c r="U1418">
        <v>5</v>
      </c>
      <c r="Y1418" t="s">
        <v>1157</v>
      </c>
      <c r="Z1418">
        <v>1216</v>
      </c>
      <c r="AA1418" t="s">
        <v>213</v>
      </c>
    </row>
    <row r="1419" spans="1:27" x14ac:dyDescent="0.25">
      <c r="A1419" s="23" t="s">
        <v>314</v>
      </c>
      <c r="B1419" s="23" t="s">
        <v>319</v>
      </c>
      <c r="C1419" s="23" t="s">
        <v>2338</v>
      </c>
      <c r="D1419" s="37" t="str">
        <f>VLOOKUP(S1419, method!$A$1:$B$15, 2, 0)</f>
        <v>中前</v>
      </c>
      <c r="E1419">
        <v>107</v>
      </c>
      <c r="F1419" s="28">
        <v>1</v>
      </c>
      <c r="G1419" t="s">
        <v>571</v>
      </c>
      <c r="H1419" s="31" t="s">
        <v>455</v>
      </c>
      <c r="I1419" s="43">
        <v>1200</v>
      </c>
      <c r="J1419" s="32" t="s">
        <v>446</v>
      </c>
      <c r="K1419">
        <v>4</v>
      </c>
      <c r="L1419">
        <v>7</v>
      </c>
      <c r="M1419">
        <v>56</v>
      </c>
      <c r="N1419" s="19" t="s">
        <v>94</v>
      </c>
      <c r="O1419" s="19" t="s">
        <v>101</v>
      </c>
      <c r="P1419" s="12">
        <v>1</v>
      </c>
      <c r="Q1419">
        <v>8.6999999999999993</v>
      </c>
      <c r="R1419">
        <v>131</v>
      </c>
      <c r="S1419">
        <v>7</v>
      </c>
      <c r="T1419">
        <v>7</v>
      </c>
      <c r="U1419">
        <v>1</v>
      </c>
      <c r="Y1419" t="s">
        <v>320</v>
      </c>
      <c r="Z1419">
        <v>1188</v>
      </c>
      <c r="AA1419" t="s">
        <v>213</v>
      </c>
    </row>
    <row r="1420" spans="1:27" x14ac:dyDescent="0.25">
      <c r="A1420" s="23" t="s">
        <v>314</v>
      </c>
      <c r="B1420" s="23" t="s">
        <v>319</v>
      </c>
      <c r="C1420" s="23" t="s">
        <v>2338</v>
      </c>
      <c r="D1420" s="37" t="str">
        <f>VLOOKUP(S1420, method!$A$1:$B$15, 2, 0)</f>
        <v>中前</v>
      </c>
      <c r="E1420">
        <v>53</v>
      </c>
      <c r="F1420" s="28">
        <v>1</v>
      </c>
      <c r="G1420" t="s">
        <v>653</v>
      </c>
      <c r="H1420" s="31" t="s">
        <v>461</v>
      </c>
      <c r="I1420" s="43">
        <v>1200</v>
      </c>
      <c r="J1420" s="32" t="s">
        <v>435</v>
      </c>
      <c r="K1420">
        <v>4</v>
      </c>
      <c r="L1420">
        <v>3</v>
      </c>
      <c r="M1420">
        <v>50</v>
      </c>
      <c r="N1420" s="19" t="s">
        <v>94</v>
      </c>
      <c r="O1420" s="19" t="s">
        <v>101</v>
      </c>
      <c r="P1420" s="12" t="s">
        <v>662</v>
      </c>
      <c r="Q1420">
        <v>4.3</v>
      </c>
      <c r="R1420">
        <v>125</v>
      </c>
      <c r="S1420">
        <v>6</v>
      </c>
      <c r="T1420">
        <v>7</v>
      </c>
      <c r="U1420">
        <v>1</v>
      </c>
      <c r="Y1420" t="s">
        <v>1018</v>
      </c>
      <c r="Z1420">
        <v>1185</v>
      </c>
      <c r="AA1420" t="s">
        <v>213</v>
      </c>
    </row>
    <row r="1421" spans="1:27" x14ac:dyDescent="0.25">
      <c r="A1421" s="23" t="s">
        <v>314</v>
      </c>
      <c r="B1421" s="23" t="s">
        <v>319</v>
      </c>
      <c r="C1421" s="23" t="s">
        <v>2338</v>
      </c>
      <c r="D1421" s="36" t="str">
        <f>VLOOKUP(S1421, method!$A$1:$B$15, 2, 0)</f>
        <v>中後</v>
      </c>
      <c r="E1421">
        <v>796</v>
      </c>
      <c r="F1421" s="28">
        <v>1</v>
      </c>
      <c r="G1421" t="s">
        <v>830</v>
      </c>
      <c r="H1421" s="31" t="s">
        <v>450</v>
      </c>
      <c r="I1421" s="43">
        <v>1200</v>
      </c>
      <c r="J1421" s="32" t="s">
        <v>435</v>
      </c>
      <c r="K1421">
        <v>4</v>
      </c>
      <c r="L1421">
        <v>9</v>
      </c>
      <c r="M1421">
        <v>44</v>
      </c>
      <c r="N1421" s="19" t="s">
        <v>94</v>
      </c>
      <c r="O1421" s="19" t="s">
        <v>101</v>
      </c>
      <c r="P1421" s="12" t="s">
        <v>480</v>
      </c>
      <c r="Q1421">
        <v>10</v>
      </c>
      <c r="R1421">
        <v>121</v>
      </c>
      <c r="S1421">
        <v>8</v>
      </c>
      <c r="T1421">
        <v>5</v>
      </c>
      <c r="U1421">
        <v>1</v>
      </c>
      <c r="Y1421" t="s">
        <v>1594</v>
      </c>
      <c r="Z1421">
        <v>1195</v>
      </c>
      <c r="AA1421" t="s">
        <v>213</v>
      </c>
    </row>
    <row r="1422" spans="1:27" x14ac:dyDescent="0.25">
      <c r="A1422" s="23" t="s">
        <v>314</v>
      </c>
      <c r="B1422" s="23" t="s">
        <v>319</v>
      </c>
      <c r="C1422" s="23" t="s">
        <v>2338</v>
      </c>
      <c r="D1422" s="36" t="str">
        <f>VLOOKUP(S1422, method!$A$1:$B$15, 2, 0)</f>
        <v>中後</v>
      </c>
      <c r="E1422">
        <v>745</v>
      </c>
      <c r="F1422" s="34">
        <v>5</v>
      </c>
      <c r="G1422" t="s">
        <v>966</v>
      </c>
      <c r="H1422" s="31" t="s">
        <v>455</v>
      </c>
      <c r="I1422" s="43">
        <v>1200</v>
      </c>
      <c r="J1422" s="32" t="s">
        <v>435</v>
      </c>
      <c r="K1422">
        <v>4</v>
      </c>
      <c r="L1422">
        <v>7</v>
      </c>
      <c r="M1422">
        <v>44</v>
      </c>
      <c r="N1422" s="19" t="s">
        <v>94</v>
      </c>
      <c r="O1422" s="19" t="s">
        <v>101</v>
      </c>
      <c r="P1422" t="s">
        <v>600</v>
      </c>
      <c r="Q1422">
        <v>6.3</v>
      </c>
      <c r="R1422">
        <v>121</v>
      </c>
      <c r="S1422">
        <v>8</v>
      </c>
      <c r="T1422">
        <v>8</v>
      </c>
      <c r="U1422">
        <v>5</v>
      </c>
      <c r="Y1422" t="s">
        <v>1016</v>
      </c>
      <c r="Z1422">
        <v>1196</v>
      </c>
      <c r="AA1422" t="s">
        <v>213</v>
      </c>
    </row>
    <row r="1423" spans="1:27" x14ac:dyDescent="0.25">
      <c r="A1423" s="23" t="s">
        <v>314</v>
      </c>
      <c r="B1423" s="23" t="s">
        <v>319</v>
      </c>
      <c r="C1423" s="23" t="s">
        <v>2338</v>
      </c>
      <c r="D1423" s="37" t="str">
        <f>VLOOKUP(S1423, method!$A$1:$B$15, 2, 0)</f>
        <v>中前</v>
      </c>
      <c r="E1423">
        <v>673</v>
      </c>
      <c r="F1423" s="28">
        <v>2</v>
      </c>
      <c r="G1423" t="s">
        <v>792</v>
      </c>
      <c r="H1423" s="31" t="s">
        <v>461</v>
      </c>
      <c r="I1423" s="43">
        <v>1200</v>
      </c>
      <c r="J1423" s="32" t="s">
        <v>435</v>
      </c>
      <c r="K1423">
        <v>4</v>
      </c>
      <c r="L1423">
        <v>9</v>
      </c>
      <c r="M1423">
        <v>44</v>
      </c>
      <c r="N1423" s="19" t="s">
        <v>94</v>
      </c>
      <c r="O1423" s="19" t="s">
        <v>101</v>
      </c>
      <c r="P1423" s="12">
        <v>2</v>
      </c>
      <c r="Q1423">
        <v>6</v>
      </c>
      <c r="R1423">
        <v>120</v>
      </c>
      <c r="S1423">
        <v>7</v>
      </c>
      <c r="T1423">
        <v>6</v>
      </c>
      <c r="U1423">
        <v>2</v>
      </c>
      <c r="Y1423" t="s">
        <v>1146</v>
      </c>
      <c r="Z1423">
        <v>1202</v>
      </c>
      <c r="AA1423" t="s">
        <v>213</v>
      </c>
    </row>
    <row r="1424" spans="1:27" x14ac:dyDescent="0.25">
      <c r="A1424" s="23" t="s">
        <v>314</v>
      </c>
      <c r="B1424" s="23" t="s">
        <v>319</v>
      </c>
      <c r="C1424" s="23" t="s">
        <v>2338</v>
      </c>
      <c r="D1424" s="36" t="str">
        <f>VLOOKUP(S1424, method!$A$1:$B$15, 2, 0)</f>
        <v>中後</v>
      </c>
      <c r="E1424">
        <v>619</v>
      </c>
      <c r="F1424">
        <v>7</v>
      </c>
      <c r="G1424" t="s">
        <v>1110</v>
      </c>
      <c r="H1424" t="s">
        <v>434</v>
      </c>
      <c r="I1424" s="43">
        <v>1200</v>
      </c>
      <c r="J1424" s="33" t="s">
        <v>430</v>
      </c>
      <c r="K1424">
        <v>4</v>
      </c>
      <c r="L1424">
        <v>1</v>
      </c>
      <c r="M1424">
        <v>46</v>
      </c>
      <c r="N1424" s="19" t="s">
        <v>94</v>
      </c>
      <c r="O1424" s="27" t="s">
        <v>93</v>
      </c>
      <c r="P1424" t="s">
        <v>650</v>
      </c>
      <c r="Q1424">
        <v>14</v>
      </c>
      <c r="R1424">
        <v>121</v>
      </c>
      <c r="S1424">
        <v>9</v>
      </c>
      <c r="T1424">
        <v>8</v>
      </c>
      <c r="U1424">
        <v>7</v>
      </c>
      <c r="Y1424" t="s">
        <v>1228</v>
      </c>
      <c r="Z1424">
        <v>1198</v>
      </c>
      <c r="AA1424" t="s">
        <v>213</v>
      </c>
    </row>
    <row r="1425" spans="1:27" x14ac:dyDescent="0.25">
      <c r="A1425" s="23" t="s">
        <v>314</v>
      </c>
      <c r="B1425" s="23" t="s">
        <v>319</v>
      </c>
      <c r="C1425" s="23" t="s">
        <v>2338</v>
      </c>
      <c r="D1425" s="37" t="str">
        <f>VLOOKUP(S1425, method!$A$1:$B$15, 2, 0)</f>
        <v>中前</v>
      </c>
      <c r="E1425">
        <v>527</v>
      </c>
      <c r="F1425">
        <v>8</v>
      </c>
      <c r="G1425" t="s">
        <v>1004</v>
      </c>
      <c r="H1425" t="s">
        <v>434</v>
      </c>
      <c r="I1425">
        <v>1400</v>
      </c>
      <c r="J1425" s="32" t="s">
        <v>446</v>
      </c>
      <c r="K1425">
        <v>4</v>
      </c>
      <c r="L1425">
        <v>11</v>
      </c>
      <c r="M1425">
        <v>48</v>
      </c>
      <c r="N1425" s="19" t="s">
        <v>94</v>
      </c>
      <c r="O1425" s="27" t="s">
        <v>93</v>
      </c>
      <c r="P1425" t="s">
        <v>459</v>
      </c>
      <c r="Q1425">
        <v>15</v>
      </c>
      <c r="R1425">
        <v>125</v>
      </c>
      <c r="S1425">
        <v>6</v>
      </c>
      <c r="T1425">
        <v>9</v>
      </c>
      <c r="U1425">
        <v>9</v>
      </c>
      <c r="V1425">
        <v>8</v>
      </c>
      <c r="Y1425" t="s">
        <v>1648</v>
      </c>
      <c r="Z1425">
        <v>1185</v>
      </c>
      <c r="AA1425" t="s">
        <v>515</v>
      </c>
    </row>
    <row r="1426" spans="1:27" x14ac:dyDescent="0.25">
      <c r="A1426" s="23" t="s">
        <v>314</v>
      </c>
      <c r="B1426" s="23" t="s">
        <v>319</v>
      </c>
      <c r="C1426" s="23" t="s">
        <v>2338</v>
      </c>
      <c r="D1426" s="37" t="str">
        <f>VLOOKUP(S1426, method!$A$1:$B$15, 2, 0)</f>
        <v>中前</v>
      </c>
      <c r="E1426">
        <v>450</v>
      </c>
      <c r="F1426" s="34">
        <v>5</v>
      </c>
      <c r="G1426" t="s">
        <v>1364</v>
      </c>
      <c r="H1426" t="s">
        <v>539</v>
      </c>
      <c r="I1426" s="43">
        <v>1200</v>
      </c>
      <c r="J1426" s="32" t="s">
        <v>435</v>
      </c>
      <c r="K1426">
        <v>4</v>
      </c>
      <c r="L1426">
        <v>3</v>
      </c>
      <c r="M1426">
        <v>50</v>
      </c>
      <c r="N1426" s="19" t="s">
        <v>94</v>
      </c>
      <c r="O1426" s="27" t="s">
        <v>93</v>
      </c>
      <c r="P1426" t="s">
        <v>600</v>
      </c>
      <c r="Q1426">
        <v>14</v>
      </c>
      <c r="R1426">
        <v>127</v>
      </c>
      <c r="S1426">
        <v>4</v>
      </c>
      <c r="T1426">
        <v>3</v>
      </c>
      <c r="U1426">
        <v>5</v>
      </c>
      <c r="Y1426" t="s">
        <v>1098</v>
      </c>
      <c r="Z1426">
        <v>1198</v>
      </c>
      <c r="AA1426" t="s">
        <v>546</v>
      </c>
    </row>
    <row r="1427" spans="1:27" x14ac:dyDescent="0.25">
      <c r="A1427" s="23" t="s">
        <v>314</v>
      </c>
      <c r="B1427" s="23" t="s">
        <v>319</v>
      </c>
      <c r="C1427" s="23" t="s">
        <v>2338</v>
      </c>
      <c r="D1427" s="35" t="str">
        <f>VLOOKUP(S1427, method!$A$1:$B$15, 2, 0)</f>
        <v>放頭</v>
      </c>
      <c r="E1427">
        <v>409</v>
      </c>
      <c r="F1427" s="28">
        <v>3</v>
      </c>
      <c r="G1427" t="s">
        <v>896</v>
      </c>
      <c r="H1427" t="s">
        <v>434</v>
      </c>
      <c r="I1427" s="43">
        <v>1200</v>
      </c>
      <c r="J1427" s="32" t="s">
        <v>435</v>
      </c>
      <c r="K1427">
        <v>4</v>
      </c>
      <c r="L1427">
        <v>2</v>
      </c>
      <c r="M1427">
        <v>50</v>
      </c>
      <c r="N1427" s="19" t="s">
        <v>94</v>
      </c>
      <c r="O1427" s="27" t="s">
        <v>93</v>
      </c>
      <c r="P1427" s="12" t="s">
        <v>464</v>
      </c>
      <c r="Q1427">
        <v>16</v>
      </c>
      <c r="R1427">
        <v>126</v>
      </c>
      <c r="S1427">
        <v>2</v>
      </c>
      <c r="T1427">
        <v>2</v>
      </c>
      <c r="U1427">
        <v>3</v>
      </c>
      <c r="Y1427" t="s">
        <v>1136</v>
      </c>
      <c r="Z1427">
        <v>1199</v>
      </c>
      <c r="AA1427" t="s">
        <v>546</v>
      </c>
    </row>
    <row r="1428" spans="1:27" x14ac:dyDescent="0.25">
      <c r="A1428" s="23" t="s">
        <v>314</v>
      </c>
      <c r="B1428" s="23" t="s">
        <v>319</v>
      </c>
      <c r="C1428" s="23" t="s">
        <v>2338</v>
      </c>
      <c r="D1428" s="35" t="str">
        <f>VLOOKUP(S1428, method!$A$1:$B$15, 2, 0)</f>
        <v>放頭</v>
      </c>
      <c r="E1428">
        <v>297</v>
      </c>
      <c r="F1428">
        <v>12</v>
      </c>
      <c r="G1428" t="s">
        <v>844</v>
      </c>
      <c r="H1428" t="s">
        <v>434</v>
      </c>
      <c r="I1428" s="43">
        <v>1200</v>
      </c>
      <c r="J1428" s="32" t="s">
        <v>435</v>
      </c>
      <c r="K1428">
        <v>4</v>
      </c>
      <c r="L1428">
        <v>13</v>
      </c>
      <c r="M1428">
        <v>52</v>
      </c>
      <c r="N1428" s="19" t="s">
        <v>94</v>
      </c>
      <c r="O1428" s="24" t="s">
        <v>34</v>
      </c>
      <c r="P1428">
        <v>12</v>
      </c>
      <c r="Q1428">
        <v>10</v>
      </c>
      <c r="R1428">
        <v>129</v>
      </c>
      <c r="S1428">
        <v>3</v>
      </c>
      <c r="T1428">
        <v>4</v>
      </c>
      <c r="U1428">
        <v>12</v>
      </c>
      <c r="Y1428" t="s">
        <v>1306</v>
      </c>
      <c r="Z1428">
        <v>1200</v>
      </c>
      <c r="AA1428" t="s">
        <v>546</v>
      </c>
    </row>
    <row r="1429" spans="1:27" x14ac:dyDescent="0.25">
      <c r="A1429" s="23" t="s">
        <v>314</v>
      </c>
      <c r="B1429" s="23" t="s">
        <v>319</v>
      </c>
      <c r="C1429" s="23" t="s">
        <v>2338</v>
      </c>
      <c r="D1429" s="38" t="str">
        <f>VLOOKUP(S1429, method!$A$1:$B$15, 2, 0)</f>
        <v>留後</v>
      </c>
      <c r="E1429">
        <v>232</v>
      </c>
      <c r="F1429" s="34">
        <v>4</v>
      </c>
      <c r="G1429" t="s">
        <v>626</v>
      </c>
      <c r="H1429" t="s">
        <v>434</v>
      </c>
      <c r="I1429" s="43">
        <v>1200</v>
      </c>
      <c r="J1429" s="32" t="s">
        <v>435</v>
      </c>
      <c r="K1429">
        <v>4</v>
      </c>
      <c r="L1429">
        <v>14</v>
      </c>
      <c r="M1429">
        <v>52</v>
      </c>
      <c r="N1429" s="19" t="s">
        <v>94</v>
      </c>
      <c r="O1429" s="24" t="s">
        <v>34</v>
      </c>
      <c r="P1429" t="s">
        <v>817</v>
      </c>
      <c r="Q1429">
        <v>124</v>
      </c>
      <c r="R1429">
        <v>128</v>
      </c>
      <c r="S1429">
        <v>11</v>
      </c>
      <c r="T1429">
        <v>11</v>
      </c>
      <c r="U1429">
        <v>4</v>
      </c>
      <c r="Y1429" t="s">
        <v>1378</v>
      </c>
      <c r="Z1429">
        <v>1205</v>
      </c>
      <c r="AA1429" t="s">
        <v>546</v>
      </c>
    </row>
    <row r="1430" spans="1:27" x14ac:dyDescent="0.25">
      <c r="A1430" s="23" t="s">
        <v>314</v>
      </c>
      <c r="B1430" s="24" t="s">
        <v>323</v>
      </c>
      <c r="C1430" s="24" t="s">
        <v>2339</v>
      </c>
      <c r="D1430" s="37" t="str">
        <f>VLOOKUP(S1430, method!$A$1:$B$15, 2, 0)</f>
        <v>中前</v>
      </c>
      <c r="E1430">
        <v>482</v>
      </c>
      <c r="F1430" s="34">
        <v>5</v>
      </c>
      <c r="G1430" t="s">
        <v>458</v>
      </c>
      <c r="H1430" s="42" t="s">
        <v>445</v>
      </c>
      <c r="I1430" s="43">
        <v>1200</v>
      </c>
      <c r="J1430" s="32" t="s">
        <v>435</v>
      </c>
      <c r="K1430">
        <v>3</v>
      </c>
      <c r="L1430">
        <v>4</v>
      </c>
      <c r="M1430">
        <v>74</v>
      </c>
      <c r="N1430" s="16" t="s">
        <v>80</v>
      </c>
      <c r="O1430" s="16" t="s">
        <v>13</v>
      </c>
      <c r="P1430" s="12" t="s">
        <v>558</v>
      </c>
      <c r="Q1430">
        <v>6.7</v>
      </c>
      <c r="R1430">
        <v>133</v>
      </c>
      <c r="S1430">
        <v>5</v>
      </c>
      <c r="T1430">
        <v>5</v>
      </c>
      <c r="U1430">
        <v>5</v>
      </c>
      <c r="Y1430" t="s">
        <v>1649</v>
      </c>
      <c r="Z1430">
        <v>1062</v>
      </c>
      <c r="AA1430" t="s">
        <v>16</v>
      </c>
    </row>
    <row r="1431" spans="1:27" x14ac:dyDescent="0.25">
      <c r="A1431" s="23" t="s">
        <v>314</v>
      </c>
      <c r="B1431" s="24" t="s">
        <v>323</v>
      </c>
      <c r="C1431" s="24" t="s">
        <v>2339</v>
      </c>
      <c r="D1431" s="37" t="str">
        <f>VLOOKUP(S1431, method!$A$1:$B$15, 2, 0)</f>
        <v>中前</v>
      </c>
      <c r="E1431">
        <v>201</v>
      </c>
      <c r="F1431">
        <v>8</v>
      </c>
      <c r="G1431" t="s">
        <v>607</v>
      </c>
      <c r="H1431" s="31" t="s">
        <v>461</v>
      </c>
      <c r="I1431" s="43">
        <v>1200</v>
      </c>
      <c r="J1431" s="33" t="s">
        <v>499</v>
      </c>
      <c r="K1431">
        <v>3</v>
      </c>
      <c r="L1431">
        <v>3</v>
      </c>
      <c r="M1431">
        <v>74</v>
      </c>
      <c r="N1431" s="16" t="s">
        <v>80</v>
      </c>
      <c r="O1431" s="27" t="s">
        <v>93</v>
      </c>
      <c r="P1431" t="s">
        <v>600</v>
      </c>
      <c r="Q1431">
        <v>5.5</v>
      </c>
      <c r="R1431">
        <v>134</v>
      </c>
      <c r="S1431">
        <v>5</v>
      </c>
      <c r="T1431">
        <v>4</v>
      </c>
      <c r="U1431">
        <v>8</v>
      </c>
      <c r="Y1431" t="s">
        <v>1101</v>
      </c>
      <c r="Z1431">
        <v>1075</v>
      </c>
      <c r="AA1431" t="s">
        <v>16</v>
      </c>
    </row>
    <row r="1432" spans="1:27" x14ac:dyDescent="0.25">
      <c r="A1432" s="23" t="s">
        <v>314</v>
      </c>
      <c r="B1432" s="24" t="s">
        <v>323</v>
      </c>
      <c r="C1432" s="24" t="s">
        <v>2339</v>
      </c>
      <c r="D1432" s="36" t="str">
        <f>VLOOKUP(S1432, method!$A$1:$B$15, 2, 0)</f>
        <v>中後</v>
      </c>
      <c r="E1432">
        <v>136</v>
      </c>
      <c r="F1432" s="28">
        <v>1</v>
      </c>
      <c r="G1432" t="s">
        <v>916</v>
      </c>
      <c r="H1432" s="31" t="s">
        <v>461</v>
      </c>
      <c r="I1432" s="43">
        <v>1200</v>
      </c>
      <c r="J1432" s="32" t="s">
        <v>435</v>
      </c>
      <c r="K1432">
        <v>3</v>
      </c>
      <c r="L1432">
        <v>8</v>
      </c>
      <c r="M1432">
        <v>68</v>
      </c>
      <c r="N1432" s="16" t="s">
        <v>80</v>
      </c>
      <c r="O1432" s="27" t="s">
        <v>93</v>
      </c>
      <c r="P1432" s="12" t="s">
        <v>431</v>
      </c>
      <c r="Q1432">
        <v>42</v>
      </c>
      <c r="R1432">
        <v>123</v>
      </c>
      <c r="S1432">
        <v>10</v>
      </c>
      <c r="T1432">
        <v>8</v>
      </c>
      <c r="U1432">
        <v>1</v>
      </c>
      <c r="Y1432" t="s">
        <v>324</v>
      </c>
      <c r="Z1432">
        <v>1071</v>
      </c>
      <c r="AA1432" t="s">
        <v>235</v>
      </c>
    </row>
    <row r="1433" spans="1:27" x14ac:dyDescent="0.25">
      <c r="A1433" s="23" t="s">
        <v>314</v>
      </c>
      <c r="B1433" s="25" t="s">
        <v>325</v>
      </c>
      <c r="C1433" s="25" t="s">
        <v>2340</v>
      </c>
      <c r="D1433" s="37" t="str">
        <f>VLOOKUP(S1433, method!$A$1:$B$15, 2, 0)</f>
        <v>中前</v>
      </c>
      <c r="E1433">
        <v>827</v>
      </c>
      <c r="F1433" s="28">
        <v>2</v>
      </c>
      <c r="G1433" t="s">
        <v>590</v>
      </c>
      <c r="H1433" s="31" t="s">
        <v>450</v>
      </c>
      <c r="I1433" s="43">
        <v>1200</v>
      </c>
      <c r="J1433" s="32" t="s">
        <v>446</v>
      </c>
      <c r="K1433">
        <v>3</v>
      </c>
      <c r="L1433">
        <v>2</v>
      </c>
      <c r="M1433">
        <v>71</v>
      </c>
      <c r="N1433" s="24" t="s">
        <v>45</v>
      </c>
      <c r="O1433" s="16" t="s">
        <v>29</v>
      </c>
      <c r="P1433" s="12" t="s">
        <v>451</v>
      </c>
      <c r="Q1433">
        <v>6.5</v>
      </c>
      <c r="R1433">
        <v>128</v>
      </c>
      <c r="S1433">
        <v>7</v>
      </c>
      <c r="T1433">
        <v>6</v>
      </c>
      <c r="U1433">
        <v>2</v>
      </c>
      <c r="Y1433" t="s">
        <v>326</v>
      </c>
      <c r="Z1433">
        <v>1143</v>
      </c>
      <c r="AA1433" t="s">
        <v>124</v>
      </c>
    </row>
    <row r="1434" spans="1:27" x14ac:dyDescent="0.25">
      <c r="A1434" s="23" t="s">
        <v>314</v>
      </c>
      <c r="B1434" s="25" t="s">
        <v>325</v>
      </c>
      <c r="C1434" s="25" t="s">
        <v>2340</v>
      </c>
      <c r="D1434" s="37" t="str">
        <f>VLOOKUP(S1434, method!$A$1:$B$15, 2, 0)</f>
        <v>中前</v>
      </c>
      <c r="E1434">
        <v>716</v>
      </c>
      <c r="F1434" s="28">
        <v>1</v>
      </c>
      <c r="G1434" t="s">
        <v>444</v>
      </c>
      <c r="H1434" s="30" t="s">
        <v>445</v>
      </c>
      <c r="I1434" s="43">
        <v>1200</v>
      </c>
      <c r="J1434" s="32" t="s">
        <v>446</v>
      </c>
      <c r="K1434">
        <v>3</v>
      </c>
      <c r="L1434">
        <v>9</v>
      </c>
      <c r="M1434">
        <v>64</v>
      </c>
      <c r="N1434" s="24" t="s">
        <v>45</v>
      </c>
      <c r="O1434" s="21" t="s">
        <v>53</v>
      </c>
      <c r="P1434" s="12" t="s">
        <v>480</v>
      </c>
      <c r="Q1434">
        <v>11</v>
      </c>
      <c r="R1434">
        <v>121</v>
      </c>
      <c r="S1434">
        <v>6</v>
      </c>
      <c r="T1434">
        <v>7</v>
      </c>
      <c r="U1434">
        <v>1</v>
      </c>
      <c r="Y1434" t="s">
        <v>1133</v>
      </c>
      <c r="Z1434">
        <v>1124</v>
      </c>
      <c r="AA1434" t="s">
        <v>1650</v>
      </c>
    </row>
    <row r="1435" spans="1:27" x14ac:dyDescent="0.25">
      <c r="A1435" s="23" t="s">
        <v>314</v>
      </c>
      <c r="B1435" s="25" t="s">
        <v>325</v>
      </c>
      <c r="C1435" s="25" t="s">
        <v>2340</v>
      </c>
      <c r="D1435" s="37" t="str">
        <f>VLOOKUP(S1435, method!$A$1:$B$15, 2, 0)</f>
        <v>中前</v>
      </c>
      <c r="E1435">
        <v>567</v>
      </c>
      <c r="F1435">
        <v>11</v>
      </c>
      <c r="G1435" t="s">
        <v>640</v>
      </c>
      <c r="H1435" t="s">
        <v>506</v>
      </c>
      <c r="I1435" s="43">
        <v>1200</v>
      </c>
      <c r="J1435" s="32" t="s">
        <v>435</v>
      </c>
      <c r="K1435">
        <v>3</v>
      </c>
      <c r="L1435">
        <v>4</v>
      </c>
      <c r="M1435">
        <v>66</v>
      </c>
      <c r="N1435" s="24" t="s">
        <v>45</v>
      </c>
      <c r="O1435" s="16" t="s">
        <v>29</v>
      </c>
      <c r="P1435" t="s">
        <v>447</v>
      </c>
      <c r="Q1435">
        <v>8.9</v>
      </c>
      <c r="R1435">
        <v>123</v>
      </c>
      <c r="S1435">
        <v>6</v>
      </c>
      <c r="T1435">
        <v>7</v>
      </c>
      <c r="U1435">
        <v>11</v>
      </c>
      <c r="Y1435" t="s">
        <v>1124</v>
      </c>
      <c r="Z1435">
        <v>1115</v>
      </c>
      <c r="AA1435" t="s">
        <v>41</v>
      </c>
    </row>
    <row r="1436" spans="1:27" x14ac:dyDescent="0.25">
      <c r="A1436" s="23" t="s">
        <v>314</v>
      </c>
      <c r="B1436" s="25" t="s">
        <v>325</v>
      </c>
      <c r="C1436" s="25" t="s">
        <v>2340</v>
      </c>
      <c r="D1436" s="35" t="str">
        <f>VLOOKUP(S1436, method!$A$1:$B$15, 2, 0)</f>
        <v>放頭</v>
      </c>
      <c r="E1436">
        <v>493</v>
      </c>
      <c r="F1436">
        <v>7</v>
      </c>
      <c r="G1436" t="s">
        <v>599</v>
      </c>
      <c r="H1436" t="s">
        <v>429</v>
      </c>
      <c r="I1436">
        <v>1400</v>
      </c>
      <c r="J1436" s="32" t="s">
        <v>446</v>
      </c>
      <c r="K1436">
        <v>3</v>
      </c>
      <c r="L1436">
        <v>3</v>
      </c>
      <c r="M1436">
        <v>68</v>
      </c>
      <c r="N1436" s="24" t="s">
        <v>45</v>
      </c>
      <c r="O1436" s="16" t="s">
        <v>29</v>
      </c>
      <c r="P1436">
        <v>4</v>
      </c>
      <c r="Q1436">
        <v>8.1</v>
      </c>
      <c r="R1436">
        <v>127</v>
      </c>
      <c r="S1436">
        <v>2</v>
      </c>
      <c r="T1436">
        <v>5</v>
      </c>
      <c r="U1436">
        <v>3</v>
      </c>
      <c r="V1436">
        <v>7</v>
      </c>
      <c r="Y1436" t="s">
        <v>1548</v>
      </c>
      <c r="Z1436">
        <v>1117</v>
      </c>
      <c r="AA1436" t="s">
        <v>1651</v>
      </c>
    </row>
    <row r="1437" spans="1:27" x14ac:dyDescent="0.25">
      <c r="A1437" s="23" t="s">
        <v>314</v>
      </c>
      <c r="B1437" s="25" t="s">
        <v>325</v>
      </c>
      <c r="C1437" s="25" t="s">
        <v>2340</v>
      </c>
      <c r="D1437" s="35" t="str">
        <f>VLOOKUP(S1437, method!$A$1:$B$15, 2, 0)</f>
        <v>放頭</v>
      </c>
      <c r="E1437">
        <v>413</v>
      </c>
      <c r="F1437">
        <v>10</v>
      </c>
      <c r="G1437" t="s">
        <v>1159</v>
      </c>
      <c r="H1437" t="s">
        <v>429</v>
      </c>
      <c r="I1437">
        <v>1400</v>
      </c>
      <c r="J1437" s="32" t="s">
        <v>435</v>
      </c>
      <c r="K1437">
        <v>3</v>
      </c>
      <c r="L1437">
        <v>8</v>
      </c>
      <c r="M1437">
        <v>70</v>
      </c>
      <c r="N1437" s="24" t="s">
        <v>45</v>
      </c>
      <c r="O1437" s="16" t="s">
        <v>13</v>
      </c>
      <c r="P1437" t="s">
        <v>436</v>
      </c>
      <c r="Q1437">
        <v>6.4</v>
      </c>
      <c r="R1437">
        <v>129</v>
      </c>
      <c r="S1437">
        <v>1</v>
      </c>
      <c r="T1437">
        <v>1</v>
      </c>
      <c r="U1437">
        <v>1</v>
      </c>
      <c r="V1437">
        <v>10</v>
      </c>
      <c r="Y1437" t="s">
        <v>1629</v>
      </c>
      <c r="Z1437">
        <v>1119</v>
      </c>
      <c r="AA1437" t="s">
        <v>147</v>
      </c>
    </row>
    <row r="1438" spans="1:27" x14ac:dyDescent="0.25">
      <c r="A1438" s="23" t="s">
        <v>314</v>
      </c>
      <c r="B1438" s="25" t="s">
        <v>325</v>
      </c>
      <c r="C1438" s="25" t="s">
        <v>2340</v>
      </c>
      <c r="D1438" s="35" t="str">
        <f>VLOOKUP(S1438, method!$A$1:$B$15, 2, 0)</f>
        <v>放頭</v>
      </c>
      <c r="E1438">
        <v>362</v>
      </c>
      <c r="F1438" s="34">
        <v>5</v>
      </c>
      <c r="G1438" t="s">
        <v>532</v>
      </c>
      <c r="H1438" t="s">
        <v>434</v>
      </c>
      <c r="I1438">
        <v>1400</v>
      </c>
      <c r="J1438" s="32" t="s">
        <v>446</v>
      </c>
      <c r="K1438">
        <v>3</v>
      </c>
      <c r="L1438">
        <v>13</v>
      </c>
      <c r="M1438">
        <v>72</v>
      </c>
      <c r="N1438" s="24" t="s">
        <v>45</v>
      </c>
      <c r="O1438" s="17" t="s">
        <v>393</v>
      </c>
      <c r="P1438" s="12" t="s">
        <v>558</v>
      </c>
      <c r="Q1438">
        <v>8.6</v>
      </c>
      <c r="R1438">
        <v>129</v>
      </c>
      <c r="S1438">
        <v>2</v>
      </c>
      <c r="T1438">
        <v>2</v>
      </c>
      <c r="U1438">
        <v>2</v>
      </c>
      <c r="V1438">
        <v>5</v>
      </c>
      <c r="Y1438" t="s">
        <v>1309</v>
      </c>
      <c r="Z1438">
        <v>1134</v>
      </c>
      <c r="AA1438" t="s">
        <v>999</v>
      </c>
    </row>
    <row r="1439" spans="1:27" x14ac:dyDescent="0.25">
      <c r="A1439" s="23" t="s">
        <v>314</v>
      </c>
      <c r="B1439" s="25" t="s">
        <v>325</v>
      </c>
      <c r="C1439" s="25" t="s">
        <v>2340</v>
      </c>
      <c r="D1439" s="35" t="str">
        <f>VLOOKUP(S1439, method!$A$1:$B$15, 2, 0)</f>
        <v>放頭</v>
      </c>
      <c r="E1439">
        <v>296</v>
      </c>
      <c r="F1439">
        <v>7</v>
      </c>
      <c r="G1439" t="s">
        <v>536</v>
      </c>
      <c r="H1439" s="42" t="s">
        <v>445</v>
      </c>
      <c r="I1439">
        <v>1650</v>
      </c>
      <c r="J1439" s="32" t="s">
        <v>435</v>
      </c>
      <c r="K1439">
        <v>3</v>
      </c>
      <c r="L1439">
        <v>1</v>
      </c>
      <c r="M1439">
        <v>74</v>
      </c>
      <c r="N1439" s="24" t="s">
        <v>45</v>
      </c>
      <c r="O1439" s="17" t="s">
        <v>84</v>
      </c>
      <c r="P1439" t="s">
        <v>541</v>
      </c>
      <c r="Q1439">
        <v>4.7</v>
      </c>
      <c r="R1439">
        <v>134</v>
      </c>
      <c r="S1439">
        <v>3</v>
      </c>
      <c r="T1439">
        <v>3</v>
      </c>
      <c r="U1439">
        <v>3</v>
      </c>
      <c r="V1439">
        <v>7</v>
      </c>
      <c r="Y1439" t="s">
        <v>911</v>
      </c>
      <c r="Z1439">
        <v>1131</v>
      </c>
      <c r="AA1439" t="s">
        <v>41</v>
      </c>
    </row>
    <row r="1440" spans="1:27" x14ac:dyDescent="0.25">
      <c r="A1440" s="23" t="s">
        <v>314</v>
      </c>
      <c r="B1440" s="25" t="s">
        <v>325</v>
      </c>
      <c r="C1440" s="25" t="s">
        <v>2340</v>
      </c>
      <c r="D1440" s="37" t="str">
        <f>VLOOKUP(S1440, method!$A$1:$B$15, 2, 0)</f>
        <v>中前</v>
      </c>
      <c r="E1440">
        <v>230</v>
      </c>
      <c r="F1440" s="34">
        <v>4</v>
      </c>
      <c r="G1440" t="s">
        <v>688</v>
      </c>
      <c r="H1440" t="s">
        <v>441</v>
      </c>
      <c r="I1440">
        <v>1400</v>
      </c>
      <c r="J1440" s="32" t="s">
        <v>435</v>
      </c>
      <c r="K1440">
        <v>3</v>
      </c>
      <c r="L1440">
        <v>9</v>
      </c>
      <c r="M1440">
        <v>75</v>
      </c>
      <c r="N1440" s="24" t="s">
        <v>45</v>
      </c>
      <c r="O1440" s="16" t="s">
        <v>13</v>
      </c>
      <c r="P1440" t="s">
        <v>541</v>
      </c>
      <c r="Q1440">
        <v>12</v>
      </c>
      <c r="R1440">
        <v>135</v>
      </c>
      <c r="S1440">
        <v>4</v>
      </c>
      <c r="T1440">
        <v>4</v>
      </c>
      <c r="U1440">
        <v>4</v>
      </c>
      <c r="V1440">
        <v>4</v>
      </c>
      <c r="Y1440" t="s">
        <v>1652</v>
      </c>
      <c r="Z1440">
        <v>1125</v>
      </c>
      <c r="AA1440" t="s">
        <v>41</v>
      </c>
    </row>
    <row r="1441" spans="1:27" x14ac:dyDescent="0.25">
      <c r="A1441" s="23" t="s">
        <v>314</v>
      </c>
      <c r="B1441" s="25" t="s">
        <v>325</v>
      </c>
      <c r="C1441" s="25" t="s">
        <v>2340</v>
      </c>
      <c r="D1441" s="35" t="str">
        <f>VLOOKUP(S1441, method!$A$1:$B$15, 2, 0)</f>
        <v>放頭</v>
      </c>
      <c r="E1441">
        <v>191</v>
      </c>
      <c r="F1441" s="34">
        <v>4</v>
      </c>
      <c r="G1441" t="s">
        <v>1319</v>
      </c>
      <c r="H1441" t="s">
        <v>506</v>
      </c>
      <c r="I1441">
        <v>1400</v>
      </c>
      <c r="J1441" s="32" t="s">
        <v>435</v>
      </c>
      <c r="K1441">
        <v>3</v>
      </c>
      <c r="L1441">
        <v>7</v>
      </c>
      <c r="M1441">
        <v>75</v>
      </c>
      <c r="N1441" s="24" t="s">
        <v>45</v>
      </c>
      <c r="O1441" s="16" t="s">
        <v>13</v>
      </c>
      <c r="P1441" s="12" t="s">
        <v>451</v>
      </c>
      <c r="Q1441">
        <v>4.7</v>
      </c>
      <c r="R1441">
        <v>133</v>
      </c>
      <c r="S1441">
        <v>3</v>
      </c>
      <c r="T1441">
        <v>4</v>
      </c>
      <c r="U1441">
        <v>6</v>
      </c>
      <c r="V1441">
        <v>4</v>
      </c>
      <c r="Y1441" t="s">
        <v>1263</v>
      </c>
      <c r="Z1441">
        <v>1134</v>
      </c>
      <c r="AA1441" t="s">
        <v>41</v>
      </c>
    </row>
    <row r="1442" spans="1:27" x14ac:dyDescent="0.25">
      <c r="A1442" s="23" t="s">
        <v>314</v>
      </c>
      <c r="B1442" s="25" t="s">
        <v>325</v>
      </c>
      <c r="C1442" s="25" t="s">
        <v>2340</v>
      </c>
      <c r="D1442" s="36" t="str">
        <f>VLOOKUP(S1442, method!$A$1:$B$15, 2, 0)</f>
        <v>中後</v>
      </c>
      <c r="E1442">
        <v>101</v>
      </c>
      <c r="F1442" s="28">
        <v>3</v>
      </c>
      <c r="G1442" t="s">
        <v>1057</v>
      </c>
      <c r="H1442" t="s">
        <v>539</v>
      </c>
      <c r="I1442">
        <v>1400</v>
      </c>
      <c r="J1442" s="32" t="s">
        <v>446</v>
      </c>
      <c r="K1442">
        <v>3</v>
      </c>
      <c r="L1442">
        <v>11</v>
      </c>
      <c r="M1442">
        <v>74</v>
      </c>
      <c r="N1442" s="24" t="s">
        <v>45</v>
      </c>
      <c r="O1442" s="21" t="s">
        <v>53</v>
      </c>
      <c r="P1442" s="12" t="s">
        <v>480</v>
      </c>
      <c r="Q1442">
        <v>6.9</v>
      </c>
      <c r="R1442">
        <v>129</v>
      </c>
      <c r="S1442">
        <v>8</v>
      </c>
      <c r="T1442">
        <v>7</v>
      </c>
      <c r="U1442">
        <v>7</v>
      </c>
      <c r="V1442">
        <v>3</v>
      </c>
      <c r="Y1442" t="s">
        <v>1653</v>
      </c>
      <c r="Z1442">
        <v>1127</v>
      </c>
      <c r="AA1442" t="s">
        <v>41</v>
      </c>
    </row>
    <row r="1443" spans="1:27" x14ac:dyDescent="0.25">
      <c r="A1443" s="23" t="s">
        <v>314</v>
      </c>
      <c r="B1443" s="25" t="s">
        <v>325</v>
      </c>
      <c r="C1443" s="25" t="s">
        <v>2340</v>
      </c>
      <c r="D1443" s="37" t="str">
        <f>VLOOKUP(S1443, method!$A$1:$B$15, 2, 0)</f>
        <v>中前</v>
      </c>
      <c r="E1443">
        <v>73</v>
      </c>
      <c r="F1443" s="34">
        <v>4</v>
      </c>
      <c r="G1443" t="s">
        <v>866</v>
      </c>
      <c r="H1443" t="s">
        <v>441</v>
      </c>
      <c r="I1443" s="43">
        <v>1200</v>
      </c>
      <c r="J1443" s="32" t="s">
        <v>446</v>
      </c>
      <c r="K1443">
        <v>3</v>
      </c>
      <c r="L1443">
        <v>2</v>
      </c>
      <c r="M1443">
        <v>74</v>
      </c>
      <c r="N1443" s="24" t="s">
        <v>45</v>
      </c>
      <c r="O1443" s="17" t="s">
        <v>84</v>
      </c>
      <c r="P1443">
        <v>3</v>
      </c>
      <c r="Q1443">
        <v>6.2</v>
      </c>
      <c r="R1443">
        <v>131</v>
      </c>
      <c r="S1443">
        <v>7</v>
      </c>
      <c r="T1443">
        <v>8</v>
      </c>
      <c r="U1443">
        <v>4</v>
      </c>
      <c r="Y1443" t="s">
        <v>1099</v>
      </c>
      <c r="Z1443">
        <v>1135</v>
      </c>
      <c r="AA1443" t="s">
        <v>41</v>
      </c>
    </row>
    <row r="1444" spans="1:27" x14ac:dyDescent="0.25">
      <c r="A1444" s="23" t="s">
        <v>314</v>
      </c>
      <c r="B1444" s="25" t="s">
        <v>325</v>
      </c>
      <c r="C1444" s="25" t="s">
        <v>2340</v>
      </c>
      <c r="D1444" s="37" t="str">
        <f>VLOOKUP(S1444, method!$A$1:$B$15, 2, 0)</f>
        <v>中前</v>
      </c>
      <c r="E1444">
        <v>810</v>
      </c>
      <c r="F1444" s="28">
        <v>3</v>
      </c>
      <c r="G1444" t="s">
        <v>574</v>
      </c>
      <c r="H1444" t="s">
        <v>429</v>
      </c>
      <c r="I1444">
        <v>1400</v>
      </c>
      <c r="J1444" s="32" t="s">
        <v>446</v>
      </c>
      <c r="K1444">
        <v>3</v>
      </c>
      <c r="L1444">
        <v>3</v>
      </c>
      <c r="M1444">
        <v>72</v>
      </c>
      <c r="N1444" s="24" t="s">
        <v>45</v>
      </c>
      <c r="O1444" s="17" t="s">
        <v>84</v>
      </c>
      <c r="P1444" s="12" t="s">
        <v>480</v>
      </c>
      <c r="Q1444">
        <v>15</v>
      </c>
      <c r="R1444">
        <v>131</v>
      </c>
      <c r="S1444">
        <v>4</v>
      </c>
      <c r="T1444">
        <v>3</v>
      </c>
      <c r="U1444">
        <v>3</v>
      </c>
      <c r="V1444">
        <v>3</v>
      </c>
      <c r="Y1444" t="s">
        <v>1654</v>
      </c>
      <c r="Z1444">
        <v>1122</v>
      </c>
      <c r="AA1444" t="s">
        <v>41</v>
      </c>
    </row>
    <row r="1445" spans="1:27" x14ac:dyDescent="0.25">
      <c r="A1445" s="23" t="s">
        <v>314</v>
      </c>
      <c r="B1445" s="25" t="s">
        <v>325</v>
      </c>
      <c r="C1445" s="25" t="s">
        <v>2340</v>
      </c>
      <c r="D1445" s="35" t="str">
        <f>VLOOKUP(S1445, method!$A$1:$B$15, 2, 0)</f>
        <v>放頭</v>
      </c>
      <c r="E1445">
        <v>756</v>
      </c>
      <c r="F1445" s="28">
        <v>2</v>
      </c>
      <c r="G1445" t="s">
        <v>576</v>
      </c>
      <c r="H1445" t="s">
        <v>441</v>
      </c>
      <c r="I1445" s="43">
        <v>1200</v>
      </c>
      <c r="J1445" s="33" t="s">
        <v>577</v>
      </c>
      <c r="K1445">
        <v>3</v>
      </c>
      <c r="L1445">
        <v>9</v>
      </c>
      <c r="M1445">
        <v>72</v>
      </c>
      <c r="N1445" s="24" t="s">
        <v>45</v>
      </c>
      <c r="O1445" s="17" t="s">
        <v>84</v>
      </c>
      <c r="P1445" t="s">
        <v>447</v>
      </c>
      <c r="Q1445">
        <v>7.9</v>
      </c>
      <c r="R1445">
        <v>129</v>
      </c>
      <c r="S1445">
        <v>2</v>
      </c>
      <c r="T1445">
        <v>2</v>
      </c>
      <c r="U1445">
        <v>2</v>
      </c>
      <c r="Y1445" t="s">
        <v>1655</v>
      </c>
      <c r="Z1445">
        <v>1121</v>
      </c>
      <c r="AA1445" t="s">
        <v>41</v>
      </c>
    </row>
    <row r="1446" spans="1:27" x14ac:dyDescent="0.25">
      <c r="A1446" s="23" t="s">
        <v>314</v>
      </c>
      <c r="B1446" s="25" t="s">
        <v>325</v>
      </c>
      <c r="C1446" s="25" t="s">
        <v>2340</v>
      </c>
      <c r="D1446" s="35" t="str">
        <f>VLOOKUP(S1446, method!$A$1:$B$15, 2, 0)</f>
        <v>放頭</v>
      </c>
      <c r="E1446">
        <v>665</v>
      </c>
      <c r="F1446" s="28">
        <v>1</v>
      </c>
      <c r="G1446" t="s">
        <v>919</v>
      </c>
      <c r="H1446" t="s">
        <v>429</v>
      </c>
      <c r="I1446" s="43">
        <v>1200</v>
      </c>
      <c r="J1446" s="32" t="s">
        <v>446</v>
      </c>
      <c r="K1446">
        <v>3</v>
      </c>
      <c r="L1446">
        <v>11</v>
      </c>
      <c r="M1446">
        <v>67</v>
      </c>
      <c r="N1446" s="24" t="s">
        <v>45</v>
      </c>
      <c r="O1446" s="17" t="s">
        <v>84</v>
      </c>
      <c r="P1446" s="12" t="s">
        <v>662</v>
      </c>
      <c r="Q1446">
        <v>8.3000000000000007</v>
      </c>
      <c r="R1446">
        <v>126</v>
      </c>
      <c r="S1446">
        <v>2</v>
      </c>
      <c r="T1446">
        <v>2</v>
      </c>
      <c r="U1446">
        <v>1</v>
      </c>
      <c r="Y1446" t="s">
        <v>1211</v>
      </c>
      <c r="Z1446">
        <v>1124</v>
      </c>
      <c r="AA1446" t="s">
        <v>41</v>
      </c>
    </row>
    <row r="1447" spans="1:27" x14ac:dyDescent="0.25">
      <c r="A1447" s="23" t="s">
        <v>314</v>
      </c>
      <c r="B1447" s="25" t="s">
        <v>325</v>
      </c>
      <c r="C1447" s="25" t="s">
        <v>2340</v>
      </c>
      <c r="D1447" s="37" t="str">
        <f>VLOOKUP(S1447, method!$A$1:$B$15, 2, 0)</f>
        <v>中前</v>
      </c>
      <c r="E1447">
        <v>626</v>
      </c>
      <c r="F1447" s="34">
        <v>5</v>
      </c>
      <c r="G1447" t="s">
        <v>1110</v>
      </c>
      <c r="H1447" t="s">
        <v>434</v>
      </c>
      <c r="I1447" s="43">
        <v>1200</v>
      </c>
      <c r="J1447" s="33" t="s">
        <v>430</v>
      </c>
      <c r="K1447">
        <v>3</v>
      </c>
      <c r="L1447">
        <v>2</v>
      </c>
      <c r="M1447">
        <v>67</v>
      </c>
      <c r="N1447" s="24" t="s">
        <v>45</v>
      </c>
      <c r="O1447" s="18" t="s">
        <v>116</v>
      </c>
      <c r="P1447" s="12">
        <v>2</v>
      </c>
      <c r="Q1447">
        <v>9.4</v>
      </c>
      <c r="R1447">
        <v>126</v>
      </c>
      <c r="S1447">
        <v>4</v>
      </c>
      <c r="T1447">
        <v>3</v>
      </c>
      <c r="U1447">
        <v>5</v>
      </c>
      <c r="Y1447" t="s">
        <v>1213</v>
      </c>
      <c r="Z1447">
        <v>1135</v>
      </c>
      <c r="AA1447" t="s">
        <v>41</v>
      </c>
    </row>
    <row r="1448" spans="1:27" x14ac:dyDescent="0.25">
      <c r="A1448" s="23" t="s">
        <v>314</v>
      </c>
      <c r="B1448" s="25" t="s">
        <v>325</v>
      </c>
      <c r="C1448" s="25" t="s">
        <v>2340</v>
      </c>
      <c r="D1448" s="35" t="str">
        <f>VLOOKUP(S1448, method!$A$1:$B$15, 2, 0)</f>
        <v>放頭</v>
      </c>
      <c r="E1448">
        <v>561</v>
      </c>
      <c r="F1448" s="28">
        <v>2</v>
      </c>
      <c r="G1448" t="s">
        <v>1112</v>
      </c>
      <c r="H1448" t="s">
        <v>506</v>
      </c>
      <c r="I1448" s="43">
        <v>1200</v>
      </c>
      <c r="J1448" s="32" t="s">
        <v>435</v>
      </c>
      <c r="K1448">
        <v>3</v>
      </c>
      <c r="L1448">
        <v>1</v>
      </c>
      <c r="M1448">
        <v>66</v>
      </c>
      <c r="N1448" s="24" t="s">
        <v>45</v>
      </c>
      <c r="O1448" s="18" t="s">
        <v>116</v>
      </c>
      <c r="P1448" s="12">
        <v>1</v>
      </c>
      <c r="Q1448">
        <v>5.4</v>
      </c>
      <c r="R1448">
        <v>125</v>
      </c>
      <c r="S1448">
        <v>3</v>
      </c>
      <c r="T1448">
        <v>3</v>
      </c>
      <c r="U1448">
        <v>2</v>
      </c>
      <c r="Y1448" t="s">
        <v>1656</v>
      </c>
      <c r="Z1448">
        <v>1140</v>
      </c>
      <c r="AA1448" t="s">
        <v>26</v>
      </c>
    </row>
    <row r="1449" spans="1:27" x14ac:dyDescent="0.25">
      <c r="A1449" s="23" t="s">
        <v>314</v>
      </c>
      <c r="B1449" s="25" t="s">
        <v>325</v>
      </c>
      <c r="C1449" s="25" t="s">
        <v>2340</v>
      </c>
      <c r="D1449" s="36" t="str">
        <f>VLOOKUP(S1449, method!$A$1:$B$15, 2, 0)</f>
        <v>中後</v>
      </c>
      <c r="E1449">
        <v>491</v>
      </c>
      <c r="F1449" s="34">
        <v>4</v>
      </c>
      <c r="G1449" t="s">
        <v>498</v>
      </c>
      <c r="H1449" t="s">
        <v>429</v>
      </c>
      <c r="I1449">
        <v>1000</v>
      </c>
      <c r="J1449" s="32" t="s">
        <v>435</v>
      </c>
      <c r="K1449">
        <v>3</v>
      </c>
      <c r="L1449">
        <v>13</v>
      </c>
      <c r="M1449">
        <v>66</v>
      </c>
      <c r="N1449" s="24" t="s">
        <v>45</v>
      </c>
      <c r="O1449" s="18" t="s">
        <v>116</v>
      </c>
      <c r="P1449" t="s">
        <v>519</v>
      </c>
      <c r="Q1449">
        <v>12</v>
      </c>
      <c r="R1449">
        <v>122</v>
      </c>
      <c r="S1449">
        <v>10</v>
      </c>
      <c r="T1449">
        <v>4</v>
      </c>
      <c r="U1449">
        <v>4</v>
      </c>
      <c r="Y1449" t="s">
        <v>1443</v>
      </c>
      <c r="Z1449">
        <v>1144</v>
      </c>
      <c r="AA1449" t="s">
        <v>546</v>
      </c>
    </row>
    <row r="1450" spans="1:27" x14ac:dyDescent="0.25">
      <c r="A1450" s="23" t="s">
        <v>314</v>
      </c>
      <c r="B1450" s="26" t="s">
        <v>328</v>
      </c>
      <c r="C1450" s="26" t="s">
        <v>2341</v>
      </c>
      <c r="D1450" s="35" t="str">
        <f>VLOOKUP(S1450, method!$A$1:$B$15, 2, 0)</f>
        <v>放頭</v>
      </c>
      <c r="E1450">
        <v>18</v>
      </c>
      <c r="F1450">
        <v>11</v>
      </c>
      <c r="G1450" t="s">
        <v>544</v>
      </c>
      <c r="H1450" s="31" t="s">
        <v>450</v>
      </c>
      <c r="I1450" s="43">
        <v>1200</v>
      </c>
      <c r="J1450" s="32" t="s">
        <v>435</v>
      </c>
      <c r="K1450">
        <v>3</v>
      </c>
      <c r="L1450">
        <v>1</v>
      </c>
      <c r="M1450">
        <v>72</v>
      </c>
      <c r="N1450" s="26" t="s">
        <v>59</v>
      </c>
      <c r="O1450" s="19" t="s">
        <v>63</v>
      </c>
      <c r="P1450" t="s">
        <v>488</v>
      </c>
      <c r="Q1450">
        <v>4.9000000000000004</v>
      </c>
      <c r="R1450">
        <v>127</v>
      </c>
      <c r="S1450">
        <v>3</v>
      </c>
      <c r="T1450">
        <v>4</v>
      </c>
      <c r="U1450">
        <v>11</v>
      </c>
      <c r="Y1450" t="s">
        <v>1180</v>
      </c>
      <c r="Z1450">
        <v>1143</v>
      </c>
      <c r="AA1450" t="s">
        <v>77</v>
      </c>
    </row>
    <row r="1451" spans="1:27" x14ac:dyDescent="0.25">
      <c r="A1451" s="23" t="s">
        <v>314</v>
      </c>
      <c r="B1451" s="26" t="s">
        <v>328</v>
      </c>
      <c r="C1451" s="26" t="s">
        <v>2341</v>
      </c>
      <c r="D1451" s="36" t="str">
        <f>VLOOKUP(S1451, method!$A$1:$B$15, 2, 0)</f>
        <v>中後</v>
      </c>
      <c r="E1451">
        <v>827</v>
      </c>
      <c r="F1451" s="28">
        <v>1</v>
      </c>
      <c r="G1451" t="s">
        <v>590</v>
      </c>
      <c r="H1451" s="31" t="s">
        <v>450</v>
      </c>
      <c r="I1451" s="43">
        <v>1200</v>
      </c>
      <c r="J1451" s="32" t="s">
        <v>446</v>
      </c>
      <c r="K1451">
        <v>3</v>
      </c>
      <c r="L1451">
        <v>12</v>
      </c>
      <c r="M1451">
        <v>64</v>
      </c>
      <c r="N1451" s="26" t="s">
        <v>59</v>
      </c>
      <c r="O1451" s="19" t="s">
        <v>63</v>
      </c>
      <c r="P1451" s="12" t="s">
        <v>451</v>
      </c>
      <c r="Q1451">
        <v>8.8000000000000007</v>
      </c>
      <c r="R1451">
        <v>121</v>
      </c>
      <c r="S1451">
        <v>10</v>
      </c>
      <c r="T1451">
        <v>10</v>
      </c>
      <c r="U1451">
        <v>1</v>
      </c>
      <c r="Y1451" t="s">
        <v>1554</v>
      </c>
      <c r="Z1451">
        <v>1164</v>
      </c>
      <c r="AA1451" t="s">
        <v>77</v>
      </c>
    </row>
    <row r="1452" spans="1:27" x14ac:dyDescent="0.25">
      <c r="A1452" s="23" t="s">
        <v>314</v>
      </c>
      <c r="B1452" s="26" t="s">
        <v>328</v>
      </c>
      <c r="C1452" s="26" t="s">
        <v>2341</v>
      </c>
      <c r="D1452" s="36" t="str">
        <f>VLOOKUP(S1452, method!$A$1:$B$15, 2, 0)</f>
        <v>中後</v>
      </c>
      <c r="E1452">
        <v>755</v>
      </c>
      <c r="F1452" s="28">
        <v>2</v>
      </c>
      <c r="G1452" t="s">
        <v>551</v>
      </c>
      <c r="H1452" s="31" t="s">
        <v>455</v>
      </c>
      <c r="I1452" s="43">
        <v>1200</v>
      </c>
      <c r="J1452" s="32" t="s">
        <v>446</v>
      </c>
      <c r="K1452">
        <v>3</v>
      </c>
      <c r="L1452">
        <v>8</v>
      </c>
      <c r="M1452">
        <v>62</v>
      </c>
      <c r="N1452" s="26" t="s">
        <v>59</v>
      </c>
      <c r="O1452" s="19" t="s">
        <v>63</v>
      </c>
      <c r="P1452" s="12" t="s">
        <v>431</v>
      </c>
      <c r="Q1452">
        <v>9.1</v>
      </c>
      <c r="R1452">
        <v>117</v>
      </c>
      <c r="S1452">
        <v>8</v>
      </c>
      <c r="T1452">
        <v>7</v>
      </c>
      <c r="U1452">
        <v>2</v>
      </c>
      <c r="Y1452" t="s">
        <v>1657</v>
      </c>
      <c r="Z1452">
        <v>1162</v>
      </c>
      <c r="AA1452" t="s">
        <v>77</v>
      </c>
    </row>
    <row r="1453" spans="1:27" x14ac:dyDescent="0.25">
      <c r="A1453" s="23" t="s">
        <v>314</v>
      </c>
      <c r="B1453" s="26" t="s">
        <v>328</v>
      </c>
      <c r="C1453" s="26" t="s">
        <v>2341</v>
      </c>
      <c r="D1453" s="37" t="str">
        <f>VLOOKUP(S1453, method!$A$1:$B$15, 2, 0)</f>
        <v>中前</v>
      </c>
      <c r="E1453">
        <v>696</v>
      </c>
      <c r="F1453" s="28">
        <v>3</v>
      </c>
      <c r="G1453" t="s">
        <v>593</v>
      </c>
      <c r="H1453" s="31" t="s">
        <v>461</v>
      </c>
      <c r="I1453" s="43">
        <v>1200</v>
      </c>
      <c r="J1453" s="32" t="s">
        <v>446</v>
      </c>
      <c r="K1453">
        <v>3</v>
      </c>
      <c r="L1453">
        <v>6</v>
      </c>
      <c r="M1453">
        <v>61</v>
      </c>
      <c r="N1453" s="26" t="s">
        <v>59</v>
      </c>
      <c r="O1453" s="19" t="s">
        <v>63</v>
      </c>
      <c r="P1453" s="12" t="s">
        <v>662</v>
      </c>
      <c r="Q1453">
        <v>7.6</v>
      </c>
      <c r="R1453">
        <v>118</v>
      </c>
      <c r="S1453">
        <v>7</v>
      </c>
      <c r="T1453">
        <v>6</v>
      </c>
      <c r="U1453">
        <v>3</v>
      </c>
      <c r="Y1453" t="s">
        <v>329</v>
      </c>
      <c r="Z1453">
        <v>1164</v>
      </c>
      <c r="AA1453" t="s">
        <v>77</v>
      </c>
    </row>
    <row r="1454" spans="1:27" x14ac:dyDescent="0.25">
      <c r="A1454" s="23" t="s">
        <v>314</v>
      </c>
      <c r="B1454" s="26" t="s">
        <v>328</v>
      </c>
      <c r="C1454" s="26" t="s">
        <v>2341</v>
      </c>
      <c r="D1454" s="37" t="str">
        <f>VLOOKUP(S1454, method!$A$1:$B$15, 2, 0)</f>
        <v>中前</v>
      </c>
      <c r="E1454">
        <v>638</v>
      </c>
      <c r="F1454" s="28">
        <v>3</v>
      </c>
      <c r="G1454" t="s">
        <v>712</v>
      </c>
      <c r="H1454" s="30" t="s">
        <v>445</v>
      </c>
      <c r="I1454" s="43">
        <v>1200</v>
      </c>
      <c r="J1454" s="32" t="s">
        <v>446</v>
      </c>
      <c r="K1454">
        <v>3</v>
      </c>
      <c r="L1454">
        <v>9</v>
      </c>
      <c r="M1454">
        <v>60</v>
      </c>
      <c r="N1454" s="26" t="s">
        <v>59</v>
      </c>
      <c r="O1454" s="19" t="s">
        <v>63</v>
      </c>
      <c r="P1454" s="12" t="s">
        <v>914</v>
      </c>
      <c r="Q1454">
        <v>16</v>
      </c>
      <c r="R1454">
        <v>116</v>
      </c>
      <c r="S1454">
        <v>5</v>
      </c>
      <c r="T1454">
        <v>6</v>
      </c>
      <c r="U1454">
        <v>3</v>
      </c>
      <c r="Y1454" t="s">
        <v>283</v>
      </c>
      <c r="Z1454">
        <v>1154</v>
      </c>
      <c r="AA1454" t="s">
        <v>77</v>
      </c>
    </row>
    <row r="1455" spans="1:27" x14ac:dyDescent="0.25">
      <c r="A1455" s="23" t="s">
        <v>314</v>
      </c>
      <c r="B1455" s="26" t="s">
        <v>328</v>
      </c>
      <c r="C1455" s="26" t="s">
        <v>2341</v>
      </c>
      <c r="D1455" s="35" t="str">
        <f>VLOOKUP(S1455, method!$A$1:$B$15, 2, 0)</f>
        <v>放頭</v>
      </c>
      <c r="E1455">
        <v>575</v>
      </c>
      <c r="F1455" s="28">
        <v>1</v>
      </c>
      <c r="G1455" t="s">
        <v>595</v>
      </c>
      <c r="H1455" s="31" t="s">
        <v>450</v>
      </c>
      <c r="I1455" s="43">
        <v>1200</v>
      </c>
      <c r="J1455" s="32" t="s">
        <v>446</v>
      </c>
      <c r="K1455">
        <v>4</v>
      </c>
      <c r="L1455">
        <v>2</v>
      </c>
      <c r="M1455">
        <v>53</v>
      </c>
      <c r="N1455" s="26" t="s">
        <v>59</v>
      </c>
      <c r="O1455" s="19" t="s">
        <v>63</v>
      </c>
      <c r="P1455" s="12" t="s">
        <v>521</v>
      </c>
      <c r="Q1455">
        <v>4.5</v>
      </c>
      <c r="R1455">
        <v>129</v>
      </c>
      <c r="S1455">
        <v>1</v>
      </c>
      <c r="T1455">
        <v>1</v>
      </c>
      <c r="U1455">
        <v>1</v>
      </c>
      <c r="Y1455" t="s">
        <v>1135</v>
      </c>
      <c r="Z1455">
        <v>1149</v>
      </c>
      <c r="AA1455" t="s">
        <v>77</v>
      </c>
    </row>
    <row r="1456" spans="1:27" x14ac:dyDescent="0.25">
      <c r="A1456" s="23" t="s">
        <v>314</v>
      </c>
      <c r="B1456" s="26" t="s">
        <v>328</v>
      </c>
      <c r="C1456" s="26" t="s">
        <v>2341</v>
      </c>
      <c r="D1456" s="35" t="str">
        <f>VLOOKUP(S1456, method!$A$1:$B$15, 2, 0)</f>
        <v>放頭</v>
      </c>
      <c r="E1456">
        <v>518</v>
      </c>
      <c r="F1456" s="34">
        <v>4</v>
      </c>
      <c r="G1456" t="s">
        <v>596</v>
      </c>
      <c r="H1456" s="31" t="s">
        <v>455</v>
      </c>
      <c r="I1456" s="43">
        <v>1200</v>
      </c>
      <c r="J1456" s="32" t="s">
        <v>446</v>
      </c>
      <c r="K1456">
        <v>4</v>
      </c>
      <c r="L1456">
        <v>6</v>
      </c>
      <c r="M1456">
        <v>53</v>
      </c>
      <c r="N1456" s="26" t="s">
        <v>59</v>
      </c>
      <c r="O1456" s="26" t="s">
        <v>389</v>
      </c>
      <c r="P1456" s="12" t="s">
        <v>464</v>
      </c>
      <c r="Q1456">
        <v>13</v>
      </c>
      <c r="R1456">
        <v>129</v>
      </c>
      <c r="S1456">
        <v>2</v>
      </c>
      <c r="T1456">
        <v>2</v>
      </c>
      <c r="U1456">
        <v>4</v>
      </c>
      <c r="Y1456" t="s">
        <v>1179</v>
      </c>
      <c r="Z1456">
        <v>1143</v>
      </c>
      <c r="AA1456" t="s">
        <v>66</v>
      </c>
    </row>
    <row r="1457" spans="1:27" x14ac:dyDescent="0.25">
      <c r="A1457" s="23" t="s">
        <v>314</v>
      </c>
      <c r="B1457" s="26" t="s">
        <v>328</v>
      </c>
      <c r="C1457" s="26" t="s">
        <v>2341</v>
      </c>
      <c r="D1457" s="36" t="str">
        <f>VLOOKUP(S1457, method!$A$1:$B$15, 2, 0)</f>
        <v>中後</v>
      </c>
      <c r="E1457">
        <v>423</v>
      </c>
      <c r="F1457">
        <v>7</v>
      </c>
      <c r="G1457" t="s">
        <v>1083</v>
      </c>
      <c r="H1457" t="s">
        <v>467</v>
      </c>
      <c r="I1457">
        <v>1650</v>
      </c>
      <c r="J1457" s="33" t="s">
        <v>483</v>
      </c>
      <c r="K1457">
        <v>4</v>
      </c>
      <c r="L1457">
        <v>5</v>
      </c>
      <c r="M1457">
        <v>55</v>
      </c>
      <c r="N1457" s="26" t="s">
        <v>59</v>
      </c>
      <c r="O1457" s="26" t="s">
        <v>389</v>
      </c>
      <c r="P1457" t="s">
        <v>511</v>
      </c>
      <c r="Q1457">
        <v>70</v>
      </c>
      <c r="R1457">
        <v>130</v>
      </c>
      <c r="S1457">
        <v>9</v>
      </c>
      <c r="T1457">
        <v>9</v>
      </c>
      <c r="U1457">
        <v>7</v>
      </c>
      <c r="V1457">
        <v>7</v>
      </c>
      <c r="Y1457" t="s">
        <v>1382</v>
      </c>
      <c r="Z1457">
        <v>1154</v>
      </c>
      <c r="AA1457" t="s">
        <v>124</v>
      </c>
    </row>
    <row r="1458" spans="1:27" x14ac:dyDescent="0.25">
      <c r="A1458" s="23" t="s">
        <v>314</v>
      </c>
      <c r="B1458" s="26" t="s">
        <v>328</v>
      </c>
      <c r="C1458" s="26" t="s">
        <v>2341</v>
      </c>
      <c r="D1458" s="38" t="str">
        <f>VLOOKUP(S1458, method!$A$1:$B$15, 2, 0)</f>
        <v>留後</v>
      </c>
      <c r="E1458">
        <v>369</v>
      </c>
      <c r="F1458">
        <v>11</v>
      </c>
      <c r="G1458" t="s">
        <v>913</v>
      </c>
      <c r="H1458" s="31" t="s">
        <v>461</v>
      </c>
      <c r="I1458" s="43">
        <v>1200</v>
      </c>
      <c r="J1458" s="32" t="s">
        <v>435</v>
      </c>
      <c r="K1458">
        <v>4</v>
      </c>
      <c r="L1458">
        <v>9</v>
      </c>
      <c r="M1458">
        <v>57</v>
      </c>
      <c r="N1458" s="26" t="s">
        <v>59</v>
      </c>
      <c r="O1458" s="21" t="s">
        <v>53</v>
      </c>
      <c r="P1458">
        <v>6</v>
      </c>
      <c r="Q1458">
        <v>63</v>
      </c>
      <c r="R1458">
        <v>132</v>
      </c>
      <c r="S1458">
        <v>12</v>
      </c>
      <c r="T1458">
        <v>12</v>
      </c>
      <c r="U1458">
        <v>11</v>
      </c>
      <c r="Y1458" t="s">
        <v>1486</v>
      </c>
      <c r="Z1458">
        <v>1153</v>
      </c>
      <c r="AA1458" t="s">
        <v>1658</v>
      </c>
    </row>
    <row r="1459" spans="1:27" x14ac:dyDescent="0.25">
      <c r="A1459" s="23" t="s">
        <v>314</v>
      </c>
      <c r="B1459" s="26" t="s">
        <v>328</v>
      </c>
      <c r="C1459" s="26" t="s">
        <v>2341</v>
      </c>
      <c r="D1459" s="37" t="str">
        <f>VLOOKUP(S1459, method!$A$1:$B$15, 2, 0)</f>
        <v>中前</v>
      </c>
      <c r="E1459">
        <v>302</v>
      </c>
      <c r="F1459">
        <v>11</v>
      </c>
      <c r="G1459" t="s">
        <v>1224</v>
      </c>
      <c r="H1459" t="s">
        <v>467</v>
      </c>
      <c r="I1459" s="43">
        <v>1200</v>
      </c>
      <c r="J1459" s="32" t="s">
        <v>435</v>
      </c>
      <c r="K1459">
        <v>4</v>
      </c>
      <c r="L1459">
        <v>11</v>
      </c>
      <c r="M1459">
        <v>59</v>
      </c>
      <c r="N1459" s="26" t="s">
        <v>59</v>
      </c>
      <c r="O1459" s="22" t="s">
        <v>471</v>
      </c>
      <c r="P1459" t="s">
        <v>563</v>
      </c>
      <c r="Q1459">
        <v>27</v>
      </c>
      <c r="R1459">
        <v>133</v>
      </c>
      <c r="S1459">
        <v>6</v>
      </c>
      <c r="T1459">
        <v>6</v>
      </c>
      <c r="U1459">
        <v>11</v>
      </c>
      <c r="Y1459" t="s">
        <v>1659</v>
      </c>
      <c r="Z1459">
        <v>1146</v>
      </c>
      <c r="AA1459" t="s">
        <v>31</v>
      </c>
    </row>
    <row r="1460" spans="1:27" x14ac:dyDescent="0.25">
      <c r="A1460" s="23" t="s">
        <v>314</v>
      </c>
      <c r="B1460" s="26" t="s">
        <v>328</v>
      </c>
      <c r="C1460" s="26" t="s">
        <v>2341</v>
      </c>
      <c r="D1460" s="37" t="str">
        <f>VLOOKUP(S1460, method!$A$1:$B$15, 2, 0)</f>
        <v>中前</v>
      </c>
      <c r="E1460">
        <v>266</v>
      </c>
      <c r="F1460">
        <v>10</v>
      </c>
      <c r="G1460" t="s">
        <v>605</v>
      </c>
      <c r="H1460" t="s">
        <v>441</v>
      </c>
      <c r="I1460">
        <v>1400</v>
      </c>
      <c r="J1460" s="32" t="s">
        <v>435</v>
      </c>
      <c r="K1460">
        <v>3</v>
      </c>
      <c r="L1460">
        <v>8</v>
      </c>
      <c r="M1460">
        <v>61</v>
      </c>
      <c r="N1460" s="26" t="s">
        <v>59</v>
      </c>
      <c r="O1460" s="26" t="s">
        <v>389</v>
      </c>
      <c r="P1460">
        <v>7</v>
      </c>
      <c r="Q1460">
        <v>51</v>
      </c>
      <c r="R1460">
        <v>116</v>
      </c>
      <c r="S1460">
        <v>7</v>
      </c>
      <c r="T1460">
        <v>7</v>
      </c>
      <c r="U1460">
        <v>7</v>
      </c>
      <c r="V1460">
        <v>10</v>
      </c>
      <c r="Y1460" t="s">
        <v>787</v>
      </c>
      <c r="Z1460">
        <v>1148</v>
      </c>
      <c r="AA1460" t="s">
        <v>1660</v>
      </c>
    </row>
    <row r="1461" spans="1:27" x14ac:dyDescent="0.25">
      <c r="A1461" s="23" t="s">
        <v>314</v>
      </c>
      <c r="B1461" s="26" t="s">
        <v>328</v>
      </c>
      <c r="C1461" s="26" t="s">
        <v>2341</v>
      </c>
      <c r="D1461" s="36" t="str">
        <f>VLOOKUP(S1461, method!$A$1:$B$15, 2, 0)</f>
        <v>中後</v>
      </c>
      <c r="E1461">
        <v>201</v>
      </c>
      <c r="F1461">
        <v>7</v>
      </c>
      <c r="G1461" t="s">
        <v>607</v>
      </c>
      <c r="H1461" s="31" t="s">
        <v>461</v>
      </c>
      <c r="I1461" s="43">
        <v>1200</v>
      </c>
      <c r="J1461" s="33" t="s">
        <v>499</v>
      </c>
      <c r="K1461">
        <v>3</v>
      </c>
      <c r="L1461">
        <v>5</v>
      </c>
      <c r="M1461">
        <v>63</v>
      </c>
      <c r="N1461" s="26" t="s">
        <v>59</v>
      </c>
      <c r="O1461" s="26" t="s">
        <v>389</v>
      </c>
      <c r="P1461" t="s">
        <v>519</v>
      </c>
      <c r="Q1461">
        <v>63</v>
      </c>
      <c r="R1461">
        <v>123</v>
      </c>
      <c r="S1461">
        <v>10</v>
      </c>
      <c r="T1461">
        <v>10</v>
      </c>
      <c r="U1461">
        <v>7</v>
      </c>
      <c r="Y1461" t="s">
        <v>1510</v>
      </c>
      <c r="Z1461">
        <v>1147</v>
      </c>
      <c r="AA1461" t="s">
        <v>147</v>
      </c>
    </row>
    <row r="1462" spans="1:27" x14ac:dyDescent="0.25">
      <c r="A1462" s="23" t="s">
        <v>314</v>
      </c>
      <c r="B1462" s="26" t="s">
        <v>328</v>
      </c>
      <c r="C1462" s="26" t="s">
        <v>2341</v>
      </c>
      <c r="D1462" s="35" t="str">
        <f>VLOOKUP(S1462, method!$A$1:$B$15, 2, 0)</f>
        <v>放頭</v>
      </c>
      <c r="E1462">
        <v>156</v>
      </c>
      <c r="F1462">
        <v>12</v>
      </c>
      <c r="G1462" t="s">
        <v>609</v>
      </c>
      <c r="H1462" t="s">
        <v>441</v>
      </c>
      <c r="I1462">
        <v>1400</v>
      </c>
      <c r="J1462" s="32" t="s">
        <v>446</v>
      </c>
      <c r="K1462">
        <v>3</v>
      </c>
      <c r="L1462">
        <v>5</v>
      </c>
      <c r="M1462">
        <v>65</v>
      </c>
      <c r="N1462" s="26" t="s">
        <v>59</v>
      </c>
      <c r="O1462" s="16" t="s">
        <v>316</v>
      </c>
      <c r="P1462">
        <v>8</v>
      </c>
      <c r="Q1462">
        <v>57</v>
      </c>
      <c r="R1462">
        <v>122</v>
      </c>
      <c r="S1462">
        <v>3</v>
      </c>
      <c r="T1462">
        <v>1</v>
      </c>
      <c r="U1462">
        <v>2</v>
      </c>
      <c r="V1462">
        <v>12</v>
      </c>
      <c r="Y1462" t="s">
        <v>1661</v>
      </c>
      <c r="Z1462">
        <v>1151</v>
      </c>
      <c r="AA1462" t="s">
        <v>1662</v>
      </c>
    </row>
    <row r="1463" spans="1:27" x14ac:dyDescent="0.25">
      <c r="A1463" s="23" t="s">
        <v>314</v>
      </c>
      <c r="B1463" s="26" t="s">
        <v>328</v>
      </c>
      <c r="C1463" s="26" t="s">
        <v>2341</v>
      </c>
      <c r="D1463" s="37" t="str">
        <f>VLOOKUP(S1463, method!$A$1:$B$15, 2, 0)</f>
        <v>中前</v>
      </c>
      <c r="E1463">
        <v>92</v>
      </c>
      <c r="F1463">
        <v>9</v>
      </c>
      <c r="G1463" t="s">
        <v>827</v>
      </c>
      <c r="H1463" s="31" t="s">
        <v>450</v>
      </c>
      <c r="I1463" s="43">
        <v>1200</v>
      </c>
      <c r="J1463" s="32" t="s">
        <v>435</v>
      </c>
      <c r="K1463">
        <v>3</v>
      </c>
      <c r="L1463">
        <v>6</v>
      </c>
      <c r="M1463">
        <v>67</v>
      </c>
      <c r="N1463" s="26" t="s">
        <v>59</v>
      </c>
      <c r="O1463" s="16" t="s">
        <v>316</v>
      </c>
      <c r="P1463" t="s">
        <v>447</v>
      </c>
      <c r="Q1463">
        <v>18</v>
      </c>
      <c r="R1463">
        <v>123</v>
      </c>
      <c r="S1463">
        <v>7</v>
      </c>
      <c r="T1463">
        <v>6</v>
      </c>
      <c r="U1463">
        <v>9</v>
      </c>
      <c r="Y1463" t="s">
        <v>1663</v>
      </c>
      <c r="Z1463">
        <v>1148</v>
      </c>
      <c r="AA1463" t="s">
        <v>31</v>
      </c>
    </row>
    <row r="1464" spans="1:27" x14ac:dyDescent="0.25">
      <c r="A1464" s="23" t="s">
        <v>314</v>
      </c>
      <c r="B1464" s="26" t="s">
        <v>328</v>
      </c>
      <c r="C1464" s="26" t="s">
        <v>2341</v>
      </c>
      <c r="D1464" s="35" t="str">
        <f>VLOOKUP(S1464, method!$A$1:$B$15, 2, 0)</f>
        <v>放頭</v>
      </c>
      <c r="E1464">
        <v>35</v>
      </c>
      <c r="F1464" s="34">
        <v>4</v>
      </c>
      <c r="G1464" t="s">
        <v>963</v>
      </c>
      <c r="H1464" s="31" t="s">
        <v>455</v>
      </c>
      <c r="I1464" s="43">
        <v>1200</v>
      </c>
      <c r="J1464" s="32" t="s">
        <v>435</v>
      </c>
      <c r="K1464">
        <v>3</v>
      </c>
      <c r="L1464">
        <v>7</v>
      </c>
      <c r="M1464">
        <v>67</v>
      </c>
      <c r="N1464" s="26" t="s">
        <v>59</v>
      </c>
      <c r="O1464" s="16" t="s">
        <v>316</v>
      </c>
      <c r="P1464" s="12" t="s">
        <v>521</v>
      </c>
      <c r="Q1464">
        <v>48</v>
      </c>
      <c r="R1464">
        <v>126</v>
      </c>
      <c r="S1464">
        <v>2</v>
      </c>
      <c r="T1464">
        <v>1</v>
      </c>
      <c r="U1464">
        <v>4</v>
      </c>
      <c r="Y1464" t="s">
        <v>627</v>
      </c>
      <c r="Z1464">
        <v>1146</v>
      </c>
      <c r="AA1464" t="s">
        <v>1664</v>
      </c>
    </row>
    <row r="1465" spans="1:27" x14ac:dyDescent="0.25">
      <c r="A1465" s="23" t="s">
        <v>314</v>
      </c>
      <c r="B1465" s="26" t="s">
        <v>328</v>
      </c>
      <c r="C1465" s="26" t="s">
        <v>2341</v>
      </c>
      <c r="D1465" s="37" t="str">
        <f>VLOOKUP(S1465, method!$A$1:$B$15, 2, 0)</f>
        <v>中前</v>
      </c>
      <c r="E1465">
        <v>829</v>
      </c>
      <c r="F1465">
        <v>10</v>
      </c>
      <c r="G1465" t="s">
        <v>611</v>
      </c>
      <c r="H1465" t="s">
        <v>434</v>
      </c>
      <c r="I1465" s="43">
        <v>1200</v>
      </c>
      <c r="J1465" s="32" t="s">
        <v>435</v>
      </c>
      <c r="K1465">
        <v>3</v>
      </c>
      <c r="L1465">
        <v>2</v>
      </c>
      <c r="M1465">
        <v>70</v>
      </c>
      <c r="N1465" s="26" t="s">
        <v>59</v>
      </c>
      <c r="O1465" s="16" t="s">
        <v>316</v>
      </c>
      <c r="P1465">
        <v>7</v>
      </c>
      <c r="Q1465">
        <v>64</v>
      </c>
      <c r="R1465">
        <v>125</v>
      </c>
      <c r="S1465">
        <v>4</v>
      </c>
      <c r="T1465">
        <v>5</v>
      </c>
      <c r="U1465">
        <v>10</v>
      </c>
      <c r="Y1465" t="s">
        <v>1665</v>
      </c>
      <c r="Z1465">
        <v>1154</v>
      </c>
      <c r="AA1465" t="s">
        <v>77</v>
      </c>
    </row>
    <row r="1466" spans="1:27" x14ac:dyDescent="0.25">
      <c r="A1466" s="23" t="s">
        <v>314</v>
      </c>
      <c r="B1466" s="26" t="s">
        <v>328</v>
      </c>
      <c r="C1466" s="26" t="s">
        <v>2341</v>
      </c>
      <c r="D1466" s="38" t="str">
        <f>VLOOKUP(S1466, method!$A$1:$B$15, 2, 0)</f>
        <v>留後</v>
      </c>
      <c r="E1466">
        <v>785</v>
      </c>
      <c r="F1466">
        <v>7</v>
      </c>
      <c r="G1466" t="s">
        <v>768</v>
      </c>
      <c r="H1466" t="s">
        <v>518</v>
      </c>
      <c r="I1466">
        <v>1000</v>
      </c>
      <c r="J1466" s="32" t="s">
        <v>435</v>
      </c>
      <c r="K1466">
        <v>3</v>
      </c>
      <c r="L1466">
        <v>4</v>
      </c>
      <c r="M1466">
        <v>70</v>
      </c>
      <c r="N1466" s="26" t="s">
        <v>59</v>
      </c>
      <c r="O1466" s="16" t="s">
        <v>316</v>
      </c>
      <c r="P1466" t="s">
        <v>699</v>
      </c>
      <c r="Q1466">
        <v>55</v>
      </c>
      <c r="R1466">
        <v>126</v>
      </c>
      <c r="S1466">
        <v>11</v>
      </c>
      <c r="T1466">
        <v>10</v>
      </c>
      <c r="U1466">
        <v>7</v>
      </c>
      <c r="Y1466" t="s">
        <v>1666</v>
      </c>
      <c r="Z1466">
        <v>1156</v>
      </c>
      <c r="AA1466" t="s">
        <v>942</v>
      </c>
    </row>
    <row r="1467" spans="1:27" x14ac:dyDescent="0.25">
      <c r="A1467" s="23" t="s">
        <v>314</v>
      </c>
      <c r="B1467" s="27" t="s">
        <v>331</v>
      </c>
      <c r="C1467" s="27" t="s">
        <v>2342</v>
      </c>
      <c r="D1467" s="37" t="str">
        <f>VLOOKUP(S1467, method!$A$1:$B$15, 2, 0)</f>
        <v>中前</v>
      </c>
      <c r="E1467">
        <v>51</v>
      </c>
      <c r="F1467" s="34">
        <v>4</v>
      </c>
      <c r="G1467" t="s">
        <v>1667</v>
      </c>
      <c r="H1467" t="s">
        <v>441</v>
      </c>
      <c r="I1467" s="43">
        <v>1200</v>
      </c>
      <c r="J1467" s="32" t="s">
        <v>446</v>
      </c>
      <c r="K1467">
        <v>3</v>
      </c>
      <c r="L1467">
        <v>2</v>
      </c>
      <c r="M1467">
        <v>73</v>
      </c>
      <c r="N1467" s="17" t="s">
        <v>85</v>
      </c>
      <c r="O1467" s="16" t="s">
        <v>13</v>
      </c>
      <c r="P1467" t="s">
        <v>474</v>
      </c>
      <c r="Q1467">
        <v>8</v>
      </c>
      <c r="R1467">
        <v>128</v>
      </c>
      <c r="S1467">
        <v>7</v>
      </c>
      <c r="T1467">
        <v>7</v>
      </c>
      <c r="U1467">
        <v>4</v>
      </c>
      <c r="Y1467" t="s">
        <v>317</v>
      </c>
      <c r="Z1467">
        <v>1190</v>
      </c>
      <c r="AA1467" t="s">
        <v>948</v>
      </c>
    </row>
    <row r="1468" spans="1:27" x14ac:dyDescent="0.25">
      <c r="A1468" s="23" t="s">
        <v>314</v>
      </c>
      <c r="B1468" s="27" t="s">
        <v>331</v>
      </c>
      <c r="C1468" s="27" t="s">
        <v>2342</v>
      </c>
      <c r="D1468" s="36" t="str">
        <f>VLOOKUP(S1468, method!$A$1:$B$15, 2, 0)</f>
        <v>中後</v>
      </c>
      <c r="E1468">
        <v>27</v>
      </c>
      <c r="F1468" s="34">
        <v>4</v>
      </c>
      <c r="G1468" t="s">
        <v>587</v>
      </c>
      <c r="H1468" t="s">
        <v>467</v>
      </c>
      <c r="I1468" s="43">
        <v>1200</v>
      </c>
      <c r="J1468" s="32" t="s">
        <v>435</v>
      </c>
      <c r="K1468">
        <v>3</v>
      </c>
      <c r="L1468">
        <v>11</v>
      </c>
      <c r="M1468">
        <v>74</v>
      </c>
      <c r="N1468" s="17" t="s">
        <v>85</v>
      </c>
      <c r="O1468" s="16" t="s">
        <v>13</v>
      </c>
      <c r="P1468" t="s">
        <v>541</v>
      </c>
      <c r="Q1468">
        <v>25</v>
      </c>
      <c r="R1468">
        <v>129</v>
      </c>
      <c r="S1468">
        <v>8</v>
      </c>
      <c r="T1468">
        <v>8</v>
      </c>
      <c r="U1468">
        <v>4</v>
      </c>
      <c r="Y1468" t="s">
        <v>146</v>
      </c>
      <c r="Z1468">
        <v>1188</v>
      </c>
      <c r="AA1468" t="s">
        <v>1668</v>
      </c>
    </row>
    <row r="1469" spans="1:27" x14ac:dyDescent="0.25">
      <c r="A1469" s="23" t="s">
        <v>314</v>
      </c>
      <c r="B1469" s="27" t="s">
        <v>331</v>
      </c>
      <c r="C1469" s="27" t="s">
        <v>2342</v>
      </c>
      <c r="D1469" s="37" t="str">
        <f>VLOOKUP(S1469, method!$A$1:$B$15, 2, 0)</f>
        <v>中前</v>
      </c>
      <c r="E1469">
        <v>837</v>
      </c>
      <c r="F1469" s="28">
        <v>3</v>
      </c>
      <c r="G1469" t="s">
        <v>1511</v>
      </c>
      <c r="H1469" t="s">
        <v>434</v>
      </c>
      <c r="I1469" s="43">
        <v>1200</v>
      </c>
      <c r="J1469" s="32" t="s">
        <v>446</v>
      </c>
      <c r="K1469">
        <v>3</v>
      </c>
      <c r="L1469">
        <v>6</v>
      </c>
      <c r="M1469">
        <v>74</v>
      </c>
      <c r="N1469" s="17" t="s">
        <v>85</v>
      </c>
      <c r="O1469" s="19" t="s">
        <v>101</v>
      </c>
      <c r="P1469" s="12" t="s">
        <v>591</v>
      </c>
      <c r="Q1469">
        <v>10</v>
      </c>
      <c r="R1469">
        <v>131</v>
      </c>
      <c r="S1469">
        <v>4</v>
      </c>
      <c r="T1469">
        <v>2</v>
      </c>
      <c r="U1469">
        <v>3</v>
      </c>
      <c r="Y1469" t="s">
        <v>1669</v>
      </c>
      <c r="Z1469">
        <v>1204</v>
      </c>
      <c r="AA1469" t="s">
        <v>546</v>
      </c>
    </row>
    <row r="1470" spans="1:27" x14ac:dyDescent="0.25">
      <c r="A1470" s="23" t="s">
        <v>314</v>
      </c>
      <c r="B1470" s="27" t="s">
        <v>331</v>
      </c>
      <c r="C1470" s="27" t="s">
        <v>2342</v>
      </c>
      <c r="D1470" s="37" t="str">
        <f>VLOOKUP(S1470, method!$A$1:$B$15, 2, 0)</f>
        <v>中前</v>
      </c>
      <c r="E1470">
        <v>806</v>
      </c>
      <c r="F1470" s="28">
        <v>2</v>
      </c>
      <c r="G1470" t="s">
        <v>676</v>
      </c>
      <c r="H1470" t="s">
        <v>429</v>
      </c>
      <c r="I1470" s="43">
        <v>1200</v>
      </c>
      <c r="J1470" s="32" t="s">
        <v>435</v>
      </c>
      <c r="K1470">
        <v>3</v>
      </c>
      <c r="L1470">
        <v>9</v>
      </c>
      <c r="M1470">
        <v>73</v>
      </c>
      <c r="N1470" s="17" t="s">
        <v>85</v>
      </c>
      <c r="O1470" s="17" t="s">
        <v>84</v>
      </c>
      <c r="P1470" s="12" t="s">
        <v>914</v>
      </c>
      <c r="Q1470">
        <v>7.7</v>
      </c>
      <c r="R1470">
        <v>131</v>
      </c>
      <c r="S1470">
        <v>6</v>
      </c>
      <c r="T1470">
        <v>6</v>
      </c>
      <c r="U1470">
        <v>2</v>
      </c>
      <c r="Y1470" t="s">
        <v>1622</v>
      </c>
      <c r="Z1470">
        <v>1204</v>
      </c>
      <c r="AA1470" t="s">
        <v>546</v>
      </c>
    </row>
    <row r="1471" spans="1:27" x14ac:dyDescent="0.25">
      <c r="A1471" s="23" t="s">
        <v>314</v>
      </c>
      <c r="B1471" s="27" t="s">
        <v>331</v>
      </c>
      <c r="C1471" s="27" t="s">
        <v>2342</v>
      </c>
      <c r="D1471" s="37" t="str">
        <f>VLOOKUP(S1471, method!$A$1:$B$15, 2, 0)</f>
        <v>中前</v>
      </c>
      <c r="E1471">
        <v>775</v>
      </c>
      <c r="F1471" s="28">
        <v>2</v>
      </c>
      <c r="G1471" t="s">
        <v>438</v>
      </c>
      <c r="H1471" t="s">
        <v>434</v>
      </c>
      <c r="I1471" s="43">
        <v>1200</v>
      </c>
      <c r="J1471" s="32" t="s">
        <v>435</v>
      </c>
      <c r="K1471">
        <v>3</v>
      </c>
      <c r="L1471">
        <v>9</v>
      </c>
      <c r="M1471">
        <v>72</v>
      </c>
      <c r="N1471" s="17" t="s">
        <v>85</v>
      </c>
      <c r="O1471" s="26" t="s">
        <v>693</v>
      </c>
      <c r="P1471" s="12">
        <v>1</v>
      </c>
      <c r="Q1471">
        <v>15</v>
      </c>
      <c r="R1471">
        <v>132</v>
      </c>
      <c r="S1471">
        <v>4</v>
      </c>
      <c r="T1471">
        <v>4</v>
      </c>
      <c r="U1471">
        <v>2</v>
      </c>
      <c r="Y1471" t="s">
        <v>1670</v>
      </c>
      <c r="Z1471">
        <v>1204</v>
      </c>
      <c r="AA1471" t="s">
        <v>948</v>
      </c>
    </row>
    <row r="1472" spans="1:27" x14ac:dyDescent="0.25">
      <c r="A1472" s="23" t="s">
        <v>314</v>
      </c>
      <c r="B1472" s="27" t="s">
        <v>331</v>
      </c>
      <c r="C1472" s="27" t="s">
        <v>2342</v>
      </c>
      <c r="D1472" s="36" t="str">
        <f>VLOOKUP(S1472, method!$A$1:$B$15, 2, 0)</f>
        <v>中後</v>
      </c>
      <c r="E1472">
        <v>765</v>
      </c>
      <c r="F1472" s="34">
        <v>5</v>
      </c>
      <c r="G1472" t="s">
        <v>440</v>
      </c>
      <c r="H1472" t="s">
        <v>467</v>
      </c>
      <c r="I1472" s="43">
        <v>1200</v>
      </c>
      <c r="J1472" s="33" t="s">
        <v>1270</v>
      </c>
      <c r="K1472">
        <v>3</v>
      </c>
      <c r="L1472">
        <v>12</v>
      </c>
      <c r="M1472">
        <v>74</v>
      </c>
      <c r="N1472" s="17" t="s">
        <v>85</v>
      </c>
      <c r="O1472" s="16" t="s">
        <v>13</v>
      </c>
      <c r="P1472" s="12" t="s">
        <v>456</v>
      </c>
      <c r="Q1472">
        <v>13</v>
      </c>
      <c r="R1472">
        <v>129</v>
      </c>
      <c r="S1472">
        <v>10</v>
      </c>
      <c r="T1472">
        <v>7</v>
      </c>
      <c r="U1472">
        <v>5</v>
      </c>
      <c r="Y1472" t="s">
        <v>1671</v>
      </c>
      <c r="Z1472">
        <v>1205</v>
      </c>
      <c r="AA1472" t="s">
        <v>1668</v>
      </c>
    </row>
    <row r="1473" spans="1:27" x14ac:dyDescent="0.25">
      <c r="A1473" s="23" t="s">
        <v>314</v>
      </c>
      <c r="B1473" s="27" t="s">
        <v>331</v>
      </c>
      <c r="C1473" s="27" t="s">
        <v>2342</v>
      </c>
      <c r="D1473" s="37" t="str">
        <f>VLOOKUP(S1473, method!$A$1:$B$15, 2, 0)</f>
        <v>中前</v>
      </c>
      <c r="E1473">
        <v>716</v>
      </c>
      <c r="F1473">
        <v>7</v>
      </c>
      <c r="G1473" t="s">
        <v>444</v>
      </c>
      <c r="H1473" s="42" t="s">
        <v>445</v>
      </c>
      <c r="I1473" s="43">
        <v>1200</v>
      </c>
      <c r="J1473" s="32" t="s">
        <v>446</v>
      </c>
      <c r="K1473">
        <v>3</v>
      </c>
      <c r="L1473">
        <v>7</v>
      </c>
      <c r="M1473">
        <v>76</v>
      </c>
      <c r="N1473" s="17" t="s">
        <v>85</v>
      </c>
      <c r="O1473" s="17" t="s">
        <v>84</v>
      </c>
      <c r="P1473">
        <v>3</v>
      </c>
      <c r="Q1473">
        <v>10</v>
      </c>
      <c r="R1473">
        <v>133</v>
      </c>
      <c r="S1473">
        <v>4</v>
      </c>
      <c r="T1473">
        <v>4</v>
      </c>
      <c r="U1473">
        <v>7</v>
      </c>
      <c r="Y1473" t="s">
        <v>627</v>
      </c>
      <c r="Z1473">
        <v>1205</v>
      </c>
      <c r="AA1473" t="s">
        <v>948</v>
      </c>
    </row>
    <row r="1474" spans="1:27" x14ac:dyDescent="0.25">
      <c r="A1474" s="23" t="s">
        <v>314</v>
      </c>
      <c r="B1474" s="27" t="s">
        <v>331</v>
      </c>
      <c r="C1474" s="27" t="s">
        <v>2342</v>
      </c>
      <c r="D1474" s="37" t="str">
        <f>VLOOKUP(S1474, method!$A$1:$B$15, 2, 0)</f>
        <v>中前</v>
      </c>
      <c r="E1474">
        <v>684</v>
      </c>
      <c r="F1474" s="34">
        <v>4</v>
      </c>
      <c r="G1474" t="s">
        <v>760</v>
      </c>
      <c r="H1474" t="s">
        <v>467</v>
      </c>
      <c r="I1474" s="43">
        <v>1200</v>
      </c>
      <c r="J1474" s="32" t="s">
        <v>435</v>
      </c>
      <c r="K1474">
        <v>3</v>
      </c>
      <c r="L1474">
        <v>5</v>
      </c>
      <c r="M1474">
        <v>76</v>
      </c>
      <c r="N1474" s="17" t="s">
        <v>85</v>
      </c>
      <c r="O1474" s="16" t="s">
        <v>13</v>
      </c>
      <c r="P1474" s="12" t="s">
        <v>451</v>
      </c>
      <c r="Q1474">
        <v>20</v>
      </c>
      <c r="R1474">
        <v>131</v>
      </c>
      <c r="S1474">
        <v>5</v>
      </c>
      <c r="T1474">
        <v>5</v>
      </c>
      <c r="U1474">
        <v>4</v>
      </c>
      <c r="Y1474" t="s">
        <v>1672</v>
      </c>
      <c r="Z1474">
        <v>1207</v>
      </c>
      <c r="AA1474" t="s">
        <v>950</v>
      </c>
    </row>
    <row r="1475" spans="1:27" x14ac:dyDescent="0.25">
      <c r="A1475" s="23" t="s">
        <v>314</v>
      </c>
      <c r="B1475" s="27" t="s">
        <v>331</v>
      </c>
      <c r="C1475" s="27" t="s">
        <v>2342</v>
      </c>
      <c r="D1475" s="35" t="str">
        <f>VLOOKUP(S1475, method!$A$1:$B$15, 2, 0)</f>
        <v>放頭</v>
      </c>
      <c r="E1475">
        <v>665</v>
      </c>
      <c r="F1475">
        <v>7</v>
      </c>
      <c r="G1475" t="s">
        <v>1341</v>
      </c>
      <c r="H1475" t="s">
        <v>467</v>
      </c>
      <c r="I1475">
        <v>1650</v>
      </c>
      <c r="J1475" s="32" t="s">
        <v>435</v>
      </c>
      <c r="K1475">
        <v>3</v>
      </c>
      <c r="L1475">
        <v>4</v>
      </c>
      <c r="M1475">
        <v>78</v>
      </c>
      <c r="N1475" s="17" t="s">
        <v>85</v>
      </c>
      <c r="O1475" s="26" t="s">
        <v>693</v>
      </c>
      <c r="P1475">
        <v>4</v>
      </c>
      <c r="Q1475">
        <v>28</v>
      </c>
      <c r="R1475">
        <v>134</v>
      </c>
      <c r="S1475">
        <v>3</v>
      </c>
      <c r="T1475">
        <v>4</v>
      </c>
      <c r="U1475">
        <v>3</v>
      </c>
      <c r="V1475">
        <v>7</v>
      </c>
      <c r="Y1475" t="s">
        <v>1673</v>
      </c>
      <c r="Z1475">
        <v>1210</v>
      </c>
      <c r="AA1475" t="s">
        <v>950</v>
      </c>
    </row>
    <row r="1476" spans="1:27" x14ac:dyDescent="0.25">
      <c r="A1476" s="23" t="s">
        <v>314</v>
      </c>
      <c r="B1476" s="27" t="s">
        <v>331</v>
      </c>
      <c r="C1476" s="27" t="s">
        <v>2342</v>
      </c>
      <c r="D1476" s="36" t="str">
        <f>VLOOKUP(S1476, method!$A$1:$B$15, 2, 0)</f>
        <v>中後</v>
      </c>
      <c r="E1476">
        <v>607</v>
      </c>
      <c r="F1476">
        <v>6</v>
      </c>
      <c r="G1476" t="s">
        <v>714</v>
      </c>
      <c r="H1476" t="s">
        <v>467</v>
      </c>
      <c r="I1476" s="43">
        <v>1200</v>
      </c>
      <c r="J1476" s="32" t="s">
        <v>435</v>
      </c>
      <c r="K1476">
        <v>2</v>
      </c>
      <c r="L1476">
        <v>9</v>
      </c>
      <c r="M1476">
        <v>80</v>
      </c>
      <c r="N1476" s="17" t="s">
        <v>85</v>
      </c>
      <c r="O1476" s="19" t="s">
        <v>63</v>
      </c>
      <c r="P1476" t="s">
        <v>629</v>
      </c>
      <c r="Q1476">
        <v>7.9</v>
      </c>
      <c r="R1476">
        <v>115</v>
      </c>
      <c r="S1476">
        <v>9</v>
      </c>
      <c r="T1476">
        <v>6</v>
      </c>
      <c r="U1476">
        <v>6</v>
      </c>
      <c r="Y1476" t="s">
        <v>1674</v>
      </c>
      <c r="Z1476">
        <v>1200</v>
      </c>
      <c r="AA1476" t="s">
        <v>1668</v>
      </c>
    </row>
    <row r="1477" spans="1:27" x14ac:dyDescent="0.25">
      <c r="A1477" s="23" t="s">
        <v>314</v>
      </c>
      <c r="B1477" s="27" t="s">
        <v>331</v>
      </c>
      <c r="C1477" s="27" t="s">
        <v>2342</v>
      </c>
      <c r="D1477" s="37" t="str">
        <f>VLOOKUP(S1477, method!$A$1:$B$15, 2, 0)</f>
        <v>中前</v>
      </c>
      <c r="E1477">
        <v>597</v>
      </c>
      <c r="F1477">
        <v>6</v>
      </c>
      <c r="G1477" t="s">
        <v>454</v>
      </c>
      <c r="H1477" s="31" t="s">
        <v>455</v>
      </c>
      <c r="I1477" s="43">
        <v>1200</v>
      </c>
      <c r="J1477" s="32" t="s">
        <v>446</v>
      </c>
      <c r="K1477">
        <v>3</v>
      </c>
      <c r="L1477">
        <v>2</v>
      </c>
      <c r="M1477">
        <v>80</v>
      </c>
      <c r="N1477" s="17" t="s">
        <v>85</v>
      </c>
      <c r="O1477" s="19" t="s">
        <v>101</v>
      </c>
      <c r="P1477" t="s">
        <v>600</v>
      </c>
      <c r="Q1477">
        <v>7</v>
      </c>
      <c r="R1477">
        <v>135</v>
      </c>
      <c r="S1477">
        <v>4</v>
      </c>
      <c r="T1477">
        <v>3</v>
      </c>
      <c r="U1477">
        <v>6</v>
      </c>
      <c r="Y1477" t="s">
        <v>1675</v>
      </c>
      <c r="Z1477">
        <v>1205</v>
      </c>
      <c r="AA1477" t="s">
        <v>948</v>
      </c>
    </row>
    <row r="1478" spans="1:27" x14ac:dyDescent="0.25">
      <c r="A1478" s="23" t="s">
        <v>314</v>
      </c>
      <c r="B1478" s="27" t="s">
        <v>331</v>
      </c>
      <c r="C1478" s="27" t="s">
        <v>2342</v>
      </c>
      <c r="D1478" s="38" t="str">
        <f>VLOOKUP(S1478, method!$A$1:$B$15, 2, 0)</f>
        <v>留後</v>
      </c>
      <c r="E1478">
        <v>541</v>
      </c>
      <c r="F1478">
        <v>8</v>
      </c>
      <c r="G1478" t="s">
        <v>716</v>
      </c>
      <c r="H1478" t="s">
        <v>467</v>
      </c>
      <c r="I1478">
        <v>1650</v>
      </c>
      <c r="J1478" s="32" t="s">
        <v>435</v>
      </c>
      <c r="K1478">
        <v>3</v>
      </c>
      <c r="L1478">
        <v>13</v>
      </c>
      <c r="M1478">
        <v>81</v>
      </c>
      <c r="N1478" s="17" t="s">
        <v>85</v>
      </c>
      <c r="O1478" s="16" t="s">
        <v>13</v>
      </c>
      <c r="P1478" t="s">
        <v>600</v>
      </c>
      <c r="Q1478">
        <v>22</v>
      </c>
      <c r="R1478">
        <v>131</v>
      </c>
      <c r="S1478">
        <v>13</v>
      </c>
      <c r="T1478">
        <v>9</v>
      </c>
      <c r="U1478">
        <v>6</v>
      </c>
      <c r="V1478">
        <v>8</v>
      </c>
      <c r="Y1478" t="s">
        <v>1676</v>
      </c>
      <c r="Z1478">
        <v>1203</v>
      </c>
      <c r="AA1478" t="s">
        <v>1668</v>
      </c>
    </row>
    <row r="1479" spans="1:27" x14ac:dyDescent="0.25">
      <c r="A1479" s="23" t="s">
        <v>314</v>
      </c>
      <c r="B1479" s="27" t="s">
        <v>331</v>
      </c>
      <c r="C1479" s="27" t="s">
        <v>2342</v>
      </c>
      <c r="D1479" s="37" t="str">
        <f>VLOOKUP(S1479, method!$A$1:$B$15, 2, 0)</f>
        <v>中前</v>
      </c>
      <c r="E1479">
        <v>523</v>
      </c>
      <c r="F1479" s="28">
        <v>3</v>
      </c>
      <c r="G1479" t="s">
        <v>596</v>
      </c>
      <c r="H1479" s="31" t="s">
        <v>455</v>
      </c>
      <c r="I1479" s="43">
        <v>1200</v>
      </c>
      <c r="J1479" s="32" t="s">
        <v>446</v>
      </c>
      <c r="K1479">
        <v>2</v>
      </c>
      <c r="L1479">
        <v>2</v>
      </c>
      <c r="M1479">
        <v>81</v>
      </c>
      <c r="N1479" s="17" t="s">
        <v>85</v>
      </c>
      <c r="O1479" s="19" t="s">
        <v>63</v>
      </c>
      <c r="P1479" s="12" t="s">
        <v>464</v>
      </c>
      <c r="Q1479">
        <v>8.6</v>
      </c>
      <c r="R1479">
        <v>120</v>
      </c>
      <c r="S1479">
        <v>4</v>
      </c>
      <c r="T1479">
        <v>3</v>
      </c>
      <c r="U1479">
        <v>3</v>
      </c>
      <c r="Y1479" t="s">
        <v>332</v>
      </c>
      <c r="Z1479">
        <v>1208</v>
      </c>
      <c r="AA1479" t="s">
        <v>546</v>
      </c>
    </row>
    <row r="1480" spans="1:27" x14ac:dyDescent="0.25">
      <c r="A1480" s="23" t="s">
        <v>314</v>
      </c>
      <c r="B1480" s="27" t="s">
        <v>331</v>
      </c>
      <c r="C1480" s="27" t="s">
        <v>2342</v>
      </c>
      <c r="D1480" s="36" t="str">
        <f>VLOOKUP(S1480, method!$A$1:$B$15, 2, 0)</f>
        <v>中後</v>
      </c>
      <c r="E1480">
        <v>464</v>
      </c>
      <c r="F1480">
        <v>10</v>
      </c>
      <c r="G1480" t="s">
        <v>460</v>
      </c>
      <c r="H1480" s="31" t="s">
        <v>461</v>
      </c>
      <c r="I1480" s="43">
        <v>1200</v>
      </c>
      <c r="J1480" s="32" t="s">
        <v>435</v>
      </c>
      <c r="K1480">
        <v>3</v>
      </c>
      <c r="L1480">
        <v>8</v>
      </c>
      <c r="M1480">
        <v>83</v>
      </c>
      <c r="N1480" s="17" t="s">
        <v>85</v>
      </c>
      <c r="O1480" s="23" t="s">
        <v>394</v>
      </c>
      <c r="P1480" t="s">
        <v>541</v>
      </c>
      <c r="Q1480">
        <v>15</v>
      </c>
      <c r="R1480">
        <v>135</v>
      </c>
      <c r="S1480">
        <v>8</v>
      </c>
      <c r="T1480">
        <v>8</v>
      </c>
      <c r="U1480">
        <v>10</v>
      </c>
      <c r="Y1480" t="s">
        <v>1577</v>
      </c>
      <c r="Z1480">
        <v>1210</v>
      </c>
      <c r="AA1480" t="s">
        <v>948</v>
      </c>
    </row>
    <row r="1481" spans="1:27" x14ac:dyDescent="0.25">
      <c r="A1481" s="23" t="s">
        <v>314</v>
      </c>
      <c r="B1481" s="27" t="s">
        <v>331</v>
      </c>
      <c r="C1481" s="27" t="s">
        <v>2342</v>
      </c>
      <c r="D1481" s="37" t="str">
        <f>VLOOKUP(S1481, method!$A$1:$B$15, 2, 0)</f>
        <v>中前</v>
      </c>
      <c r="E1481">
        <v>424</v>
      </c>
      <c r="F1481" s="34">
        <v>4</v>
      </c>
      <c r="G1481" t="s">
        <v>1083</v>
      </c>
      <c r="H1481" t="s">
        <v>467</v>
      </c>
      <c r="I1481" s="43">
        <v>1200</v>
      </c>
      <c r="J1481" s="33" t="s">
        <v>483</v>
      </c>
      <c r="K1481">
        <v>2</v>
      </c>
      <c r="L1481">
        <v>4</v>
      </c>
      <c r="M1481">
        <v>85</v>
      </c>
      <c r="N1481" s="17" t="s">
        <v>85</v>
      </c>
      <c r="O1481" s="26" t="s">
        <v>389</v>
      </c>
      <c r="P1481" t="s">
        <v>519</v>
      </c>
      <c r="Q1481">
        <v>7.8</v>
      </c>
      <c r="R1481">
        <v>120</v>
      </c>
      <c r="S1481">
        <v>5</v>
      </c>
      <c r="T1481">
        <v>8</v>
      </c>
      <c r="U1481">
        <v>4</v>
      </c>
      <c r="Y1481" t="s">
        <v>1604</v>
      </c>
      <c r="Z1481">
        <v>1223</v>
      </c>
      <c r="AA1481" t="s">
        <v>1668</v>
      </c>
    </row>
    <row r="1482" spans="1:27" x14ac:dyDescent="0.25">
      <c r="A1482" s="23" t="s">
        <v>314</v>
      </c>
      <c r="B1482" s="27" t="s">
        <v>331</v>
      </c>
      <c r="C1482" s="27" t="s">
        <v>2342</v>
      </c>
      <c r="D1482" s="37" t="str">
        <f>VLOOKUP(S1482, method!$A$1:$B$15, 2, 0)</f>
        <v>中前</v>
      </c>
      <c r="E1482">
        <v>383</v>
      </c>
      <c r="F1482" s="34">
        <v>5</v>
      </c>
      <c r="G1482" t="s">
        <v>602</v>
      </c>
      <c r="H1482" t="s">
        <v>539</v>
      </c>
      <c r="I1482" s="43">
        <v>1200</v>
      </c>
      <c r="J1482" s="32" t="s">
        <v>435</v>
      </c>
      <c r="K1482">
        <v>2</v>
      </c>
      <c r="L1482">
        <v>9</v>
      </c>
      <c r="M1482">
        <v>86</v>
      </c>
      <c r="N1482" s="17" t="s">
        <v>85</v>
      </c>
      <c r="O1482" s="19" t="s">
        <v>101</v>
      </c>
      <c r="P1482" s="12" t="s">
        <v>521</v>
      </c>
      <c r="Q1482">
        <v>16</v>
      </c>
      <c r="R1482">
        <v>125</v>
      </c>
      <c r="S1482">
        <v>5</v>
      </c>
      <c r="T1482">
        <v>5</v>
      </c>
      <c r="U1482">
        <v>5</v>
      </c>
      <c r="Y1482" t="s">
        <v>363</v>
      </c>
      <c r="Z1482">
        <v>1219</v>
      </c>
      <c r="AA1482" t="s">
        <v>948</v>
      </c>
    </row>
    <row r="1483" spans="1:27" x14ac:dyDescent="0.25">
      <c r="A1483" s="23" t="s">
        <v>314</v>
      </c>
      <c r="B1483" s="27" t="s">
        <v>331</v>
      </c>
      <c r="C1483" s="27" t="s">
        <v>2342</v>
      </c>
      <c r="D1483" s="37" t="str">
        <f>VLOOKUP(S1483, method!$A$1:$B$15, 2, 0)</f>
        <v>中前</v>
      </c>
      <c r="E1483">
        <v>320</v>
      </c>
      <c r="F1483" s="28">
        <v>3</v>
      </c>
      <c r="G1483" t="s">
        <v>466</v>
      </c>
      <c r="H1483" t="s">
        <v>467</v>
      </c>
      <c r="I1483">
        <v>1650</v>
      </c>
      <c r="J1483" s="32" t="s">
        <v>435</v>
      </c>
      <c r="K1483">
        <v>2</v>
      </c>
      <c r="L1483">
        <v>4</v>
      </c>
      <c r="M1483">
        <v>86</v>
      </c>
      <c r="N1483" s="17" t="s">
        <v>85</v>
      </c>
      <c r="O1483" s="26" t="s">
        <v>389</v>
      </c>
      <c r="P1483" s="12" t="s">
        <v>451</v>
      </c>
      <c r="Q1483">
        <v>12</v>
      </c>
      <c r="R1483">
        <v>116</v>
      </c>
      <c r="S1483">
        <v>4</v>
      </c>
      <c r="T1483">
        <v>5</v>
      </c>
      <c r="U1483">
        <v>5</v>
      </c>
      <c r="V1483">
        <v>3</v>
      </c>
      <c r="Y1483" t="s">
        <v>1677</v>
      </c>
      <c r="Z1483">
        <v>1205</v>
      </c>
      <c r="AA1483" t="s">
        <v>1668</v>
      </c>
    </row>
    <row r="1484" spans="1:27" x14ac:dyDescent="0.25">
      <c r="A1484" s="23" t="s">
        <v>314</v>
      </c>
      <c r="B1484" s="27" t="s">
        <v>331</v>
      </c>
      <c r="C1484" s="27" t="s">
        <v>2342</v>
      </c>
      <c r="D1484" s="36" t="str">
        <f>VLOOKUP(S1484, method!$A$1:$B$15, 2, 0)</f>
        <v>中後</v>
      </c>
      <c r="E1484">
        <v>265</v>
      </c>
      <c r="F1484">
        <v>6</v>
      </c>
      <c r="G1484" t="s">
        <v>605</v>
      </c>
      <c r="H1484" t="s">
        <v>441</v>
      </c>
      <c r="I1484">
        <v>1000</v>
      </c>
      <c r="J1484" s="32" t="s">
        <v>435</v>
      </c>
      <c r="K1484">
        <v>2</v>
      </c>
      <c r="L1484">
        <v>3</v>
      </c>
      <c r="M1484">
        <v>88</v>
      </c>
      <c r="N1484" s="17" t="s">
        <v>85</v>
      </c>
      <c r="O1484" s="19" t="s">
        <v>101</v>
      </c>
      <c r="P1484" t="s">
        <v>459</v>
      </c>
      <c r="Q1484">
        <v>42</v>
      </c>
      <c r="R1484">
        <v>135</v>
      </c>
      <c r="S1484">
        <v>8</v>
      </c>
      <c r="T1484">
        <v>5</v>
      </c>
      <c r="U1484">
        <v>6</v>
      </c>
      <c r="Y1484" t="s">
        <v>1678</v>
      </c>
      <c r="Z1484">
        <v>1207</v>
      </c>
      <c r="AA1484" t="s">
        <v>948</v>
      </c>
    </row>
    <row r="1485" spans="1:27" x14ac:dyDescent="0.25">
      <c r="A1485" s="23" t="s">
        <v>314</v>
      </c>
      <c r="B1485" s="27" t="s">
        <v>331</v>
      </c>
      <c r="C1485" s="27" t="s">
        <v>2342</v>
      </c>
      <c r="D1485" s="36" t="str">
        <f>VLOOKUP(S1485, method!$A$1:$B$15, 2, 0)</f>
        <v>中後</v>
      </c>
      <c r="E1485">
        <v>227</v>
      </c>
      <c r="F1485">
        <v>7</v>
      </c>
      <c r="G1485" t="s">
        <v>688</v>
      </c>
      <c r="H1485" t="s">
        <v>467</v>
      </c>
      <c r="I1485" s="43">
        <v>1200</v>
      </c>
      <c r="J1485" s="32" t="s">
        <v>435</v>
      </c>
      <c r="K1485">
        <v>2</v>
      </c>
      <c r="L1485">
        <v>8</v>
      </c>
      <c r="M1485">
        <v>90</v>
      </c>
      <c r="N1485" s="17" t="s">
        <v>85</v>
      </c>
      <c r="O1485" s="19" t="s">
        <v>101</v>
      </c>
      <c r="P1485" t="s">
        <v>541</v>
      </c>
      <c r="Q1485">
        <v>9.6</v>
      </c>
      <c r="R1485">
        <v>125</v>
      </c>
      <c r="S1485">
        <v>8</v>
      </c>
      <c r="T1485">
        <v>9</v>
      </c>
      <c r="U1485">
        <v>7</v>
      </c>
      <c r="Y1485" t="s">
        <v>1535</v>
      </c>
      <c r="Z1485">
        <v>1204</v>
      </c>
      <c r="AA1485" t="s">
        <v>1668</v>
      </c>
    </row>
    <row r="1486" spans="1:27" x14ac:dyDescent="0.25">
      <c r="A1486" s="23" t="s">
        <v>314</v>
      </c>
      <c r="B1486" s="27" t="s">
        <v>331</v>
      </c>
      <c r="C1486" s="27" t="s">
        <v>2342</v>
      </c>
      <c r="D1486" s="36" t="str">
        <f>VLOOKUP(S1486, method!$A$1:$B$15, 2, 0)</f>
        <v>中後</v>
      </c>
      <c r="E1486">
        <v>200</v>
      </c>
      <c r="F1486">
        <v>9</v>
      </c>
      <c r="G1486" t="s">
        <v>607</v>
      </c>
      <c r="H1486" s="31" t="s">
        <v>461</v>
      </c>
      <c r="I1486" s="43">
        <v>1200</v>
      </c>
      <c r="J1486" s="33" t="s">
        <v>499</v>
      </c>
      <c r="K1486">
        <v>2</v>
      </c>
      <c r="L1486">
        <v>5</v>
      </c>
      <c r="M1486">
        <v>92</v>
      </c>
      <c r="N1486" s="17" t="s">
        <v>85</v>
      </c>
      <c r="O1486" s="19" t="s">
        <v>101</v>
      </c>
      <c r="P1486" t="s">
        <v>629</v>
      </c>
      <c r="Q1486">
        <v>28</v>
      </c>
      <c r="R1486">
        <v>128</v>
      </c>
      <c r="S1486">
        <v>9</v>
      </c>
      <c r="T1486">
        <v>11</v>
      </c>
      <c r="U1486">
        <v>9</v>
      </c>
      <c r="Y1486" t="s">
        <v>303</v>
      </c>
      <c r="Z1486">
        <v>1197</v>
      </c>
      <c r="AA1486" t="s">
        <v>546</v>
      </c>
    </row>
    <row r="1487" spans="1:27" x14ac:dyDescent="0.25">
      <c r="A1487" s="23" t="s">
        <v>314</v>
      </c>
      <c r="B1487" s="27" t="s">
        <v>331</v>
      </c>
      <c r="C1487" s="27" t="s">
        <v>2342</v>
      </c>
      <c r="D1487" s="36" t="str">
        <f>VLOOKUP(S1487, method!$A$1:$B$15, 2, 0)</f>
        <v>中後</v>
      </c>
      <c r="E1487">
        <v>171</v>
      </c>
      <c r="F1487" s="34">
        <v>4</v>
      </c>
      <c r="G1487" t="s">
        <v>993</v>
      </c>
      <c r="H1487" t="s">
        <v>539</v>
      </c>
      <c r="I1487">
        <v>1000</v>
      </c>
      <c r="J1487" s="32" t="s">
        <v>435</v>
      </c>
      <c r="K1487">
        <v>2</v>
      </c>
      <c r="L1487">
        <v>7</v>
      </c>
      <c r="M1487">
        <v>94</v>
      </c>
      <c r="N1487" s="17" t="s">
        <v>85</v>
      </c>
      <c r="O1487" s="19" t="s">
        <v>101</v>
      </c>
      <c r="P1487" t="s">
        <v>474</v>
      </c>
      <c r="Q1487">
        <v>44</v>
      </c>
      <c r="R1487">
        <v>131</v>
      </c>
      <c r="S1487">
        <v>8</v>
      </c>
      <c r="T1487">
        <v>5</v>
      </c>
      <c r="U1487">
        <v>4</v>
      </c>
      <c r="Y1487" t="s">
        <v>1162</v>
      </c>
      <c r="Z1487">
        <v>1191</v>
      </c>
      <c r="AA1487" t="s">
        <v>546</v>
      </c>
    </row>
    <row r="1488" spans="1:27" x14ac:dyDescent="0.25">
      <c r="A1488" s="23" t="s">
        <v>314</v>
      </c>
      <c r="B1488" s="27" t="s">
        <v>331</v>
      </c>
      <c r="C1488" s="27" t="s">
        <v>2342</v>
      </c>
      <c r="D1488" s="37" t="str">
        <f>VLOOKUP(S1488, method!$A$1:$B$15, 2, 0)</f>
        <v>中前</v>
      </c>
      <c r="E1488">
        <v>102</v>
      </c>
      <c r="F1488" s="34">
        <v>5</v>
      </c>
      <c r="G1488" t="s">
        <v>1057</v>
      </c>
      <c r="H1488" t="s">
        <v>539</v>
      </c>
      <c r="I1488" s="43">
        <v>1200</v>
      </c>
      <c r="J1488" s="32" t="s">
        <v>446</v>
      </c>
      <c r="K1488">
        <v>2</v>
      </c>
      <c r="L1488">
        <v>3</v>
      </c>
      <c r="M1488">
        <v>96</v>
      </c>
      <c r="N1488" s="17" t="s">
        <v>85</v>
      </c>
      <c r="O1488" s="19" t="s">
        <v>101</v>
      </c>
      <c r="P1488">
        <v>4</v>
      </c>
      <c r="Q1488">
        <v>47</v>
      </c>
      <c r="R1488">
        <v>132</v>
      </c>
      <c r="S1488">
        <v>4</v>
      </c>
      <c r="T1488">
        <v>3</v>
      </c>
      <c r="U1488">
        <v>5</v>
      </c>
      <c r="Y1488" t="s">
        <v>1679</v>
      </c>
      <c r="Z1488">
        <v>1183</v>
      </c>
      <c r="AA1488" t="s">
        <v>546</v>
      </c>
    </row>
    <row r="1489" spans="1:27" x14ac:dyDescent="0.25">
      <c r="A1489" s="23" t="s">
        <v>314</v>
      </c>
      <c r="B1489" s="27" t="s">
        <v>331</v>
      </c>
      <c r="C1489" s="27" t="s">
        <v>2342</v>
      </c>
      <c r="D1489" s="36" t="str">
        <f>VLOOKUP(S1489, method!$A$1:$B$15, 2, 0)</f>
        <v>中後</v>
      </c>
      <c r="E1489">
        <v>46</v>
      </c>
      <c r="F1489" s="34">
        <v>4</v>
      </c>
      <c r="G1489" t="s">
        <v>482</v>
      </c>
      <c r="H1489" t="s">
        <v>506</v>
      </c>
      <c r="I1489" s="43">
        <v>1200</v>
      </c>
      <c r="J1489" s="33" t="s">
        <v>430</v>
      </c>
      <c r="K1489">
        <v>2</v>
      </c>
      <c r="L1489">
        <v>9</v>
      </c>
      <c r="M1489">
        <v>96</v>
      </c>
      <c r="N1489" s="17" t="s">
        <v>85</v>
      </c>
      <c r="O1489" s="19" t="s">
        <v>101</v>
      </c>
      <c r="P1489" t="s">
        <v>519</v>
      </c>
      <c r="Q1489">
        <v>41</v>
      </c>
      <c r="R1489">
        <v>132</v>
      </c>
      <c r="S1489">
        <v>10</v>
      </c>
      <c r="T1489">
        <v>10</v>
      </c>
      <c r="U1489">
        <v>4</v>
      </c>
      <c r="Y1489" t="s">
        <v>128</v>
      </c>
      <c r="Z1489">
        <v>1183</v>
      </c>
      <c r="AA1489" t="s">
        <v>948</v>
      </c>
    </row>
    <row r="1490" spans="1:27" x14ac:dyDescent="0.25">
      <c r="A1490" s="23" t="s">
        <v>314</v>
      </c>
      <c r="B1490" s="27" t="s">
        <v>331</v>
      </c>
      <c r="C1490" s="27" t="s">
        <v>2342</v>
      </c>
      <c r="D1490" s="35" t="str">
        <f>VLOOKUP(S1490, method!$A$1:$B$15, 2, 0)</f>
        <v>放頭</v>
      </c>
      <c r="E1490">
        <v>704</v>
      </c>
      <c r="F1490" s="34">
        <v>4</v>
      </c>
      <c r="G1490" t="s">
        <v>789</v>
      </c>
      <c r="H1490" t="s">
        <v>467</v>
      </c>
      <c r="I1490">
        <v>1650</v>
      </c>
      <c r="J1490" s="32" t="s">
        <v>435</v>
      </c>
      <c r="K1490">
        <v>2</v>
      </c>
      <c r="L1490">
        <v>3</v>
      </c>
      <c r="M1490">
        <v>97</v>
      </c>
      <c r="N1490" s="17" t="s">
        <v>85</v>
      </c>
      <c r="O1490" s="19" t="s">
        <v>101</v>
      </c>
      <c r="P1490" t="s">
        <v>519</v>
      </c>
      <c r="Q1490">
        <v>7.3</v>
      </c>
      <c r="R1490">
        <v>133</v>
      </c>
      <c r="S1490">
        <v>3</v>
      </c>
      <c r="T1490">
        <v>3</v>
      </c>
      <c r="U1490">
        <v>3</v>
      </c>
      <c r="V1490">
        <v>4</v>
      </c>
      <c r="Y1490" t="s">
        <v>742</v>
      </c>
      <c r="Z1490">
        <v>1182</v>
      </c>
      <c r="AA1490" t="s">
        <v>1668</v>
      </c>
    </row>
    <row r="1491" spans="1:27" x14ac:dyDescent="0.25">
      <c r="A1491" s="23" t="s">
        <v>314</v>
      </c>
      <c r="B1491" s="27" t="s">
        <v>331</v>
      </c>
      <c r="C1491" s="27" t="s">
        <v>2342</v>
      </c>
      <c r="D1491" s="38" t="str">
        <f>VLOOKUP(S1491, method!$A$1:$B$15, 2, 0)</f>
        <v>留後</v>
      </c>
      <c r="E1491">
        <v>693</v>
      </c>
      <c r="F1491">
        <v>8</v>
      </c>
      <c r="G1491" t="s">
        <v>580</v>
      </c>
      <c r="H1491" s="42" t="s">
        <v>445</v>
      </c>
      <c r="I1491" s="43">
        <v>1200</v>
      </c>
      <c r="J1491" s="32" t="s">
        <v>435</v>
      </c>
      <c r="K1491">
        <v>2</v>
      </c>
      <c r="L1491">
        <v>11</v>
      </c>
      <c r="M1491">
        <v>98</v>
      </c>
      <c r="N1491" s="17" t="s">
        <v>85</v>
      </c>
      <c r="O1491" s="19" t="s">
        <v>101</v>
      </c>
      <c r="P1491">
        <v>6</v>
      </c>
      <c r="Q1491">
        <v>65</v>
      </c>
      <c r="R1491">
        <v>135</v>
      </c>
      <c r="S1491">
        <v>12</v>
      </c>
      <c r="T1491">
        <v>11</v>
      </c>
      <c r="U1491">
        <v>8</v>
      </c>
      <c r="Y1491" t="s">
        <v>1605</v>
      </c>
      <c r="Z1491">
        <v>1185</v>
      </c>
      <c r="AA1491" t="s">
        <v>546</v>
      </c>
    </row>
    <row r="1492" spans="1:27" x14ac:dyDescent="0.25">
      <c r="A1492" s="23" t="s">
        <v>314</v>
      </c>
      <c r="B1492" s="27" t="s">
        <v>331</v>
      </c>
      <c r="C1492" s="27" t="s">
        <v>2342</v>
      </c>
      <c r="D1492" s="36" t="str">
        <f>VLOOKUP(S1492, method!$A$1:$B$15, 2, 0)</f>
        <v>中後</v>
      </c>
      <c r="E1492">
        <v>645</v>
      </c>
      <c r="F1492">
        <v>8</v>
      </c>
      <c r="G1492" t="s">
        <v>582</v>
      </c>
      <c r="H1492" t="s">
        <v>518</v>
      </c>
      <c r="I1492" s="43">
        <v>1200</v>
      </c>
      <c r="J1492" s="32" t="s">
        <v>435</v>
      </c>
      <c r="K1492">
        <v>2</v>
      </c>
      <c r="L1492">
        <v>11</v>
      </c>
      <c r="M1492">
        <v>98</v>
      </c>
      <c r="N1492" s="17" t="s">
        <v>85</v>
      </c>
      <c r="O1492" s="17" t="s">
        <v>121</v>
      </c>
      <c r="P1492" t="s">
        <v>442</v>
      </c>
      <c r="Q1492">
        <v>50</v>
      </c>
      <c r="R1492">
        <v>133</v>
      </c>
      <c r="S1492">
        <v>9</v>
      </c>
      <c r="T1492">
        <v>9</v>
      </c>
      <c r="U1492">
        <v>8</v>
      </c>
      <c r="Y1492" t="s">
        <v>280</v>
      </c>
      <c r="Z1492">
        <v>1176</v>
      </c>
      <c r="AA1492" t="s">
        <v>546</v>
      </c>
    </row>
    <row r="1493" spans="1:27" x14ac:dyDescent="0.25">
      <c r="A1493" s="23" t="s">
        <v>314</v>
      </c>
      <c r="B1493" s="27" t="s">
        <v>331</v>
      </c>
      <c r="C1493" s="27" t="s">
        <v>2342</v>
      </c>
      <c r="D1493" s="37" t="str">
        <f>VLOOKUP(S1493, method!$A$1:$B$15, 2, 0)</f>
        <v>中前</v>
      </c>
      <c r="E1493">
        <v>585</v>
      </c>
      <c r="F1493">
        <v>7</v>
      </c>
      <c r="G1493" t="s">
        <v>1134</v>
      </c>
      <c r="H1493" t="s">
        <v>429</v>
      </c>
      <c r="I1493" s="43">
        <v>1200</v>
      </c>
      <c r="J1493" s="32" t="s">
        <v>446</v>
      </c>
      <c r="K1493">
        <v>2</v>
      </c>
      <c r="L1493">
        <v>5</v>
      </c>
      <c r="M1493">
        <v>98</v>
      </c>
      <c r="N1493" s="17" t="s">
        <v>85</v>
      </c>
      <c r="O1493" s="17" t="s">
        <v>84</v>
      </c>
      <c r="P1493">
        <v>5</v>
      </c>
      <c r="Q1493">
        <v>15</v>
      </c>
      <c r="R1493">
        <v>135</v>
      </c>
      <c r="S1493">
        <v>6</v>
      </c>
      <c r="T1493">
        <v>5</v>
      </c>
      <c r="U1493">
        <v>7</v>
      </c>
      <c r="Y1493" t="s">
        <v>139</v>
      </c>
      <c r="Z1493">
        <v>1178</v>
      </c>
      <c r="AA1493" t="s">
        <v>948</v>
      </c>
    </row>
    <row r="1494" spans="1:27" x14ac:dyDescent="0.25">
      <c r="A1494" s="23" t="s">
        <v>314</v>
      </c>
      <c r="B1494" s="27" t="s">
        <v>331</v>
      </c>
      <c r="C1494" s="27" t="s">
        <v>2342</v>
      </c>
      <c r="D1494" s="37" t="str">
        <f>VLOOKUP(S1494, method!$A$1:$B$15, 2, 0)</f>
        <v>中前</v>
      </c>
      <c r="E1494">
        <v>555</v>
      </c>
      <c r="F1494" s="28">
        <v>1</v>
      </c>
      <c r="G1494" t="s">
        <v>495</v>
      </c>
      <c r="H1494" t="s">
        <v>467</v>
      </c>
      <c r="I1494" s="43">
        <v>1200</v>
      </c>
      <c r="J1494" s="32" t="s">
        <v>435</v>
      </c>
      <c r="K1494">
        <v>2</v>
      </c>
      <c r="L1494">
        <v>3</v>
      </c>
      <c r="M1494">
        <v>92</v>
      </c>
      <c r="N1494" s="17" t="s">
        <v>85</v>
      </c>
      <c r="O1494" s="19" t="s">
        <v>101</v>
      </c>
      <c r="P1494" s="12" t="s">
        <v>451</v>
      </c>
      <c r="Q1494">
        <v>6.4</v>
      </c>
      <c r="R1494">
        <v>131</v>
      </c>
      <c r="S1494">
        <v>6</v>
      </c>
      <c r="T1494">
        <v>4</v>
      </c>
      <c r="U1494">
        <v>1</v>
      </c>
      <c r="Y1494" t="s">
        <v>1680</v>
      </c>
      <c r="Z1494">
        <v>1178</v>
      </c>
      <c r="AA1494" t="s">
        <v>1668</v>
      </c>
    </row>
    <row r="1495" spans="1:27" x14ac:dyDescent="0.25">
      <c r="A1495" s="23" t="s">
        <v>314</v>
      </c>
      <c r="B1495" s="27" t="s">
        <v>331</v>
      </c>
      <c r="C1495" s="27" t="s">
        <v>2342</v>
      </c>
      <c r="D1495" s="36" t="str">
        <f>VLOOKUP(S1495, method!$A$1:$B$15, 2, 0)</f>
        <v>中後</v>
      </c>
      <c r="E1495">
        <v>502</v>
      </c>
      <c r="F1495">
        <v>8</v>
      </c>
      <c r="G1495" t="s">
        <v>798</v>
      </c>
      <c r="H1495" s="31" t="s">
        <v>461</v>
      </c>
      <c r="I1495" s="43">
        <v>1200</v>
      </c>
      <c r="J1495" s="32" t="s">
        <v>435</v>
      </c>
      <c r="K1495">
        <v>2</v>
      </c>
      <c r="L1495">
        <v>8</v>
      </c>
      <c r="M1495">
        <v>92</v>
      </c>
      <c r="N1495" s="17" t="s">
        <v>85</v>
      </c>
      <c r="O1495" s="26" t="s">
        <v>693</v>
      </c>
      <c r="P1495" t="s">
        <v>519</v>
      </c>
      <c r="Q1495">
        <v>9.8000000000000007</v>
      </c>
      <c r="R1495">
        <v>129</v>
      </c>
      <c r="S1495">
        <v>10</v>
      </c>
      <c r="T1495">
        <v>9</v>
      </c>
      <c r="U1495">
        <v>8</v>
      </c>
      <c r="Y1495" t="s">
        <v>1060</v>
      </c>
      <c r="Z1495">
        <v>1186</v>
      </c>
      <c r="AA1495" t="s">
        <v>546</v>
      </c>
    </row>
    <row r="1496" spans="1:27" x14ac:dyDescent="0.25">
      <c r="A1496" s="23" t="s">
        <v>314</v>
      </c>
      <c r="B1496" s="27" t="s">
        <v>331</v>
      </c>
      <c r="C1496" s="27" t="s">
        <v>2342</v>
      </c>
      <c r="D1496" s="37" t="str">
        <f>VLOOKUP(S1496, method!$A$1:$B$15, 2, 0)</f>
        <v>中前</v>
      </c>
      <c r="E1496">
        <v>440</v>
      </c>
      <c r="F1496" s="28">
        <v>2</v>
      </c>
      <c r="G1496" t="s">
        <v>801</v>
      </c>
      <c r="H1496" s="30" t="s">
        <v>445</v>
      </c>
      <c r="I1496" s="43">
        <v>1200</v>
      </c>
      <c r="J1496" s="32" t="s">
        <v>435</v>
      </c>
      <c r="K1496">
        <v>1</v>
      </c>
      <c r="L1496">
        <v>5</v>
      </c>
      <c r="M1496">
        <v>90</v>
      </c>
      <c r="N1496" s="17" t="s">
        <v>85</v>
      </c>
      <c r="O1496" s="19" t="s">
        <v>101</v>
      </c>
      <c r="P1496" s="12" t="s">
        <v>883</v>
      </c>
      <c r="Q1496">
        <v>5.6</v>
      </c>
      <c r="R1496">
        <v>119</v>
      </c>
      <c r="S1496">
        <v>5</v>
      </c>
      <c r="T1496">
        <v>5</v>
      </c>
      <c r="U1496">
        <v>2</v>
      </c>
      <c r="Y1496" t="s">
        <v>342</v>
      </c>
      <c r="Z1496">
        <v>1177</v>
      </c>
      <c r="AA1496" t="s">
        <v>546</v>
      </c>
    </row>
    <row r="1497" spans="1:27" x14ac:dyDescent="0.25">
      <c r="A1497" s="23" t="s">
        <v>314</v>
      </c>
      <c r="B1497" s="27" t="s">
        <v>331</v>
      </c>
      <c r="C1497" s="27" t="s">
        <v>2342</v>
      </c>
      <c r="D1497" s="35" t="str">
        <f>VLOOKUP(S1497, method!$A$1:$B$15, 2, 0)</f>
        <v>放頭</v>
      </c>
      <c r="E1497">
        <v>416</v>
      </c>
      <c r="F1497" s="28">
        <v>3</v>
      </c>
      <c r="G1497" t="s">
        <v>896</v>
      </c>
      <c r="H1497" t="s">
        <v>434</v>
      </c>
      <c r="I1497" s="43">
        <v>1200</v>
      </c>
      <c r="J1497" s="32" t="s">
        <v>435</v>
      </c>
      <c r="K1497">
        <v>2</v>
      </c>
      <c r="L1497">
        <v>11</v>
      </c>
      <c r="M1497">
        <v>90</v>
      </c>
      <c r="N1497" s="17" t="s">
        <v>85</v>
      </c>
      <c r="O1497" s="26" t="s">
        <v>693</v>
      </c>
      <c r="P1497" s="12" t="s">
        <v>464</v>
      </c>
      <c r="Q1497">
        <v>25</v>
      </c>
      <c r="R1497">
        <v>125</v>
      </c>
      <c r="S1497">
        <v>3</v>
      </c>
      <c r="T1497">
        <v>3</v>
      </c>
      <c r="U1497">
        <v>3</v>
      </c>
      <c r="Y1497" t="s">
        <v>1681</v>
      </c>
      <c r="Z1497">
        <v>1187</v>
      </c>
      <c r="AA1497" t="s">
        <v>948</v>
      </c>
    </row>
    <row r="1498" spans="1:27" x14ac:dyDescent="0.25">
      <c r="A1498" s="23" t="s">
        <v>314</v>
      </c>
      <c r="B1498" s="27" t="s">
        <v>331</v>
      </c>
      <c r="C1498" s="27" t="s">
        <v>2342</v>
      </c>
      <c r="D1498" s="36" t="str">
        <f>VLOOKUP(S1498, method!$A$1:$B$15, 2, 0)</f>
        <v>中後</v>
      </c>
      <c r="E1498">
        <v>397</v>
      </c>
      <c r="F1498" s="28">
        <v>1</v>
      </c>
      <c r="G1498" t="s">
        <v>505</v>
      </c>
      <c r="H1498" t="s">
        <v>467</v>
      </c>
      <c r="I1498" s="43">
        <v>1200</v>
      </c>
      <c r="J1498" s="32" t="s">
        <v>435</v>
      </c>
      <c r="K1498">
        <v>2</v>
      </c>
      <c r="L1498">
        <v>9</v>
      </c>
      <c r="M1498">
        <v>84</v>
      </c>
      <c r="N1498" s="17" t="s">
        <v>85</v>
      </c>
      <c r="O1498" s="19" t="s">
        <v>101</v>
      </c>
      <c r="P1498" s="12" t="s">
        <v>914</v>
      </c>
      <c r="Q1498">
        <v>18</v>
      </c>
      <c r="R1498">
        <v>117</v>
      </c>
      <c r="S1498">
        <v>9</v>
      </c>
      <c r="T1498">
        <v>9</v>
      </c>
      <c r="U1498">
        <v>1</v>
      </c>
      <c r="Y1498" t="s">
        <v>1682</v>
      </c>
      <c r="Z1498">
        <v>1183</v>
      </c>
      <c r="AA1498" t="s">
        <v>952</v>
      </c>
    </row>
    <row r="1499" spans="1:27" x14ac:dyDescent="0.25">
      <c r="A1499" s="23" t="s">
        <v>314</v>
      </c>
      <c r="B1499" s="27" t="s">
        <v>331</v>
      </c>
      <c r="C1499" s="27" t="s">
        <v>2342</v>
      </c>
      <c r="D1499" s="35" t="str">
        <f>VLOOKUP(S1499, method!$A$1:$B$15, 2, 0)</f>
        <v>放頭</v>
      </c>
      <c r="E1499">
        <v>339</v>
      </c>
      <c r="F1499" s="34">
        <v>4</v>
      </c>
      <c r="G1499" t="s">
        <v>509</v>
      </c>
      <c r="H1499" t="s">
        <v>441</v>
      </c>
      <c r="I1499" s="43">
        <v>1200</v>
      </c>
      <c r="J1499" s="32" t="s">
        <v>435</v>
      </c>
      <c r="K1499">
        <v>2</v>
      </c>
      <c r="L1499">
        <v>2</v>
      </c>
      <c r="M1499">
        <v>86</v>
      </c>
      <c r="N1499" s="17" t="s">
        <v>85</v>
      </c>
      <c r="O1499" s="17" t="s">
        <v>84</v>
      </c>
      <c r="P1499" t="s">
        <v>699</v>
      </c>
      <c r="Q1499">
        <v>9</v>
      </c>
      <c r="R1499">
        <v>123</v>
      </c>
      <c r="S1499">
        <v>2</v>
      </c>
      <c r="T1499">
        <v>2</v>
      </c>
      <c r="U1499">
        <v>4</v>
      </c>
      <c r="Y1499" t="s">
        <v>1554</v>
      </c>
      <c r="Z1499">
        <v>1178</v>
      </c>
      <c r="AA1499" t="s">
        <v>546</v>
      </c>
    </row>
    <row r="1500" spans="1:27" x14ac:dyDescent="0.25">
      <c r="A1500" s="23" t="s">
        <v>314</v>
      </c>
      <c r="B1500" s="27" t="s">
        <v>331</v>
      </c>
      <c r="C1500" s="27" t="s">
        <v>2342</v>
      </c>
      <c r="D1500" s="37" t="str">
        <f>VLOOKUP(S1500, method!$A$1:$B$15, 2, 0)</f>
        <v>中前</v>
      </c>
      <c r="E1500">
        <v>212</v>
      </c>
      <c r="F1500" s="34">
        <v>4</v>
      </c>
      <c r="G1500" t="s">
        <v>668</v>
      </c>
      <c r="H1500" s="42" t="s">
        <v>445</v>
      </c>
      <c r="I1500" s="43">
        <v>1200</v>
      </c>
      <c r="J1500" s="32" t="s">
        <v>435</v>
      </c>
      <c r="K1500">
        <v>2</v>
      </c>
      <c r="L1500">
        <v>5</v>
      </c>
      <c r="M1500">
        <v>87</v>
      </c>
      <c r="N1500" s="17" t="s">
        <v>85</v>
      </c>
      <c r="O1500" s="18" t="s">
        <v>1683</v>
      </c>
      <c r="P1500" s="12" t="s">
        <v>558</v>
      </c>
      <c r="Q1500">
        <v>12</v>
      </c>
      <c r="R1500">
        <v>125</v>
      </c>
      <c r="S1500">
        <v>4</v>
      </c>
      <c r="T1500">
        <v>4</v>
      </c>
      <c r="U1500">
        <v>4</v>
      </c>
      <c r="Y1500" t="s">
        <v>1684</v>
      </c>
      <c r="Z1500">
        <v>1175</v>
      </c>
      <c r="AA1500" t="s">
        <v>546</v>
      </c>
    </row>
    <row r="1501" spans="1:27" x14ac:dyDescent="0.25">
      <c r="A1501" s="23" t="s">
        <v>314</v>
      </c>
      <c r="B1501" s="27" t="s">
        <v>331</v>
      </c>
      <c r="C1501" s="27" t="s">
        <v>2342</v>
      </c>
      <c r="D1501" s="37" t="str">
        <f>VLOOKUP(S1501, method!$A$1:$B$15, 2, 0)</f>
        <v>中前</v>
      </c>
      <c r="E1501">
        <v>179</v>
      </c>
      <c r="F1501">
        <v>7</v>
      </c>
      <c r="G1501" t="s">
        <v>1078</v>
      </c>
      <c r="H1501" t="s">
        <v>506</v>
      </c>
      <c r="I1501" s="43">
        <v>1200</v>
      </c>
      <c r="J1501" s="32" t="s">
        <v>446</v>
      </c>
      <c r="K1501">
        <v>2</v>
      </c>
      <c r="L1501">
        <v>6</v>
      </c>
      <c r="M1501">
        <v>87</v>
      </c>
      <c r="N1501" s="17" t="s">
        <v>85</v>
      </c>
      <c r="O1501" s="19" t="s">
        <v>101</v>
      </c>
      <c r="P1501" t="s">
        <v>699</v>
      </c>
      <c r="Q1501">
        <v>16</v>
      </c>
      <c r="R1501">
        <v>124</v>
      </c>
      <c r="S1501">
        <v>7</v>
      </c>
      <c r="T1501">
        <v>8</v>
      </c>
      <c r="U1501">
        <v>7</v>
      </c>
      <c r="Y1501" t="s">
        <v>366</v>
      </c>
      <c r="Z1501">
        <v>1167</v>
      </c>
      <c r="AA1501" t="s">
        <v>546</v>
      </c>
    </row>
    <row r="1502" spans="1:27" x14ac:dyDescent="0.25">
      <c r="A1502" s="23" t="s">
        <v>314</v>
      </c>
      <c r="B1502" s="27" t="s">
        <v>331</v>
      </c>
      <c r="C1502" s="27" t="s">
        <v>2342</v>
      </c>
      <c r="D1502" s="35" t="str">
        <f>VLOOKUP(S1502, method!$A$1:$B$15, 2, 0)</f>
        <v>放頭</v>
      </c>
      <c r="E1502">
        <v>156</v>
      </c>
      <c r="F1502" s="28">
        <v>2</v>
      </c>
      <c r="G1502" t="s">
        <v>902</v>
      </c>
      <c r="H1502" s="31" t="s">
        <v>450</v>
      </c>
      <c r="I1502" s="43">
        <v>1200</v>
      </c>
      <c r="J1502" s="32" t="s">
        <v>435</v>
      </c>
      <c r="K1502">
        <v>2</v>
      </c>
      <c r="L1502">
        <v>12</v>
      </c>
      <c r="M1502">
        <v>85</v>
      </c>
      <c r="N1502" s="17" t="s">
        <v>85</v>
      </c>
      <c r="O1502" s="19" t="s">
        <v>63</v>
      </c>
      <c r="P1502" s="12" t="s">
        <v>914</v>
      </c>
      <c r="Q1502">
        <v>17</v>
      </c>
      <c r="R1502">
        <v>122</v>
      </c>
      <c r="S1502">
        <v>3</v>
      </c>
      <c r="T1502">
        <v>3</v>
      </c>
      <c r="U1502">
        <v>2</v>
      </c>
      <c r="Y1502" t="s">
        <v>1685</v>
      </c>
      <c r="Z1502">
        <v>1165</v>
      </c>
      <c r="AA1502" t="s">
        <v>546</v>
      </c>
    </row>
    <row r="1503" spans="1:27" x14ac:dyDescent="0.25">
      <c r="A1503" s="23" t="s">
        <v>314</v>
      </c>
      <c r="B1503" s="27" t="s">
        <v>331</v>
      </c>
      <c r="C1503" s="27" t="s">
        <v>2342</v>
      </c>
      <c r="D1503" s="37" t="str">
        <f>VLOOKUP(S1503, method!$A$1:$B$15, 2, 0)</f>
        <v>中前</v>
      </c>
      <c r="E1503">
        <v>91</v>
      </c>
      <c r="F1503" s="28">
        <v>3</v>
      </c>
      <c r="G1503" t="s">
        <v>754</v>
      </c>
      <c r="H1503" t="s">
        <v>539</v>
      </c>
      <c r="I1503" s="43">
        <v>1200</v>
      </c>
      <c r="J1503" s="32" t="s">
        <v>435</v>
      </c>
      <c r="K1503">
        <v>2</v>
      </c>
      <c r="L1503">
        <v>1</v>
      </c>
      <c r="M1503">
        <v>84</v>
      </c>
      <c r="N1503" s="17" t="s">
        <v>85</v>
      </c>
      <c r="O1503" s="19" t="s">
        <v>63</v>
      </c>
      <c r="P1503" s="12" t="s">
        <v>662</v>
      </c>
      <c r="Q1503">
        <v>12</v>
      </c>
      <c r="R1503">
        <v>121</v>
      </c>
      <c r="S1503">
        <v>4</v>
      </c>
      <c r="T1503">
        <v>4</v>
      </c>
      <c r="U1503">
        <v>3</v>
      </c>
      <c r="Y1503" t="s">
        <v>1685</v>
      </c>
      <c r="Z1503">
        <v>1157</v>
      </c>
      <c r="AA1503" t="s">
        <v>546</v>
      </c>
    </row>
    <row r="1504" spans="1:27" x14ac:dyDescent="0.25">
      <c r="A1504" s="23" t="s">
        <v>314</v>
      </c>
      <c r="B1504" s="27" t="s">
        <v>331</v>
      </c>
      <c r="C1504" s="27" t="s">
        <v>2342</v>
      </c>
      <c r="D1504" s="37" t="str">
        <f>VLOOKUP(S1504, method!$A$1:$B$15, 2, 0)</f>
        <v>中前</v>
      </c>
      <c r="E1504">
        <v>46</v>
      </c>
      <c r="F1504">
        <v>7</v>
      </c>
      <c r="G1504" t="s">
        <v>756</v>
      </c>
      <c r="H1504" t="s">
        <v>429</v>
      </c>
      <c r="I1504" s="43">
        <v>1200</v>
      </c>
      <c r="J1504" s="32" t="s">
        <v>435</v>
      </c>
      <c r="K1504">
        <v>2</v>
      </c>
      <c r="L1504">
        <v>10</v>
      </c>
      <c r="M1504">
        <v>84</v>
      </c>
      <c r="N1504" s="17" t="s">
        <v>85</v>
      </c>
      <c r="O1504" s="19" t="s">
        <v>63</v>
      </c>
      <c r="P1504" s="12" t="s">
        <v>558</v>
      </c>
      <c r="Q1504">
        <v>20</v>
      </c>
      <c r="R1504">
        <v>119</v>
      </c>
      <c r="S1504">
        <v>4</v>
      </c>
      <c r="T1504">
        <v>5</v>
      </c>
      <c r="U1504">
        <v>7</v>
      </c>
      <c r="Y1504" t="s">
        <v>296</v>
      </c>
      <c r="Z1504">
        <v>1150</v>
      </c>
      <c r="AA1504" t="s">
        <v>546</v>
      </c>
    </row>
    <row r="1505" spans="1:28" x14ac:dyDescent="0.25">
      <c r="A1505" s="23" t="s">
        <v>314</v>
      </c>
      <c r="B1505" s="16" t="s">
        <v>334</v>
      </c>
      <c r="C1505" s="16" t="s">
        <v>2343</v>
      </c>
      <c r="D1505" s="36" t="str">
        <f>VLOOKUP(S1505, method!$A$1:$B$15, 2, 0)</f>
        <v>中後</v>
      </c>
      <c r="E1505">
        <v>18</v>
      </c>
      <c r="F1505" s="28">
        <v>2</v>
      </c>
      <c r="G1505" t="s">
        <v>544</v>
      </c>
      <c r="H1505" s="31" t="s">
        <v>450</v>
      </c>
      <c r="I1505" s="43">
        <v>1200</v>
      </c>
      <c r="J1505" s="32" t="s">
        <v>435</v>
      </c>
      <c r="K1505">
        <v>3</v>
      </c>
      <c r="L1505">
        <v>9</v>
      </c>
      <c r="M1505">
        <v>70</v>
      </c>
      <c r="N1505" s="22" t="s">
        <v>171</v>
      </c>
      <c r="O1505" s="21" t="s">
        <v>53</v>
      </c>
      <c r="P1505" s="12" t="s">
        <v>456</v>
      </c>
      <c r="Q1505">
        <v>12</v>
      </c>
      <c r="R1505">
        <v>125</v>
      </c>
      <c r="S1505">
        <v>9</v>
      </c>
      <c r="T1505">
        <v>8</v>
      </c>
      <c r="U1505">
        <v>2</v>
      </c>
      <c r="Y1505" t="s">
        <v>1393</v>
      </c>
      <c r="Z1505">
        <v>1085</v>
      </c>
      <c r="AA1505" t="s">
        <v>546</v>
      </c>
    </row>
    <row r="1506" spans="1:28" x14ac:dyDescent="0.25">
      <c r="A1506" s="23" t="s">
        <v>314</v>
      </c>
      <c r="B1506" s="16" t="s">
        <v>334</v>
      </c>
      <c r="C1506" s="16" t="s">
        <v>2343</v>
      </c>
      <c r="D1506" s="36" t="str">
        <f>VLOOKUP(S1506, method!$A$1:$B$15, 2, 0)</f>
        <v>中後</v>
      </c>
      <c r="E1506">
        <v>847</v>
      </c>
      <c r="F1506" s="28">
        <v>1</v>
      </c>
      <c r="G1506" t="s">
        <v>547</v>
      </c>
      <c r="H1506" s="31" t="s">
        <v>455</v>
      </c>
      <c r="I1506" s="43">
        <v>1200</v>
      </c>
      <c r="J1506" s="32" t="s">
        <v>446</v>
      </c>
      <c r="K1506">
        <v>3</v>
      </c>
      <c r="L1506">
        <v>4</v>
      </c>
      <c r="M1506">
        <v>62</v>
      </c>
      <c r="N1506" s="22" t="s">
        <v>171</v>
      </c>
      <c r="O1506" s="21" t="s">
        <v>53</v>
      </c>
      <c r="P1506" s="12" t="s">
        <v>591</v>
      </c>
      <c r="Q1506">
        <v>23</v>
      </c>
      <c r="R1506">
        <v>119</v>
      </c>
      <c r="S1506">
        <v>10</v>
      </c>
      <c r="T1506">
        <v>9</v>
      </c>
      <c r="U1506">
        <v>1</v>
      </c>
      <c r="Y1506" t="s">
        <v>335</v>
      </c>
      <c r="Z1506">
        <v>1101</v>
      </c>
      <c r="AA1506" t="s">
        <v>546</v>
      </c>
    </row>
    <row r="1507" spans="1:28" x14ac:dyDescent="0.25">
      <c r="A1507" s="23" t="s">
        <v>314</v>
      </c>
      <c r="B1507" s="16" t="s">
        <v>334</v>
      </c>
      <c r="C1507" s="16" t="s">
        <v>2343</v>
      </c>
      <c r="D1507" s="37" t="str">
        <f>VLOOKUP(S1507, method!$A$1:$B$15, 2, 0)</f>
        <v>中前</v>
      </c>
      <c r="E1507">
        <v>723</v>
      </c>
      <c r="F1507">
        <v>10</v>
      </c>
      <c r="G1507" t="s">
        <v>1541</v>
      </c>
      <c r="H1507" t="s">
        <v>518</v>
      </c>
      <c r="I1507" s="43">
        <v>1200</v>
      </c>
      <c r="J1507" s="32" t="s">
        <v>435</v>
      </c>
      <c r="K1507">
        <v>3</v>
      </c>
      <c r="L1507">
        <v>4</v>
      </c>
      <c r="M1507">
        <v>64</v>
      </c>
      <c r="N1507" s="22" t="s">
        <v>171</v>
      </c>
      <c r="O1507" s="24" t="s">
        <v>34</v>
      </c>
      <c r="P1507" t="s">
        <v>699</v>
      </c>
      <c r="Q1507">
        <v>13</v>
      </c>
      <c r="R1507">
        <v>119</v>
      </c>
      <c r="S1507">
        <v>6</v>
      </c>
      <c r="T1507">
        <v>7</v>
      </c>
      <c r="U1507">
        <v>10</v>
      </c>
      <c r="Y1507" t="s">
        <v>1179</v>
      </c>
      <c r="Z1507">
        <v>1116</v>
      </c>
      <c r="AA1507" t="s">
        <v>546</v>
      </c>
    </row>
    <row r="1508" spans="1:28" x14ac:dyDescent="0.25">
      <c r="A1508" s="23" t="s">
        <v>314</v>
      </c>
      <c r="B1508" s="16" t="s">
        <v>334</v>
      </c>
      <c r="C1508" s="16" t="s">
        <v>2343</v>
      </c>
      <c r="D1508" s="35" t="str">
        <f>VLOOKUP(S1508, method!$A$1:$B$15, 2, 0)</f>
        <v>放頭</v>
      </c>
      <c r="E1508">
        <v>667</v>
      </c>
      <c r="F1508">
        <v>11</v>
      </c>
      <c r="G1508" t="s">
        <v>1341</v>
      </c>
      <c r="H1508" t="s">
        <v>429</v>
      </c>
      <c r="I1508" s="43">
        <v>1200</v>
      </c>
      <c r="J1508" s="32" t="s">
        <v>435</v>
      </c>
      <c r="K1508">
        <v>3</v>
      </c>
      <c r="L1508">
        <v>8</v>
      </c>
      <c r="M1508">
        <v>66</v>
      </c>
      <c r="N1508" s="22" t="s">
        <v>171</v>
      </c>
      <c r="O1508" s="24" t="s">
        <v>34</v>
      </c>
      <c r="P1508" t="s">
        <v>650</v>
      </c>
      <c r="Q1508">
        <v>9.6</v>
      </c>
      <c r="R1508">
        <v>122</v>
      </c>
      <c r="S1508">
        <v>2</v>
      </c>
      <c r="T1508">
        <v>2</v>
      </c>
      <c r="U1508">
        <v>11</v>
      </c>
      <c r="Y1508" t="s">
        <v>1604</v>
      </c>
      <c r="Z1508">
        <v>1105</v>
      </c>
      <c r="AA1508" t="s">
        <v>546</v>
      </c>
    </row>
    <row r="1509" spans="1:28" x14ac:dyDescent="0.25">
      <c r="A1509" s="23" t="s">
        <v>314</v>
      </c>
      <c r="B1509" s="16" t="s">
        <v>334</v>
      </c>
      <c r="C1509" s="16" t="s">
        <v>2343</v>
      </c>
      <c r="D1509" s="37" t="str">
        <f>VLOOKUP(S1509, method!$A$1:$B$15, 2, 0)</f>
        <v>中前</v>
      </c>
      <c r="E1509">
        <v>591</v>
      </c>
      <c r="F1509">
        <v>6</v>
      </c>
      <c r="G1509" t="s">
        <v>1377</v>
      </c>
      <c r="H1509" t="s">
        <v>429</v>
      </c>
      <c r="I1509">
        <v>1400</v>
      </c>
      <c r="J1509" s="32" t="s">
        <v>435</v>
      </c>
      <c r="K1509">
        <v>3</v>
      </c>
      <c r="L1509">
        <v>8</v>
      </c>
      <c r="M1509">
        <v>68</v>
      </c>
      <c r="N1509" s="22" t="s">
        <v>171</v>
      </c>
      <c r="O1509" s="21" t="s">
        <v>53</v>
      </c>
      <c r="P1509">
        <v>3</v>
      </c>
      <c r="Q1509">
        <v>27</v>
      </c>
      <c r="R1509">
        <v>125</v>
      </c>
      <c r="S1509">
        <v>7</v>
      </c>
      <c r="T1509">
        <v>5</v>
      </c>
      <c r="U1509">
        <v>5</v>
      </c>
      <c r="V1509">
        <v>6</v>
      </c>
      <c r="Y1509" t="s">
        <v>1686</v>
      </c>
      <c r="Z1509">
        <v>1096</v>
      </c>
      <c r="AA1509" t="s">
        <v>546</v>
      </c>
    </row>
    <row r="1510" spans="1:28" x14ac:dyDescent="0.25">
      <c r="A1510" s="23" t="s">
        <v>314</v>
      </c>
      <c r="B1510" s="16" t="s">
        <v>334</v>
      </c>
      <c r="C1510" s="16" t="s">
        <v>2343</v>
      </c>
      <c r="D1510" s="37" t="str">
        <f>VLOOKUP(S1510, method!$A$1:$B$15, 2, 0)</f>
        <v>中前</v>
      </c>
      <c r="E1510">
        <v>522</v>
      </c>
      <c r="F1510">
        <v>7</v>
      </c>
      <c r="G1510" t="s">
        <v>596</v>
      </c>
      <c r="H1510" s="31" t="s">
        <v>455</v>
      </c>
      <c r="I1510" s="43">
        <v>1200</v>
      </c>
      <c r="J1510" s="32" t="s">
        <v>446</v>
      </c>
      <c r="K1510">
        <v>3</v>
      </c>
      <c r="L1510">
        <v>7</v>
      </c>
      <c r="M1510">
        <v>68</v>
      </c>
      <c r="N1510" s="22" t="s">
        <v>171</v>
      </c>
      <c r="O1510" s="21" t="s">
        <v>53</v>
      </c>
      <c r="P1510" s="12" t="s">
        <v>456</v>
      </c>
      <c r="Q1510">
        <v>11</v>
      </c>
      <c r="R1510">
        <v>123</v>
      </c>
      <c r="S1510">
        <v>5</v>
      </c>
      <c r="T1510">
        <v>5</v>
      </c>
      <c r="U1510">
        <v>7</v>
      </c>
      <c r="Y1510" t="s">
        <v>625</v>
      </c>
      <c r="Z1510">
        <v>1086</v>
      </c>
      <c r="AA1510" t="s">
        <v>546</v>
      </c>
    </row>
    <row r="1511" spans="1:28" x14ac:dyDescent="0.25">
      <c r="A1511" s="23" t="s">
        <v>314</v>
      </c>
      <c r="B1511" s="17" t="s">
        <v>337</v>
      </c>
      <c r="C1511" s="17" t="s">
        <v>2344</v>
      </c>
      <c r="D1511" s="37" t="str">
        <f>VLOOKUP(S1511, method!$A$1:$B$15, 2, 0)</f>
        <v>中前</v>
      </c>
      <c r="E1511">
        <v>33</v>
      </c>
      <c r="F1511" s="28">
        <v>1</v>
      </c>
      <c r="G1511" t="s">
        <v>1013</v>
      </c>
      <c r="H1511" s="31" t="s">
        <v>455</v>
      </c>
      <c r="I1511" s="43">
        <v>1200</v>
      </c>
      <c r="J1511" s="32" t="s">
        <v>446</v>
      </c>
      <c r="K1511">
        <v>4</v>
      </c>
      <c r="L1511">
        <v>1</v>
      </c>
      <c r="M1511">
        <v>60</v>
      </c>
      <c r="N1511" s="16" t="s">
        <v>14</v>
      </c>
      <c r="O1511" s="19" t="s">
        <v>63</v>
      </c>
      <c r="P1511" s="12" t="s">
        <v>451</v>
      </c>
      <c r="Q1511">
        <v>3.9</v>
      </c>
      <c r="R1511">
        <v>135</v>
      </c>
      <c r="S1511">
        <v>4</v>
      </c>
      <c r="T1511">
        <v>3</v>
      </c>
      <c r="U1511">
        <v>1</v>
      </c>
      <c r="Y1511" t="s">
        <v>128</v>
      </c>
      <c r="Z1511">
        <v>1216</v>
      </c>
      <c r="AA1511" t="s">
        <v>546</v>
      </c>
    </row>
    <row r="1512" spans="1:28" x14ac:dyDescent="0.25">
      <c r="A1512" s="23" t="s">
        <v>314</v>
      </c>
      <c r="B1512" s="17" t="s">
        <v>337</v>
      </c>
      <c r="C1512" s="17" t="s">
        <v>2344</v>
      </c>
      <c r="D1512" s="35" t="str">
        <f>VLOOKUP(S1512, method!$A$1:$B$15, 2, 0)</f>
        <v>放頭</v>
      </c>
      <c r="E1512">
        <v>13</v>
      </c>
      <c r="F1512" s="28">
        <v>2</v>
      </c>
      <c r="G1512" t="s">
        <v>544</v>
      </c>
      <c r="H1512" s="31" t="s">
        <v>450</v>
      </c>
      <c r="I1512">
        <v>1000</v>
      </c>
      <c r="J1512" s="32" t="s">
        <v>435</v>
      </c>
      <c r="K1512">
        <v>4</v>
      </c>
      <c r="L1512">
        <v>1</v>
      </c>
      <c r="M1512">
        <v>58</v>
      </c>
      <c r="N1512" s="16" t="s">
        <v>14</v>
      </c>
      <c r="O1512" s="19" t="s">
        <v>63</v>
      </c>
      <c r="P1512" s="12" t="s">
        <v>662</v>
      </c>
      <c r="Q1512">
        <v>3.4</v>
      </c>
      <c r="R1512">
        <v>135</v>
      </c>
      <c r="S1512">
        <v>3</v>
      </c>
      <c r="T1512">
        <v>4</v>
      </c>
      <c r="U1512">
        <v>2</v>
      </c>
      <c r="Y1512" t="s">
        <v>1687</v>
      </c>
      <c r="Z1512">
        <v>1210</v>
      </c>
      <c r="AA1512" t="s">
        <v>1688</v>
      </c>
    </row>
    <row r="1513" spans="1:28" x14ac:dyDescent="0.25">
      <c r="A1513" s="23" t="s">
        <v>314</v>
      </c>
      <c r="B1513" s="17" t="s">
        <v>337</v>
      </c>
      <c r="C1513" s="17" t="s">
        <v>2344</v>
      </c>
      <c r="D1513" s="35" t="str">
        <f>VLOOKUP(S1513, method!$A$1:$B$15, 2, 0)</f>
        <v>放頭</v>
      </c>
      <c r="E1513">
        <v>838</v>
      </c>
      <c r="F1513">
        <v>14</v>
      </c>
      <c r="G1513" t="s">
        <v>1511</v>
      </c>
      <c r="H1513" t="s">
        <v>434</v>
      </c>
      <c r="I1513">
        <v>1400</v>
      </c>
      <c r="J1513" s="32" t="s">
        <v>446</v>
      </c>
      <c r="K1513">
        <v>3</v>
      </c>
      <c r="L1513">
        <v>6</v>
      </c>
      <c r="M1513">
        <v>62</v>
      </c>
      <c r="N1513" s="16" t="s">
        <v>14</v>
      </c>
      <c r="O1513" s="23" t="s">
        <v>622</v>
      </c>
      <c r="P1513" t="s">
        <v>1689</v>
      </c>
      <c r="Q1513">
        <v>111</v>
      </c>
      <c r="R1513">
        <v>117</v>
      </c>
      <c r="S1513">
        <v>2</v>
      </c>
      <c r="T1513">
        <v>5</v>
      </c>
      <c r="U1513">
        <v>6</v>
      </c>
      <c r="V1513">
        <v>14</v>
      </c>
      <c r="Y1513" t="s">
        <v>1549</v>
      </c>
      <c r="Z1513">
        <v>1218</v>
      </c>
      <c r="AA1513" t="s">
        <v>72</v>
      </c>
    </row>
    <row r="1514" spans="1:28" x14ac:dyDescent="0.25">
      <c r="A1514" s="23" t="s">
        <v>314</v>
      </c>
      <c r="B1514" s="17" t="s">
        <v>337</v>
      </c>
      <c r="C1514" s="17" t="s">
        <v>2344</v>
      </c>
      <c r="D1514" s="35" t="str">
        <f>VLOOKUP(S1514, method!$A$1:$B$15, 2, 0)</f>
        <v>放頭</v>
      </c>
      <c r="E1514">
        <v>775</v>
      </c>
      <c r="F1514">
        <v>11</v>
      </c>
      <c r="G1514" t="s">
        <v>438</v>
      </c>
      <c r="H1514" t="s">
        <v>434</v>
      </c>
      <c r="I1514" s="43">
        <v>1200</v>
      </c>
      <c r="J1514" s="32" t="s">
        <v>435</v>
      </c>
      <c r="K1514">
        <v>3</v>
      </c>
      <c r="L1514">
        <v>4</v>
      </c>
      <c r="M1514">
        <v>64</v>
      </c>
      <c r="N1514" s="16" t="s">
        <v>14</v>
      </c>
      <c r="O1514" s="23" t="s">
        <v>622</v>
      </c>
      <c r="P1514" t="s">
        <v>817</v>
      </c>
      <c r="Q1514">
        <v>39</v>
      </c>
      <c r="R1514">
        <v>122</v>
      </c>
      <c r="S1514">
        <v>3</v>
      </c>
      <c r="T1514">
        <v>3</v>
      </c>
      <c r="U1514">
        <v>11</v>
      </c>
      <c r="Y1514" t="s">
        <v>163</v>
      </c>
      <c r="Z1514">
        <v>1224</v>
      </c>
      <c r="AA1514" t="s">
        <v>72</v>
      </c>
    </row>
    <row r="1515" spans="1:28" x14ac:dyDescent="0.25">
      <c r="A1515" s="23" t="s">
        <v>314</v>
      </c>
      <c r="B1515" s="17" t="s">
        <v>337</v>
      </c>
      <c r="C1515" s="17" t="s">
        <v>2344</v>
      </c>
      <c r="D1515" s="35" t="str">
        <f>VLOOKUP(S1515, method!$A$1:$B$15, 2, 0)</f>
        <v>放頭</v>
      </c>
      <c r="E1515">
        <v>707</v>
      </c>
      <c r="F1515">
        <v>12</v>
      </c>
      <c r="G1515" t="s">
        <v>526</v>
      </c>
      <c r="H1515" t="s">
        <v>434</v>
      </c>
      <c r="I1515">
        <v>1400</v>
      </c>
      <c r="J1515" s="32" t="s">
        <v>435</v>
      </c>
      <c r="K1515">
        <v>3</v>
      </c>
      <c r="L1515">
        <v>14</v>
      </c>
      <c r="M1515">
        <v>66</v>
      </c>
      <c r="N1515" s="16" t="s">
        <v>14</v>
      </c>
      <c r="O1515" s="23" t="s">
        <v>622</v>
      </c>
      <c r="P1515">
        <v>16</v>
      </c>
      <c r="Q1515">
        <v>192</v>
      </c>
      <c r="R1515">
        <v>121</v>
      </c>
      <c r="S1515">
        <v>1</v>
      </c>
      <c r="T1515">
        <v>1</v>
      </c>
      <c r="U1515">
        <v>1</v>
      </c>
      <c r="V1515">
        <v>12</v>
      </c>
      <c r="Y1515" t="s">
        <v>1690</v>
      </c>
      <c r="Z1515">
        <v>1228</v>
      </c>
      <c r="AA1515" t="s">
        <v>72</v>
      </c>
    </row>
    <row r="1516" spans="1:28" x14ac:dyDescent="0.25">
      <c r="A1516" s="23" t="s">
        <v>314</v>
      </c>
      <c r="B1516" s="17" t="s">
        <v>337</v>
      </c>
      <c r="C1516" s="17" t="s">
        <v>2344</v>
      </c>
      <c r="D1516" s="37" t="str">
        <f>VLOOKUP(S1516, method!$A$1:$B$15, 2, 0)</f>
        <v>中前</v>
      </c>
      <c r="E1516">
        <v>684</v>
      </c>
      <c r="F1516">
        <v>7</v>
      </c>
      <c r="G1516" t="s">
        <v>760</v>
      </c>
      <c r="H1516" t="s">
        <v>467</v>
      </c>
      <c r="I1516" s="43">
        <v>1200</v>
      </c>
      <c r="J1516" s="32" t="s">
        <v>435</v>
      </c>
      <c r="K1516">
        <v>3</v>
      </c>
      <c r="L1516">
        <v>3</v>
      </c>
      <c r="M1516">
        <v>68</v>
      </c>
      <c r="N1516" s="16" t="s">
        <v>14</v>
      </c>
      <c r="O1516" s="23" t="s">
        <v>622</v>
      </c>
      <c r="P1516" t="s">
        <v>634</v>
      </c>
      <c r="Q1516">
        <v>20</v>
      </c>
      <c r="R1516">
        <v>121</v>
      </c>
      <c r="S1516">
        <v>4</v>
      </c>
      <c r="T1516">
        <v>4</v>
      </c>
      <c r="U1516">
        <v>7</v>
      </c>
      <c r="Y1516" t="s">
        <v>1616</v>
      </c>
      <c r="Z1516">
        <v>1230</v>
      </c>
      <c r="AA1516" t="s">
        <v>818</v>
      </c>
    </row>
    <row r="1517" spans="1:28" x14ac:dyDescent="0.25">
      <c r="A1517" s="23" t="s">
        <v>314</v>
      </c>
      <c r="B1517" s="17" t="s">
        <v>337</v>
      </c>
      <c r="C1517" s="17" t="s">
        <v>2344</v>
      </c>
      <c r="D1517" s="35" t="str">
        <f>VLOOKUP(S1517, method!$A$1:$B$15, 2, 0)</f>
        <v>放頭</v>
      </c>
      <c r="E1517">
        <v>608</v>
      </c>
      <c r="F1517">
        <v>8</v>
      </c>
      <c r="G1517" t="s">
        <v>714</v>
      </c>
      <c r="H1517" t="s">
        <v>467</v>
      </c>
      <c r="I1517" s="43">
        <v>1200</v>
      </c>
      <c r="J1517" s="32" t="s">
        <v>435</v>
      </c>
      <c r="K1517">
        <v>3</v>
      </c>
      <c r="L1517">
        <v>7</v>
      </c>
      <c r="M1517">
        <v>68</v>
      </c>
      <c r="N1517" s="16" t="s">
        <v>14</v>
      </c>
      <c r="O1517" s="23" t="s">
        <v>622</v>
      </c>
      <c r="P1517" t="s">
        <v>629</v>
      </c>
      <c r="Q1517">
        <v>23</v>
      </c>
      <c r="R1517">
        <v>122</v>
      </c>
      <c r="S1517">
        <v>3</v>
      </c>
      <c r="T1517">
        <v>4</v>
      </c>
      <c r="U1517">
        <v>8</v>
      </c>
      <c r="Y1517" t="s">
        <v>320</v>
      </c>
      <c r="Z1517">
        <v>1231</v>
      </c>
      <c r="AA1517" t="s">
        <v>235</v>
      </c>
    </row>
    <row r="1518" spans="1:28" x14ac:dyDescent="0.25">
      <c r="A1518" s="23" t="s">
        <v>314</v>
      </c>
      <c r="B1518" s="17" t="s">
        <v>337</v>
      </c>
      <c r="C1518" s="17" t="s">
        <v>2344</v>
      </c>
      <c r="E1518">
        <v>512</v>
      </c>
      <c r="F1518" t="s">
        <v>720</v>
      </c>
      <c r="G1518" t="s">
        <v>683</v>
      </c>
      <c r="H1518" t="s">
        <v>441</v>
      </c>
      <c r="I1518" s="43">
        <v>1200</v>
      </c>
      <c r="J1518" s="33" t="s">
        <v>499</v>
      </c>
      <c r="K1518">
        <v>3</v>
      </c>
      <c r="L1518" t="s">
        <v>546</v>
      </c>
      <c r="M1518">
        <v>68</v>
      </c>
      <c r="N1518" s="16" t="s">
        <v>14</v>
      </c>
      <c r="O1518" s="23" t="s">
        <v>622</v>
      </c>
      <c r="P1518" t="s">
        <v>546</v>
      </c>
      <c r="Q1518" t="s">
        <v>546</v>
      </c>
      <c r="R1518">
        <v>126</v>
      </c>
      <c r="S1518" t="s">
        <v>546</v>
      </c>
      <c r="Y1518" t="s">
        <v>546</v>
      </c>
      <c r="Z1518" t="s">
        <v>546</v>
      </c>
      <c r="AA1518" t="s">
        <v>546</v>
      </c>
      <c r="AB1518" t="s">
        <v>546</v>
      </c>
    </row>
    <row r="1519" spans="1:28" x14ac:dyDescent="0.25">
      <c r="A1519" s="23" t="s">
        <v>314</v>
      </c>
      <c r="B1519" s="18" t="s">
        <v>339</v>
      </c>
      <c r="C1519" s="18" t="s">
        <v>2345</v>
      </c>
      <c r="D1519" s="37" t="str">
        <f>VLOOKUP(S1519, method!$A$1:$B$15, 2, 0)</f>
        <v>中前</v>
      </c>
      <c r="E1519">
        <v>35</v>
      </c>
      <c r="F1519">
        <v>8</v>
      </c>
      <c r="G1519" t="s">
        <v>1013</v>
      </c>
      <c r="H1519" s="31" t="s">
        <v>455</v>
      </c>
      <c r="I1519">
        <v>1000</v>
      </c>
      <c r="J1519" s="32" t="s">
        <v>446</v>
      </c>
      <c r="K1519">
        <v>3</v>
      </c>
      <c r="L1519">
        <v>5</v>
      </c>
      <c r="M1519">
        <v>68</v>
      </c>
      <c r="N1519" s="18" t="s">
        <v>89</v>
      </c>
      <c r="O1519" s="18" t="s">
        <v>116</v>
      </c>
      <c r="P1519" t="s">
        <v>629</v>
      </c>
      <c r="Q1519">
        <v>18</v>
      </c>
      <c r="R1519">
        <v>124</v>
      </c>
      <c r="S1519">
        <v>7</v>
      </c>
      <c r="T1519">
        <v>6</v>
      </c>
      <c r="U1519">
        <v>8</v>
      </c>
      <c r="Y1519" t="s">
        <v>1691</v>
      </c>
      <c r="Z1519">
        <v>1190</v>
      </c>
      <c r="AA1519" t="s">
        <v>41</v>
      </c>
    </row>
    <row r="1520" spans="1:28" x14ac:dyDescent="0.25">
      <c r="A1520" s="23" t="s">
        <v>314</v>
      </c>
      <c r="B1520" s="18" t="s">
        <v>339</v>
      </c>
      <c r="C1520" s="18" t="s">
        <v>2345</v>
      </c>
      <c r="D1520" s="35" t="str">
        <f>VLOOKUP(S1520, method!$A$1:$B$15, 2, 0)</f>
        <v>放頭</v>
      </c>
      <c r="E1520">
        <v>847</v>
      </c>
      <c r="F1520">
        <v>9</v>
      </c>
      <c r="G1520" t="s">
        <v>547</v>
      </c>
      <c r="H1520" s="31" t="s">
        <v>455</v>
      </c>
      <c r="I1520" s="43">
        <v>1200</v>
      </c>
      <c r="J1520" s="32" t="s">
        <v>446</v>
      </c>
      <c r="K1520">
        <v>3</v>
      </c>
      <c r="L1520">
        <v>5</v>
      </c>
      <c r="M1520">
        <v>70</v>
      </c>
      <c r="N1520" s="18" t="s">
        <v>89</v>
      </c>
      <c r="O1520" s="27" t="s">
        <v>93</v>
      </c>
      <c r="P1520" t="s">
        <v>699</v>
      </c>
      <c r="Q1520">
        <v>15</v>
      </c>
      <c r="R1520">
        <v>125</v>
      </c>
      <c r="S1520">
        <v>3</v>
      </c>
      <c r="T1520">
        <v>3</v>
      </c>
      <c r="U1520">
        <v>9</v>
      </c>
      <c r="Y1520" t="s">
        <v>1665</v>
      </c>
      <c r="Z1520">
        <v>1176</v>
      </c>
      <c r="AA1520" t="s">
        <v>41</v>
      </c>
    </row>
    <row r="1521" spans="1:27" x14ac:dyDescent="0.25">
      <c r="A1521" s="23" t="s">
        <v>314</v>
      </c>
      <c r="B1521" s="18" t="s">
        <v>339</v>
      </c>
      <c r="C1521" s="18" t="s">
        <v>2345</v>
      </c>
      <c r="D1521" s="35" t="str">
        <f>VLOOKUP(S1521, method!$A$1:$B$15, 2, 0)</f>
        <v>放頭</v>
      </c>
      <c r="E1521">
        <v>746</v>
      </c>
      <c r="F1521">
        <v>12</v>
      </c>
      <c r="G1521" t="s">
        <v>1169</v>
      </c>
      <c r="H1521" t="s">
        <v>429</v>
      </c>
      <c r="I1521" s="43">
        <v>1200</v>
      </c>
      <c r="J1521" s="32" t="s">
        <v>446</v>
      </c>
      <c r="K1521">
        <v>3</v>
      </c>
      <c r="L1521">
        <v>11</v>
      </c>
      <c r="M1521">
        <v>71</v>
      </c>
      <c r="N1521" s="18" t="s">
        <v>89</v>
      </c>
      <c r="O1521" s="20" t="s">
        <v>19</v>
      </c>
      <c r="P1521" t="s">
        <v>492</v>
      </c>
      <c r="Q1521">
        <v>16</v>
      </c>
      <c r="R1521">
        <v>128</v>
      </c>
      <c r="S1521">
        <v>3</v>
      </c>
      <c r="T1521">
        <v>2</v>
      </c>
      <c r="U1521">
        <v>12</v>
      </c>
      <c r="Y1521" t="s">
        <v>1304</v>
      </c>
      <c r="Z1521">
        <v>1176</v>
      </c>
      <c r="AA1521" t="s">
        <v>1003</v>
      </c>
    </row>
    <row r="1522" spans="1:27" x14ac:dyDescent="0.25">
      <c r="A1522" s="23" t="s">
        <v>314</v>
      </c>
      <c r="B1522" s="18" t="s">
        <v>339</v>
      </c>
      <c r="C1522" s="18" t="s">
        <v>2345</v>
      </c>
      <c r="D1522" s="37" t="str">
        <f>VLOOKUP(S1522, method!$A$1:$B$15, 2, 0)</f>
        <v>中前</v>
      </c>
      <c r="E1522">
        <v>696</v>
      </c>
      <c r="F1522" s="34">
        <v>4</v>
      </c>
      <c r="G1522" t="s">
        <v>593</v>
      </c>
      <c r="H1522" s="31" t="s">
        <v>461</v>
      </c>
      <c r="I1522" s="43">
        <v>1200</v>
      </c>
      <c r="J1522" s="32" t="s">
        <v>446</v>
      </c>
      <c r="K1522">
        <v>3</v>
      </c>
      <c r="L1522">
        <v>3</v>
      </c>
      <c r="M1522">
        <v>71</v>
      </c>
      <c r="N1522" s="18" t="s">
        <v>89</v>
      </c>
      <c r="O1522" s="27" t="s">
        <v>93</v>
      </c>
      <c r="P1522" s="12">
        <v>1</v>
      </c>
      <c r="Q1522">
        <v>8.4</v>
      </c>
      <c r="R1522">
        <v>128</v>
      </c>
      <c r="S1522">
        <v>5</v>
      </c>
      <c r="T1522">
        <v>5</v>
      </c>
      <c r="U1522">
        <v>4</v>
      </c>
      <c r="Y1522" t="s">
        <v>300</v>
      </c>
      <c r="Z1522">
        <v>1153</v>
      </c>
      <c r="AA1522" t="s">
        <v>546</v>
      </c>
    </row>
    <row r="1523" spans="1:27" x14ac:dyDescent="0.25">
      <c r="A1523" s="23" t="s">
        <v>314</v>
      </c>
      <c r="B1523" s="18" t="s">
        <v>339</v>
      </c>
      <c r="C1523" s="18" t="s">
        <v>2345</v>
      </c>
      <c r="D1523" s="37" t="str">
        <f>VLOOKUP(S1523, method!$A$1:$B$15, 2, 0)</f>
        <v>中前</v>
      </c>
      <c r="E1523">
        <v>595</v>
      </c>
      <c r="F1523">
        <v>6</v>
      </c>
      <c r="G1523" t="s">
        <v>454</v>
      </c>
      <c r="H1523" s="31" t="s">
        <v>455</v>
      </c>
      <c r="I1523" s="43">
        <v>1200</v>
      </c>
      <c r="J1523" s="32" t="s">
        <v>446</v>
      </c>
      <c r="K1523">
        <v>3</v>
      </c>
      <c r="L1523">
        <v>5</v>
      </c>
      <c r="M1523">
        <v>71</v>
      </c>
      <c r="N1523" s="18" t="s">
        <v>89</v>
      </c>
      <c r="O1523" s="18" t="s">
        <v>116</v>
      </c>
      <c r="P1523" t="s">
        <v>629</v>
      </c>
      <c r="Q1523">
        <v>13</v>
      </c>
      <c r="R1523">
        <v>127</v>
      </c>
      <c r="S1523">
        <v>4</v>
      </c>
      <c r="T1523">
        <v>4</v>
      </c>
      <c r="U1523">
        <v>6</v>
      </c>
      <c r="Y1523" t="s">
        <v>1393</v>
      </c>
      <c r="Z1523">
        <v>1158</v>
      </c>
      <c r="AA1523" t="s">
        <v>546</v>
      </c>
    </row>
    <row r="1524" spans="1:27" x14ac:dyDescent="0.25">
      <c r="A1524" s="23" t="s">
        <v>314</v>
      </c>
      <c r="B1524" s="18" t="s">
        <v>339</v>
      </c>
      <c r="C1524" s="18" t="s">
        <v>2345</v>
      </c>
      <c r="D1524" s="36" t="str">
        <f>VLOOKUP(S1524, method!$A$1:$B$15, 2, 0)</f>
        <v>中後</v>
      </c>
      <c r="E1524">
        <v>561</v>
      </c>
      <c r="F1524">
        <v>11</v>
      </c>
      <c r="G1524" t="s">
        <v>557</v>
      </c>
      <c r="H1524" s="42" t="s">
        <v>445</v>
      </c>
      <c r="I1524" s="43">
        <v>1200</v>
      </c>
      <c r="J1524" s="32" t="s">
        <v>446</v>
      </c>
      <c r="K1524">
        <v>3</v>
      </c>
      <c r="L1524">
        <v>10</v>
      </c>
      <c r="M1524">
        <v>71</v>
      </c>
      <c r="N1524" s="18" t="s">
        <v>89</v>
      </c>
      <c r="O1524" s="18" t="s">
        <v>116</v>
      </c>
      <c r="P1524" t="s">
        <v>699</v>
      </c>
      <c r="Q1524">
        <v>35</v>
      </c>
      <c r="R1524">
        <v>131</v>
      </c>
      <c r="S1524">
        <v>10</v>
      </c>
      <c r="T1524">
        <v>10</v>
      </c>
      <c r="U1524">
        <v>11</v>
      </c>
      <c r="Y1524" t="s">
        <v>1156</v>
      </c>
      <c r="Z1524">
        <v>1145</v>
      </c>
      <c r="AA1524" t="s">
        <v>546</v>
      </c>
    </row>
    <row r="1525" spans="1:27" x14ac:dyDescent="0.25">
      <c r="A1525" s="23" t="s">
        <v>314</v>
      </c>
      <c r="B1525" s="18" t="s">
        <v>339</v>
      </c>
      <c r="C1525" s="18" t="s">
        <v>2345</v>
      </c>
      <c r="D1525" s="35" t="str">
        <f>VLOOKUP(S1525, method!$A$1:$B$15, 2, 0)</f>
        <v>放頭</v>
      </c>
      <c r="E1525">
        <v>482</v>
      </c>
      <c r="F1525" s="28">
        <v>1</v>
      </c>
      <c r="G1525" t="s">
        <v>458</v>
      </c>
      <c r="H1525" s="30" t="s">
        <v>445</v>
      </c>
      <c r="I1525" s="43">
        <v>1200</v>
      </c>
      <c r="J1525" s="32" t="s">
        <v>435</v>
      </c>
      <c r="K1525">
        <v>3</v>
      </c>
      <c r="L1525">
        <v>5</v>
      </c>
      <c r="M1525">
        <v>66</v>
      </c>
      <c r="N1525" s="18" t="s">
        <v>89</v>
      </c>
      <c r="O1525" s="18" t="s">
        <v>116</v>
      </c>
      <c r="P1525" s="12" t="s">
        <v>883</v>
      </c>
      <c r="Q1525">
        <v>6.4</v>
      </c>
      <c r="R1525">
        <v>125</v>
      </c>
      <c r="S1525">
        <v>3</v>
      </c>
      <c r="T1525">
        <v>3</v>
      </c>
      <c r="U1525">
        <v>1</v>
      </c>
      <c r="Y1525" t="s">
        <v>1616</v>
      </c>
      <c r="Z1525">
        <v>1156</v>
      </c>
      <c r="AA1525" t="s">
        <v>546</v>
      </c>
    </row>
    <row r="1526" spans="1:27" x14ac:dyDescent="0.25">
      <c r="A1526" s="23" t="s">
        <v>314</v>
      </c>
      <c r="B1526" s="18" t="s">
        <v>339</v>
      </c>
      <c r="C1526" s="18" t="s">
        <v>2345</v>
      </c>
      <c r="D1526" s="37" t="str">
        <f>VLOOKUP(S1526, method!$A$1:$B$15, 2, 0)</f>
        <v>中前</v>
      </c>
      <c r="E1526">
        <v>364</v>
      </c>
      <c r="F1526">
        <v>6</v>
      </c>
      <c r="G1526" t="s">
        <v>532</v>
      </c>
      <c r="H1526" t="s">
        <v>434</v>
      </c>
      <c r="I1526">
        <v>1400</v>
      </c>
      <c r="J1526" s="32" t="s">
        <v>446</v>
      </c>
      <c r="K1526">
        <v>3</v>
      </c>
      <c r="L1526">
        <v>7</v>
      </c>
      <c r="M1526">
        <v>66</v>
      </c>
      <c r="N1526" s="18" t="s">
        <v>89</v>
      </c>
      <c r="O1526" s="20" t="s">
        <v>19</v>
      </c>
      <c r="P1526" t="s">
        <v>459</v>
      </c>
      <c r="Q1526">
        <v>6.4</v>
      </c>
      <c r="R1526">
        <v>121</v>
      </c>
      <c r="S1526">
        <v>7</v>
      </c>
      <c r="T1526">
        <v>7</v>
      </c>
      <c r="U1526">
        <v>7</v>
      </c>
      <c r="V1526">
        <v>6</v>
      </c>
      <c r="Y1526" t="s">
        <v>1692</v>
      </c>
      <c r="Z1526">
        <v>1185</v>
      </c>
      <c r="AA1526" t="s">
        <v>546</v>
      </c>
    </row>
    <row r="1527" spans="1:27" x14ac:dyDescent="0.25">
      <c r="A1527" s="23" t="s">
        <v>314</v>
      </c>
      <c r="B1527" s="18" t="s">
        <v>339</v>
      </c>
      <c r="C1527" s="18" t="s">
        <v>2345</v>
      </c>
      <c r="D1527" s="37" t="str">
        <f>VLOOKUP(S1527, method!$A$1:$B$15, 2, 0)</f>
        <v>中前</v>
      </c>
      <c r="E1527">
        <v>316</v>
      </c>
      <c r="F1527" s="28">
        <v>2</v>
      </c>
      <c r="G1527" t="s">
        <v>644</v>
      </c>
      <c r="H1527" t="s">
        <v>429</v>
      </c>
      <c r="I1527" s="43">
        <v>1200</v>
      </c>
      <c r="J1527" s="32" t="s">
        <v>435</v>
      </c>
      <c r="K1527">
        <v>3</v>
      </c>
      <c r="L1527">
        <v>10</v>
      </c>
      <c r="M1527">
        <v>66</v>
      </c>
      <c r="N1527" s="18" t="s">
        <v>89</v>
      </c>
      <c r="O1527" s="20" t="s">
        <v>19</v>
      </c>
      <c r="P1527" s="12" t="s">
        <v>456</v>
      </c>
      <c r="Q1527">
        <v>6.9</v>
      </c>
      <c r="R1527">
        <v>123</v>
      </c>
      <c r="S1527">
        <v>6</v>
      </c>
      <c r="T1527">
        <v>6</v>
      </c>
      <c r="U1527">
        <v>2</v>
      </c>
      <c r="Y1527" t="s">
        <v>1657</v>
      </c>
      <c r="Z1527">
        <v>1180</v>
      </c>
      <c r="AA1527" t="s">
        <v>546</v>
      </c>
    </row>
    <row r="1528" spans="1:27" x14ac:dyDescent="0.25">
      <c r="A1528" s="23" t="s">
        <v>314</v>
      </c>
      <c r="B1528" s="18" t="s">
        <v>339</v>
      </c>
      <c r="C1528" s="18" t="s">
        <v>2345</v>
      </c>
      <c r="D1528" s="37" t="str">
        <f>VLOOKUP(S1528, method!$A$1:$B$15, 2, 0)</f>
        <v>中前</v>
      </c>
      <c r="E1528">
        <v>284</v>
      </c>
      <c r="F1528" s="34">
        <v>4</v>
      </c>
      <c r="G1528" t="s">
        <v>538</v>
      </c>
      <c r="H1528" t="s">
        <v>539</v>
      </c>
      <c r="I1528" s="43">
        <v>1200</v>
      </c>
      <c r="J1528" s="32" t="s">
        <v>435</v>
      </c>
      <c r="K1528">
        <v>3</v>
      </c>
      <c r="L1528">
        <v>5</v>
      </c>
      <c r="M1528">
        <v>66</v>
      </c>
      <c r="N1528" s="18" t="s">
        <v>89</v>
      </c>
      <c r="O1528" s="20" t="s">
        <v>19</v>
      </c>
      <c r="P1528" s="12" t="s">
        <v>451</v>
      </c>
      <c r="Q1528">
        <v>8.6999999999999993</v>
      </c>
      <c r="R1528">
        <v>121</v>
      </c>
      <c r="S1528">
        <v>4</v>
      </c>
      <c r="T1528">
        <v>5</v>
      </c>
      <c r="U1528">
        <v>4</v>
      </c>
      <c r="Y1528" t="s">
        <v>290</v>
      </c>
      <c r="Z1528">
        <v>1168</v>
      </c>
      <c r="AA1528" t="s">
        <v>762</v>
      </c>
    </row>
    <row r="1529" spans="1:27" x14ac:dyDescent="0.25">
      <c r="A1529" s="23" t="s">
        <v>314</v>
      </c>
      <c r="B1529" s="18" t="s">
        <v>339</v>
      </c>
      <c r="C1529" s="18" t="s">
        <v>2345</v>
      </c>
      <c r="D1529" s="35" t="str">
        <f>VLOOKUP(S1529, method!$A$1:$B$15, 2, 0)</f>
        <v>放頭</v>
      </c>
      <c r="E1529">
        <v>201</v>
      </c>
      <c r="F1529">
        <v>12</v>
      </c>
      <c r="G1529" t="s">
        <v>607</v>
      </c>
      <c r="H1529" s="31" t="s">
        <v>461</v>
      </c>
      <c r="I1529" s="43">
        <v>1200</v>
      </c>
      <c r="J1529" s="33" t="s">
        <v>499</v>
      </c>
      <c r="K1529">
        <v>3</v>
      </c>
      <c r="L1529">
        <v>9</v>
      </c>
      <c r="M1529">
        <v>66</v>
      </c>
      <c r="N1529" s="18" t="s">
        <v>89</v>
      </c>
      <c r="O1529" s="20" t="s">
        <v>19</v>
      </c>
      <c r="P1529" t="s">
        <v>674</v>
      </c>
      <c r="Q1529">
        <v>7.7</v>
      </c>
      <c r="R1529">
        <v>126</v>
      </c>
      <c r="S1529">
        <v>3</v>
      </c>
      <c r="T1529">
        <v>3</v>
      </c>
      <c r="U1529">
        <v>12</v>
      </c>
      <c r="Y1529" t="s">
        <v>1693</v>
      </c>
      <c r="Z1529">
        <v>1185</v>
      </c>
      <c r="AA1529" t="s">
        <v>41</v>
      </c>
    </row>
    <row r="1530" spans="1:27" x14ac:dyDescent="0.25">
      <c r="A1530" s="23" t="s">
        <v>314</v>
      </c>
      <c r="B1530" s="18" t="s">
        <v>339</v>
      </c>
      <c r="C1530" s="18" t="s">
        <v>2345</v>
      </c>
      <c r="D1530" s="37" t="str">
        <f>VLOOKUP(S1530, method!$A$1:$B$15, 2, 0)</f>
        <v>中前</v>
      </c>
      <c r="E1530">
        <v>136</v>
      </c>
      <c r="F1530" s="28">
        <v>2</v>
      </c>
      <c r="G1530" t="s">
        <v>916</v>
      </c>
      <c r="H1530" s="31" t="s">
        <v>461</v>
      </c>
      <c r="I1530" s="43">
        <v>1200</v>
      </c>
      <c r="J1530" s="32" t="s">
        <v>435</v>
      </c>
      <c r="K1530">
        <v>3</v>
      </c>
      <c r="L1530">
        <v>1</v>
      </c>
      <c r="M1530">
        <v>65</v>
      </c>
      <c r="N1530" s="18" t="s">
        <v>89</v>
      </c>
      <c r="O1530" s="20" t="s">
        <v>19</v>
      </c>
      <c r="P1530" s="12" t="s">
        <v>431</v>
      </c>
      <c r="Q1530">
        <v>2.5</v>
      </c>
      <c r="R1530">
        <v>120</v>
      </c>
      <c r="S1530">
        <v>4</v>
      </c>
      <c r="T1530">
        <v>4</v>
      </c>
      <c r="U1530">
        <v>2</v>
      </c>
      <c r="Y1530" t="s">
        <v>1665</v>
      </c>
      <c r="Z1530">
        <v>1175</v>
      </c>
      <c r="AA1530" t="s">
        <v>26</v>
      </c>
    </row>
    <row r="1531" spans="1:27" x14ac:dyDescent="0.25">
      <c r="A1531" s="23" t="s">
        <v>314</v>
      </c>
      <c r="B1531" s="19" t="s">
        <v>341</v>
      </c>
      <c r="C1531" s="19" t="s">
        <v>2346</v>
      </c>
      <c r="D1531" s="38" t="str">
        <f>VLOOKUP(S1531, method!$A$1:$B$15, 2, 0)</f>
        <v>留後</v>
      </c>
      <c r="E1531">
        <v>827</v>
      </c>
      <c r="F1531">
        <v>9</v>
      </c>
      <c r="G1531" t="s">
        <v>590</v>
      </c>
      <c r="H1531" s="31" t="s">
        <v>450</v>
      </c>
      <c r="I1531" s="43">
        <v>1200</v>
      </c>
      <c r="J1531" s="32" t="s">
        <v>446</v>
      </c>
      <c r="K1531">
        <v>3</v>
      </c>
      <c r="L1531">
        <v>6</v>
      </c>
      <c r="M1531">
        <v>63</v>
      </c>
      <c r="N1531" s="20" t="s">
        <v>30</v>
      </c>
      <c r="O1531" s="20" t="s">
        <v>58</v>
      </c>
      <c r="P1531" t="s">
        <v>600</v>
      </c>
      <c r="Q1531">
        <v>20</v>
      </c>
      <c r="R1531">
        <v>120</v>
      </c>
      <c r="S1531">
        <v>11</v>
      </c>
      <c r="T1531">
        <v>12</v>
      </c>
      <c r="U1531">
        <v>9</v>
      </c>
      <c r="Y1531" t="s">
        <v>1581</v>
      </c>
      <c r="Z1531">
        <v>1122</v>
      </c>
      <c r="AA1531" t="s">
        <v>41</v>
      </c>
    </row>
    <row r="1532" spans="1:27" x14ac:dyDescent="0.25">
      <c r="A1532" s="23" t="s">
        <v>314</v>
      </c>
      <c r="B1532" s="19" t="s">
        <v>341</v>
      </c>
      <c r="C1532" s="19" t="s">
        <v>2346</v>
      </c>
      <c r="D1532" s="36" t="str">
        <f>VLOOKUP(S1532, method!$A$1:$B$15, 2, 0)</f>
        <v>中後</v>
      </c>
      <c r="E1532">
        <v>783</v>
      </c>
      <c r="F1532" s="28">
        <v>1</v>
      </c>
      <c r="G1532" t="s">
        <v>549</v>
      </c>
      <c r="H1532" s="31" t="s">
        <v>461</v>
      </c>
      <c r="I1532" s="43">
        <v>1200</v>
      </c>
      <c r="J1532" s="32" t="s">
        <v>446</v>
      </c>
      <c r="K1532">
        <v>4</v>
      </c>
      <c r="L1532">
        <v>1</v>
      </c>
      <c r="M1532">
        <v>54</v>
      </c>
      <c r="N1532" s="20" t="s">
        <v>30</v>
      </c>
      <c r="O1532" s="17" t="s">
        <v>84</v>
      </c>
      <c r="P1532">
        <v>3</v>
      </c>
      <c r="Q1532">
        <v>3.3</v>
      </c>
      <c r="R1532">
        <v>129</v>
      </c>
      <c r="S1532">
        <v>8</v>
      </c>
      <c r="T1532">
        <v>7</v>
      </c>
      <c r="U1532">
        <v>1</v>
      </c>
      <c r="Y1532" t="s">
        <v>1179</v>
      </c>
      <c r="Z1532">
        <v>1127</v>
      </c>
      <c r="AA1532" t="s">
        <v>41</v>
      </c>
    </row>
    <row r="1533" spans="1:27" x14ac:dyDescent="0.25">
      <c r="A1533" s="23" t="s">
        <v>314</v>
      </c>
      <c r="B1533" s="19" t="s">
        <v>341</v>
      </c>
      <c r="C1533" s="19" t="s">
        <v>2346</v>
      </c>
      <c r="D1533" s="38" t="str">
        <f>VLOOKUP(S1533, method!$A$1:$B$15, 2, 0)</f>
        <v>留後</v>
      </c>
      <c r="E1533">
        <v>750</v>
      </c>
      <c r="F1533">
        <v>7</v>
      </c>
      <c r="G1533" t="s">
        <v>551</v>
      </c>
      <c r="H1533" s="31" t="s">
        <v>455</v>
      </c>
      <c r="I1533" s="43">
        <v>1200</v>
      </c>
      <c r="J1533" s="32" t="s">
        <v>446</v>
      </c>
      <c r="K1533">
        <v>4</v>
      </c>
      <c r="L1533">
        <v>12</v>
      </c>
      <c r="M1533">
        <v>56</v>
      </c>
      <c r="N1533" s="20" t="s">
        <v>30</v>
      </c>
      <c r="O1533" s="20" t="s">
        <v>19</v>
      </c>
      <c r="P1533">
        <v>3</v>
      </c>
      <c r="Q1533">
        <v>15</v>
      </c>
      <c r="R1533">
        <v>135</v>
      </c>
      <c r="S1533">
        <v>12</v>
      </c>
      <c r="T1533">
        <v>11</v>
      </c>
      <c r="U1533">
        <v>7</v>
      </c>
      <c r="Y1533" t="s">
        <v>1266</v>
      </c>
      <c r="Z1533">
        <v>1123</v>
      </c>
      <c r="AA1533" t="s">
        <v>41</v>
      </c>
    </row>
    <row r="1534" spans="1:27" x14ac:dyDescent="0.25">
      <c r="A1534" s="23" t="s">
        <v>314</v>
      </c>
      <c r="B1534" s="19" t="s">
        <v>341</v>
      </c>
      <c r="C1534" s="19" t="s">
        <v>2346</v>
      </c>
      <c r="D1534" s="37" t="str">
        <f>VLOOKUP(S1534, method!$A$1:$B$15, 2, 0)</f>
        <v>中前</v>
      </c>
      <c r="E1534">
        <v>663</v>
      </c>
      <c r="F1534">
        <v>11</v>
      </c>
      <c r="G1534" t="s">
        <v>1341</v>
      </c>
      <c r="H1534" t="s">
        <v>429</v>
      </c>
      <c r="I1534">
        <v>1400</v>
      </c>
      <c r="J1534" s="32" t="s">
        <v>435</v>
      </c>
      <c r="K1534">
        <v>4</v>
      </c>
      <c r="L1534">
        <v>2</v>
      </c>
      <c r="M1534">
        <v>56</v>
      </c>
      <c r="N1534" s="20" t="s">
        <v>30</v>
      </c>
      <c r="O1534" s="17" t="s">
        <v>84</v>
      </c>
      <c r="P1534" t="s">
        <v>650</v>
      </c>
      <c r="Q1534">
        <v>18</v>
      </c>
      <c r="R1534">
        <v>133</v>
      </c>
      <c r="S1534">
        <v>4</v>
      </c>
      <c r="T1534">
        <v>6</v>
      </c>
      <c r="U1534">
        <v>5</v>
      </c>
      <c r="V1534">
        <v>11</v>
      </c>
      <c r="Y1534" t="s">
        <v>1694</v>
      </c>
      <c r="Z1534">
        <v>1131</v>
      </c>
      <c r="AA1534" t="s">
        <v>41</v>
      </c>
    </row>
    <row r="1535" spans="1:27" x14ac:dyDescent="0.25">
      <c r="A1535" s="23" t="s">
        <v>314</v>
      </c>
      <c r="B1535" s="19" t="s">
        <v>341</v>
      </c>
      <c r="C1535" s="19" t="s">
        <v>2346</v>
      </c>
      <c r="D1535" s="37" t="str">
        <f>VLOOKUP(S1535, method!$A$1:$B$15, 2, 0)</f>
        <v>中前</v>
      </c>
      <c r="E1535">
        <v>635</v>
      </c>
      <c r="F1535" s="28">
        <v>2</v>
      </c>
      <c r="G1535" t="s">
        <v>712</v>
      </c>
      <c r="H1535" s="30" t="s">
        <v>445</v>
      </c>
      <c r="I1535" s="43">
        <v>1200</v>
      </c>
      <c r="J1535" s="32" t="s">
        <v>446</v>
      </c>
      <c r="K1535">
        <v>4</v>
      </c>
      <c r="L1535">
        <v>2</v>
      </c>
      <c r="M1535">
        <v>55</v>
      </c>
      <c r="N1535" s="20" t="s">
        <v>30</v>
      </c>
      <c r="O1535" s="20" t="s">
        <v>58</v>
      </c>
      <c r="P1535" s="12" t="s">
        <v>431</v>
      </c>
      <c r="Q1535">
        <v>8.4</v>
      </c>
      <c r="R1535">
        <v>130</v>
      </c>
      <c r="S1535">
        <v>6</v>
      </c>
      <c r="T1535">
        <v>6</v>
      </c>
      <c r="U1535">
        <v>2</v>
      </c>
      <c r="Y1535" t="s">
        <v>342</v>
      </c>
      <c r="Z1535">
        <v>1129</v>
      </c>
      <c r="AA1535" t="s">
        <v>41</v>
      </c>
    </row>
    <row r="1536" spans="1:27" x14ac:dyDescent="0.25">
      <c r="A1536" s="23" t="s">
        <v>314</v>
      </c>
      <c r="B1536" s="19" t="s">
        <v>341</v>
      </c>
      <c r="C1536" s="19" t="s">
        <v>2346</v>
      </c>
      <c r="D1536" s="38" t="str">
        <f>VLOOKUP(S1536, method!$A$1:$B$15, 2, 0)</f>
        <v>留後</v>
      </c>
      <c r="E1536">
        <v>599</v>
      </c>
      <c r="F1536">
        <v>10</v>
      </c>
      <c r="G1536" t="s">
        <v>454</v>
      </c>
      <c r="H1536" s="31" t="s">
        <v>455</v>
      </c>
      <c r="I1536" s="43">
        <v>1200</v>
      </c>
      <c r="J1536" s="32" t="s">
        <v>446</v>
      </c>
      <c r="K1536">
        <v>4</v>
      </c>
      <c r="L1536">
        <v>11</v>
      </c>
      <c r="M1536">
        <v>57</v>
      </c>
      <c r="N1536" s="20" t="s">
        <v>30</v>
      </c>
      <c r="O1536" s="20" t="s">
        <v>19</v>
      </c>
      <c r="P1536" t="s">
        <v>488</v>
      </c>
      <c r="Q1536">
        <v>8.4</v>
      </c>
      <c r="R1536">
        <v>133</v>
      </c>
      <c r="S1536">
        <v>11</v>
      </c>
      <c r="T1536">
        <v>11</v>
      </c>
      <c r="U1536">
        <v>10</v>
      </c>
      <c r="Y1536" t="s">
        <v>1100</v>
      </c>
      <c r="Z1536">
        <v>1125</v>
      </c>
      <c r="AA1536" t="s">
        <v>41</v>
      </c>
    </row>
    <row r="1537" spans="1:28" x14ac:dyDescent="0.25">
      <c r="A1537" s="23" t="s">
        <v>314</v>
      </c>
      <c r="B1537" s="19" t="s">
        <v>341</v>
      </c>
      <c r="C1537" s="19" t="s">
        <v>2346</v>
      </c>
      <c r="D1537" s="38" t="str">
        <f>VLOOKUP(S1537, method!$A$1:$B$15, 2, 0)</f>
        <v>留後</v>
      </c>
      <c r="E1537">
        <v>517</v>
      </c>
      <c r="F1537" s="34">
        <v>5</v>
      </c>
      <c r="G1537" t="s">
        <v>596</v>
      </c>
      <c r="H1537" s="31" t="s">
        <v>455</v>
      </c>
      <c r="I1537" s="43">
        <v>1200</v>
      </c>
      <c r="J1537" s="32" t="s">
        <v>446</v>
      </c>
      <c r="K1537">
        <v>4</v>
      </c>
      <c r="L1537">
        <v>8</v>
      </c>
      <c r="M1537">
        <v>58</v>
      </c>
      <c r="N1537" s="20" t="s">
        <v>30</v>
      </c>
      <c r="O1537" s="17" t="s">
        <v>84</v>
      </c>
      <c r="P1537">
        <v>4</v>
      </c>
      <c r="Q1537">
        <v>10</v>
      </c>
      <c r="R1537">
        <v>134</v>
      </c>
      <c r="S1537">
        <v>11</v>
      </c>
      <c r="T1537">
        <v>9</v>
      </c>
      <c r="U1537">
        <v>5</v>
      </c>
      <c r="Y1537" t="s">
        <v>1012</v>
      </c>
      <c r="Z1537">
        <v>1125</v>
      </c>
      <c r="AA1537" t="s">
        <v>1003</v>
      </c>
    </row>
    <row r="1538" spans="1:28" x14ac:dyDescent="0.25">
      <c r="A1538" s="23" t="s">
        <v>314</v>
      </c>
      <c r="B1538" s="19" t="s">
        <v>341</v>
      </c>
      <c r="C1538" s="19" t="s">
        <v>2346</v>
      </c>
      <c r="D1538" s="37" t="str">
        <f>VLOOKUP(S1538, method!$A$1:$B$15, 2, 0)</f>
        <v>中前</v>
      </c>
      <c r="E1538">
        <v>449</v>
      </c>
      <c r="F1538">
        <v>6</v>
      </c>
      <c r="G1538" t="s">
        <v>1372</v>
      </c>
      <c r="H1538" t="s">
        <v>434</v>
      </c>
      <c r="I1538">
        <v>1400</v>
      </c>
      <c r="J1538" s="32" t="s">
        <v>435</v>
      </c>
      <c r="K1538">
        <v>4</v>
      </c>
      <c r="L1538">
        <v>4</v>
      </c>
      <c r="M1538">
        <v>60</v>
      </c>
      <c r="N1538" s="20" t="s">
        <v>30</v>
      </c>
      <c r="O1538" s="22" t="s">
        <v>588</v>
      </c>
      <c r="P1538" t="s">
        <v>600</v>
      </c>
      <c r="Q1538">
        <v>22</v>
      </c>
      <c r="R1538">
        <v>125</v>
      </c>
      <c r="S1538">
        <v>7</v>
      </c>
      <c r="T1538">
        <v>7</v>
      </c>
      <c r="U1538">
        <v>7</v>
      </c>
      <c r="V1538">
        <v>6</v>
      </c>
      <c r="Y1538" t="s">
        <v>1695</v>
      </c>
      <c r="Z1538">
        <v>1122</v>
      </c>
      <c r="AA1538" t="s">
        <v>546</v>
      </c>
    </row>
    <row r="1539" spans="1:28" x14ac:dyDescent="0.25">
      <c r="A1539" s="23" t="s">
        <v>314</v>
      </c>
      <c r="B1539" s="19" t="s">
        <v>341</v>
      </c>
      <c r="C1539" s="19" t="s">
        <v>2346</v>
      </c>
      <c r="D1539" s="38" t="str">
        <f>VLOOKUP(S1539, method!$A$1:$B$15, 2, 0)</f>
        <v>留後</v>
      </c>
      <c r="E1539">
        <v>413</v>
      </c>
      <c r="F1539">
        <v>13</v>
      </c>
      <c r="G1539" t="s">
        <v>1159</v>
      </c>
      <c r="H1539" t="s">
        <v>429</v>
      </c>
      <c r="I1539">
        <v>1400</v>
      </c>
      <c r="J1539" s="32" t="s">
        <v>435</v>
      </c>
      <c r="K1539">
        <v>3</v>
      </c>
      <c r="L1539">
        <v>14</v>
      </c>
      <c r="M1539">
        <v>62</v>
      </c>
      <c r="N1539" s="20" t="s">
        <v>30</v>
      </c>
      <c r="O1539" s="20" t="s">
        <v>58</v>
      </c>
      <c r="P1539" t="s">
        <v>572</v>
      </c>
      <c r="Q1539">
        <v>33</v>
      </c>
      <c r="R1539">
        <v>121</v>
      </c>
      <c r="S1539">
        <v>13</v>
      </c>
      <c r="T1539">
        <v>13</v>
      </c>
      <c r="U1539">
        <v>12</v>
      </c>
      <c r="V1539">
        <v>13</v>
      </c>
      <c r="Y1539" t="s">
        <v>535</v>
      </c>
      <c r="Z1539">
        <v>1122</v>
      </c>
      <c r="AA1539" t="s">
        <v>546</v>
      </c>
    </row>
    <row r="1540" spans="1:28" x14ac:dyDescent="0.25">
      <c r="A1540" s="23" t="s">
        <v>314</v>
      </c>
      <c r="B1540" s="19" t="s">
        <v>341</v>
      </c>
      <c r="C1540" s="19" t="s">
        <v>2346</v>
      </c>
      <c r="D1540" s="37" t="str">
        <f>VLOOKUP(S1540, method!$A$1:$B$15, 2, 0)</f>
        <v>中前</v>
      </c>
      <c r="E1540">
        <v>276</v>
      </c>
      <c r="F1540" s="34">
        <v>4</v>
      </c>
      <c r="G1540" t="s">
        <v>469</v>
      </c>
      <c r="H1540" t="s">
        <v>467</v>
      </c>
      <c r="I1540">
        <v>1650</v>
      </c>
      <c r="J1540" s="32" t="s">
        <v>435</v>
      </c>
      <c r="K1540">
        <v>3</v>
      </c>
      <c r="L1540">
        <v>1</v>
      </c>
      <c r="M1540">
        <v>63</v>
      </c>
      <c r="N1540" s="20" t="s">
        <v>30</v>
      </c>
      <c r="O1540" s="26" t="s">
        <v>389</v>
      </c>
      <c r="P1540" s="12">
        <v>2</v>
      </c>
      <c r="Q1540">
        <v>48</v>
      </c>
      <c r="R1540">
        <v>115</v>
      </c>
      <c r="S1540">
        <v>7</v>
      </c>
      <c r="T1540">
        <v>7</v>
      </c>
      <c r="U1540">
        <v>5</v>
      </c>
      <c r="V1540">
        <v>4</v>
      </c>
      <c r="Y1540" t="s">
        <v>1696</v>
      </c>
      <c r="Z1540">
        <v>1117</v>
      </c>
      <c r="AA1540" t="s">
        <v>546</v>
      </c>
    </row>
    <row r="1541" spans="1:28" x14ac:dyDescent="0.25">
      <c r="A1541" s="23" t="s">
        <v>314</v>
      </c>
      <c r="B1541" s="19" t="s">
        <v>341</v>
      </c>
      <c r="C1541" s="19" t="s">
        <v>2346</v>
      </c>
      <c r="D1541" s="36" t="str">
        <f>VLOOKUP(S1541, method!$A$1:$B$15, 2, 0)</f>
        <v>中後</v>
      </c>
      <c r="E1541">
        <v>237</v>
      </c>
      <c r="F1541">
        <v>10</v>
      </c>
      <c r="G1541" t="s">
        <v>1214</v>
      </c>
      <c r="H1541" s="31" t="s">
        <v>450</v>
      </c>
      <c r="I1541">
        <v>1650</v>
      </c>
      <c r="J1541" s="32" t="s">
        <v>435</v>
      </c>
      <c r="K1541">
        <v>3</v>
      </c>
      <c r="L1541">
        <v>5</v>
      </c>
      <c r="M1541">
        <v>65</v>
      </c>
      <c r="N1541" s="20" t="s">
        <v>30</v>
      </c>
      <c r="O1541" s="17" t="s">
        <v>406</v>
      </c>
      <c r="P1541" t="s">
        <v>488</v>
      </c>
      <c r="Q1541">
        <v>42</v>
      </c>
      <c r="R1541">
        <v>121</v>
      </c>
      <c r="S1541">
        <v>8</v>
      </c>
      <c r="T1541">
        <v>7</v>
      </c>
      <c r="U1541">
        <v>8</v>
      </c>
      <c r="V1541">
        <v>10</v>
      </c>
      <c r="Y1541" t="s">
        <v>964</v>
      </c>
      <c r="Z1541">
        <v>1108</v>
      </c>
      <c r="AA1541" t="s">
        <v>546</v>
      </c>
    </row>
    <row r="1542" spans="1:28" x14ac:dyDescent="0.25">
      <c r="A1542" s="23" t="s">
        <v>314</v>
      </c>
      <c r="B1542" s="19" t="s">
        <v>341</v>
      </c>
      <c r="C1542" s="19" t="s">
        <v>2346</v>
      </c>
      <c r="D1542" s="37" t="str">
        <f>VLOOKUP(S1542, method!$A$1:$B$15, 2, 0)</f>
        <v>中前</v>
      </c>
      <c r="E1542">
        <v>191</v>
      </c>
      <c r="F1542">
        <v>6</v>
      </c>
      <c r="G1542" t="s">
        <v>1319</v>
      </c>
      <c r="H1542" t="s">
        <v>506</v>
      </c>
      <c r="I1542">
        <v>1400</v>
      </c>
      <c r="J1542" s="32" t="s">
        <v>435</v>
      </c>
      <c r="K1542">
        <v>3</v>
      </c>
      <c r="L1542">
        <v>3</v>
      </c>
      <c r="M1542">
        <v>66</v>
      </c>
      <c r="N1542" s="20" t="s">
        <v>30</v>
      </c>
      <c r="O1542" s="22" t="s">
        <v>588</v>
      </c>
      <c r="P1542" s="12" t="s">
        <v>456</v>
      </c>
      <c r="Q1542">
        <v>38</v>
      </c>
      <c r="R1542">
        <v>114</v>
      </c>
      <c r="S1542">
        <v>7</v>
      </c>
      <c r="T1542">
        <v>7</v>
      </c>
      <c r="U1542">
        <v>9</v>
      </c>
      <c r="V1542">
        <v>6</v>
      </c>
      <c r="Y1542" t="s">
        <v>965</v>
      </c>
      <c r="Z1542">
        <v>1114</v>
      </c>
      <c r="AA1542" t="s">
        <v>546</v>
      </c>
    </row>
    <row r="1543" spans="1:28" x14ac:dyDescent="0.25">
      <c r="A1543" s="23" t="s">
        <v>314</v>
      </c>
      <c r="B1543" s="19" t="s">
        <v>341</v>
      </c>
      <c r="C1543" s="19" t="s">
        <v>2346</v>
      </c>
      <c r="D1543" s="38" t="str">
        <f>VLOOKUP(S1543, method!$A$1:$B$15, 2, 0)</f>
        <v>留後</v>
      </c>
      <c r="E1543">
        <v>120</v>
      </c>
      <c r="F1543">
        <v>7</v>
      </c>
      <c r="G1543" t="s">
        <v>723</v>
      </c>
      <c r="H1543" t="s">
        <v>506</v>
      </c>
      <c r="I1543">
        <v>1400</v>
      </c>
      <c r="J1543" s="32" t="s">
        <v>446</v>
      </c>
      <c r="K1543">
        <v>3</v>
      </c>
      <c r="L1543">
        <v>10</v>
      </c>
      <c r="M1543">
        <v>68</v>
      </c>
      <c r="N1543" s="20" t="s">
        <v>30</v>
      </c>
      <c r="O1543" s="22" t="s">
        <v>588</v>
      </c>
      <c r="P1543" t="s">
        <v>459</v>
      </c>
      <c r="Q1543">
        <v>30</v>
      </c>
      <c r="R1543">
        <v>116</v>
      </c>
      <c r="S1543">
        <v>13</v>
      </c>
      <c r="T1543">
        <v>13</v>
      </c>
      <c r="U1543">
        <v>13</v>
      </c>
      <c r="V1543">
        <v>7</v>
      </c>
      <c r="Y1543" t="s">
        <v>1697</v>
      </c>
      <c r="Z1543">
        <v>1122</v>
      </c>
      <c r="AA1543" t="s">
        <v>546</v>
      </c>
    </row>
    <row r="1544" spans="1:28" x14ac:dyDescent="0.25">
      <c r="A1544" s="23" t="s">
        <v>314</v>
      </c>
      <c r="B1544" s="19" t="s">
        <v>341</v>
      </c>
      <c r="C1544" s="19" t="s">
        <v>2346</v>
      </c>
      <c r="D1544" s="38" t="str">
        <f>VLOOKUP(S1544, method!$A$1:$B$15, 2, 0)</f>
        <v>留後</v>
      </c>
      <c r="E1544">
        <v>74</v>
      </c>
      <c r="F1544" s="34">
        <v>5</v>
      </c>
      <c r="G1544" t="s">
        <v>866</v>
      </c>
      <c r="H1544" t="s">
        <v>441</v>
      </c>
      <c r="I1544">
        <v>1400</v>
      </c>
      <c r="J1544" s="32" t="s">
        <v>446</v>
      </c>
      <c r="K1544">
        <v>3</v>
      </c>
      <c r="L1544">
        <v>12</v>
      </c>
      <c r="M1544">
        <v>69</v>
      </c>
      <c r="N1544" s="20" t="s">
        <v>30</v>
      </c>
      <c r="O1544" s="22" t="s">
        <v>588</v>
      </c>
      <c r="P1544" s="12" t="s">
        <v>521</v>
      </c>
      <c r="Q1544">
        <v>37</v>
      </c>
      <c r="R1544">
        <v>115</v>
      </c>
      <c r="S1544">
        <v>13</v>
      </c>
      <c r="T1544">
        <v>13</v>
      </c>
      <c r="U1544">
        <v>12</v>
      </c>
      <c r="V1544">
        <v>5</v>
      </c>
      <c r="Y1544" t="s">
        <v>1627</v>
      </c>
      <c r="Z1544">
        <v>1111</v>
      </c>
      <c r="AA1544" t="s">
        <v>546</v>
      </c>
    </row>
    <row r="1545" spans="1:28" x14ac:dyDescent="0.25">
      <c r="A1545" s="23" t="s">
        <v>314</v>
      </c>
      <c r="B1545" s="19" t="s">
        <v>341</v>
      </c>
      <c r="C1545" s="19" t="s">
        <v>2346</v>
      </c>
      <c r="D1545" s="37" t="str">
        <f>VLOOKUP(S1545, method!$A$1:$B$15, 2, 0)</f>
        <v>中前</v>
      </c>
      <c r="E1545">
        <v>18</v>
      </c>
      <c r="F1545">
        <v>7</v>
      </c>
      <c r="G1545" t="s">
        <v>655</v>
      </c>
      <c r="H1545" s="31" t="s">
        <v>450</v>
      </c>
      <c r="I1545" s="43">
        <v>1200</v>
      </c>
      <c r="J1545" s="32" t="s">
        <v>435</v>
      </c>
      <c r="K1545">
        <v>3</v>
      </c>
      <c r="L1545">
        <v>1</v>
      </c>
      <c r="M1545">
        <v>70</v>
      </c>
      <c r="N1545" s="20" t="s">
        <v>30</v>
      </c>
      <c r="O1545" s="16" t="s">
        <v>316</v>
      </c>
      <c r="P1545" t="s">
        <v>474</v>
      </c>
      <c r="Q1545">
        <v>13</v>
      </c>
      <c r="R1545">
        <v>128</v>
      </c>
      <c r="S1545">
        <v>7</v>
      </c>
      <c r="T1545">
        <v>6</v>
      </c>
      <c r="U1545">
        <v>7</v>
      </c>
      <c r="Y1545" t="s">
        <v>1468</v>
      </c>
      <c r="Z1545">
        <v>1119</v>
      </c>
      <c r="AA1545" t="s">
        <v>546</v>
      </c>
    </row>
    <row r="1546" spans="1:28" x14ac:dyDescent="0.25">
      <c r="A1546" s="23" t="s">
        <v>314</v>
      </c>
      <c r="B1546" s="19" t="s">
        <v>341</v>
      </c>
      <c r="C1546" s="19" t="s">
        <v>2346</v>
      </c>
      <c r="D1546" s="36" t="str">
        <f>VLOOKUP(S1546, method!$A$1:$B$15, 2, 0)</f>
        <v>中後</v>
      </c>
      <c r="E1546">
        <v>750</v>
      </c>
      <c r="F1546">
        <v>8</v>
      </c>
      <c r="G1546" t="s">
        <v>966</v>
      </c>
      <c r="H1546" s="31" t="s">
        <v>455</v>
      </c>
      <c r="I1546">
        <v>1650</v>
      </c>
      <c r="J1546" s="32" t="s">
        <v>435</v>
      </c>
      <c r="K1546">
        <v>3</v>
      </c>
      <c r="L1546">
        <v>5</v>
      </c>
      <c r="M1546">
        <v>70</v>
      </c>
      <c r="N1546" s="20" t="s">
        <v>30</v>
      </c>
      <c r="O1546" s="17" t="s">
        <v>84</v>
      </c>
      <c r="P1546" t="s">
        <v>519</v>
      </c>
      <c r="Q1546">
        <v>17</v>
      </c>
      <c r="R1546">
        <v>130</v>
      </c>
      <c r="S1546">
        <v>10</v>
      </c>
      <c r="T1546">
        <v>10</v>
      </c>
      <c r="U1546">
        <v>10</v>
      </c>
      <c r="V1546">
        <v>8</v>
      </c>
      <c r="Y1546" t="s">
        <v>959</v>
      </c>
      <c r="Z1546">
        <v>1109</v>
      </c>
      <c r="AA1546" t="s">
        <v>546</v>
      </c>
    </row>
    <row r="1547" spans="1:28" x14ac:dyDescent="0.25">
      <c r="A1547" s="23" t="s">
        <v>314</v>
      </c>
      <c r="B1547" s="19" t="s">
        <v>341</v>
      </c>
      <c r="C1547" s="19" t="s">
        <v>2346</v>
      </c>
      <c r="D1547" s="38" t="str">
        <f>VLOOKUP(S1547, method!$A$1:$B$15, 2, 0)</f>
        <v>留後</v>
      </c>
      <c r="E1547">
        <v>703</v>
      </c>
      <c r="F1547" s="28">
        <v>2</v>
      </c>
      <c r="G1547" t="s">
        <v>1000</v>
      </c>
      <c r="H1547" t="s">
        <v>434</v>
      </c>
      <c r="I1547">
        <v>1400</v>
      </c>
      <c r="J1547" s="32" t="s">
        <v>435</v>
      </c>
      <c r="K1547">
        <v>3</v>
      </c>
      <c r="L1547">
        <v>10</v>
      </c>
      <c r="M1547">
        <v>69</v>
      </c>
      <c r="N1547" s="20" t="s">
        <v>30</v>
      </c>
      <c r="O1547" s="16" t="s">
        <v>316</v>
      </c>
      <c r="P1547" s="12" t="s">
        <v>480</v>
      </c>
      <c r="Q1547">
        <v>28</v>
      </c>
      <c r="R1547">
        <v>119</v>
      </c>
      <c r="S1547">
        <v>13</v>
      </c>
      <c r="T1547">
        <v>11</v>
      </c>
      <c r="U1547">
        <v>9</v>
      </c>
      <c r="V1547">
        <v>2</v>
      </c>
      <c r="Y1547" t="s">
        <v>1281</v>
      </c>
      <c r="Z1547">
        <v>1109</v>
      </c>
      <c r="AA1547" t="s">
        <v>546</v>
      </c>
    </row>
    <row r="1548" spans="1:28" x14ac:dyDescent="0.25">
      <c r="A1548" s="23" t="s">
        <v>314</v>
      </c>
      <c r="B1548" s="19" t="s">
        <v>341</v>
      </c>
      <c r="C1548" s="19" t="s">
        <v>2346</v>
      </c>
      <c r="D1548" s="36" t="str">
        <f>VLOOKUP(S1548, method!$A$1:$B$15, 2, 0)</f>
        <v>中後</v>
      </c>
      <c r="E1548">
        <v>674</v>
      </c>
      <c r="F1548">
        <v>9</v>
      </c>
      <c r="G1548" t="s">
        <v>792</v>
      </c>
      <c r="H1548" s="31" t="s">
        <v>461</v>
      </c>
      <c r="I1548" s="43">
        <v>1200</v>
      </c>
      <c r="J1548" s="32" t="s">
        <v>435</v>
      </c>
      <c r="K1548">
        <v>3</v>
      </c>
      <c r="L1548">
        <v>8</v>
      </c>
      <c r="M1548">
        <v>69</v>
      </c>
      <c r="N1548" s="20" t="s">
        <v>30</v>
      </c>
      <c r="O1548" s="16" t="s">
        <v>316</v>
      </c>
      <c r="P1548" t="s">
        <v>817</v>
      </c>
      <c r="Q1548">
        <v>8.9</v>
      </c>
      <c r="R1548">
        <v>125</v>
      </c>
      <c r="S1548">
        <v>10</v>
      </c>
      <c r="T1548">
        <v>10</v>
      </c>
      <c r="U1548">
        <v>9</v>
      </c>
      <c r="Y1548" t="s">
        <v>1386</v>
      </c>
      <c r="Z1548">
        <v>1107</v>
      </c>
      <c r="AA1548" t="s">
        <v>546</v>
      </c>
    </row>
    <row r="1549" spans="1:28" x14ac:dyDescent="0.25">
      <c r="A1549" s="23" t="s">
        <v>314</v>
      </c>
      <c r="B1549" s="19" t="s">
        <v>341</v>
      </c>
      <c r="C1549" s="19" t="s">
        <v>2346</v>
      </c>
      <c r="D1549" s="36" t="str">
        <f>VLOOKUP(S1549, method!$A$1:$B$15, 2, 0)</f>
        <v>中後</v>
      </c>
      <c r="E1549">
        <v>633</v>
      </c>
      <c r="F1549" s="28">
        <v>2</v>
      </c>
      <c r="G1549" t="s">
        <v>737</v>
      </c>
      <c r="H1549" s="31" t="s">
        <v>450</v>
      </c>
      <c r="I1549" s="43">
        <v>1200</v>
      </c>
      <c r="J1549" s="33" t="s">
        <v>499</v>
      </c>
      <c r="K1549">
        <v>3</v>
      </c>
      <c r="L1549">
        <v>5</v>
      </c>
      <c r="M1549">
        <v>68</v>
      </c>
      <c r="N1549" s="20" t="s">
        <v>30</v>
      </c>
      <c r="O1549" s="16" t="s">
        <v>316</v>
      </c>
      <c r="P1549" s="12" t="s">
        <v>464</v>
      </c>
      <c r="Q1549">
        <v>18</v>
      </c>
      <c r="R1549">
        <v>123</v>
      </c>
      <c r="S1549">
        <v>9</v>
      </c>
      <c r="T1549">
        <v>8</v>
      </c>
      <c r="U1549">
        <v>2</v>
      </c>
      <c r="Y1549" t="s">
        <v>1152</v>
      </c>
      <c r="Z1549">
        <v>1118</v>
      </c>
      <c r="AA1549" t="s">
        <v>546</v>
      </c>
    </row>
    <row r="1550" spans="1:28" x14ac:dyDescent="0.25">
      <c r="A1550" s="23" t="s">
        <v>314</v>
      </c>
      <c r="B1550" s="19" t="s">
        <v>341</v>
      </c>
      <c r="C1550" s="19" t="s">
        <v>2346</v>
      </c>
      <c r="E1550">
        <v>539</v>
      </c>
      <c r="F1550" t="s">
        <v>720</v>
      </c>
      <c r="G1550" t="s">
        <v>617</v>
      </c>
      <c r="H1550" s="31" t="s">
        <v>450</v>
      </c>
      <c r="I1550">
        <v>1650</v>
      </c>
      <c r="J1550" s="32" t="s">
        <v>435</v>
      </c>
      <c r="K1550">
        <v>3</v>
      </c>
      <c r="L1550" t="s">
        <v>546</v>
      </c>
      <c r="M1550">
        <v>68</v>
      </c>
      <c r="N1550" s="20" t="s">
        <v>30</v>
      </c>
      <c r="O1550" s="16" t="s">
        <v>316</v>
      </c>
      <c r="P1550" t="s">
        <v>546</v>
      </c>
      <c r="Q1550" t="s">
        <v>546</v>
      </c>
      <c r="R1550">
        <v>124</v>
      </c>
      <c r="S1550" t="s">
        <v>546</v>
      </c>
      <c r="Y1550" t="s">
        <v>546</v>
      </c>
      <c r="Z1550" t="s">
        <v>546</v>
      </c>
      <c r="AA1550" t="s">
        <v>546</v>
      </c>
      <c r="AB1550" t="s">
        <v>546</v>
      </c>
    </row>
    <row r="1551" spans="1:28" x14ac:dyDescent="0.25">
      <c r="A1551" s="23" t="s">
        <v>314</v>
      </c>
      <c r="B1551" s="19" t="s">
        <v>341</v>
      </c>
      <c r="C1551" s="19" t="s">
        <v>2346</v>
      </c>
      <c r="D1551" s="37" t="str">
        <f>VLOOKUP(S1551, method!$A$1:$B$15, 2, 0)</f>
        <v>中前</v>
      </c>
      <c r="E1551">
        <v>512</v>
      </c>
      <c r="F1551">
        <v>6</v>
      </c>
      <c r="G1551" t="s">
        <v>974</v>
      </c>
      <c r="H1551" t="s">
        <v>441</v>
      </c>
      <c r="I1551">
        <v>1400</v>
      </c>
      <c r="J1551" s="32" t="s">
        <v>435</v>
      </c>
      <c r="K1551">
        <v>3</v>
      </c>
      <c r="L1551">
        <v>2</v>
      </c>
      <c r="M1551">
        <v>70</v>
      </c>
      <c r="N1551" s="20" t="s">
        <v>30</v>
      </c>
      <c r="O1551" s="16" t="s">
        <v>316</v>
      </c>
      <c r="P1551" t="s">
        <v>519</v>
      </c>
      <c r="Q1551">
        <v>27</v>
      </c>
      <c r="R1551">
        <v>128</v>
      </c>
      <c r="S1551">
        <v>6</v>
      </c>
      <c r="T1551">
        <v>7</v>
      </c>
      <c r="U1551">
        <v>5</v>
      </c>
      <c r="V1551">
        <v>6</v>
      </c>
      <c r="Y1551" t="s">
        <v>1698</v>
      </c>
      <c r="Z1551">
        <v>1113</v>
      </c>
      <c r="AA1551" t="s">
        <v>546</v>
      </c>
    </row>
    <row r="1552" spans="1:28" x14ac:dyDescent="0.25">
      <c r="A1552" s="23" t="s">
        <v>314</v>
      </c>
      <c r="B1552" s="19" t="s">
        <v>341</v>
      </c>
      <c r="C1552" s="19" t="s">
        <v>2346</v>
      </c>
      <c r="D1552" s="38" t="str">
        <f>VLOOKUP(S1552, method!$A$1:$B$15, 2, 0)</f>
        <v>留後</v>
      </c>
      <c r="E1552">
        <v>444</v>
      </c>
      <c r="F1552">
        <v>8</v>
      </c>
      <c r="G1552" t="s">
        <v>801</v>
      </c>
      <c r="H1552" s="42" t="s">
        <v>445</v>
      </c>
      <c r="I1552" s="43">
        <v>1200</v>
      </c>
      <c r="J1552" s="32" t="s">
        <v>435</v>
      </c>
      <c r="K1552">
        <v>3</v>
      </c>
      <c r="L1552">
        <v>12</v>
      </c>
      <c r="M1552">
        <v>72</v>
      </c>
      <c r="N1552" s="20" t="s">
        <v>30</v>
      </c>
      <c r="O1552" s="16" t="s">
        <v>316</v>
      </c>
      <c r="P1552" t="s">
        <v>629</v>
      </c>
      <c r="Q1552">
        <v>24</v>
      </c>
      <c r="R1552">
        <v>122</v>
      </c>
      <c r="S1552">
        <v>11</v>
      </c>
      <c r="T1552">
        <v>11</v>
      </c>
      <c r="U1552">
        <v>8</v>
      </c>
      <c r="Y1552" t="s">
        <v>843</v>
      </c>
      <c r="Z1552">
        <v>1111</v>
      </c>
      <c r="AA1552" t="s">
        <v>546</v>
      </c>
    </row>
    <row r="1553" spans="1:27" x14ac:dyDescent="0.25">
      <c r="A1553" s="23" t="s">
        <v>314</v>
      </c>
      <c r="B1553" s="19" t="s">
        <v>341</v>
      </c>
      <c r="C1553" s="19" t="s">
        <v>2346</v>
      </c>
      <c r="D1553" s="36" t="str">
        <f>VLOOKUP(S1553, method!$A$1:$B$15, 2, 0)</f>
        <v>中後</v>
      </c>
      <c r="E1553">
        <v>385</v>
      </c>
      <c r="F1553">
        <v>7</v>
      </c>
      <c r="G1553" t="s">
        <v>661</v>
      </c>
      <c r="H1553" s="31" t="s">
        <v>450</v>
      </c>
      <c r="I1553" s="43">
        <v>1200</v>
      </c>
      <c r="J1553" s="32" t="s">
        <v>435</v>
      </c>
      <c r="K1553">
        <v>3</v>
      </c>
      <c r="L1553">
        <v>3</v>
      </c>
      <c r="M1553">
        <v>73</v>
      </c>
      <c r="N1553" s="20" t="s">
        <v>30</v>
      </c>
      <c r="O1553" s="16" t="s">
        <v>316</v>
      </c>
      <c r="P1553" t="s">
        <v>541</v>
      </c>
      <c r="Q1553">
        <v>7.7</v>
      </c>
      <c r="R1553">
        <v>130</v>
      </c>
      <c r="S1553">
        <v>9</v>
      </c>
      <c r="T1553">
        <v>10</v>
      </c>
      <c r="U1553">
        <v>7</v>
      </c>
      <c r="Y1553" t="s">
        <v>1386</v>
      </c>
      <c r="Z1553">
        <v>1118</v>
      </c>
      <c r="AA1553" t="s">
        <v>546</v>
      </c>
    </row>
    <row r="1554" spans="1:27" x14ac:dyDescent="0.25">
      <c r="A1554" s="23" t="s">
        <v>314</v>
      </c>
      <c r="B1554" s="19" t="s">
        <v>341</v>
      </c>
      <c r="C1554" s="19" t="s">
        <v>2346</v>
      </c>
      <c r="D1554" s="37" t="str">
        <f>VLOOKUP(S1554, method!$A$1:$B$15, 2, 0)</f>
        <v>中前</v>
      </c>
      <c r="E1554">
        <v>332</v>
      </c>
      <c r="F1554" s="34">
        <v>4</v>
      </c>
      <c r="G1554" t="s">
        <v>1296</v>
      </c>
      <c r="H1554" s="31" t="s">
        <v>455</v>
      </c>
      <c r="I1554" s="43">
        <v>1200</v>
      </c>
      <c r="J1554" s="32" t="s">
        <v>435</v>
      </c>
      <c r="K1554">
        <v>3</v>
      </c>
      <c r="L1554">
        <v>6</v>
      </c>
      <c r="M1554">
        <v>73</v>
      </c>
      <c r="N1554" s="20" t="s">
        <v>30</v>
      </c>
      <c r="O1554" s="16" t="s">
        <v>316</v>
      </c>
      <c r="P1554">
        <v>3</v>
      </c>
      <c r="Q1554">
        <v>22</v>
      </c>
      <c r="R1554">
        <v>131</v>
      </c>
      <c r="S1554">
        <v>7</v>
      </c>
      <c r="T1554">
        <v>7</v>
      </c>
      <c r="U1554">
        <v>4</v>
      </c>
      <c r="Y1554" t="s">
        <v>156</v>
      </c>
      <c r="Z1554">
        <v>1115</v>
      </c>
      <c r="AA1554" t="s">
        <v>546</v>
      </c>
    </row>
    <row r="1555" spans="1:27" x14ac:dyDescent="0.25">
      <c r="A1555" s="23" t="s">
        <v>314</v>
      </c>
      <c r="B1555" s="19" t="s">
        <v>341</v>
      </c>
      <c r="C1555" s="19" t="s">
        <v>2346</v>
      </c>
      <c r="D1555" s="38" t="str">
        <f>VLOOKUP(S1555, method!$A$1:$B$15, 2, 0)</f>
        <v>留後</v>
      </c>
      <c r="E1555">
        <v>222</v>
      </c>
      <c r="F1555">
        <v>10</v>
      </c>
      <c r="G1555" t="s">
        <v>749</v>
      </c>
      <c r="H1555" t="s">
        <v>441</v>
      </c>
      <c r="I1555">
        <v>1400</v>
      </c>
      <c r="J1555" s="32" t="s">
        <v>435</v>
      </c>
      <c r="K1555">
        <v>3</v>
      </c>
      <c r="L1555">
        <v>13</v>
      </c>
      <c r="M1555">
        <v>73</v>
      </c>
      <c r="N1555" s="20" t="s">
        <v>30</v>
      </c>
      <c r="O1555" s="16" t="s">
        <v>316</v>
      </c>
      <c r="P1555" t="s">
        <v>541</v>
      </c>
      <c r="Q1555">
        <v>16</v>
      </c>
      <c r="R1555">
        <v>131</v>
      </c>
      <c r="S1555">
        <v>11</v>
      </c>
      <c r="T1555">
        <v>12</v>
      </c>
      <c r="U1555">
        <v>10</v>
      </c>
      <c r="V1555">
        <v>10</v>
      </c>
      <c r="Y1555" t="s">
        <v>1699</v>
      </c>
      <c r="Z1555">
        <v>1103</v>
      </c>
      <c r="AA1555" t="s">
        <v>546</v>
      </c>
    </row>
    <row r="1556" spans="1:27" x14ac:dyDescent="0.25">
      <c r="A1556" s="23" t="s">
        <v>314</v>
      </c>
      <c r="B1556" s="19" t="s">
        <v>341</v>
      </c>
      <c r="C1556" s="19" t="s">
        <v>2346</v>
      </c>
      <c r="D1556" s="38" t="str">
        <f>VLOOKUP(S1556, method!$A$1:$B$15, 2, 0)</f>
        <v>留後</v>
      </c>
      <c r="E1556">
        <v>194</v>
      </c>
      <c r="F1556" s="28">
        <v>1</v>
      </c>
      <c r="G1556" t="s">
        <v>901</v>
      </c>
      <c r="H1556" s="31" t="s">
        <v>461</v>
      </c>
      <c r="I1556" s="43">
        <v>1200</v>
      </c>
      <c r="J1556" s="32" t="s">
        <v>435</v>
      </c>
      <c r="K1556">
        <v>3</v>
      </c>
      <c r="L1556">
        <v>9</v>
      </c>
      <c r="M1556">
        <v>68</v>
      </c>
      <c r="N1556" s="20" t="s">
        <v>30</v>
      </c>
      <c r="O1556" s="16" t="s">
        <v>316</v>
      </c>
      <c r="P1556" s="12" t="s">
        <v>662</v>
      </c>
      <c r="Q1556">
        <v>15</v>
      </c>
      <c r="R1556">
        <v>124</v>
      </c>
      <c r="S1556">
        <v>11</v>
      </c>
      <c r="T1556">
        <v>9</v>
      </c>
      <c r="U1556">
        <v>1</v>
      </c>
      <c r="Y1556" t="s">
        <v>1160</v>
      </c>
      <c r="Z1556">
        <v>1100</v>
      </c>
      <c r="AA1556" t="s">
        <v>546</v>
      </c>
    </row>
    <row r="1557" spans="1:27" x14ac:dyDescent="0.25">
      <c r="A1557" s="23" t="s">
        <v>314</v>
      </c>
      <c r="B1557" s="19" t="s">
        <v>341</v>
      </c>
      <c r="C1557" s="19" t="s">
        <v>2346</v>
      </c>
      <c r="D1557" s="37" t="str">
        <f>VLOOKUP(S1557, method!$A$1:$B$15, 2, 0)</f>
        <v>中前</v>
      </c>
      <c r="E1557">
        <v>99</v>
      </c>
      <c r="F1557" s="28">
        <v>1</v>
      </c>
      <c r="G1557" t="s">
        <v>631</v>
      </c>
      <c r="H1557" s="31" t="s">
        <v>455</v>
      </c>
      <c r="I1557" s="43">
        <v>1200</v>
      </c>
      <c r="J1557" s="33" t="s">
        <v>430</v>
      </c>
      <c r="K1557">
        <v>3</v>
      </c>
      <c r="L1557">
        <v>2</v>
      </c>
      <c r="M1557">
        <v>62</v>
      </c>
      <c r="N1557" s="20" t="s">
        <v>30</v>
      </c>
      <c r="O1557" s="16" t="s">
        <v>316</v>
      </c>
      <c r="P1557" s="12">
        <v>1</v>
      </c>
      <c r="Q1557">
        <v>7.3</v>
      </c>
      <c r="R1557">
        <v>119</v>
      </c>
      <c r="S1557">
        <v>7</v>
      </c>
      <c r="T1557">
        <v>7</v>
      </c>
      <c r="U1557">
        <v>1</v>
      </c>
      <c r="Y1557" t="s">
        <v>134</v>
      </c>
      <c r="Z1557">
        <v>1110</v>
      </c>
      <c r="AA1557" t="s">
        <v>1700</v>
      </c>
    </row>
    <row r="1558" spans="1:27" x14ac:dyDescent="0.25">
      <c r="A1558" s="23" t="s">
        <v>314</v>
      </c>
      <c r="B1558" s="20" t="s">
        <v>344</v>
      </c>
      <c r="C1558" s="20" t="s">
        <v>2347</v>
      </c>
      <c r="D1558" s="37" t="str">
        <f>VLOOKUP(S1558, method!$A$1:$B$15, 2, 0)</f>
        <v>中前</v>
      </c>
      <c r="E1558">
        <v>18</v>
      </c>
      <c r="F1558" s="34">
        <v>4</v>
      </c>
      <c r="G1558" t="s">
        <v>544</v>
      </c>
      <c r="H1558" s="31" t="s">
        <v>450</v>
      </c>
      <c r="I1558" s="43">
        <v>1200</v>
      </c>
      <c r="J1558" s="32" t="s">
        <v>435</v>
      </c>
      <c r="K1558">
        <v>3</v>
      </c>
      <c r="L1558">
        <v>7</v>
      </c>
      <c r="M1558">
        <v>63</v>
      </c>
      <c r="N1558" s="27" t="s">
        <v>64</v>
      </c>
      <c r="O1558" s="25" t="s">
        <v>150</v>
      </c>
      <c r="P1558" s="12" t="s">
        <v>558</v>
      </c>
      <c r="Q1558">
        <v>10</v>
      </c>
      <c r="R1558">
        <v>118</v>
      </c>
      <c r="S1558">
        <v>5</v>
      </c>
      <c r="T1558">
        <v>7</v>
      </c>
      <c r="U1558">
        <v>4</v>
      </c>
      <c r="Y1558" t="s">
        <v>160</v>
      </c>
      <c r="Z1558">
        <v>1078</v>
      </c>
      <c r="AA1558" t="s">
        <v>16</v>
      </c>
    </row>
    <row r="1559" spans="1:27" x14ac:dyDescent="0.25">
      <c r="A1559" s="23" t="s">
        <v>314</v>
      </c>
      <c r="B1559" s="20" t="s">
        <v>344</v>
      </c>
      <c r="C1559" s="20" t="s">
        <v>2347</v>
      </c>
      <c r="D1559" s="37" t="str">
        <f>VLOOKUP(S1559, method!$A$1:$B$15, 2, 0)</f>
        <v>中前</v>
      </c>
      <c r="E1559">
        <v>847</v>
      </c>
      <c r="F1559" s="34">
        <v>4</v>
      </c>
      <c r="G1559" t="s">
        <v>547</v>
      </c>
      <c r="H1559" s="31" t="s">
        <v>455</v>
      </c>
      <c r="I1559" s="43">
        <v>1200</v>
      </c>
      <c r="J1559" s="32" t="s">
        <v>446</v>
      </c>
      <c r="K1559">
        <v>3</v>
      </c>
      <c r="L1559">
        <v>10</v>
      </c>
      <c r="M1559">
        <v>63</v>
      </c>
      <c r="N1559" s="27" t="s">
        <v>64</v>
      </c>
      <c r="O1559" s="25" t="s">
        <v>150</v>
      </c>
      <c r="P1559" s="12" t="s">
        <v>480</v>
      </c>
      <c r="Q1559">
        <v>26</v>
      </c>
      <c r="R1559">
        <v>118</v>
      </c>
      <c r="S1559">
        <v>7</v>
      </c>
      <c r="T1559">
        <v>5</v>
      </c>
      <c r="U1559">
        <v>4</v>
      </c>
      <c r="Y1559" t="s">
        <v>345</v>
      </c>
      <c r="Z1559">
        <v>1084</v>
      </c>
      <c r="AA1559" t="s">
        <v>16</v>
      </c>
    </row>
    <row r="1560" spans="1:27" x14ac:dyDescent="0.25">
      <c r="A1560" s="23" t="s">
        <v>314</v>
      </c>
      <c r="B1560" s="20" t="s">
        <v>344</v>
      </c>
      <c r="C1560" s="20" t="s">
        <v>2347</v>
      </c>
      <c r="D1560" s="35" t="str">
        <f>VLOOKUP(S1560, method!$A$1:$B$15, 2, 0)</f>
        <v>放頭</v>
      </c>
      <c r="E1560">
        <v>693</v>
      </c>
      <c r="F1560" s="28">
        <v>1</v>
      </c>
      <c r="G1560" t="s">
        <v>593</v>
      </c>
      <c r="H1560" s="31" t="s">
        <v>461</v>
      </c>
      <c r="I1560" s="43">
        <v>1200</v>
      </c>
      <c r="J1560" s="32" t="s">
        <v>446</v>
      </c>
      <c r="K1560">
        <v>4</v>
      </c>
      <c r="L1560">
        <v>3</v>
      </c>
      <c r="M1560">
        <v>58</v>
      </c>
      <c r="N1560" s="27" t="s">
        <v>64</v>
      </c>
      <c r="O1560" s="25" t="s">
        <v>150</v>
      </c>
      <c r="P1560" s="12" t="s">
        <v>591</v>
      </c>
      <c r="Q1560">
        <v>4.2</v>
      </c>
      <c r="R1560">
        <v>135</v>
      </c>
      <c r="S1560">
        <v>3</v>
      </c>
      <c r="T1560">
        <v>3</v>
      </c>
      <c r="U1560">
        <v>1</v>
      </c>
      <c r="Y1560" t="s">
        <v>1179</v>
      </c>
      <c r="Z1560">
        <v>1087</v>
      </c>
      <c r="AA1560" t="s">
        <v>16</v>
      </c>
    </row>
    <row r="1561" spans="1:27" x14ac:dyDescent="0.25">
      <c r="A1561" s="23" t="s">
        <v>314</v>
      </c>
      <c r="B1561" s="20" t="s">
        <v>344</v>
      </c>
      <c r="C1561" s="20" t="s">
        <v>2347</v>
      </c>
      <c r="D1561" s="37" t="str">
        <f>VLOOKUP(S1561, method!$A$1:$B$15, 2, 0)</f>
        <v>中前</v>
      </c>
      <c r="E1561">
        <v>582</v>
      </c>
      <c r="F1561">
        <v>6</v>
      </c>
      <c r="G1561" t="s">
        <v>1377</v>
      </c>
      <c r="H1561" t="s">
        <v>429</v>
      </c>
      <c r="I1561">
        <v>1000</v>
      </c>
      <c r="J1561" s="32" t="s">
        <v>435</v>
      </c>
      <c r="K1561">
        <v>4</v>
      </c>
      <c r="L1561">
        <v>9</v>
      </c>
      <c r="M1561">
        <v>58</v>
      </c>
      <c r="N1561" s="27" t="s">
        <v>64</v>
      </c>
      <c r="O1561" s="20" t="s">
        <v>19</v>
      </c>
      <c r="P1561" s="12" t="s">
        <v>431</v>
      </c>
      <c r="Q1561">
        <v>2.9</v>
      </c>
      <c r="R1561">
        <v>133</v>
      </c>
      <c r="S1561">
        <v>7</v>
      </c>
      <c r="T1561">
        <v>5</v>
      </c>
      <c r="U1561">
        <v>6</v>
      </c>
      <c r="Y1561" t="s">
        <v>216</v>
      </c>
      <c r="Z1561">
        <v>1095</v>
      </c>
      <c r="AA1561" t="s">
        <v>1701</v>
      </c>
    </row>
    <row r="1562" spans="1:27" x14ac:dyDescent="0.25">
      <c r="A1562" s="23" t="s">
        <v>314</v>
      </c>
      <c r="B1562" s="20" t="s">
        <v>344</v>
      </c>
      <c r="C1562" s="20" t="s">
        <v>2347</v>
      </c>
      <c r="D1562" s="37" t="str">
        <f>VLOOKUP(S1562, method!$A$1:$B$15, 2, 0)</f>
        <v>中前</v>
      </c>
      <c r="E1562">
        <v>309</v>
      </c>
      <c r="F1562">
        <v>12</v>
      </c>
      <c r="G1562" t="s">
        <v>644</v>
      </c>
      <c r="H1562" t="s">
        <v>429</v>
      </c>
      <c r="I1562" s="43">
        <v>1200</v>
      </c>
      <c r="J1562" s="32" t="s">
        <v>435</v>
      </c>
      <c r="K1562">
        <v>4</v>
      </c>
      <c r="L1562">
        <v>4</v>
      </c>
      <c r="M1562">
        <v>58</v>
      </c>
      <c r="N1562" s="25" t="s">
        <v>166</v>
      </c>
      <c r="O1562" s="27" t="s">
        <v>398</v>
      </c>
      <c r="P1562" t="s">
        <v>1271</v>
      </c>
      <c r="Q1562">
        <v>6.2</v>
      </c>
      <c r="R1562">
        <v>131</v>
      </c>
      <c r="S1562">
        <v>5</v>
      </c>
      <c r="T1562">
        <v>3</v>
      </c>
      <c r="U1562">
        <v>12</v>
      </c>
      <c r="Y1562" t="s">
        <v>1219</v>
      </c>
      <c r="Z1562">
        <v>1118</v>
      </c>
      <c r="AA1562" t="s">
        <v>287</v>
      </c>
    </row>
    <row r="1563" spans="1:27" x14ac:dyDescent="0.25">
      <c r="A1563" s="23" t="s">
        <v>314</v>
      </c>
      <c r="B1563" s="20" t="s">
        <v>344</v>
      </c>
      <c r="C1563" s="20" t="s">
        <v>2347</v>
      </c>
      <c r="D1563" s="37" t="str">
        <f>VLOOKUP(S1563, method!$A$1:$B$15, 2, 0)</f>
        <v>中前</v>
      </c>
      <c r="E1563">
        <v>252</v>
      </c>
      <c r="F1563" s="28">
        <v>3</v>
      </c>
      <c r="G1563" t="s">
        <v>647</v>
      </c>
      <c r="H1563" s="31" t="s">
        <v>455</v>
      </c>
      <c r="I1563" s="43">
        <v>1200</v>
      </c>
      <c r="J1563" s="32" t="s">
        <v>435</v>
      </c>
      <c r="K1563">
        <v>4</v>
      </c>
      <c r="L1563">
        <v>11</v>
      </c>
      <c r="M1563">
        <v>57</v>
      </c>
      <c r="N1563" s="25" t="s">
        <v>166</v>
      </c>
      <c r="O1563" s="27" t="s">
        <v>398</v>
      </c>
      <c r="P1563" s="12">
        <v>1</v>
      </c>
      <c r="Q1563">
        <v>12</v>
      </c>
      <c r="R1563">
        <v>132</v>
      </c>
      <c r="S1563">
        <v>6</v>
      </c>
      <c r="T1563">
        <v>3</v>
      </c>
      <c r="U1563">
        <v>3</v>
      </c>
      <c r="Y1563" t="s">
        <v>293</v>
      </c>
      <c r="Z1563">
        <v>1110</v>
      </c>
      <c r="AA1563" t="s">
        <v>1702</v>
      </c>
    </row>
    <row r="1564" spans="1:27" x14ac:dyDescent="0.25">
      <c r="A1564" s="23" t="s">
        <v>314</v>
      </c>
      <c r="B1564" s="20" t="s">
        <v>344</v>
      </c>
      <c r="C1564" s="20" t="s">
        <v>2347</v>
      </c>
      <c r="D1564" s="37" t="str">
        <f>VLOOKUP(S1564, method!$A$1:$B$15, 2, 0)</f>
        <v>中前</v>
      </c>
      <c r="E1564">
        <v>151</v>
      </c>
      <c r="F1564">
        <v>11</v>
      </c>
      <c r="G1564" t="s">
        <v>609</v>
      </c>
      <c r="H1564" t="s">
        <v>441</v>
      </c>
      <c r="I1564">
        <v>1400</v>
      </c>
      <c r="J1564" s="32" t="s">
        <v>446</v>
      </c>
      <c r="K1564">
        <v>4</v>
      </c>
      <c r="L1564">
        <v>4</v>
      </c>
      <c r="M1564">
        <v>59</v>
      </c>
      <c r="N1564" s="25" t="s">
        <v>166</v>
      </c>
      <c r="O1564" s="19" t="s">
        <v>101</v>
      </c>
      <c r="P1564" t="s">
        <v>488</v>
      </c>
      <c r="Q1564">
        <v>18</v>
      </c>
      <c r="R1564">
        <v>135</v>
      </c>
      <c r="S1564">
        <v>6</v>
      </c>
      <c r="T1564">
        <v>3</v>
      </c>
      <c r="U1564">
        <v>4</v>
      </c>
      <c r="V1564">
        <v>11</v>
      </c>
      <c r="Y1564" t="s">
        <v>1703</v>
      </c>
      <c r="Z1564">
        <v>1121</v>
      </c>
      <c r="AA1564" t="s">
        <v>167</v>
      </c>
    </row>
    <row r="1565" spans="1:27" x14ac:dyDescent="0.25">
      <c r="A1565" s="23" t="s">
        <v>314</v>
      </c>
      <c r="B1565" s="20" t="s">
        <v>344</v>
      </c>
      <c r="C1565" s="20" t="s">
        <v>2347</v>
      </c>
      <c r="D1565" s="37" t="str">
        <f>VLOOKUP(S1565, method!$A$1:$B$15, 2, 0)</f>
        <v>中前</v>
      </c>
      <c r="E1565">
        <v>97</v>
      </c>
      <c r="F1565" s="28">
        <v>3</v>
      </c>
      <c r="G1565" t="s">
        <v>1057</v>
      </c>
      <c r="H1565" t="s">
        <v>539</v>
      </c>
      <c r="I1565" s="43">
        <v>1200</v>
      </c>
      <c r="J1565" s="32" t="s">
        <v>446</v>
      </c>
      <c r="K1565">
        <v>4</v>
      </c>
      <c r="L1565">
        <v>7</v>
      </c>
      <c r="M1565">
        <v>60</v>
      </c>
      <c r="N1565" s="25" t="s">
        <v>166</v>
      </c>
      <c r="O1565" s="20" t="s">
        <v>19</v>
      </c>
      <c r="P1565" t="s">
        <v>474</v>
      </c>
      <c r="Q1565">
        <v>3.3</v>
      </c>
      <c r="R1565">
        <v>135</v>
      </c>
      <c r="S1565">
        <v>5</v>
      </c>
      <c r="T1565">
        <v>3</v>
      </c>
      <c r="U1565">
        <v>3</v>
      </c>
      <c r="Y1565" t="s">
        <v>1554</v>
      </c>
      <c r="Z1565">
        <v>1107</v>
      </c>
      <c r="AA1565" t="s">
        <v>167</v>
      </c>
    </row>
    <row r="1566" spans="1:27" x14ac:dyDescent="0.25">
      <c r="A1566" s="23" t="s">
        <v>314</v>
      </c>
      <c r="B1566" s="20" t="s">
        <v>344</v>
      </c>
      <c r="C1566" s="20" t="s">
        <v>2347</v>
      </c>
      <c r="D1566" s="35" t="str">
        <f>VLOOKUP(S1566, method!$A$1:$B$15, 2, 0)</f>
        <v>放頭</v>
      </c>
      <c r="E1566">
        <v>64</v>
      </c>
      <c r="F1566">
        <v>6</v>
      </c>
      <c r="G1566" t="s">
        <v>725</v>
      </c>
      <c r="H1566" t="s">
        <v>429</v>
      </c>
      <c r="I1566">
        <v>1400</v>
      </c>
      <c r="J1566" s="32" t="s">
        <v>435</v>
      </c>
      <c r="K1566">
        <v>3</v>
      </c>
      <c r="L1566">
        <v>8</v>
      </c>
      <c r="M1566">
        <v>60</v>
      </c>
      <c r="N1566" s="25" t="s">
        <v>166</v>
      </c>
      <c r="O1566" s="19" t="s">
        <v>101</v>
      </c>
      <c r="P1566" s="12" t="s">
        <v>480</v>
      </c>
      <c r="Q1566">
        <v>8.5</v>
      </c>
      <c r="R1566">
        <v>119</v>
      </c>
      <c r="S1566">
        <v>1</v>
      </c>
      <c r="T1566">
        <v>4</v>
      </c>
      <c r="U1566">
        <v>3</v>
      </c>
      <c r="V1566">
        <v>6</v>
      </c>
      <c r="Y1566" t="s">
        <v>978</v>
      </c>
      <c r="Z1566">
        <v>1103</v>
      </c>
      <c r="AA1566" t="s">
        <v>1389</v>
      </c>
    </row>
    <row r="1567" spans="1:27" x14ac:dyDescent="0.25">
      <c r="A1567" s="23" t="s">
        <v>314</v>
      </c>
      <c r="B1567" s="20" t="s">
        <v>344</v>
      </c>
      <c r="C1567" s="20" t="s">
        <v>2347</v>
      </c>
      <c r="D1567" s="38" t="str">
        <f>VLOOKUP(S1567, method!$A$1:$B$15, 2, 0)</f>
        <v>留後</v>
      </c>
      <c r="E1567">
        <v>831</v>
      </c>
      <c r="F1567" s="34">
        <v>5</v>
      </c>
      <c r="G1567" t="s">
        <v>611</v>
      </c>
      <c r="H1567" t="s">
        <v>434</v>
      </c>
      <c r="I1567">
        <v>1400</v>
      </c>
      <c r="J1567" s="32" t="s">
        <v>435</v>
      </c>
      <c r="K1567">
        <v>3</v>
      </c>
      <c r="L1567">
        <v>11</v>
      </c>
      <c r="M1567">
        <v>62</v>
      </c>
      <c r="N1567" s="25" t="s">
        <v>166</v>
      </c>
      <c r="O1567" s="19" t="s">
        <v>101</v>
      </c>
      <c r="P1567" t="s">
        <v>541</v>
      </c>
      <c r="Q1567">
        <v>31</v>
      </c>
      <c r="R1567">
        <v>119</v>
      </c>
      <c r="S1567">
        <v>13</v>
      </c>
      <c r="T1567">
        <v>13</v>
      </c>
      <c r="U1567">
        <v>11</v>
      </c>
      <c r="V1567">
        <v>5</v>
      </c>
      <c r="Y1567" t="s">
        <v>1276</v>
      </c>
      <c r="Z1567">
        <v>1088</v>
      </c>
      <c r="AA1567" t="s">
        <v>546</v>
      </c>
    </row>
    <row r="1568" spans="1:27" x14ac:dyDescent="0.25">
      <c r="A1568" s="23" t="s">
        <v>314</v>
      </c>
      <c r="B1568" s="20" t="s">
        <v>344</v>
      </c>
      <c r="C1568" s="20" t="s">
        <v>2347</v>
      </c>
      <c r="D1568" s="35" t="str">
        <f>VLOOKUP(S1568, method!$A$1:$B$15, 2, 0)</f>
        <v>放頭</v>
      </c>
      <c r="E1568">
        <v>772</v>
      </c>
      <c r="F1568">
        <v>10</v>
      </c>
      <c r="G1568" t="s">
        <v>486</v>
      </c>
      <c r="H1568" t="s">
        <v>434</v>
      </c>
      <c r="I1568">
        <v>1400</v>
      </c>
      <c r="J1568" s="32" t="s">
        <v>435</v>
      </c>
      <c r="K1568">
        <v>3</v>
      </c>
      <c r="L1568">
        <v>5</v>
      </c>
      <c r="M1568">
        <v>63</v>
      </c>
      <c r="N1568" s="25" t="s">
        <v>166</v>
      </c>
      <c r="O1568" s="24" t="s">
        <v>34</v>
      </c>
      <c r="P1568">
        <v>10</v>
      </c>
      <c r="Q1568">
        <v>10</v>
      </c>
      <c r="R1568">
        <v>119</v>
      </c>
      <c r="S1568">
        <v>2</v>
      </c>
      <c r="T1568">
        <v>3</v>
      </c>
      <c r="U1568">
        <v>3</v>
      </c>
      <c r="V1568">
        <v>10</v>
      </c>
      <c r="Y1568" t="s">
        <v>1704</v>
      </c>
      <c r="Z1568">
        <v>1086</v>
      </c>
      <c r="AA1568" t="s">
        <v>546</v>
      </c>
    </row>
    <row r="1569" spans="1:27" x14ac:dyDescent="0.25">
      <c r="A1569" s="23" t="s">
        <v>314</v>
      </c>
      <c r="B1569" s="20" t="s">
        <v>344</v>
      </c>
      <c r="C1569" s="20" t="s">
        <v>2347</v>
      </c>
      <c r="D1569" s="37" t="str">
        <f>VLOOKUP(S1569, method!$A$1:$B$15, 2, 0)</f>
        <v>中前</v>
      </c>
      <c r="E1569">
        <v>717</v>
      </c>
      <c r="F1569" s="34">
        <v>5</v>
      </c>
      <c r="G1569" t="s">
        <v>1107</v>
      </c>
      <c r="H1569" t="s">
        <v>518</v>
      </c>
      <c r="I1569" s="43">
        <v>1200</v>
      </c>
      <c r="J1569" s="32" t="s">
        <v>435</v>
      </c>
      <c r="K1569">
        <v>3</v>
      </c>
      <c r="L1569">
        <v>2</v>
      </c>
      <c r="M1569">
        <v>63</v>
      </c>
      <c r="N1569" s="25" t="s">
        <v>166</v>
      </c>
      <c r="O1569" s="24" t="s">
        <v>34</v>
      </c>
      <c r="P1569" t="s">
        <v>519</v>
      </c>
      <c r="Q1569">
        <v>11</v>
      </c>
      <c r="R1569">
        <v>122</v>
      </c>
      <c r="S1569">
        <v>6</v>
      </c>
      <c r="T1569">
        <v>7</v>
      </c>
      <c r="U1569">
        <v>5</v>
      </c>
      <c r="Y1569" t="s">
        <v>1705</v>
      </c>
      <c r="Z1569">
        <v>1049</v>
      </c>
      <c r="AA1569" t="s">
        <v>546</v>
      </c>
    </row>
    <row r="1570" spans="1:27" x14ac:dyDescent="0.25">
      <c r="A1570" s="23" t="s">
        <v>314</v>
      </c>
      <c r="B1570" s="21" t="s">
        <v>347</v>
      </c>
      <c r="C1570" s="21" t="s">
        <v>2348</v>
      </c>
      <c r="D1570" s="37" t="str">
        <f>VLOOKUP(S1570, method!$A$1:$B$15, 2, 0)</f>
        <v>中前</v>
      </c>
      <c r="E1570">
        <v>18</v>
      </c>
      <c r="F1570">
        <v>9</v>
      </c>
      <c r="G1570" t="s">
        <v>544</v>
      </c>
      <c r="H1570" s="31" t="s">
        <v>450</v>
      </c>
      <c r="I1570" s="43">
        <v>1200</v>
      </c>
      <c r="J1570" s="32" t="s">
        <v>435</v>
      </c>
      <c r="K1570">
        <v>3</v>
      </c>
      <c r="L1570">
        <v>2</v>
      </c>
      <c r="M1570">
        <v>62</v>
      </c>
      <c r="N1570" s="21" t="s">
        <v>106</v>
      </c>
      <c r="O1570" s="17" t="s">
        <v>121</v>
      </c>
      <c r="P1570" t="s">
        <v>459</v>
      </c>
      <c r="Q1570">
        <v>4.9000000000000004</v>
      </c>
      <c r="R1570">
        <v>119</v>
      </c>
      <c r="S1570">
        <v>4</v>
      </c>
      <c r="T1570">
        <v>5</v>
      </c>
      <c r="U1570">
        <v>9</v>
      </c>
      <c r="Y1570" t="s">
        <v>1060</v>
      </c>
      <c r="Z1570">
        <v>1095</v>
      </c>
      <c r="AA1570" t="s">
        <v>77</v>
      </c>
    </row>
    <row r="1571" spans="1:27" x14ac:dyDescent="0.25">
      <c r="A1571" s="23" t="s">
        <v>314</v>
      </c>
      <c r="B1571" s="21" t="s">
        <v>347</v>
      </c>
      <c r="C1571" s="21" t="s">
        <v>2348</v>
      </c>
      <c r="D1571" s="35" t="str">
        <f>VLOOKUP(S1571, method!$A$1:$B$15, 2, 0)</f>
        <v>放頭</v>
      </c>
      <c r="E1571">
        <v>840</v>
      </c>
      <c r="F1571" s="28">
        <v>1</v>
      </c>
      <c r="G1571" t="s">
        <v>547</v>
      </c>
      <c r="H1571" s="31" t="s">
        <v>455</v>
      </c>
      <c r="I1571" s="43">
        <v>1200</v>
      </c>
      <c r="J1571" s="32" t="s">
        <v>446</v>
      </c>
      <c r="K1571">
        <v>4</v>
      </c>
      <c r="L1571">
        <v>6</v>
      </c>
      <c r="M1571">
        <v>56</v>
      </c>
      <c r="N1571" s="21" t="s">
        <v>106</v>
      </c>
      <c r="O1571" s="16" t="s">
        <v>29</v>
      </c>
      <c r="P1571" s="12" t="s">
        <v>591</v>
      </c>
      <c r="Q1571">
        <v>3.6</v>
      </c>
      <c r="R1571">
        <v>131</v>
      </c>
      <c r="S1571">
        <v>3</v>
      </c>
      <c r="T1571">
        <v>3</v>
      </c>
      <c r="U1571">
        <v>1</v>
      </c>
      <c r="Y1571" t="s">
        <v>317</v>
      </c>
      <c r="Z1571">
        <v>1102</v>
      </c>
      <c r="AA1571" t="s">
        <v>77</v>
      </c>
    </row>
    <row r="1572" spans="1:27" x14ac:dyDescent="0.25">
      <c r="A1572" s="23" t="s">
        <v>314</v>
      </c>
      <c r="B1572" s="21" t="s">
        <v>347</v>
      </c>
      <c r="C1572" s="21" t="s">
        <v>2348</v>
      </c>
      <c r="D1572" s="38" t="str">
        <f>VLOOKUP(S1572, method!$A$1:$B$15, 2, 0)</f>
        <v>留後</v>
      </c>
      <c r="E1572">
        <v>779</v>
      </c>
      <c r="F1572" s="34">
        <v>5</v>
      </c>
      <c r="G1572" t="s">
        <v>549</v>
      </c>
      <c r="H1572" s="31" t="s">
        <v>461</v>
      </c>
      <c r="I1572" s="43">
        <v>1200</v>
      </c>
      <c r="J1572" s="32" t="s">
        <v>446</v>
      </c>
      <c r="K1572">
        <v>4</v>
      </c>
      <c r="L1572">
        <v>12</v>
      </c>
      <c r="M1572">
        <v>56</v>
      </c>
      <c r="N1572" s="21" t="s">
        <v>106</v>
      </c>
      <c r="O1572" s="16" t="s">
        <v>13</v>
      </c>
      <c r="P1572" s="12">
        <v>2</v>
      </c>
      <c r="Q1572">
        <v>7.6</v>
      </c>
      <c r="R1572">
        <v>131</v>
      </c>
      <c r="S1572">
        <v>12</v>
      </c>
      <c r="T1572">
        <v>11</v>
      </c>
      <c r="U1572">
        <v>5</v>
      </c>
      <c r="Y1572" t="s">
        <v>1665</v>
      </c>
      <c r="Z1572">
        <v>1083</v>
      </c>
      <c r="AA1572" t="s">
        <v>890</v>
      </c>
    </row>
    <row r="1573" spans="1:27" x14ac:dyDescent="0.25">
      <c r="A1573" s="23" t="s">
        <v>314</v>
      </c>
      <c r="B1573" s="21" t="s">
        <v>347</v>
      </c>
      <c r="C1573" s="21" t="s">
        <v>2348</v>
      </c>
      <c r="D1573" s="36" t="str">
        <f>VLOOKUP(S1573, method!$A$1:$B$15, 2, 0)</f>
        <v>中後</v>
      </c>
      <c r="E1573">
        <v>701</v>
      </c>
      <c r="F1573" s="34">
        <v>5</v>
      </c>
      <c r="G1573" t="s">
        <v>526</v>
      </c>
      <c r="H1573" t="s">
        <v>434</v>
      </c>
      <c r="I1573">
        <v>1400</v>
      </c>
      <c r="J1573" s="32" t="s">
        <v>435</v>
      </c>
      <c r="K1573">
        <v>4</v>
      </c>
      <c r="L1573">
        <v>4</v>
      </c>
      <c r="M1573">
        <v>56</v>
      </c>
      <c r="N1573" s="21" t="s">
        <v>106</v>
      </c>
      <c r="O1573" s="18" t="s">
        <v>524</v>
      </c>
      <c r="P1573" t="s">
        <v>817</v>
      </c>
      <c r="Q1573">
        <v>4.5999999999999996</v>
      </c>
      <c r="R1573">
        <v>124</v>
      </c>
      <c r="S1573">
        <v>9</v>
      </c>
      <c r="T1573">
        <v>8</v>
      </c>
      <c r="U1573">
        <v>7</v>
      </c>
      <c r="V1573">
        <v>5</v>
      </c>
      <c r="Y1573" t="s">
        <v>1706</v>
      </c>
      <c r="Z1573">
        <v>1072</v>
      </c>
      <c r="AA1573" t="s">
        <v>16</v>
      </c>
    </row>
    <row r="1574" spans="1:27" x14ac:dyDescent="0.25">
      <c r="A1574" s="23" t="s">
        <v>314</v>
      </c>
      <c r="B1574" s="21" t="s">
        <v>347</v>
      </c>
      <c r="C1574" s="21" t="s">
        <v>2348</v>
      </c>
      <c r="D1574" s="38" t="str">
        <f>VLOOKUP(S1574, method!$A$1:$B$15, 2, 0)</f>
        <v>留後</v>
      </c>
      <c r="E1574">
        <v>622</v>
      </c>
      <c r="F1574" s="28">
        <v>3</v>
      </c>
      <c r="G1574" t="s">
        <v>985</v>
      </c>
      <c r="H1574" t="s">
        <v>434</v>
      </c>
      <c r="I1574">
        <v>1400</v>
      </c>
      <c r="J1574" s="32" t="s">
        <v>435</v>
      </c>
      <c r="K1574">
        <v>4</v>
      </c>
      <c r="L1574">
        <v>9</v>
      </c>
      <c r="M1574">
        <v>56</v>
      </c>
      <c r="N1574" s="21" t="s">
        <v>106</v>
      </c>
      <c r="O1574" s="19" t="s">
        <v>395</v>
      </c>
      <c r="P1574" s="12">
        <v>2</v>
      </c>
      <c r="Q1574">
        <v>12</v>
      </c>
      <c r="R1574">
        <v>131</v>
      </c>
      <c r="S1574">
        <v>13</v>
      </c>
      <c r="T1574">
        <v>13</v>
      </c>
      <c r="U1574">
        <v>11</v>
      </c>
      <c r="V1574">
        <v>3</v>
      </c>
      <c r="Y1574" t="s">
        <v>1707</v>
      </c>
      <c r="Z1574">
        <v>1077</v>
      </c>
      <c r="AA1574" t="s">
        <v>16</v>
      </c>
    </row>
    <row r="1575" spans="1:27" x14ac:dyDescent="0.25">
      <c r="A1575" s="23" t="s">
        <v>314</v>
      </c>
      <c r="B1575" s="21" t="s">
        <v>347</v>
      </c>
      <c r="C1575" s="21" t="s">
        <v>2348</v>
      </c>
      <c r="D1575" s="36" t="str">
        <f>VLOOKUP(S1575, method!$A$1:$B$15, 2, 0)</f>
        <v>中後</v>
      </c>
      <c r="E1575">
        <v>510</v>
      </c>
      <c r="F1575" s="28">
        <v>1</v>
      </c>
      <c r="G1575" t="s">
        <v>683</v>
      </c>
      <c r="H1575" t="s">
        <v>441</v>
      </c>
      <c r="I1575">
        <v>1400</v>
      </c>
      <c r="J1575" s="33" t="s">
        <v>499</v>
      </c>
      <c r="K1575">
        <v>4</v>
      </c>
      <c r="L1575">
        <v>11</v>
      </c>
      <c r="M1575">
        <v>49</v>
      </c>
      <c r="N1575" s="21" t="s">
        <v>106</v>
      </c>
      <c r="O1575" s="16" t="s">
        <v>13</v>
      </c>
      <c r="P1575" s="12" t="s">
        <v>451</v>
      </c>
      <c r="Q1575">
        <v>4.3</v>
      </c>
      <c r="R1575">
        <v>126</v>
      </c>
      <c r="S1575">
        <v>10</v>
      </c>
      <c r="T1575">
        <v>8</v>
      </c>
      <c r="U1575">
        <v>6</v>
      </c>
      <c r="V1575">
        <v>1</v>
      </c>
      <c r="Y1575" t="s">
        <v>1708</v>
      </c>
      <c r="Z1575">
        <v>1085</v>
      </c>
      <c r="AA1575" t="s">
        <v>16</v>
      </c>
    </row>
    <row r="1576" spans="1:27" x14ac:dyDescent="0.25">
      <c r="A1576" s="23" t="s">
        <v>314</v>
      </c>
      <c r="B1576" s="21" t="s">
        <v>347</v>
      </c>
      <c r="C1576" s="21" t="s">
        <v>2348</v>
      </c>
      <c r="D1576" s="36" t="str">
        <f>VLOOKUP(S1576, method!$A$1:$B$15, 2, 0)</f>
        <v>中後</v>
      </c>
      <c r="E1576">
        <v>381</v>
      </c>
      <c r="F1576" s="28">
        <v>3</v>
      </c>
      <c r="G1576" t="s">
        <v>602</v>
      </c>
      <c r="H1576" t="s">
        <v>539</v>
      </c>
      <c r="I1576">
        <v>1400</v>
      </c>
      <c r="J1576" s="32" t="s">
        <v>435</v>
      </c>
      <c r="K1576">
        <v>4</v>
      </c>
      <c r="L1576">
        <v>2</v>
      </c>
      <c r="M1576">
        <v>49</v>
      </c>
      <c r="N1576" s="21" t="s">
        <v>106</v>
      </c>
      <c r="O1576" s="16" t="s">
        <v>13</v>
      </c>
      <c r="P1576">
        <v>3</v>
      </c>
      <c r="Q1576">
        <v>4.5</v>
      </c>
      <c r="R1576">
        <v>126</v>
      </c>
      <c r="S1576">
        <v>10</v>
      </c>
      <c r="T1576">
        <v>9</v>
      </c>
      <c r="U1576">
        <v>7</v>
      </c>
      <c r="V1576">
        <v>3</v>
      </c>
      <c r="Y1576" t="s">
        <v>1325</v>
      </c>
      <c r="Z1576">
        <v>1086</v>
      </c>
      <c r="AA1576" t="s">
        <v>16</v>
      </c>
    </row>
    <row r="1577" spans="1:27" x14ac:dyDescent="0.25">
      <c r="A1577" s="23" t="s">
        <v>314</v>
      </c>
      <c r="B1577" s="21" t="s">
        <v>347</v>
      </c>
      <c r="C1577" s="21" t="s">
        <v>2348</v>
      </c>
      <c r="D1577" s="38" t="str">
        <f>VLOOKUP(S1577, method!$A$1:$B$15, 2, 0)</f>
        <v>留後</v>
      </c>
      <c r="E1577">
        <v>240</v>
      </c>
      <c r="F1577" s="34">
        <v>5</v>
      </c>
      <c r="G1577" t="s">
        <v>1316</v>
      </c>
      <c r="H1577" t="s">
        <v>434</v>
      </c>
      <c r="I1577" s="43">
        <v>1200</v>
      </c>
      <c r="J1577" s="32" t="s">
        <v>435</v>
      </c>
      <c r="K1577">
        <v>4</v>
      </c>
      <c r="L1577">
        <v>2</v>
      </c>
      <c r="M1577">
        <v>50</v>
      </c>
      <c r="N1577" s="21" t="s">
        <v>106</v>
      </c>
      <c r="O1577" s="22" t="s">
        <v>399</v>
      </c>
      <c r="P1577" s="12" t="s">
        <v>521</v>
      </c>
      <c r="Q1577">
        <v>29</v>
      </c>
      <c r="R1577">
        <v>126</v>
      </c>
      <c r="S1577">
        <v>12</v>
      </c>
      <c r="T1577">
        <v>13</v>
      </c>
      <c r="U1577">
        <v>5</v>
      </c>
      <c r="Y1577" t="s">
        <v>356</v>
      </c>
      <c r="Z1577">
        <v>1087</v>
      </c>
      <c r="AA1577" t="s">
        <v>16</v>
      </c>
    </row>
    <row r="1578" spans="1:27" x14ac:dyDescent="0.25">
      <c r="A1578" s="23" t="s">
        <v>314</v>
      </c>
      <c r="B1578" s="21" t="s">
        <v>347</v>
      </c>
      <c r="C1578" s="21" t="s">
        <v>2348</v>
      </c>
      <c r="D1578" s="37" t="str">
        <f>VLOOKUP(S1578, method!$A$1:$B$15, 2, 0)</f>
        <v>中前</v>
      </c>
      <c r="E1578">
        <v>168</v>
      </c>
      <c r="F1578">
        <v>14</v>
      </c>
      <c r="G1578" t="s">
        <v>993</v>
      </c>
      <c r="H1578" t="s">
        <v>539</v>
      </c>
      <c r="I1578" s="43">
        <v>1200</v>
      </c>
      <c r="J1578" s="32" t="s">
        <v>435</v>
      </c>
      <c r="K1578">
        <v>4</v>
      </c>
      <c r="L1578">
        <v>12</v>
      </c>
      <c r="M1578">
        <v>52</v>
      </c>
      <c r="N1578" s="21" t="s">
        <v>106</v>
      </c>
      <c r="O1578" s="16" t="s">
        <v>13</v>
      </c>
      <c r="P1578" t="s">
        <v>436</v>
      </c>
      <c r="Q1578">
        <v>7.1</v>
      </c>
      <c r="R1578">
        <v>128</v>
      </c>
      <c r="S1578">
        <v>4</v>
      </c>
      <c r="T1578">
        <v>6</v>
      </c>
      <c r="U1578">
        <v>14</v>
      </c>
      <c r="Y1578" t="s">
        <v>1299</v>
      </c>
      <c r="Z1578">
        <v>1097</v>
      </c>
      <c r="AA1578" t="s">
        <v>16</v>
      </c>
    </row>
    <row r="1579" spans="1:27" x14ac:dyDescent="0.25">
      <c r="A1579" s="23" t="s">
        <v>314</v>
      </c>
      <c r="B1579" s="21" t="s">
        <v>347</v>
      </c>
      <c r="C1579" s="21" t="s">
        <v>2348</v>
      </c>
      <c r="D1579" s="36" t="str">
        <f>VLOOKUP(S1579, method!$A$1:$B$15, 2, 0)</f>
        <v>中後</v>
      </c>
      <c r="E1579">
        <v>116</v>
      </c>
      <c r="F1579">
        <v>7</v>
      </c>
      <c r="G1579" t="s">
        <v>723</v>
      </c>
      <c r="H1579" t="s">
        <v>506</v>
      </c>
      <c r="I1579" s="43">
        <v>1200</v>
      </c>
      <c r="J1579" s="32" t="s">
        <v>446</v>
      </c>
      <c r="K1579">
        <v>4</v>
      </c>
      <c r="L1579">
        <v>9</v>
      </c>
      <c r="M1579">
        <v>52</v>
      </c>
      <c r="N1579" s="21" t="s">
        <v>106</v>
      </c>
      <c r="O1579" s="16" t="s">
        <v>13</v>
      </c>
      <c r="P1579" s="12" t="s">
        <v>558</v>
      </c>
      <c r="Q1579">
        <v>17</v>
      </c>
      <c r="R1579">
        <v>127</v>
      </c>
      <c r="S1579">
        <v>9</v>
      </c>
      <c r="T1579">
        <v>9</v>
      </c>
      <c r="U1579">
        <v>7</v>
      </c>
      <c r="Y1579" t="s">
        <v>1616</v>
      </c>
      <c r="Z1579">
        <v>1088</v>
      </c>
      <c r="AA1579" t="s">
        <v>235</v>
      </c>
    </row>
    <row r="1580" spans="1:27" x14ac:dyDescent="0.25">
      <c r="A1580" s="23" t="s">
        <v>314</v>
      </c>
      <c r="B1580" s="22" t="s">
        <v>2349</v>
      </c>
      <c r="C1580" s="22" t="s">
        <v>2350</v>
      </c>
      <c r="D1580" s="35" t="str">
        <f>VLOOKUP(S1580, method!$A$1:$B$15, 2, 0)</f>
        <v>放頭</v>
      </c>
      <c r="E1580">
        <v>25</v>
      </c>
      <c r="F1580" s="28">
        <v>3</v>
      </c>
      <c r="G1580" t="s">
        <v>587</v>
      </c>
      <c r="H1580" t="s">
        <v>518</v>
      </c>
      <c r="I1580">
        <v>1000</v>
      </c>
      <c r="J1580" s="32" t="s">
        <v>446</v>
      </c>
      <c r="K1580">
        <v>3</v>
      </c>
      <c r="L1580">
        <v>6</v>
      </c>
      <c r="M1580">
        <v>63</v>
      </c>
      <c r="N1580" s="19" t="s">
        <v>94</v>
      </c>
      <c r="O1580" s="19" t="s">
        <v>101</v>
      </c>
      <c r="P1580" t="s">
        <v>474</v>
      </c>
      <c r="Q1580">
        <v>9.4</v>
      </c>
      <c r="R1580">
        <v>122</v>
      </c>
      <c r="S1580">
        <v>2</v>
      </c>
      <c r="T1580">
        <v>3</v>
      </c>
      <c r="U1580">
        <v>3</v>
      </c>
      <c r="Y1580" t="s">
        <v>1709</v>
      </c>
      <c r="Z1580">
        <v>1182</v>
      </c>
      <c r="AA1580" t="s">
        <v>546</v>
      </c>
    </row>
    <row r="1581" spans="1:27" x14ac:dyDescent="0.25">
      <c r="A1581" s="23" t="s">
        <v>314</v>
      </c>
      <c r="B1581" s="22" t="s">
        <v>2349</v>
      </c>
      <c r="C1581" s="22" t="s">
        <v>2350</v>
      </c>
      <c r="D1581" s="37" t="str">
        <f>VLOOKUP(S1581, method!$A$1:$B$15, 2, 0)</f>
        <v>中前</v>
      </c>
      <c r="E1581">
        <v>804</v>
      </c>
      <c r="F1581" s="28">
        <v>2</v>
      </c>
      <c r="G1581" t="s">
        <v>676</v>
      </c>
      <c r="H1581" t="s">
        <v>429</v>
      </c>
      <c r="I1581">
        <v>1000</v>
      </c>
      <c r="J1581" s="32" t="s">
        <v>435</v>
      </c>
      <c r="K1581">
        <v>3</v>
      </c>
      <c r="L1581">
        <v>6</v>
      </c>
      <c r="M1581">
        <v>62</v>
      </c>
      <c r="N1581" s="19" t="s">
        <v>94</v>
      </c>
      <c r="O1581" s="19" t="s">
        <v>101</v>
      </c>
      <c r="P1581" s="12" t="s">
        <v>591</v>
      </c>
      <c r="Q1581">
        <v>16</v>
      </c>
      <c r="R1581">
        <v>117</v>
      </c>
      <c r="S1581">
        <v>5</v>
      </c>
      <c r="T1581">
        <v>4</v>
      </c>
      <c r="U1581">
        <v>2</v>
      </c>
      <c r="Y1581" t="s">
        <v>1710</v>
      </c>
      <c r="Z1581">
        <v>1186</v>
      </c>
      <c r="AA1581" t="s">
        <v>546</v>
      </c>
    </row>
    <row r="1582" spans="1:27" x14ac:dyDescent="0.25">
      <c r="A1582" s="23" t="s">
        <v>314</v>
      </c>
      <c r="B1582" s="22" t="s">
        <v>2349</v>
      </c>
      <c r="C1582" s="22" t="s">
        <v>2350</v>
      </c>
      <c r="D1582" s="37" t="str">
        <f>VLOOKUP(S1582, method!$A$1:$B$15, 2, 0)</f>
        <v>中前</v>
      </c>
      <c r="E1582">
        <v>705</v>
      </c>
      <c r="F1582">
        <v>7</v>
      </c>
      <c r="G1582" t="s">
        <v>526</v>
      </c>
      <c r="H1582" t="s">
        <v>434</v>
      </c>
      <c r="I1582">
        <v>1000</v>
      </c>
      <c r="J1582" s="32" t="s">
        <v>435</v>
      </c>
      <c r="K1582">
        <v>3</v>
      </c>
      <c r="L1582">
        <v>6</v>
      </c>
      <c r="M1582">
        <v>62</v>
      </c>
      <c r="N1582" s="19" t="s">
        <v>94</v>
      </c>
      <c r="O1582" s="19" t="s">
        <v>101</v>
      </c>
      <c r="P1582" t="s">
        <v>474</v>
      </c>
      <c r="Q1582">
        <v>10</v>
      </c>
      <c r="R1582">
        <v>118</v>
      </c>
      <c r="S1582">
        <v>5</v>
      </c>
      <c r="T1582">
        <v>3</v>
      </c>
      <c r="U1582">
        <v>7</v>
      </c>
      <c r="Y1582" t="s">
        <v>1711</v>
      </c>
      <c r="Z1582">
        <v>1174</v>
      </c>
      <c r="AA1582" t="s">
        <v>546</v>
      </c>
    </row>
    <row r="1583" spans="1:27" x14ac:dyDescent="0.25">
      <c r="A1583" s="23" t="s">
        <v>314</v>
      </c>
      <c r="B1583" s="22" t="s">
        <v>2349</v>
      </c>
      <c r="C1583" s="22" t="s">
        <v>2350</v>
      </c>
      <c r="D1583" s="38" t="str">
        <f>VLOOKUP(S1583, method!$A$1:$B$15, 2, 0)</f>
        <v>留後</v>
      </c>
      <c r="E1583">
        <v>660</v>
      </c>
      <c r="F1583" s="28">
        <v>2</v>
      </c>
      <c r="G1583" t="s">
        <v>1341</v>
      </c>
      <c r="H1583" t="s">
        <v>429</v>
      </c>
      <c r="I1583">
        <v>1000</v>
      </c>
      <c r="J1583" s="32" t="s">
        <v>435</v>
      </c>
      <c r="K1583">
        <v>4</v>
      </c>
      <c r="L1583">
        <v>13</v>
      </c>
      <c r="M1583">
        <v>60</v>
      </c>
      <c r="N1583" s="19" t="s">
        <v>94</v>
      </c>
      <c r="O1583" s="20" t="s">
        <v>19</v>
      </c>
      <c r="P1583" s="12" t="s">
        <v>662</v>
      </c>
      <c r="Q1583">
        <v>4</v>
      </c>
      <c r="R1583">
        <v>135</v>
      </c>
      <c r="S1583">
        <v>13</v>
      </c>
      <c r="T1583">
        <v>6</v>
      </c>
      <c r="U1583">
        <v>2</v>
      </c>
      <c r="Y1583" t="s">
        <v>1404</v>
      </c>
      <c r="Z1583">
        <v>1186</v>
      </c>
      <c r="AA1583" t="s">
        <v>546</v>
      </c>
    </row>
    <row r="1584" spans="1:27" x14ac:dyDescent="0.25">
      <c r="A1584" s="23" t="s">
        <v>314</v>
      </c>
      <c r="B1584" s="22" t="s">
        <v>2349</v>
      </c>
      <c r="C1584" s="22" t="s">
        <v>2350</v>
      </c>
      <c r="D1584" s="37" t="str">
        <f>VLOOKUP(S1584, method!$A$1:$B$15, 2, 0)</f>
        <v>中前</v>
      </c>
      <c r="E1584">
        <v>582</v>
      </c>
      <c r="F1584" s="28">
        <v>2</v>
      </c>
      <c r="G1584" t="s">
        <v>1377</v>
      </c>
      <c r="H1584" t="s">
        <v>429</v>
      </c>
      <c r="I1584">
        <v>1000</v>
      </c>
      <c r="J1584" s="32" t="s">
        <v>435</v>
      </c>
      <c r="K1584">
        <v>4</v>
      </c>
      <c r="L1584">
        <v>14</v>
      </c>
      <c r="M1584">
        <v>59</v>
      </c>
      <c r="N1584" s="19" t="s">
        <v>94</v>
      </c>
      <c r="O1584" s="19" t="s">
        <v>101</v>
      </c>
      <c r="P1584" s="12" t="s">
        <v>591</v>
      </c>
      <c r="Q1584">
        <v>7.9</v>
      </c>
      <c r="R1584">
        <v>134</v>
      </c>
      <c r="S1584">
        <v>5</v>
      </c>
      <c r="T1584">
        <v>4</v>
      </c>
      <c r="U1584">
        <v>2</v>
      </c>
      <c r="Y1584" t="s">
        <v>1712</v>
      </c>
      <c r="Z1584">
        <v>1172</v>
      </c>
      <c r="AA1584" t="s">
        <v>546</v>
      </c>
    </row>
    <row r="1585" spans="1:27" x14ac:dyDescent="0.25">
      <c r="A1585" s="23" t="s">
        <v>314</v>
      </c>
      <c r="B1585" s="22" t="s">
        <v>2349</v>
      </c>
      <c r="C1585" s="22" t="s">
        <v>2350</v>
      </c>
      <c r="D1585" s="37" t="str">
        <f>VLOOKUP(S1585, method!$A$1:$B$15, 2, 0)</f>
        <v>中前</v>
      </c>
      <c r="E1585">
        <v>512</v>
      </c>
      <c r="F1585" s="34">
        <v>5</v>
      </c>
      <c r="G1585" t="s">
        <v>683</v>
      </c>
      <c r="H1585" t="s">
        <v>441</v>
      </c>
      <c r="I1585" s="43">
        <v>1200</v>
      </c>
      <c r="J1585" s="33" t="s">
        <v>499</v>
      </c>
      <c r="K1585">
        <v>3</v>
      </c>
      <c r="L1585">
        <v>5</v>
      </c>
      <c r="M1585">
        <v>60</v>
      </c>
      <c r="N1585" s="19" t="s">
        <v>94</v>
      </c>
      <c r="O1585" s="19" t="s">
        <v>101</v>
      </c>
      <c r="P1585">
        <v>3</v>
      </c>
      <c r="Q1585">
        <v>27</v>
      </c>
      <c r="R1585">
        <v>120</v>
      </c>
      <c r="S1585">
        <v>6</v>
      </c>
      <c r="T1585">
        <v>6</v>
      </c>
      <c r="U1585">
        <v>5</v>
      </c>
      <c r="Y1585" t="s">
        <v>1060</v>
      </c>
      <c r="Z1585">
        <v>1166</v>
      </c>
      <c r="AA1585" t="s">
        <v>546</v>
      </c>
    </row>
    <row r="1586" spans="1:27" x14ac:dyDescent="0.25">
      <c r="A1586" s="23" t="s">
        <v>314</v>
      </c>
      <c r="B1586" s="22" t="s">
        <v>2349</v>
      </c>
      <c r="C1586" s="22" t="s">
        <v>2350</v>
      </c>
      <c r="D1586" s="36" t="str">
        <f>VLOOKUP(S1586, method!$A$1:$B$15, 2, 0)</f>
        <v>中後</v>
      </c>
      <c r="E1586">
        <v>436</v>
      </c>
      <c r="F1586">
        <v>6</v>
      </c>
      <c r="G1586" t="s">
        <v>463</v>
      </c>
      <c r="H1586" t="s">
        <v>441</v>
      </c>
      <c r="I1586" s="43">
        <v>1200</v>
      </c>
      <c r="J1586" s="32" t="s">
        <v>446</v>
      </c>
      <c r="K1586">
        <v>3</v>
      </c>
      <c r="L1586">
        <v>6</v>
      </c>
      <c r="M1586">
        <v>62</v>
      </c>
      <c r="N1586" s="19" t="s">
        <v>94</v>
      </c>
      <c r="O1586" s="19" t="s">
        <v>101</v>
      </c>
      <c r="P1586">
        <v>5</v>
      </c>
      <c r="Q1586">
        <v>18</v>
      </c>
      <c r="R1586">
        <v>115</v>
      </c>
      <c r="S1586">
        <v>9</v>
      </c>
      <c r="T1586">
        <v>9</v>
      </c>
      <c r="U1586">
        <v>6</v>
      </c>
      <c r="Y1586" t="s">
        <v>1713</v>
      </c>
      <c r="Z1586">
        <v>1162</v>
      </c>
      <c r="AA1586" t="s">
        <v>546</v>
      </c>
    </row>
    <row r="1587" spans="1:27" x14ac:dyDescent="0.25">
      <c r="A1587" s="23" t="s">
        <v>314</v>
      </c>
      <c r="B1587" s="22" t="s">
        <v>2349</v>
      </c>
      <c r="C1587" s="22" t="s">
        <v>2350</v>
      </c>
      <c r="D1587" s="37" t="str">
        <f>VLOOKUP(S1587, method!$A$1:$B$15, 2, 0)</f>
        <v>中前</v>
      </c>
      <c r="E1587">
        <v>416</v>
      </c>
      <c r="F1587">
        <v>9</v>
      </c>
      <c r="G1587" t="s">
        <v>1159</v>
      </c>
      <c r="H1587" t="s">
        <v>429</v>
      </c>
      <c r="I1587" s="43">
        <v>1200</v>
      </c>
      <c r="J1587" s="32" t="s">
        <v>435</v>
      </c>
      <c r="K1587">
        <v>3</v>
      </c>
      <c r="L1587">
        <v>11</v>
      </c>
      <c r="M1587">
        <v>64</v>
      </c>
      <c r="N1587" s="19" t="s">
        <v>94</v>
      </c>
      <c r="O1587" s="20" t="s">
        <v>58</v>
      </c>
      <c r="P1587" t="s">
        <v>519</v>
      </c>
      <c r="Q1587">
        <v>38</v>
      </c>
      <c r="R1587">
        <v>122</v>
      </c>
      <c r="S1587">
        <v>6</v>
      </c>
      <c r="T1587">
        <v>10</v>
      </c>
      <c r="U1587">
        <v>9</v>
      </c>
      <c r="Y1587" t="s">
        <v>1126</v>
      </c>
      <c r="Z1587">
        <v>1169</v>
      </c>
      <c r="AA1587" t="s">
        <v>762</v>
      </c>
    </row>
    <row r="1588" spans="1:27" x14ac:dyDescent="0.25">
      <c r="A1588" s="23" t="s">
        <v>314</v>
      </c>
      <c r="B1588" s="22" t="s">
        <v>2349</v>
      </c>
      <c r="C1588" s="22" t="s">
        <v>2350</v>
      </c>
      <c r="D1588" s="36" t="str">
        <f>VLOOKUP(S1588, method!$A$1:$B$15, 2, 0)</f>
        <v>中後</v>
      </c>
      <c r="E1588">
        <v>283</v>
      </c>
      <c r="F1588">
        <v>13</v>
      </c>
      <c r="G1588" t="s">
        <v>538</v>
      </c>
      <c r="H1588" t="s">
        <v>539</v>
      </c>
      <c r="I1588" s="43">
        <v>1200</v>
      </c>
      <c r="J1588" s="32" t="s">
        <v>435</v>
      </c>
      <c r="K1588">
        <v>3</v>
      </c>
      <c r="L1588">
        <v>6</v>
      </c>
      <c r="M1588">
        <v>65</v>
      </c>
      <c r="N1588" s="19" t="s">
        <v>94</v>
      </c>
      <c r="O1588" s="27" t="s">
        <v>93</v>
      </c>
      <c r="P1588" t="s">
        <v>572</v>
      </c>
      <c r="Q1588">
        <v>11</v>
      </c>
      <c r="R1588">
        <v>121</v>
      </c>
      <c r="S1588">
        <v>8</v>
      </c>
      <c r="T1588">
        <v>12</v>
      </c>
      <c r="U1588">
        <v>13</v>
      </c>
      <c r="Y1588" t="s">
        <v>1124</v>
      </c>
      <c r="Z1588">
        <v>1180</v>
      </c>
      <c r="AA1588" t="s">
        <v>26</v>
      </c>
    </row>
    <row r="1589" spans="1:27" x14ac:dyDescent="0.25">
      <c r="A1589" s="23" t="s">
        <v>314</v>
      </c>
      <c r="B1589" s="22" t="s">
        <v>2349</v>
      </c>
      <c r="C1589" s="22" t="s">
        <v>2350</v>
      </c>
      <c r="D1589" s="37" t="str">
        <f>VLOOKUP(S1589, method!$A$1:$B$15, 2, 0)</f>
        <v>中前</v>
      </c>
      <c r="E1589">
        <v>209</v>
      </c>
      <c r="F1589">
        <v>10</v>
      </c>
      <c r="G1589" t="s">
        <v>1053</v>
      </c>
      <c r="H1589" t="s">
        <v>429</v>
      </c>
      <c r="I1589">
        <v>1400</v>
      </c>
      <c r="J1589" s="32" t="s">
        <v>446</v>
      </c>
      <c r="K1589">
        <v>3</v>
      </c>
      <c r="L1589">
        <v>14</v>
      </c>
      <c r="M1589">
        <v>66</v>
      </c>
      <c r="N1589" s="19" t="s">
        <v>94</v>
      </c>
      <c r="O1589" s="17" t="s">
        <v>393</v>
      </c>
      <c r="P1589" t="s">
        <v>488</v>
      </c>
      <c r="Q1589">
        <v>6</v>
      </c>
      <c r="R1589">
        <v>122</v>
      </c>
      <c r="S1589">
        <v>7</v>
      </c>
      <c r="T1589">
        <v>7</v>
      </c>
      <c r="U1589">
        <v>7</v>
      </c>
      <c r="V1589">
        <v>10</v>
      </c>
      <c r="Y1589" t="s">
        <v>1648</v>
      </c>
      <c r="Z1589">
        <v>1175</v>
      </c>
      <c r="AA1589" t="s">
        <v>546</v>
      </c>
    </row>
    <row r="1590" spans="1:27" x14ac:dyDescent="0.25">
      <c r="A1590" s="23" t="s">
        <v>314</v>
      </c>
      <c r="B1590" s="22" t="s">
        <v>2349</v>
      </c>
      <c r="C1590" s="22" t="s">
        <v>2350</v>
      </c>
      <c r="D1590" s="35" t="str">
        <f>VLOOKUP(S1590, method!$A$1:$B$15, 2, 0)</f>
        <v>放頭</v>
      </c>
      <c r="E1590">
        <v>154</v>
      </c>
      <c r="F1590" s="28">
        <v>3</v>
      </c>
      <c r="G1590" t="s">
        <v>609</v>
      </c>
      <c r="H1590" t="s">
        <v>441</v>
      </c>
      <c r="I1590" s="43">
        <v>1200</v>
      </c>
      <c r="J1590" s="32" t="s">
        <v>446</v>
      </c>
      <c r="K1590">
        <v>3</v>
      </c>
      <c r="L1590">
        <v>1</v>
      </c>
      <c r="M1590">
        <v>66</v>
      </c>
      <c r="N1590" s="19" t="s">
        <v>94</v>
      </c>
      <c r="O1590" s="18" t="s">
        <v>116</v>
      </c>
      <c r="P1590" t="s">
        <v>519</v>
      </c>
      <c r="Q1590">
        <v>5.5</v>
      </c>
      <c r="R1590">
        <v>124</v>
      </c>
      <c r="S1590">
        <v>3</v>
      </c>
      <c r="T1590">
        <v>3</v>
      </c>
      <c r="U1590">
        <v>3</v>
      </c>
      <c r="Y1590" t="s">
        <v>366</v>
      </c>
      <c r="Z1590">
        <v>1181</v>
      </c>
      <c r="AA1590" t="s">
        <v>546</v>
      </c>
    </row>
    <row r="1591" spans="1:27" x14ac:dyDescent="0.25">
      <c r="A1591" s="24" t="s">
        <v>349</v>
      </c>
      <c r="B1591" s="23" t="s">
        <v>350</v>
      </c>
      <c r="C1591" s="23" t="s">
        <v>2351</v>
      </c>
      <c r="D1591" s="35" t="str">
        <f>VLOOKUP(S1591, method!$A$1:$B$15, 2, 0)</f>
        <v>放頭</v>
      </c>
      <c r="E1591">
        <v>18</v>
      </c>
      <c r="F1591" s="34">
        <v>5</v>
      </c>
      <c r="G1591" t="s">
        <v>544</v>
      </c>
      <c r="H1591" s="31" t="s">
        <v>450</v>
      </c>
      <c r="I1591" s="43">
        <v>1200</v>
      </c>
      <c r="J1591" s="32" t="s">
        <v>435</v>
      </c>
      <c r="K1591">
        <v>3</v>
      </c>
      <c r="L1591">
        <v>12</v>
      </c>
      <c r="M1591">
        <v>80</v>
      </c>
      <c r="N1591" s="22" t="s">
        <v>39</v>
      </c>
      <c r="O1591" s="20" t="s">
        <v>19</v>
      </c>
      <c r="P1591">
        <v>3</v>
      </c>
      <c r="Q1591">
        <v>10</v>
      </c>
      <c r="R1591">
        <v>135</v>
      </c>
      <c r="S1591">
        <v>2</v>
      </c>
      <c r="T1591">
        <v>2</v>
      </c>
      <c r="U1591">
        <v>5</v>
      </c>
      <c r="Y1591" t="s">
        <v>814</v>
      </c>
      <c r="Z1591">
        <v>1175</v>
      </c>
      <c r="AA1591" t="s">
        <v>147</v>
      </c>
    </row>
    <row r="1592" spans="1:27" x14ac:dyDescent="0.25">
      <c r="A1592" s="24" t="s">
        <v>349</v>
      </c>
      <c r="B1592" s="23" t="s">
        <v>350</v>
      </c>
      <c r="C1592" s="23" t="s">
        <v>2351</v>
      </c>
      <c r="D1592" s="37" t="str">
        <f>VLOOKUP(S1592, method!$A$1:$B$15, 2, 0)</f>
        <v>中前</v>
      </c>
      <c r="E1592">
        <v>847</v>
      </c>
      <c r="F1592">
        <v>6</v>
      </c>
      <c r="G1592" t="s">
        <v>547</v>
      </c>
      <c r="H1592" s="31" t="s">
        <v>455</v>
      </c>
      <c r="I1592" s="43">
        <v>1200</v>
      </c>
      <c r="J1592" s="32" t="s">
        <v>446</v>
      </c>
      <c r="K1592">
        <v>3</v>
      </c>
      <c r="L1592">
        <v>8</v>
      </c>
      <c r="M1592">
        <v>80</v>
      </c>
      <c r="N1592" s="22" t="s">
        <v>39</v>
      </c>
      <c r="O1592" s="20" t="s">
        <v>19</v>
      </c>
      <c r="P1592" s="12" t="s">
        <v>456</v>
      </c>
      <c r="Q1592">
        <v>5.5</v>
      </c>
      <c r="R1592">
        <v>135</v>
      </c>
      <c r="S1592">
        <v>4</v>
      </c>
      <c r="T1592">
        <v>2</v>
      </c>
      <c r="U1592">
        <v>6</v>
      </c>
      <c r="Y1592" t="s">
        <v>283</v>
      </c>
      <c r="Z1592">
        <v>1178</v>
      </c>
      <c r="AA1592" t="s">
        <v>147</v>
      </c>
    </row>
    <row r="1593" spans="1:27" x14ac:dyDescent="0.25">
      <c r="A1593" s="24" t="s">
        <v>349</v>
      </c>
      <c r="B1593" s="23" t="s">
        <v>350</v>
      </c>
      <c r="C1593" s="23" t="s">
        <v>2351</v>
      </c>
      <c r="D1593" s="35" t="str">
        <f>VLOOKUP(S1593, method!$A$1:$B$15, 2, 0)</f>
        <v>放頭</v>
      </c>
      <c r="E1593">
        <v>786</v>
      </c>
      <c r="F1593" s="28">
        <v>1</v>
      </c>
      <c r="G1593" t="s">
        <v>549</v>
      </c>
      <c r="H1593" s="31" t="s">
        <v>461</v>
      </c>
      <c r="I1593" s="43">
        <v>1200</v>
      </c>
      <c r="J1593" s="32" t="s">
        <v>446</v>
      </c>
      <c r="K1593">
        <v>3</v>
      </c>
      <c r="L1593">
        <v>6</v>
      </c>
      <c r="M1593">
        <v>72</v>
      </c>
      <c r="N1593" s="22" t="s">
        <v>39</v>
      </c>
      <c r="O1593" s="20" t="s">
        <v>19</v>
      </c>
      <c r="P1593" s="12" t="s">
        <v>480</v>
      </c>
      <c r="Q1593">
        <v>5.3</v>
      </c>
      <c r="R1593">
        <v>127</v>
      </c>
      <c r="S1593">
        <v>1</v>
      </c>
      <c r="T1593">
        <v>1</v>
      </c>
      <c r="U1593">
        <v>1</v>
      </c>
      <c r="Y1593" t="s">
        <v>1714</v>
      </c>
      <c r="Z1593">
        <v>1180</v>
      </c>
      <c r="AA1593" t="s">
        <v>147</v>
      </c>
    </row>
    <row r="1594" spans="1:27" x14ac:dyDescent="0.25">
      <c r="A1594" s="24" t="s">
        <v>349</v>
      </c>
      <c r="B1594" s="23" t="s">
        <v>350</v>
      </c>
      <c r="C1594" s="23" t="s">
        <v>2351</v>
      </c>
      <c r="D1594" s="35" t="str">
        <f>VLOOKUP(S1594, method!$A$1:$B$15, 2, 0)</f>
        <v>放頭</v>
      </c>
      <c r="E1594">
        <v>696</v>
      </c>
      <c r="F1594" s="28">
        <v>1</v>
      </c>
      <c r="G1594" t="s">
        <v>593</v>
      </c>
      <c r="H1594" s="31" t="s">
        <v>461</v>
      </c>
      <c r="I1594" s="43">
        <v>1200</v>
      </c>
      <c r="J1594" s="32" t="s">
        <v>446</v>
      </c>
      <c r="K1594">
        <v>3</v>
      </c>
      <c r="L1594">
        <v>5</v>
      </c>
      <c r="M1594">
        <v>66</v>
      </c>
      <c r="N1594" s="22" t="s">
        <v>39</v>
      </c>
      <c r="O1594" s="20" t="s">
        <v>19</v>
      </c>
      <c r="P1594" s="12" t="s">
        <v>914</v>
      </c>
      <c r="Q1594">
        <v>4</v>
      </c>
      <c r="R1594">
        <v>123</v>
      </c>
      <c r="S1594">
        <v>2</v>
      </c>
      <c r="T1594">
        <v>2</v>
      </c>
      <c r="U1594">
        <v>1</v>
      </c>
      <c r="Y1594" t="s">
        <v>351</v>
      </c>
      <c r="Z1594">
        <v>1191</v>
      </c>
      <c r="AA1594" t="s">
        <v>147</v>
      </c>
    </row>
    <row r="1595" spans="1:27" x14ac:dyDescent="0.25">
      <c r="A1595" s="24" t="s">
        <v>349</v>
      </c>
      <c r="B1595" s="23" t="s">
        <v>350</v>
      </c>
      <c r="C1595" s="23" t="s">
        <v>2351</v>
      </c>
      <c r="D1595" s="35" t="str">
        <f>VLOOKUP(S1595, method!$A$1:$B$15, 2, 0)</f>
        <v>放頭</v>
      </c>
      <c r="E1595">
        <v>638</v>
      </c>
      <c r="F1595">
        <v>6</v>
      </c>
      <c r="G1595" t="s">
        <v>712</v>
      </c>
      <c r="H1595" s="42" t="s">
        <v>445</v>
      </c>
      <c r="I1595" s="43">
        <v>1200</v>
      </c>
      <c r="J1595" s="32" t="s">
        <v>446</v>
      </c>
      <c r="K1595">
        <v>3</v>
      </c>
      <c r="L1595">
        <v>10</v>
      </c>
      <c r="M1595">
        <v>66</v>
      </c>
      <c r="N1595" s="22" t="s">
        <v>39</v>
      </c>
      <c r="O1595" s="19" t="s">
        <v>101</v>
      </c>
      <c r="P1595" s="12" t="s">
        <v>451</v>
      </c>
      <c r="Q1595">
        <v>11</v>
      </c>
      <c r="R1595">
        <v>122</v>
      </c>
      <c r="S1595">
        <v>1</v>
      </c>
      <c r="T1595">
        <v>1</v>
      </c>
      <c r="U1595">
        <v>6</v>
      </c>
      <c r="Y1595" t="s">
        <v>372</v>
      </c>
      <c r="Z1595">
        <v>1195</v>
      </c>
      <c r="AA1595" t="s">
        <v>147</v>
      </c>
    </row>
    <row r="1596" spans="1:27" x14ac:dyDescent="0.25">
      <c r="A1596" s="24" t="s">
        <v>349</v>
      </c>
      <c r="B1596" s="23" t="s">
        <v>350</v>
      </c>
      <c r="C1596" s="23" t="s">
        <v>2351</v>
      </c>
      <c r="D1596" s="37" t="str">
        <f>VLOOKUP(S1596, method!$A$1:$B$15, 2, 0)</f>
        <v>中前</v>
      </c>
      <c r="E1596">
        <v>559</v>
      </c>
      <c r="F1596" s="28">
        <v>1</v>
      </c>
      <c r="G1596" t="s">
        <v>557</v>
      </c>
      <c r="H1596" s="30" t="s">
        <v>445</v>
      </c>
      <c r="I1596" s="43">
        <v>1200</v>
      </c>
      <c r="J1596" s="32" t="s">
        <v>446</v>
      </c>
      <c r="K1596">
        <v>4</v>
      </c>
      <c r="L1596">
        <v>6</v>
      </c>
      <c r="M1596">
        <v>59</v>
      </c>
      <c r="N1596" s="22" t="s">
        <v>39</v>
      </c>
      <c r="O1596" s="16" t="s">
        <v>13</v>
      </c>
      <c r="P1596" s="12" t="s">
        <v>431</v>
      </c>
      <c r="Q1596">
        <v>3.2</v>
      </c>
      <c r="R1596">
        <v>135</v>
      </c>
      <c r="S1596">
        <v>4</v>
      </c>
      <c r="T1596">
        <v>3</v>
      </c>
      <c r="U1596">
        <v>1</v>
      </c>
      <c r="Y1596" t="s">
        <v>1684</v>
      </c>
      <c r="Z1596">
        <v>1190</v>
      </c>
      <c r="AA1596" t="s">
        <v>147</v>
      </c>
    </row>
    <row r="1597" spans="1:27" x14ac:dyDescent="0.25">
      <c r="A1597" s="24" t="s">
        <v>349</v>
      </c>
      <c r="B1597" s="23" t="s">
        <v>350</v>
      </c>
      <c r="C1597" s="23" t="s">
        <v>2351</v>
      </c>
      <c r="D1597" s="35" t="str">
        <f>VLOOKUP(S1597, method!$A$1:$B$15, 2, 0)</f>
        <v>放頭</v>
      </c>
      <c r="E1597">
        <v>479</v>
      </c>
      <c r="F1597" s="28">
        <v>1</v>
      </c>
      <c r="G1597" t="s">
        <v>458</v>
      </c>
      <c r="H1597" s="30" t="s">
        <v>445</v>
      </c>
      <c r="I1597" s="43">
        <v>1200</v>
      </c>
      <c r="J1597" s="32" t="s">
        <v>435</v>
      </c>
      <c r="K1597">
        <v>4</v>
      </c>
      <c r="L1597">
        <v>1</v>
      </c>
      <c r="M1597">
        <v>53</v>
      </c>
      <c r="N1597" s="22" t="s">
        <v>39</v>
      </c>
      <c r="O1597" s="16" t="s">
        <v>13</v>
      </c>
      <c r="P1597" s="12" t="s">
        <v>662</v>
      </c>
      <c r="Q1597">
        <v>1.4</v>
      </c>
      <c r="R1597">
        <v>129</v>
      </c>
      <c r="S1597">
        <v>1</v>
      </c>
      <c r="T1597">
        <v>1</v>
      </c>
      <c r="U1597">
        <v>1</v>
      </c>
      <c r="Y1597" t="s">
        <v>1133</v>
      </c>
      <c r="Z1597">
        <v>1185</v>
      </c>
      <c r="AA1597" t="s">
        <v>147</v>
      </c>
    </row>
    <row r="1598" spans="1:27" x14ac:dyDescent="0.25">
      <c r="A1598" s="24" t="s">
        <v>349</v>
      </c>
      <c r="B1598" s="23" t="s">
        <v>350</v>
      </c>
      <c r="C1598" s="23" t="s">
        <v>2351</v>
      </c>
      <c r="D1598" s="37" t="str">
        <f>VLOOKUP(S1598, method!$A$1:$B$15, 2, 0)</f>
        <v>中前</v>
      </c>
      <c r="E1598">
        <v>429</v>
      </c>
      <c r="F1598" s="28">
        <v>3</v>
      </c>
      <c r="G1598" t="s">
        <v>463</v>
      </c>
      <c r="H1598" t="s">
        <v>441</v>
      </c>
      <c r="I1598" s="43">
        <v>1200</v>
      </c>
      <c r="J1598" s="32" t="s">
        <v>446</v>
      </c>
      <c r="K1598">
        <v>4</v>
      </c>
      <c r="L1598">
        <v>12</v>
      </c>
      <c r="M1598">
        <v>52</v>
      </c>
      <c r="N1598" s="22" t="s">
        <v>39</v>
      </c>
      <c r="O1598" s="27" t="s">
        <v>400</v>
      </c>
      <c r="P1598" s="12" t="s">
        <v>464</v>
      </c>
      <c r="Q1598">
        <v>5.5</v>
      </c>
      <c r="R1598">
        <v>128</v>
      </c>
      <c r="S1598">
        <v>5</v>
      </c>
      <c r="T1598">
        <v>5</v>
      </c>
      <c r="U1598">
        <v>3</v>
      </c>
      <c r="Y1598" t="s">
        <v>1158</v>
      </c>
      <c r="Z1598">
        <v>1187</v>
      </c>
      <c r="AA1598" t="s">
        <v>147</v>
      </c>
    </row>
    <row r="1599" spans="1:27" x14ac:dyDescent="0.25">
      <c r="A1599" s="24" t="s">
        <v>349</v>
      </c>
      <c r="B1599" s="23" t="s">
        <v>350</v>
      </c>
      <c r="C1599" s="23" t="s">
        <v>2351</v>
      </c>
      <c r="D1599" s="35" t="str">
        <f>VLOOKUP(S1599, method!$A$1:$B$15, 2, 0)</f>
        <v>放頭</v>
      </c>
      <c r="E1599">
        <v>393</v>
      </c>
      <c r="F1599" s="28">
        <v>2</v>
      </c>
      <c r="G1599" t="s">
        <v>1042</v>
      </c>
      <c r="H1599" t="s">
        <v>506</v>
      </c>
      <c r="I1599" s="43">
        <v>1200</v>
      </c>
      <c r="J1599" s="32" t="s">
        <v>435</v>
      </c>
      <c r="K1599">
        <v>4</v>
      </c>
      <c r="L1599">
        <v>10</v>
      </c>
      <c r="M1599">
        <v>52</v>
      </c>
      <c r="N1599" s="22" t="s">
        <v>39</v>
      </c>
      <c r="O1599" s="21" t="s">
        <v>53</v>
      </c>
      <c r="P1599" s="12" t="s">
        <v>456</v>
      </c>
      <c r="Q1599">
        <v>10</v>
      </c>
      <c r="R1599">
        <v>130</v>
      </c>
      <c r="S1599">
        <v>2</v>
      </c>
      <c r="T1599">
        <v>2</v>
      </c>
      <c r="U1599">
        <v>2</v>
      </c>
      <c r="Y1599" t="s">
        <v>1577</v>
      </c>
      <c r="Z1599">
        <v>1173</v>
      </c>
      <c r="AA1599" t="s">
        <v>147</v>
      </c>
    </row>
    <row r="1600" spans="1:27" x14ac:dyDescent="0.25">
      <c r="A1600" s="24" t="s">
        <v>349</v>
      </c>
      <c r="B1600" s="23" t="s">
        <v>350</v>
      </c>
      <c r="C1600" s="23" t="s">
        <v>2351</v>
      </c>
      <c r="D1600" s="37" t="str">
        <f>VLOOKUP(S1600, method!$A$1:$B$15, 2, 0)</f>
        <v>中前</v>
      </c>
      <c r="E1600">
        <v>338</v>
      </c>
      <c r="F1600" s="28">
        <v>1</v>
      </c>
      <c r="G1600" t="s">
        <v>1044</v>
      </c>
      <c r="H1600" t="s">
        <v>441</v>
      </c>
      <c r="I1600" s="43">
        <v>1200</v>
      </c>
      <c r="J1600" s="32" t="s">
        <v>435</v>
      </c>
      <c r="K1600">
        <v>4</v>
      </c>
      <c r="L1600">
        <v>4</v>
      </c>
      <c r="M1600">
        <v>46</v>
      </c>
      <c r="N1600" s="22" t="s">
        <v>39</v>
      </c>
      <c r="O1600" s="21" t="s">
        <v>53</v>
      </c>
      <c r="P1600" s="12" t="s">
        <v>480</v>
      </c>
      <c r="Q1600">
        <v>1.9</v>
      </c>
      <c r="R1600">
        <v>122</v>
      </c>
      <c r="S1600">
        <v>7</v>
      </c>
      <c r="T1600">
        <v>5</v>
      </c>
      <c r="U1600">
        <v>1</v>
      </c>
      <c r="Y1600" t="s">
        <v>1426</v>
      </c>
      <c r="Z1600">
        <v>1181</v>
      </c>
      <c r="AA1600" t="s">
        <v>147</v>
      </c>
    </row>
    <row r="1601" spans="1:27" x14ac:dyDescent="0.25">
      <c r="A1601" s="24" t="s">
        <v>349</v>
      </c>
      <c r="B1601" s="23" t="s">
        <v>350</v>
      </c>
      <c r="C1601" s="23" t="s">
        <v>2351</v>
      </c>
      <c r="D1601" s="35" t="str">
        <f>VLOOKUP(S1601, method!$A$1:$B$15, 2, 0)</f>
        <v>放頭</v>
      </c>
      <c r="E1601">
        <v>303</v>
      </c>
      <c r="F1601" s="28">
        <v>3</v>
      </c>
      <c r="G1601" t="s">
        <v>1224</v>
      </c>
      <c r="H1601" t="s">
        <v>506</v>
      </c>
      <c r="I1601">
        <v>1400</v>
      </c>
      <c r="J1601" s="32" t="s">
        <v>435</v>
      </c>
      <c r="K1601">
        <v>4</v>
      </c>
      <c r="L1601">
        <v>4</v>
      </c>
      <c r="M1601">
        <v>46</v>
      </c>
      <c r="N1601" s="22" t="s">
        <v>39</v>
      </c>
      <c r="O1601" s="20" t="s">
        <v>19</v>
      </c>
      <c r="P1601" s="12" t="s">
        <v>521</v>
      </c>
      <c r="Q1601">
        <v>2.8</v>
      </c>
      <c r="R1601">
        <v>121</v>
      </c>
      <c r="S1601">
        <v>3</v>
      </c>
      <c r="T1601">
        <v>3</v>
      </c>
      <c r="U1601">
        <v>3</v>
      </c>
      <c r="V1601">
        <v>3</v>
      </c>
      <c r="Y1601" t="s">
        <v>1715</v>
      </c>
      <c r="Z1601">
        <v>1190</v>
      </c>
      <c r="AA1601" t="s">
        <v>147</v>
      </c>
    </row>
    <row r="1602" spans="1:27" x14ac:dyDescent="0.25">
      <c r="A1602" s="24" t="s">
        <v>349</v>
      </c>
      <c r="B1602" s="23" t="s">
        <v>350</v>
      </c>
      <c r="C1602" s="23" t="s">
        <v>2351</v>
      </c>
      <c r="D1602" s="37" t="str">
        <f>VLOOKUP(S1602, method!$A$1:$B$15, 2, 0)</f>
        <v>中前</v>
      </c>
      <c r="E1602">
        <v>241</v>
      </c>
      <c r="F1602">
        <v>8</v>
      </c>
      <c r="G1602" t="s">
        <v>1316</v>
      </c>
      <c r="H1602" t="s">
        <v>434</v>
      </c>
      <c r="I1602">
        <v>1400</v>
      </c>
      <c r="J1602" s="32" t="s">
        <v>435</v>
      </c>
      <c r="K1602">
        <v>4</v>
      </c>
      <c r="L1602">
        <v>2</v>
      </c>
      <c r="M1602">
        <v>48</v>
      </c>
      <c r="N1602" s="22" t="s">
        <v>39</v>
      </c>
      <c r="O1602" s="17" t="s">
        <v>393</v>
      </c>
      <c r="P1602" t="s">
        <v>817</v>
      </c>
      <c r="Q1602">
        <v>4.0999999999999996</v>
      </c>
      <c r="R1602">
        <v>125</v>
      </c>
      <c r="S1602">
        <v>4</v>
      </c>
      <c r="T1602">
        <v>5</v>
      </c>
      <c r="U1602">
        <v>6</v>
      </c>
      <c r="V1602">
        <v>8</v>
      </c>
      <c r="Y1602" t="s">
        <v>583</v>
      </c>
      <c r="Z1602">
        <v>1171</v>
      </c>
      <c r="AA1602" t="s">
        <v>147</v>
      </c>
    </row>
    <row r="1603" spans="1:27" x14ac:dyDescent="0.25">
      <c r="A1603" s="24" t="s">
        <v>349</v>
      </c>
      <c r="B1603" s="23" t="s">
        <v>350</v>
      </c>
      <c r="C1603" s="23" t="s">
        <v>2351</v>
      </c>
      <c r="D1603" s="35" t="str">
        <f>VLOOKUP(S1603, method!$A$1:$B$15, 2, 0)</f>
        <v>放頭</v>
      </c>
      <c r="E1603">
        <v>149</v>
      </c>
      <c r="F1603" s="34">
        <v>5</v>
      </c>
      <c r="G1603" t="s">
        <v>609</v>
      </c>
      <c r="H1603" t="s">
        <v>441</v>
      </c>
      <c r="I1603">
        <v>1600</v>
      </c>
      <c r="J1603" s="32" t="s">
        <v>446</v>
      </c>
      <c r="K1603">
        <v>4</v>
      </c>
      <c r="L1603">
        <v>8</v>
      </c>
      <c r="M1603">
        <v>49</v>
      </c>
      <c r="N1603" s="22" t="s">
        <v>39</v>
      </c>
      <c r="O1603" s="20" t="s">
        <v>58</v>
      </c>
      <c r="P1603" s="12" t="s">
        <v>558</v>
      </c>
      <c r="Q1603">
        <v>8.5</v>
      </c>
      <c r="R1603">
        <v>123</v>
      </c>
      <c r="S1603">
        <v>1</v>
      </c>
      <c r="T1603">
        <v>1</v>
      </c>
      <c r="U1603">
        <v>1</v>
      </c>
      <c r="V1603">
        <v>5</v>
      </c>
      <c r="Y1603" t="s">
        <v>957</v>
      </c>
      <c r="Z1603">
        <v>1161</v>
      </c>
      <c r="AA1603" t="s">
        <v>147</v>
      </c>
    </row>
    <row r="1604" spans="1:27" x14ac:dyDescent="0.25">
      <c r="A1604" s="24" t="s">
        <v>349</v>
      </c>
      <c r="B1604" s="23" t="s">
        <v>350</v>
      </c>
      <c r="C1604" s="23" t="s">
        <v>2351</v>
      </c>
      <c r="D1604" s="35" t="str">
        <f>VLOOKUP(S1604, method!$A$1:$B$15, 2, 0)</f>
        <v>放頭</v>
      </c>
      <c r="E1604">
        <v>100</v>
      </c>
      <c r="F1604" s="28">
        <v>3</v>
      </c>
      <c r="G1604" t="s">
        <v>1057</v>
      </c>
      <c r="H1604" t="s">
        <v>539</v>
      </c>
      <c r="I1604">
        <v>1400</v>
      </c>
      <c r="J1604" s="32" t="s">
        <v>446</v>
      </c>
      <c r="K1604">
        <v>4</v>
      </c>
      <c r="L1604">
        <v>13</v>
      </c>
      <c r="M1604">
        <v>49</v>
      </c>
      <c r="N1604" s="22" t="s">
        <v>39</v>
      </c>
      <c r="O1604" s="21" t="s">
        <v>53</v>
      </c>
      <c r="P1604" s="12" t="s">
        <v>451</v>
      </c>
      <c r="Q1604">
        <v>9.6999999999999993</v>
      </c>
      <c r="R1604">
        <v>124</v>
      </c>
      <c r="S1604">
        <v>1</v>
      </c>
      <c r="T1604">
        <v>1</v>
      </c>
      <c r="U1604">
        <v>1</v>
      </c>
      <c r="V1604">
        <v>3</v>
      </c>
      <c r="Y1604" t="s">
        <v>1278</v>
      </c>
      <c r="Z1604">
        <v>1177</v>
      </c>
      <c r="AA1604" t="s">
        <v>147</v>
      </c>
    </row>
    <row r="1605" spans="1:27" x14ac:dyDescent="0.25">
      <c r="A1605" s="24" t="s">
        <v>349</v>
      </c>
      <c r="B1605" s="23" t="s">
        <v>350</v>
      </c>
      <c r="C1605" s="23" t="s">
        <v>2351</v>
      </c>
      <c r="D1605" s="37" t="str">
        <f>VLOOKUP(S1605, method!$A$1:$B$15, 2, 0)</f>
        <v>中前</v>
      </c>
      <c r="E1605">
        <v>25</v>
      </c>
      <c r="F1605" s="28">
        <v>2</v>
      </c>
      <c r="G1605" t="s">
        <v>1181</v>
      </c>
      <c r="H1605" t="s">
        <v>539</v>
      </c>
      <c r="I1605">
        <v>1400</v>
      </c>
      <c r="J1605" s="32" t="s">
        <v>446</v>
      </c>
      <c r="K1605">
        <v>4</v>
      </c>
      <c r="L1605">
        <v>10</v>
      </c>
      <c r="M1605">
        <v>47</v>
      </c>
      <c r="N1605" s="22" t="s">
        <v>39</v>
      </c>
      <c r="O1605" s="21" t="s">
        <v>53</v>
      </c>
      <c r="P1605" s="12" t="s">
        <v>914</v>
      </c>
      <c r="Q1605">
        <v>10</v>
      </c>
      <c r="R1605">
        <v>122</v>
      </c>
      <c r="S1605">
        <v>7</v>
      </c>
      <c r="T1605">
        <v>6</v>
      </c>
      <c r="U1605">
        <v>4</v>
      </c>
      <c r="V1605">
        <v>2</v>
      </c>
      <c r="Y1605" t="s">
        <v>1716</v>
      </c>
      <c r="Z1605">
        <v>1158</v>
      </c>
      <c r="AA1605" t="s">
        <v>147</v>
      </c>
    </row>
    <row r="1606" spans="1:27" x14ac:dyDescent="0.25">
      <c r="A1606" s="24" t="s">
        <v>349</v>
      </c>
      <c r="B1606" s="23" t="s">
        <v>350</v>
      </c>
      <c r="C1606" s="23" t="s">
        <v>2351</v>
      </c>
      <c r="D1606" s="37" t="str">
        <f>VLOOKUP(S1606, method!$A$1:$B$15, 2, 0)</f>
        <v>中前</v>
      </c>
      <c r="E1606">
        <v>826</v>
      </c>
      <c r="F1606">
        <v>6</v>
      </c>
      <c r="G1606" t="s">
        <v>611</v>
      </c>
      <c r="H1606" t="s">
        <v>434</v>
      </c>
      <c r="I1606">
        <v>1400</v>
      </c>
      <c r="J1606" s="32" t="s">
        <v>435</v>
      </c>
      <c r="K1606">
        <v>4</v>
      </c>
      <c r="L1606">
        <v>14</v>
      </c>
      <c r="M1606">
        <v>50</v>
      </c>
      <c r="N1606" s="22" t="s">
        <v>39</v>
      </c>
      <c r="O1606" s="25" t="s">
        <v>150</v>
      </c>
      <c r="P1606" t="s">
        <v>519</v>
      </c>
      <c r="Q1606">
        <v>48</v>
      </c>
      <c r="R1606">
        <v>127</v>
      </c>
      <c r="S1606">
        <v>5</v>
      </c>
      <c r="T1606">
        <v>6</v>
      </c>
      <c r="U1606">
        <v>7</v>
      </c>
      <c r="V1606">
        <v>6</v>
      </c>
      <c r="Y1606" t="s">
        <v>1106</v>
      </c>
      <c r="Z1606">
        <v>1161</v>
      </c>
      <c r="AA1606" t="s">
        <v>543</v>
      </c>
    </row>
    <row r="1607" spans="1:27" x14ac:dyDescent="0.25">
      <c r="A1607" s="24" t="s">
        <v>349</v>
      </c>
      <c r="B1607" s="23" t="s">
        <v>350</v>
      </c>
      <c r="C1607" s="23" t="s">
        <v>2351</v>
      </c>
      <c r="D1607" s="37" t="str">
        <f>VLOOKUP(S1607, method!$A$1:$B$15, 2, 0)</f>
        <v>中前</v>
      </c>
      <c r="E1607">
        <v>755</v>
      </c>
      <c r="F1607">
        <v>7</v>
      </c>
      <c r="G1607" t="s">
        <v>576</v>
      </c>
      <c r="H1607" t="s">
        <v>441</v>
      </c>
      <c r="I1607" s="43">
        <v>1200</v>
      </c>
      <c r="J1607" s="33" t="s">
        <v>577</v>
      </c>
      <c r="K1607">
        <v>4</v>
      </c>
      <c r="L1607">
        <v>7</v>
      </c>
      <c r="M1607">
        <v>52</v>
      </c>
      <c r="N1607" s="22" t="s">
        <v>39</v>
      </c>
      <c r="O1607" s="21" t="s">
        <v>53</v>
      </c>
      <c r="P1607" t="s">
        <v>541</v>
      </c>
      <c r="Q1607">
        <v>61</v>
      </c>
      <c r="R1607">
        <v>127</v>
      </c>
      <c r="S1607">
        <v>5</v>
      </c>
      <c r="T1607">
        <v>5</v>
      </c>
      <c r="U1607">
        <v>7</v>
      </c>
      <c r="Y1607" t="s">
        <v>1193</v>
      </c>
      <c r="Z1607">
        <v>1156</v>
      </c>
      <c r="AA1607" t="s">
        <v>546</v>
      </c>
    </row>
    <row r="1608" spans="1:27" x14ac:dyDescent="0.25">
      <c r="A1608" s="24" t="s">
        <v>349</v>
      </c>
      <c r="B1608" s="23" t="s">
        <v>350</v>
      </c>
      <c r="C1608" s="23" t="s">
        <v>2351</v>
      </c>
      <c r="D1608" s="37" t="str">
        <f>VLOOKUP(S1608, method!$A$1:$B$15, 2, 0)</f>
        <v>中前</v>
      </c>
      <c r="E1608">
        <v>678</v>
      </c>
      <c r="F1608">
        <v>7</v>
      </c>
      <c r="G1608" t="s">
        <v>940</v>
      </c>
      <c r="H1608" t="s">
        <v>441</v>
      </c>
      <c r="I1608" s="43">
        <v>1200</v>
      </c>
      <c r="J1608" s="32" t="s">
        <v>435</v>
      </c>
      <c r="K1608">
        <v>4</v>
      </c>
      <c r="L1608">
        <v>5</v>
      </c>
      <c r="M1608">
        <v>52</v>
      </c>
      <c r="N1608" s="22" t="s">
        <v>39</v>
      </c>
      <c r="O1608" s="22" t="s">
        <v>471</v>
      </c>
      <c r="P1608" t="s">
        <v>650</v>
      </c>
      <c r="Q1608">
        <v>41</v>
      </c>
      <c r="R1608">
        <v>125</v>
      </c>
      <c r="S1608">
        <v>7</v>
      </c>
      <c r="T1608">
        <v>7</v>
      </c>
      <c r="U1608">
        <v>7</v>
      </c>
      <c r="Y1608" t="s">
        <v>1156</v>
      </c>
      <c r="Z1608">
        <v>1150</v>
      </c>
      <c r="AA1608" t="s">
        <v>546</v>
      </c>
    </row>
    <row r="1609" spans="1:27" x14ac:dyDescent="0.25">
      <c r="A1609" s="24" t="s">
        <v>349</v>
      </c>
      <c r="B1609" s="24" t="s">
        <v>353</v>
      </c>
      <c r="C1609" s="24" t="s">
        <v>2352</v>
      </c>
      <c r="D1609" s="36" t="str">
        <f>VLOOKUP(S1609, method!$A$1:$B$15, 2, 0)</f>
        <v>中後</v>
      </c>
      <c r="E1609">
        <v>18</v>
      </c>
      <c r="F1609" s="28">
        <v>1</v>
      </c>
      <c r="G1609" t="s">
        <v>544</v>
      </c>
      <c r="H1609" s="31" t="s">
        <v>450</v>
      </c>
      <c r="I1609" s="43">
        <v>1200</v>
      </c>
      <c r="J1609" s="32" t="s">
        <v>435</v>
      </c>
      <c r="K1609">
        <v>3</v>
      </c>
      <c r="L1609">
        <v>5</v>
      </c>
      <c r="M1609">
        <v>66</v>
      </c>
      <c r="N1609" s="20" t="s">
        <v>184</v>
      </c>
      <c r="O1609" s="17" t="s">
        <v>84</v>
      </c>
      <c r="P1609" s="12" t="s">
        <v>456</v>
      </c>
      <c r="Q1609">
        <v>5.8</v>
      </c>
      <c r="R1609">
        <v>122</v>
      </c>
      <c r="S1609">
        <v>8</v>
      </c>
      <c r="T1609">
        <v>9</v>
      </c>
      <c r="U1609">
        <v>1</v>
      </c>
      <c r="Y1609" t="s">
        <v>1428</v>
      </c>
      <c r="Z1609">
        <v>1228</v>
      </c>
      <c r="AA1609" t="s">
        <v>124</v>
      </c>
    </row>
    <row r="1610" spans="1:27" x14ac:dyDescent="0.25">
      <c r="A1610" s="24" t="s">
        <v>349</v>
      </c>
      <c r="B1610" s="24" t="s">
        <v>353</v>
      </c>
      <c r="C1610" s="24" t="s">
        <v>2352</v>
      </c>
      <c r="D1610" s="38" t="str">
        <f>VLOOKUP(S1610, method!$A$1:$B$15, 2, 0)</f>
        <v>留後</v>
      </c>
      <c r="E1610">
        <v>847</v>
      </c>
      <c r="F1610" s="28">
        <v>2</v>
      </c>
      <c r="G1610" t="s">
        <v>547</v>
      </c>
      <c r="H1610" s="31" t="s">
        <v>455</v>
      </c>
      <c r="I1610" s="43">
        <v>1200</v>
      </c>
      <c r="J1610" s="32" t="s">
        <v>446</v>
      </c>
      <c r="K1610">
        <v>3</v>
      </c>
      <c r="L1610">
        <v>11</v>
      </c>
      <c r="M1610">
        <v>64</v>
      </c>
      <c r="N1610" s="20" t="s">
        <v>184</v>
      </c>
      <c r="O1610" s="26" t="s">
        <v>389</v>
      </c>
      <c r="P1610" s="12" t="s">
        <v>591</v>
      </c>
      <c r="Q1610">
        <v>19</v>
      </c>
      <c r="R1610">
        <v>119</v>
      </c>
      <c r="S1610">
        <v>12</v>
      </c>
      <c r="T1610">
        <v>11</v>
      </c>
      <c r="U1610">
        <v>2</v>
      </c>
      <c r="Y1610" t="s">
        <v>351</v>
      </c>
      <c r="Z1610">
        <v>1226</v>
      </c>
      <c r="AA1610" t="s">
        <v>124</v>
      </c>
    </row>
    <row r="1611" spans="1:27" x14ac:dyDescent="0.25">
      <c r="A1611" s="24" t="s">
        <v>349</v>
      </c>
      <c r="B1611" s="24" t="s">
        <v>353</v>
      </c>
      <c r="C1611" s="24" t="s">
        <v>2352</v>
      </c>
      <c r="D1611" s="38" t="str">
        <f>VLOOKUP(S1611, method!$A$1:$B$15, 2, 0)</f>
        <v>留後</v>
      </c>
      <c r="E1611">
        <v>786</v>
      </c>
      <c r="F1611" s="34">
        <v>4</v>
      </c>
      <c r="G1611" t="s">
        <v>549</v>
      </c>
      <c r="H1611" s="31" t="s">
        <v>461</v>
      </c>
      <c r="I1611" s="43">
        <v>1200</v>
      </c>
      <c r="J1611" s="32" t="s">
        <v>446</v>
      </c>
      <c r="K1611">
        <v>3</v>
      </c>
      <c r="L1611">
        <v>12</v>
      </c>
      <c r="M1611">
        <v>64</v>
      </c>
      <c r="N1611" s="20" t="s">
        <v>184</v>
      </c>
      <c r="O1611" s="26" t="s">
        <v>389</v>
      </c>
      <c r="P1611" s="12" t="s">
        <v>521</v>
      </c>
      <c r="Q1611">
        <v>19</v>
      </c>
      <c r="R1611">
        <v>119</v>
      </c>
      <c r="S1611">
        <v>11</v>
      </c>
      <c r="T1611">
        <v>11</v>
      </c>
      <c r="U1611">
        <v>4</v>
      </c>
      <c r="Y1611" t="s">
        <v>277</v>
      </c>
      <c r="Z1611">
        <v>1223</v>
      </c>
      <c r="AA1611" t="s">
        <v>124</v>
      </c>
    </row>
    <row r="1612" spans="1:27" x14ac:dyDescent="0.25">
      <c r="A1612" s="24" t="s">
        <v>349</v>
      </c>
      <c r="B1612" s="24" t="s">
        <v>353</v>
      </c>
      <c r="C1612" s="24" t="s">
        <v>2352</v>
      </c>
      <c r="D1612" s="36" t="str">
        <f>VLOOKUP(S1612, method!$A$1:$B$15, 2, 0)</f>
        <v>中後</v>
      </c>
      <c r="E1612">
        <v>733</v>
      </c>
      <c r="F1612" s="28">
        <v>2</v>
      </c>
      <c r="G1612" t="s">
        <v>523</v>
      </c>
      <c r="H1612" s="31" t="s">
        <v>450</v>
      </c>
      <c r="I1612" s="43">
        <v>1200</v>
      </c>
      <c r="J1612" s="33" t="s">
        <v>499</v>
      </c>
      <c r="K1612">
        <v>3</v>
      </c>
      <c r="L1612">
        <v>8</v>
      </c>
      <c r="M1612">
        <v>64</v>
      </c>
      <c r="N1612" s="20" t="s">
        <v>184</v>
      </c>
      <c r="O1612" s="27" t="s">
        <v>93</v>
      </c>
      <c r="P1612" t="s">
        <v>474</v>
      </c>
      <c r="Q1612">
        <v>9.8000000000000007</v>
      </c>
      <c r="R1612">
        <v>123</v>
      </c>
      <c r="S1612">
        <v>10</v>
      </c>
      <c r="T1612">
        <v>11</v>
      </c>
      <c r="U1612">
        <v>2</v>
      </c>
      <c r="Y1612" t="s">
        <v>1598</v>
      </c>
      <c r="Z1612">
        <v>1225</v>
      </c>
      <c r="AA1612" t="s">
        <v>124</v>
      </c>
    </row>
    <row r="1613" spans="1:27" x14ac:dyDescent="0.25">
      <c r="A1613" s="24" t="s">
        <v>349</v>
      </c>
      <c r="B1613" s="24" t="s">
        <v>353</v>
      </c>
      <c r="C1613" s="24" t="s">
        <v>2352</v>
      </c>
      <c r="D1613" s="38" t="str">
        <f>VLOOKUP(S1613, method!$A$1:$B$15, 2, 0)</f>
        <v>留後</v>
      </c>
      <c r="E1613">
        <v>677</v>
      </c>
      <c r="F1613" s="28">
        <v>3</v>
      </c>
      <c r="G1613" t="s">
        <v>553</v>
      </c>
      <c r="H1613" s="31" t="s">
        <v>455</v>
      </c>
      <c r="I1613" s="43">
        <v>1200</v>
      </c>
      <c r="J1613" s="32" t="s">
        <v>446</v>
      </c>
      <c r="K1613">
        <v>3</v>
      </c>
      <c r="L1613">
        <v>8</v>
      </c>
      <c r="M1613">
        <v>64</v>
      </c>
      <c r="N1613" s="20" t="s">
        <v>184</v>
      </c>
      <c r="O1613" s="27" t="s">
        <v>93</v>
      </c>
      <c r="P1613" s="12">
        <v>2</v>
      </c>
      <c r="Q1613">
        <v>23</v>
      </c>
      <c r="R1613">
        <v>124</v>
      </c>
      <c r="S1613">
        <v>11</v>
      </c>
      <c r="T1613">
        <v>9</v>
      </c>
      <c r="U1613">
        <v>3</v>
      </c>
      <c r="Y1613" t="s">
        <v>1177</v>
      </c>
      <c r="Z1613">
        <v>1232</v>
      </c>
      <c r="AA1613" t="s">
        <v>124</v>
      </c>
    </row>
    <row r="1614" spans="1:27" x14ac:dyDescent="0.25">
      <c r="A1614" s="24" t="s">
        <v>349</v>
      </c>
      <c r="B1614" s="24" t="s">
        <v>353</v>
      </c>
      <c r="C1614" s="24" t="s">
        <v>2352</v>
      </c>
      <c r="D1614" s="36" t="str">
        <f>VLOOKUP(S1614, method!$A$1:$B$15, 2, 0)</f>
        <v>中後</v>
      </c>
      <c r="E1614">
        <v>638</v>
      </c>
      <c r="F1614">
        <v>7</v>
      </c>
      <c r="G1614" t="s">
        <v>712</v>
      </c>
      <c r="H1614" s="42" t="s">
        <v>445</v>
      </c>
      <c r="I1614" s="43">
        <v>1200</v>
      </c>
      <c r="J1614" s="32" t="s">
        <v>446</v>
      </c>
      <c r="K1614">
        <v>3</v>
      </c>
      <c r="L1614">
        <v>8</v>
      </c>
      <c r="M1614">
        <v>65</v>
      </c>
      <c r="N1614" s="20" t="s">
        <v>184</v>
      </c>
      <c r="O1614" s="17" t="s">
        <v>84</v>
      </c>
      <c r="P1614" s="12" t="s">
        <v>464</v>
      </c>
      <c r="Q1614">
        <v>11</v>
      </c>
      <c r="R1614">
        <v>121</v>
      </c>
      <c r="S1614">
        <v>10</v>
      </c>
      <c r="T1614">
        <v>10</v>
      </c>
      <c r="U1614">
        <v>7</v>
      </c>
      <c r="Y1614" t="s">
        <v>1717</v>
      </c>
      <c r="Z1614">
        <v>1225</v>
      </c>
      <c r="AA1614" t="s">
        <v>124</v>
      </c>
    </row>
    <row r="1615" spans="1:27" x14ac:dyDescent="0.25">
      <c r="A1615" s="24" t="s">
        <v>349</v>
      </c>
      <c r="B1615" s="24" t="s">
        <v>353</v>
      </c>
      <c r="C1615" s="24" t="s">
        <v>2352</v>
      </c>
      <c r="D1615" s="37" t="str">
        <f>VLOOKUP(S1615, method!$A$1:$B$15, 2, 0)</f>
        <v>中前</v>
      </c>
      <c r="E1615">
        <v>597</v>
      </c>
      <c r="F1615" s="34">
        <v>4</v>
      </c>
      <c r="G1615" t="s">
        <v>454</v>
      </c>
      <c r="H1615" s="31" t="s">
        <v>455</v>
      </c>
      <c r="I1615" s="43">
        <v>1200</v>
      </c>
      <c r="J1615" s="32" t="s">
        <v>446</v>
      </c>
      <c r="K1615">
        <v>3</v>
      </c>
      <c r="L1615">
        <v>1</v>
      </c>
      <c r="M1615">
        <v>67</v>
      </c>
      <c r="N1615" s="20" t="s">
        <v>184</v>
      </c>
      <c r="O1615" s="19" t="s">
        <v>63</v>
      </c>
      <c r="P1615" s="12" t="s">
        <v>456</v>
      </c>
      <c r="Q1615">
        <v>3.1</v>
      </c>
      <c r="R1615">
        <v>122</v>
      </c>
      <c r="S1615">
        <v>6</v>
      </c>
      <c r="T1615">
        <v>6</v>
      </c>
      <c r="U1615">
        <v>4</v>
      </c>
      <c r="Y1615" t="s">
        <v>384</v>
      </c>
      <c r="Z1615">
        <v>1226</v>
      </c>
      <c r="AA1615" t="s">
        <v>124</v>
      </c>
    </row>
    <row r="1616" spans="1:27" x14ac:dyDescent="0.25">
      <c r="A1616" s="24" t="s">
        <v>349</v>
      </c>
      <c r="B1616" s="24" t="s">
        <v>353</v>
      </c>
      <c r="C1616" s="24" t="s">
        <v>2352</v>
      </c>
      <c r="D1616" s="37" t="str">
        <f>VLOOKUP(S1616, method!$A$1:$B$15, 2, 0)</f>
        <v>中前</v>
      </c>
      <c r="E1616">
        <v>552</v>
      </c>
      <c r="F1616" s="34">
        <v>4</v>
      </c>
      <c r="G1616" t="s">
        <v>987</v>
      </c>
      <c r="H1616" t="s">
        <v>539</v>
      </c>
      <c r="I1616">
        <v>1400</v>
      </c>
      <c r="J1616" s="32" t="s">
        <v>435</v>
      </c>
      <c r="K1616">
        <v>3</v>
      </c>
      <c r="L1616">
        <v>1</v>
      </c>
      <c r="M1616">
        <v>68</v>
      </c>
      <c r="N1616" s="20" t="s">
        <v>184</v>
      </c>
      <c r="O1616" s="19" t="s">
        <v>63</v>
      </c>
      <c r="P1616" t="s">
        <v>474</v>
      </c>
      <c r="Q1616">
        <v>15</v>
      </c>
      <c r="R1616">
        <v>124</v>
      </c>
      <c r="S1616">
        <v>6</v>
      </c>
      <c r="T1616">
        <v>5</v>
      </c>
      <c r="U1616">
        <v>5</v>
      </c>
      <c r="V1616">
        <v>4</v>
      </c>
      <c r="Y1616" t="s">
        <v>1648</v>
      </c>
      <c r="Z1616">
        <v>1226</v>
      </c>
      <c r="AA1616" t="s">
        <v>1718</v>
      </c>
    </row>
    <row r="1617" spans="1:27" x14ac:dyDescent="0.25">
      <c r="A1617" s="24" t="s">
        <v>349</v>
      </c>
      <c r="B1617" s="24" t="s">
        <v>353</v>
      </c>
      <c r="C1617" s="24" t="s">
        <v>2352</v>
      </c>
      <c r="D1617" s="36" t="str">
        <f>VLOOKUP(S1617, method!$A$1:$B$15, 2, 0)</f>
        <v>中後</v>
      </c>
      <c r="E1617">
        <v>513</v>
      </c>
      <c r="F1617">
        <v>6</v>
      </c>
      <c r="G1617" t="s">
        <v>683</v>
      </c>
      <c r="H1617" t="s">
        <v>441</v>
      </c>
      <c r="I1617">
        <v>1400</v>
      </c>
      <c r="J1617" s="33" t="s">
        <v>499</v>
      </c>
      <c r="K1617">
        <v>3</v>
      </c>
      <c r="L1617">
        <v>8</v>
      </c>
      <c r="M1617">
        <v>69</v>
      </c>
      <c r="N1617" s="20" t="s">
        <v>184</v>
      </c>
      <c r="O1617" s="19" t="s">
        <v>63</v>
      </c>
      <c r="P1617" s="12" t="s">
        <v>558</v>
      </c>
      <c r="Q1617">
        <v>16</v>
      </c>
      <c r="R1617">
        <v>127</v>
      </c>
      <c r="S1617">
        <v>10</v>
      </c>
      <c r="T1617">
        <v>11</v>
      </c>
      <c r="U1617">
        <v>11</v>
      </c>
      <c r="V1617">
        <v>6</v>
      </c>
      <c r="Y1617" t="s">
        <v>955</v>
      </c>
      <c r="Z1617">
        <v>1217</v>
      </c>
      <c r="AA1617" t="s">
        <v>1599</v>
      </c>
    </row>
    <row r="1618" spans="1:27" x14ac:dyDescent="0.25">
      <c r="A1618" s="24" t="s">
        <v>349</v>
      </c>
      <c r="B1618" s="24" t="s">
        <v>353</v>
      </c>
      <c r="C1618" s="24" t="s">
        <v>2352</v>
      </c>
      <c r="D1618" s="37" t="str">
        <f>VLOOKUP(S1618, method!$A$1:$B$15, 2, 0)</f>
        <v>中前</v>
      </c>
      <c r="E1618">
        <v>417</v>
      </c>
      <c r="F1618">
        <v>6</v>
      </c>
      <c r="G1618" t="s">
        <v>1159</v>
      </c>
      <c r="H1618" t="s">
        <v>429</v>
      </c>
      <c r="I1618">
        <v>1400</v>
      </c>
      <c r="J1618" s="32" t="s">
        <v>435</v>
      </c>
      <c r="K1618">
        <v>3</v>
      </c>
      <c r="L1618">
        <v>6</v>
      </c>
      <c r="M1618">
        <v>69</v>
      </c>
      <c r="N1618" s="20" t="s">
        <v>184</v>
      </c>
      <c r="O1618" s="17" t="s">
        <v>84</v>
      </c>
      <c r="P1618" t="s">
        <v>541</v>
      </c>
      <c r="Q1618">
        <v>11</v>
      </c>
      <c r="R1618">
        <v>128</v>
      </c>
      <c r="S1618">
        <v>4</v>
      </c>
      <c r="T1618">
        <v>4</v>
      </c>
      <c r="U1618">
        <v>4</v>
      </c>
      <c r="V1618">
        <v>6</v>
      </c>
      <c r="Y1618" t="s">
        <v>1719</v>
      </c>
      <c r="Z1618">
        <v>1228</v>
      </c>
      <c r="AA1618" t="s">
        <v>124</v>
      </c>
    </row>
    <row r="1619" spans="1:27" x14ac:dyDescent="0.25">
      <c r="A1619" s="24" t="s">
        <v>349</v>
      </c>
      <c r="B1619" s="24" t="s">
        <v>353</v>
      </c>
      <c r="C1619" s="24" t="s">
        <v>2352</v>
      </c>
      <c r="D1619" s="38" t="str">
        <f>VLOOKUP(S1619, method!$A$1:$B$15, 2, 0)</f>
        <v>留後</v>
      </c>
      <c r="E1619">
        <v>366</v>
      </c>
      <c r="F1619" s="34">
        <v>5</v>
      </c>
      <c r="G1619" t="s">
        <v>532</v>
      </c>
      <c r="H1619" t="s">
        <v>434</v>
      </c>
      <c r="I1619" s="43">
        <v>1200</v>
      </c>
      <c r="J1619" s="32" t="s">
        <v>446</v>
      </c>
      <c r="K1619">
        <v>3</v>
      </c>
      <c r="L1619">
        <v>12</v>
      </c>
      <c r="M1619">
        <v>69</v>
      </c>
      <c r="N1619" s="20" t="s">
        <v>184</v>
      </c>
      <c r="O1619" s="22" t="s">
        <v>399</v>
      </c>
      <c r="P1619" s="12" t="s">
        <v>558</v>
      </c>
      <c r="Q1619">
        <v>13</v>
      </c>
      <c r="R1619">
        <v>126</v>
      </c>
      <c r="S1619">
        <v>12</v>
      </c>
      <c r="T1619">
        <v>10</v>
      </c>
      <c r="U1619">
        <v>5</v>
      </c>
      <c r="Y1619" t="s">
        <v>296</v>
      </c>
      <c r="Z1619">
        <v>1222</v>
      </c>
      <c r="AA1619" t="s">
        <v>124</v>
      </c>
    </row>
    <row r="1620" spans="1:27" x14ac:dyDescent="0.25">
      <c r="A1620" s="24" t="s">
        <v>349</v>
      </c>
      <c r="B1620" s="24" t="s">
        <v>353</v>
      </c>
      <c r="C1620" s="24" t="s">
        <v>2352</v>
      </c>
      <c r="D1620" s="37" t="str">
        <f>VLOOKUP(S1620, method!$A$1:$B$15, 2, 0)</f>
        <v>中前</v>
      </c>
      <c r="E1620">
        <v>315</v>
      </c>
      <c r="F1620" s="28">
        <v>1</v>
      </c>
      <c r="G1620" t="s">
        <v>644</v>
      </c>
      <c r="H1620" t="s">
        <v>429</v>
      </c>
      <c r="I1620" s="43">
        <v>1200</v>
      </c>
      <c r="J1620" s="32" t="s">
        <v>435</v>
      </c>
      <c r="K1620">
        <v>3</v>
      </c>
      <c r="L1620">
        <v>1</v>
      </c>
      <c r="M1620">
        <v>63</v>
      </c>
      <c r="N1620" s="20" t="s">
        <v>184</v>
      </c>
      <c r="O1620" s="20" t="s">
        <v>19</v>
      </c>
      <c r="P1620" s="12" t="s">
        <v>662</v>
      </c>
      <c r="Q1620">
        <v>2.1</v>
      </c>
      <c r="R1620">
        <v>122</v>
      </c>
      <c r="S1620">
        <v>6</v>
      </c>
      <c r="T1620">
        <v>6</v>
      </c>
      <c r="U1620">
        <v>1</v>
      </c>
      <c r="Y1620" t="s">
        <v>947</v>
      </c>
      <c r="Z1620">
        <v>1223</v>
      </c>
      <c r="AA1620" t="s">
        <v>124</v>
      </c>
    </row>
    <row r="1621" spans="1:27" x14ac:dyDescent="0.25">
      <c r="A1621" s="24" t="s">
        <v>349</v>
      </c>
      <c r="B1621" s="24" t="s">
        <v>353</v>
      </c>
      <c r="C1621" s="24" t="s">
        <v>2352</v>
      </c>
      <c r="D1621" s="37" t="str">
        <f>VLOOKUP(S1621, method!$A$1:$B$15, 2, 0)</f>
        <v>中前</v>
      </c>
      <c r="E1621">
        <v>238</v>
      </c>
      <c r="F1621" s="34">
        <v>4</v>
      </c>
      <c r="G1621" t="s">
        <v>1214</v>
      </c>
      <c r="H1621" s="31" t="s">
        <v>450</v>
      </c>
      <c r="I1621" s="43">
        <v>1200</v>
      </c>
      <c r="J1621" s="32" t="s">
        <v>435</v>
      </c>
      <c r="K1621">
        <v>3</v>
      </c>
      <c r="L1621">
        <v>8</v>
      </c>
      <c r="M1621">
        <v>63</v>
      </c>
      <c r="N1621" s="20" t="s">
        <v>184</v>
      </c>
      <c r="O1621" s="26" t="s">
        <v>410</v>
      </c>
      <c r="P1621" t="s">
        <v>600</v>
      </c>
      <c r="Q1621">
        <v>10</v>
      </c>
      <c r="R1621">
        <v>120</v>
      </c>
      <c r="S1621">
        <v>7</v>
      </c>
      <c r="T1621">
        <v>6</v>
      </c>
      <c r="U1621">
        <v>4</v>
      </c>
      <c r="Y1621" t="s">
        <v>625</v>
      </c>
      <c r="Z1621">
        <v>1218</v>
      </c>
      <c r="AA1621" t="s">
        <v>124</v>
      </c>
    </row>
    <row r="1622" spans="1:27" x14ac:dyDescent="0.25">
      <c r="A1622" s="24" t="s">
        <v>349</v>
      </c>
      <c r="B1622" s="24" t="s">
        <v>353</v>
      </c>
      <c r="C1622" s="24" t="s">
        <v>2352</v>
      </c>
      <c r="D1622" s="37" t="str">
        <f>VLOOKUP(S1622, method!$A$1:$B$15, 2, 0)</f>
        <v>中前</v>
      </c>
      <c r="E1622">
        <v>197</v>
      </c>
      <c r="F1622" s="28">
        <v>1</v>
      </c>
      <c r="G1622" t="s">
        <v>607</v>
      </c>
      <c r="H1622" s="31" t="s">
        <v>461</v>
      </c>
      <c r="I1622" s="43">
        <v>1200</v>
      </c>
      <c r="J1622" s="33" t="s">
        <v>499</v>
      </c>
      <c r="K1622">
        <v>4</v>
      </c>
      <c r="L1622">
        <v>5</v>
      </c>
      <c r="M1622">
        <v>57</v>
      </c>
      <c r="N1622" s="20" t="s">
        <v>184</v>
      </c>
      <c r="O1622" s="17" t="s">
        <v>393</v>
      </c>
      <c r="P1622" s="12" t="s">
        <v>431</v>
      </c>
      <c r="Q1622">
        <v>2.1</v>
      </c>
      <c r="R1622">
        <v>134</v>
      </c>
      <c r="S1622">
        <v>5</v>
      </c>
      <c r="T1622">
        <v>5</v>
      </c>
      <c r="U1622">
        <v>1</v>
      </c>
      <c r="Y1622" t="s">
        <v>1720</v>
      </c>
      <c r="Z1622">
        <v>1198</v>
      </c>
      <c r="AA1622" t="s">
        <v>875</v>
      </c>
    </row>
    <row r="1623" spans="1:27" x14ac:dyDescent="0.25">
      <c r="A1623" s="24" t="s">
        <v>349</v>
      </c>
      <c r="B1623" s="24" t="s">
        <v>353</v>
      </c>
      <c r="C1623" s="24" t="s">
        <v>2352</v>
      </c>
      <c r="D1623" s="37" t="str">
        <f>VLOOKUP(S1623, method!$A$1:$B$15, 2, 0)</f>
        <v>中前</v>
      </c>
      <c r="E1623">
        <v>161</v>
      </c>
      <c r="F1623" s="28">
        <v>2</v>
      </c>
      <c r="G1623" t="s">
        <v>569</v>
      </c>
      <c r="H1623" s="31" t="s">
        <v>450</v>
      </c>
      <c r="I1623" s="43">
        <v>1200</v>
      </c>
      <c r="J1623" s="32" t="s">
        <v>435</v>
      </c>
      <c r="K1623">
        <v>4</v>
      </c>
      <c r="L1623">
        <v>2</v>
      </c>
      <c r="M1623">
        <v>55</v>
      </c>
      <c r="N1623" s="20" t="s">
        <v>184</v>
      </c>
      <c r="O1623" s="20" t="s">
        <v>19</v>
      </c>
      <c r="P1623" s="12" t="s">
        <v>591</v>
      </c>
      <c r="Q1623">
        <v>1.8</v>
      </c>
      <c r="R1623">
        <v>130</v>
      </c>
      <c r="S1623">
        <v>6</v>
      </c>
      <c r="T1623">
        <v>5</v>
      </c>
      <c r="U1623">
        <v>2</v>
      </c>
      <c r="Y1623" t="s">
        <v>1109</v>
      </c>
      <c r="Z1623">
        <v>1211</v>
      </c>
      <c r="AA1623" t="s">
        <v>77</v>
      </c>
    </row>
    <row r="1624" spans="1:27" x14ac:dyDescent="0.25">
      <c r="A1624" s="24" t="s">
        <v>349</v>
      </c>
      <c r="B1624" s="24" t="s">
        <v>353</v>
      </c>
      <c r="C1624" s="24" t="s">
        <v>2352</v>
      </c>
      <c r="D1624" s="36" t="str">
        <f>VLOOKUP(S1624, method!$A$1:$B$15, 2, 0)</f>
        <v>中後</v>
      </c>
      <c r="E1624">
        <v>107</v>
      </c>
      <c r="F1624" s="28">
        <v>2</v>
      </c>
      <c r="G1624" t="s">
        <v>571</v>
      </c>
      <c r="H1624" s="31" t="s">
        <v>455</v>
      </c>
      <c r="I1624" s="43">
        <v>1200</v>
      </c>
      <c r="J1624" s="32" t="s">
        <v>446</v>
      </c>
      <c r="K1624">
        <v>4</v>
      </c>
      <c r="L1624">
        <v>9</v>
      </c>
      <c r="M1624">
        <v>54</v>
      </c>
      <c r="N1624" s="20" t="s">
        <v>184</v>
      </c>
      <c r="O1624" s="20" t="s">
        <v>19</v>
      </c>
      <c r="P1624" s="12">
        <v>1</v>
      </c>
      <c r="Q1624">
        <v>7.1</v>
      </c>
      <c r="R1624">
        <v>129</v>
      </c>
      <c r="S1624">
        <v>9</v>
      </c>
      <c r="T1624">
        <v>8</v>
      </c>
      <c r="U1624">
        <v>2</v>
      </c>
      <c r="Y1624" t="s">
        <v>1379</v>
      </c>
      <c r="Z1624">
        <v>1217</v>
      </c>
      <c r="AA1624" t="s">
        <v>77</v>
      </c>
    </row>
    <row r="1625" spans="1:27" x14ac:dyDescent="0.25">
      <c r="A1625" s="24" t="s">
        <v>349</v>
      </c>
      <c r="B1625" s="24" t="s">
        <v>353</v>
      </c>
      <c r="C1625" s="24" t="s">
        <v>2352</v>
      </c>
      <c r="D1625" s="35" t="str">
        <f>VLOOKUP(S1625, method!$A$1:$B$15, 2, 0)</f>
        <v>放頭</v>
      </c>
      <c r="E1625">
        <v>39</v>
      </c>
      <c r="F1625" s="28">
        <v>3</v>
      </c>
      <c r="G1625" t="s">
        <v>482</v>
      </c>
      <c r="H1625" t="s">
        <v>506</v>
      </c>
      <c r="I1625" s="43">
        <v>1200</v>
      </c>
      <c r="J1625" s="32" t="s">
        <v>435</v>
      </c>
      <c r="K1625">
        <v>4</v>
      </c>
      <c r="L1625">
        <v>8</v>
      </c>
      <c r="M1625">
        <v>54</v>
      </c>
      <c r="N1625" s="20" t="s">
        <v>184</v>
      </c>
      <c r="O1625" s="20" t="s">
        <v>19</v>
      </c>
      <c r="P1625" s="12" t="s">
        <v>456</v>
      </c>
      <c r="Q1625">
        <v>1.6</v>
      </c>
      <c r="R1625">
        <v>130</v>
      </c>
      <c r="S1625">
        <v>2</v>
      </c>
      <c r="T1625">
        <v>2</v>
      </c>
      <c r="U1625">
        <v>3</v>
      </c>
      <c r="Y1625" t="s">
        <v>1721</v>
      </c>
      <c r="Z1625">
        <v>1214</v>
      </c>
      <c r="AA1625" t="s">
        <v>77</v>
      </c>
    </row>
    <row r="1626" spans="1:27" x14ac:dyDescent="0.25">
      <c r="A1626" s="24" t="s">
        <v>349</v>
      </c>
      <c r="B1626" s="24" t="s">
        <v>353</v>
      </c>
      <c r="C1626" s="24" t="s">
        <v>2352</v>
      </c>
      <c r="D1626" s="35" t="str">
        <f>VLOOKUP(S1626, method!$A$1:$B$15, 2, 0)</f>
        <v>放頭</v>
      </c>
      <c r="E1626">
        <v>766</v>
      </c>
      <c r="F1626" s="28">
        <v>2</v>
      </c>
      <c r="G1626" t="s">
        <v>486</v>
      </c>
      <c r="H1626" t="s">
        <v>434</v>
      </c>
      <c r="I1626">
        <v>1400</v>
      </c>
      <c r="J1626" s="32" t="s">
        <v>446</v>
      </c>
      <c r="K1626">
        <v>4</v>
      </c>
      <c r="L1626">
        <v>8</v>
      </c>
      <c r="M1626">
        <v>53</v>
      </c>
      <c r="N1626" s="20" t="s">
        <v>184</v>
      </c>
      <c r="O1626" s="20" t="s">
        <v>19</v>
      </c>
      <c r="P1626" s="12">
        <v>1</v>
      </c>
      <c r="Q1626">
        <v>4</v>
      </c>
      <c r="R1626">
        <v>128</v>
      </c>
      <c r="S1626">
        <v>1</v>
      </c>
      <c r="T1626">
        <v>1</v>
      </c>
      <c r="U1626">
        <v>1</v>
      </c>
      <c r="V1626">
        <v>2</v>
      </c>
      <c r="Y1626" t="s">
        <v>1309</v>
      </c>
      <c r="Z1626">
        <v>1198</v>
      </c>
      <c r="AA1626" t="s">
        <v>476</v>
      </c>
    </row>
    <row r="1627" spans="1:27" x14ac:dyDescent="0.25">
      <c r="A1627" s="24" t="s">
        <v>349</v>
      </c>
      <c r="B1627" s="24" t="s">
        <v>353</v>
      </c>
      <c r="C1627" s="24" t="s">
        <v>2352</v>
      </c>
      <c r="D1627" s="37" t="str">
        <f>VLOOKUP(S1627, method!$A$1:$B$15, 2, 0)</f>
        <v>中前</v>
      </c>
      <c r="E1627">
        <v>699</v>
      </c>
      <c r="F1627" s="34">
        <v>4</v>
      </c>
      <c r="G1627" t="s">
        <v>1000</v>
      </c>
      <c r="H1627" t="s">
        <v>434</v>
      </c>
      <c r="I1627">
        <v>1400</v>
      </c>
      <c r="J1627" s="32" t="s">
        <v>435</v>
      </c>
      <c r="K1627">
        <v>4</v>
      </c>
      <c r="L1627">
        <v>14</v>
      </c>
      <c r="M1627">
        <v>53</v>
      </c>
      <c r="N1627" s="20" t="s">
        <v>184</v>
      </c>
      <c r="O1627" s="20" t="s">
        <v>19</v>
      </c>
      <c r="P1627" t="s">
        <v>519</v>
      </c>
      <c r="Q1627">
        <v>2.6</v>
      </c>
      <c r="R1627">
        <v>129</v>
      </c>
      <c r="S1627">
        <v>4</v>
      </c>
      <c r="T1627">
        <v>2</v>
      </c>
      <c r="U1627">
        <v>2</v>
      </c>
      <c r="V1627">
        <v>4</v>
      </c>
      <c r="Y1627" t="s">
        <v>1716</v>
      </c>
      <c r="Z1627">
        <v>1189</v>
      </c>
      <c r="AA1627" t="s">
        <v>818</v>
      </c>
    </row>
    <row r="1628" spans="1:27" x14ac:dyDescent="0.25">
      <c r="A1628" s="24" t="s">
        <v>349</v>
      </c>
      <c r="B1628" s="24" t="s">
        <v>353</v>
      </c>
      <c r="C1628" s="24" t="s">
        <v>2352</v>
      </c>
      <c r="D1628" s="37" t="str">
        <f>VLOOKUP(S1628, method!$A$1:$B$15, 2, 0)</f>
        <v>中前</v>
      </c>
      <c r="E1628">
        <v>642</v>
      </c>
      <c r="F1628" s="28">
        <v>2</v>
      </c>
      <c r="G1628" t="s">
        <v>582</v>
      </c>
      <c r="H1628" t="s">
        <v>518</v>
      </c>
      <c r="I1628">
        <v>1400</v>
      </c>
      <c r="J1628" s="32" t="s">
        <v>435</v>
      </c>
      <c r="K1628">
        <v>4</v>
      </c>
      <c r="L1628">
        <v>4</v>
      </c>
      <c r="M1628">
        <v>52</v>
      </c>
      <c r="N1628" s="20" t="s">
        <v>184</v>
      </c>
      <c r="O1628" s="20" t="s">
        <v>19</v>
      </c>
      <c r="P1628" s="12">
        <v>1</v>
      </c>
      <c r="Q1628">
        <v>2.7</v>
      </c>
      <c r="R1628">
        <v>126</v>
      </c>
      <c r="S1628">
        <v>5</v>
      </c>
      <c r="T1628">
        <v>6</v>
      </c>
      <c r="U1628">
        <v>5</v>
      </c>
      <c r="V1628">
        <v>2</v>
      </c>
      <c r="Y1628" t="s">
        <v>1652</v>
      </c>
      <c r="Z1628">
        <v>1196</v>
      </c>
      <c r="AA1628" t="s">
        <v>16</v>
      </c>
    </row>
    <row r="1629" spans="1:27" x14ac:dyDescent="0.25">
      <c r="A1629" s="24" t="s">
        <v>349</v>
      </c>
      <c r="B1629" s="24" t="s">
        <v>353</v>
      </c>
      <c r="C1629" s="24" t="s">
        <v>2352</v>
      </c>
      <c r="D1629" s="36" t="str">
        <f>VLOOKUP(S1629, method!$A$1:$B$15, 2, 0)</f>
        <v>中後</v>
      </c>
      <c r="E1629">
        <v>548</v>
      </c>
      <c r="F1629" s="28">
        <v>3</v>
      </c>
      <c r="G1629" t="s">
        <v>972</v>
      </c>
      <c r="H1629" t="s">
        <v>539</v>
      </c>
      <c r="I1629" s="43">
        <v>1200</v>
      </c>
      <c r="J1629" s="32" t="s">
        <v>435</v>
      </c>
      <c r="K1629">
        <v>4</v>
      </c>
      <c r="L1629">
        <v>3</v>
      </c>
      <c r="M1629">
        <v>52</v>
      </c>
      <c r="N1629" s="20" t="s">
        <v>184</v>
      </c>
      <c r="O1629" s="20" t="s">
        <v>19</v>
      </c>
      <c r="P1629" s="12" t="s">
        <v>480</v>
      </c>
      <c r="Q1629">
        <v>5.3</v>
      </c>
      <c r="R1629">
        <v>127</v>
      </c>
      <c r="S1629">
        <v>10</v>
      </c>
      <c r="T1629">
        <v>9</v>
      </c>
      <c r="U1629">
        <v>3</v>
      </c>
      <c r="Y1629" t="s">
        <v>1017</v>
      </c>
      <c r="Z1629">
        <v>1201</v>
      </c>
      <c r="AA1629" t="s">
        <v>235</v>
      </c>
    </row>
    <row r="1630" spans="1:27" x14ac:dyDescent="0.25">
      <c r="A1630" s="24" t="s">
        <v>349</v>
      </c>
      <c r="B1630" s="25" t="s">
        <v>355</v>
      </c>
      <c r="C1630" s="25" t="s">
        <v>2353</v>
      </c>
      <c r="D1630" s="36" t="str">
        <f>VLOOKUP(S1630, method!$A$1:$B$15, 2, 0)</f>
        <v>中後</v>
      </c>
      <c r="E1630">
        <v>845</v>
      </c>
      <c r="F1630" s="34">
        <v>4</v>
      </c>
      <c r="G1630" t="s">
        <v>547</v>
      </c>
      <c r="H1630" s="31" t="s">
        <v>455</v>
      </c>
      <c r="I1630">
        <v>1650</v>
      </c>
      <c r="J1630" s="32" t="s">
        <v>446</v>
      </c>
      <c r="K1630">
        <v>3</v>
      </c>
      <c r="L1630">
        <v>8</v>
      </c>
      <c r="M1630">
        <v>72</v>
      </c>
      <c r="N1630" s="17" t="s">
        <v>85</v>
      </c>
      <c r="O1630" s="17" t="s">
        <v>121</v>
      </c>
      <c r="P1630" s="12" t="s">
        <v>464</v>
      </c>
      <c r="Q1630">
        <v>20</v>
      </c>
      <c r="R1630">
        <v>131</v>
      </c>
      <c r="S1630">
        <v>10</v>
      </c>
      <c r="T1630">
        <v>10</v>
      </c>
      <c r="U1630">
        <v>10</v>
      </c>
      <c r="V1630">
        <v>4</v>
      </c>
      <c r="Y1630" t="s">
        <v>1722</v>
      </c>
      <c r="Z1630">
        <v>1093</v>
      </c>
      <c r="AA1630" t="s">
        <v>147</v>
      </c>
    </row>
    <row r="1631" spans="1:27" x14ac:dyDescent="0.25">
      <c r="A1631" s="24" t="s">
        <v>349</v>
      </c>
      <c r="B1631" s="25" t="s">
        <v>355</v>
      </c>
      <c r="C1631" s="25" t="s">
        <v>2353</v>
      </c>
      <c r="D1631" s="38" t="str">
        <f>VLOOKUP(S1631, method!$A$1:$B$15, 2, 0)</f>
        <v>留後</v>
      </c>
      <c r="E1631">
        <v>785</v>
      </c>
      <c r="F1631">
        <v>10</v>
      </c>
      <c r="G1631" t="s">
        <v>549</v>
      </c>
      <c r="H1631" s="31" t="s">
        <v>461</v>
      </c>
      <c r="I1631">
        <v>1650</v>
      </c>
      <c r="J1631" s="32" t="s">
        <v>446</v>
      </c>
      <c r="K1631">
        <v>3</v>
      </c>
      <c r="L1631">
        <v>10</v>
      </c>
      <c r="M1631">
        <v>73</v>
      </c>
      <c r="N1631" s="17" t="s">
        <v>85</v>
      </c>
      <c r="O1631" s="16" t="s">
        <v>29</v>
      </c>
      <c r="P1631" t="s">
        <v>572</v>
      </c>
      <c r="Q1631">
        <v>17</v>
      </c>
      <c r="R1631">
        <v>132</v>
      </c>
      <c r="S1631">
        <v>11</v>
      </c>
      <c r="T1631">
        <v>11</v>
      </c>
      <c r="U1631">
        <v>10</v>
      </c>
      <c r="V1631">
        <v>10</v>
      </c>
      <c r="Y1631" t="s">
        <v>1081</v>
      </c>
      <c r="Z1631">
        <v>1097</v>
      </c>
      <c r="AA1631" t="s">
        <v>147</v>
      </c>
    </row>
    <row r="1632" spans="1:27" x14ac:dyDescent="0.25">
      <c r="A1632" s="24" t="s">
        <v>349</v>
      </c>
      <c r="B1632" s="25" t="s">
        <v>355</v>
      </c>
      <c r="C1632" s="25" t="s">
        <v>2353</v>
      </c>
      <c r="D1632" s="36" t="str">
        <f>VLOOKUP(S1632, method!$A$1:$B$15, 2, 0)</f>
        <v>中後</v>
      </c>
      <c r="E1632">
        <v>754</v>
      </c>
      <c r="F1632">
        <v>6</v>
      </c>
      <c r="G1632" t="s">
        <v>551</v>
      </c>
      <c r="H1632" s="31" t="s">
        <v>455</v>
      </c>
      <c r="I1632">
        <v>1650</v>
      </c>
      <c r="J1632" s="32" t="s">
        <v>446</v>
      </c>
      <c r="K1632">
        <v>3</v>
      </c>
      <c r="L1632">
        <v>3</v>
      </c>
      <c r="M1632">
        <v>73</v>
      </c>
      <c r="N1632" s="17" t="s">
        <v>85</v>
      </c>
      <c r="O1632" s="17" t="s">
        <v>121</v>
      </c>
      <c r="P1632" s="12" t="s">
        <v>464</v>
      </c>
      <c r="Q1632">
        <v>17</v>
      </c>
      <c r="R1632">
        <v>133</v>
      </c>
      <c r="S1632">
        <v>9</v>
      </c>
      <c r="T1632">
        <v>9</v>
      </c>
      <c r="U1632">
        <v>10</v>
      </c>
      <c r="V1632">
        <v>6</v>
      </c>
      <c r="Y1632" t="s">
        <v>496</v>
      </c>
      <c r="Z1632">
        <v>1098</v>
      </c>
      <c r="AA1632" t="s">
        <v>147</v>
      </c>
    </row>
    <row r="1633" spans="1:27" x14ac:dyDescent="0.25">
      <c r="A1633" s="24" t="s">
        <v>349</v>
      </c>
      <c r="B1633" s="25" t="s">
        <v>355</v>
      </c>
      <c r="C1633" s="25" t="s">
        <v>2353</v>
      </c>
      <c r="D1633" s="38" t="str">
        <f>VLOOKUP(S1633, method!$A$1:$B$15, 2, 0)</f>
        <v>留後</v>
      </c>
      <c r="E1633">
        <v>695</v>
      </c>
      <c r="F1633">
        <v>9</v>
      </c>
      <c r="G1633" t="s">
        <v>593</v>
      </c>
      <c r="H1633" s="31" t="s">
        <v>461</v>
      </c>
      <c r="I1633">
        <v>1650</v>
      </c>
      <c r="J1633" s="32" t="s">
        <v>446</v>
      </c>
      <c r="K1633">
        <v>3</v>
      </c>
      <c r="L1633">
        <v>9</v>
      </c>
      <c r="M1633">
        <v>73</v>
      </c>
      <c r="N1633" s="17" t="s">
        <v>85</v>
      </c>
      <c r="O1633" s="17" t="s">
        <v>121</v>
      </c>
      <c r="P1633" t="s">
        <v>629</v>
      </c>
      <c r="Q1633">
        <v>13</v>
      </c>
      <c r="R1633">
        <v>132</v>
      </c>
      <c r="S1633">
        <v>11</v>
      </c>
      <c r="T1633">
        <v>11</v>
      </c>
      <c r="U1633">
        <v>11</v>
      </c>
      <c r="V1633">
        <v>9</v>
      </c>
      <c r="Y1633" t="s">
        <v>1282</v>
      </c>
      <c r="Z1633">
        <v>1090</v>
      </c>
      <c r="AA1633" t="s">
        <v>147</v>
      </c>
    </row>
    <row r="1634" spans="1:27" x14ac:dyDescent="0.25">
      <c r="A1634" s="24" t="s">
        <v>349</v>
      </c>
      <c r="B1634" s="25" t="s">
        <v>355</v>
      </c>
      <c r="C1634" s="25" t="s">
        <v>2353</v>
      </c>
      <c r="D1634" s="36" t="str">
        <f>VLOOKUP(S1634, method!$A$1:$B$15, 2, 0)</f>
        <v>中後</v>
      </c>
      <c r="E1634">
        <v>637</v>
      </c>
      <c r="F1634" s="28">
        <v>1</v>
      </c>
      <c r="G1634" t="s">
        <v>712</v>
      </c>
      <c r="H1634" s="30" t="s">
        <v>445</v>
      </c>
      <c r="I1634">
        <v>1650</v>
      </c>
      <c r="J1634" s="32" t="s">
        <v>446</v>
      </c>
      <c r="K1634">
        <v>3</v>
      </c>
      <c r="L1634">
        <v>6</v>
      </c>
      <c r="M1634">
        <v>67</v>
      </c>
      <c r="N1634" s="17" t="s">
        <v>85</v>
      </c>
      <c r="O1634" s="17" t="s">
        <v>121</v>
      </c>
      <c r="P1634" s="12" t="s">
        <v>662</v>
      </c>
      <c r="Q1634">
        <v>17</v>
      </c>
      <c r="R1634">
        <v>125</v>
      </c>
      <c r="S1634">
        <v>9</v>
      </c>
      <c r="T1634">
        <v>9</v>
      </c>
      <c r="U1634">
        <v>9</v>
      </c>
      <c r="V1634">
        <v>1</v>
      </c>
      <c r="Y1634" t="s">
        <v>1723</v>
      </c>
      <c r="Z1634">
        <v>1092</v>
      </c>
      <c r="AA1634" t="s">
        <v>147</v>
      </c>
    </row>
    <row r="1635" spans="1:27" x14ac:dyDescent="0.25">
      <c r="A1635" s="24" t="s">
        <v>349</v>
      </c>
      <c r="B1635" s="25" t="s">
        <v>355</v>
      </c>
      <c r="C1635" s="25" t="s">
        <v>2353</v>
      </c>
      <c r="D1635" s="37" t="str">
        <f>VLOOKUP(S1635, method!$A$1:$B$15, 2, 0)</f>
        <v>中前</v>
      </c>
      <c r="E1635">
        <v>600</v>
      </c>
      <c r="F1635" s="28">
        <v>1</v>
      </c>
      <c r="G1635" t="s">
        <v>454</v>
      </c>
      <c r="H1635" s="31" t="s">
        <v>455</v>
      </c>
      <c r="I1635">
        <v>1650</v>
      </c>
      <c r="J1635" s="32" t="s">
        <v>446</v>
      </c>
      <c r="K1635">
        <v>3</v>
      </c>
      <c r="L1635">
        <v>1</v>
      </c>
      <c r="M1635">
        <v>61</v>
      </c>
      <c r="N1635" s="17" t="s">
        <v>85</v>
      </c>
      <c r="O1635" s="17" t="s">
        <v>121</v>
      </c>
      <c r="P1635" s="12" t="s">
        <v>662</v>
      </c>
      <c r="Q1635">
        <v>21</v>
      </c>
      <c r="R1635">
        <v>116</v>
      </c>
      <c r="S1635">
        <v>7</v>
      </c>
      <c r="T1635">
        <v>7</v>
      </c>
      <c r="U1635">
        <v>7</v>
      </c>
      <c r="V1635">
        <v>1</v>
      </c>
      <c r="Y1635" t="s">
        <v>70</v>
      </c>
      <c r="Z1635">
        <v>1092</v>
      </c>
      <c r="AA1635" t="s">
        <v>147</v>
      </c>
    </row>
    <row r="1636" spans="1:27" x14ac:dyDescent="0.25">
      <c r="A1636" s="24" t="s">
        <v>349</v>
      </c>
      <c r="B1636" s="25" t="s">
        <v>355</v>
      </c>
      <c r="C1636" s="25" t="s">
        <v>2353</v>
      </c>
      <c r="D1636" s="38" t="str">
        <f>VLOOKUP(S1636, method!$A$1:$B$15, 2, 0)</f>
        <v>留後</v>
      </c>
      <c r="E1636">
        <v>560</v>
      </c>
      <c r="F1636">
        <v>7</v>
      </c>
      <c r="G1636" t="s">
        <v>557</v>
      </c>
      <c r="H1636" s="42" t="s">
        <v>445</v>
      </c>
      <c r="I1636">
        <v>1650</v>
      </c>
      <c r="J1636" s="32" t="s">
        <v>446</v>
      </c>
      <c r="K1636">
        <v>3</v>
      </c>
      <c r="L1636">
        <v>9</v>
      </c>
      <c r="M1636">
        <v>63</v>
      </c>
      <c r="N1636" s="17" t="s">
        <v>85</v>
      </c>
      <c r="O1636" s="19" t="s">
        <v>101</v>
      </c>
      <c r="P1636">
        <v>4</v>
      </c>
      <c r="Q1636">
        <v>31</v>
      </c>
      <c r="R1636">
        <v>118</v>
      </c>
      <c r="S1636">
        <v>11</v>
      </c>
      <c r="T1636">
        <v>11</v>
      </c>
      <c r="U1636">
        <v>11</v>
      </c>
      <c r="V1636">
        <v>7</v>
      </c>
      <c r="Y1636" t="s">
        <v>1724</v>
      </c>
      <c r="Z1636">
        <v>1092</v>
      </c>
      <c r="AA1636" t="s">
        <v>147</v>
      </c>
    </row>
    <row r="1637" spans="1:27" x14ac:dyDescent="0.25">
      <c r="A1637" s="24" t="s">
        <v>349</v>
      </c>
      <c r="B1637" s="25" t="s">
        <v>355</v>
      </c>
      <c r="C1637" s="25" t="s">
        <v>2353</v>
      </c>
      <c r="D1637" s="38" t="str">
        <f>VLOOKUP(S1637, method!$A$1:$B$15, 2, 0)</f>
        <v>留後</v>
      </c>
      <c r="E1637">
        <v>521</v>
      </c>
      <c r="F1637" s="34">
        <v>5</v>
      </c>
      <c r="G1637" t="s">
        <v>596</v>
      </c>
      <c r="H1637" s="31" t="s">
        <v>455</v>
      </c>
      <c r="I1637">
        <v>1650</v>
      </c>
      <c r="J1637" s="32" t="s">
        <v>446</v>
      </c>
      <c r="K1637">
        <v>3</v>
      </c>
      <c r="L1637">
        <v>9</v>
      </c>
      <c r="M1637">
        <v>65</v>
      </c>
      <c r="N1637" s="17" t="s">
        <v>85</v>
      </c>
      <c r="O1637" s="17" t="s">
        <v>84</v>
      </c>
      <c r="P1637" t="s">
        <v>600</v>
      </c>
      <c r="Q1637">
        <v>26</v>
      </c>
      <c r="R1637">
        <v>122</v>
      </c>
      <c r="S1637">
        <v>11</v>
      </c>
      <c r="T1637">
        <v>10</v>
      </c>
      <c r="U1637">
        <v>9</v>
      </c>
      <c r="V1637">
        <v>5</v>
      </c>
      <c r="Y1637" t="s">
        <v>1724</v>
      </c>
      <c r="Z1637">
        <v>1103</v>
      </c>
      <c r="AA1637" t="s">
        <v>147</v>
      </c>
    </row>
    <row r="1638" spans="1:27" x14ac:dyDescent="0.25">
      <c r="A1638" s="24" t="s">
        <v>349</v>
      </c>
      <c r="B1638" s="25" t="s">
        <v>355</v>
      </c>
      <c r="C1638" s="25" t="s">
        <v>2353</v>
      </c>
      <c r="D1638" s="36" t="str">
        <f>VLOOKUP(S1638, method!$A$1:$B$15, 2, 0)</f>
        <v>中後</v>
      </c>
      <c r="E1638">
        <v>484</v>
      </c>
      <c r="F1638">
        <v>6</v>
      </c>
      <c r="G1638" t="s">
        <v>458</v>
      </c>
      <c r="H1638" s="42" t="s">
        <v>445</v>
      </c>
      <c r="I1638" s="43">
        <v>1200</v>
      </c>
      <c r="J1638" s="32" t="s">
        <v>435</v>
      </c>
      <c r="K1638">
        <v>3</v>
      </c>
      <c r="L1638">
        <v>8</v>
      </c>
      <c r="M1638">
        <v>67</v>
      </c>
      <c r="N1638" s="17" t="s">
        <v>85</v>
      </c>
      <c r="O1638" s="23" t="s">
        <v>394</v>
      </c>
      <c r="P1638" t="s">
        <v>541</v>
      </c>
      <c r="Q1638">
        <v>7.7</v>
      </c>
      <c r="R1638">
        <v>124</v>
      </c>
      <c r="S1638">
        <v>9</v>
      </c>
      <c r="T1638">
        <v>9</v>
      </c>
      <c r="U1638">
        <v>6</v>
      </c>
      <c r="Y1638" t="s">
        <v>814</v>
      </c>
      <c r="Z1638">
        <v>1106</v>
      </c>
      <c r="AA1638" t="s">
        <v>147</v>
      </c>
    </row>
    <row r="1639" spans="1:27" x14ac:dyDescent="0.25">
      <c r="A1639" s="24" t="s">
        <v>349</v>
      </c>
      <c r="B1639" s="25" t="s">
        <v>355</v>
      </c>
      <c r="C1639" s="25" t="s">
        <v>2353</v>
      </c>
      <c r="D1639" s="38" t="str">
        <f>VLOOKUP(S1639, method!$A$1:$B$15, 2, 0)</f>
        <v>留後</v>
      </c>
      <c r="E1639">
        <v>445</v>
      </c>
      <c r="F1639">
        <v>7</v>
      </c>
      <c r="G1639" t="s">
        <v>562</v>
      </c>
      <c r="H1639" s="31" t="s">
        <v>455</v>
      </c>
      <c r="I1639" s="43">
        <v>1200</v>
      </c>
      <c r="J1639" s="32" t="s">
        <v>435</v>
      </c>
      <c r="K1639">
        <v>3</v>
      </c>
      <c r="L1639">
        <v>7</v>
      </c>
      <c r="M1639">
        <v>69</v>
      </c>
      <c r="N1639" s="17" t="s">
        <v>85</v>
      </c>
      <c r="O1639" s="17" t="s">
        <v>121</v>
      </c>
      <c r="P1639">
        <v>4</v>
      </c>
      <c r="Q1639">
        <v>8.4</v>
      </c>
      <c r="R1639">
        <v>127</v>
      </c>
      <c r="S1639">
        <v>12</v>
      </c>
      <c r="T1639">
        <v>12</v>
      </c>
      <c r="U1639">
        <v>7</v>
      </c>
      <c r="Y1639" t="s">
        <v>1598</v>
      </c>
      <c r="Z1639">
        <v>1097</v>
      </c>
      <c r="AA1639" t="s">
        <v>147</v>
      </c>
    </row>
    <row r="1640" spans="1:27" x14ac:dyDescent="0.25">
      <c r="A1640" s="24" t="s">
        <v>349</v>
      </c>
      <c r="B1640" s="25" t="s">
        <v>355</v>
      </c>
      <c r="C1640" s="25" t="s">
        <v>2353</v>
      </c>
      <c r="D1640" s="36" t="str">
        <f>VLOOKUP(S1640, method!$A$1:$B$15, 2, 0)</f>
        <v>中後</v>
      </c>
      <c r="E1640">
        <v>406</v>
      </c>
      <c r="F1640" s="34">
        <v>5</v>
      </c>
      <c r="G1640" t="s">
        <v>781</v>
      </c>
      <c r="H1640" s="31" t="s">
        <v>450</v>
      </c>
      <c r="I1640" s="43">
        <v>1200</v>
      </c>
      <c r="J1640" s="32" t="s">
        <v>435</v>
      </c>
      <c r="K1640">
        <v>3</v>
      </c>
      <c r="L1640">
        <v>2</v>
      </c>
      <c r="M1640">
        <v>69</v>
      </c>
      <c r="N1640" s="17" t="s">
        <v>85</v>
      </c>
      <c r="O1640" s="17" t="s">
        <v>121</v>
      </c>
      <c r="P1640" s="12" t="s">
        <v>431</v>
      </c>
      <c r="Q1640">
        <v>7</v>
      </c>
      <c r="R1640">
        <v>124</v>
      </c>
      <c r="S1640">
        <v>9</v>
      </c>
      <c r="T1640">
        <v>8</v>
      </c>
      <c r="U1640">
        <v>5</v>
      </c>
      <c r="Y1640" t="s">
        <v>1124</v>
      </c>
      <c r="Z1640">
        <v>1110</v>
      </c>
      <c r="AA1640" t="s">
        <v>147</v>
      </c>
    </row>
    <row r="1641" spans="1:27" x14ac:dyDescent="0.25">
      <c r="A1641" s="24" t="s">
        <v>349</v>
      </c>
      <c r="B1641" s="25" t="s">
        <v>355</v>
      </c>
      <c r="C1641" s="25" t="s">
        <v>2353</v>
      </c>
      <c r="D1641" s="38" t="str">
        <f>VLOOKUP(S1641, method!$A$1:$B$15, 2, 0)</f>
        <v>留後</v>
      </c>
      <c r="E1641">
        <v>375</v>
      </c>
      <c r="F1641" s="28">
        <v>2</v>
      </c>
      <c r="G1641" t="s">
        <v>913</v>
      </c>
      <c r="H1641" s="31" t="s">
        <v>461</v>
      </c>
      <c r="I1641" s="43">
        <v>1200</v>
      </c>
      <c r="J1641" s="32" t="s">
        <v>435</v>
      </c>
      <c r="K1641">
        <v>3</v>
      </c>
      <c r="L1641">
        <v>10</v>
      </c>
      <c r="M1641">
        <v>67</v>
      </c>
      <c r="N1641" s="17" t="s">
        <v>85</v>
      </c>
      <c r="O1641" s="17" t="s">
        <v>121</v>
      </c>
      <c r="P1641" s="12" t="s">
        <v>662</v>
      </c>
      <c r="Q1641">
        <v>18</v>
      </c>
      <c r="R1641">
        <v>127</v>
      </c>
      <c r="S1641">
        <v>11</v>
      </c>
      <c r="T1641">
        <v>11</v>
      </c>
      <c r="U1641">
        <v>2</v>
      </c>
      <c r="Y1641" t="s">
        <v>356</v>
      </c>
      <c r="Z1641">
        <v>1108</v>
      </c>
      <c r="AA1641" t="s">
        <v>147</v>
      </c>
    </row>
    <row r="1642" spans="1:27" x14ac:dyDescent="0.25">
      <c r="A1642" s="24" t="s">
        <v>349</v>
      </c>
      <c r="B1642" s="25" t="s">
        <v>355</v>
      </c>
      <c r="C1642" s="25" t="s">
        <v>2353</v>
      </c>
      <c r="D1642" s="36" t="str">
        <f>VLOOKUP(S1642, method!$A$1:$B$15, 2, 0)</f>
        <v>中後</v>
      </c>
      <c r="E1642">
        <v>335</v>
      </c>
      <c r="F1642">
        <v>6</v>
      </c>
      <c r="G1642" t="s">
        <v>887</v>
      </c>
      <c r="H1642" s="31" t="s">
        <v>450</v>
      </c>
      <c r="I1642" s="43">
        <v>1200</v>
      </c>
      <c r="J1642" s="32" t="s">
        <v>435</v>
      </c>
      <c r="K1642">
        <v>3</v>
      </c>
      <c r="L1642">
        <v>2</v>
      </c>
      <c r="M1642">
        <v>69</v>
      </c>
      <c r="N1642" s="17" t="s">
        <v>85</v>
      </c>
      <c r="O1642" s="20" t="s">
        <v>19</v>
      </c>
      <c r="P1642" s="12" t="s">
        <v>456</v>
      </c>
      <c r="Q1642">
        <v>6</v>
      </c>
      <c r="R1642">
        <v>127</v>
      </c>
      <c r="S1642">
        <v>8</v>
      </c>
      <c r="T1642">
        <v>6</v>
      </c>
      <c r="U1642">
        <v>6</v>
      </c>
      <c r="Y1642" t="s">
        <v>1099</v>
      </c>
      <c r="Z1642">
        <v>1104</v>
      </c>
      <c r="AA1642" t="s">
        <v>147</v>
      </c>
    </row>
    <row r="1643" spans="1:27" x14ac:dyDescent="0.25">
      <c r="A1643" s="24" t="s">
        <v>349</v>
      </c>
      <c r="B1643" s="25" t="s">
        <v>355</v>
      </c>
      <c r="C1643" s="25" t="s">
        <v>2353</v>
      </c>
      <c r="D1643" s="38" t="str">
        <f>VLOOKUP(S1643, method!$A$1:$B$15, 2, 0)</f>
        <v>留後</v>
      </c>
      <c r="E1643">
        <v>256</v>
      </c>
      <c r="F1643" s="34">
        <v>4</v>
      </c>
      <c r="G1643" t="s">
        <v>647</v>
      </c>
      <c r="H1643" s="31" t="s">
        <v>455</v>
      </c>
      <c r="I1643">
        <v>1000</v>
      </c>
      <c r="J1643" s="32" t="s">
        <v>435</v>
      </c>
      <c r="K1643">
        <v>3</v>
      </c>
      <c r="L1643">
        <v>4</v>
      </c>
      <c r="M1643">
        <v>69</v>
      </c>
      <c r="N1643" s="17" t="s">
        <v>85</v>
      </c>
      <c r="O1643" s="20" t="s">
        <v>19</v>
      </c>
      <c r="P1643" s="12" t="s">
        <v>464</v>
      </c>
      <c r="Q1643">
        <v>6.6</v>
      </c>
      <c r="R1643">
        <v>129</v>
      </c>
      <c r="S1643">
        <v>11</v>
      </c>
      <c r="T1643">
        <v>12</v>
      </c>
      <c r="U1643">
        <v>4</v>
      </c>
      <c r="Y1643" t="s">
        <v>1725</v>
      </c>
      <c r="Z1643">
        <v>1097</v>
      </c>
      <c r="AA1643" t="s">
        <v>147</v>
      </c>
    </row>
    <row r="1644" spans="1:27" x14ac:dyDescent="0.25">
      <c r="A1644" s="24" t="s">
        <v>349</v>
      </c>
      <c r="B1644" s="25" t="s">
        <v>355</v>
      </c>
      <c r="C1644" s="25" t="s">
        <v>2353</v>
      </c>
      <c r="D1644" s="36" t="str">
        <f>VLOOKUP(S1644, method!$A$1:$B$15, 2, 0)</f>
        <v>中後</v>
      </c>
      <c r="E1644">
        <v>781</v>
      </c>
      <c r="F1644">
        <v>6</v>
      </c>
      <c r="G1644" t="s">
        <v>698</v>
      </c>
      <c r="H1644" s="31" t="s">
        <v>461</v>
      </c>
      <c r="I1644" s="43">
        <v>1200</v>
      </c>
      <c r="J1644" s="32" t="s">
        <v>435</v>
      </c>
      <c r="K1644">
        <v>3</v>
      </c>
      <c r="L1644">
        <v>4</v>
      </c>
      <c r="M1644">
        <v>71</v>
      </c>
      <c r="N1644" s="17" t="s">
        <v>85</v>
      </c>
      <c r="O1644" s="17" t="s">
        <v>84</v>
      </c>
      <c r="P1644" t="s">
        <v>699</v>
      </c>
      <c r="Q1644">
        <v>24</v>
      </c>
      <c r="R1644">
        <v>130</v>
      </c>
      <c r="S1644">
        <v>10</v>
      </c>
      <c r="T1644">
        <v>10</v>
      </c>
      <c r="U1644">
        <v>6</v>
      </c>
      <c r="Y1644" t="s">
        <v>1145</v>
      </c>
      <c r="Z1644">
        <v>1094</v>
      </c>
      <c r="AA1644" t="s">
        <v>147</v>
      </c>
    </row>
    <row r="1645" spans="1:27" x14ac:dyDescent="0.25">
      <c r="A1645" s="24" t="s">
        <v>349</v>
      </c>
      <c r="B1645" s="25" t="s">
        <v>355</v>
      </c>
      <c r="C1645" s="25" t="s">
        <v>2353</v>
      </c>
      <c r="D1645" s="38" t="str">
        <f>VLOOKUP(S1645, method!$A$1:$B$15, 2, 0)</f>
        <v>留後</v>
      </c>
      <c r="E1645">
        <v>731</v>
      </c>
      <c r="F1645" s="28">
        <v>3</v>
      </c>
      <c r="G1645" t="s">
        <v>733</v>
      </c>
      <c r="H1645" s="31" t="s">
        <v>450</v>
      </c>
      <c r="I1645" s="43">
        <v>1200</v>
      </c>
      <c r="J1645" s="33" t="s">
        <v>499</v>
      </c>
      <c r="K1645">
        <v>3</v>
      </c>
      <c r="L1645">
        <v>3</v>
      </c>
      <c r="M1645">
        <v>71</v>
      </c>
      <c r="N1645" s="17" t="s">
        <v>85</v>
      </c>
      <c r="O1645" s="20" t="s">
        <v>19</v>
      </c>
      <c r="P1645" s="12" t="s">
        <v>464</v>
      </c>
      <c r="Q1645">
        <v>11</v>
      </c>
      <c r="R1645">
        <v>130</v>
      </c>
      <c r="S1645">
        <v>11</v>
      </c>
      <c r="T1645">
        <v>9</v>
      </c>
      <c r="U1645">
        <v>3</v>
      </c>
      <c r="Y1645" t="s">
        <v>1228</v>
      </c>
      <c r="Z1645">
        <v>1092</v>
      </c>
      <c r="AA1645" t="s">
        <v>147</v>
      </c>
    </row>
    <row r="1646" spans="1:27" x14ac:dyDescent="0.25">
      <c r="A1646" s="24" t="s">
        <v>349</v>
      </c>
      <c r="B1646" s="25" t="s">
        <v>355</v>
      </c>
      <c r="C1646" s="25" t="s">
        <v>2353</v>
      </c>
      <c r="D1646" s="38" t="str">
        <f>VLOOKUP(S1646, method!$A$1:$B$15, 2, 0)</f>
        <v>留後</v>
      </c>
      <c r="E1646">
        <v>674</v>
      </c>
      <c r="F1646">
        <v>7</v>
      </c>
      <c r="G1646" t="s">
        <v>792</v>
      </c>
      <c r="H1646" s="31" t="s">
        <v>461</v>
      </c>
      <c r="I1646" s="43">
        <v>1200</v>
      </c>
      <c r="J1646" s="32" t="s">
        <v>435</v>
      </c>
      <c r="K1646">
        <v>3</v>
      </c>
      <c r="L1646">
        <v>12</v>
      </c>
      <c r="M1646">
        <v>72</v>
      </c>
      <c r="N1646" s="17" t="s">
        <v>85</v>
      </c>
      <c r="O1646" s="17" t="s">
        <v>84</v>
      </c>
      <c r="P1646" t="s">
        <v>629</v>
      </c>
      <c r="Q1646">
        <v>25</v>
      </c>
      <c r="R1646">
        <v>128</v>
      </c>
      <c r="S1646">
        <v>12</v>
      </c>
      <c r="T1646">
        <v>12</v>
      </c>
      <c r="U1646">
        <v>7</v>
      </c>
      <c r="Y1646" t="s">
        <v>1376</v>
      </c>
      <c r="Z1646">
        <v>1088</v>
      </c>
      <c r="AA1646" t="s">
        <v>147</v>
      </c>
    </row>
    <row r="1647" spans="1:27" x14ac:dyDescent="0.25">
      <c r="A1647" s="24" t="s">
        <v>349</v>
      </c>
      <c r="B1647" s="25" t="s">
        <v>355</v>
      </c>
      <c r="C1647" s="25" t="s">
        <v>2353</v>
      </c>
      <c r="D1647" s="36" t="str">
        <f>VLOOKUP(S1647, method!$A$1:$B$15, 2, 0)</f>
        <v>中後</v>
      </c>
      <c r="E1647">
        <v>521</v>
      </c>
      <c r="F1647" s="34">
        <v>5</v>
      </c>
      <c r="G1647" t="s">
        <v>841</v>
      </c>
      <c r="H1647" s="42" t="s">
        <v>445</v>
      </c>
      <c r="I1647" s="43">
        <v>1200</v>
      </c>
      <c r="J1647" s="32" t="s">
        <v>435</v>
      </c>
      <c r="K1647">
        <v>3</v>
      </c>
      <c r="L1647">
        <v>6</v>
      </c>
      <c r="M1647">
        <v>72</v>
      </c>
      <c r="N1647" s="17" t="s">
        <v>85</v>
      </c>
      <c r="O1647" s="26" t="s">
        <v>693</v>
      </c>
      <c r="P1647" s="12" t="s">
        <v>464</v>
      </c>
      <c r="Q1647">
        <v>18</v>
      </c>
      <c r="R1647">
        <v>129</v>
      </c>
      <c r="S1647">
        <v>8</v>
      </c>
      <c r="T1647">
        <v>8</v>
      </c>
      <c r="U1647">
        <v>5</v>
      </c>
      <c r="Y1647" t="s">
        <v>303</v>
      </c>
      <c r="Z1647">
        <v>1081</v>
      </c>
      <c r="AA1647" t="s">
        <v>147</v>
      </c>
    </row>
    <row r="1648" spans="1:27" x14ac:dyDescent="0.25">
      <c r="A1648" s="24" t="s">
        <v>349</v>
      </c>
      <c r="B1648" s="25" t="s">
        <v>355</v>
      </c>
      <c r="C1648" s="25" t="s">
        <v>2353</v>
      </c>
      <c r="D1648" s="36" t="str">
        <f>VLOOKUP(S1648, method!$A$1:$B$15, 2, 0)</f>
        <v>中後</v>
      </c>
      <c r="E1648">
        <v>463</v>
      </c>
      <c r="F1648" s="28">
        <v>3</v>
      </c>
      <c r="G1648" t="s">
        <v>659</v>
      </c>
      <c r="H1648" s="31" t="s">
        <v>450</v>
      </c>
      <c r="I1648" s="43">
        <v>1200</v>
      </c>
      <c r="J1648" s="32" t="s">
        <v>435</v>
      </c>
      <c r="K1648">
        <v>3</v>
      </c>
      <c r="L1648">
        <v>2</v>
      </c>
      <c r="M1648">
        <v>72</v>
      </c>
      <c r="N1648" s="17" t="s">
        <v>85</v>
      </c>
      <c r="O1648" s="26" t="s">
        <v>693</v>
      </c>
      <c r="P1648" s="12">
        <v>2</v>
      </c>
      <c r="Q1648">
        <v>6.2</v>
      </c>
      <c r="R1648">
        <v>128</v>
      </c>
      <c r="S1648">
        <v>8</v>
      </c>
      <c r="T1648">
        <v>7</v>
      </c>
      <c r="U1648">
        <v>3</v>
      </c>
      <c r="Y1648" t="s">
        <v>1663</v>
      </c>
      <c r="Z1648">
        <v>1078</v>
      </c>
      <c r="AA1648" t="s">
        <v>147</v>
      </c>
    </row>
    <row r="1649" spans="1:27" x14ac:dyDescent="0.25">
      <c r="A1649" s="24" t="s">
        <v>349</v>
      </c>
      <c r="B1649" s="25" t="s">
        <v>355</v>
      </c>
      <c r="C1649" s="25" t="s">
        <v>2353</v>
      </c>
      <c r="D1649" s="36" t="str">
        <f>VLOOKUP(S1649, method!$A$1:$B$15, 2, 0)</f>
        <v>中後</v>
      </c>
      <c r="E1649">
        <v>422</v>
      </c>
      <c r="F1649" s="28">
        <v>1</v>
      </c>
      <c r="G1649" t="s">
        <v>1006</v>
      </c>
      <c r="H1649" s="31" t="s">
        <v>461</v>
      </c>
      <c r="I1649" s="43">
        <v>1200</v>
      </c>
      <c r="J1649" s="32" t="s">
        <v>435</v>
      </c>
      <c r="K1649">
        <v>3</v>
      </c>
      <c r="L1649">
        <v>11</v>
      </c>
      <c r="M1649">
        <v>67</v>
      </c>
      <c r="N1649" s="17" t="s">
        <v>85</v>
      </c>
      <c r="O1649" s="20" t="s">
        <v>19</v>
      </c>
      <c r="P1649" s="12" t="s">
        <v>914</v>
      </c>
      <c r="Q1649">
        <v>5.2</v>
      </c>
      <c r="R1649">
        <v>127</v>
      </c>
      <c r="S1649">
        <v>9</v>
      </c>
      <c r="T1649">
        <v>9</v>
      </c>
      <c r="U1649">
        <v>1</v>
      </c>
      <c r="Y1649" t="s">
        <v>1097</v>
      </c>
      <c r="Z1649">
        <v>1075</v>
      </c>
      <c r="AA1649" t="s">
        <v>147</v>
      </c>
    </row>
    <row r="1650" spans="1:27" x14ac:dyDescent="0.25">
      <c r="A1650" s="24" t="s">
        <v>349</v>
      </c>
      <c r="B1650" s="25" t="s">
        <v>355</v>
      </c>
      <c r="C1650" s="25" t="s">
        <v>2353</v>
      </c>
      <c r="D1650" s="36" t="str">
        <f>VLOOKUP(S1650, method!$A$1:$B$15, 2, 0)</f>
        <v>中後</v>
      </c>
      <c r="E1650">
        <v>386</v>
      </c>
      <c r="F1650" s="34">
        <v>4</v>
      </c>
      <c r="G1650" t="s">
        <v>661</v>
      </c>
      <c r="H1650" s="31" t="s">
        <v>450</v>
      </c>
      <c r="I1650" s="43">
        <v>1200</v>
      </c>
      <c r="J1650" s="32" t="s">
        <v>435</v>
      </c>
      <c r="K1650">
        <v>3</v>
      </c>
      <c r="L1650">
        <v>8</v>
      </c>
      <c r="M1650">
        <v>68</v>
      </c>
      <c r="N1650" s="17" t="s">
        <v>85</v>
      </c>
      <c r="O1650" s="20" t="s">
        <v>58</v>
      </c>
      <c r="P1650" t="s">
        <v>519</v>
      </c>
      <c r="Q1650">
        <v>14</v>
      </c>
      <c r="R1650">
        <v>123</v>
      </c>
      <c r="S1650">
        <v>10</v>
      </c>
      <c r="T1650">
        <v>9</v>
      </c>
      <c r="U1650">
        <v>4</v>
      </c>
      <c r="Y1650" t="s">
        <v>843</v>
      </c>
      <c r="Z1650">
        <v>1083</v>
      </c>
      <c r="AA1650" t="s">
        <v>147</v>
      </c>
    </row>
    <row r="1651" spans="1:27" x14ac:dyDescent="0.25">
      <c r="A1651" s="24" t="s">
        <v>349</v>
      </c>
      <c r="B1651" s="25" t="s">
        <v>355</v>
      </c>
      <c r="C1651" s="25" t="s">
        <v>2353</v>
      </c>
      <c r="D1651" s="38" t="str">
        <f>VLOOKUP(S1651, method!$A$1:$B$15, 2, 0)</f>
        <v>留後</v>
      </c>
      <c r="E1651">
        <v>332</v>
      </c>
      <c r="F1651" s="28">
        <v>3</v>
      </c>
      <c r="G1651" t="s">
        <v>1296</v>
      </c>
      <c r="H1651" s="31" t="s">
        <v>455</v>
      </c>
      <c r="I1651" s="43">
        <v>1200</v>
      </c>
      <c r="J1651" s="32" t="s">
        <v>435</v>
      </c>
      <c r="K1651">
        <v>3</v>
      </c>
      <c r="L1651">
        <v>3</v>
      </c>
      <c r="M1651">
        <v>68</v>
      </c>
      <c r="N1651" s="17" t="s">
        <v>85</v>
      </c>
      <c r="O1651" s="17" t="s">
        <v>121</v>
      </c>
      <c r="P1651" s="12" t="s">
        <v>558</v>
      </c>
      <c r="Q1651">
        <v>7.3</v>
      </c>
      <c r="R1651">
        <v>126</v>
      </c>
      <c r="S1651">
        <v>11</v>
      </c>
      <c r="T1651">
        <v>10</v>
      </c>
      <c r="U1651">
        <v>3</v>
      </c>
      <c r="Y1651" t="s">
        <v>160</v>
      </c>
      <c r="Z1651">
        <v>1074</v>
      </c>
      <c r="AA1651" t="s">
        <v>543</v>
      </c>
    </row>
    <row r="1652" spans="1:27" x14ac:dyDescent="0.25">
      <c r="A1652" s="24" t="s">
        <v>349</v>
      </c>
      <c r="B1652" s="25" t="s">
        <v>355</v>
      </c>
      <c r="C1652" s="25" t="s">
        <v>2353</v>
      </c>
      <c r="D1652" s="36" t="str">
        <f>VLOOKUP(S1652, method!$A$1:$B$15, 2, 0)</f>
        <v>中後</v>
      </c>
      <c r="E1652">
        <v>295</v>
      </c>
      <c r="F1652">
        <v>7</v>
      </c>
      <c r="G1652" t="s">
        <v>664</v>
      </c>
      <c r="H1652" s="42" t="s">
        <v>445</v>
      </c>
      <c r="I1652" s="43">
        <v>1200</v>
      </c>
      <c r="J1652" s="32" t="s">
        <v>435</v>
      </c>
      <c r="K1652">
        <v>3</v>
      </c>
      <c r="L1652">
        <v>7</v>
      </c>
      <c r="M1652">
        <v>68</v>
      </c>
      <c r="N1652" s="17" t="s">
        <v>85</v>
      </c>
      <c r="O1652" s="20" t="s">
        <v>19</v>
      </c>
      <c r="P1652" s="12">
        <v>2</v>
      </c>
      <c r="Q1652">
        <v>4.8</v>
      </c>
      <c r="R1652">
        <v>125</v>
      </c>
      <c r="S1652">
        <v>10</v>
      </c>
      <c r="T1652">
        <v>10</v>
      </c>
      <c r="U1652">
        <v>7</v>
      </c>
      <c r="Y1652" t="s">
        <v>1378</v>
      </c>
      <c r="Z1652">
        <v>1095</v>
      </c>
      <c r="AA1652" t="s">
        <v>546</v>
      </c>
    </row>
    <row r="1653" spans="1:27" x14ac:dyDescent="0.25">
      <c r="A1653" s="24" t="s">
        <v>349</v>
      </c>
      <c r="B1653" s="25" t="s">
        <v>355</v>
      </c>
      <c r="C1653" s="25" t="s">
        <v>2353</v>
      </c>
      <c r="D1653" s="36" t="str">
        <f>VLOOKUP(S1653, method!$A$1:$B$15, 2, 0)</f>
        <v>中後</v>
      </c>
      <c r="E1653">
        <v>250</v>
      </c>
      <c r="F1653" s="28">
        <v>3</v>
      </c>
      <c r="G1653" t="s">
        <v>1028</v>
      </c>
      <c r="H1653" s="31" t="s">
        <v>455</v>
      </c>
      <c r="I1653" s="43">
        <v>1200</v>
      </c>
      <c r="J1653" s="32" t="s">
        <v>435</v>
      </c>
      <c r="K1653">
        <v>3</v>
      </c>
      <c r="L1653">
        <v>6</v>
      </c>
      <c r="M1653">
        <v>68</v>
      </c>
      <c r="N1653" s="17" t="s">
        <v>85</v>
      </c>
      <c r="O1653" s="20" t="s">
        <v>19</v>
      </c>
      <c r="P1653" s="12" t="s">
        <v>451</v>
      </c>
      <c r="Q1653">
        <v>4.0999999999999996</v>
      </c>
      <c r="R1653">
        <v>125</v>
      </c>
      <c r="S1653">
        <v>10</v>
      </c>
      <c r="T1653">
        <v>10</v>
      </c>
      <c r="U1653">
        <v>3</v>
      </c>
      <c r="Y1653" t="s">
        <v>843</v>
      </c>
      <c r="Z1653">
        <v>1080</v>
      </c>
      <c r="AA1653" t="s">
        <v>546</v>
      </c>
    </row>
    <row r="1654" spans="1:27" x14ac:dyDescent="0.25">
      <c r="A1654" s="24" t="s">
        <v>349</v>
      </c>
      <c r="B1654" s="25" t="s">
        <v>355</v>
      </c>
      <c r="C1654" s="25" t="s">
        <v>2353</v>
      </c>
      <c r="D1654" s="36" t="str">
        <f>VLOOKUP(S1654, method!$A$1:$B$15, 2, 0)</f>
        <v>中後</v>
      </c>
      <c r="E1654">
        <v>194</v>
      </c>
      <c r="F1654" s="28">
        <v>2</v>
      </c>
      <c r="G1654" t="s">
        <v>901</v>
      </c>
      <c r="H1654" s="31" t="s">
        <v>461</v>
      </c>
      <c r="I1654" s="43">
        <v>1200</v>
      </c>
      <c r="J1654" s="32" t="s">
        <v>435</v>
      </c>
      <c r="K1654">
        <v>3</v>
      </c>
      <c r="L1654">
        <v>6</v>
      </c>
      <c r="M1654">
        <v>66</v>
      </c>
      <c r="N1654" s="17" t="s">
        <v>85</v>
      </c>
      <c r="O1654" s="18" t="s">
        <v>1683</v>
      </c>
      <c r="P1654" s="12" t="s">
        <v>662</v>
      </c>
      <c r="Q1654">
        <v>14</v>
      </c>
      <c r="R1654">
        <v>122</v>
      </c>
      <c r="S1654">
        <v>9</v>
      </c>
      <c r="T1654">
        <v>11</v>
      </c>
      <c r="U1654">
        <v>2</v>
      </c>
      <c r="Y1654" t="s">
        <v>303</v>
      </c>
      <c r="Z1654">
        <v>1083</v>
      </c>
      <c r="AA1654" t="s">
        <v>546</v>
      </c>
    </row>
    <row r="1655" spans="1:27" x14ac:dyDescent="0.25">
      <c r="A1655" s="24" t="s">
        <v>349</v>
      </c>
      <c r="B1655" s="25" t="s">
        <v>355</v>
      </c>
      <c r="C1655" s="25" t="s">
        <v>2353</v>
      </c>
      <c r="D1655" s="37" t="str">
        <f>VLOOKUP(S1655, method!$A$1:$B$15, 2, 0)</f>
        <v>中前</v>
      </c>
      <c r="E1655">
        <v>153</v>
      </c>
      <c r="F1655" s="28">
        <v>1</v>
      </c>
      <c r="G1655" t="s">
        <v>902</v>
      </c>
      <c r="H1655" s="31" t="s">
        <v>450</v>
      </c>
      <c r="I1655" s="43">
        <v>1200</v>
      </c>
      <c r="J1655" s="32" t="s">
        <v>435</v>
      </c>
      <c r="K1655">
        <v>4</v>
      </c>
      <c r="L1655">
        <v>4</v>
      </c>
      <c r="M1655">
        <v>60</v>
      </c>
      <c r="N1655" s="17" t="s">
        <v>85</v>
      </c>
      <c r="O1655" s="20" t="s">
        <v>19</v>
      </c>
      <c r="P1655" s="12" t="s">
        <v>480</v>
      </c>
      <c r="Q1655">
        <v>2.4</v>
      </c>
      <c r="R1655">
        <v>135</v>
      </c>
      <c r="S1655">
        <v>7</v>
      </c>
      <c r="T1655">
        <v>7</v>
      </c>
      <c r="U1655">
        <v>1</v>
      </c>
      <c r="Y1655" t="s">
        <v>1177</v>
      </c>
      <c r="Z1655">
        <v>1067</v>
      </c>
      <c r="AA1655" t="s">
        <v>546</v>
      </c>
    </row>
    <row r="1656" spans="1:27" x14ac:dyDescent="0.25">
      <c r="A1656" s="24" t="s">
        <v>349</v>
      </c>
      <c r="B1656" s="25" t="s">
        <v>355</v>
      </c>
      <c r="C1656" s="25" t="s">
        <v>2353</v>
      </c>
      <c r="D1656" s="36" t="str">
        <f>VLOOKUP(S1656, method!$A$1:$B$15, 2, 0)</f>
        <v>中後</v>
      </c>
      <c r="E1656">
        <v>93</v>
      </c>
      <c r="F1656" s="34">
        <v>4</v>
      </c>
      <c r="G1656" t="s">
        <v>631</v>
      </c>
      <c r="H1656" s="31" t="s">
        <v>455</v>
      </c>
      <c r="I1656">
        <v>1000</v>
      </c>
      <c r="J1656" s="33" t="s">
        <v>499</v>
      </c>
      <c r="K1656">
        <v>4</v>
      </c>
      <c r="L1656">
        <v>5</v>
      </c>
      <c r="M1656">
        <v>60</v>
      </c>
      <c r="N1656" s="17" t="s">
        <v>85</v>
      </c>
      <c r="O1656" s="17" t="s">
        <v>121</v>
      </c>
      <c r="P1656" s="12" t="s">
        <v>521</v>
      </c>
      <c r="Q1656">
        <v>13</v>
      </c>
      <c r="R1656">
        <v>135</v>
      </c>
      <c r="S1656">
        <v>10</v>
      </c>
      <c r="T1656">
        <v>11</v>
      </c>
      <c r="U1656">
        <v>4</v>
      </c>
      <c r="Y1656" t="s">
        <v>1217</v>
      </c>
      <c r="Z1656">
        <v>1075</v>
      </c>
      <c r="AA1656" t="s">
        <v>546</v>
      </c>
    </row>
    <row r="1657" spans="1:27" x14ac:dyDescent="0.25">
      <c r="A1657" s="24" t="s">
        <v>349</v>
      </c>
      <c r="B1657" s="25" t="s">
        <v>355</v>
      </c>
      <c r="C1657" s="25" t="s">
        <v>2353</v>
      </c>
      <c r="D1657" s="36" t="str">
        <f>VLOOKUP(S1657, method!$A$1:$B$15, 2, 0)</f>
        <v>中後</v>
      </c>
      <c r="E1657">
        <v>54</v>
      </c>
      <c r="F1657">
        <v>8</v>
      </c>
      <c r="G1657" t="s">
        <v>1726</v>
      </c>
      <c r="H1657" s="31" t="s">
        <v>461</v>
      </c>
      <c r="I1657" s="43">
        <v>1200</v>
      </c>
      <c r="J1657" s="32" t="s">
        <v>446</v>
      </c>
      <c r="K1657">
        <v>3</v>
      </c>
      <c r="L1657">
        <v>6</v>
      </c>
      <c r="M1657">
        <v>61</v>
      </c>
      <c r="N1657" s="17" t="s">
        <v>85</v>
      </c>
      <c r="O1657" s="19" t="s">
        <v>101</v>
      </c>
      <c r="P1657" t="s">
        <v>436</v>
      </c>
      <c r="Q1657">
        <v>32</v>
      </c>
      <c r="R1657">
        <v>116</v>
      </c>
      <c r="S1657">
        <v>9</v>
      </c>
      <c r="T1657">
        <v>9</v>
      </c>
      <c r="U1657">
        <v>8</v>
      </c>
      <c r="Y1657" t="s">
        <v>1429</v>
      </c>
      <c r="Z1657">
        <v>1068</v>
      </c>
      <c r="AA1657" t="s">
        <v>546</v>
      </c>
    </row>
    <row r="1658" spans="1:27" x14ac:dyDescent="0.25">
      <c r="A1658" s="24" t="s">
        <v>349</v>
      </c>
      <c r="B1658" s="26" t="s">
        <v>358</v>
      </c>
      <c r="C1658" s="26" t="s">
        <v>2354</v>
      </c>
      <c r="D1658" s="36" t="str">
        <f>VLOOKUP(S1658, method!$A$1:$B$15, 2, 0)</f>
        <v>中後</v>
      </c>
      <c r="E1658">
        <v>847</v>
      </c>
      <c r="F1658" s="34">
        <v>5</v>
      </c>
      <c r="G1658" t="s">
        <v>547</v>
      </c>
      <c r="H1658" s="31" t="s">
        <v>455</v>
      </c>
      <c r="I1658" s="43">
        <v>1200</v>
      </c>
      <c r="J1658" s="32" t="s">
        <v>446</v>
      </c>
      <c r="K1658">
        <v>3</v>
      </c>
      <c r="L1658">
        <v>1</v>
      </c>
      <c r="M1658">
        <v>72</v>
      </c>
      <c r="N1658" s="20" t="s">
        <v>30</v>
      </c>
      <c r="O1658" s="19" t="s">
        <v>63</v>
      </c>
      <c r="P1658" s="12" t="s">
        <v>464</v>
      </c>
      <c r="Q1658">
        <v>6</v>
      </c>
      <c r="R1658">
        <v>127</v>
      </c>
      <c r="S1658">
        <v>8</v>
      </c>
      <c r="T1658">
        <v>10</v>
      </c>
      <c r="U1658">
        <v>5</v>
      </c>
      <c r="Y1658" t="s">
        <v>359</v>
      </c>
      <c r="Z1658">
        <v>1056</v>
      </c>
      <c r="AA1658" t="s">
        <v>741</v>
      </c>
    </row>
    <row r="1659" spans="1:27" x14ac:dyDescent="0.25">
      <c r="A1659" s="24" t="s">
        <v>349</v>
      </c>
      <c r="B1659" s="26" t="s">
        <v>358</v>
      </c>
      <c r="C1659" s="26" t="s">
        <v>2354</v>
      </c>
      <c r="D1659" s="38" t="str">
        <f>VLOOKUP(S1659, method!$A$1:$B$15, 2, 0)</f>
        <v>留後</v>
      </c>
      <c r="E1659">
        <v>786</v>
      </c>
      <c r="F1659">
        <v>8</v>
      </c>
      <c r="G1659" t="s">
        <v>549</v>
      </c>
      <c r="H1659" s="31" t="s">
        <v>461</v>
      </c>
      <c r="I1659" s="43">
        <v>1200</v>
      </c>
      <c r="J1659" s="32" t="s">
        <v>446</v>
      </c>
      <c r="K1659">
        <v>3</v>
      </c>
      <c r="L1659">
        <v>10</v>
      </c>
      <c r="M1659">
        <v>74</v>
      </c>
      <c r="N1659" s="20" t="s">
        <v>30</v>
      </c>
      <c r="O1659" s="17" t="s">
        <v>84</v>
      </c>
      <c r="P1659" t="s">
        <v>519</v>
      </c>
      <c r="Q1659">
        <v>14</v>
      </c>
      <c r="R1659">
        <v>129</v>
      </c>
      <c r="S1659">
        <v>12</v>
      </c>
      <c r="T1659">
        <v>12</v>
      </c>
      <c r="U1659">
        <v>8</v>
      </c>
      <c r="Y1659" t="s">
        <v>1428</v>
      </c>
      <c r="Z1659">
        <v>1058</v>
      </c>
      <c r="AA1659" t="s">
        <v>741</v>
      </c>
    </row>
    <row r="1660" spans="1:27" x14ac:dyDescent="0.25">
      <c r="A1660" s="24" t="s">
        <v>349</v>
      </c>
      <c r="B1660" s="26" t="s">
        <v>358</v>
      </c>
      <c r="C1660" s="26" t="s">
        <v>2354</v>
      </c>
      <c r="D1660" s="37" t="str">
        <f>VLOOKUP(S1660, method!$A$1:$B$15, 2, 0)</f>
        <v>中前</v>
      </c>
      <c r="E1660">
        <v>464</v>
      </c>
      <c r="F1660" s="34">
        <v>4</v>
      </c>
      <c r="G1660" t="s">
        <v>460</v>
      </c>
      <c r="H1660" s="31" t="s">
        <v>461</v>
      </c>
      <c r="I1660" s="43">
        <v>1200</v>
      </c>
      <c r="J1660" s="32" t="s">
        <v>435</v>
      </c>
      <c r="K1660">
        <v>3</v>
      </c>
      <c r="L1660">
        <v>6</v>
      </c>
      <c r="M1660">
        <v>75</v>
      </c>
      <c r="N1660" s="20" t="s">
        <v>30</v>
      </c>
      <c r="O1660" s="19" t="s">
        <v>63</v>
      </c>
      <c r="P1660" s="12" t="s">
        <v>464</v>
      </c>
      <c r="Q1660">
        <v>5.3</v>
      </c>
      <c r="R1660">
        <v>127</v>
      </c>
      <c r="S1660">
        <v>7</v>
      </c>
      <c r="T1660">
        <v>6</v>
      </c>
      <c r="U1660">
        <v>4</v>
      </c>
      <c r="Y1660" t="s">
        <v>290</v>
      </c>
      <c r="Z1660">
        <v>1046</v>
      </c>
      <c r="AA1660" t="s">
        <v>741</v>
      </c>
    </row>
    <row r="1661" spans="1:27" x14ac:dyDescent="0.25">
      <c r="A1661" s="24" t="s">
        <v>349</v>
      </c>
      <c r="B1661" s="26" t="s">
        <v>358</v>
      </c>
      <c r="C1661" s="26" t="s">
        <v>2354</v>
      </c>
      <c r="D1661" s="37" t="str">
        <f>VLOOKUP(S1661, method!$A$1:$B$15, 2, 0)</f>
        <v>中前</v>
      </c>
      <c r="E1661">
        <v>406</v>
      </c>
      <c r="F1661">
        <v>7</v>
      </c>
      <c r="G1661" t="s">
        <v>781</v>
      </c>
      <c r="H1661" s="31" t="s">
        <v>450</v>
      </c>
      <c r="I1661" s="43">
        <v>1200</v>
      </c>
      <c r="J1661" s="32" t="s">
        <v>435</v>
      </c>
      <c r="K1661">
        <v>3</v>
      </c>
      <c r="L1661">
        <v>3</v>
      </c>
      <c r="M1661">
        <v>75</v>
      </c>
      <c r="N1661" s="20" t="s">
        <v>30</v>
      </c>
      <c r="O1661" s="19" t="s">
        <v>63</v>
      </c>
      <c r="P1661" s="12">
        <v>2</v>
      </c>
      <c r="Q1661">
        <v>6.5</v>
      </c>
      <c r="R1661">
        <v>130</v>
      </c>
      <c r="S1661">
        <v>6</v>
      </c>
      <c r="T1661">
        <v>5</v>
      </c>
      <c r="U1661">
        <v>7</v>
      </c>
      <c r="Y1661" t="s">
        <v>1145</v>
      </c>
      <c r="Z1661">
        <v>1038</v>
      </c>
      <c r="AA1661" t="s">
        <v>741</v>
      </c>
    </row>
    <row r="1662" spans="1:27" x14ac:dyDescent="0.25">
      <c r="A1662" s="24" t="s">
        <v>349</v>
      </c>
      <c r="B1662" s="26" t="s">
        <v>358</v>
      </c>
      <c r="C1662" s="26" t="s">
        <v>2354</v>
      </c>
      <c r="D1662" s="36" t="str">
        <f>VLOOKUP(S1662, method!$A$1:$B$15, 2, 0)</f>
        <v>中後</v>
      </c>
      <c r="E1662">
        <v>335</v>
      </c>
      <c r="F1662" s="34">
        <v>5</v>
      </c>
      <c r="G1662" t="s">
        <v>887</v>
      </c>
      <c r="H1662" s="31" t="s">
        <v>450</v>
      </c>
      <c r="I1662" s="43">
        <v>1200</v>
      </c>
      <c r="J1662" s="32" t="s">
        <v>435</v>
      </c>
      <c r="K1662">
        <v>3</v>
      </c>
      <c r="L1662">
        <v>4</v>
      </c>
      <c r="M1662">
        <v>75</v>
      </c>
      <c r="N1662" s="20" t="s">
        <v>30</v>
      </c>
      <c r="O1662" s="19" t="s">
        <v>63</v>
      </c>
      <c r="P1662" s="12" t="s">
        <v>464</v>
      </c>
      <c r="Q1662">
        <v>8.1</v>
      </c>
      <c r="R1662">
        <v>133</v>
      </c>
      <c r="S1662">
        <v>9</v>
      </c>
      <c r="T1662">
        <v>9</v>
      </c>
      <c r="U1662">
        <v>5</v>
      </c>
      <c r="Y1662" t="s">
        <v>324</v>
      </c>
      <c r="Z1662">
        <v>1038</v>
      </c>
      <c r="AA1662" t="s">
        <v>741</v>
      </c>
    </row>
    <row r="1663" spans="1:27" x14ac:dyDescent="0.25">
      <c r="A1663" s="24" t="s">
        <v>349</v>
      </c>
      <c r="B1663" s="26" t="s">
        <v>358</v>
      </c>
      <c r="C1663" s="26" t="s">
        <v>2354</v>
      </c>
      <c r="D1663" s="38" t="str">
        <f>VLOOKUP(S1663, method!$A$1:$B$15, 2, 0)</f>
        <v>留後</v>
      </c>
      <c r="E1663">
        <v>295</v>
      </c>
      <c r="F1663">
        <v>9</v>
      </c>
      <c r="G1663" t="s">
        <v>536</v>
      </c>
      <c r="H1663" s="42" t="s">
        <v>445</v>
      </c>
      <c r="I1663" s="43">
        <v>1200</v>
      </c>
      <c r="J1663" s="32" t="s">
        <v>435</v>
      </c>
      <c r="K1663">
        <v>3</v>
      </c>
      <c r="L1663">
        <v>6</v>
      </c>
      <c r="M1663">
        <v>75</v>
      </c>
      <c r="N1663" s="20" t="s">
        <v>30</v>
      </c>
      <c r="O1663" s="16" t="s">
        <v>13</v>
      </c>
      <c r="P1663" t="s">
        <v>488</v>
      </c>
      <c r="Q1663">
        <v>5.0999999999999996</v>
      </c>
      <c r="R1663">
        <v>132</v>
      </c>
      <c r="S1663">
        <v>12</v>
      </c>
      <c r="T1663">
        <v>11</v>
      </c>
      <c r="U1663">
        <v>9</v>
      </c>
      <c r="Y1663" t="s">
        <v>1392</v>
      </c>
      <c r="Z1663">
        <v>1037</v>
      </c>
      <c r="AA1663" t="s">
        <v>741</v>
      </c>
    </row>
    <row r="1664" spans="1:27" x14ac:dyDescent="0.25">
      <c r="A1664" s="24" t="s">
        <v>349</v>
      </c>
      <c r="B1664" s="26" t="s">
        <v>358</v>
      </c>
      <c r="C1664" s="26" t="s">
        <v>2354</v>
      </c>
      <c r="D1664" s="38" t="str">
        <f>VLOOKUP(S1664, method!$A$1:$B$15, 2, 0)</f>
        <v>留後</v>
      </c>
      <c r="E1664">
        <v>238</v>
      </c>
      <c r="F1664" s="28">
        <v>2</v>
      </c>
      <c r="G1664" t="s">
        <v>1214</v>
      </c>
      <c r="H1664" s="31" t="s">
        <v>450</v>
      </c>
      <c r="I1664" s="43">
        <v>1200</v>
      </c>
      <c r="J1664" s="32" t="s">
        <v>435</v>
      </c>
      <c r="K1664">
        <v>3</v>
      </c>
      <c r="L1664">
        <v>2</v>
      </c>
      <c r="M1664">
        <v>74</v>
      </c>
      <c r="N1664" s="20" t="s">
        <v>30</v>
      </c>
      <c r="O1664" s="20" t="s">
        <v>404</v>
      </c>
      <c r="P1664" s="12" t="s">
        <v>521</v>
      </c>
      <c r="Q1664">
        <v>13</v>
      </c>
      <c r="R1664">
        <v>131</v>
      </c>
      <c r="S1664">
        <v>11</v>
      </c>
      <c r="T1664">
        <v>11</v>
      </c>
      <c r="U1664">
        <v>2</v>
      </c>
      <c r="Y1664" t="s">
        <v>1561</v>
      </c>
      <c r="Z1664">
        <v>1033</v>
      </c>
      <c r="AA1664" t="s">
        <v>741</v>
      </c>
    </row>
    <row r="1665" spans="1:27" x14ac:dyDescent="0.25">
      <c r="A1665" s="24" t="s">
        <v>349</v>
      </c>
      <c r="B1665" s="26" t="s">
        <v>358</v>
      </c>
      <c r="C1665" s="26" t="s">
        <v>2354</v>
      </c>
      <c r="D1665" s="36" t="str">
        <f>VLOOKUP(S1665, method!$A$1:$B$15, 2, 0)</f>
        <v>中後</v>
      </c>
      <c r="E1665">
        <v>110</v>
      </c>
      <c r="F1665" s="28">
        <v>1</v>
      </c>
      <c r="G1665" t="s">
        <v>571</v>
      </c>
      <c r="H1665" s="31" t="s">
        <v>455</v>
      </c>
      <c r="I1665" s="43">
        <v>1200</v>
      </c>
      <c r="J1665" s="32" t="s">
        <v>446</v>
      </c>
      <c r="K1665">
        <v>3</v>
      </c>
      <c r="L1665">
        <v>2</v>
      </c>
      <c r="M1665">
        <v>68</v>
      </c>
      <c r="N1665" s="20" t="s">
        <v>30</v>
      </c>
      <c r="O1665" s="20" t="s">
        <v>19</v>
      </c>
      <c r="P1665" s="12" t="s">
        <v>591</v>
      </c>
      <c r="Q1665">
        <v>3.1</v>
      </c>
      <c r="R1665">
        <v>125</v>
      </c>
      <c r="S1665">
        <v>9</v>
      </c>
      <c r="T1665">
        <v>8</v>
      </c>
      <c r="U1665">
        <v>1</v>
      </c>
      <c r="Y1665" t="s">
        <v>372</v>
      </c>
      <c r="Z1665">
        <v>1052</v>
      </c>
      <c r="AA1665" t="s">
        <v>741</v>
      </c>
    </row>
    <row r="1666" spans="1:27" x14ac:dyDescent="0.25">
      <c r="A1666" s="24" t="s">
        <v>349</v>
      </c>
      <c r="B1666" s="26" t="s">
        <v>358</v>
      </c>
      <c r="C1666" s="26" t="s">
        <v>2354</v>
      </c>
      <c r="D1666" s="37" t="str">
        <f>VLOOKUP(S1666, method!$A$1:$B$15, 2, 0)</f>
        <v>中前</v>
      </c>
      <c r="E1666">
        <v>781</v>
      </c>
      <c r="F1666" s="28">
        <v>1</v>
      </c>
      <c r="G1666" t="s">
        <v>698</v>
      </c>
      <c r="H1666" s="31" t="s">
        <v>461</v>
      </c>
      <c r="I1666" s="43">
        <v>1200</v>
      </c>
      <c r="J1666" s="32" t="s">
        <v>435</v>
      </c>
      <c r="K1666">
        <v>3</v>
      </c>
      <c r="L1666">
        <v>6</v>
      </c>
      <c r="M1666">
        <v>62</v>
      </c>
      <c r="N1666" s="20" t="s">
        <v>30</v>
      </c>
      <c r="O1666" s="19" t="s">
        <v>63</v>
      </c>
      <c r="P1666" s="12" t="s">
        <v>480</v>
      </c>
      <c r="Q1666">
        <v>8.5</v>
      </c>
      <c r="R1666">
        <v>121</v>
      </c>
      <c r="S1666">
        <v>5</v>
      </c>
      <c r="T1666">
        <v>5</v>
      </c>
      <c r="U1666">
        <v>1</v>
      </c>
      <c r="Y1666" t="s">
        <v>1714</v>
      </c>
      <c r="Z1666">
        <v>1016</v>
      </c>
      <c r="AA1666" t="s">
        <v>741</v>
      </c>
    </row>
    <row r="1667" spans="1:27" x14ac:dyDescent="0.25">
      <c r="A1667" s="24" t="s">
        <v>349</v>
      </c>
      <c r="B1667" s="26" t="s">
        <v>358</v>
      </c>
      <c r="C1667" s="26" t="s">
        <v>2354</v>
      </c>
      <c r="D1667" s="36" t="str">
        <f>VLOOKUP(S1667, method!$A$1:$B$15, 2, 0)</f>
        <v>中後</v>
      </c>
      <c r="E1667">
        <v>730</v>
      </c>
      <c r="F1667" s="28">
        <v>2</v>
      </c>
      <c r="G1667" t="s">
        <v>733</v>
      </c>
      <c r="H1667" s="31" t="s">
        <v>450</v>
      </c>
      <c r="I1667" s="43">
        <v>1200</v>
      </c>
      <c r="J1667" s="33" t="s">
        <v>499</v>
      </c>
      <c r="K1667">
        <v>3</v>
      </c>
      <c r="L1667">
        <v>2</v>
      </c>
      <c r="M1667">
        <v>60</v>
      </c>
      <c r="N1667" s="20" t="s">
        <v>30</v>
      </c>
      <c r="O1667" s="19" t="s">
        <v>101</v>
      </c>
      <c r="P1667" s="12" t="s">
        <v>914</v>
      </c>
      <c r="Q1667">
        <v>6.1</v>
      </c>
      <c r="R1667">
        <v>118</v>
      </c>
      <c r="S1667">
        <v>10</v>
      </c>
      <c r="T1667">
        <v>10</v>
      </c>
      <c r="U1667">
        <v>2</v>
      </c>
      <c r="Y1667" t="s">
        <v>1051</v>
      </c>
      <c r="Z1667">
        <v>1008</v>
      </c>
      <c r="AA1667" t="s">
        <v>741</v>
      </c>
    </row>
    <row r="1668" spans="1:27" x14ac:dyDescent="0.25">
      <c r="A1668" s="24" t="s">
        <v>349</v>
      </c>
      <c r="B1668" s="26" t="s">
        <v>358</v>
      </c>
      <c r="C1668" s="26" t="s">
        <v>2354</v>
      </c>
      <c r="D1668" s="36" t="str">
        <f>VLOOKUP(S1668, method!$A$1:$B$15, 2, 0)</f>
        <v>中後</v>
      </c>
      <c r="E1668">
        <v>655</v>
      </c>
      <c r="F1668" s="28">
        <v>3</v>
      </c>
      <c r="G1668" t="s">
        <v>794</v>
      </c>
      <c r="H1668" s="31" t="s">
        <v>455</v>
      </c>
      <c r="I1668" s="43">
        <v>1200</v>
      </c>
      <c r="J1668" s="32" t="s">
        <v>435</v>
      </c>
      <c r="K1668">
        <v>3</v>
      </c>
      <c r="L1668">
        <v>10</v>
      </c>
      <c r="M1668">
        <v>60</v>
      </c>
      <c r="N1668" s="20" t="s">
        <v>30</v>
      </c>
      <c r="O1668" s="19" t="s">
        <v>101</v>
      </c>
      <c r="P1668" t="s">
        <v>519</v>
      </c>
      <c r="Q1668">
        <v>12</v>
      </c>
      <c r="R1668">
        <v>115</v>
      </c>
      <c r="S1668">
        <v>10</v>
      </c>
      <c r="T1668">
        <v>10</v>
      </c>
      <c r="U1668">
        <v>3</v>
      </c>
      <c r="Y1668" t="s">
        <v>1378</v>
      </c>
      <c r="Z1668">
        <v>1009</v>
      </c>
      <c r="AA1668" t="s">
        <v>741</v>
      </c>
    </row>
    <row r="1669" spans="1:27" x14ac:dyDescent="0.25">
      <c r="A1669" s="24" t="s">
        <v>349</v>
      </c>
      <c r="B1669" s="26" t="s">
        <v>358</v>
      </c>
      <c r="C1669" s="26" t="s">
        <v>2354</v>
      </c>
      <c r="D1669" s="37" t="str">
        <f>VLOOKUP(S1669, method!$A$1:$B$15, 2, 0)</f>
        <v>中前</v>
      </c>
      <c r="E1669">
        <v>595</v>
      </c>
      <c r="F1669" s="28">
        <v>2</v>
      </c>
      <c r="G1669" t="s">
        <v>836</v>
      </c>
      <c r="H1669" s="31" t="s">
        <v>461</v>
      </c>
      <c r="I1669" s="43">
        <v>1200</v>
      </c>
      <c r="J1669" s="32" t="s">
        <v>435</v>
      </c>
      <c r="K1669">
        <v>3</v>
      </c>
      <c r="L1669">
        <v>5</v>
      </c>
      <c r="M1669">
        <v>60</v>
      </c>
      <c r="N1669" s="20" t="s">
        <v>30</v>
      </c>
      <c r="O1669" s="19" t="s">
        <v>63</v>
      </c>
      <c r="P1669" t="s">
        <v>459</v>
      </c>
      <c r="Q1669">
        <v>9.1999999999999993</v>
      </c>
      <c r="R1669">
        <v>120</v>
      </c>
      <c r="S1669">
        <v>7</v>
      </c>
      <c r="T1669">
        <v>6</v>
      </c>
      <c r="U1669">
        <v>2</v>
      </c>
      <c r="Y1669" t="s">
        <v>1019</v>
      </c>
      <c r="Z1669">
        <v>1007</v>
      </c>
      <c r="AA1669" t="s">
        <v>741</v>
      </c>
    </row>
    <row r="1670" spans="1:27" x14ac:dyDescent="0.25">
      <c r="A1670" s="24" t="s">
        <v>349</v>
      </c>
      <c r="B1670" s="26" t="s">
        <v>358</v>
      </c>
      <c r="C1670" s="26" t="s">
        <v>2354</v>
      </c>
      <c r="D1670" s="37" t="str">
        <f>VLOOKUP(S1670, method!$A$1:$B$15, 2, 0)</f>
        <v>中前</v>
      </c>
      <c r="E1670">
        <v>499</v>
      </c>
      <c r="F1670" s="34">
        <v>4</v>
      </c>
      <c r="G1670" t="s">
        <v>798</v>
      </c>
      <c r="H1670" s="31" t="s">
        <v>461</v>
      </c>
      <c r="I1670" s="43">
        <v>1200</v>
      </c>
      <c r="J1670" s="32" t="s">
        <v>435</v>
      </c>
      <c r="K1670">
        <v>3</v>
      </c>
      <c r="L1670">
        <v>5</v>
      </c>
      <c r="M1670">
        <v>61</v>
      </c>
      <c r="N1670" s="20" t="s">
        <v>30</v>
      </c>
      <c r="O1670" s="19" t="s">
        <v>101</v>
      </c>
      <c r="P1670" t="s">
        <v>519</v>
      </c>
      <c r="Q1670">
        <v>17</v>
      </c>
      <c r="R1670">
        <v>117</v>
      </c>
      <c r="S1670">
        <v>6</v>
      </c>
      <c r="T1670">
        <v>6</v>
      </c>
      <c r="U1670">
        <v>4</v>
      </c>
      <c r="Y1670" t="s">
        <v>1391</v>
      </c>
      <c r="Z1670">
        <v>1019</v>
      </c>
      <c r="AA1670" t="s">
        <v>741</v>
      </c>
    </row>
    <row r="1671" spans="1:27" x14ac:dyDescent="0.25">
      <c r="A1671" s="24" t="s">
        <v>349</v>
      </c>
      <c r="B1671" s="26" t="s">
        <v>358</v>
      </c>
      <c r="C1671" s="26" t="s">
        <v>2354</v>
      </c>
      <c r="D1671" s="36" t="str">
        <f>VLOOKUP(S1671, method!$A$1:$B$15, 2, 0)</f>
        <v>中後</v>
      </c>
      <c r="E1671">
        <v>422</v>
      </c>
      <c r="F1671" s="34">
        <v>5</v>
      </c>
      <c r="G1671" t="s">
        <v>1006</v>
      </c>
      <c r="H1671" s="31" t="s">
        <v>461</v>
      </c>
      <c r="I1671" s="43">
        <v>1200</v>
      </c>
      <c r="J1671" s="32" t="s">
        <v>435</v>
      </c>
      <c r="K1671">
        <v>3</v>
      </c>
      <c r="L1671">
        <v>6</v>
      </c>
      <c r="M1671">
        <v>62</v>
      </c>
      <c r="N1671" s="20" t="s">
        <v>30</v>
      </c>
      <c r="O1671" s="19" t="s">
        <v>101</v>
      </c>
      <c r="P1671" s="12" t="s">
        <v>451</v>
      </c>
      <c r="Q1671">
        <v>19</v>
      </c>
      <c r="R1671">
        <v>122</v>
      </c>
      <c r="S1671">
        <v>8</v>
      </c>
      <c r="T1671">
        <v>8</v>
      </c>
      <c r="U1671">
        <v>5</v>
      </c>
      <c r="Y1671" t="s">
        <v>1180</v>
      </c>
      <c r="Z1671">
        <v>1040</v>
      </c>
      <c r="AA1671" t="s">
        <v>741</v>
      </c>
    </row>
    <row r="1672" spans="1:27" x14ac:dyDescent="0.25">
      <c r="A1672" s="24" t="s">
        <v>349</v>
      </c>
      <c r="B1672" s="26" t="s">
        <v>358</v>
      </c>
      <c r="C1672" s="26" t="s">
        <v>2354</v>
      </c>
      <c r="D1672" s="36" t="str">
        <f>VLOOKUP(S1672, method!$A$1:$B$15, 2, 0)</f>
        <v>中後</v>
      </c>
      <c r="E1672">
        <v>319</v>
      </c>
      <c r="F1672">
        <v>6</v>
      </c>
      <c r="G1672" t="s">
        <v>873</v>
      </c>
      <c r="H1672" t="s">
        <v>506</v>
      </c>
      <c r="I1672">
        <v>1000</v>
      </c>
      <c r="J1672" s="32" t="s">
        <v>435</v>
      </c>
      <c r="K1672">
        <v>3</v>
      </c>
      <c r="L1672">
        <v>7</v>
      </c>
      <c r="M1672">
        <v>64</v>
      </c>
      <c r="N1672" s="20" t="s">
        <v>30</v>
      </c>
      <c r="O1672" s="19" t="s">
        <v>101</v>
      </c>
      <c r="P1672" s="12" t="s">
        <v>456</v>
      </c>
      <c r="Q1672">
        <v>34</v>
      </c>
      <c r="R1672">
        <v>120</v>
      </c>
      <c r="S1672">
        <v>9</v>
      </c>
      <c r="T1672">
        <v>9</v>
      </c>
      <c r="U1672">
        <v>6</v>
      </c>
      <c r="Y1672" t="s">
        <v>1450</v>
      </c>
      <c r="Z1672">
        <v>1026</v>
      </c>
      <c r="AA1672" t="s">
        <v>741</v>
      </c>
    </row>
    <row r="1673" spans="1:27" x14ac:dyDescent="0.25">
      <c r="A1673" s="24" t="s">
        <v>349</v>
      </c>
      <c r="B1673" s="26" t="s">
        <v>358</v>
      </c>
      <c r="C1673" s="26" t="s">
        <v>2354</v>
      </c>
      <c r="D1673" s="37" t="str">
        <f>VLOOKUP(S1673, method!$A$1:$B$15, 2, 0)</f>
        <v>中前</v>
      </c>
      <c r="E1673">
        <v>168</v>
      </c>
      <c r="F1673">
        <v>8</v>
      </c>
      <c r="G1673" t="s">
        <v>628</v>
      </c>
      <c r="H1673" s="31" t="s">
        <v>455</v>
      </c>
      <c r="I1673">
        <v>1000</v>
      </c>
      <c r="J1673" s="32" t="s">
        <v>435</v>
      </c>
      <c r="K1673">
        <v>3</v>
      </c>
      <c r="L1673">
        <v>1</v>
      </c>
      <c r="M1673">
        <v>66</v>
      </c>
      <c r="N1673" s="20" t="s">
        <v>30</v>
      </c>
      <c r="O1673" s="17" t="s">
        <v>84</v>
      </c>
      <c r="P1673" t="s">
        <v>488</v>
      </c>
      <c r="Q1673">
        <v>12</v>
      </c>
      <c r="R1673">
        <v>121</v>
      </c>
      <c r="S1673">
        <v>7</v>
      </c>
      <c r="T1673">
        <v>8</v>
      </c>
      <c r="U1673">
        <v>8</v>
      </c>
      <c r="Y1673" t="s">
        <v>1433</v>
      </c>
      <c r="Z1673">
        <v>1017</v>
      </c>
      <c r="AA1673" t="s">
        <v>741</v>
      </c>
    </row>
    <row r="1674" spans="1:27" x14ac:dyDescent="0.25">
      <c r="A1674" s="24" t="s">
        <v>349</v>
      </c>
      <c r="B1674" s="26" t="s">
        <v>358</v>
      </c>
      <c r="C1674" s="26" t="s">
        <v>2354</v>
      </c>
      <c r="D1674" s="36" t="str">
        <f>VLOOKUP(S1674, method!$A$1:$B$15, 2, 0)</f>
        <v>中後</v>
      </c>
      <c r="E1674">
        <v>127</v>
      </c>
      <c r="F1674">
        <v>7</v>
      </c>
      <c r="G1674" t="s">
        <v>879</v>
      </c>
      <c r="H1674" s="31" t="s">
        <v>461</v>
      </c>
      <c r="I1674" s="43">
        <v>1200</v>
      </c>
      <c r="J1674" s="32" t="s">
        <v>435</v>
      </c>
      <c r="K1674">
        <v>3</v>
      </c>
      <c r="L1674">
        <v>9</v>
      </c>
      <c r="M1674">
        <v>67</v>
      </c>
      <c r="N1674" s="20" t="s">
        <v>30</v>
      </c>
      <c r="O1674" s="17" t="s">
        <v>84</v>
      </c>
      <c r="P1674" s="12" t="s">
        <v>456</v>
      </c>
      <c r="Q1674">
        <v>50</v>
      </c>
      <c r="R1674">
        <v>122</v>
      </c>
      <c r="S1674">
        <v>9</v>
      </c>
      <c r="T1674">
        <v>8</v>
      </c>
      <c r="U1674">
        <v>7</v>
      </c>
      <c r="Y1674" t="s">
        <v>1390</v>
      </c>
      <c r="Z1674">
        <v>1025</v>
      </c>
      <c r="AA1674" t="s">
        <v>753</v>
      </c>
    </row>
    <row r="1675" spans="1:27" x14ac:dyDescent="0.25">
      <c r="A1675" s="24" t="s">
        <v>349</v>
      </c>
      <c r="B1675" s="26" t="s">
        <v>358</v>
      </c>
      <c r="C1675" s="26" t="s">
        <v>2354</v>
      </c>
      <c r="D1675" s="36" t="str">
        <f>VLOOKUP(S1675, method!$A$1:$B$15, 2, 0)</f>
        <v>中後</v>
      </c>
      <c r="E1675">
        <v>68</v>
      </c>
      <c r="F1675">
        <v>6</v>
      </c>
      <c r="G1675" t="s">
        <v>851</v>
      </c>
      <c r="H1675" s="42" t="s">
        <v>445</v>
      </c>
      <c r="I1675">
        <v>1000</v>
      </c>
      <c r="J1675" s="32" t="s">
        <v>446</v>
      </c>
      <c r="K1675">
        <v>3</v>
      </c>
      <c r="L1675">
        <v>2</v>
      </c>
      <c r="M1675">
        <v>67</v>
      </c>
      <c r="N1675" s="20" t="s">
        <v>30</v>
      </c>
      <c r="O1675" s="16" t="s">
        <v>316</v>
      </c>
      <c r="P1675" t="s">
        <v>541</v>
      </c>
      <c r="Q1675">
        <v>67</v>
      </c>
      <c r="R1675">
        <v>122</v>
      </c>
      <c r="S1675">
        <v>9</v>
      </c>
      <c r="T1675">
        <v>9</v>
      </c>
      <c r="U1675">
        <v>6</v>
      </c>
      <c r="Y1675" t="s">
        <v>1451</v>
      </c>
      <c r="Z1675">
        <v>1029</v>
      </c>
      <c r="AA1675" t="s">
        <v>1389</v>
      </c>
    </row>
    <row r="1676" spans="1:27" x14ac:dyDescent="0.25">
      <c r="A1676" s="24" t="s">
        <v>349</v>
      </c>
      <c r="B1676" s="27" t="s">
        <v>362</v>
      </c>
      <c r="C1676" s="27" t="s">
        <v>2355</v>
      </c>
      <c r="D1676" s="37" t="str">
        <f>VLOOKUP(S1676, method!$A$1:$B$15, 2, 0)</f>
        <v>中前</v>
      </c>
      <c r="E1676">
        <v>17</v>
      </c>
      <c r="F1676" s="28">
        <v>1</v>
      </c>
      <c r="G1676" t="s">
        <v>544</v>
      </c>
      <c r="H1676" s="31" t="s">
        <v>450</v>
      </c>
      <c r="I1676" s="43">
        <v>1200</v>
      </c>
      <c r="J1676" s="32" t="s">
        <v>435</v>
      </c>
      <c r="K1676">
        <v>4</v>
      </c>
      <c r="L1676">
        <v>12</v>
      </c>
      <c r="M1676">
        <v>58</v>
      </c>
      <c r="N1676" s="18" t="s">
        <v>89</v>
      </c>
      <c r="O1676" s="20" t="s">
        <v>19</v>
      </c>
      <c r="P1676" s="12" t="s">
        <v>521</v>
      </c>
      <c r="Q1676">
        <v>5.6</v>
      </c>
      <c r="R1676">
        <v>133</v>
      </c>
      <c r="S1676">
        <v>4</v>
      </c>
      <c r="T1676">
        <v>3</v>
      </c>
      <c r="U1676">
        <v>1</v>
      </c>
      <c r="Y1676" t="s">
        <v>312</v>
      </c>
      <c r="Z1676">
        <v>1135</v>
      </c>
      <c r="AA1676" t="s">
        <v>147</v>
      </c>
    </row>
    <row r="1677" spans="1:27" x14ac:dyDescent="0.25">
      <c r="A1677" s="24" t="s">
        <v>349</v>
      </c>
      <c r="B1677" s="27" t="s">
        <v>362</v>
      </c>
      <c r="C1677" s="27" t="s">
        <v>2355</v>
      </c>
      <c r="D1677" s="37" t="str">
        <f>VLOOKUP(S1677, method!$A$1:$B$15, 2, 0)</f>
        <v>中前</v>
      </c>
      <c r="E1677">
        <v>825</v>
      </c>
      <c r="F1677" s="28">
        <v>2</v>
      </c>
      <c r="G1677" t="s">
        <v>590</v>
      </c>
      <c r="H1677" s="31" t="s">
        <v>450</v>
      </c>
      <c r="I1677" s="43">
        <v>1200</v>
      </c>
      <c r="J1677" s="32" t="s">
        <v>446</v>
      </c>
      <c r="K1677">
        <v>4</v>
      </c>
      <c r="L1677">
        <v>8</v>
      </c>
      <c r="M1677">
        <v>56</v>
      </c>
      <c r="N1677" s="18" t="s">
        <v>89</v>
      </c>
      <c r="O1677" s="20" t="s">
        <v>19</v>
      </c>
      <c r="P1677" s="12" t="s">
        <v>480</v>
      </c>
      <c r="Q1677">
        <v>6.1</v>
      </c>
      <c r="R1677">
        <v>131</v>
      </c>
      <c r="S1677">
        <v>7</v>
      </c>
      <c r="T1677">
        <v>7</v>
      </c>
      <c r="U1677">
        <v>2</v>
      </c>
      <c r="Y1677" t="s">
        <v>363</v>
      </c>
      <c r="Z1677">
        <v>1119</v>
      </c>
      <c r="AA1677" t="s">
        <v>147</v>
      </c>
    </row>
    <row r="1678" spans="1:27" x14ac:dyDescent="0.25">
      <c r="A1678" s="24" t="s">
        <v>349</v>
      </c>
      <c r="B1678" s="27" t="s">
        <v>362</v>
      </c>
      <c r="C1678" s="27" t="s">
        <v>2355</v>
      </c>
      <c r="D1678" s="37" t="str">
        <f>VLOOKUP(S1678, method!$A$1:$B$15, 2, 0)</f>
        <v>中前</v>
      </c>
      <c r="E1678">
        <v>732</v>
      </c>
      <c r="F1678">
        <v>6</v>
      </c>
      <c r="G1678" t="s">
        <v>523</v>
      </c>
      <c r="H1678" s="31" t="s">
        <v>450</v>
      </c>
      <c r="I1678" s="43">
        <v>1200</v>
      </c>
      <c r="J1678" s="33" t="s">
        <v>499</v>
      </c>
      <c r="K1678">
        <v>4</v>
      </c>
      <c r="L1678">
        <v>2</v>
      </c>
      <c r="M1678">
        <v>56</v>
      </c>
      <c r="N1678" s="18" t="s">
        <v>89</v>
      </c>
      <c r="O1678" s="20" t="s">
        <v>19</v>
      </c>
      <c r="P1678">
        <v>3</v>
      </c>
      <c r="Q1678">
        <v>1.7</v>
      </c>
      <c r="R1678">
        <v>131</v>
      </c>
      <c r="S1678">
        <v>6</v>
      </c>
      <c r="T1678">
        <v>6</v>
      </c>
      <c r="U1678">
        <v>6</v>
      </c>
      <c r="Y1678" t="s">
        <v>1727</v>
      </c>
      <c r="Z1678">
        <v>1108</v>
      </c>
      <c r="AA1678" t="s">
        <v>147</v>
      </c>
    </row>
    <row r="1679" spans="1:27" x14ac:dyDescent="0.25">
      <c r="A1679" s="24" t="s">
        <v>349</v>
      </c>
      <c r="B1679" s="27" t="s">
        <v>362</v>
      </c>
      <c r="C1679" s="27" t="s">
        <v>2355</v>
      </c>
      <c r="D1679" s="35" t="str">
        <f>VLOOKUP(S1679, method!$A$1:$B$15, 2, 0)</f>
        <v>放頭</v>
      </c>
      <c r="E1679">
        <v>674</v>
      </c>
      <c r="F1679" s="28">
        <v>1</v>
      </c>
      <c r="G1679" t="s">
        <v>553</v>
      </c>
      <c r="H1679" s="31" t="s">
        <v>455</v>
      </c>
      <c r="I1679" s="43">
        <v>1200</v>
      </c>
      <c r="J1679" s="32" t="s">
        <v>446</v>
      </c>
      <c r="K1679">
        <v>4</v>
      </c>
      <c r="L1679">
        <v>9</v>
      </c>
      <c r="M1679">
        <v>49</v>
      </c>
      <c r="N1679" s="18" t="s">
        <v>89</v>
      </c>
      <c r="O1679" s="20" t="s">
        <v>19</v>
      </c>
      <c r="P1679" s="12" t="s">
        <v>451</v>
      </c>
      <c r="Q1679">
        <v>3.1</v>
      </c>
      <c r="R1679">
        <v>125</v>
      </c>
      <c r="S1679">
        <v>2</v>
      </c>
      <c r="T1679">
        <v>2</v>
      </c>
      <c r="U1679">
        <v>1</v>
      </c>
      <c r="Y1679" t="s">
        <v>1135</v>
      </c>
      <c r="Z1679">
        <v>1105</v>
      </c>
      <c r="AA1679" t="s">
        <v>147</v>
      </c>
    </row>
    <row r="1680" spans="1:27" x14ac:dyDescent="0.25">
      <c r="A1680" s="24" t="s">
        <v>349</v>
      </c>
      <c r="B1680" s="27" t="s">
        <v>362</v>
      </c>
      <c r="C1680" s="27" t="s">
        <v>2355</v>
      </c>
      <c r="D1680" s="37" t="str">
        <f>VLOOKUP(S1680, method!$A$1:$B$15, 2, 0)</f>
        <v>中前</v>
      </c>
      <c r="E1680">
        <v>615</v>
      </c>
      <c r="F1680" s="28">
        <v>2</v>
      </c>
      <c r="G1680" t="s">
        <v>555</v>
      </c>
      <c r="H1680" s="31" t="s">
        <v>461</v>
      </c>
      <c r="I1680" s="43">
        <v>1200</v>
      </c>
      <c r="J1680" s="32" t="s">
        <v>435</v>
      </c>
      <c r="K1680">
        <v>4</v>
      </c>
      <c r="L1680">
        <v>7</v>
      </c>
      <c r="M1680">
        <v>47</v>
      </c>
      <c r="N1680" s="18" t="s">
        <v>89</v>
      </c>
      <c r="O1680" s="20" t="s">
        <v>19</v>
      </c>
      <c r="P1680" s="12" t="s">
        <v>662</v>
      </c>
      <c r="Q1680">
        <v>5.6</v>
      </c>
      <c r="R1680">
        <v>123</v>
      </c>
      <c r="S1680">
        <v>5</v>
      </c>
      <c r="T1680">
        <v>5</v>
      </c>
      <c r="U1680">
        <v>2</v>
      </c>
      <c r="Y1680" t="s">
        <v>372</v>
      </c>
      <c r="Z1680">
        <v>1100</v>
      </c>
      <c r="AA1680" t="s">
        <v>147</v>
      </c>
    </row>
    <row r="1681" spans="1:27" x14ac:dyDescent="0.25">
      <c r="A1681" s="24" t="s">
        <v>349</v>
      </c>
      <c r="B1681" s="27" t="s">
        <v>362</v>
      </c>
      <c r="C1681" s="27" t="s">
        <v>2355</v>
      </c>
      <c r="D1681" s="37" t="str">
        <f>VLOOKUP(S1681, method!$A$1:$B$15, 2, 0)</f>
        <v>中前</v>
      </c>
      <c r="E1681">
        <v>546</v>
      </c>
      <c r="F1681" s="34">
        <v>5</v>
      </c>
      <c r="G1681" t="s">
        <v>987</v>
      </c>
      <c r="H1681" t="s">
        <v>539</v>
      </c>
      <c r="I1681" s="43">
        <v>1200</v>
      </c>
      <c r="J1681" s="32" t="s">
        <v>435</v>
      </c>
      <c r="K1681">
        <v>4</v>
      </c>
      <c r="L1681">
        <v>5</v>
      </c>
      <c r="M1681">
        <v>49</v>
      </c>
      <c r="N1681" s="18" t="s">
        <v>89</v>
      </c>
      <c r="O1681" s="19" t="s">
        <v>63</v>
      </c>
      <c r="P1681" s="12" t="s">
        <v>558</v>
      </c>
      <c r="Q1681">
        <v>12</v>
      </c>
      <c r="R1681">
        <v>125</v>
      </c>
      <c r="S1681">
        <v>7</v>
      </c>
      <c r="T1681">
        <v>6</v>
      </c>
      <c r="U1681">
        <v>5</v>
      </c>
      <c r="Y1681" t="s">
        <v>326</v>
      </c>
      <c r="Z1681">
        <v>1116</v>
      </c>
      <c r="AA1681" t="s">
        <v>147</v>
      </c>
    </row>
    <row r="1682" spans="1:27" x14ac:dyDescent="0.25">
      <c r="A1682" s="24" t="s">
        <v>349</v>
      </c>
      <c r="B1682" s="27" t="s">
        <v>362</v>
      </c>
      <c r="C1682" s="27" t="s">
        <v>2355</v>
      </c>
      <c r="D1682" s="38" t="str">
        <f>VLOOKUP(S1682, method!$A$1:$B$15, 2, 0)</f>
        <v>留後</v>
      </c>
      <c r="E1682">
        <v>450</v>
      </c>
      <c r="F1682">
        <v>7</v>
      </c>
      <c r="G1682" t="s">
        <v>1372</v>
      </c>
      <c r="H1682" t="s">
        <v>434</v>
      </c>
      <c r="I1682" s="43">
        <v>1200</v>
      </c>
      <c r="J1682" s="32" t="s">
        <v>435</v>
      </c>
      <c r="K1682">
        <v>4</v>
      </c>
      <c r="L1682">
        <v>2</v>
      </c>
      <c r="M1682">
        <v>49</v>
      </c>
      <c r="N1682" s="18" t="s">
        <v>89</v>
      </c>
      <c r="O1682" s="24" t="s">
        <v>34</v>
      </c>
      <c r="P1682" t="s">
        <v>541</v>
      </c>
      <c r="Q1682">
        <v>5.2</v>
      </c>
      <c r="R1682">
        <v>124</v>
      </c>
      <c r="S1682">
        <v>12</v>
      </c>
      <c r="T1682">
        <v>11</v>
      </c>
      <c r="U1682">
        <v>7</v>
      </c>
      <c r="Y1682" t="s">
        <v>843</v>
      </c>
      <c r="Z1682">
        <v>1105</v>
      </c>
      <c r="AA1682" t="s">
        <v>147</v>
      </c>
    </row>
    <row r="1683" spans="1:27" x14ac:dyDescent="0.25">
      <c r="A1683" s="24" t="s">
        <v>349</v>
      </c>
      <c r="B1683" s="27" t="s">
        <v>362</v>
      </c>
      <c r="C1683" s="27" t="s">
        <v>2355</v>
      </c>
      <c r="D1683" s="36" t="str">
        <f>VLOOKUP(S1683, method!$A$1:$B$15, 2, 0)</f>
        <v>中後</v>
      </c>
      <c r="E1683">
        <v>357</v>
      </c>
      <c r="F1683" s="28">
        <v>2</v>
      </c>
      <c r="G1683" t="s">
        <v>532</v>
      </c>
      <c r="H1683" t="s">
        <v>434</v>
      </c>
      <c r="I1683" s="43">
        <v>1200</v>
      </c>
      <c r="J1683" s="32" t="s">
        <v>435</v>
      </c>
      <c r="K1683">
        <v>4</v>
      </c>
      <c r="L1683">
        <v>8</v>
      </c>
      <c r="M1683">
        <v>47</v>
      </c>
      <c r="N1683" s="18" t="s">
        <v>89</v>
      </c>
      <c r="O1683" s="24" t="s">
        <v>34</v>
      </c>
      <c r="P1683" s="12" t="s">
        <v>431</v>
      </c>
      <c r="Q1683">
        <v>8.4</v>
      </c>
      <c r="R1683">
        <v>122</v>
      </c>
      <c r="S1683">
        <v>10</v>
      </c>
      <c r="T1683">
        <v>10</v>
      </c>
      <c r="U1683">
        <v>2</v>
      </c>
      <c r="Y1683" t="s">
        <v>1577</v>
      </c>
      <c r="Z1683">
        <v>1097</v>
      </c>
      <c r="AA1683" t="s">
        <v>147</v>
      </c>
    </row>
    <row r="1684" spans="1:27" x14ac:dyDescent="0.25">
      <c r="A1684" s="24" t="s">
        <v>349</v>
      </c>
      <c r="B1684" s="27" t="s">
        <v>362</v>
      </c>
      <c r="C1684" s="27" t="s">
        <v>2355</v>
      </c>
      <c r="D1684" s="38" t="str">
        <f>VLOOKUP(S1684, method!$A$1:$B$15, 2, 0)</f>
        <v>留後</v>
      </c>
      <c r="E1684">
        <v>301</v>
      </c>
      <c r="F1684" s="28">
        <v>2</v>
      </c>
      <c r="G1684" t="s">
        <v>1224</v>
      </c>
      <c r="H1684" t="s">
        <v>506</v>
      </c>
      <c r="I1684" s="43">
        <v>1200</v>
      </c>
      <c r="J1684" s="32" t="s">
        <v>435</v>
      </c>
      <c r="K1684">
        <v>4</v>
      </c>
      <c r="L1684">
        <v>14</v>
      </c>
      <c r="M1684">
        <v>47</v>
      </c>
      <c r="N1684" s="18" t="s">
        <v>89</v>
      </c>
      <c r="O1684" s="24" t="s">
        <v>34</v>
      </c>
      <c r="P1684" s="12" t="s">
        <v>456</v>
      </c>
      <c r="Q1684">
        <v>32</v>
      </c>
      <c r="R1684">
        <v>122</v>
      </c>
      <c r="S1684">
        <v>13</v>
      </c>
      <c r="T1684">
        <v>12</v>
      </c>
      <c r="U1684">
        <v>2</v>
      </c>
      <c r="Y1684" t="s">
        <v>290</v>
      </c>
      <c r="Z1684">
        <v>1114</v>
      </c>
      <c r="AA1684" t="s">
        <v>543</v>
      </c>
    </row>
    <row r="1685" spans="1:27" x14ac:dyDescent="0.25">
      <c r="A1685" s="24" t="s">
        <v>349</v>
      </c>
      <c r="B1685" s="27" t="s">
        <v>362</v>
      </c>
      <c r="C1685" s="27" t="s">
        <v>2355</v>
      </c>
      <c r="D1685" s="36" t="str">
        <f>VLOOKUP(S1685, method!$A$1:$B$15, 2, 0)</f>
        <v>中後</v>
      </c>
      <c r="E1685">
        <v>241</v>
      </c>
      <c r="F1685">
        <v>11</v>
      </c>
      <c r="G1685" t="s">
        <v>1316</v>
      </c>
      <c r="H1685" t="s">
        <v>434</v>
      </c>
      <c r="I1685">
        <v>1400</v>
      </c>
      <c r="J1685" s="32" t="s">
        <v>435</v>
      </c>
      <c r="K1685">
        <v>4</v>
      </c>
      <c r="L1685">
        <v>6</v>
      </c>
      <c r="M1685">
        <v>49</v>
      </c>
      <c r="N1685" s="18" t="s">
        <v>89</v>
      </c>
      <c r="O1685" s="24" t="s">
        <v>34</v>
      </c>
      <c r="P1685" t="s">
        <v>492</v>
      </c>
      <c r="Q1685">
        <v>25</v>
      </c>
      <c r="R1685">
        <v>126</v>
      </c>
      <c r="S1685">
        <v>10</v>
      </c>
      <c r="T1685">
        <v>10</v>
      </c>
      <c r="U1685">
        <v>10</v>
      </c>
      <c r="V1685">
        <v>11</v>
      </c>
      <c r="Y1685" t="s">
        <v>1339</v>
      </c>
      <c r="Z1685">
        <v>1110</v>
      </c>
      <c r="AA1685" t="s">
        <v>546</v>
      </c>
    </row>
    <row r="1686" spans="1:27" x14ac:dyDescent="0.25">
      <c r="A1686" s="24" t="s">
        <v>349</v>
      </c>
      <c r="B1686" s="27" t="s">
        <v>362</v>
      </c>
      <c r="C1686" s="27" t="s">
        <v>2355</v>
      </c>
      <c r="D1686" s="38" t="str">
        <f>VLOOKUP(S1686, method!$A$1:$B$15, 2, 0)</f>
        <v>留後</v>
      </c>
      <c r="E1686">
        <v>184</v>
      </c>
      <c r="F1686">
        <v>7</v>
      </c>
      <c r="G1686" t="s">
        <v>1319</v>
      </c>
      <c r="H1686" t="s">
        <v>506</v>
      </c>
      <c r="I1686" s="43">
        <v>1200</v>
      </c>
      <c r="J1686" s="32" t="s">
        <v>435</v>
      </c>
      <c r="K1686">
        <v>4</v>
      </c>
      <c r="L1686">
        <v>14</v>
      </c>
      <c r="M1686">
        <v>51</v>
      </c>
      <c r="N1686" s="18" t="s">
        <v>89</v>
      </c>
      <c r="O1686" s="24" t="s">
        <v>34</v>
      </c>
      <c r="P1686" t="s">
        <v>488</v>
      </c>
      <c r="Q1686">
        <v>15</v>
      </c>
      <c r="R1686">
        <v>127</v>
      </c>
      <c r="S1686">
        <v>14</v>
      </c>
      <c r="T1686">
        <v>12</v>
      </c>
      <c r="U1686">
        <v>7</v>
      </c>
      <c r="Y1686" t="s">
        <v>1561</v>
      </c>
      <c r="Z1686">
        <v>1109</v>
      </c>
      <c r="AA1686" t="s">
        <v>546</v>
      </c>
    </row>
    <row r="1687" spans="1:27" x14ac:dyDescent="0.25">
      <c r="A1687" s="24" t="s">
        <v>349</v>
      </c>
      <c r="B1687" s="27" t="s">
        <v>362</v>
      </c>
      <c r="C1687" s="27" t="s">
        <v>2355</v>
      </c>
      <c r="D1687" s="37" t="str">
        <f>VLOOKUP(S1687, method!$A$1:$B$15, 2, 0)</f>
        <v>中前</v>
      </c>
      <c r="E1687">
        <v>114</v>
      </c>
      <c r="F1687">
        <v>6</v>
      </c>
      <c r="G1687" t="s">
        <v>723</v>
      </c>
      <c r="H1687" t="s">
        <v>506</v>
      </c>
      <c r="I1687" s="43">
        <v>1200</v>
      </c>
      <c r="J1687" s="32" t="s">
        <v>446</v>
      </c>
      <c r="K1687">
        <v>4</v>
      </c>
      <c r="L1687">
        <v>3</v>
      </c>
      <c r="M1687">
        <v>52</v>
      </c>
      <c r="N1687" s="18" t="s">
        <v>89</v>
      </c>
      <c r="O1687" s="24" t="s">
        <v>34</v>
      </c>
      <c r="P1687" s="12" t="s">
        <v>456</v>
      </c>
      <c r="Q1687">
        <v>13</v>
      </c>
      <c r="R1687">
        <v>128</v>
      </c>
      <c r="S1687">
        <v>7</v>
      </c>
      <c r="T1687">
        <v>7</v>
      </c>
      <c r="U1687">
        <v>6</v>
      </c>
      <c r="Y1687" t="s">
        <v>1161</v>
      </c>
      <c r="Z1687">
        <v>1117</v>
      </c>
      <c r="AA1687" t="s">
        <v>546</v>
      </c>
    </row>
    <row r="1688" spans="1:27" x14ac:dyDescent="0.25">
      <c r="A1688" s="24" t="s">
        <v>349</v>
      </c>
      <c r="B1688" s="27" t="s">
        <v>362</v>
      </c>
      <c r="C1688" s="27" t="s">
        <v>2355</v>
      </c>
      <c r="D1688" s="36" t="str">
        <f>VLOOKUP(S1688, method!$A$1:$B$15, 2, 0)</f>
        <v>中後</v>
      </c>
      <c r="E1688">
        <v>67</v>
      </c>
      <c r="F1688" s="34">
        <v>5</v>
      </c>
      <c r="G1688" t="s">
        <v>866</v>
      </c>
      <c r="H1688" t="s">
        <v>441</v>
      </c>
      <c r="I1688" s="43">
        <v>1200</v>
      </c>
      <c r="J1688" s="32" t="s">
        <v>446</v>
      </c>
      <c r="K1688">
        <v>4</v>
      </c>
      <c r="L1688">
        <v>3</v>
      </c>
      <c r="M1688">
        <v>52</v>
      </c>
      <c r="N1688" s="18" t="s">
        <v>89</v>
      </c>
      <c r="O1688" s="24" t="s">
        <v>34</v>
      </c>
      <c r="P1688" t="s">
        <v>519</v>
      </c>
      <c r="Q1688">
        <v>66</v>
      </c>
      <c r="R1688">
        <v>130</v>
      </c>
      <c r="S1688">
        <v>8</v>
      </c>
      <c r="T1688">
        <v>7</v>
      </c>
      <c r="U1688">
        <v>5</v>
      </c>
      <c r="Y1688" t="s">
        <v>1675</v>
      </c>
      <c r="Z1688">
        <v>1123</v>
      </c>
      <c r="AA1688" t="s">
        <v>546</v>
      </c>
    </row>
    <row r="1689" spans="1:27" x14ac:dyDescent="0.25">
      <c r="A1689" s="24" t="s">
        <v>349</v>
      </c>
      <c r="B1689" s="16" t="s">
        <v>365</v>
      </c>
      <c r="C1689" s="16" t="s">
        <v>2356</v>
      </c>
      <c r="D1689" s="37" t="str">
        <f>VLOOKUP(S1689, method!$A$1:$B$15, 2, 0)</f>
        <v>中前</v>
      </c>
      <c r="E1689">
        <v>782</v>
      </c>
      <c r="F1689">
        <v>7</v>
      </c>
      <c r="G1689" t="s">
        <v>549</v>
      </c>
      <c r="H1689" s="31" t="s">
        <v>461</v>
      </c>
      <c r="I1689">
        <v>1000</v>
      </c>
      <c r="J1689" s="32" t="s">
        <v>446</v>
      </c>
      <c r="K1689">
        <v>3</v>
      </c>
      <c r="L1689">
        <v>2</v>
      </c>
      <c r="M1689">
        <v>70</v>
      </c>
      <c r="N1689" s="16" t="s">
        <v>14</v>
      </c>
      <c r="O1689" s="20" t="s">
        <v>58</v>
      </c>
      <c r="P1689">
        <v>6</v>
      </c>
      <c r="Q1689">
        <v>8.3000000000000007</v>
      </c>
      <c r="R1689">
        <v>126</v>
      </c>
      <c r="S1689">
        <v>4</v>
      </c>
      <c r="T1689">
        <v>4</v>
      </c>
      <c r="U1689">
        <v>7</v>
      </c>
      <c r="Y1689" t="s">
        <v>1502</v>
      </c>
      <c r="Z1689">
        <v>1155</v>
      </c>
      <c r="AA1689" t="s">
        <v>77</v>
      </c>
    </row>
    <row r="1690" spans="1:27" x14ac:dyDescent="0.25">
      <c r="A1690" s="24" t="s">
        <v>349</v>
      </c>
      <c r="B1690" s="16" t="s">
        <v>365</v>
      </c>
      <c r="C1690" s="16" t="s">
        <v>2356</v>
      </c>
      <c r="D1690" s="35" t="str">
        <f>VLOOKUP(S1690, method!$A$1:$B$15, 2, 0)</f>
        <v>放頭</v>
      </c>
      <c r="E1690">
        <v>716</v>
      </c>
      <c r="F1690" s="34">
        <v>5</v>
      </c>
      <c r="G1690" t="s">
        <v>444</v>
      </c>
      <c r="H1690" s="42" t="s">
        <v>445</v>
      </c>
      <c r="I1690" s="43">
        <v>1200</v>
      </c>
      <c r="J1690" s="32" t="s">
        <v>446</v>
      </c>
      <c r="K1690">
        <v>3</v>
      </c>
      <c r="L1690">
        <v>4</v>
      </c>
      <c r="M1690">
        <v>71</v>
      </c>
      <c r="N1690" s="16" t="s">
        <v>14</v>
      </c>
      <c r="O1690" s="18" t="s">
        <v>524</v>
      </c>
      <c r="P1690" s="12" t="s">
        <v>521</v>
      </c>
      <c r="Q1690">
        <v>3.8</v>
      </c>
      <c r="R1690">
        <v>121</v>
      </c>
      <c r="S1690">
        <v>2</v>
      </c>
      <c r="T1690">
        <v>1</v>
      </c>
      <c r="U1690">
        <v>5</v>
      </c>
      <c r="Y1690" t="s">
        <v>1426</v>
      </c>
      <c r="Z1690">
        <v>1170</v>
      </c>
      <c r="AA1690" t="s">
        <v>77</v>
      </c>
    </row>
    <row r="1691" spans="1:27" x14ac:dyDescent="0.25">
      <c r="A1691" s="24" t="s">
        <v>349</v>
      </c>
      <c r="B1691" s="16" t="s">
        <v>365</v>
      </c>
      <c r="C1691" s="16" t="s">
        <v>2356</v>
      </c>
      <c r="D1691" s="35" t="str">
        <f>VLOOKUP(S1691, method!$A$1:$B$15, 2, 0)</f>
        <v>放頭</v>
      </c>
      <c r="E1691">
        <v>618</v>
      </c>
      <c r="F1691">
        <v>6</v>
      </c>
      <c r="G1691" t="s">
        <v>555</v>
      </c>
      <c r="H1691" s="31" t="s">
        <v>461</v>
      </c>
      <c r="I1691">
        <v>1000</v>
      </c>
      <c r="J1691" s="32" t="s">
        <v>435</v>
      </c>
      <c r="K1691">
        <v>3</v>
      </c>
      <c r="L1691">
        <v>7</v>
      </c>
      <c r="M1691">
        <v>73</v>
      </c>
      <c r="N1691" s="16" t="s">
        <v>14</v>
      </c>
      <c r="O1691" s="18" t="s">
        <v>524</v>
      </c>
      <c r="P1691" t="s">
        <v>541</v>
      </c>
      <c r="Q1691">
        <v>6.7</v>
      </c>
      <c r="R1691">
        <v>122</v>
      </c>
      <c r="S1691">
        <v>2</v>
      </c>
      <c r="T1691">
        <v>2</v>
      </c>
      <c r="U1691">
        <v>6</v>
      </c>
      <c r="Y1691" t="s">
        <v>1728</v>
      </c>
      <c r="Z1691">
        <v>1166</v>
      </c>
      <c r="AA1691" t="s">
        <v>77</v>
      </c>
    </row>
    <row r="1692" spans="1:27" x14ac:dyDescent="0.25">
      <c r="A1692" s="24" t="s">
        <v>349</v>
      </c>
      <c r="B1692" s="16" t="s">
        <v>365</v>
      </c>
      <c r="C1692" s="16" t="s">
        <v>2356</v>
      </c>
      <c r="D1692" s="35" t="str">
        <f>VLOOKUP(S1692, method!$A$1:$B$15, 2, 0)</f>
        <v>放頭</v>
      </c>
      <c r="E1692">
        <v>542</v>
      </c>
      <c r="F1692">
        <v>12</v>
      </c>
      <c r="G1692" t="s">
        <v>716</v>
      </c>
      <c r="H1692" t="s">
        <v>467</v>
      </c>
      <c r="I1692" s="43">
        <v>1200</v>
      </c>
      <c r="J1692" s="32" t="s">
        <v>435</v>
      </c>
      <c r="K1692">
        <v>3</v>
      </c>
      <c r="L1692">
        <v>1</v>
      </c>
      <c r="M1692">
        <v>74</v>
      </c>
      <c r="N1692" s="16" t="s">
        <v>14</v>
      </c>
      <c r="O1692" s="22" t="s">
        <v>471</v>
      </c>
      <c r="P1692" t="s">
        <v>1327</v>
      </c>
      <c r="Q1692">
        <v>11</v>
      </c>
      <c r="R1692">
        <v>122</v>
      </c>
      <c r="S1692">
        <v>3</v>
      </c>
      <c r="T1692">
        <v>2</v>
      </c>
      <c r="U1692">
        <v>12</v>
      </c>
      <c r="Y1692" t="s">
        <v>1227</v>
      </c>
      <c r="Z1692">
        <v>1186</v>
      </c>
      <c r="AA1692" t="s">
        <v>77</v>
      </c>
    </row>
    <row r="1693" spans="1:27" x14ac:dyDescent="0.25">
      <c r="A1693" s="24" t="s">
        <v>349</v>
      </c>
      <c r="B1693" s="16" t="s">
        <v>365</v>
      </c>
      <c r="C1693" s="16" t="s">
        <v>2356</v>
      </c>
      <c r="D1693" s="35" t="str">
        <f>VLOOKUP(S1693, method!$A$1:$B$15, 2, 0)</f>
        <v>放頭</v>
      </c>
      <c r="E1693">
        <v>503</v>
      </c>
      <c r="F1693" s="28">
        <v>3</v>
      </c>
      <c r="G1693" t="s">
        <v>932</v>
      </c>
      <c r="H1693" s="31" t="s">
        <v>450</v>
      </c>
      <c r="I1693" s="43">
        <v>1200</v>
      </c>
      <c r="J1693" s="32" t="s">
        <v>446</v>
      </c>
      <c r="K1693">
        <v>3</v>
      </c>
      <c r="L1693">
        <v>6</v>
      </c>
      <c r="M1693">
        <v>74</v>
      </c>
      <c r="N1693" s="16" t="s">
        <v>14</v>
      </c>
      <c r="O1693" s="23" t="s">
        <v>622</v>
      </c>
      <c r="P1693" s="12">
        <v>1</v>
      </c>
      <c r="Q1693">
        <v>7.8</v>
      </c>
      <c r="R1693">
        <v>133</v>
      </c>
      <c r="S1693">
        <v>2</v>
      </c>
      <c r="T1693">
        <v>2</v>
      </c>
      <c r="U1693">
        <v>3</v>
      </c>
      <c r="Y1693" t="s">
        <v>366</v>
      </c>
      <c r="Z1693">
        <v>1188</v>
      </c>
      <c r="AA1693" t="s">
        <v>77</v>
      </c>
    </row>
    <row r="1694" spans="1:27" x14ac:dyDescent="0.25">
      <c r="A1694" s="24" t="s">
        <v>349</v>
      </c>
      <c r="B1694" s="16" t="s">
        <v>365</v>
      </c>
      <c r="C1694" s="16" t="s">
        <v>2356</v>
      </c>
      <c r="D1694" s="35" t="str">
        <f>VLOOKUP(S1694, method!$A$1:$B$15, 2, 0)</f>
        <v>放頭</v>
      </c>
      <c r="E1694">
        <v>484</v>
      </c>
      <c r="F1694" s="28">
        <v>2</v>
      </c>
      <c r="G1694" t="s">
        <v>458</v>
      </c>
      <c r="H1694" s="30" t="s">
        <v>445</v>
      </c>
      <c r="I1694" s="43">
        <v>1200</v>
      </c>
      <c r="J1694" s="32" t="s">
        <v>435</v>
      </c>
      <c r="K1694">
        <v>3</v>
      </c>
      <c r="L1694">
        <v>1</v>
      </c>
      <c r="M1694">
        <v>72</v>
      </c>
      <c r="N1694" s="16" t="s">
        <v>14</v>
      </c>
      <c r="O1694" s="23" t="s">
        <v>622</v>
      </c>
      <c r="P1694" s="12" t="s">
        <v>662</v>
      </c>
      <c r="Q1694">
        <v>4.2</v>
      </c>
      <c r="R1694">
        <v>127</v>
      </c>
      <c r="S1694">
        <v>1</v>
      </c>
      <c r="T1694">
        <v>1</v>
      </c>
      <c r="U1694">
        <v>2</v>
      </c>
      <c r="Y1694" t="s">
        <v>1720</v>
      </c>
      <c r="Z1694">
        <v>1190</v>
      </c>
      <c r="AA1694" t="s">
        <v>77</v>
      </c>
    </row>
    <row r="1695" spans="1:27" x14ac:dyDescent="0.25">
      <c r="A1695" s="24" t="s">
        <v>349</v>
      </c>
      <c r="B1695" s="16" t="s">
        <v>365</v>
      </c>
      <c r="C1695" s="16" t="s">
        <v>2356</v>
      </c>
      <c r="D1695" s="35" t="str">
        <f>VLOOKUP(S1695, method!$A$1:$B$15, 2, 0)</f>
        <v>放頭</v>
      </c>
      <c r="E1695">
        <v>444</v>
      </c>
      <c r="F1695" s="34">
        <v>5</v>
      </c>
      <c r="G1695" t="s">
        <v>562</v>
      </c>
      <c r="H1695" s="31" t="s">
        <v>455</v>
      </c>
      <c r="I1695" s="43">
        <v>1200</v>
      </c>
      <c r="J1695" s="32" t="s">
        <v>435</v>
      </c>
      <c r="K1695">
        <v>3</v>
      </c>
      <c r="L1695">
        <v>8</v>
      </c>
      <c r="M1695">
        <v>74</v>
      </c>
      <c r="N1695" s="16" t="s">
        <v>14</v>
      </c>
      <c r="O1695" s="23" t="s">
        <v>622</v>
      </c>
      <c r="P1695" t="s">
        <v>600</v>
      </c>
      <c r="Q1695">
        <v>12</v>
      </c>
      <c r="R1695">
        <v>130</v>
      </c>
      <c r="S1695">
        <v>2</v>
      </c>
      <c r="T1695">
        <v>2</v>
      </c>
      <c r="U1695">
        <v>5</v>
      </c>
      <c r="Y1695" t="s">
        <v>306</v>
      </c>
      <c r="Z1695">
        <v>1194</v>
      </c>
      <c r="AA1695" t="s">
        <v>77</v>
      </c>
    </row>
    <row r="1696" spans="1:27" x14ac:dyDescent="0.25">
      <c r="A1696" s="24" t="s">
        <v>349</v>
      </c>
      <c r="B1696" s="16" t="s">
        <v>365</v>
      </c>
      <c r="C1696" s="16" t="s">
        <v>2356</v>
      </c>
      <c r="D1696" s="37" t="str">
        <f>VLOOKUP(S1696, method!$A$1:$B$15, 2, 0)</f>
        <v>中前</v>
      </c>
      <c r="E1696">
        <v>256</v>
      </c>
      <c r="F1696">
        <v>6</v>
      </c>
      <c r="G1696" t="s">
        <v>647</v>
      </c>
      <c r="H1696" s="31" t="s">
        <v>455</v>
      </c>
      <c r="I1696">
        <v>1000</v>
      </c>
      <c r="J1696" s="32" t="s">
        <v>435</v>
      </c>
      <c r="K1696">
        <v>3</v>
      </c>
      <c r="L1696">
        <v>9</v>
      </c>
      <c r="M1696">
        <v>75</v>
      </c>
      <c r="N1696" s="16" t="s">
        <v>14</v>
      </c>
      <c r="O1696" s="17" t="s">
        <v>393</v>
      </c>
      <c r="P1696" s="12" t="s">
        <v>521</v>
      </c>
      <c r="Q1696">
        <v>6</v>
      </c>
      <c r="R1696">
        <v>135</v>
      </c>
      <c r="S1696">
        <v>4</v>
      </c>
      <c r="T1696">
        <v>5</v>
      </c>
      <c r="U1696">
        <v>6</v>
      </c>
      <c r="Y1696" t="s">
        <v>1463</v>
      </c>
      <c r="Z1696">
        <v>1194</v>
      </c>
      <c r="AA1696" t="s">
        <v>77</v>
      </c>
    </row>
    <row r="1697" spans="1:27" x14ac:dyDescent="0.25">
      <c r="A1697" s="24" t="s">
        <v>349</v>
      </c>
      <c r="B1697" s="16" t="s">
        <v>365</v>
      </c>
      <c r="C1697" s="16" t="s">
        <v>2356</v>
      </c>
      <c r="D1697" s="35" t="str">
        <f>VLOOKUP(S1697, method!$A$1:$B$15, 2, 0)</f>
        <v>放頭</v>
      </c>
      <c r="E1697">
        <v>691</v>
      </c>
      <c r="F1697" s="34">
        <v>5</v>
      </c>
      <c r="G1697" t="s">
        <v>580</v>
      </c>
      <c r="H1697" s="42" t="s">
        <v>445</v>
      </c>
      <c r="I1697">
        <v>1000</v>
      </c>
      <c r="J1697" s="32" t="s">
        <v>435</v>
      </c>
      <c r="K1697">
        <v>3</v>
      </c>
      <c r="L1697">
        <v>11</v>
      </c>
      <c r="M1697">
        <v>75</v>
      </c>
      <c r="N1697" s="16" t="s">
        <v>14</v>
      </c>
      <c r="O1697" s="23" t="s">
        <v>487</v>
      </c>
      <c r="P1697" s="12">
        <v>1</v>
      </c>
      <c r="Q1697">
        <v>19</v>
      </c>
      <c r="R1697">
        <v>128</v>
      </c>
      <c r="S1697">
        <v>3</v>
      </c>
      <c r="T1697">
        <v>3</v>
      </c>
      <c r="U1697">
        <v>5</v>
      </c>
      <c r="Y1697" t="s">
        <v>1406</v>
      </c>
      <c r="Z1697">
        <v>1175</v>
      </c>
      <c r="AA1697" t="s">
        <v>77</v>
      </c>
    </row>
    <row r="1698" spans="1:27" x14ac:dyDescent="0.25">
      <c r="A1698" s="24" t="s">
        <v>349</v>
      </c>
      <c r="B1698" s="16" t="s">
        <v>365</v>
      </c>
      <c r="C1698" s="16" t="s">
        <v>2356</v>
      </c>
      <c r="D1698" s="35" t="str">
        <f>VLOOKUP(S1698, method!$A$1:$B$15, 2, 0)</f>
        <v>放頭</v>
      </c>
      <c r="E1698">
        <v>655</v>
      </c>
      <c r="F1698">
        <v>6</v>
      </c>
      <c r="G1698" t="s">
        <v>794</v>
      </c>
      <c r="H1698" s="31" t="s">
        <v>455</v>
      </c>
      <c r="I1698" s="43">
        <v>1200</v>
      </c>
      <c r="J1698" s="32" t="s">
        <v>435</v>
      </c>
      <c r="K1698">
        <v>3</v>
      </c>
      <c r="L1698">
        <v>3</v>
      </c>
      <c r="M1698">
        <v>75</v>
      </c>
      <c r="N1698" s="16" t="s">
        <v>14</v>
      </c>
      <c r="O1698" s="23" t="s">
        <v>487</v>
      </c>
      <c r="P1698" t="s">
        <v>629</v>
      </c>
      <c r="Q1698">
        <v>2.5</v>
      </c>
      <c r="R1698">
        <v>127</v>
      </c>
      <c r="S1698">
        <v>2</v>
      </c>
      <c r="T1698">
        <v>1</v>
      </c>
      <c r="U1698">
        <v>6</v>
      </c>
      <c r="Y1698" t="s">
        <v>1496</v>
      </c>
      <c r="Z1698">
        <v>1163</v>
      </c>
      <c r="AA1698" t="s">
        <v>77</v>
      </c>
    </row>
    <row r="1699" spans="1:27" x14ac:dyDescent="0.25">
      <c r="A1699" s="24" t="s">
        <v>349</v>
      </c>
      <c r="B1699" s="16" t="s">
        <v>365</v>
      </c>
      <c r="C1699" s="16" t="s">
        <v>2356</v>
      </c>
      <c r="D1699" s="35" t="str">
        <f>VLOOKUP(S1699, method!$A$1:$B$15, 2, 0)</f>
        <v>放頭</v>
      </c>
      <c r="E1699">
        <v>577</v>
      </c>
      <c r="F1699" s="28">
        <v>1</v>
      </c>
      <c r="G1699" t="s">
        <v>615</v>
      </c>
      <c r="H1699" s="31" t="s">
        <v>455</v>
      </c>
      <c r="I1699" s="43">
        <v>1200</v>
      </c>
      <c r="J1699" s="32" t="s">
        <v>435</v>
      </c>
      <c r="K1699">
        <v>3</v>
      </c>
      <c r="L1699">
        <v>11</v>
      </c>
      <c r="M1699">
        <v>68</v>
      </c>
      <c r="N1699" s="16" t="s">
        <v>14</v>
      </c>
      <c r="O1699" s="20" t="s">
        <v>19</v>
      </c>
      <c r="P1699" s="12" t="s">
        <v>480</v>
      </c>
      <c r="Q1699">
        <v>4.2</v>
      </c>
      <c r="R1699">
        <v>123</v>
      </c>
      <c r="S1699">
        <v>1</v>
      </c>
      <c r="T1699">
        <v>1</v>
      </c>
      <c r="U1699">
        <v>1</v>
      </c>
      <c r="Y1699" t="s">
        <v>1109</v>
      </c>
      <c r="Z1699">
        <v>1167</v>
      </c>
      <c r="AA1699" t="s">
        <v>77</v>
      </c>
    </row>
    <row r="1700" spans="1:27" x14ac:dyDescent="0.25">
      <c r="A1700" s="24" t="s">
        <v>349</v>
      </c>
      <c r="B1700" s="16" t="s">
        <v>365</v>
      </c>
      <c r="C1700" s="16" t="s">
        <v>2356</v>
      </c>
      <c r="D1700" s="35" t="str">
        <f>VLOOKUP(S1700, method!$A$1:$B$15, 2, 0)</f>
        <v>放頭</v>
      </c>
      <c r="E1700">
        <v>517</v>
      </c>
      <c r="F1700" s="28">
        <v>1</v>
      </c>
      <c r="G1700" t="s">
        <v>841</v>
      </c>
      <c r="H1700" s="30" t="s">
        <v>445</v>
      </c>
      <c r="I1700" s="43">
        <v>1200</v>
      </c>
      <c r="J1700" s="32" t="s">
        <v>435</v>
      </c>
      <c r="K1700">
        <v>4</v>
      </c>
      <c r="L1700">
        <v>3</v>
      </c>
      <c r="M1700">
        <v>58</v>
      </c>
      <c r="N1700" s="16" t="s">
        <v>14</v>
      </c>
      <c r="O1700" s="23" t="s">
        <v>487</v>
      </c>
      <c r="P1700" t="s">
        <v>459</v>
      </c>
      <c r="Q1700">
        <v>4.5</v>
      </c>
      <c r="R1700">
        <v>130</v>
      </c>
      <c r="S1700">
        <v>2</v>
      </c>
      <c r="T1700">
        <v>2</v>
      </c>
      <c r="U1700">
        <v>1</v>
      </c>
      <c r="Y1700" t="s">
        <v>363</v>
      </c>
      <c r="Z1700">
        <v>1151</v>
      </c>
      <c r="AA1700" t="s">
        <v>890</v>
      </c>
    </row>
    <row r="1701" spans="1:27" x14ac:dyDescent="0.25">
      <c r="A1701" s="24" t="s">
        <v>349</v>
      </c>
      <c r="B1701" s="16" t="s">
        <v>365</v>
      </c>
      <c r="C1701" s="16" t="s">
        <v>2356</v>
      </c>
      <c r="D1701" s="35" t="str">
        <f>VLOOKUP(S1701, method!$A$1:$B$15, 2, 0)</f>
        <v>放頭</v>
      </c>
      <c r="E1701">
        <v>433</v>
      </c>
      <c r="F1701">
        <v>7</v>
      </c>
      <c r="G1701" t="s">
        <v>502</v>
      </c>
      <c r="H1701" t="s">
        <v>467</v>
      </c>
      <c r="I1701" s="43">
        <v>1200</v>
      </c>
      <c r="J1701" s="32" t="s">
        <v>435</v>
      </c>
      <c r="K1701">
        <v>3</v>
      </c>
      <c r="L1701">
        <v>4</v>
      </c>
      <c r="M1701">
        <v>60</v>
      </c>
      <c r="N1701" s="16" t="s">
        <v>14</v>
      </c>
      <c r="O1701" s="25" t="s">
        <v>49</v>
      </c>
      <c r="P1701">
        <v>4</v>
      </c>
      <c r="Q1701">
        <v>12</v>
      </c>
      <c r="R1701">
        <v>120</v>
      </c>
      <c r="S1701">
        <v>1</v>
      </c>
      <c r="T1701">
        <v>1</v>
      </c>
      <c r="U1701">
        <v>7</v>
      </c>
      <c r="Y1701" t="s">
        <v>290</v>
      </c>
      <c r="Z1701">
        <v>1173</v>
      </c>
      <c r="AA1701" t="s">
        <v>16</v>
      </c>
    </row>
    <row r="1702" spans="1:27" x14ac:dyDescent="0.25">
      <c r="A1702" s="24" t="s">
        <v>349</v>
      </c>
      <c r="B1702" s="16" t="s">
        <v>365</v>
      </c>
      <c r="C1702" s="16" t="s">
        <v>2356</v>
      </c>
      <c r="D1702" s="35" t="str">
        <f>VLOOKUP(S1702, method!$A$1:$B$15, 2, 0)</f>
        <v>放頭</v>
      </c>
      <c r="E1702">
        <v>367</v>
      </c>
      <c r="F1702" s="34">
        <v>4</v>
      </c>
      <c r="G1702" t="s">
        <v>745</v>
      </c>
      <c r="H1702" t="s">
        <v>467</v>
      </c>
      <c r="I1702" s="43">
        <v>1200</v>
      </c>
      <c r="J1702" s="32" t="s">
        <v>435</v>
      </c>
      <c r="K1702">
        <v>3</v>
      </c>
      <c r="L1702">
        <v>9</v>
      </c>
      <c r="M1702">
        <v>62</v>
      </c>
      <c r="N1702" s="16" t="s">
        <v>14</v>
      </c>
      <c r="O1702" s="25" t="s">
        <v>49</v>
      </c>
      <c r="P1702" t="s">
        <v>519</v>
      </c>
      <c r="Q1702">
        <v>23</v>
      </c>
      <c r="R1702">
        <v>117</v>
      </c>
      <c r="S1702">
        <v>3</v>
      </c>
      <c r="T1702">
        <v>2</v>
      </c>
      <c r="U1702">
        <v>4</v>
      </c>
      <c r="Y1702" t="s">
        <v>1729</v>
      </c>
      <c r="Z1702">
        <v>1152</v>
      </c>
      <c r="AA1702" t="s">
        <v>816</v>
      </c>
    </row>
    <row r="1703" spans="1:27" x14ac:dyDescent="0.25">
      <c r="A1703" s="24" t="s">
        <v>349</v>
      </c>
      <c r="B1703" s="16" t="s">
        <v>365</v>
      </c>
      <c r="C1703" s="16" t="s">
        <v>2356</v>
      </c>
      <c r="D1703" s="35" t="str">
        <f>VLOOKUP(S1703, method!$A$1:$B$15, 2, 0)</f>
        <v>放頭</v>
      </c>
      <c r="E1703">
        <v>255</v>
      </c>
      <c r="F1703">
        <v>10</v>
      </c>
      <c r="G1703" t="s">
        <v>666</v>
      </c>
      <c r="H1703" t="s">
        <v>467</v>
      </c>
      <c r="I1703" s="43">
        <v>1200</v>
      </c>
      <c r="J1703" s="32" t="s">
        <v>435</v>
      </c>
      <c r="K1703">
        <v>3</v>
      </c>
      <c r="L1703">
        <v>8</v>
      </c>
      <c r="M1703">
        <v>64</v>
      </c>
      <c r="N1703" s="20" t="s">
        <v>184</v>
      </c>
      <c r="O1703" s="19" t="s">
        <v>63</v>
      </c>
      <c r="P1703" t="s">
        <v>1271</v>
      </c>
      <c r="Q1703">
        <v>15</v>
      </c>
      <c r="R1703">
        <v>122</v>
      </c>
      <c r="S1703">
        <v>1</v>
      </c>
      <c r="T1703">
        <v>1</v>
      </c>
      <c r="U1703">
        <v>10</v>
      </c>
      <c r="Y1703" t="s">
        <v>1476</v>
      </c>
      <c r="Z1703">
        <v>1147</v>
      </c>
      <c r="AA1703" t="s">
        <v>72</v>
      </c>
    </row>
    <row r="1704" spans="1:27" x14ac:dyDescent="0.25">
      <c r="A1704" s="24" t="s">
        <v>349</v>
      </c>
      <c r="B1704" s="16" t="s">
        <v>365</v>
      </c>
      <c r="C1704" s="16" t="s">
        <v>2356</v>
      </c>
      <c r="D1704" s="35" t="str">
        <f>VLOOKUP(S1704, method!$A$1:$B$15, 2, 0)</f>
        <v>放頭</v>
      </c>
      <c r="E1704">
        <v>159</v>
      </c>
      <c r="F1704">
        <v>9</v>
      </c>
      <c r="G1704" t="s">
        <v>751</v>
      </c>
      <c r="H1704" t="s">
        <v>539</v>
      </c>
      <c r="I1704">
        <v>1000</v>
      </c>
      <c r="J1704" s="32" t="s">
        <v>435</v>
      </c>
      <c r="K1704">
        <v>3</v>
      </c>
      <c r="L1704">
        <v>1</v>
      </c>
      <c r="M1704">
        <v>66</v>
      </c>
      <c r="N1704" s="20" t="s">
        <v>184</v>
      </c>
      <c r="O1704" s="17" t="s">
        <v>121</v>
      </c>
      <c r="P1704" t="s">
        <v>743</v>
      </c>
      <c r="Q1704">
        <v>38</v>
      </c>
      <c r="R1704">
        <v>121</v>
      </c>
      <c r="S1704">
        <v>3</v>
      </c>
      <c r="T1704">
        <v>2</v>
      </c>
      <c r="U1704">
        <v>9</v>
      </c>
      <c r="Y1704" t="s">
        <v>1730</v>
      </c>
      <c r="Z1704">
        <v>1125</v>
      </c>
      <c r="AA1704" t="s">
        <v>72</v>
      </c>
    </row>
    <row r="1705" spans="1:27" x14ac:dyDescent="0.25">
      <c r="A1705" s="24" t="s">
        <v>349</v>
      </c>
      <c r="B1705" s="16" t="s">
        <v>365</v>
      </c>
      <c r="C1705" s="16" t="s">
        <v>2356</v>
      </c>
      <c r="D1705" s="37" t="str">
        <f>VLOOKUP(S1705, method!$A$1:$B$15, 2, 0)</f>
        <v>中前</v>
      </c>
      <c r="E1705">
        <v>68</v>
      </c>
      <c r="F1705">
        <v>9</v>
      </c>
      <c r="G1705" t="s">
        <v>851</v>
      </c>
      <c r="H1705" s="42" t="s">
        <v>445</v>
      </c>
      <c r="I1705">
        <v>1000</v>
      </c>
      <c r="J1705" s="32" t="s">
        <v>446</v>
      </c>
      <c r="K1705">
        <v>3</v>
      </c>
      <c r="L1705">
        <v>8</v>
      </c>
      <c r="M1705">
        <v>66</v>
      </c>
      <c r="N1705" s="20" t="s">
        <v>184</v>
      </c>
      <c r="O1705" s="24" t="s">
        <v>38</v>
      </c>
      <c r="P1705">
        <v>9</v>
      </c>
      <c r="Q1705">
        <v>10</v>
      </c>
      <c r="R1705">
        <v>121</v>
      </c>
      <c r="S1705">
        <v>6</v>
      </c>
      <c r="T1705">
        <v>5</v>
      </c>
      <c r="U1705">
        <v>9</v>
      </c>
      <c r="Y1705" t="s">
        <v>1407</v>
      </c>
      <c r="Z1705">
        <v>1149</v>
      </c>
      <c r="AA1705" t="s">
        <v>1731</v>
      </c>
    </row>
    <row r="1706" spans="1:27" x14ac:dyDescent="0.25">
      <c r="A1706" s="24" t="s">
        <v>349</v>
      </c>
      <c r="B1706" s="17" t="s">
        <v>369</v>
      </c>
      <c r="C1706" s="17" t="s">
        <v>2357</v>
      </c>
      <c r="D1706" s="37" t="str">
        <f>VLOOKUP(S1706, method!$A$1:$B$15, 2, 0)</f>
        <v>中前</v>
      </c>
      <c r="E1706">
        <v>847</v>
      </c>
      <c r="F1706">
        <v>7</v>
      </c>
      <c r="G1706" t="s">
        <v>547</v>
      </c>
      <c r="H1706" s="31" t="s">
        <v>455</v>
      </c>
      <c r="I1706" s="43">
        <v>1200</v>
      </c>
      <c r="J1706" s="32" t="s">
        <v>446</v>
      </c>
      <c r="K1706">
        <v>3</v>
      </c>
      <c r="L1706">
        <v>3</v>
      </c>
      <c r="M1706">
        <v>65</v>
      </c>
      <c r="N1706" s="25" t="s">
        <v>166</v>
      </c>
      <c r="O1706" s="17" t="s">
        <v>121</v>
      </c>
      <c r="P1706" s="12" t="s">
        <v>558</v>
      </c>
      <c r="Q1706">
        <v>3.3</v>
      </c>
      <c r="R1706">
        <v>120</v>
      </c>
      <c r="S1706">
        <v>6</v>
      </c>
      <c r="T1706">
        <v>6</v>
      </c>
      <c r="U1706">
        <v>7</v>
      </c>
      <c r="Y1706" t="s">
        <v>947</v>
      </c>
      <c r="Z1706">
        <v>1120</v>
      </c>
      <c r="AA1706" t="s">
        <v>41</v>
      </c>
    </row>
    <row r="1707" spans="1:27" x14ac:dyDescent="0.25">
      <c r="A1707" s="24" t="s">
        <v>349</v>
      </c>
      <c r="B1707" s="17" t="s">
        <v>369</v>
      </c>
      <c r="C1707" s="17" t="s">
        <v>2357</v>
      </c>
      <c r="D1707" s="36" t="str">
        <f>VLOOKUP(S1707, method!$A$1:$B$15, 2, 0)</f>
        <v>中後</v>
      </c>
      <c r="E1707">
        <v>786</v>
      </c>
      <c r="F1707" s="28">
        <v>3</v>
      </c>
      <c r="G1707" t="s">
        <v>549</v>
      </c>
      <c r="H1707" s="31" t="s">
        <v>461</v>
      </c>
      <c r="I1707" s="43">
        <v>1200</v>
      </c>
      <c r="J1707" s="32" t="s">
        <v>446</v>
      </c>
      <c r="K1707">
        <v>3</v>
      </c>
      <c r="L1707">
        <v>7</v>
      </c>
      <c r="M1707">
        <v>64</v>
      </c>
      <c r="N1707" s="25" t="s">
        <v>166</v>
      </c>
      <c r="O1707" s="17" t="s">
        <v>121</v>
      </c>
      <c r="P1707" s="12" t="s">
        <v>480</v>
      </c>
      <c r="Q1707">
        <v>10</v>
      </c>
      <c r="R1707">
        <v>119</v>
      </c>
      <c r="S1707">
        <v>9</v>
      </c>
      <c r="T1707">
        <v>9</v>
      </c>
      <c r="U1707">
        <v>3</v>
      </c>
      <c r="Y1707" t="s">
        <v>363</v>
      </c>
      <c r="Z1707">
        <v>1117</v>
      </c>
      <c r="AA1707" t="s">
        <v>41</v>
      </c>
    </row>
    <row r="1708" spans="1:27" x14ac:dyDescent="0.25">
      <c r="A1708" s="24" t="s">
        <v>349</v>
      </c>
      <c r="B1708" s="17" t="s">
        <v>369</v>
      </c>
      <c r="C1708" s="17" t="s">
        <v>2357</v>
      </c>
      <c r="D1708" s="37" t="str">
        <f>VLOOKUP(S1708, method!$A$1:$B$15, 2, 0)</f>
        <v>中前</v>
      </c>
      <c r="E1708">
        <v>713</v>
      </c>
      <c r="F1708" s="28">
        <v>1</v>
      </c>
      <c r="G1708" t="s">
        <v>444</v>
      </c>
      <c r="H1708" s="30" t="s">
        <v>445</v>
      </c>
      <c r="I1708" s="43">
        <v>1200</v>
      </c>
      <c r="J1708" s="32" t="s">
        <v>446</v>
      </c>
      <c r="K1708">
        <v>4</v>
      </c>
      <c r="L1708">
        <v>6</v>
      </c>
      <c r="M1708">
        <v>58</v>
      </c>
      <c r="N1708" s="25" t="s">
        <v>166</v>
      </c>
      <c r="O1708" s="16" t="s">
        <v>13</v>
      </c>
      <c r="P1708" s="12" t="s">
        <v>591</v>
      </c>
      <c r="Q1708">
        <v>2.6</v>
      </c>
      <c r="R1708">
        <v>134</v>
      </c>
      <c r="S1708">
        <v>4</v>
      </c>
      <c r="T1708">
        <v>3</v>
      </c>
      <c r="U1708">
        <v>1</v>
      </c>
      <c r="Y1708" t="s">
        <v>1148</v>
      </c>
      <c r="Z1708">
        <v>1109</v>
      </c>
      <c r="AA1708" t="s">
        <v>41</v>
      </c>
    </row>
    <row r="1709" spans="1:27" x14ac:dyDescent="0.25">
      <c r="A1709" s="24" t="s">
        <v>349</v>
      </c>
      <c r="B1709" s="17" t="s">
        <v>369</v>
      </c>
      <c r="C1709" s="17" t="s">
        <v>2357</v>
      </c>
      <c r="D1709" s="36" t="str">
        <f>VLOOKUP(S1709, method!$A$1:$B$15, 2, 0)</f>
        <v>中後</v>
      </c>
      <c r="E1709">
        <v>580</v>
      </c>
      <c r="F1709">
        <v>7</v>
      </c>
      <c r="G1709" t="s">
        <v>595</v>
      </c>
      <c r="H1709" s="31" t="s">
        <v>450</v>
      </c>
      <c r="I1709" s="43">
        <v>1200</v>
      </c>
      <c r="J1709" s="32" t="s">
        <v>446</v>
      </c>
      <c r="K1709">
        <v>3</v>
      </c>
      <c r="L1709">
        <v>9</v>
      </c>
      <c r="M1709">
        <v>60</v>
      </c>
      <c r="N1709" s="25" t="s">
        <v>166</v>
      </c>
      <c r="O1709" s="18" t="s">
        <v>116</v>
      </c>
      <c r="P1709" t="s">
        <v>474</v>
      </c>
      <c r="Q1709">
        <v>7.9</v>
      </c>
      <c r="R1709">
        <v>116</v>
      </c>
      <c r="S1709">
        <v>9</v>
      </c>
      <c r="T1709">
        <v>8</v>
      </c>
      <c r="U1709">
        <v>7</v>
      </c>
      <c r="Y1709" t="s">
        <v>625</v>
      </c>
      <c r="Z1709">
        <v>1118</v>
      </c>
      <c r="AA1709" t="s">
        <v>41</v>
      </c>
    </row>
    <row r="1710" spans="1:27" x14ac:dyDescent="0.25">
      <c r="A1710" s="24" t="s">
        <v>349</v>
      </c>
      <c r="B1710" s="17" t="s">
        <v>369</v>
      </c>
      <c r="C1710" s="17" t="s">
        <v>2357</v>
      </c>
      <c r="D1710" s="36" t="str">
        <f>VLOOKUP(S1710, method!$A$1:$B$15, 2, 0)</f>
        <v>中後</v>
      </c>
      <c r="E1710">
        <v>503</v>
      </c>
      <c r="F1710" s="34">
        <v>4</v>
      </c>
      <c r="G1710" t="s">
        <v>932</v>
      </c>
      <c r="H1710" s="31" t="s">
        <v>450</v>
      </c>
      <c r="I1710" s="43">
        <v>1200</v>
      </c>
      <c r="J1710" s="32" t="s">
        <v>446</v>
      </c>
      <c r="K1710">
        <v>3</v>
      </c>
      <c r="L1710">
        <v>7</v>
      </c>
      <c r="M1710">
        <v>60</v>
      </c>
      <c r="N1710" s="25" t="s">
        <v>166</v>
      </c>
      <c r="O1710" s="18" t="s">
        <v>116</v>
      </c>
      <c r="P1710" s="12" t="s">
        <v>464</v>
      </c>
      <c r="Q1710">
        <v>8</v>
      </c>
      <c r="R1710">
        <v>121</v>
      </c>
      <c r="S1710">
        <v>8</v>
      </c>
      <c r="T1710">
        <v>9</v>
      </c>
      <c r="U1710">
        <v>4</v>
      </c>
      <c r="Y1710" t="s">
        <v>370</v>
      </c>
      <c r="Z1710">
        <v>1110</v>
      </c>
      <c r="AA1710" t="s">
        <v>1444</v>
      </c>
    </row>
    <row r="1711" spans="1:27" x14ac:dyDescent="0.25">
      <c r="A1711" s="24" t="s">
        <v>349</v>
      </c>
      <c r="B1711" s="17" t="s">
        <v>369</v>
      </c>
      <c r="C1711" s="17" t="s">
        <v>2357</v>
      </c>
      <c r="D1711" s="37" t="str">
        <f>VLOOKUP(S1711, method!$A$1:$B$15, 2, 0)</f>
        <v>中前</v>
      </c>
      <c r="E1711">
        <v>445</v>
      </c>
      <c r="F1711">
        <v>6</v>
      </c>
      <c r="G1711" t="s">
        <v>562</v>
      </c>
      <c r="H1711" s="31" t="s">
        <v>455</v>
      </c>
      <c r="I1711" s="43">
        <v>1200</v>
      </c>
      <c r="J1711" s="32" t="s">
        <v>435</v>
      </c>
      <c r="K1711">
        <v>3</v>
      </c>
      <c r="L1711">
        <v>2</v>
      </c>
      <c r="M1711">
        <v>62</v>
      </c>
      <c r="N1711" s="25" t="s">
        <v>166</v>
      </c>
      <c r="O1711" s="18" t="s">
        <v>116</v>
      </c>
      <c r="P1711" t="s">
        <v>541</v>
      </c>
      <c r="Q1711">
        <v>3.5</v>
      </c>
      <c r="R1711">
        <v>120</v>
      </c>
      <c r="S1711">
        <v>6</v>
      </c>
      <c r="T1711">
        <v>6</v>
      </c>
      <c r="U1711">
        <v>6</v>
      </c>
      <c r="Y1711" t="s">
        <v>1019</v>
      </c>
      <c r="Z1711">
        <v>1117</v>
      </c>
      <c r="AA1711" t="s">
        <v>1446</v>
      </c>
    </row>
    <row r="1712" spans="1:27" x14ac:dyDescent="0.25">
      <c r="A1712" s="24" t="s">
        <v>349</v>
      </c>
      <c r="B1712" s="17" t="s">
        <v>369</v>
      </c>
      <c r="C1712" s="17" t="s">
        <v>2357</v>
      </c>
      <c r="D1712" s="38" t="str">
        <f>VLOOKUP(S1712, method!$A$1:$B$15, 2, 0)</f>
        <v>留後</v>
      </c>
      <c r="E1712">
        <v>374</v>
      </c>
      <c r="F1712" s="28">
        <v>3</v>
      </c>
      <c r="G1712" t="s">
        <v>913</v>
      </c>
      <c r="H1712" s="31" t="s">
        <v>461</v>
      </c>
      <c r="I1712" s="43">
        <v>1200</v>
      </c>
      <c r="J1712" s="32" t="s">
        <v>435</v>
      </c>
      <c r="K1712">
        <v>3</v>
      </c>
      <c r="L1712">
        <v>12</v>
      </c>
      <c r="M1712">
        <v>62</v>
      </c>
      <c r="N1712" s="25" t="s">
        <v>166</v>
      </c>
      <c r="O1712" s="18" t="s">
        <v>116</v>
      </c>
      <c r="P1712" s="12" t="s">
        <v>480</v>
      </c>
      <c r="Q1712">
        <v>10</v>
      </c>
      <c r="R1712">
        <v>120</v>
      </c>
      <c r="S1712">
        <v>11</v>
      </c>
      <c r="T1712">
        <v>9</v>
      </c>
      <c r="U1712">
        <v>3</v>
      </c>
      <c r="Y1712" t="s">
        <v>1148</v>
      </c>
      <c r="Z1712">
        <v>1109</v>
      </c>
      <c r="AA1712" t="s">
        <v>1446</v>
      </c>
    </row>
    <row r="1713" spans="1:27" x14ac:dyDescent="0.25">
      <c r="A1713" s="24" t="s">
        <v>349</v>
      </c>
      <c r="B1713" s="17" t="s">
        <v>369</v>
      </c>
      <c r="C1713" s="17" t="s">
        <v>2357</v>
      </c>
      <c r="D1713" s="36" t="str">
        <f>VLOOKUP(S1713, method!$A$1:$B$15, 2, 0)</f>
        <v>中後</v>
      </c>
      <c r="E1713">
        <v>335</v>
      </c>
      <c r="F1713" s="28">
        <v>3</v>
      </c>
      <c r="G1713" t="s">
        <v>887</v>
      </c>
      <c r="H1713" s="31" t="s">
        <v>450</v>
      </c>
      <c r="I1713" s="43">
        <v>1200</v>
      </c>
      <c r="J1713" s="32" t="s">
        <v>435</v>
      </c>
      <c r="K1713">
        <v>3</v>
      </c>
      <c r="L1713">
        <v>10</v>
      </c>
      <c r="M1713">
        <v>62</v>
      </c>
      <c r="N1713" s="25" t="s">
        <v>166</v>
      </c>
      <c r="O1713" s="18" t="s">
        <v>116</v>
      </c>
      <c r="P1713" s="12" t="s">
        <v>480</v>
      </c>
      <c r="Q1713">
        <v>17</v>
      </c>
      <c r="R1713">
        <v>120</v>
      </c>
      <c r="S1713">
        <v>10</v>
      </c>
      <c r="T1713">
        <v>10</v>
      </c>
      <c r="U1713">
        <v>3</v>
      </c>
      <c r="Y1713" t="s">
        <v>280</v>
      </c>
      <c r="Z1713">
        <v>1116</v>
      </c>
      <c r="AA1713" t="s">
        <v>1446</v>
      </c>
    </row>
    <row r="1714" spans="1:27" x14ac:dyDescent="0.25">
      <c r="A1714" s="24" t="s">
        <v>349</v>
      </c>
      <c r="B1714" s="17" t="s">
        <v>369</v>
      </c>
      <c r="C1714" s="17" t="s">
        <v>2357</v>
      </c>
      <c r="D1714" s="37" t="str">
        <f>VLOOKUP(S1714, method!$A$1:$B$15, 2, 0)</f>
        <v>中前</v>
      </c>
      <c r="E1714">
        <v>295</v>
      </c>
      <c r="F1714" s="34">
        <v>5</v>
      </c>
      <c r="G1714" t="s">
        <v>536</v>
      </c>
      <c r="H1714" s="42" t="s">
        <v>445</v>
      </c>
      <c r="I1714" s="43">
        <v>1200</v>
      </c>
      <c r="J1714" s="32" t="s">
        <v>435</v>
      </c>
      <c r="K1714">
        <v>3</v>
      </c>
      <c r="L1714">
        <v>7</v>
      </c>
      <c r="M1714">
        <v>64</v>
      </c>
      <c r="N1714" s="25" t="s">
        <v>166</v>
      </c>
      <c r="O1714" s="18" t="s">
        <v>116</v>
      </c>
      <c r="P1714" t="s">
        <v>600</v>
      </c>
      <c r="Q1714">
        <v>20</v>
      </c>
      <c r="R1714">
        <v>121</v>
      </c>
      <c r="S1714">
        <v>7</v>
      </c>
      <c r="T1714">
        <v>7</v>
      </c>
      <c r="U1714">
        <v>5</v>
      </c>
      <c r="Y1714" t="s">
        <v>380</v>
      </c>
      <c r="Z1714">
        <v>1117</v>
      </c>
      <c r="AA1714" t="s">
        <v>1732</v>
      </c>
    </row>
    <row r="1715" spans="1:27" x14ac:dyDescent="0.25">
      <c r="A1715" s="24" t="s">
        <v>349</v>
      </c>
      <c r="B1715" s="17" t="s">
        <v>369</v>
      </c>
      <c r="C1715" s="17" t="s">
        <v>2357</v>
      </c>
      <c r="D1715" s="37" t="str">
        <f>VLOOKUP(S1715, method!$A$1:$B$15, 2, 0)</f>
        <v>中前</v>
      </c>
      <c r="E1715">
        <v>154</v>
      </c>
      <c r="F1715">
        <v>11</v>
      </c>
      <c r="G1715" t="s">
        <v>609</v>
      </c>
      <c r="H1715" t="s">
        <v>441</v>
      </c>
      <c r="I1715" s="43">
        <v>1200</v>
      </c>
      <c r="J1715" s="32" t="s">
        <v>446</v>
      </c>
      <c r="K1715">
        <v>3</v>
      </c>
      <c r="L1715">
        <v>5</v>
      </c>
      <c r="M1715">
        <v>66</v>
      </c>
      <c r="N1715" s="25" t="s">
        <v>166</v>
      </c>
      <c r="O1715" s="27" t="s">
        <v>93</v>
      </c>
      <c r="P1715" t="s">
        <v>837</v>
      </c>
      <c r="Q1715">
        <v>40</v>
      </c>
      <c r="R1715">
        <v>124</v>
      </c>
      <c r="S1715">
        <v>6</v>
      </c>
      <c r="T1715">
        <v>7</v>
      </c>
      <c r="U1715">
        <v>11</v>
      </c>
      <c r="Y1715" t="s">
        <v>303</v>
      </c>
      <c r="Z1715">
        <v>1104</v>
      </c>
      <c r="AA1715" t="s">
        <v>167</v>
      </c>
    </row>
    <row r="1716" spans="1:27" x14ac:dyDescent="0.25">
      <c r="A1716" s="24" t="s">
        <v>349</v>
      </c>
      <c r="B1716" s="17" t="s">
        <v>369</v>
      </c>
      <c r="C1716" s="17" t="s">
        <v>2357</v>
      </c>
      <c r="D1716" s="37" t="str">
        <f>VLOOKUP(S1716, method!$A$1:$B$15, 2, 0)</f>
        <v>中前</v>
      </c>
      <c r="E1716">
        <v>110</v>
      </c>
      <c r="F1716">
        <v>7</v>
      </c>
      <c r="G1716" t="s">
        <v>571</v>
      </c>
      <c r="H1716" s="31" t="s">
        <v>455</v>
      </c>
      <c r="I1716" s="43">
        <v>1200</v>
      </c>
      <c r="J1716" s="32" t="s">
        <v>446</v>
      </c>
      <c r="K1716">
        <v>3</v>
      </c>
      <c r="L1716">
        <v>6</v>
      </c>
      <c r="M1716">
        <v>66</v>
      </c>
      <c r="N1716" s="25" t="s">
        <v>166</v>
      </c>
      <c r="O1716" s="19" t="s">
        <v>63</v>
      </c>
      <c r="P1716" s="12" t="s">
        <v>451</v>
      </c>
      <c r="Q1716">
        <v>6.3</v>
      </c>
      <c r="R1716">
        <v>123</v>
      </c>
      <c r="S1716">
        <v>6</v>
      </c>
      <c r="T1716">
        <v>7</v>
      </c>
      <c r="U1716">
        <v>7</v>
      </c>
      <c r="Y1716" t="s">
        <v>1594</v>
      </c>
      <c r="Z1716">
        <v>1104</v>
      </c>
      <c r="AA1716" t="s">
        <v>167</v>
      </c>
    </row>
    <row r="1717" spans="1:27" x14ac:dyDescent="0.25">
      <c r="A1717" s="24" t="s">
        <v>349</v>
      </c>
      <c r="B1717" s="17" t="s">
        <v>369</v>
      </c>
      <c r="C1717" s="17" t="s">
        <v>2357</v>
      </c>
      <c r="D1717" s="36" t="str">
        <f>VLOOKUP(S1717, method!$A$1:$B$15, 2, 0)</f>
        <v>中後</v>
      </c>
      <c r="E1717">
        <v>35</v>
      </c>
      <c r="F1717" s="28">
        <v>3</v>
      </c>
      <c r="G1717" t="s">
        <v>963</v>
      </c>
      <c r="H1717" s="31" t="s">
        <v>455</v>
      </c>
      <c r="I1717" s="43">
        <v>1200</v>
      </c>
      <c r="J1717" s="32" t="s">
        <v>435</v>
      </c>
      <c r="K1717">
        <v>3</v>
      </c>
      <c r="L1717">
        <v>5</v>
      </c>
      <c r="M1717">
        <v>65</v>
      </c>
      <c r="N1717" s="25" t="s">
        <v>166</v>
      </c>
      <c r="O1717" s="19" t="s">
        <v>63</v>
      </c>
      <c r="P1717" s="12" t="s">
        <v>451</v>
      </c>
      <c r="Q1717">
        <v>9.9</v>
      </c>
      <c r="R1717">
        <v>124</v>
      </c>
      <c r="S1717">
        <v>9</v>
      </c>
      <c r="T1717">
        <v>9</v>
      </c>
      <c r="U1717">
        <v>3</v>
      </c>
      <c r="Y1717" t="s">
        <v>1200</v>
      </c>
      <c r="Z1717">
        <v>1113</v>
      </c>
      <c r="AA1717" t="s">
        <v>167</v>
      </c>
    </row>
    <row r="1718" spans="1:27" x14ac:dyDescent="0.25">
      <c r="A1718" s="24" t="s">
        <v>349</v>
      </c>
      <c r="B1718" s="17" t="s">
        <v>369</v>
      </c>
      <c r="C1718" s="17" t="s">
        <v>2357</v>
      </c>
      <c r="D1718" s="37" t="str">
        <f>VLOOKUP(S1718, method!$A$1:$B$15, 2, 0)</f>
        <v>中前</v>
      </c>
      <c r="E1718">
        <v>801</v>
      </c>
      <c r="F1718" s="28">
        <v>3</v>
      </c>
      <c r="G1718" t="s">
        <v>830</v>
      </c>
      <c r="H1718" s="31" t="s">
        <v>450</v>
      </c>
      <c r="I1718" s="43">
        <v>1200</v>
      </c>
      <c r="J1718" s="32" t="s">
        <v>435</v>
      </c>
      <c r="K1718">
        <v>3</v>
      </c>
      <c r="L1718">
        <v>3</v>
      </c>
      <c r="M1718">
        <v>63</v>
      </c>
      <c r="N1718" s="25" t="s">
        <v>166</v>
      </c>
      <c r="O1718" s="18" t="s">
        <v>116</v>
      </c>
      <c r="P1718" s="12" t="s">
        <v>591</v>
      </c>
      <c r="Q1718">
        <v>58</v>
      </c>
      <c r="R1718">
        <v>119</v>
      </c>
      <c r="S1718">
        <v>6</v>
      </c>
      <c r="T1718">
        <v>3</v>
      </c>
      <c r="U1718">
        <v>3</v>
      </c>
      <c r="Y1718" t="s">
        <v>1192</v>
      </c>
      <c r="Z1718">
        <v>1118</v>
      </c>
      <c r="AA1718" t="s">
        <v>167</v>
      </c>
    </row>
    <row r="1719" spans="1:27" x14ac:dyDescent="0.25">
      <c r="A1719" s="24" t="s">
        <v>349</v>
      </c>
      <c r="B1719" s="17" t="s">
        <v>369</v>
      </c>
      <c r="C1719" s="17" t="s">
        <v>2357</v>
      </c>
      <c r="D1719" s="36" t="str">
        <f>VLOOKUP(S1719, method!$A$1:$B$15, 2, 0)</f>
        <v>中後</v>
      </c>
      <c r="E1719">
        <v>748</v>
      </c>
      <c r="F1719">
        <v>9</v>
      </c>
      <c r="G1719" t="s">
        <v>966</v>
      </c>
      <c r="H1719" s="31" t="s">
        <v>455</v>
      </c>
      <c r="I1719" s="43">
        <v>1200</v>
      </c>
      <c r="J1719" s="32" t="s">
        <v>435</v>
      </c>
      <c r="K1719">
        <v>3</v>
      </c>
      <c r="L1719">
        <v>4</v>
      </c>
      <c r="M1719">
        <v>63</v>
      </c>
      <c r="N1719" s="25" t="s">
        <v>166</v>
      </c>
      <c r="O1719" s="16" t="s">
        <v>316</v>
      </c>
      <c r="P1719">
        <v>5</v>
      </c>
      <c r="Q1719">
        <v>30</v>
      </c>
      <c r="R1719">
        <v>119</v>
      </c>
      <c r="S1719">
        <v>9</v>
      </c>
      <c r="T1719">
        <v>9</v>
      </c>
      <c r="U1719">
        <v>9</v>
      </c>
      <c r="Y1719" t="s">
        <v>1584</v>
      </c>
      <c r="Z1719">
        <v>1121</v>
      </c>
      <c r="AA1719" t="s">
        <v>1389</v>
      </c>
    </row>
    <row r="1720" spans="1:27" x14ac:dyDescent="0.25">
      <c r="A1720" s="24" t="s">
        <v>349</v>
      </c>
      <c r="B1720" s="18" t="s">
        <v>371</v>
      </c>
      <c r="C1720" s="18" t="s">
        <v>2358</v>
      </c>
      <c r="D1720" s="37" t="str">
        <f>VLOOKUP(S1720, method!$A$1:$B$15, 2, 0)</f>
        <v>中前</v>
      </c>
      <c r="E1720">
        <v>30</v>
      </c>
      <c r="F1720" s="28">
        <v>1</v>
      </c>
      <c r="G1720" t="s">
        <v>1013</v>
      </c>
      <c r="H1720" s="31" t="s">
        <v>455</v>
      </c>
      <c r="I1720" s="43">
        <v>1200</v>
      </c>
      <c r="J1720" s="32" t="s">
        <v>435</v>
      </c>
      <c r="K1720">
        <v>4</v>
      </c>
      <c r="L1720">
        <v>5</v>
      </c>
      <c r="M1720">
        <v>57</v>
      </c>
      <c r="N1720" s="21" t="s">
        <v>106</v>
      </c>
      <c r="O1720" s="18" t="s">
        <v>524</v>
      </c>
      <c r="P1720" s="12" t="s">
        <v>451</v>
      </c>
      <c r="Q1720">
        <v>4.8</v>
      </c>
      <c r="R1720">
        <v>128</v>
      </c>
      <c r="S1720">
        <v>6</v>
      </c>
      <c r="T1720">
        <v>7</v>
      </c>
      <c r="U1720">
        <v>1</v>
      </c>
      <c r="Y1720" t="s">
        <v>372</v>
      </c>
      <c r="Z1720">
        <v>1068</v>
      </c>
      <c r="AA1720" t="s">
        <v>16</v>
      </c>
    </row>
    <row r="1721" spans="1:27" x14ac:dyDescent="0.25">
      <c r="A1721" s="24" t="s">
        <v>349</v>
      </c>
      <c r="B1721" s="18" t="s">
        <v>371</v>
      </c>
      <c r="C1721" s="18" t="s">
        <v>2358</v>
      </c>
      <c r="D1721" s="36" t="str">
        <f>VLOOKUP(S1721, method!$A$1:$B$15, 2, 0)</f>
        <v>中後</v>
      </c>
      <c r="E1721">
        <v>691</v>
      </c>
      <c r="F1721" s="34">
        <v>5</v>
      </c>
      <c r="G1721" t="s">
        <v>593</v>
      </c>
      <c r="H1721" s="31" t="s">
        <v>461</v>
      </c>
      <c r="I1721">
        <v>1650</v>
      </c>
      <c r="J1721" s="32" t="s">
        <v>446</v>
      </c>
      <c r="K1721">
        <v>4</v>
      </c>
      <c r="L1721">
        <v>3</v>
      </c>
      <c r="M1721">
        <v>57</v>
      </c>
      <c r="N1721" s="21" t="s">
        <v>106</v>
      </c>
      <c r="O1721" s="16" t="s">
        <v>13</v>
      </c>
      <c r="P1721" s="12" t="s">
        <v>521</v>
      </c>
      <c r="Q1721">
        <v>2.7</v>
      </c>
      <c r="R1721">
        <v>132</v>
      </c>
      <c r="S1721">
        <v>8</v>
      </c>
      <c r="T1721">
        <v>8</v>
      </c>
      <c r="U1721">
        <v>9</v>
      </c>
      <c r="V1721">
        <v>5</v>
      </c>
      <c r="Y1721" t="s">
        <v>1733</v>
      </c>
      <c r="Z1721">
        <v>1055</v>
      </c>
      <c r="AA1721" t="s">
        <v>16</v>
      </c>
    </row>
    <row r="1722" spans="1:27" x14ac:dyDescent="0.25">
      <c r="A1722" s="24" t="s">
        <v>349</v>
      </c>
      <c r="B1722" s="18" t="s">
        <v>371</v>
      </c>
      <c r="C1722" s="18" t="s">
        <v>2358</v>
      </c>
      <c r="D1722" s="37" t="str">
        <f>VLOOKUP(S1722, method!$A$1:$B$15, 2, 0)</f>
        <v>中前</v>
      </c>
      <c r="E1722">
        <v>654</v>
      </c>
      <c r="F1722" s="28">
        <v>3</v>
      </c>
      <c r="G1722" t="s">
        <v>449</v>
      </c>
      <c r="H1722" s="31" t="s">
        <v>450</v>
      </c>
      <c r="I1722">
        <v>1650</v>
      </c>
      <c r="J1722" s="32" t="s">
        <v>435</v>
      </c>
      <c r="K1722">
        <v>4</v>
      </c>
      <c r="L1722">
        <v>4</v>
      </c>
      <c r="M1722">
        <v>57</v>
      </c>
      <c r="N1722" s="21" t="s">
        <v>106</v>
      </c>
      <c r="O1722" s="16" t="s">
        <v>13</v>
      </c>
      <c r="P1722" s="12" t="s">
        <v>451</v>
      </c>
      <c r="Q1722">
        <v>5.2</v>
      </c>
      <c r="R1722">
        <v>132</v>
      </c>
      <c r="S1722">
        <v>6</v>
      </c>
      <c r="T1722">
        <v>5</v>
      </c>
      <c r="U1722">
        <v>5</v>
      </c>
      <c r="V1722">
        <v>3</v>
      </c>
      <c r="Y1722" t="s">
        <v>1734</v>
      </c>
      <c r="Z1722">
        <v>1054</v>
      </c>
      <c r="AA1722" t="s">
        <v>16</v>
      </c>
    </row>
    <row r="1723" spans="1:27" x14ac:dyDescent="0.25">
      <c r="A1723" s="24" t="s">
        <v>349</v>
      </c>
      <c r="B1723" s="18" t="s">
        <v>371</v>
      </c>
      <c r="C1723" s="18" t="s">
        <v>2358</v>
      </c>
      <c r="D1723" s="35" t="str">
        <f>VLOOKUP(S1723, method!$A$1:$B$15, 2, 0)</f>
        <v>放頭</v>
      </c>
      <c r="E1723">
        <v>596</v>
      </c>
      <c r="F1723">
        <v>6</v>
      </c>
      <c r="G1723" t="s">
        <v>454</v>
      </c>
      <c r="H1723" s="31" t="s">
        <v>455</v>
      </c>
      <c r="I1723">
        <v>1650</v>
      </c>
      <c r="J1723" s="32" t="s">
        <v>446</v>
      </c>
      <c r="K1723">
        <v>4</v>
      </c>
      <c r="L1723">
        <v>11</v>
      </c>
      <c r="M1723">
        <v>59</v>
      </c>
      <c r="N1723" s="21" t="s">
        <v>106</v>
      </c>
      <c r="O1723" s="16" t="s">
        <v>13</v>
      </c>
      <c r="P1723">
        <v>3</v>
      </c>
      <c r="Q1723">
        <v>11</v>
      </c>
      <c r="R1723">
        <v>135</v>
      </c>
      <c r="S1723">
        <v>1</v>
      </c>
      <c r="T1723">
        <v>1</v>
      </c>
      <c r="U1723">
        <v>1</v>
      </c>
      <c r="V1723">
        <v>6</v>
      </c>
      <c r="Y1723" t="s">
        <v>1514</v>
      </c>
      <c r="Z1723">
        <v>1043</v>
      </c>
      <c r="AA1723" t="s">
        <v>16</v>
      </c>
    </row>
    <row r="1724" spans="1:27" x14ac:dyDescent="0.25">
      <c r="A1724" s="24" t="s">
        <v>349</v>
      </c>
      <c r="B1724" s="18" t="s">
        <v>371</v>
      </c>
      <c r="C1724" s="18" t="s">
        <v>2358</v>
      </c>
      <c r="D1724" s="37" t="str">
        <f>VLOOKUP(S1724, method!$A$1:$B$15, 2, 0)</f>
        <v>中前</v>
      </c>
      <c r="E1724">
        <v>560</v>
      </c>
      <c r="F1724">
        <v>8</v>
      </c>
      <c r="G1724" t="s">
        <v>557</v>
      </c>
      <c r="H1724" s="42" t="s">
        <v>445</v>
      </c>
      <c r="I1724">
        <v>1650</v>
      </c>
      <c r="J1724" s="32" t="s">
        <v>446</v>
      </c>
      <c r="K1724">
        <v>3</v>
      </c>
      <c r="L1724">
        <v>4</v>
      </c>
      <c r="M1724">
        <v>61</v>
      </c>
      <c r="N1724" s="21" t="s">
        <v>106</v>
      </c>
      <c r="O1724" s="17" t="s">
        <v>121</v>
      </c>
      <c r="P1724" t="s">
        <v>459</v>
      </c>
      <c r="Q1724">
        <v>12</v>
      </c>
      <c r="R1724">
        <v>116</v>
      </c>
      <c r="S1724">
        <v>6</v>
      </c>
      <c r="T1724">
        <v>6</v>
      </c>
      <c r="U1724">
        <v>6</v>
      </c>
      <c r="V1724">
        <v>8</v>
      </c>
      <c r="Y1724" t="s">
        <v>910</v>
      </c>
      <c r="Z1724">
        <v>1036</v>
      </c>
      <c r="AA1724" t="s">
        <v>497</v>
      </c>
    </row>
    <row r="1725" spans="1:27" x14ac:dyDescent="0.25">
      <c r="A1725" s="24" t="s">
        <v>349</v>
      </c>
      <c r="B1725" s="18" t="s">
        <v>371</v>
      </c>
      <c r="C1725" s="18" t="s">
        <v>2358</v>
      </c>
      <c r="D1725" s="36" t="str">
        <f>VLOOKUP(S1725, method!$A$1:$B$15, 2, 0)</f>
        <v>中後</v>
      </c>
      <c r="E1725">
        <v>528</v>
      </c>
      <c r="F1725" s="34">
        <v>5</v>
      </c>
      <c r="G1725" t="s">
        <v>528</v>
      </c>
      <c r="H1725" t="s">
        <v>434</v>
      </c>
      <c r="I1725">
        <v>1400</v>
      </c>
      <c r="J1725" s="32" t="s">
        <v>446</v>
      </c>
      <c r="K1725">
        <v>3</v>
      </c>
      <c r="L1725">
        <v>6</v>
      </c>
      <c r="M1725">
        <v>62</v>
      </c>
      <c r="N1725" s="21" t="s">
        <v>106</v>
      </c>
      <c r="O1725" s="21" t="s">
        <v>44</v>
      </c>
      <c r="P1725" s="12" t="s">
        <v>451</v>
      </c>
      <c r="Q1725">
        <v>85</v>
      </c>
      <c r="R1725">
        <v>121</v>
      </c>
      <c r="S1725">
        <v>8</v>
      </c>
      <c r="T1725">
        <v>9</v>
      </c>
      <c r="U1725">
        <v>8</v>
      </c>
      <c r="V1725">
        <v>5</v>
      </c>
      <c r="Y1725" t="s">
        <v>1735</v>
      </c>
      <c r="Z1725">
        <v>1039</v>
      </c>
      <c r="AA1725" t="s">
        <v>213</v>
      </c>
    </row>
    <row r="1726" spans="1:27" x14ac:dyDescent="0.25">
      <c r="A1726" s="24" t="s">
        <v>349</v>
      </c>
      <c r="B1726" s="18" t="s">
        <v>371</v>
      </c>
      <c r="C1726" s="18" t="s">
        <v>2358</v>
      </c>
      <c r="D1726" s="36" t="str">
        <f>VLOOKUP(S1726, method!$A$1:$B$15, 2, 0)</f>
        <v>中後</v>
      </c>
      <c r="E1726">
        <v>482</v>
      </c>
      <c r="F1726">
        <v>9</v>
      </c>
      <c r="G1726" t="s">
        <v>458</v>
      </c>
      <c r="H1726" s="42" t="s">
        <v>445</v>
      </c>
      <c r="I1726" s="43">
        <v>1200</v>
      </c>
      <c r="J1726" s="32" t="s">
        <v>435</v>
      </c>
      <c r="K1726">
        <v>3</v>
      </c>
      <c r="L1726">
        <v>3</v>
      </c>
      <c r="M1726">
        <v>62</v>
      </c>
      <c r="N1726" s="21" t="s">
        <v>106</v>
      </c>
      <c r="O1726" s="16" t="s">
        <v>29</v>
      </c>
      <c r="P1726" t="s">
        <v>699</v>
      </c>
      <c r="Q1726">
        <v>12</v>
      </c>
      <c r="R1726">
        <v>122</v>
      </c>
      <c r="S1726">
        <v>9</v>
      </c>
      <c r="T1726">
        <v>8</v>
      </c>
      <c r="U1726">
        <v>9</v>
      </c>
      <c r="Y1726" t="s">
        <v>1023</v>
      </c>
      <c r="Z1726">
        <v>1051</v>
      </c>
      <c r="AA1726" t="s">
        <v>213</v>
      </c>
    </row>
    <row r="1727" spans="1:27" x14ac:dyDescent="0.25">
      <c r="A1727" s="24" t="s">
        <v>349</v>
      </c>
      <c r="B1727" s="18" t="s">
        <v>371</v>
      </c>
      <c r="C1727" s="18" t="s">
        <v>2358</v>
      </c>
      <c r="D1727" s="35" t="str">
        <f>VLOOKUP(S1727, method!$A$1:$B$15, 2, 0)</f>
        <v>放頭</v>
      </c>
      <c r="E1727">
        <v>446</v>
      </c>
      <c r="F1727">
        <v>9</v>
      </c>
      <c r="G1727" t="s">
        <v>562</v>
      </c>
      <c r="H1727" s="31" t="s">
        <v>455</v>
      </c>
      <c r="I1727">
        <v>1650</v>
      </c>
      <c r="J1727" s="32" t="s">
        <v>435</v>
      </c>
      <c r="K1727">
        <v>3</v>
      </c>
      <c r="L1727">
        <v>1</v>
      </c>
      <c r="M1727">
        <v>62</v>
      </c>
      <c r="N1727" s="21" t="s">
        <v>106</v>
      </c>
      <c r="O1727" s="19" t="s">
        <v>101</v>
      </c>
      <c r="P1727" t="s">
        <v>488</v>
      </c>
      <c r="Q1727">
        <v>5.7</v>
      </c>
      <c r="R1727">
        <v>119</v>
      </c>
      <c r="S1727">
        <v>3</v>
      </c>
      <c r="T1727">
        <v>3</v>
      </c>
      <c r="U1727">
        <v>3</v>
      </c>
      <c r="V1727">
        <v>9</v>
      </c>
      <c r="Y1727" t="s">
        <v>934</v>
      </c>
      <c r="Z1727">
        <v>1052</v>
      </c>
      <c r="AA1727" t="s">
        <v>213</v>
      </c>
    </row>
    <row r="1728" spans="1:27" x14ac:dyDescent="0.25">
      <c r="A1728" s="24" t="s">
        <v>349</v>
      </c>
      <c r="B1728" s="18" t="s">
        <v>371</v>
      </c>
      <c r="C1728" s="18" t="s">
        <v>2358</v>
      </c>
      <c r="D1728" s="36" t="str">
        <f>VLOOKUP(S1728, method!$A$1:$B$15, 2, 0)</f>
        <v>中後</v>
      </c>
      <c r="E1728">
        <v>330</v>
      </c>
      <c r="F1728" s="28">
        <v>1</v>
      </c>
      <c r="G1728" t="s">
        <v>887</v>
      </c>
      <c r="H1728" s="31" t="s">
        <v>450</v>
      </c>
      <c r="I1728">
        <v>1650</v>
      </c>
      <c r="J1728" s="32" t="s">
        <v>435</v>
      </c>
      <c r="K1728">
        <v>4</v>
      </c>
      <c r="L1728">
        <v>7</v>
      </c>
      <c r="M1728">
        <v>55</v>
      </c>
      <c r="N1728" s="21" t="s">
        <v>106</v>
      </c>
      <c r="O1728" s="16" t="s">
        <v>13</v>
      </c>
      <c r="P1728" s="12" t="s">
        <v>480</v>
      </c>
      <c r="Q1728">
        <v>7.9</v>
      </c>
      <c r="R1728">
        <v>130</v>
      </c>
      <c r="S1728">
        <v>10</v>
      </c>
      <c r="T1728">
        <v>10</v>
      </c>
      <c r="U1728">
        <v>8</v>
      </c>
      <c r="V1728">
        <v>1</v>
      </c>
      <c r="Y1728" t="s">
        <v>478</v>
      </c>
      <c r="Z1728">
        <v>1074</v>
      </c>
      <c r="AA1728" t="s">
        <v>213</v>
      </c>
    </row>
    <row r="1729" spans="1:27" x14ac:dyDescent="0.25">
      <c r="A1729" s="24" t="s">
        <v>349</v>
      </c>
      <c r="B1729" s="18" t="s">
        <v>371</v>
      </c>
      <c r="C1729" s="18" t="s">
        <v>2358</v>
      </c>
      <c r="D1729" s="37" t="str">
        <f>VLOOKUP(S1729, method!$A$1:$B$15, 2, 0)</f>
        <v>中前</v>
      </c>
      <c r="E1729">
        <v>241</v>
      </c>
      <c r="F1729">
        <v>6</v>
      </c>
      <c r="G1729" t="s">
        <v>1316</v>
      </c>
      <c r="H1729" t="s">
        <v>434</v>
      </c>
      <c r="I1729">
        <v>1400</v>
      </c>
      <c r="J1729" s="32" t="s">
        <v>435</v>
      </c>
      <c r="K1729">
        <v>4</v>
      </c>
      <c r="L1729">
        <v>7</v>
      </c>
      <c r="M1729">
        <v>57</v>
      </c>
      <c r="N1729" s="21" t="s">
        <v>106</v>
      </c>
      <c r="O1729" s="19" t="s">
        <v>395</v>
      </c>
      <c r="P1729" t="s">
        <v>442</v>
      </c>
      <c r="Q1729">
        <v>15</v>
      </c>
      <c r="R1729">
        <v>134</v>
      </c>
      <c r="S1729">
        <v>6</v>
      </c>
      <c r="T1729">
        <v>6</v>
      </c>
      <c r="U1729">
        <v>5</v>
      </c>
      <c r="V1729">
        <v>6</v>
      </c>
      <c r="Y1729" t="s">
        <v>1736</v>
      </c>
      <c r="Z1729">
        <v>1053</v>
      </c>
      <c r="AA1729" t="s">
        <v>213</v>
      </c>
    </row>
    <row r="1730" spans="1:27" x14ac:dyDescent="0.25">
      <c r="A1730" s="24" t="s">
        <v>349</v>
      </c>
      <c r="B1730" s="18" t="s">
        <v>371</v>
      </c>
      <c r="C1730" s="18" t="s">
        <v>2358</v>
      </c>
      <c r="D1730" s="36" t="str">
        <f>VLOOKUP(S1730, method!$A$1:$B$15, 2, 0)</f>
        <v>中後</v>
      </c>
      <c r="E1730">
        <v>161</v>
      </c>
      <c r="F1730" s="34">
        <v>4</v>
      </c>
      <c r="G1730" t="s">
        <v>569</v>
      </c>
      <c r="H1730" s="31" t="s">
        <v>450</v>
      </c>
      <c r="I1730" s="43">
        <v>1200</v>
      </c>
      <c r="J1730" s="32" t="s">
        <v>435</v>
      </c>
      <c r="K1730">
        <v>4</v>
      </c>
      <c r="L1730">
        <v>3</v>
      </c>
      <c r="M1730">
        <v>58</v>
      </c>
      <c r="N1730" s="21" t="s">
        <v>106</v>
      </c>
      <c r="O1730" s="16" t="s">
        <v>13</v>
      </c>
      <c r="P1730" s="12">
        <v>2</v>
      </c>
      <c r="Q1730">
        <v>17</v>
      </c>
      <c r="R1730">
        <v>133</v>
      </c>
      <c r="S1730">
        <v>8</v>
      </c>
      <c r="T1730">
        <v>7</v>
      </c>
      <c r="U1730">
        <v>4</v>
      </c>
      <c r="Y1730" t="s">
        <v>1392</v>
      </c>
      <c r="Z1730">
        <v>1066</v>
      </c>
      <c r="AA1730" t="s">
        <v>213</v>
      </c>
    </row>
    <row r="1731" spans="1:27" x14ac:dyDescent="0.25">
      <c r="A1731" s="24" t="s">
        <v>349</v>
      </c>
      <c r="B1731" s="18" t="s">
        <v>371</v>
      </c>
      <c r="C1731" s="18" t="s">
        <v>2358</v>
      </c>
      <c r="D1731" s="36" t="str">
        <f>VLOOKUP(S1731, method!$A$1:$B$15, 2, 0)</f>
        <v>中後</v>
      </c>
      <c r="E1731">
        <v>108</v>
      </c>
      <c r="F1731">
        <v>9</v>
      </c>
      <c r="G1731" t="s">
        <v>571</v>
      </c>
      <c r="H1731" s="31" t="s">
        <v>455</v>
      </c>
      <c r="I1731" s="43">
        <v>1200</v>
      </c>
      <c r="J1731" s="32" t="s">
        <v>446</v>
      </c>
      <c r="K1731">
        <v>3</v>
      </c>
      <c r="L1731">
        <v>5</v>
      </c>
      <c r="M1731">
        <v>60</v>
      </c>
      <c r="N1731" s="21" t="s">
        <v>106</v>
      </c>
      <c r="O1731" s="27" t="s">
        <v>93</v>
      </c>
      <c r="P1731" t="s">
        <v>572</v>
      </c>
      <c r="Q1731">
        <v>10</v>
      </c>
      <c r="R1731">
        <v>120</v>
      </c>
      <c r="S1731">
        <v>10</v>
      </c>
      <c r="T1731">
        <v>10</v>
      </c>
      <c r="U1731">
        <v>9</v>
      </c>
      <c r="Y1731" t="s">
        <v>1737</v>
      </c>
      <c r="Z1731">
        <v>1062</v>
      </c>
      <c r="AA1731" t="s">
        <v>213</v>
      </c>
    </row>
    <row r="1732" spans="1:27" x14ac:dyDescent="0.25">
      <c r="A1732" s="24" t="s">
        <v>349</v>
      </c>
      <c r="B1732" s="18" t="s">
        <v>371</v>
      </c>
      <c r="C1732" s="18" t="s">
        <v>2358</v>
      </c>
      <c r="D1732" s="37" t="str">
        <f>VLOOKUP(S1732, method!$A$1:$B$15, 2, 0)</f>
        <v>中前</v>
      </c>
      <c r="E1732">
        <v>64</v>
      </c>
      <c r="F1732">
        <v>11</v>
      </c>
      <c r="G1732" t="s">
        <v>725</v>
      </c>
      <c r="H1732" t="s">
        <v>429</v>
      </c>
      <c r="I1732">
        <v>1400</v>
      </c>
      <c r="J1732" s="32" t="s">
        <v>435</v>
      </c>
      <c r="K1732">
        <v>3</v>
      </c>
      <c r="L1732">
        <v>6</v>
      </c>
      <c r="M1732">
        <v>62</v>
      </c>
      <c r="N1732" s="21" t="s">
        <v>106</v>
      </c>
      <c r="O1732" s="25" t="s">
        <v>49</v>
      </c>
      <c r="P1732">
        <v>4</v>
      </c>
      <c r="Q1732">
        <v>29</v>
      </c>
      <c r="R1732">
        <v>121</v>
      </c>
      <c r="S1732">
        <v>6</v>
      </c>
      <c r="T1732">
        <v>5</v>
      </c>
      <c r="U1732">
        <v>4</v>
      </c>
      <c r="V1732">
        <v>11</v>
      </c>
      <c r="Y1732" t="s">
        <v>1738</v>
      </c>
      <c r="Z1732">
        <v>1061</v>
      </c>
      <c r="AA1732" t="s">
        <v>213</v>
      </c>
    </row>
    <row r="1733" spans="1:27" x14ac:dyDescent="0.25">
      <c r="A1733" s="24" t="s">
        <v>349</v>
      </c>
      <c r="B1733" s="18" t="s">
        <v>371</v>
      </c>
      <c r="C1733" s="18" t="s">
        <v>2358</v>
      </c>
      <c r="D1733" s="36" t="str">
        <f>VLOOKUP(S1733, method!$A$1:$B$15, 2, 0)</f>
        <v>中後</v>
      </c>
      <c r="E1733">
        <v>27</v>
      </c>
      <c r="F1733">
        <v>6</v>
      </c>
      <c r="G1733" t="s">
        <v>1181</v>
      </c>
      <c r="H1733" t="s">
        <v>539</v>
      </c>
      <c r="I1733">
        <v>1000</v>
      </c>
      <c r="J1733" s="32" t="s">
        <v>446</v>
      </c>
      <c r="K1733">
        <v>3</v>
      </c>
      <c r="L1733">
        <v>2</v>
      </c>
      <c r="M1733">
        <v>63</v>
      </c>
      <c r="N1733" s="21" t="s">
        <v>106</v>
      </c>
      <c r="O1733" s="25" t="s">
        <v>49</v>
      </c>
      <c r="P1733" t="s">
        <v>541</v>
      </c>
      <c r="Q1733">
        <v>71</v>
      </c>
      <c r="R1733">
        <v>118</v>
      </c>
      <c r="S1733">
        <v>10</v>
      </c>
      <c r="T1733">
        <v>4</v>
      </c>
      <c r="U1733">
        <v>6</v>
      </c>
      <c r="Y1733" t="s">
        <v>1739</v>
      </c>
      <c r="Z1733">
        <v>1047</v>
      </c>
      <c r="AA1733" t="s">
        <v>1120</v>
      </c>
    </row>
    <row r="1734" spans="1:27" x14ac:dyDescent="0.25">
      <c r="A1734" s="24" t="s">
        <v>349</v>
      </c>
      <c r="B1734" s="18" t="s">
        <v>371</v>
      </c>
      <c r="C1734" s="18" t="s">
        <v>2358</v>
      </c>
      <c r="D1734" s="36" t="str">
        <f>VLOOKUP(S1734, method!$A$1:$B$15, 2, 0)</f>
        <v>中後</v>
      </c>
      <c r="E1734">
        <v>801</v>
      </c>
      <c r="F1734">
        <v>7</v>
      </c>
      <c r="G1734" t="s">
        <v>830</v>
      </c>
      <c r="H1734" s="31" t="s">
        <v>450</v>
      </c>
      <c r="I1734" s="43">
        <v>1200</v>
      </c>
      <c r="J1734" s="32" t="s">
        <v>435</v>
      </c>
      <c r="K1734">
        <v>3</v>
      </c>
      <c r="L1734">
        <v>4</v>
      </c>
      <c r="M1734">
        <v>64</v>
      </c>
      <c r="N1734" s="21" t="s">
        <v>106</v>
      </c>
      <c r="O1734" s="24" t="s">
        <v>38</v>
      </c>
      <c r="P1734" s="12" t="s">
        <v>451</v>
      </c>
      <c r="Q1734">
        <v>18</v>
      </c>
      <c r="R1734">
        <v>120</v>
      </c>
      <c r="S1734">
        <v>10</v>
      </c>
      <c r="T1734">
        <v>7</v>
      </c>
      <c r="U1734">
        <v>7</v>
      </c>
      <c r="Y1734" t="s">
        <v>1659</v>
      </c>
      <c r="Z1734">
        <v>1051</v>
      </c>
      <c r="AA1734" t="s">
        <v>16</v>
      </c>
    </row>
    <row r="1735" spans="1:27" x14ac:dyDescent="0.25">
      <c r="A1735" s="24" t="s">
        <v>349</v>
      </c>
      <c r="B1735" s="18" t="s">
        <v>371</v>
      </c>
      <c r="C1735" s="18" t="s">
        <v>2358</v>
      </c>
      <c r="D1735" s="37" t="str">
        <f>VLOOKUP(S1735, method!$A$1:$B$15, 2, 0)</f>
        <v>中前</v>
      </c>
      <c r="E1735">
        <v>756</v>
      </c>
      <c r="F1735">
        <v>6</v>
      </c>
      <c r="G1735" t="s">
        <v>576</v>
      </c>
      <c r="H1735" t="s">
        <v>441</v>
      </c>
      <c r="I1735" s="43">
        <v>1200</v>
      </c>
      <c r="J1735" s="33" t="s">
        <v>577</v>
      </c>
      <c r="K1735">
        <v>3</v>
      </c>
      <c r="L1735">
        <v>3</v>
      </c>
      <c r="M1735">
        <v>64</v>
      </c>
      <c r="N1735" s="21" t="s">
        <v>106</v>
      </c>
      <c r="O1735" s="24" t="s">
        <v>38</v>
      </c>
      <c r="P1735">
        <v>12</v>
      </c>
      <c r="Q1735">
        <v>17</v>
      </c>
      <c r="R1735">
        <v>121</v>
      </c>
      <c r="S1735">
        <v>4</v>
      </c>
      <c r="T1735">
        <v>5</v>
      </c>
      <c r="U1735">
        <v>6</v>
      </c>
      <c r="Y1735" t="s">
        <v>1740</v>
      </c>
      <c r="Z1735">
        <v>1052</v>
      </c>
      <c r="AA1735" t="s">
        <v>235</v>
      </c>
    </row>
    <row r="1736" spans="1:27" x14ac:dyDescent="0.25">
      <c r="A1736" s="24" t="s">
        <v>349</v>
      </c>
      <c r="B1736" s="19" t="s">
        <v>374</v>
      </c>
      <c r="C1736" s="19" t="s">
        <v>2359</v>
      </c>
      <c r="D1736" s="37" t="str">
        <f>VLOOKUP(S1736, method!$A$1:$B$15, 2, 0)</f>
        <v>中前</v>
      </c>
      <c r="E1736">
        <v>775</v>
      </c>
      <c r="F1736" s="34">
        <v>5</v>
      </c>
      <c r="G1736" t="s">
        <v>438</v>
      </c>
      <c r="H1736" t="s">
        <v>434</v>
      </c>
      <c r="I1736" s="43">
        <v>1200</v>
      </c>
      <c r="J1736" s="32" t="s">
        <v>435</v>
      </c>
      <c r="K1736">
        <v>3</v>
      </c>
      <c r="L1736">
        <v>3</v>
      </c>
      <c r="M1736">
        <v>66</v>
      </c>
      <c r="N1736" s="23" t="s">
        <v>692</v>
      </c>
      <c r="O1736" s="22" t="s">
        <v>471</v>
      </c>
      <c r="P1736" s="12" t="s">
        <v>558</v>
      </c>
      <c r="Q1736">
        <v>10</v>
      </c>
      <c r="R1736">
        <v>124</v>
      </c>
      <c r="S1736">
        <v>6</v>
      </c>
      <c r="T1736">
        <v>5</v>
      </c>
      <c r="U1736">
        <v>5</v>
      </c>
      <c r="Y1736" t="s">
        <v>1741</v>
      </c>
      <c r="Z1736">
        <v>1109</v>
      </c>
      <c r="AA1736" t="s">
        <v>1742</v>
      </c>
    </row>
    <row r="1737" spans="1:27" x14ac:dyDescent="0.25">
      <c r="A1737" s="24" t="s">
        <v>349</v>
      </c>
      <c r="B1737" s="19" t="s">
        <v>374</v>
      </c>
      <c r="C1737" s="19" t="s">
        <v>2359</v>
      </c>
      <c r="D1737" s="36" t="str">
        <f>VLOOKUP(S1737, method!$A$1:$B$15, 2, 0)</f>
        <v>中後</v>
      </c>
      <c r="E1737">
        <v>658</v>
      </c>
      <c r="F1737">
        <v>8</v>
      </c>
      <c r="G1737" t="s">
        <v>449</v>
      </c>
      <c r="H1737" s="31" t="s">
        <v>450</v>
      </c>
      <c r="I1737" s="43">
        <v>1200</v>
      </c>
      <c r="J1737" s="32" t="s">
        <v>435</v>
      </c>
      <c r="K1737">
        <v>3</v>
      </c>
      <c r="L1737">
        <v>5</v>
      </c>
      <c r="M1737">
        <v>68</v>
      </c>
      <c r="N1737" s="23" t="s">
        <v>692</v>
      </c>
      <c r="O1737" s="22" t="s">
        <v>471</v>
      </c>
      <c r="P1737" t="s">
        <v>436</v>
      </c>
      <c r="Q1737">
        <v>14</v>
      </c>
      <c r="R1737">
        <v>121</v>
      </c>
      <c r="S1737">
        <v>8</v>
      </c>
      <c r="T1737">
        <v>9</v>
      </c>
      <c r="U1737">
        <v>8</v>
      </c>
      <c r="Y1737" t="s">
        <v>1305</v>
      </c>
      <c r="Z1737">
        <v>1119</v>
      </c>
      <c r="AA1737" t="s">
        <v>1369</v>
      </c>
    </row>
    <row r="1738" spans="1:27" x14ac:dyDescent="0.25">
      <c r="A1738" s="24" t="s">
        <v>349</v>
      </c>
      <c r="B1738" s="19" t="s">
        <v>374</v>
      </c>
      <c r="C1738" s="19" t="s">
        <v>2359</v>
      </c>
      <c r="D1738" s="35" t="str">
        <f>VLOOKUP(S1738, method!$A$1:$B$15, 2, 0)</f>
        <v>放頭</v>
      </c>
      <c r="E1738">
        <v>580</v>
      </c>
      <c r="F1738">
        <v>11</v>
      </c>
      <c r="G1738" t="s">
        <v>595</v>
      </c>
      <c r="H1738" s="31" t="s">
        <v>450</v>
      </c>
      <c r="I1738" s="43">
        <v>1200</v>
      </c>
      <c r="J1738" s="32" t="s">
        <v>446</v>
      </c>
      <c r="K1738">
        <v>3</v>
      </c>
      <c r="L1738">
        <v>8</v>
      </c>
      <c r="M1738">
        <v>68</v>
      </c>
      <c r="N1738" s="23" t="s">
        <v>692</v>
      </c>
      <c r="O1738" s="22" t="s">
        <v>471</v>
      </c>
      <c r="P1738" t="s">
        <v>459</v>
      </c>
      <c r="Q1738">
        <v>8</v>
      </c>
      <c r="R1738">
        <v>122</v>
      </c>
      <c r="S1738">
        <v>1</v>
      </c>
      <c r="T1738">
        <v>1</v>
      </c>
      <c r="U1738">
        <v>11</v>
      </c>
      <c r="Y1738" t="s">
        <v>1104</v>
      </c>
      <c r="Z1738">
        <v>1124</v>
      </c>
      <c r="AA1738" t="s">
        <v>1369</v>
      </c>
    </row>
    <row r="1739" spans="1:27" x14ac:dyDescent="0.25">
      <c r="A1739" s="24" t="s">
        <v>349</v>
      </c>
      <c r="B1739" s="19" t="s">
        <v>374</v>
      </c>
      <c r="C1739" s="19" t="s">
        <v>2359</v>
      </c>
      <c r="D1739" s="37" t="str">
        <f>VLOOKUP(S1739, method!$A$1:$B$15, 2, 0)</f>
        <v>中前</v>
      </c>
      <c r="E1739">
        <v>522</v>
      </c>
      <c r="F1739" s="28">
        <v>2</v>
      </c>
      <c r="G1739" t="s">
        <v>596</v>
      </c>
      <c r="H1739" s="31" t="s">
        <v>455</v>
      </c>
      <c r="I1739" s="43">
        <v>1200</v>
      </c>
      <c r="J1739" s="32" t="s">
        <v>446</v>
      </c>
      <c r="K1739">
        <v>3</v>
      </c>
      <c r="L1739">
        <v>3</v>
      </c>
      <c r="M1739">
        <v>67</v>
      </c>
      <c r="N1739" s="23" t="s">
        <v>692</v>
      </c>
      <c r="O1739" s="22" t="s">
        <v>471</v>
      </c>
      <c r="P1739" s="12" t="s">
        <v>480</v>
      </c>
      <c r="Q1739">
        <v>4.4000000000000004</v>
      </c>
      <c r="R1739">
        <v>121</v>
      </c>
      <c r="S1739">
        <v>4</v>
      </c>
      <c r="T1739">
        <v>4</v>
      </c>
      <c r="U1739">
        <v>2</v>
      </c>
      <c r="Y1739" t="s">
        <v>324</v>
      </c>
      <c r="Z1739">
        <v>1117</v>
      </c>
      <c r="AA1739" t="s">
        <v>1369</v>
      </c>
    </row>
    <row r="1740" spans="1:27" x14ac:dyDescent="0.25">
      <c r="A1740" s="24" t="s">
        <v>349</v>
      </c>
      <c r="B1740" s="19" t="s">
        <v>374</v>
      </c>
      <c r="C1740" s="19" t="s">
        <v>2359</v>
      </c>
      <c r="D1740" s="35" t="str">
        <f>VLOOKUP(S1740, method!$A$1:$B$15, 2, 0)</f>
        <v>放頭</v>
      </c>
      <c r="E1740">
        <v>455</v>
      </c>
      <c r="F1740">
        <v>7</v>
      </c>
      <c r="G1740" t="s">
        <v>1372</v>
      </c>
      <c r="H1740" t="s">
        <v>434</v>
      </c>
      <c r="I1740">
        <v>1400</v>
      </c>
      <c r="J1740" s="32" t="s">
        <v>435</v>
      </c>
      <c r="K1740">
        <v>3</v>
      </c>
      <c r="L1740">
        <v>4</v>
      </c>
      <c r="M1740">
        <v>69</v>
      </c>
      <c r="N1740" s="23" t="s">
        <v>692</v>
      </c>
      <c r="O1740" s="22" t="s">
        <v>471</v>
      </c>
      <c r="P1740" t="s">
        <v>436</v>
      </c>
      <c r="Q1740">
        <v>13</v>
      </c>
      <c r="R1740">
        <v>126</v>
      </c>
      <c r="S1740">
        <v>1</v>
      </c>
      <c r="T1740">
        <v>3</v>
      </c>
      <c r="U1740">
        <v>3</v>
      </c>
      <c r="V1740">
        <v>7</v>
      </c>
      <c r="Y1740" t="s">
        <v>1537</v>
      </c>
      <c r="Z1740">
        <v>1113</v>
      </c>
      <c r="AA1740" t="s">
        <v>1369</v>
      </c>
    </row>
    <row r="1741" spans="1:27" x14ac:dyDescent="0.25">
      <c r="A1741" s="24" t="s">
        <v>349</v>
      </c>
      <c r="B1741" s="19" t="s">
        <v>374</v>
      </c>
      <c r="C1741" s="19" t="s">
        <v>2359</v>
      </c>
      <c r="D1741" s="35" t="str">
        <f>VLOOKUP(S1741, method!$A$1:$B$15, 2, 0)</f>
        <v>放頭</v>
      </c>
      <c r="E1741">
        <v>406</v>
      </c>
      <c r="F1741" s="34">
        <v>4</v>
      </c>
      <c r="G1741" t="s">
        <v>781</v>
      </c>
      <c r="H1741" s="31" t="s">
        <v>450</v>
      </c>
      <c r="I1741" s="43">
        <v>1200</v>
      </c>
      <c r="J1741" s="32" t="s">
        <v>435</v>
      </c>
      <c r="K1741">
        <v>3</v>
      </c>
      <c r="L1741">
        <v>7</v>
      </c>
      <c r="M1741">
        <v>69</v>
      </c>
      <c r="N1741" s="23" t="s">
        <v>692</v>
      </c>
      <c r="O1741" s="22" t="s">
        <v>471</v>
      </c>
      <c r="P1741" s="12" t="s">
        <v>431</v>
      </c>
      <c r="Q1741">
        <v>15</v>
      </c>
      <c r="R1741">
        <v>122</v>
      </c>
      <c r="S1741">
        <v>3</v>
      </c>
      <c r="T1741">
        <v>3</v>
      </c>
      <c r="U1741">
        <v>4</v>
      </c>
      <c r="Y1741" t="s">
        <v>1124</v>
      </c>
      <c r="Z1741">
        <v>1113</v>
      </c>
      <c r="AA1741" t="s">
        <v>1369</v>
      </c>
    </row>
    <row r="1742" spans="1:27" x14ac:dyDescent="0.25">
      <c r="A1742" s="24" t="s">
        <v>349</v>
      </c>
      <c r="B1742" s="19" t="s">
        <v>374</v>
      </c>
      <c r="C1742" s="19" t="s">
        <v>2359</v>
      </c>
      <c r="D1742" s="35" t="str">
        <f>VLOOKUP(S1742, method!$A$1:$B$15, 2, 0)</f>
        <v>放頭</v>
      </c>
      <c r="E1742">
        <v>335</v>
      </c>
      <c r="F1742">
        <v>11</v>
      </c>
      <c r="G1742" t="s">
        <v>887</v>
      </c>
      <c r="H1742" s="31" t="s">
        <v>450</v>
      </c>
      <c r="I1742" s="43">
        <v>1200</v>
      </c>
      <c r="J1742" s="32" t="s">
        <v>435</v>
      </c>
      <c r="K1742">
        <v>3</v>
      </c>
      <c r="L1742">
        <v>9</v>
      </c>
      <c r="M1742">
        <v>71</v>
      </c>
      <c r="N1742" s="23" t="s">
        <v>692</v>
      </c>
      <c r="O1742" s="22" t="s">
        <v>471</v>
      </c>
      <c r="P1742">
        <v>7</v>
      </c>
      <c r="Q1742">
        <v>9.1999999999999993</v>
      </c>
      <c r="R1742">
        <v>127</v>
      </c>
      <c r="S1742">
        <v>2</v>
      </c>
      <c r="T1742">
        <v>2</v>
      </c>
      <c r="U1742">
        <v>11</v>
      </c>
      <c r="Y1742" t="s">
        <v>1016</v>
      </c>
      <c r="Z1742">
        <v>1108</v>
      </c>
      <c r="AA1742" t="s">
        <v>1369</v>
      </c>
    </row>
    <row r="1743" spans="1:27" x14ac:dyDescent="0.25">
      <c r="A1743" s="24" t="s">
        <v>349</v>
      </c>
      <c r="B1743" s="19" t="s">
        <v>374</v>
      </c>
      <c r="C1743" s="19" t="s">
        <v>2359</v>
      </c>
      <c r="D1743" s="37" t="str">
        <f>VLOOKUP(S1743, method!$A$1:$B$15, 2, 0)</f>
        <v>中前</v>
      </c>
      <c r="E1743">
        <v>238</v>
      </c>
      <c r="F1743" s="28">
        <v>3</v>
      </c>
      <c r="G1743" t="s">
        <v>1214</v>
      </c>
      <c r="H1743" s="31" t="s">
        <v>450</v>
      </c>
      <c r="I1743" s="43">
        <v>1200</v>
      </c>
      <c r="J1743" s="32" t="s">
        <v>435</v>
      </c>
      <c r="K1743">
        <v>3</v>
      </c>
      <c r="L1743">
        <v>6</v>
      </c>
      <c r="M1743">
        <v>72</v>
      </c>
      <c r="N1743" s="23" t="s">
        <v>692</v>
      </c>
      <c r="O1743" s="24" t="s">
        <v>38</v>
      </c>
      <c r="P1743" t="s">
        <v>519</v>
      </c>
      <c r="Q1743">
        <v>15</v>
      </c>
      <c r="R1743">
        <v>129</v>
      </c>
      <c r="S1743">
        <v>6</v>
      </c>
      <c r="T1743">
        <v>5</v>
      </c>
      <c r="U1743">
        <v>3</v>
      </c>
      <c r="Y1743" t="s">
        <v>1179</v>
      </c>
      <c r="Z1743">
        <v>1102</v>
      </c>
      <c r="AA1743" t="s">
        <v>1369</v>
      </c>
    </row>
    <row r="1744" spans="1:27" x14ac:dyDescent="0.25">
      <c r="A1744" s="24" t="s">
        <v>349</v>
      </c>
      <c r="B1744" s="19" t="s">
        <v>374</v>
      </c>
      <c r="C1744" s="19" t="s">
        <v>2359</v>
      </c>
      <c r="D1744" s="38" t="str">
        <f>VLOOKUP(S1744, method!$A$1:$B$15, 2, 0)</f>
        <v>留後</v>
      </c>
      <c r="E1744">
        <v>146</v>
      </c>
      <c r="F1744">
        <v>6</v>
      </c>
      <c r="G1744" t="s">
        <v>824</v>
      </c>
      <c r="H1744" s="42" t="s">
        <v>445</v>
      </c>
      <c r="I1744" s="43">
        <v>1200</v>
      </c>
      <c r="J1744" s="32" t="s">
        <v>435</v>
      </c>
      <c r="K1744">
        <v>3</v>
      </c>
      <c r="L1744">
        <v>12</v>
      </c>
      <c r="M1744">
        <v>72</v>
      </c>
      <c r="N1744" s="23" t="s">
        <v>692</v>
      </c>
      <c r="O1744" s="22" t="s">
        <v>471</v>
      </c>
      <c r="P1744" t="s">
        <v>519</v>
      </c>
      <c r="Q1744">
        <v>15</v>
      </c>
      <c r="R1744">
        <v>130</v>
      </c>
      <c r="S1744">
        <v>12</v>
      </c>
      <c r="T1744">
        <v>12</v>
      </c>
      <c r="U1744">
        <v>6</v>
      </c>
      <c r="Y1744" t="s">
        <v>1200</v>
      </c>
      <c r="Z1744">
        <v>1110</v>
      </c>
      <c r="AA1744" t="s">
        <v>1369</v>
      </c>
    </row>
    <row r="1745" spans="1:27" x14ac:dyDescent="0.25">
      <c r="A1745" s="24" t="s">
        <v>349</v>
      </c>
      <c r="B1745" s="19" t="s">
        <v>374</v>
      </c>
      <c r="C1745" s="19" t="s">
        <v>2359</v>
      </c>
      <c r="D1745" s="37" t="str">
        <f>VLOOKUP(S1745, method!$A$1:$B$15, 2, 0)</f>
        <v>中前</v>
      </c>
      <c r="E1745">
        <v>92</v>
      </c>
      <c r="F1745">
        <v>6</v>
      </c>
      <c r="G1745" t="s">
        <v>827</v>
      </c>
      <c r="H1745" s="31" t="s">
        <v>450</v>
      </c>
      <c r="I1745" s="43">
        <v>1200</v>
      </c>
      <c r="J1745" s="32" t="s">
        <v>435</v>
      </c>
      <c r="K1745">
        <v>3</v>
      </c>
      <c r="L1745">
        <v>12</v>
      </c>
      <c r="M1745">
        <v>72</v>
      </c>
      <c r="N1745" s="23" t="s">
        <v>692</v>
      </c>
      <c r="O1745" s="22" t="s">
        <v>471</v>
      </c>
      <c r="P1745" t="s">
        <v>541</v>
      </c>
      <c r="Q1745">
        <v>8.6</v>
      </c>
      <c r="R1745">
        <v>126</v>
      </c>
      <c r="S1745">
        <v>6</v>
      </c>
      <c r="T1745">
        <v>7</v>
      </c>
      <c r="U1745">
        <v>6</v>
      </c>
      <c r="Y1745" t="s">
        <v>1051</v>
      </c>
      <c r="Z1745">
        <v>1106</v>
      </c>
      <c r="AA1745" t="s">
        <v>1369</v>
      </c>
    </row>
    <row r="1746" spans="1:27" x14ac:dyDescent="0.25">
      <c r="A1746" s="24" t="s">
        <v>349</v>
      </c>
      <c r="B1746" s="19" t="s">
        <v>374</v>
      </c>
      <c r="C1746" s="19" t="s">
        <v>2359</v>
      </c>
      <c r="D1746" s="37" t="str">
        <f>VLOOKUP(S1746, method!$A$1:$B$15, 2, 0)</f>
        <v>中前</v>
      </c>
      <c r="E1746">
        <v>18</v>
      </c>
      <c r="F1746" s="28">
        <v>1</v>
      </c>
      <c r="G1746" t="s">
        <v>655</v>
      </c>
      <c r="H1746" s="31" t="s">
        <v>450</v>
      </c>
      <c r="I1746" s="43">
        <v>1200</v>
      </c>
      <c r="J1746" s="32" t="s">
        <v>435</v>
      </c>
      <c r="K1746">
        <v>3</v>
      </c>
      <c r="L1746">
        <v>5</v>
      </c>
      <c r="M1746">
        <v>66</v>
      </c>
      <c r="N1746" s="23" t="s">
        <v>692</v>
      </c>
      <c r="O1746" s="22" t="s">
        <v>471</v>
      </c>
      <c r="P1746" s="12" t="s">
        <v>662</v>
      </c>
      <c r="Q1746">
        <v>4.3</v>
      </c>
      <c r="R1746">
        <v>122</v>
      </c>
      <c r="S1746">
        <v>5</v>
      </c>
      <c r="T1746">
        <v>5</v>
      </c>
      <c r="U1746">
        <v>1</v>
      </c>
      <c r="Y1746" t="s">
        <v>1266</v>
      </c>
      <c r="Z1746">
        <v>1105</v>
      </c>
      <c r="AA1746" t="s">
        <v>1743</v>
      </c>
    </row>
    <row r="1747" spans="1:27" x14ac:dyDescent="0.25">
      <c r="A1747" s="24" t="s">
        <v>349</v>
      </c>
      <c r="B1747" s="19" t="s">
        <v>374</v>
      </c>
      <c r="C1747" s="19" t="s">
        <v>2359</v>
      </c>
      <c r="D1747" s="35" t="str">
        <f>VLOOKUP(S1747, method!$A$1:$B$15, 2, 0)</f>
        <v>放頭</v>
      </c>
      <c r="E1747">
        <v>829</v>
      </c>
      <c r="F1747" s="28">
        <v>3</v>
      </c>
      <c r="G1747" t="s">
        <v>611</v>
      </c>
      <c r="H1747" t="s">
        <v>434</v>
      </c>
      <c r="I1747" s="43">
        <v>1200</v>
      </c>
      <c r="J1747" s="32" t="s">
        <v>435</v>
      </c>
      <c r="K1747">
        <v>3</v>
      </c>
      <c r="L1747">
        <v>11</v>
      </c>
      <c r="M1747">
        <v>66</v>
      </c>
      <c r="N1747" s="23" t="s">
        <v>692</v>
      </c>
      <c r="O1747" s="22" t="s">
        <v>471</v>
      </c>
      <c r="P1747">
        <v>3</v>
      </c>
      <c r="Q1747">
        <v>9.5</v>
      </c>
      <c r="R1747">
        <v>120</v>
      </c>
      <c r="S1747">
        <v>3</v>
      </c>
      <c r="T1747">
        <v>3</v>
      </c>
      <c r="U1747">
        <v>3</v>
      </c>
      <c r="Y1747" t="s">
        <v>131</v>
      </c>
      <c r="Z1747">
        <v>1102</v>
      </c>
      <c r="AA1747" t="s">
        <v>167</v>
      </c>
    </row>
    <row r="1748" spans="1:27" x14ac:dyDescent="0.25">
      <c r="A1748" s="24" t="s">
        <v>349</v>
      </c>
      <c r="B1748" s="19" t="s">
        <v>374</v>
      </c>
      <c r="C1748" s="19" t="s">
        <v>2359</v>
      </c>
      <c r="D1748" s="35" t="str">
        <f>VLOOKUP(S1748, method!$A$1:$B$15, 2, 0)</f>
        <v>放頭</v>
      </c>
      <c r="E1748">
        <v>748</v>
      </c>
      <c r="F1748" s="34">
        <v>5</v>
      </c>
      <c r="G1748" t="s">
        <v>966</v>
      </c>
      <c r="H1748" s="31" t="s">
        <v>455</v>
      </c>
      <c r="I1748" s="43">
        <v>1200</v>
      </c>
      <c r="J1748" s="32" t="s">
        <v>435</v>
      </c>
      <c r="K1748">
        <v>3</v>
      </c>
      <c r="L1748">
        <v>12</v>
      </c>
      <c r="M1748">
        <v>66</v>
      </c>
      <c r="N1748" s="23" t="s">
        <v>692</v>
      </c>
      <c r="O1748" s="22" t="s">
        <v>471</v>
      </c>
      <c r="P1748" s="12" t="s">
        <v>521</v>
      </c>
      <c r="Q1748">
        <v>4.8</v>
      </c>
      <c r="R1748">
        <v>121</v>
      </c>
      <c r="S1748">
        <v>2</v>
      </c>
      <c r="T1748">
        <v>2</v>
      </c>
      <c r="U1748">
        <v>5</v>
      </c>
      <c r="Y1748" t="s">
        <v>1199</v>
      </c>
      <c r="Z1748">
        <v>1098</v>
      </c>
      <c r="AA1748" t="s">
        <v>1389</v>
      </c>
    </row>
    <row r="1749" spans="1:27" x14ac:dyDescent="0.25">
      <c r="A1749" s="24" t="s">
        <v>349</v>
      </c>
      <c r="B1749" s="19" t="s">
        <v>374</v>
      </c>
      <c r="C1749" s="19" t="s">
        <v>2359</v>
      </c>
      <c r="D1749" s="37" t="str">
        <f>VLOOKUP(S1749, method!$A$1:$B$15, 2, 0)</f>
        <v>中前</v>
      </c>
      <c r="E1749">
        <v>683</v>
      </c>
      <c r="F1749" s="34">
        <v>4</v>
      </c>
      <c r="G1749" t="s">
        <v>940</v>
      </c>
      <c r="H1749" t="s">
        <v>441</v>
      </c>
      <c r="I1749" s="43">
        <v>1200</v>
      </c>
      <c r="J1749" s="32" t="s">
        <v>435</v>
      </c>
      <c r="K1749">
        <v>3</v>
      </c>
      <c r="L1749">
        <v>4</v>
      </c>
      <c r="M1749">
        <v>66</v>
      </c>
      <c r="N1749" s="23" t="s">
        <v>692</v>
      </c>
      <c r="O1749" s="22" t="s">
        <v>471</v>
      </c>
      <c r="P1749" s="12" t="s">
        <v>451</v>
      </c>
      <c r="Q1749">
        <v>7.3</v>
      </c>
      <c r="R1749">
        <v>121</v>
      </c>
      <c r="S1749">
        <v>4</v>
      </c>
      <c r="T1749">
        <v>4</v>
      </c>
      <c r="U1749">
        <v>4</v>
      </c>
      <c r="Y1749" t="s">
        <v>1099</v>
      </c>
      <c r="Z1749">
        <v>1092</v>
      </c>
      <c r="AA1749" t="s">
        <v>546</v>
      </c>
    </row>
    <row r="1750" spans="1:27" x14ac:dyDescent="0.25">
      <c r="A1750" s="24" t="s">
        <v>349</v>
      </c>
      <c r="B1750" s="19" t="s">
        <v>374</v>
      </c>
      <c r="C1750" s="19" t="s">
        <v>2359</v>
      </c>
      <c r="D1750" s="37" t="str">
        <f>VLOOKUP(S1750, method!$A$1:$B$15, 2, 0)</f>
        <v>中前</v>
      </c>
      <c r="E1750">
        <v>655</v>
      </c>
      <c r="F1750" s="28">
        <v>2</v>
      </c>
      <c r="G1750" t="s">
        <v>794</v>
      </c>
      <c r="H1750" s="31" t="s">
        <v>455</v>
      </c>
      <c r="I1750" s="43">
        <v>1200</v>
      </c>
      <c r="J1750" s="32" t="s">
        <v>435</v>
      </c>
      <c r="K1750">
        <v>3</v>
      </c>
      <c r="L1750">
        <v>1</v>
      </c>
      <c r="M1750">
        <v>65</v>
      </c>
      <c r="N1750" s="23" t="s">
        <v>692</v>
      </c>
      <c r="O1750" s="20" t="s">
        <v>19</v>
      </c>
      <c r="P1750" s="12" t="s">
        <v>464</v>
      </c>
      <c r="Q1750">
        <v>3.1</v>
      </c>
      <c r="R1750">
        <v>120</v>
      </c>
      <c r="S1750">
        <v>4</v>
      </c>
      <c r="T1750">
        <v>4</v>
      </c>
      <c r="U1750">
        <v>2</v>
      </c>
      <c r="Y1750" t="s">
        <v>1025</v>
      </c>
      <c r="Z1750">
        <v>1110</v>
      </c>
      <c r="AA1750" t="s">
        <v>546</v>
      </c>
    </row>
    <row r="1751" spans="1:27" x14ac:dyDescent="0.25">
      <c r="A1751" s="24" t="s">
        <v>349</v>
      </c>
      <c r="B1751" s="19" t="s">
        <v>374</v>
      </c>
      <c r="C1751" s="19" t="s">
        <v>2359</v>
      </c>
      <c r="D1751" s="35" t="str">
        <f>VLOOKUP(S1751, method!$A$1:$B$15, 2, 0)</f>
        <v>放頭</v>
      </c>
      <c r="E1751">
        <v>461</v>
      </c>
      <c r="F1751" s="28">
        <v>1</v>
      </c>
      <c r="G1751" t="s">
        <v>659</v>
      </c>
      <c r="H1751" s="31" t="s">
        <v>450</v>
      </c>
      <c r="I1751" s="43">
        <v>1200</v>
      </c>
      <c r="J1751" s="32" t="s">
        <v>435</v>
      </c>
      <c r="K1751">
        <v>4</v>
      </c>
      <c r="L1751">
        <v>7</v>
      </c>
      <c r="M1751">
        <v>58</v>
      </c>
      <c r="N1751" s="23" t="s">
        <v>692</v>
      </c>
      <c r="O1751" s="22" t="s">
        <v>471</v>
      </c>
      <c r="P1751" s="12" t="s">
        <v>480</v>
      </c>
      <c r="Q1751">
        <v>2.6</v>
      </c>
      <c r="R1751">
        <v>132</v>
      </c>
      <c r="S1751">
        <v>1</v>
      </c>
      <c r="T1751">
        <v>1</v>
      </c>
      <c r="U1751">
        <v>1</v>
      </c>
      <c r="Y1751" t="s">
        <v>1468</v>
      </c>
      <c r="Z1751">
        <v>1125</v>
      </c>
      <c r="AA1751" t="s">
        <v>546</v>
      </c>
    </row>
    <row r="1752" spans="1:27" x14ac:dyDescent="0.25">
      <c r="A1752" s="24" t="s">
        <v>349</v>
      </c>
      <c r="B1752" s="19" t="s">
        <v>374</v>
      </c>
      <c r="C1752" s="19" t="s">
        <v>2359</v>
      </c>
      <c r="D1752" s="35" t="str">
        <f>VLOOKUP(S1752, method!$A$1:$B$15, 2, 0)</f>
        <v>放頭</v>
      </c>
      <c r="E1752">
        <v>401</v>
      </c>
      <c r="F1752" s="28">
        <v>1</v>
      </c>
      <c r="G1752" t="s">
        <v>802</v>
      </c>
      <c r="H1752" s="31" t="s">
        <v>455</v>
      </c>
      <c r="I1752" s="43">
        <v>1200</v>
      </c>
      <c r="J1752" s="32" t="s">
        <v>435</v>
      </c>
      <c r="K1752">
        <v>4</v>
      </c>
      <c r="L1752">
        <v>9</v>
      </c>
      <c r="M1752">
        <v>52</v>
      </c>
      <c r="N1752" s="23" t="s">
        <v>692</v>
      </c>
      <c r="O1752" s="22" t="s">
        <v>471</v>
      </c>
      <c r="P1752" s="12" t="s">
        <v>914</v>
      </c>
      <c r="Q1752">
        <v>13</v>
      </c>
      <c r="R1752">
        <v>127</v>
      </c>
      <c r="S1752">
        <v>1</v>
      </c>
      <c r="T1752">
        <v>2</v>
      </c>
      <c r="U1752">
        <v>1</v>
      </c>
      <c r="Y1752" t="s">
        <v>1510</v>
      </c>
      <c r="Z1752">
        <v>1117</v>
      </c>
      <c r="AA1752" t="s">
        <v>546</v>
      </c>
    </row>
    <row r="1753" spans="1:27" x14ac:dyDescent="0.25">
      <c r="A1753" s="24" t="s">
        <v>349</v>
      </c>
      <c r="B1753" s="20" t="s">
        <v>377</v>
      </c>
      <c r="C1753" s="20" t="s">
        <v>2360</v>
      </c>
      <c r="D1753" s="36" t="str">
        <f>VLOOKUP(S1753, method!$A$1:$B$15, 2, 0)</f>
        <v>中後</v>
      </c>
      <c r="E1753">
        <v>32</v>
      </c>
      <c r="F1753">
        <v>6</v>
      </c>
      <c r="G1753" t="s">
        <v>1013</v>
      </c>
      <c r="H1753" s="31" t="s">
        <v>455</v>
      </c>
      <c r="I1753">
        <v>1650</v>
      </c>
      <c r="J1753" s="32" t="s">
        <v>446</v>
      </c>
      <c r="K1753">
        <v>3</v>
      </c>
      <c r="L1753">
        <v>6</v>
      </c>
      <c r="M1753">
        <v>64</v>
      </c>
      <c r="N1753" s="18" t="s">
        <v>20</v>
      </c>
      <c r="O1753" s="19" t="s">
        <v>63</v>
      </c>
      <c r="P1753" t="s">
        <v>519</v>
      </c>
      <c r="Q1753">
        <v>6.6</v>
      </c>
      <c r="R1753">
        <v>121</v>
      </c>
      <c r="S1753">
        <v>8</v>
      </c>
      <c r="T1753">
        <v>8</v>
      </c>
      <c r="U1753">
        <v>7</v>
      </c>
      <c r="V1753">
        <v>6</v>
      </c>
      <c r="Y1753" t="s">
        <v>1251</v>
      </c>
      <c r="Z1753">
        <v>1030</v>
      </c>
      <c r="AA1753" t="s">
        <v>16</v>
      </c>
    </row>
    <row r="1754" spans="1:27" x14ac:dyDescent="0.25">
      <c r="A1754" s="24" t="s">
        <v>349</v>
      </c>
      <c r="B1754" s="20" t="s">
        <v>377</v>
      </c>
      <c r="C1754" s="20" t="s">
        <v>2360</v>
      </c>
      <c r="D1754" s="38" t="str">
        <f>VLOOKUP(S1754, method!$A$1:$B$15, 2, 0)</f>
        <v>留後</v>
      </c>
      <c r="E1754">
        <v>18</v>
      </c>
      <c r="F1754">
        <v>6</v>
      </c>
      <c r="G1754" t="s">
        <v>544</v>
      </c>
      <c r="H1754" s="31" t="s">
        <v>450</v>
      </c>
      <c r="I1754" s="43">
        <v>1200</v>
      </c>
      <c r="J1754" s="32" t="s">
        <v>435</v>
      </c>
      <c r="K1754">
        <v>3</v>
      </c>
      <c r="L1754">
        <v>11</v>
      </c>
      <c r="M1754">
        <v>64</v>
      </c>
      <c r="N1754" s="18" t="s">
        <v>20</v>
      </c>
      <c r="O1754" s="22" t="s">
        <v>471</v>
      </c>
      <c r="P1754">
        <v>4</v>
      </c>
      <c r="Q1754">
        <v>13</v>
      </c>
      <c r="R1754">
        <v>119</v>
      </c>
      <c r="S1754">
        <v>12</v>
      </c>
      <c r="T1754">
        <v>12</v>
      </c>
      <c r="U1754">
        <v>6</v>
      </c>
      <c r="Y1754" t="s">
        <v>1019</v>
      </c>
      <c r="Z1754">
        <v>1031</v>
      </c>
      <c r="AA1754" t="s">
        <v>16</v>
      </c>
    </row>
    <row r="1755" spans="1:27" x14ac:dyDescent="0.25">
      <c r="A1755" s="24" t="s">
        <v>349</v>
      </c>
      <c r="B1755" s="20" t="s">
        <v>377</v>
      </c>
      <c r="C1755" s="20" t="s">
        <v>2360</v>
      </c>
      <c r="D1755" s="36" t="str">
        <f>VLOOKUP(S1755, method!$A$1:$B$15, 2, 0)</f>
        <v>中後</v>
      </c>
      <c r="E1755">
        <v>847</v>
      </c>
      <c r="F1755" s="28">
        <v>3</v>
      </c>
      <c r="G1755" t="s">
        <v>547</v>
      </c>
      <c r="H1755" s="31" t="s">
        <v>455</v>
      </c>
      <c r="I1755" s="43">
        <v>1200</v>
      </c>
      <c r="J1755" s="32" t="s">
        <v>446</v>
      </c>
      <c r="K1755">
        <v>3</v>
      </c>
      <c r="L1755">
        <v>12</v>
      </c>
      <c r="M1755">
        <v>62</v>
      </c>
      <c r="N1755" s="18" t="s">
        <v>20</v>
      </c>
      <c r="O1755" s="26" t="s">
        <v>693</v>
      </c>
      <c r="P1755" s="12" t="s">
        <v>431</v>
      </c>
      <c r="Q1755">
        <v>13</v>
      </c>
      <c r="R1755">
        <v>119</v>
      </c>
      <c r="S1755">
        <v>9</v>
      </c>
      <c r="T1755">
        <v>8</v>
      </c>
      <c r="U1755">
        <v>3</v>
      </c>
      <c r="Y1755" t="s">
        <v>131</v>
      </c>
      <c r="Z1755">
        <v>1035</v>
      </c>
      <c r="AA1755" t="s">
        <v>16</v>
      </c>
    </row>
    <row r="1756" spans="1:27" x14ac:dyDescent="0.25">
      <c r="A1756" s="24" t="s">
        <v>349</v>
      </c>
      <c r="B1756" s="20" t="s">
        <v>377</v>
      </c>
      <c r="C1756" s="20" t="s">
        <v>2360</v>
      </c>
      <c r="D1756" s="36" t="str">
        <f>VLOOKUP(S1756, method!$A$1:$B$15, 2, 0)</f>
        <v>中後</v>
      </c>
      <c r="E1756">
        <v>821</v>
      </c>
      <c r="F1756" s="28">
        <v>1</v>
      </c>
      <c r="G1756" t="s">
        <v>590</v>
      </c>
      <c r="H1756" s="31" t="s">
        <v>450</v>
      </c>
      <c r="I1756" s="43">
        <v>1200</v>
      </c>
      <c r="J1756" s="32" t="s">
        <v>446</v>
      </c>
      <c r="K1756">
        <v>4</v>
      </c>
      <c r="L1756">
        <v>8</v>
      </c>
      <c r="M1756">
        <v>52</v>
      </c>
      <c r="N1756" s="18" t="s">
        <v>20</v>
      </c>
      <c r="O1756" s="22" t="s">
        <v>471</v>
      </c>
      <c r="P1756">
        <v>3</v>
      </c>
      <c r="Q1756">
        <v>13</v>
      </c>
      <c r="R1756">
        <v>125</v>
      </c>
      <c r="S1756">
        <v>9</v>
      </c>
      <c r="T1756">
        <v>9</v>
      </c>
      <c r="U1756">
        <v>1</v>
      </c>
      <c r="Y1756" t="s">
        <v>342</v>
      </c>
      <c r="Z1756">
        <v>1032</v>
      </c>
      <c r="AA1756" t="s">
        <v>16</v>
      </c>
    </row>
    <row r="1757" spans="1:27" x14ac:dyDescent="0.25">
      <c r="A1757" s="24" t="s">
        <v>349</v>
      </c>
      <c r="B1757" s="20" t="s">
        <v>377</v>
      </c>
      <c r="C1757" s="20" t="s">
        <v>2360</v>
      </c>
      <c r="D1757" s="38" t="str">
        <f>VLOOKUP(S1757, method!$A$1:$B$15, 2, 0)</f>
        <v>留後</v>
      </c>
      <c r="E1757">
        <v>780</v>
      </c>
      <c r="F1757">
        <v>7</v>
      </c>
      <c r="G1757" t="s">
        <v>549</v>
      </c>
      <c r="H1757" s="31" t="s">
        <v>461</v>
      </c>
      <c r="I1757" s="43">
        <v>1200</v>
      </c>
      <c r="J1757" s="32" t="s">
        <v>446</v>
      </c>
      <c r="K1757">
        <v>4</v>
      </c>
      <c r="L1757">
        <v>11</v>
      </c>
      <c r="M1757">
        <v>52</v>
      </c>
      <c r="N1757" s="18" t="s">
        <v>20</v>
      </c>
      <c r="O1757" s="27" t="s">
        <v>93</v>
      </c>
      <c r="P1757" s="12" t="s">
        <v>456</v>
      </c>
      <c r="Q1757">
        <v>14</v>
      </c>
      <c r="R1757">
        <v>127</v>
      </c>
      <c r="S1757">
        <v>12</v>
      </c>
      <c r="T1757">
        <v>10</v>
      </c>
      <c r="U1757">
        <v>7</v>
      </c>
      <c r="Y1757" t="s">
        <v>1581</v>
      </c>
      <c r="Z1757">
        <v>1044</v>
      </c>
      <c r="AA1757" t="s">
        <v>16</v>
      </c>
    </row>
    <row r="1758" spans="1:27" x14ac:dyDescent="0.25">
      <c r="A1758" s="24" t="s">
        <v>349</v>
      </c>
      <c r="B1758" s="20" t="s">
        <v>377</v>
      </c>
      <c r="C1758" s="20" t="s">
        <v>2360</v>
      </c>
      <c r="D1758" s="36" t="str">
        <f>VLOOKUP(S1758, method!$A$1:$B$15, 2, 0)</f>
        <v>中後</v>
      </c>
      <c r="E1758">
        <v>750</v>
      </c>
      <c r="F1758" s="28">
        <v>2</v>
      </c>
      <c r="G1758" t="s">
        <v>551</v>
      </c>
      <c r="H1758" s="31" t="s">
        <v>455</v>
      </c>
      <c r="I1758" s="43">
        <v>1200</v>
      </c>
      <c r="J1758" s="32" t="s">
        <v>446</v>
      </c>
      <c r="K1758">
        <v>4</v>
      </c>
      <c r="L1758">
        <v>6</v>
      </c>
      <c r="M1758">
        <v>50</v>
      </c>
      <c r="N1758" s="18" t="s">
        <v>20</v>
      </c>
      <c r="O1758" s="18" t="s">
        <v>524</v>
      </c>
      <c r="P1758" s="12" t="s">
        <v>431</v>
      </c>
      <c r="Q1758">
        <v>16</v>
      </c>
      <c r="R1758">
        <v>122</v>
      </c>
      <c r="S1758">
        <v>8</v>
      </c>
      <c r="T1758">
        <v>9</v>
      </c>
      <c r="U1758">
        <v>2</v>
      </c>
      <c r="Y1758" t="s">
        <v>1299</v>
      </c>
      <c r="Z1758">
        <v>1053</v>
      </c>
      <c r="AA1758" t="s">
        <v>1744</v>
      </c>
    </row>
    <row r="1759" spans="1:27" x14ac:dyDescent="0.25">
      <c r="A1759" s="24" t="s">
        <v>349</v>
      </c>
      <c r="B1759" s="20" t="s">
        <v>377</v>
      </c>
      <c r="C1759" s="20" t="s">
        <v>2360</v>
      </c>
      <c r="D1759" s="38" t="str">
        <f>VLOOKUP(S1759, method!$A$1:$B$15, 2, 0)</f>
        <v>留後</v>
      </c>
      <c r="E1759">
        <v>673</v>
      </c>
      <c r="F1759">
        <v>7</v>
      </c>
      <c r="G1759" t="s">
        <v>553</v>
      </c>
      <c r="H1759" s="31" t="s">
        <v>455</v>
      </c>
      <c r="I1759" s="43">
        <v>1200</v>
      </c>
      <c r="J1759" s="32" t="s">
        <v>446</v>
      </c>
      <c r="K1759">
        <v>4</v>
      </c>
      <c r="L1759">
        <v>10</v>
      </c>
      <c r="M1759">
        <v>52</v>
      </c>
      <c r="N1759" s="25" t="s">
        <v>166</v>
      </c>
      <c r="O1759" s="18" t="s">
        <v>116</v>
      </c>
      <c r="P1759" t="s">
        <v>436</v>
      </c>
      <c r="Q1759">
        <v>36</v>
      </c>
      <c r="R1759">
        <v>127</v>
      </c>
      <c r="S1759">
        <v>12</v>
      </c>
      <c r="T1759">
        <v>11</v>
      </c>
      <c r="U1759">
        <v>7</v>
      </c>
      <c r="Y1759" t="s">
        <v>1745</v>
      </c>
      <c r="Z1759">
        <v>1057</v>
      </c>
      <c r="AA1759" t="s">
        <v>208</v>
      </c>
    </row>
    <row r="1760" spans="1:27" x14ac:dyDescent="0.25">
      <c r="A1760" s="24" t="s">
        <v>349</v>
      </c>
      <c r="B1760" s="20" t="s">
        <v>377</v>
      </c>
      <c r="C1760" s="20" t="s">
        <v>2360</v>
      </c>
      <c r="D1760" s="37" t="str">
        <f>VLOOKUP(S1760, method!$A$1:$B$15, 2, 0)</f>
        <v>中前</v>
      </c>
      <c r="E1760">
        <v>613</v>
      </c>
      <c r="F1760">
        <v>8</v>
      </c>
      <c r="G1760" t="s">
        <v>555</v>
      </c>
      <c r="H1760" s="31" t="s">
        <v>461</v>
      </c>
      <c r="I1760" s="43">
        <v>1200</v>
      </c>
      <c r="J1760" s="32" t="s">
        <v>435</v>
      </c>
      <c r="K1760">
        <v>4</v>
      </c>
      <c r="L1760">
        <v>12</v>
      </c>
      <c r="M1760">
        <v>54</v>
      </c>
      <c r="N1760" s="25" t="s">
        <v>166</v>
      </c>
      <c r="O1760" s="24" t="s">
        <v>34</v>
      </c>
      <c r="P1760" t="s">
        <v>541</v>
      </c>
      <c r="Q1760">
        <v>105</v>
      </c>
      <c r="R1760">
        <v>130</v>
      </c>
      <c r="S1760">
        <v>7</v>
      </c>
      <c r="T1760">
        <v>5</v>
      </c>
      <c r="U1760">
        <v>8</v>
      </c>
      <c r="Y1760" t="s">
        <v>814</v>
      </c>
      <c r="Z1760">
        <v>1060</v>
      </c>
      <c r="AA1760" t="s">
        <v>1746</v>
      </c>
    </row>
    <row r="1761" spans="1:28" x14ac:dyDescent="0.25">
      <c r="A1761" s="24" t="s">
        <v>349</v>
      </c>
      <c r="B1761" s="20" t="s">
        <v>377</v>
      </c>
      <c r="C1761" s="20" t="s">
        <v>2360</v>
      </c>
      <c r="D1761" s="37" t="str">
        <f>VLOOKUP(S1761, method!$A$1:$B$15, 2, 0)</f>
        <v>中前</v>
      </c>
      <c r="E1761">
        <v>545</v>
      </c>
      <c r="F1761">
        <v>9</v>
      </c>
      <c r="G1761" t="s">
        <v>987</v>
      </c>
      <c r="H1761" t="s">
        <v>539</v>
      </c>
      <c r="I1761" s="43">
        <v>1200</v>
      </c>
      <c r="J1761" s="32" t="s">
        <v>435</v>
      </c>
      <c r="K1761">
        <v>4</v>
      </c>
      <c r="L1761">
        <v>8</v>
      </c>
      <c r="M1761">
        <v>56</v>
      </c>
      <c r="N1761" s="25" t="s">
        <v>166</v>
      </c>
      <c r="O1761" s="22" t="s">
        <v>471</v>
      </c>
      <c r="P1761" t="s">
        <v>817</v>
      </c>
      <c r="Q1761">
        <v>120</v>
      </c>
      <c r="R1761">
        <v>129</v>
      </c>
      <c r="S1761">
        <v>6</v>
      </c>
      <c r="T1761">
        <v>9</v>
      </c>
      <c r="U1761">
        <v>9</v>
      </c>
      <c r="Y1761" t="s">
        <v>1501</v>
      </c>
      <c r="Z1761">
        <v>1061</v>
      </c>
      <c r="AA1761" t="s">
        <v>167</v>
      </c>
    </row>
    <row r="1762" spans="1:28" x14ac:dyDescent="0.25">
      <c r="A1762" s="24" t="s">
        <v>349</v>
      </c>
      <c r="B1762" s="20" t="s">
        <v>377</v>
      </c>
      <c r="C1762" s="20" t="s">
        <v>2360</v>
      </c>
      <c r="D1762" s="37" t="str">
        <f>VLOOKUP(S1762, method!$A$1:$B$15, 2, 0)</f>
        <v>中前</v>
      </c>
      <c r="E1762">
        <v>428</v>
      </c>
      <c r="F1762">
        <v>12</v>
      </c>
      <c r="G1762" t="s">
        <v>463</v>
      </c>
      <c r="H1762" t="s">
        <v>441</v>
      </c>
      <c r="I1762" s="43">
        <v>1200</v>
      </c>
      <c r="J1762" s="32" t="s">
        <v>446</v>
      </c>
      <c r="K1762">
        <v>4</v>
      </c>
      <c r="L1762">
        <v>7</v>
      </c>
      <c r="M1762">
        <v>59</v>
      </c>
      <c r="N1762" s="25" t="s">
        <v>166</v>
      </c>
      <c r="O1762" s="16" t="s">
        <v>13</v>
      </c>
      <c r="P1762">
        <v>10</v>
      </c>
      <c r="Q1762">
        <v>37</v>
      </c>
      <c r="R1762">
        <v>134</v>
      </c>
      <c r="S1762">
        <v>5</v>
      </c>
      <c r="T1762">
        <v>6</v>
      </c>
      <c r="U1762">
        <v>12</v>
      </c>
      <c r="Y1762" t="s">
        <v>814</v>
      </c>
      <c r="Z1762">
        <v>1060</v>
      </c>
      <c r="AA1762" t="s">
        <v>167</v>
      </c>
    </row>
    <row r="1763" spans="1:28" x14ac:dyDescent="0.25">
      <c r="A1763" s="24" t="s">
        <v>349</v>
      </c>
      <c r="B1763" s="20" t="s">
        <v>377</v>
      </c>
      <c r="C1763" s="20" t="s">
        <v>2360</v>
      </c>
      <c r="E1763">
        <v>148</v>
      </c>
      <c r="F1763" t="s">
        <v>720</v>
      </c>
      <c r="G1763" t="s">
        <v>609</v>
      </c>
      <c r="H1763" t="s">
        <v>441</v>
      </c>
      <c r="I1763" s="43">
        <v>1200</v>
      </c>
      <c r="J1763" s="32" t="s">
        <v>446</v>
      </c>
      <c r="K1763">
        <v>4</v>
      </c>
      <c r="L1763" t="s">
        <v>546</v>
      </c>
      <c r="M1763">
        <v>59</v>
      </c>
      <c r="N1763" s="25" t="s">
        <v>166</v>
      </c>
      <c r="O1763" s="22" t="s">
        <v>471</v>
      </c>
      <c r="P1763" t="s">
        <v>546</v>
      </c>
      <c r="Q1763" t="s">
        <v>546</v>
      </c>
      <c r="R1763">
        <v>133</v>
      </c>
      <c r="S1763" t="s">
        <v>546</v>
      </c>
      <c r="Y1763" t="s">
        <v>546</v>
      </c>
      <c r="Z1763" t="s">
        <v>546</v>
      </c>
      <c r="AA1763" t="s">
        <v>546</v>
      </c>
      <c r="AB1763" t="s">
        <v>546</v>
      </c>
    </row>
    <row r="1764" spans="1:28" x14ac:dyDescent="0.25">
      <c r="A1764" s="24" t="s">
        <v>349</v>
      </c>
      <c r="B1764" s="20" t="s">
        <v>377</v>
      </c>
      <c r="C1764" s="20" t="s">
        <v>2360</v>
      </c>
      <c r="D1764" s="38" t="str">
        <f>VLOOKUP(S1764, method!$A$1:$B$15, 2, 0)</f>
        <v>留後</v>
      </c>
      <c r="E1764">
        <v>108</v>
      </c>
      <c r="F1764">
        <v>7</v>
      </c>
      <c r="G1764" t="s">
        <v>571</v>
      </c>
      <c r="H1764" s="31" t="s">
        <v>455</v>
      </c>
      <c r="I1764" s="43">
        <v>1200</v>
      </c>
      <c r="J1764" s="32" t="s">
        <v>446</v>
      </c>
      <c r="K1764">
        <v>3</v>
      </c>
      <c r="L1764">
        <v>3</v>
      </c>
      <c r="M1764">
        <v>61</v>
      </c>
      <c r="N1764" s="25" t="s">
        <v>166</v>
      </c>
      <c r="O1764" s="19" t="s">
        <v>63</v>
      </c>
      <c r="P1764" t="s">
        <v>650</v>
      </c>
      <c r="Q1764">
        <v>8.4</v>
      </c>
      <c r="R1764">
        <v>121</v>
      </c>
      <c r="S1764">
        <v>12</v>
      </c>
      <c r="T1764">
        <v>12</v>
      </c>
      <c r="U1764">
        <v>7</v>
      </c>
      <c r="Y1764" t="s">
        <v>1019</v>
      </c>
      <c r="Z1764">
        <v>1073</v>
      </c>
      <c r="AA1764" t="s">
        <v>167</v>
      </c>
    </row>
    <row r="1765" spans="1:28" x14ac:dyDescent="0.25">
      <c r="A1765" s="24" t="s">
        <v>349</v>
      </c>
      <c r="B1765" s="20" t="s">
        <v>377</v>
      </c>
      <c r="C1765" s="20" t="s">
        <v>2360</v>
      </c>
      <c r="D1765" s="38" t="str">
        <f>VLOOKUP(S1765, method!$A$1:$B$15, 2, 0)</f>
        <v>留後</v>
      </c>
      <c r="E1765">
        <v>811</v>
      </c>
      <c r="F1765">
        <v>12</v>
      </c>
      <c r="G1765" t="s">
        <v>574</v>
      </c>
      <c r="H1765" t="s">
        <v>429</v>
      </c>
      <c r="I1765" s="43">
        <v>1200</v>
      </c>
      <c r="J1765" s="32" t="s">
        <v>446</v>
      </c>
      <c r="K1765">
        <v>3</v>
      </c>
      <c r="L1765">
        <v>10</v>
      </c>
      <c r="M1765">
        <v>63</v>
      </c>
      <c r="N1765" s="25" t="s">
        <v>166</v>
      </c>
      <c r="O1765" s="17" t="s">
        <v>121</v>
      </c>
      <c r="P1765" t="s">
        <v>492</v>
      </c>
      <c r="Q1765">
        <v>37</v>
      </c>
      <c r="R1765">
        <v>120</v>
      </c>
      <c r="S1765">
        <v>11</v>
      </c>
      <c r="T1765">
        <v>12</v>
      </c>
      <c r="U1765">
        <v>12</v>
      </c>
      <c r="Y1765" t="s">
        <v>1179</v>
      </c>
      <c r="Z1765">
        <v>1083</v>
      </c>
      <c r="AA1765" t="s">
        <v>167</v>
      </c>
    </row>
    <row r="1766" spans="1:28" x14ac:dyDescent="0.25">
      <c r="A1766" s="24" t="s">
        <v>349</v>
      </c>
      <c r="B1766" s="20" t="s">
        <v>377</v>
      </c>
      <c r="C1766" s="20" t="s">
        <v>2360</v>
      </c>
      <c r="D1766" s="35" t="str">
        <f>VLOOKUP(S1766, method!$A$1:$B$15, 2, 0)</f>
        <v>放頭</v>
      </c>
      <c r="E1766">
        <v>756</v>
      </c>
      <c r="F1766" s="28">
        <v>3</v>
      </c>
      <c r="G1766" t="s">
        <v>576</v>
      </c>
      <c r="H1766" t="s">
        <v>441</v>
      </c>
      <c r="I1766" s="43">
        <v>1200</v>
      </c>
      <c r="J1766" s="33" t="s">
        <v>577</v>
      </c>
      <c r="K1766">
        <v>3</v>
      </c>
      <c r="L1766">
        <v>1</v>
      </c>
      <c r="M1766">
        <v>63</v>
      </c>
      <c r="N1766" s="25" t="s">
        <v>166</v>
      </c>
      <c r="O1766" s="22" t="s">
        <v>471</v>
      </c>
      <c r="P1766">
        <v>7</v>
      </c>
      <c r="Q1766">
        <v>20</v>
      </c>
      <c r="R1766">
        <v>120</v>
      </c>
      <c r="S1766">
        <v>3</v>
      </c>
      <c r="T1766">
        <v>4</v>
      </c>
      <c r="U1766">
        <v>3</v>
      </c>
      <c r="Y1766" t="s">
        <v>1022</v>
      </c>
      <c r="Z1766">
        <v>1076</v>
      </c>
      <c r="AA1766" t="s">
        <v>1389</v>
      </c>
    </row>
    <row r="1767" spans="1:28" x14ac:dyDescent="0.25">
      <c r="A1767" s="24" t="s">
        <v>349</v>
      </c>
      <c r="B1767" s="21" t="s">
        <v>379</v>
      </c>
      <c r="C1767" s="21" t="s">
        <v>2361</v>
      </c>
      <c r="D1767" s="36" t="str">
        <f>VLOOKUP(S1767, method!$A$1:$B$15, 2, 0)</f>
        <v>中後</v>
      </c>
      <c r="E1767">
        <v>827</v>
      </c>
      <c r="F1767">
        <v>6</v>
      </c>
      <c r="G1767" t="s">
        <v>590</v>
      </c>
      <c r="H1767" s="31" t="s">
        <v>450</v>
      </c>
      <c r="I1767" s="43">
        <v>1200</v>
      </c>
      <c r="J1767" s="32" t="s">
        <v>446</v>
      </c>
      <c r="K1767">
        <v>3</v>
      </c>
      <c r="L1767">
        <v>4</v>
      </c>
      <c r="M1767">
        <v>64</v>
      </c>
      <c r="N1767" s="17" t="s">
        <v>111</v>
      </c>
      <c r="O1767" s="21" t="s">
        <v>53</v>
      </c>
      <c r="P1767" s="12" t="s">
        <v>456</v>
      </c>
      <c r="Q1767">
        <v>12</v>
      </c>
      <c r="R1767">
        <v>121</v>
      </c>
      <c r="S1767">
        <v>9</v>
      </c>
      <c r="T1767">
        <v>8</v>
      </c>
      <c r="U1767">
        <v>6</v>
      </c>
      <c r="Y1767" t="s">
        <v>1561</v>
      </c>
      <c r="Z1767">
        <v>1121</v>
      </c>
      <c r="AA1767" t="s">
        <v>890</v>
      </c>
    </row>
    <row r="1768" spans="1:28" x14ac:dyDescent="0.25">
      <c r="A1768" s="24" t="s">
        <v>349</v>
      </c>
      <c r="B1768" s="21" t="s">
        <v>379</v>
      </c>
      <c r="C1768" s="21" t="s">
        <v>2361</v>
      </c>
      <c r="D1768" s="37" t="str">
        <f>VLOOKUP(S1768, method!$A$1:$B$15, 2, 0)</f>
        <v>中前</v>
      </c>
      <c r="E1768">
        <v>755</v>
      </c>
      <c r="F1768" s="34">
        <v>4</v>
      </c>
      <c r="G1768" t="s">
        <v>551</v>
      </c>
      <c r="H1768" s="31" t="s">
        <v>455</v>
      </c>
      <c r="I1768" s="43">
        <v>1200</v>
      </c>
      <c r="J1768" s="32" t="s">
        <v>446</v>
      </c>
      <c r="K1768">
        <v>3</v>
      </c>
      <c r="L1768">
        <v>1</v>
      </c>
      <c r="M1768">
        <v>64</v>
      </c>
      <c r="N1768" s="17" t="s">
        <v>111</v>
      </c>
      <c r="O1768" s="21" t="s">
        <v>53</v>
      </c>
      <c r="P1768" s="12" t="s">
        <v>521</v>
      </c>
      <c r="Q1768">
        <v>10</v>
      </c>
      <c r="R1768">
        <v>120</v>
      </c>
      <c r="S1768">
        <v>5</v>
      </c>
      <c r="T1768">
        <v>5</v>
      </c>
      <c r="U1768">
        <v>4</v>
      </c>
      <c r="Y1768" t="s">
        <v>380</v>
      </c>
      <c r="Z1768">
        <v>1124</v>
      </c>
      <c r="AA1768" t="s">
        <v>16</v>
      </c>
    </row>
    <row r="1769" spans="1:28" x14ac:dyDescent="0.25">
      <c r="A1769" s="24" t="s">
        <v>349</v>
      </c>
      <c r="B1769" s="21" t="s">
        <v>379</v>
      </c>
      <c r="C1769" s="21" t="s">
        <v>2361</v>
      </c>
      <c r="D1769" s="36" t="str">
        <f>VLOOKUP(S1769, method!$A$1:$B$15, 2, 0)</f>
        <v>中後</v>
      </c>
      <c r="E1769">
        <v>716</v>
      </c>
      <c r="F1769" s="34">
        <v>4</v>
      </c>
      <c r="G1769" t="s">
        <v>444</v>
      </c>
      <c r="H1769" s="42" t="s">
        <v>445</v>
      </c>
      <c r="I1769" s="43">
        <v>1200</v>
      </c>
      <c r="J1769" s="32" t="s">
        <v>446</v>
      </c>
      <c r="K1769">
        <v>3</v>
      </c>
      <c r="L1769">
        <v>6</v>
      </c>
      <c r="M1769">
        <v>64</v>
      </c>
      <c r="N1769" s="17" t="s">
        <v>111</v>
      </c>
      <c r="O1769" s="22" t="s">
        <v>471</v>
      </c>
      <c r="P1769" s="12" t="s">
        <v>521</v>
      </c>
      <c r="Q1769">
        <v>97</v>
      </c>
      <c r="R1769">
        <v>120</v>
      </c>
      <c r="S1769">
        <v>9</v>
      </c>
      <c r="T1769">
        <v>9</v>
      </c>
      <c r="U1769">
        <v>4</v>
      </c>
      <c r="Y1769" t="s">
        <v>1649</v>
      </c>
      <c r="Z1769">
        <v>1131</v>
      </c>
      <c r="AA1769" t="s">
        <v>235</v>
      </c>
    </row>
    <row r="1770" spans="1:28" x14ac:dyDescent="0.25">
      <c r="A1770" s="24" t="s">
        <v>349</v>
      </c>
      <c r="B1770" s="22" t="s">
        <v>383</v>
      </c>
      <c r="C1770" s="22" t="s">
        <v>2362</v>
      </c>
      <c r="D1770" s="37" t="str">
        <f>VLOOKUP(S1770, method!$A$1:$B$15, 2, 0)</f>
        <v>中前</v>
      </c>
      <c r="E1770">
        <v>42</v>
      </c>
      <c r="F1770" s="34">
        <v>4</v>
      </c>
      <c r="G1770" t="s">
        <v>428</v>
      </c>
      <c r="H1770" t="s">
        <v>429</v>
      </c>
      <c r="I1770" s="43">
        <v>1200</v>
      </c>
      <c r="J1770" s="33" t="s">
        <v>577</v>
      </c>
      <c r="K1770">
        <v>3</v>
      </c>
      <c r="L1770">
        <v>6</v>
      </c>
      <c r="M1770">
        <v>65</v>
      </c>
      <c r="N1770" s="24" t="s">
        <v>45</v>
      </c>
      <c r="O1770" s="20" t="s">
        <v>58</v>
      </c>
      <c r="P1770" t="s">
        <v>699</v>
      </c>
      <c r="Q1770">
        <v>3.5</v>
      </c>
      <c r="R1770">
        <v>125</v>
      </c>
      <c r="S1770">
        <v>6</v>
      </c>
      <c r="T1770">
        <v>6</v>
      </c>
      <c r="U1770">
        <v>4</v>
      </c>
      <c r="Y1770" t="s">
        <v>1136</v>
      </c>
      <c r="Z1770">
        <v>1141</v>
      </c>
      <c r="AA1770" t="s">
        <v>1747</v>
      </c>
    </row>
    <row r="1771" spans="1:28" x14ac:dyDescent="0.25">
      <c r="A1771" s="24" t="s">
        <v>349</v>
      </c>
      <c r="B1771" s="22" t="s">
        <v>383</v>
      </c>
      <c r="C1771" s="22" t="s">
        <v>2362</v>
      </c>
      <c r="D1771" s="35" t="str">
        <f>VLOOKUP(S1771, method!$A$1:$B$15, 2, 0)</f>
        <v>放頭</v>
      </c>
      <c r="E1771">
        <v>818</v>
      </c>
      <c r="F1771">
        <v>10</v>
      </c>
      <c r="G1771" t="s">
        <v>709</v>
      </c>
      <c r="H1771" t="s">
        <v>441</v>
      </c>
      <c r="I1771">
        <v>1400</v>
      </c>
      <c r="J1771" s="32" t="s">
        <v>446</v>
      </c>
      <c r="K1771">
        <v>3</v>
      </c>
      <c r="L1771">
        <v>13</v>
      </c>
      <c r="M1771">
        <v>67</v>
      </c>
      <c r="N1771" s="24" t="s">
        <v>45</v>
      </c>
      <c r="O1771" s="21" t="s">
        <v>53</v>
      </c>
      <c r="P1771" t="s">
        <v>624</v>
      </c>
      <c r="Q1771">
        <v>9.1999999999999993</v>
      </c>
      <c r="R1771">
        <v>125</v>
      </c>
      <c r="S1771">
        <v>3</v>
      </c>
      <c r="T1771">
        <v>4</v>
      </c>
      <c r="U1771">
        <v>3</v>
      </c>
      <c r="V1771">
        <v>10</v>
      </c>
      <c r="Y1771" t="s">
        <v>1370</v>
      </c>
      <c r="Z1771">
        <v>1156</v>
      </c>
      <c r="AA1771" t="s">
        <v>41</v>
      </c>
    </row>
    <row r="1772" spans="1:28" x14ac:dyDescent="0.25">
      <c r="A1772" s="24" t="s">
        <v>349</v>
      </c>
      <c r="B1772" s="22" t="s">
        <v>383</v>
      </c>
      <c r="C1772" s="22" t="s">
        <v>2362</v>
      </c>
      <c r="D1772" s="37" t="str">
        <f>VLOOKUP(S1772, method!$A$1:$B$15, 2, 0)</f>
        <v>中前</v>
      </c>
      <c r="E1772">
        <v>766</v>
      </c>
      <c r="F1772" s="28">
        <v>2</v>
      </c>
      <c r="G1772" t="s">
        <v>440</v>
      </c>
      <c r="H1772" t="s">
        <v>441</v>
      </c>
      <c r="I1772">
        <v>1400</v>
      </c>
      <c r="J1772" s="32" t="s">
        <v>435</v>
      </c>
      <c r="K1772">
        <v>3</v>
      </c>
      <c r="L1772">
        <v>13</v>
      </c>
      <c r="M1772">
        <v>66</v>
      </c>
      <c r="N1772" s="24" t="s">
        <v>45</v>
      </c>
      <c r="O1772" s="21" t="s">
        <v>53</v>
      </c>
      <c r="P1772" s="12" t="s">
        <v>464</v>
      </c>
      <c r="Q1772">
        <v>11</v>
      </c>
      <c r="R1772">
        <v>121</v>
      </c>
      <c r="S1772">
        <v>4</v>
      </c>
      <c r="T1772">
        <v>4</v>
      </c>
      <c r="U1772">
        <v>3</v>
      </c>
      <c r="V1772">
        <v>2</v>
      </c>
      <c r="Y1772" t="s">
        <v>1686</v>
      </c>
      <c r="Z1772">
        <v>1164</v>
      </c>
      <c r="AA1772" t="s">
        <v>41</v>
      </c>
    </row>
    <row r="1773" spans="1:28" x14ac:dyDescent="0.25">
      <c r="A1773" s="24" t="s">
        <v>349</v>
      </c>
      <c r="B1773" s="22" t="s">
        <v>383</v>
      </c>
      <c r="C1773" s="22" t="s">
        <v>2362</v>
      </c>
      <c r="D1773" s="37" t="str">
        <f>VLOOKUP(S1773, method!$A$1:$B$15, 2, 0)</f>
        <v>中前</v>
      </c>
      <c r="E1773">
        <v>694</v>
      </c>
      <c r="F1773" s="28">
        <v>3</v>
      </c>
      <c r="G1773" t="s">
        <v>593</v>
      </c>
      <c r="H1773" s="31" t="s">
        <v>461</v>
      </c>
      <c r="I1773" s="43">
        <v>1200</v>
      </c>
      <c r="J1773" s="32" t="s">
        <v>446</v>
      </c>
      <c r="K1773">
        <v>3</v>
      </c>
      <c r="L1773">
        <v>5</v>
      </c>
      <c r="M1773">
        <v>65</v>
      </c>
      <c r="N1773" s="24" t="s">
        <v>45</v>
      </c>
      <c r="O1773" s="21" t="s">
        <v>53</v>
      </c>
      <c r="P1773" s="12" t="s">
        <v>431</v>
      </c>
      <c r="Q1773">
        <v>5.7</v>
      </c>
      <c r="R1773">
        <v>122</v>
      </c>
      <c r="S1773">
        <v>6</v>
      </c>
      <c r="T1773">
        <v>6</v>
      </c>
      <c r="U1773">
        <v>3</v>
      </c>
      <c r="Y1773" t="s">
        <v>1133</v>
      </c>
      <c r="Z1773">
        <v>1159</v>
      </c>
      <c r="AA1773" t="s">
        <v>41</v>
      </c>
    </row>
    <row r="1774" spans="1:28" x14ac:dyDescent="0.25">
      <c r="A1774" s="24" t="s">
        <v>349</v>
      </c>
      <c r="B1774" s="22" t="s">
        <v>383</v>
      </c>
      <c r="C1774" s="22" t="s">
        <v>2362</v>
      </c>
      <c r="D1774" s="36" t="str">
        <f>VLOOKUP(S1774, method!$A$1:$B$15, 2, 0)</f>
        <v>中後</v>
      </c>
      <c r="E1774">
        <v>638</v>
      </c>
      <c r="F1774" s="28">
        <v>2</v>
      </c>
      <c r="G1774" t="s">
        <v>712</v>
      </c>
      <c r="H1774" s="30" t="s">
        <v>445</v>
      </c>
      <c r="I1774" s="43">
        <v>1200</v>
      </c>
      <c r="J1774" s="32" t="s">
        <v>446</v>
      </c>
      <c r="K1774">
        <v>3</v>
      </c>
      <c r="L1774">
        <v>11</v>
      </c>
      <c r="M1774">
        <v>62</v>
      </c>
      <c r="N1774" s="24" t="s">
        <v>45</v>
      </c>
      <c r="O1774" s="21" t="s">
        <v>53</v>
      </c>
      <c r="P1774" s="12" t="s">
        <v>914</v>
      </c>
      <c r="Q1774">
        <v>9.8000000000000007</v>
      </c>
      <c r="R1774">
        <v>120</v>
      </c>
      <c r="S1774">
        <v>9</v>
      </c>
      <c r="T1774">
        <v>7</v>
      </c>
      <c r="U1774">
        <v>2</v>
      </c>
      <c r="Y1774" t="s">
        <v>283</v>
      </c>
      <c r="Z1774">
        <v>1155</v>
      </c>
      <c r="AA1774" t="s">
        <v>1748</v>
      </c>
    </row>
    <row r="1775" spans="1:28" x14ac:dyDescent="0.25">
      <c r="A1775" s="24" t="s">
        <v>349</v>
      </c>
      <c r="B1775" s="22" t="s">
        <v>383</v>
      </c>
      <c r="C1775" s="22" t="s">
        <v>2362</v>
      </c>
      <c r="D1775" s="35" t="str">
        <f>VLOOKUP(S1775, method!$A$1:$B$15, 2, 0)</f>
        <v>放頭</v>
      </c>
      <c r="E1775">
        <v>561</v>
      </c>
      <c r="F1775" s="28">
        <v>3</v>
      </c>
      <c r="G1775" t="s">
        <v>557</v>
      </c>
      <c r="H1775" s="30" t="s">
        <v>445</v>
      </c>
      <c r="I1775" s="43">
        <v>1200</v>
      </c>
      <c r="J1775" s="32" t="s">
        <v>446</v>
      </c>
      <c r="K1775">
        <v>3</v>
      </c>
      <c r="L1775">
        <v>1</v>
      </c>
      <c r="M1775">
        <v>61</v>
      </c>
      <c r="N1775" s="24" t="s">
        <v>45</v>
      </c>
      <c r="O1775" s="21" t="s">
        <v>53</v>
      </c>
      <c r="P1775" s="12" t="s">
        <v>431</v>
      </c>
      <c r="Q1775">
        <v>4.3</v>
      </c>
      <c r="R1775">
        <v>121</v>
      </c>
      <c r="S1775">
        <v>3</v>
      </c>
      <c r="T1775">
        <v>3</v>
      </c>
      <c r="U1775">
        <v>3</v>
      </c>
      <c r="Y1775" t="s">
        <v>384</v>
      </c>
      <c r="Z1775">
        <v>1167</v>
      </c>
      <c r="AA1775" t="s">
        <v>1614</v>
      </c>
    </row>
    <row r="1776" spans="1:28" x14ac:dyDescent="0.25">
      <c r="A1776" s="24" t="s">
        <v>349</v>
      </c>
      <c r="B1776" s="22" t="s">
        <v>383</v>
      </c>
      <c r="C1776" s="22" t="s">
        <v>2362</v>
      </c>
      <c r="D1776" s="37" t="str">
        <f>VLOOKUP(S1776, method!$A$1:$B$15, 2, 0)</f>
        <v>中前</v>
      </c>
      <c r="E1776">
        <v>513</v>
      </c>
      <c r="F1776">
        <v>9</v>
      </c>
      <c r="G1776" t="s">
        <v>683</v>
      </c>
      <c r="H1776" t="s">
        <v>441</v>
      </c>
      <c r="I1776">
        <v>1400</v>
      </c>
      <c r="J1776" s="33" t="s">
        <v>499</v>
      </c>
      <c r="K1776">
        <v>3</v>
      </c>
      <c r="L1776">
        <v>5</v>
      </c>
      <c r="M1776">
        <v>63</v>
      </c>
      <c r="N1776" s="24" t="s">
        <v>45</v>
      </c>
      <c r="O1776" s="17" t="s">
        <v>121</v>
      </c>
      <c r="P1776" t="s">
        <v>459</v>
      </c>
      <c r="Q1776">
        <v>5.2</v>
      </c>
      <c r="R1776">
        <v>121</v>
      </c>
      <c r="S1776">
        <v>4</v>
      </c>
      <c r="T1776">
        <v>5</v>
      </c>
      <c r="U1776">
        <v>4</v>
      </c>
      <c r="V1776">
        <v>9</v>
      </c>
      <c r="Y1776" t="s">
        <v>1749</v>
      </c>
      <c r="Z1776">
        <v>1163</v>
      </c>
      <c r="AA1776" t="s">
        <v>1614</v>
      </c>
    </row>
    <row r="1777" spans="1:27" x14ac:dyDescent="0.25">
      <c r="A1777" s="24" t="s">
        <v>349</v>
      </c>
      <c r="B1777" s="22" t="s">
        <v>383</v>
      </c>
      <c r="C1777" s="22" t="s">
        <v>2362</v>
      </c>
      <c r="D1777" s="37" t="str">
        <f>VLOOKUP(S1777, method!$A$1:$B$15, 2, 0)</f>
        <v>中前</v>
      </c>
      <c r="E1777">
        <v>454</v>
      </c>
      <c r="F1777" s="28">
        <v>3</v>
      </c>
      <c r="G1777" t="s">
        <v>1372</v>
      </c>
      <c r="H1777" t="s">
        <v>434</v>
      </c>
      <c r="I1777">
        <v>1400</v>
      </c>
      <c r="J1777" s="32" t="s">
        <v>435</v>
      </c>
      <c r="K1777">
        <v>3</v>
      </c>
      <c r="L1777">
        <v>2</v>
      </c>
      <c r="M1777">
        <v>63</v>
      </c>
      <c r="N1777" s="24" t="s">
        <v>45</v>
      </c>
      <c r="O1777" s="17" t="s">
        <v>121</v>
      </c>
      <c r="P1777" s="12" t="s">
        <v>480</v>
      </c>
      <c r="Q1777">
        <v>8.9</v>
      </c>
      <c r="R1777">
        <v>119</v>
      </c>
      <c r="S1777">
        <v>6</v>
      </c>
      <c r="T1777">
        <v>5</v>
      </c>
      <c r="U1777">
        <v>5</v>
      </c>
      <c r="V1777">
        <v>3</v>
      </c>
      <c r="Y1777" t="s">
        <v>1750</v>
      </c>
      <c r="Z1777">
        <v>1165</v>
      </c>
      <c r="AA1777" t="s">
        <v>1619</v>
      </c>
    </row>
    <row r="1778" spans="1:27" x14ac:dyDescent="0.25">
      <c r="A1778" s="24" t="s">
        <v>349</v>
      </c>
      <c r="B1778" s="22" t="s">
        <v>383</v>
      </c>
      <c r="C1778" s="22" t="s">
        <v>2362</v>
      </c>
      <c r="D1778" s="38" t="str">
        <f>VLOOKUP(S1778, method!$A$1:$B$15, 2, 0)</f>
        <v>留後</v>
      </c>
      <c r="E1778">
        <v>366</v>
      </c>
      <c r="F1778" s="34">
        <v>4</v>
      </c>
      <c r="G1778" t="s">
        <v>532</v>
      </c>
      <c r="H1778" t="s">
        <v>434</v>
      </c>
      <c r="I1778" s="43">
        <v>1200</v>
      </c>
      <c r="J1778" s="32" t="s">
        <v>446</v>
      </c>
      <c r="K1778">
        <v>3</v>
      </c>
      <c r="L1778">
        <v>13</v>
      </c>
      <c r="M1778">
        <v>63</v>
      </c>
      <c r="N1778" s="24" t="s">
        <v>45</v>
      </c>
      <c r="O1778" s="21" t="s">
        <v>53</v>
      </c>
      <c r="P1778" s="12">
        <v>2</v>
      </c>
      <c r="Q1778">
        <v>12</v>
      </c>
      <c r="R1778">
        <v>120</v>
      </c>
      <c r="S1778">
        <v>11</v>
      </c>
      <c r="T1778">
        <v>11</v>
      </c>
      <c r="U1778">
        <v>4</v>
      </c>
      <c r="Y1778" t="s">
        <v>1099</v>
      </c>
      <c r="Z1778">
        <v>1181</v>
      </c>
      <c r="AA1778" t="s">
        <v>1492</v>
      </c>
    </row>
    <row r="1779" spans="1:27" x14ac:dyDescent="0.25">
      <c r="A1779" s="24" t="s">
        <v>349</v>
      </c>
      <c r="B1779" s="22" t="s">
        <v>383</v>
      </c>
      <c r="C1779" s="22" t="s">
        <v>2362</v>
      </c>
      <c r="D1779" s="36" t="str">
        <f>VLOOKUP(S1779, method!$A$1:$B$15, 2, 0)</f>
        <v>中後</v>
      </c>
      <c r="E1779">
        <v>284</v>
      </c>
      <c r="F1779" s="34">
        <v>5</v>
      </c>
      <c r="G1779" t="s">
        <v>538</v>
      </c>
      <c r="H1779" t="s">
        <v>539</v>
      </c>
      <c r="I1779" s="43">
        <v>1200</v>
      </c>
      <c r="J1779" s="32" t="s">
        <v>435</v>
      </c>
      <c r="K1779">
        <v>3</v>
      </c>
      <c r="L1779">
        <v>7</v>
      </c>
      <c r="M1779">
        <v>64</v>
      </c>
      <c r="N1779" s="24" t="s">
        <v>45</v>
      </c>
      <c r="O1779" s="21" t="s">
        <v>53</v>
      </c>
      <c r="P1779" s="12" t="s">
        <v>456</v>
      </c>
      <c r="Q1779">
        <v>8.8000000000000007</v>
      </c>
      <c r="R1779">
        <v>120</v>
      </c>
      <c r="S1779">
        <v>9</v>
      </c>
      <c r="T1779">
        <v>10</v>
      </c>
      <c r="U1779">
        <v>5</v>
      </c>
      <c r="Y1779" t="s">
        <v>372</v>
      </c>
      <c r="Z1779">
        <v>1187</v>
      </c>
      <c r="AA1779" t="s">
        <v>167</v>
      </c>
    </row>
    <row r="1780" spans="1:27" x14ac:dyDescent="0.25">
      <c r="A1780" s="24" t="s">
        <v>349</v>
      </c>
      <c r="B1780" s="22" t="s">
        <v>383</v>
      </c>
      <c r="C1780" s="22" t="s">
        <v>2362</v>
      </c>
      <c r="D1780" s="35" t="str">
        <f>VLOOKUP(S1780, method!$A$1:$B$15, 2, 0)</f>
        <v>放頭</v>
      </c>
      <c r="E1780">
        <v>242</v>
      </c>
      <c r="F1780">
        <v>8</v>
      </c>
      <c r="G1780" t="s">
        <v>1316</v>
      </c>
      <c r="H1780" t="s">
        <v>434</v>
      </c>
      <c r="I1780" s="43">
        <v>1200</v>
      </c>
      <c r="J1780" s="32" t="s">
        <v>435</v>
      </c>
      <c r="K1780">
        <v>3</v>
      </c>
      <c r="L1780">
        <v>13</v>
      </c>
      <c r="M1780">
        <v>64</v>
      </c>
      <c r="N1780" s="24" t="s">
        <v>45</v>
      </c>
      <c r="O1780" s="21" t="s">
        <v>53</v>
      </c>
      <c r="P1780" t="s">
        <v>629</v>
      </c>
      <c r="Q1780">
        <v>16</v>
      </c>
      <c r="R1780">
        <v>121</v>
      </c>
      <c r="S1780">
        <v>2</v>
      </c>
      <c r="T1780">
        <v>2</v>
      </c>
      <c r="U1780">
        <v>8</v>
      </c>
      <c r="Y1780" t="s">
        <v>1657</v>
      </c>
      <c r="Z1780">
        <v>1178</v>
      </c>
      <c r="AA1780" t="s">
        <v>167</v>
      </c>
    </row>
    <row r="1781" spans="1:27" x14ac:dyDescent="0.25">
      <c r="A1781" s="24" t="s">
        <v>349</v>
      </c>
      <c r="B1781" s="22" t="s">
        <v>383</v>
      </c>
      <c r="C1781" s="22" t="s">
        <v>2362</v>
      </c>
      <c r="D1781" s="37" t="str">
        <f>VLOOKUP(S1781, method!$A$1:$B$15, 2, 0)</f>
        <v>中前</v>
      </c>
      <c r="E1781">
        <v>192</v>
      </c>
      <c r="F1781" s="28">
        <v>2</v>
      </c>
      <c r="G1781" t="s">
        <v>1319</v>
      </c>
      <c r="H1781" t="s">
        <v>506</v>
      </c>
      <c r="I1781" s="43">
        <v>1200</v>
      </c>
      <c r="J1781" s="32" t="s">
        <v>435</v>
      </c>
      <c r="K1781">
        <v>3</v>
      </c>
      <c r="L1781">
        <v>1</v>
      </c>
      <c r="M1781">
        <v>63</v>
      </c>
      <c r="N1781" s="24" t="s">
        <v>45</v>
      </c>
      <c r="O1781" s="21" t="s">
        <v>53</v>
      </c>
      <c r="P1781" s="12" t="s">
        <v>431</v>
      </c>
      <c r="Q1781">
        <v>22</v>
      </c>
      <c r="R1781">
        <v>118</v>
      </c>
      <c r="S1781">
        <v>4</v>
      </c>
      <c r="T1781">
        <v>3</v>
      </c>
      <c r="U1781">
        <v>2</v>
      </c>
      <c r="Y1781" t="s">
        <v>1741</v>
      </c>
      <c r="Z1781">
        <v>1183</v>
      </c>
      <c r="AA1781" t="s">
        <v>167</v>
      </c>
    </row>
    <row r="1782" spans="1:27" x14ac:dyDescent="0.25">
      <c r="A1782" s="24" t="s">
        <v>349</v>
      </c>
      <c r="B1782" s="22" t="s">
        <v>383</v>
      </c>
      <c r="C1782" s="22" t="s">
        <v>2362</v>
      </c>
      <c r="D1782" s="36" t="str">
        <f>VLOOKUP(S1782, method!$A$1:$B$15, 2, 0)</f>
        <v>中後</v>
      </c>
      <c r="E1782">
        <v>137</v>
      </c>
      <c r="F1782">
        <v>7</v>
      </c>
      <c r="G1782" t="s">
        <v>916</v>
      </c>
      <c r="H1782" s="31" t="s">
        <v>461</v>
      </c>
      <c r="I1782">
        <v>1000</v>
      </c>
      <c r="J1782" s="32" t="s">
        <v>435</v>
      </c>
      <c r="K1782">
        <v>3</v>
      </c>
      <c r="L1782">
        <v>5</v>
      </c>
      <c r="M1782">
        <v>63</v>
      </c>
      <c r="N1782" s="24" t="s">
        <v>45</v>
      </c>
      <c r="O1782" s="17" t="s">
        <v>121</v>
      </c>
      <c r="P1782" t="s">
        <v>541</v>
      </c>
      <c r="Q1782">
        <v>75</v>
      </c>
      <c r="R1782">
        <v>120</v>
      </c>
      <c r="S1782">
        <v>9</v>
      </c>
      <c r="T1782">
        <v>11</v>
      </c>
      <c r="U1782">
        <v>7</v>
      </c>
      <c r="Y1782" t="s">
        <v>1438</v>
      </c>
      <c r="Z1782">
        <v>1185</v>
      </c>
      <c r="AA1782" t="s">
        <v>1389</v>
      </c>
    </row>
    <row r="1783" spans="1:27" x14ac:dyDescent="0.25">
      <c r="A1783" s="24" t="s">
        <v>349</v>
      </c>
      <c r="B1783" s="22" t="s">
        <v>2349</v>
      </c>
      <c r="C1783" s="22" t="s">
        <v>2350</v>
      </c>
      <c r="D1783" s="35" t="str">
        <f>VLOOKUP(S1783, method!$A$1:$B$15, 2, 0)</f>
        <v>放頭</v>
      </c>
      <c r="E1783">
        <v>25</v>
      </c>
      <c r="F1783" s="28">
        <v>3</v>
      </c>
      <c r="G1783" t="s">
        <v>587</v>
      </c>
      <c r="H1783" t="s">
        <v>518</v>
      </c>
      <c r="I1783">
        <v>1000</v>
      </c>
      <c r="J1783" s="32" t="s">
        <v>446</v>
      </c>
      <c r="K1783">
        <v>3</v>
      </c>
      <c r="L1783">
        <v>6</v>
      </c>
      <c r="M1783">
        <v>63</v>
      </c>
      <c r="N1783" s="19" t="s">
        <v>94</v>
      </c>
      <c r="O1783" s="19" t="s">
        <v>101</v>
      </c>
      <c r="P1783" t="s">
        <v>474</v>
      </c>
      <c r="Q1783">
        <v>9.4</v>
      </c>
      <c r="R1783">
        <v>122</v>
      </c>
      <c r="S1783">
        <v>2</v>
      </c>
      <c r="T1783">
        <v>3</v>
      </c>
      <c r="U1783">
        <v>3</v>
      </c>
      <c r="Y1783" t="s">
        <v>1709</v>
      </c>
      <c r="Z1783">
        <v>1182</v>
      </c>
      <c r="AA1783" t="s">
        <v>546</v>
      </c>
    </row>
    <row r="1784" spans="1:27" x14ac:dyDescent="0.25">
      <c r="A1784" s="24" t="s">
        <v>349</v>
      </c>
      <c r="B1784" s="22" t="s">
        <v>2349</v>
      </c>
      <c r="C1784" s="22" t="s">
        <v>2350</v>
      </c>
      <c r="D1784" s="37" t="str">
        <f>VLOOKUP(S1784, method!$A$1:$B$15, 2, 0)</f>
        <v>中前</v>
      </c>
      <c r="E1784">
        <v>804</v>
      </c>
      <c r="F1784" s="28">
        <v>2</v>
      </c>
      <c r="G1784" t="s">
        <v>676</v>
      </c>
      <c r="H1784" t="s">
        <v>429</v>
      </c>
      <c r="I1784">
        <v>1000</v>
      </c>
      <c r="J1784" s="32" t="s">
        <v>435</v>
      </c>
      <c r="K1784">
        <v>3</v>
      </c>
      <c r="L1784">
        <v>6</v>
      </c>
      <c r="M1784">
        <v>62</v>
      </c>
      <c r="N1784" s="19" t="s">
        <v>94</v>
      </c>
      <c r="O1784" s="19" t="s">
        <v>101</v>
      </c>
      <c r="P1784" s="12" t="s">
        <v>591</v>
      </c>
      <c r="Q1784">
        <v>16</v>
      </c>
      <c r="R1784">
        <v>117</v>
      </c>
      <c r="S1784">
        <v>5</v>
      </c>
      <c r="T1784">
        <v>4</v>
      </c>
      <c r="U1784">
        <v>2</v>
      </c>
      <c r="Y1784" t="s">
        <v>1710</v>
      </c>
      <c r="Z1784">
        <v>1186</v>
      </c>
      <c r="AA1784" t="s">
        <v>546</v>
      </c>
    </row>
    <row r="1785" spans="1:27" x14ac:dyDescent="0.25">
      <c r="A1785" s="24" t="s">
        <v>349</v>
      </c>
      <c r="B1785" s="22" t="s">
        <v>2349</v>
      </c>
      <c r="C1785" s="22" t="s">
        <v>2350</v>
      </c>
      <c r="D1785" s="37" t="str">
        <f>VLOOKUP(S1785, method!$A$1:$B$15, 2, 0)</f>
        <v>中前</v>
      </c>
      <c r="E1785">
        <v>705</v>
      </c>
      <c r="F1785">
        <v>7</v>
      </c>
      <c r="G1785" t="s">
        <v>526</v>
      </c>
      <c r="H1785" t="s">
        <v>434</v>
      </c>
      <c r="I1785">
        <v>1000</v>
      </c>
      <c r="J1785" s="32" t="s">
        <v>435</v>
      </c>
      <c r="K1785">
        <v>3</v>
      </c>
      <c r="L1785">
        <v>6</v>
      </c>
      <c r="M1785">
        <v>62</v>
      </c>
      <c r="N1785" s="19" t="s">
        <v>94</v>
      </c>
      <c r="O1785" s="19" t="s">
        <v>101</v>
      </c>
      <c r="P1785" t="s">
        <v>474</v>
      </c>
      <c r="Q1785">
        <v>10</v>
      </c>
      <c r="R1785">
        <v>118</v>
      </c>
      <c r="S1785">
        <v>5</v>
      </c>
      <c r="T1785">
        <v>3</v>
      </c>
      <c r="U1785">
        <v>7</v>
      </c>
      <c r="Y1785" t="s">
        <v>1711</v>
      </c>
      <c r="Z1785">
        <v>1174</v>
      </c>
      <c r="AA1785" t="s">
        <v>546</v>
      </c>
    </row>
    <row r="1786" spans="1:27" x14ac:dyDescent="0.25">
      <c r="A1786" s="24" t="s">
        <v>349</v>
      </c>
      <c r="B1786" s="22" t="s">
        <v>2349</v>
      </c>
      <c r="C1786" s="22" t="s">
        <v>2350</v>
      </c>
      <c r="D1786" s="38" t="str">
        <f>VLOOKUP(S1786, method!$A$1:$B$15, 2, 0)</f>
        <v>留後</v>
      </c>
      <c r="E1786">
        <v>660</v>
      </c>
      <c r="F1786" s="28">
        <v>2</v>
      </c>
      <c r="G1786" t="s">
        <v>1341</v>
      </c>
      <c r="H1786" t="s">
        <v>429</v>
      </c>
      <c r="I1786">
        <v>1000</v>
      </c>
      <c r="J1786" s="32" t="s">
        <v>435</v>
      </c>
      <c r="K1786">
        <v>4</v>
      </c>
      <c r="L1786">
        <v>13</v>
      </c>
      <c r="M1786">
        <v>60</v>
      </c>
      <c r="N1786" s="19" t="s">
        <v>94</v>
      </c>
      <c r="O1786" s="20" t="s">
        <v>19</v>
      </c>
      <c r="P1786" s="12" t="s">
        <v>662</v>
      </c>
      <c r="Q1786">
        <v>4</v>
      </c>
      <c r="R1786">
        <v>135</v>
      </c>
      <c r="S1786">
        <v>13</v>
      </c>
      <c r="T1786">
        <v>6</v>
      </c>
      <c r="U1786">
        <v>2</v>
      </c>
      <c r="Y1786" t="s">
        <v>1404</v>
      </c>
      <c r="Z1786">
        <v>1186</v>
      </c>
      <c r="AA1786" t="s">
        <v>546</v>
      </c>
    </row>
    <row r="1787" spans="1:27" x14ac:dyDescent="0.25">
      <c r="A1787" s="24" t="s">
        <v>349</v>
      </c>
      <c r="B1787" s="22" t="s">
        <v>2349</v>
      </c>
      <c r="C1787" s="22" t="s">
        <v>2350</v>
      </c>
      <c r="D1787" s="37" t="str">
        <f>VLOOKUP(S1787, method!$A$1:$B$15, 2, 0)</f>
        <v>中前</v>
      </c>
      <c r="E1787">
        <v>582</v>
      </c>
      <c r="F1787" s="28">
        <v>2</v>
      </c>
      <c r="G1787" t="s">
        <v>1377</v>
      </c>
      <c r="H1787" t="s">
        <v>429</v>
      </c>
      <c r="I1787">
        <v>1000</v>
      </c>
      <c r="J1787" s="32" t="s">
        <v>435</v>
      </c>
      <c r="K1787">
        <v>4</v>
      </c>
      <c r="L1787">
        <v>14</v>
      </c>
      <c r="M1787">
        <v>59</v>
      </c>
      <c r="N1787" s="19" t="s">
        <v>94</v>
      </c>
      <c r="O1787" s="19" t="s">
        <v>101</v>
      </c>
      <c r="P1787" s="12" t="s">
        <v>591</v>
      </c>
      <c r="Q1787">
        <v>7.9</v>
      </c>
      <c r="R1787">
        <v>134</v>
      </c>
      <c r="S1787">
        <v>5</v>
      </c>
      <c r="T1787">
        <v>4</v>
      </c>
      <c r="U1787">
        <v>2</v>
      </c>
      <c r="Y1787" t="s">
        <v>1712</v>
      </c>
      <c r="Z1787">
        <v>1172</v>
      </c>
      <c r="AA1787" t="s">
        <v>546</v>
      </c>
    </row>
    <row r="1788" spans="1:27" x14ac:dyDescent="0.25">
      <c r="A1788" s="24" t="s">
        <v>349</v>
      </c>
      <c r="B1788" s="22" t="s">
        <v>2349</v>
      </c>
      <c r="C1788" s="22" t="s">
        <v>2350</v>
      </c>
      <c r="D1788" s="37" t="str">
        <f>VLOOKUP(S1788, method!$A$1:$B$15, 2, 0)</f>
        <v>中前</v>
      </c>
      <c r="E1788">
        <v>512</v>
      </c>
      <c r="F1788" s="34">
        <v>5</v>
      </c>
      <c r="G1788" t="s">
        <v>683</v>
      </c>
      <c r="H1788" t="s">
        <v>441</v>
      </c>
      <c r="I1788" s="43">
        <v>1200</v>
      </c>
      <c r="J1788" s="33" t="s">
        <v>499</v>
      </c>
      <c r="K1788">
        <v>3</v>
      </c>
      <c r="L1788">
        <v>5</v>
      </c>
      <c r="M1788">
        <v>60</v>
      </c>
      <c r="N1788" s="19" t="s">
        <v>94</v>
      </c>
      <c r="O1788" s="19" t="s">
        <v>101</v>
      </c>
      <c r="P1788">
        <v>3</v>
      </c>
      <c r="Q1788">
        <v>27</v>
      </c>
      <c r="R1788">
        <v>120</v>
      </c>
      <c r="S1788">
        <v>6</v>
      </c>
      <c r="T1788">
        <v>6</v>
      </c>
      <c r="U1788">
        <v>5</v>
      </c>
      <c r="Y1788" t="s">
        <v>1060</v>
      </c>
      <c r="Z1788">
        <v>1166</v>
      </c>
      <c r="AA1788" t="s">
        <v>546</v>
      </c>
    </row>
    <row r="1789" spans="1:27" x14ac:dyDescent="0.25">
      <c r="A1789" s="24" t="s">
        <v>349</v>
      </c>
      <c r="B1789" s="22" t="s">
        <v>2349</v>
      </c>
      <c r="C1789" s="22" t="s">
        <v>2350</v>
      </c>
      <c r="D1789" s="36" t="str">
        <f>VLOOKUP(S1789, method!$A$1:$B$15, 2, 0)</f>
        <v>中後</v>
      </c>
      <c r="E1789">
        <v>436</v>
      </c>
      <c r="F1789">
        <v>6</v>
      </c>
      <c r="G1789" t="s">
        <v>463</v>
      </c>
      <c r="H1789" t="s">
        <v>441</v>
      </c>
      <c r="I1789" s="43">
        <v>1200</v>
      </c>
      <c r="J1789" s="32" t="s">
        <v>446</v>
      </c>
      <c r="K1789">
        <v>3</v>
      </c>
      <c r="L1789">
        <v>6</v>
      </c>
      <c r="M1789">
        <v>62</v>
      </c>
      <c r="N1789" s="19" t="s">
        <v>94</v>
      </c>
      <c r="O1789" s="19" t="s">
        <v>101</v>
      </c>
      <c r="P1789">
        <v>5</v>
      </c>
      <c r="Q1789">
        <v>18</v>
      </c>
      <c r="R1789">
        <v>115</v>
      </c>
      <c r="S1789">
        <v>9</v>
      </c>
      <c r="T1789">
        <v>9</v>
      </c>
      <c r="U1789">
        <v>6</v>
      </c>
      <c r="Y1789" t="s">
        <v>1713</v>
      </c>
      <c r="Z1789">
        <v>1162</v>
      </c>
      <c r="AA1789" t="s">
        <v>546</v>
      </c>
    </row>
    <row r="1790" spans="1:27" x14ac:dyDescent="0.25">
      <c r="A1790" s="24" t="s">
        <v>349</v>
      </c>
      <c r="B1790" s="22" t="s">
        <v>2349</v>
      </c>
      <c r="C1790" s="22" t="s">
        <v>2350</v>
      </c>
      <c r="D1790" s="37" t="str">
        <f>VLOOKUP(S1790, method!$A$1:$B$15, 2, 0)</f>
        <v>中前</v>
      </c>
      <c r="E1790">
        <v>416</v>
      </c>
      <c r="F1790">
        <v>9</v>
      </c>
      <c r="G1790" t="s">
        <v>1159</v>
      </c>
      <c r="H1790" t="s">
        <v>429</v>
      </c>
      <c r="I1790" s="43">
        <v>1200</v>
      </c>
      <c r="J1790" s="32" t="s">
        <v>435</v>
      </c>
      <c r="K1790">
        <v>3</v>
      </c>
      <c r="L1790">
        <v>11</v>
      </c>
      <c r="M1790">
        <v>64</v>
      </c>
      <c r="N1790" s="19" t="s">
        <v>94</v>
      </c>
      <c r="O1790" s="20" t="s">
        <v>58</v>
      </c>
      <c r="P1790" t="s">
        <v>519</v>
      </c>
      <c r="Q1790">
        <v>38</v>
      </c>
      <c r="R1790">
        <v>122</v>
      </c>
      <c r="S1790">
        <v>6</v>
      </c>
      <c r="T1790">
        <v>10</v>
      </c>
      <c r="U1790">
        <v>9</v>
      </c>
      <c r="Y1790" t="s">
        <v>1126</v>
      </c>
      <c r="Z1790">
        <v>1169</v>
      </c>
      <c r="AA1790" t="s">
        <v>762</v>
      </c>
    </row>
    <row r="1791" spans="1:27" x14ac:dyDescent="0.25">
      <c r="A1791" s="24" t="s">
        <v>349</v>
      </c>
      <c r="B1791" s="22" t="s">
        <v>2349</v>
      </c>
      <c r="C1791" s="22" t="s">
        <v>2350</v>
      </c>
      <c r="D1791" s="36" t="str">
        <f>VLOOKUP(S1791, method!$A$1:$B$15, 2, 0)</f>
        <v>中後</v>
      </c>
      <c r="E1791">
        <v>283</v>
      </c>
      <c r="F1791">
        <v>13</v>
      </c>
      <c r="G1791" t="s">
        <v>538</v>
      </c>
      <c r="H1791" t="s">
        <v>539</v>
      </c>
      <c r="I1791" s="43">
        <v>1200</v>
      </c>
      <c r="J1791" s="32" t="s">
        <v>435</v>
      </c>
      <c r="K1791">
        <v>3</v>
      </c>
      <c r="L1791">
        <v>6</v>
      </c>
      <c r="M1791">
        <v>65</v>
      </c>
      <c r="N1791" s="19" t="s">
        <v>94</v>
      </c>
      <c r="O1791" s="27" t="s">
        <v>93</v>
      </c>
      <c r="P1791" t="s">
        <v>572</v>
      </c>
      <c r="Q1791">
        <v>11</v>
      </c>
      <c r="R1791">
        <v>121</v>
      </c>
      <c r="S1791">
        <v>8</v>
      </c>
      <c r="T1791">
        <v>12</v>
      </c>
      <c r="U1791">
        <v>13</v>
      </c>
      <c r="Y1791" t="s">
        <v>1124</v>
      </c>
      <c r="Z1791">
        <v>1180</v>
      </c>
      <c r="AA1791" t="s">
        <v>26</v>
      </c>
    </row>
    <row r="1792" spans="1:27" x14ac:dyDescent="0.25">
      <c r="A1792" s="24" t="s">
        <v>349</v>
      </c>
      <c r="B1792" s="22" t="s">
        <v>2349</v>
      </c>
      <c r="C1792" s="22" t="s">
        <v>2350</v>
      </c>
      <c r="D1792" s="37" t="str">
        <f>VLOOKUP(S1792, method!$A$1:$B$15, 2, 0)</f>
        <v>中前</v>
      </c>
      <c r="E1792">
        <v>209</v>
      </c>
      <c r="F1792">
        <v>10</v>
      </c>
      <c r="G1792" t="s">
        <v>1053</v>
      </c>
      <c r="H1792" t="s">
        <v>429</v>
      </c>
      <c r="I1792">
        <v>1400</v>
      </c>
      <c r="J1792" s="32" t="s">
        <v>446</v>
      </c>
      <c r="K1792">
        <v>3</v>
      </c>
      <c r="L1792">
        <v>14</v>
      </c>
      <c r="M1792">
        <v>66</v>
      </c>
      <c r="N1792" s="19" t="s">
        <v>94</v>
      </c>
      <c r="O1792" s="17" t="s">
        <v>393</v>
      </c>
      <c r="P1792" t="s">
        <v>488</v>
      </c>
      <c r="Q1792">
        <v>6</v>
      </c>
      <c r="R1792">
        <v>122</v>
      </c>
      <c r="S1792">
        <v>7</v>
      </c>
      <c r="T1792">
        <v>7</v>
      </c>
      <c r="U1792">
        <v>7</v>
      </c>
      <c r="V1792">
        <v>10</v>
      </c>
      <c r="Y1792" t="s">
        <v>1648</v>
      </c>
      <c r="Z1792">
        <v>1175</v>
      </c>
      <c r="AA1792" t="s">
        <v>546</v>
      </c>
    </row>
    <row r="1793" spans="1:27" x14ac:dyDescent="0.25">
      <c r="A1793" s="24" t="s">
        <v>349</v>
      </c>
      <c r="B1793" s="22" t="s">
        <v>2349</v>
      </c>
      <c r="C1793" s="22" t="s">
        <v>2350</v>
      </c>
      <c r="D1793" s="35" t="str">
        <f>VLOOKUP(S1793, method!$A$1:$B$15, 2, 0)</f>
        <v>放頭</v>
      </c>
      <c r="E1793">
        <v>154</v>
      </c>
      <c r="F1793" s="28">
        <v>3</v>
      </c>
      <c r="G1793" t="s">
        <v>609</v>
      </c>
      <c r="H1793" t="s">
        <v>441</v>
      </c>
      <c r="I1793" s="43">
        <v>1200</v>
      </c>
      <c r="J1793" s="32" t="s">
        <v>446</v>
      </c>
      <c r="K1793">
        <v>3</v>
      </c>
      <c r="L1793">
        <v>1</v>
      </c>
      <c r="M1793">
        <v>66</v>
      </c>
      <c r="N1793" s="19" t="s">
        <v>94</v>
      </c>
      <c r="O1793" s="18" t="s">
        <v>116</v>
      </c>
      <c r="P1793" t="s">
        <v>519</v>
      </c>
      <c r="Q1793">
        <v>5.5</v>
      </c>
      <c r="R1793">
        <v>124</v>
      </c>
      <c r="S1793">
        <v>3</v>
      </c>
      <c r="T1793">
        <v>3</v>
      </c>
      <c r="U1793">
        <v>3</v>
      </c>
      <c r="Y1793" t="s">
        <v>366</v>
      </c>
      <c r="Z1793">
        <v>1181</v>
      </c>
      <c r="AA1793" t="s">
        <v>546</v>
      </c>
    </row>
    <row r="1794" spans="1:27" x14ac:dyDescent="0.25">
      <c r="A1794" s="24" t="s">
        <v>349</v>
      </c>
      <c r="B1794" s="23" t="s">
        <v>2363</v>
      </c>
      <c r="C1794" s="23" t="s">
        <v>2364</v>
      </c>
      <c r="D1794" s="37" t="str">
        <f>VLOOKUP(S1794, method!$A$1:$B$15, 2, 0)</f>
        <v>中前</v>
      </c>
      <c r="E1794">
        <v>64</v>
      </c>
      <c r="F1794">
        <v>12</v>
      </c>
      <c r="G1794" t="s">
        <v>585</v>
      </c>
      <c r="H1794" t="s">
        <v>539</v>
      </c>
      <c r="I1794" s="43">
        <v>1200</v>
      </c>
      <c r="J1794" s="32" t="s">
        <v>446</v>
      </c>
      <c r="K1794">
        <v>3</v>
      </c>
      <c r="L1794">
        <v>6</v>
      </c>
      <c r="M1794">
        <v>67</v>
      </c>
      <c r="N1794" s="16" t="s">
        <v>14</v>
      </c>
      <c r="O1794" s="22" t="s">
        <v>588</v>
      </c>
      <c r="P1794" t="s">
        <v>436</v>
      </c>
      <c r="Q1794">
        <v>33</v>
      </c>
      <c r="R1794">
        <v>115</v>
      </c>
      <c r="S1794">
        <v>6</v>
      </c>
      <c r="T1794">
        <v>8</v>
      </c>
      <c r="U1794">
        <v>12</v>
      </c>
      <c r="Y1794" t="s">
        <v>1509</v>
      </c>
      <c r="Z1794">
        <v>1094</v>
      </c>
      <c r="AA1794" t="s">
        <v>77</v>
      </c>
    </row>
    <row r="1795" spans="1:27" x14ac:dyDescent="0.25">
      <c r="A1795" s="24" t="s">
        <v>349</v>
      </c>
      <c r="B1795" s="23" t="s">
        <v>2363</v>
      </c>
      <c r="C1795" s="23" t="s">
        <v>2364</v>
      </c>
      <c r="D1795" s="36" t="str">
        <f>VLOOKUP(S1795, method!$A$1:$B$15, 2, 0)</f>
        <v>中後</v>
      </c>
      <c r="E1795">
        <v>9</v>
      </c>
      <c r="F1795">
        <v>7</v>
      </c>
      <c r="G1795" t="s">
        <v>433</v>
      </c>
      <c r="H1795" t="s">
        <v>434</v>
      </c>
      <c r="I1795" s="43">
        <v>1200</v>
      </c>
      <c r="J1795" s="32" t="s">
        <v>435</v>
      </c>
      <c r="K1795">
        <v>3</v>
      </c>
      <c r="L1795">
        <v>3</v>
      </c>
      <c r="M1795">
        <v>68</v>
      </c>
      <c r="N1795" s="16" t="s">
        <v>14</v>
      </c>
      <c r="O1795" s="23" t="s">
        <v>622</v>
      </c>
      <c r="P1795" t="s">
        <v>650</v>
      </c>
      <c r="Q1795">
        <v>57</v>
      </c>
      <c r="R1795">
        <v>125</v>
      </c>
      <c r="S1795">
        <v>8</v>
      </c>
      <c r="T1795">
        <v>7</v>
      </c>
      <c r="U1795">
        <v>7</v>
      </c>
      <c r="Y1795" t="s">
        <v>1714</v>
      </c>
      <c r="Z1795">
        <v>1078</v>
      </c>
      <c r="AA1795" t="s">
        <v>77</v>
      </c>
    </row>
    <row r="1796" spans="1:27" x14ac:dyDescent="0.25">
      <c r="A1796" s="24" t="s">
        <v>349</v>
      </c>
      <c r="B1796" s="23" t="s">
        <v>2363</v>
      </c>
      <c r="C1796" s="23" t="s">
        <v>2364</v>
      </c>
      <c r="D1796" s="38" t="str">
        <f>VLOOKUP(S1796, method!$A$1:$B$15, 2, 0)</f>
        <v>留後</v>
      </c>
      <c r="E1796">
        <v>816</v>
      </c>
      <c r="F1796">
        <v>10</v>
      </c>
      <c r="G1796" t="s">
        <v>709</v>
      </c>
      <c r="H1796" t="s">
        <v>441</v>
      </c>
      <c r="I1796" s="43">
        <v>1200</v>
      </c>
      <c r="J1796" s="32" t="s">
        <v>446</v>
      </c>
      <c r="K1796">
        <v>3</v>
      </c>
      <c r="L1796">
        <v>6</v>
      </c>
      <c r="M1796">
        <v>70</v>
      </c>
      <c r="N1796" s="16" t="s">
        <v>14</v>
      </c>
      <c r="O1796" s="18" t="s">
        <v>524</v>
      </c>
      <c r="P1796" t="s">
        <v>817</v>
      </c>
      <c r="Q1796">
        <v>17</v>
      </c>
      <c r="R1796">
        <v>120</v>
      </c>
      <c r="S1796">
        <v>11</v>
      </c>
      <c r="T1796">
        <v>11</v>
      </c>
      <c r="U1796">
        <v>10</v>
      </c>
      <c r="Y1796" t="s">
        <v>1151</v>
      </c>
      <c r="Z1796">
        <v>1106</v>
      </c>
      <c r="AA1796" t="s">
        <v>77</v>
      </c>
    </row>
    <row r="1797" spans="1:27" x14ac:dyDescent="0.25">
      <c r="A1797" s="24" t="s">
        <v>349</v>
      </c>
      <c r="B1797" s="23" t="s">
        <v>2363</v>
      </c>
      <c r="C1797" s="23" t="s">
        <v>2364</v>
      </c>
      <c r="D1797" s="37" t="str">
        <f>VLOOKUP(S1797, method!$A$1:$B$15, 2, 0)</f>
        <v>中前</v>
      </c>
      <c r="E1797">
        <v>723</v>
      </c>
      <c r="F1797">
        <v>7</v>
      </c>
      <c r="G1797" t="s">
        <v>1541</v>
      </c>
      <c r="H1797" t="s">
        <v>518</v>
      </c>
      <c r="I1797" s="43">
        <v>1200</v>
      </c>
      <c r="J1797" s="32" t="s">
        <v>435</v>
      </c>
      <c r="K1797">
        <v>3</v>
      </c>
      <c r="L1797">
        <v>9</v>
      </c>
      <c r="M1797">
        <v>72</v>
      </c>
      <c r="N1797" s="16" t="s">
        <v>14</v>
      </c>
      <c r="O1797" s="18" t="s">
        <v>524</v>
      </c>
      <c r="P1797" t="s">
        <v>600</v>
      </c>
      <c r="Q1797">
        <v>14</v>
      </c>
      <c r="R1797">
        <v>120</v>
      </c>
      <c r="S1797">
        <v>5</v>
      </c>
      <c r="T1797">
        <v>5</v>
      </c>
      <c r="U1797">
        <v>7</v>
      </c>
      <c r="Y1797" t="s">
        <v>280</v>
      </c>
      <c r="Z1797">
        <v>1113</v>
      </c>
      <c r="AA1797" t="s">
        <v>77</v>
      </c>
    </row>
    <row r="1798" spans="1:27" x14ac:dyDescent="0.25">
      <c r="A1798" s="24" t="s">
        <v>349</v>
      </c>
      <c r="B1798" s="23" t="s">
        <v>2363</v>
      </c>
      <c r="C1798" s="23" t="s">
        <v>2364</v>
      </c>
      <c r="D1798" s="37" t="str">
        <f>VLOOKUP(S1798, method!$A$1:$B$15, 2, 0)</f>
        <v>中前</v>
      </c>
      <c r="E1798">
        <v>667</v>
      </c>
      <c r="F1798" s="34">
        <v>5</v>
      </c>
      <c r="G1798" t="s">
        <v>1341</v>
      </c>
      <c r="H1798" t="s">
        <v>429</v>
      </c>
      <c r="I1798" s="43">
        <v>1200</v>
      </c>
      <c r="J1798" s="32" t="s">
        <v>435</v>
      </c>
      <c r="K1798">
        <v>3</v>
      </c>
      <c r="L1798">
        <v>6</v>
      </c>
      <c r="M1798">
        <v>73</v>
      </c>
      <c r="N1798" s="16" t="s">
        <v>14</v>
      </c>
      <c r="O1798" s="22" t="s">
        <v>588</v>
      </c>
      <c r="P1798" s="12" t="s">
        <v>464</v>
      </c>
      <c r="Q1798">
        <v>16</v>
      </c>
      <c r="R1798">
        <v>119</v>
      </c>
      <c r="S1798">
        <v>6</v>
      </c>
      <c r="T1798">
        <v>5</v>
      </c>
      <c r="U1798">
        <v>5</v>
      </c>
      <c r="Y1798" t="s">
        <v>1125</v>
      </c>
      <c r="Z1798">
        <v>1116</v>
      </c>
      <c r="AA1798" t="s">
        <v>77</v>
      </c>
    </row>
    <row r="1799" spans="1:27" x14ac:dyDescent="0.25">
      <c r="A1799" s="24" t="s">
        <v>349</v>
      </c>
      <c r="B1799" s="23" t="s">
        <v>2363</v>
      </c>
      <c r="C1799" s="23" t="s">
        <v>2364</v>
      </c>
      <c r="D1799" s="37" t="str">
        <f>VLOOKUP(S1799, method!$A$1:$B$15, 2, 0)</f>
        <v>中前</v>
      </c>
      <c r="E1799">
        <v>625</v>
      </c>
      <c r="F1799" s="28">
        <v>3</v>
      </c>
      <c r="G1799" t="s">
        <v>985</v>
      </c>
      <c r="H1799" t="s">
        <v>434</v>
      </c>
      <c r="I1799" s="43">
        <v>1200</v>
      </c>
      <c r="J1799" s="32" t="s">
        <v>435</v>
      </c>
      <c r="K1799">
        <v>3</v>
      </c>
      <c r="L1799">
        <v>3</v>
      </c>
      <c r="M1799">
        <v>73</v>
      </c>
      <c r="N1799" s="16" t="s">
        <v>14</v>
      </c>
      <c r="O1799" s="17" t="s">
        <v>393</v>
      </c>
      <c r="P1799" s="12" t="s">
        <v>464</v>
      </c>
      <c r="Q1799">
        <v>9.4</v>
      </c>
      <c r="R1799">
        <v>130</v>
      </c>
      <c r="S1799">
        <v>5</v>
      </c>
      <c r="T1799">
        <v>5</v>
      </c>
      <c r="U1799">
        <v>3</v>
      </c>
      <c r="Y1799" t="s">
        <v>1681</v>
      </c>
      <c r="Z1799">
        <v>1119</v>
      </c>
      <c r="AA1799" t="s">
        <v>77</v>
      </c>
    </row>
    <row r="1800" spans="1:27" x14ac:dyDescent="0.25">
      <c r="A1800" s="24" t="s">
        <v>349</v>
      </c>
      <c r="B1800" s="23" t="s">
        <v>2363</v>
      </c>
      <c r="C1800" s="23" t="s">
        <v>2364</v>
      </c>
      <c r="D1800" s="38" t="str">
        <f>VLOOKUP(S1800, method!$A$1:$B$15, 2, 0)</f>
        <v>留後</v>
      </c>
      <c r="E1800">
        <v>532</v>
      </c>
      <c r="F1800" s="34">
        <v>5</v>
      </c>
      <c r="G1800" t="s">
        <v>528</v>
      </c>
      <c r="H1800" t="s">
        <v>434</v>
      </c>
      <c r="I1800" s="43">
        <v>1200</v>
      </c>
      <c r="J1800" s="32" t="s">
        <v>446</v>
      </c>
      <c r="K1800">
        <v>3</v>
      </c>
      <c r="L1800">
        <v>9</v>
      </c>
      <c r="M1800">
        <v>73</v>
      </c>
      <c r="N1800" s="16" t="s">
        <v>14</v>
      </c>
      <c r="O1800" s="19" t="s">
        <v>407</v>
      </c>
      <c r="P1800">
        <v>3</v>
      </c>
      <c r="Q1800">
        <v>19</v>
      </c>
      <c r="R1800">
        <v>129</v>
      </c>
      <c r="S1800">
        <v>12</v>
      </c>
      <c r="T1800">
        <v>11</v>
      </c>
      <c r="U1800">
        <v>5</v>
      </c>
      <c r="Y1800" t="s">
        <v>1751</v>
      </c>
      <c r="Z1800">
        <v>1130</v>
      </c>
      <c r="AA1800" t="s">
        <v>77</v>
      </c>
    </row>
    <row r="1801" spans="1:27" x14ac:dyDescent="0.25">
      <c r="A1801" s="24" t="s">
        <v>349</v>
      </c>
      <c r="B1801" s="23" t="s">
        <v>2363</v>
      </c>
      <c r="C1801" s="23" t="s">
        <v>2364</v>
      </c>
      <c r="D1801" s="35" t="str">
        <f>VLOOKUP(S1801, method!$A$1:$B$15, 2, 0)</f>
        <v>放頭</v>
      </c>
      <c r="E1801">
        <v>456</v>
      </c>
      <c r="F1801">
        <v>8</v>
      </c>
      <c r="G1801" t="s">
        <v>1372</v>
      </c>
      <c r="H1801" t="s">
        <v>434</v>
      </c>
      <c r="I1801" s="43">
        <v>1200</v>
      </c>
      <c r="J1801" s="32" t="s">
        <v>435</v>
      </c>
      <c r="K1801">
        <v>3</v>
      </c>
      <c r="L1801">
        <v>11</v>
      </c>
      <c r="M1801">
        <v>73</v>
      </c>
      <c r="N1801" s="16" t="s">
        <v>14</v>
      </c>
      <c r="O1801" s="23" t="s">
        <v>622</v>
      </c>
      <c r="P1801" t="s">
        <v>519</v>
      </c>
      <c r="Q1801">
        <v>41</v>
      </c>
      <c r="R1801">
        <v>130</v>
      </c>
      <c r="S1801">
        <v>3</v>
      </c>
      <c r="T1801">
        <v>3</v>
      </c>
      <c r="U1801">
        <v>8</v>
      </c>
      <c r="Y1801" t="s">
        <v>1714</v>
      </c>
      <c r="Z1801">
        <v>1138</v>
      </c>
      <c r="AA1801" t="s">
        <v>77</v>
      </c>
    </row>
    <row r="1802" spans="1:27" x14ac:dyDescent="0.25">
      <c r="A1802" s="24" t="s">
        <v>349</v>
      </c>
      <c r="B1802" s="23" t="s">
        <v>2363</v>
      </c>
      <c r="C1802" s="23" t="s">
        <v>2364</v>
      </c>
      <c r="D1802" s="37" t="str">
        <f>VLOOKUP(S1802, method!$A$1:$B$15, 2, 0)</f>
        <v>中前</v>
      </c>
      <c r="E1802">
        <v>325</v>
      </c>
      <c r="F1802" s="28">
        <v>1</v>
      </c>
      <c r="G1802" t="s">
        <v>466</v>
      </c>
      <c r="H1802" t="s">
        <v>441</v>
      </c>
      <c r="I1802" s="43">
        <v>1200</v>
      </c>
      <c r="J1802" s="32" t="s">
        <v>435</v>
      </c>
      <c r="K1802">
        <v>3</v>
      </c>
      <c r="L1802">
        <v>1</v>
      </c>
      <c r="M1802">
        <v>65</v>
      </c>
      <c r="N1802" s="16" t="s">
        <v>14</v>
      </c>
      <c r="O1802" s="23" t="s">
        <v>622</v>
      </c>
      <c r="P1802" s="12" t="s">
        <v>431</v>
      </c>
      <c r="Q1802">
        <v>3.3</v>
      </c>
      <c r="R1802">
        <v>122</v>
      </c>
      <c r="S1802">
        <v>4</v>
      </c>
      <c r="T1802">
        <v>4</v>
      </c>
      <c r="U1802">
        <v>1</v>
      </c>
      <c r="Y1802" t="s">
        <v>384</v>
      </c>
      <c r="Z1802">
        <v>1118</v>
      </c>
      <c r="AA1802" t="s">
        <v>77</v>
      </c>
    </row>
    <row r="1803" spans="1:27" x14ac:dyDescent="0.25">
      <c r="A1803" s="24" t="s">
        <v>349</v>
      </c>
      <c r="B1803" s="23" t="s">
        <v>2363</v>
      </c>
      <c r="C1803" s="23" t="s">
        <v>2364</v>
      </c>
      <c r="D1803" s="37" t="str">
        <f>VLOOKUP(S1803, method!$A$1:$B$15, 2, 0)</f>
        <v>中前</v>
      </c>
      <c r="E1803">
        <v>279</v>
      </c>
      <c r="F1803" s="28">
        <v>1</v>
      </c>
      <c r="G1803" t="s">
        <v>538</v>
      </c>
      <c r="H1803" t="s">
        <v>539</v>
      </c>
      <c r="I1803" s="43">
        <v>1200</v>
      </c>
      <c r="J1803" s="32" t="s">
        <v>435</v>
      </c>
      <c r="K1803">
        <v>4</v>
      </c>
      <c r="L1803">
        <v>5</v>
      </c>
      <c r="M1803">
        <v>59</v>
      </c>
      <c r="N1803" s="16" t="s">
        <v>14</v>
      </c>
      <c r="O1803" s="17" t="s">
        <v>393</v>
      </c>
      <c r="P1803" s="12" t="s">
        <v>480</v>
      </c>
      <c r="Q1803">
        <v>5.4</v>
      </c>
      <c r="R1803">
        <v>135</v>
      </c>
      <c r="S1803">
        <v>4</v>
      </c>
      <c r="T1803">
        <v>4</v>
      </c>
      <c r="U1803">
        <v>1</v>
      </c>
      <c r="Y1803" t="s">
        <v>1729</v>
      </c>
      <c r="Z1803">
        <v>1113</v>
      </c>
      <c r="AA1803" t="s">
        <v>254</v>
      </c>
    </row>
    <row r="1804" spans="1:27" x14ac:dyDescent="0.25">
      <c r="A1804" s="24" t="s">
        <v>349</v>
      </c>
      <c r="B1804" s="23" t="s">
        <v>2363</v>
      </c>
      <c r="C1804" s="23" t="s">
        <v>2364</v>
      </c>
      <c r="D1804" s="35" t="str">
        <f>VLOOKUP(S1804, method!$A$1:$B$15, 2, 0)</f>
        <v>放頭</v>
      </c>
      <c r="E1804">
        <v>222</v>
      </c>
      <c r="F1804" s="34">
        <v>4</v>
      </c>
      <c r="G1804" t="s">
        <v>688</v>
      </c>
      <c r="H1804" t="s">
        <v>441</v>
      </c>
      <c r="I1804" s="43">
        <v>1200</v>
      </c>
      <c r="J1804" s="32" t="s">
        <v>435</v>
      </c>
      <c r="K1804">
        <v>4</v>
      </c>
      <c r="L1804">
        <v>10</v>
      </c>
      <c r="M1804">
        <v>59</v>
      </c>
      <c r="N1804" s="16" t="s">
        <v>14</v>
      </c>
      <c r="O1804" s="17" t="s">
        <v>393</v>
      </c>
      <c r="P1804" s="12" t="s">
        <v>456</v>
      </c>
      <c r="Q1804">
        <v>3.3</v>
      </c>
      <c r="R1804">
        <v>135</v>
      </c>
      <c r="S1804">
        <v>1</v>
      </c>
      <c r="T1804">
        <v>1</v>
      </c>
      <c r="U1804">
        <v>4</v>
      </c>
      <c r="Y1804" t="s">
        <v>1058</v>
      </c>
      <c r="Z1804">
        <v>1118</v>
      </c>
      <c r="AA1804" t="s">
        <v>16</v>
      </c>
    </row>
    <row r="1805" spans="1:27" x14ac:dyDescent="0.25">
      <c r="A1805" s="24" t="s">
        <v>349</v>
      </c>
      <c r="B1805" s="23" t="s">
        <v>2363</v>
      </c>
      <c r="C1805" s="23" t="s">
        <v>2364</v>
      </c>
      <c r="D1805" s="36" t="str">
        <f>VLOOKUP(S1805, method!$A$1:$B$15, 2, 0)</f>
        <v>中後</v>
      </c>
      <c r="E1805">
        <v>184</v>
      </c>
      <c r="F1805" s="34">
        <v>5</v>
      </c>
      <c r="G1805" t="s">
        <v>1319</v>
      </c>
      <c r="H1805" t="s">
        <v>506</v>
      </c>
      <c r="I1805" s="43">
        <v>1200</v>
      </c>
      <c r="J1805" s="32" t="s">
        <v>435</v>
      </c>
      <c r="K1805">
        <v>4</v>
      </c>
      <c r="L1805">
        <v>12</v>
      </c>
      <c r="M1805">
        <v>59</v>
      </c>
      <c r="N1805" s="16" t="s">
        <v>14</v>
      </c>
      <c r="O1805" s="24" t="s">
        <v>38</v>
      </c>
      <c r="P1805" t="s">
        <v>541</v>
      </c>
      <c r="Q1805">
        <v>4.2</v>
      </c>
      <c r="R1805">
        <v>135</v>
      </c>
      <c r="S1805">
        <v>8</v>
      </c>
      <c r="T1805">
        <v>7</v>
      </c>
      <c r="U1805">
        <v>5</v>
      </c>
      <c r="Y1805" t="s">
        <v>947</v>
      </c>
      <c r="Z1805">
        <v>1107</v>
      </c>
      <c r="AA1805" t="s">
        <v>16</v>
      </c>
    </row>
    <row r="1806" spans="1:27" x14ac:dyDescent="0.25">
      <c r="A1806" s="24" t="s">
        <v>349</v>
      </c>
      <c r="B1806" s="23" t="s">
        <v>2363</v>
      </c>
      <c r="C1806" s="23" t="s">
        <v>2364</v>
      </c>
      <c r="D1806" s="35" t="str">
        <f>VLOOKUP(S1806, method!$A$1:$B$15, 2, 0)</f>
        <v>放頭</v>
      </c>
      <c r="E1806">
        <v>114</v>
      </c>
      <c r="F1806" s="28">
        <v>2</v>
      </c>
      <c r="G1806" t="s">
        <v>723</v>
      </c>
      <c r="H1806" t="s">
        <v>506</v>
      </c>
      <c r="I1806" s="43">
        <v>1200</v>
      </c>
      <c r="J1806" s="32" t="s">
        <v>446</v>
      </c>
      <c r="K1806">
        <v>4</v>
      </c>
      <c r="L1806">
        <v>5</v>
      </c>
      <c r="M1806">
        <v>57</v>
      </c>
      <c r="N1806" s="16" t="s">
        <v>14</v>
      </c>
      <c r="O1806" s="24" t="s">
        <v>38</v>
      </c>
      <c r="P1806" s="12" t="s">
        <v>591</v>
      </c>
      <c r="Q1806">
        <v>3.4</v>
      </c>
      <c r="R1806">
        <v>133</v>
      </c>
      <c r="S1806">
        <v>2</v>
      </c>
      <c r="T1806">
        <v>3</v>
      </c>
      <c r="U1806">
        <v>2</v>
      </c>
      <c r="Y1806" t="s">
        <v>1752</v>
      </c>
      <c r="Z1806">
        <v>1100</v>
      </c>
      <c r="AA1806" t="s">
        <v>16</v>
      </c>
    </row>
    <row r="1807" spans="1:27" x14ac:dyDescent="0.25">
      <c r="A1807" s="24" t="s">
        <v>349</v>
      </c>
      <c r="B1807" s="23" t="s">
        <v>2363</v>
      </c>
      <c r="C1807" s="23" t="s">
        <v>2364</v>
      </c>
      <c r="D1807" s="35" t="str">
        <f>VLOOKUP(S1807, method!$A$1:$B$15, 2, 0)</f>
        <v>放頭</v>
      </c>
      <c r="E1807">
        <v>57</v>
      </c>
      <c r="F1807" s="28">
        <v>1</v>
      </c>
      <c r="G1807" t="s">
        <v>725</v>
      </c>
      <c r="H1807" t="s">
        <v>429</v>
      </c>
      <c r="I1807" s="43">
        <v>1200</v>
      </c>
      <c r="J1807" s="32" t="s">
        <v>435</v>
      </c>
      <c r="K1807">
        <v>4</v>
      </c>
      <c r="L1807">
        <v>7</v>
      </c>
      <c r="M1807">
        <v>50</v>
      </c>
      <c r="N1807" s="16" t="s">
        <v>14</v>
      </c>
      <c r="O1807" s="21" t="s">
        <v>392</v>
      </c>
      <c r="P1807" s="12" t="s">
        <v>464</v>
      </c>
      <c r="Q1807">
        <v>2.1</v>
      </c>
      <c r="R1807">
        <v>124</v>
      </c>
      <c r="S1807">
        <v>1</v>
      </c>
      <c r="T1807">
        <v>1</v>
      </c>
      <c r="U1807">
        <v>1</v>
      </c>
      <c r="Y1807" t="s">
        <v>1151</v>
      </c>
      <c r="Z1807">
        <v>1100</v>
      </c>
      <c r="AA1807" t="s">
        <v>16</v>
      </c>
    </row>
    <row r="1808" spans="1:27" x14ac:dyDescent="0.25">
      <c r="A1808" s="24" t="s">
        <v>349</v>
      </c>
      <c r="B1808" s="23" t="s">
        <v>2363</v>
      </c>
      <c r="C1808" s="23" t="s">
        <v>2364</v>
      </c>
      <c r="D1808" s="37" t="str">
        <f>VLOOKUP(S1808, method!$A$1:$B$15, 2, 0)</f>
        <v>中前</v>
      </c>
      <c r="E1808">
        <v>5</v>
      </c>
      <c r="F1808" s="28">
        <v>2</v>
      </c>
      <c r="G1808" t="s">
        <v>695</v>
      </c>
      <c r="H1808" t="s">
        <v>434</v>
      </c>
      <c r="I1808" s="43">
        <v>1200</v>
      </c>
      <c r="J1808" s="33" t="s">
        <v>499</v>
      </c>
      <c r="K1808">
        <v>4</v>
      </c>
      <c r="L1808">
        <v>3</v>
      </c>
      <c r="M1808">
        <v>49</v>
      </c>
      <c r="N1808" s="16" t="s">
        <v>14</v>
      </c>
      <c r="O1808" s="21" t="s">
        <v>392</v>
      </c>
      <c r="P1808" s="12" t="s">
        <v>456</v>
      </c>
      <c r="Q1808">
        <v>6.2</v>
      </c>
      <c r="R1808">
        <v>119</v>
      </c>
      <c r="S1808">
        <v>4</v>
      </c>
      <c r="T1808">
        <v>3</v>
      </c>
      <c r="U1808">
        <v>2</v>
      </c>
      <c r="Y1808" t="s">
        <v>1104</v>
      </c>
      <c r="Z1808">
        <v>1082</v>
      </c>
      <c r="AA1808" t="s">
        <v>16</v>
      </c>
    </row>
    <row r="1809" spans="1:27" x14ac:dyDescent="0.25">
      <c r="A1809" s="24" t="s">
        <v>349</v>
      </c>
      <c r="B1809" s="23" t="s">
        <v>2363</v>
      </c>
      <c r="C1809" s="23" t="s">
        <v>2364</v>
      </c>
      <c r="D1809" s="36" t="str">
        <f>VLOOKUP(S1809, method!$A$1:$B$15, 2, 0)</f>
        <v>中後</v>
      </c>
      <c r="E1809">
        <v>755</v>
      </c>
      <c r="F1809" s="34">
        <v>5</v>
      </c>
      <c r="G1809" t="s">
        <v>576</v>
      </c>
      <c r="H1809" t="s">
        <v>441</v>
      </c>
      <c r="I1809" s="43">
        <v>1200</v>
      </c>
      <c r="J1809" s="33" t="s">
        <v>577</v>
      </c>
      <c r="K1809">
        <v>4</v>
      </c>
      <c r="L1809">
        <v>8</v>
      </c>
      <c r="M1809">
        <v>52</v>
      </c>
      <c r="N1809" s="16" t="s">
        <v>14</v>
      </c>
      <c r="O1809" s="16" t="s">
        <v>13</v>
      </c>
      <c r="P1809" t="s">
        <v>474</v>
      </c>
      <c r="Q1809">
        <v>8.8000000000000007</v>
      </c>
      <c r="R1809">
        <v>127</v>
      </c>
      <c r="S1809">
        <v>8</v>
      </c>
      <c r="T1809">
        <v>7</v>
      </c>
      <c r="U1809">
        <v>5</v>
      </c>
      <c r="Y1809" t="s">
        <v>1475</v>
      </c>
      <c r="Z1809">
        <v>1103</v>
      </c>
      <c r="AA1809" t="s">
        <v>16</v>
      </c>
    </row>
    <row r="1810" spans="1:27" x14ac:dyDescent="0.25">
      <c r="A1810" s="24" t="s">
        <v>349</v>
      </c>
      <c r="B1810" s="23" t="s">
        <v>2363</v>
      </c>
      <c r="C1810" s="23" t="s">
        <v>2364</v>
      </c>
      <c r="D1810" s="37" t="str">
        <f>VLOOKUP(S1810, method!$A$1:$B$15, 2, 0)</f>
        <v>中前</v>
      </c>
      <c r="E1810">
        <v>682</v>
      </c>
      <c r="F1810">
        <v>6</v>
      </c>
      <c r="G1810" t="s">
        <v>940</v>
      </c>
      <c r="H1810" t="s">
        <v>441</v>
      </c>
      <c r="I1810">
        <v>1400</v>
      </c>
      <c r="J1810" s="32" t="s">
        <v>435</v>
      </c>
      <c r="K1810">
        <v>4</v>
      </c>
      <c r="L1810">
        <v>11</v>
      </c>
      <c r="M1810">
        <v>54</v>
      </c>
      <c r="N1810" s="16" t="s">
        <v>14</v>
      </c>
      <c r="O1810" s="16" t="s">
        <v>13</v>
      </c>
      <c r="P1810" t="s">
        <v>474</v>
      </c>
      <c r="Q1810">
        <v>28</v>
      </c>
      <c r="R1810">
        <v>130</v>
      </c>
      <c r="S1810">
        <v>5</v>
      </c>
      <c r="T1810">
        <v>6</v>
      </c>
      <c r="U1810">
        <v>5</v>
      </c>
      <c r="V1810">
        <v>6</v>
      </c>
      <c r="Y1810" t="s">
        <v>1632</v>
      </c>
      <c r="Z1810">
        <v>1098</v>
      </c>
      <c r="AA1810" t="s">
        <v>453</v>
      </c>
    </row>
    <row r="1811" spans="1:27" x14ac:dyDescent="0.25">
      <c r="A1811" s="24" t="s">
        <v>349</v>
      </c>
      <c r="B1811" s="23" t="s">
        <v>2363</v>
      </c>
      <c r="C1811" s="23" t="s">
        <v>2364</v>
      </c>
      <c r="D1811" s="38" t="str">
        <f>VLOOKUP(S1811, method!$A$1:$B$15, 2, 0)</f>
        <v>留後</v>
      </c>
      <c r="E1811">
        <v>642</v>
      </c>
      <c r="F1811">
        <v>8</v>
      </c>
      <c r="G1811" t="s">
        <v>582</v>
      </c>
      <c r="H1811" t="s">
        <v>518</v>
      </c>
      <c r="I1811">
        <v>1400</v>
      </c>
      <c r="J1811" s="32" t="s">
        <v>435</v>
      </c>
      <c r="K1811">
        <v>4</v>
      </c>
      <c r="L1811">
        <v>7</v>
      </c>
      <c r="M1811">
        <v>56</v>
      </c>
      <c r="N1811" s="16" t="s">
        <v>14</v>
      </c>
      <c r="O1811" s="23" t="s">
        <v>487</v>
      </c>
      <c r="P1811" t="s">
        <v>629</v>
      </c>
      <c r="Q1811">
        <v>15</v>
      </c>
      <c r="R1811">
        <v>127</v>
      </c>
      <c r="S1811">
        <v>11</v>
      </c>
      <c r="T1811">
        <v>11</v>
      </c>
      <c r="U1811">
        <v>8</v>
      </c>
      <c r="V1811">
        <v>8</v>
      </c>
      <c r="Y1811" t="s">
        <v>1753</v>
      </c>
      <c r="Z1811">
        <v>1102</v>
      </c>
      <c r="AA1811" t="s">
        <v>77</v>
      </c>
    </row>
    <row r="1812" spans="1:27" x14ac:dyDescent="0.25">
      <c r="A1812" s="24" t="s">
        <v>349</v>
      </c>
      <c r="B1812" s="23" t="s">
        <v>2363</v>
      </c>
      <c r="C1812" s="23" t="s">
        <v>2364</v>
      </c>
      <c r="D1812" s="38" t="str">
        <f>VLOOKUP(S1812, method!$A$1:$B$15, 2, 0)</f>
        <v>留後</v>
      </c>
      <c r="E1812">
        <v>584</v>
      </c>
      <c r="F1812">
        <v>6</v>
      </c>
      <c r="G1812" t="s">
        <v>1134</v>
      </c>
      <c r="H1812" t="s">
        <v>429</v>
      </c>
      <c r="I1812" s="43">
        <v>1200</v>
      </c>
      <c r="J1812" s="32" t="s">
        <v>446</v>
      </c>
      <c r="K1812">
        <v>4</v>
      </c>
      <c r="L1812">
        <v>5</v>
      </c>
      <c r="M1812">
        <v>58</v>
      </c>
      <c r="N1812" s="16" t="s">
        <v>14</v>
      </c>
      <c r="O1812" s="18" t="s">
        <v>524</v>
      </c>
      <c r="P1812">
        <v>5</v>
      </c>
      <c r="Q1812">
        <v>8.3000000000000007</v>
      </c>
      <c r="R1812">
        <v>124</v>
      </c>
      <c r="S1812">
        <v>11</v>
      </c>
      <c r="T1812">
        <v>10</v>
      </c>
      <c r="U1812">
        <v>6</v>
      </c>
      <c r="Y1812" t="s">
        <v>128</v>
      </c>
      <c r="Z1812">
        <v>1097</v>
      </c>
      <c r="AA1812" t="s">
        <v>77</v>
      </c>
    </row>
    <row r="1813" spans="1:27" x14ac:dyDescent="0.25">
      <c r="A1813" s="24" t="s">
        <v>349</v>
      </c>
      <c r="B1813" s="23" t="s">
        <v>2363</v>
      </c>
      <c r="C1813" s="23" t="s">
        <v>2364</v>
      </c>
      <c r="D1813" s="37" t="str">
        <f>VLOOKUP(S1813, method!$A$1:$B$15, 2, 0)</f>
        <v>中前</v>
      </c>
      <c r="E1813">
        <v>548</v>
      </c>
      <c r="F1813">
        <v>10</v>
      </c>
      <c r="G1813" t="s">
        <v>972</v>
      </c>
      <c r="H1813" t="s">
        <v>539</v>
      </c>
      <c r="I1813" s="43">
        <v>1200</v>
      </c>
      <c r="J1813" s="32" t="s">
        <v>435</v>
      </c>
      <c r="K1813">
        <v>4</v>
      </c>
      <c r="L1813">
        <v>4</v>
      </c>
      <c r="M1813">
        <v>59</v>
      </c>
      <c r="N1813" s="16" t="s">
        <v>14</v>
      </c>
      <c r="O1813" s="22" t="s">
        <v>471</v>
      </c>
      <c r="P1813" t="s">
        <v>629</v>
      </c>
      <c r="Q1813">
        <v>11</v>
      </c>
      <c r="R1813">
        <v>132</v>
      </c>
      <c r="S1813">
        <v>5</v>
      </c>
      <c r="T1813">
        <v>6</v>
      </c>
      <c r="U1813">
        <v>10</v>
      </c>
      <c r="Y1813" t="s">
        <v>1193</v>
      </c>
      <c r="Z1813">
        <v>1098</v>
      </c>
      <c r="AA1813" t="s">
        <v>77</v>
      </c>
    </row>
    <row r="1814" spans="1:27" x14ac:dyDescent="0.25">
      <c r="A1814" s="24" t="s">
        <v>349</v>
      </c>
      <c r="B1814" s="23" t="s">
        <v>2363</v>
      </c>
      <c r="C1814" s="23" t="s">
        <v>2364</v>
      </c>
      <c r="D1814" s="36" t="str">
        <f>VLOOKUP(S1814, method!$A$1:$B$15, 2, 0)</f>
        <v>中後</v>
      </c>
      <c r="E1814">
        <v>374</v>
      </c>
      <c r="F1814" s="28">
        <v>3</v>
      </c>
      <c r="G1814" t="s">
        <v>870</v>
      </c>
      <c r="H1814" t="s">
        <v>539</v>
      </c>
      <c r="I1814" s="43">
        <v>1200</v>
      </c>
      <c r="J1814" s="32" t="s">
        <v>435</v>
      </c>
      <c r="K1814">
        <v>4</v>
      </c>
      <c r="L1814">
        <v>6</v>
      </c>
      <c r="M1814">
        <v>59</v>
      </c>
      <c r="N1814" s="16" t="s">
        <v>14</v>
      </c>
      <c r="O1814" s="23" t="s">
        <v>487</v>
      </c>
      <c r="P1814" t="s">
        <v>474</v>
      </c>
      <c r="Q1814">
        <v>3.1</v>
      </c>
      <c r="R1814">
        <v>129</v>
      </c>
      <c r="S1814">
        <v>9</v>
      </c>
      <c r="T1814">
        <v>9</v>
      </c>
      <c r="U1814">
        <v>3</v>
      </c>
      <c r="Y1814" t="s">
        <v>1156</v>
      </c>
      <c r="Z1814">
        <v>1113</v>
      </c>
      <c r="AA1814" t="s">
        <v>77</v>
      </c>
    </row>
    <row r="1815" spans="1:27" x14ac:dyDescent="0.25">
      <c r="A1815" s="24" t="s">
        <v>349</v>
      </c>
      <c r="B1815" s="23" t="s">
        <v>2363</v>
      </c>
      <c r="C1815" s="23" t="s">
        <v>2364</v>
      </c>
      <c r="D1815" s="35" t="str">
        <f>VLOOKUP(S1815, method!$A$1:$B$15, 2, 0)</f>
        <v>放頭</v>
      </c>
      <c r="E1815">
        <v>271</v>
      </c>
      <c r="F1815" s="28">
        <v>2</v>
      </c>
      <c r="G1815" t="s">
        <v>747</v>
      </c>
      <c r="H1815" t="s">
        <v>429</v>
      </c>
      <c r="I1815">
        <v>1400</v>
      </c>
      <c r="J1815" s="32" t="s">
        <v>435</v>
      </c>
      <c r="K1815" t="s">
        <v>540</v>
      </c>
      <c r="L1815">
        <v>6</v>
      </c>
      <c r="M1815">
        <v>57</v>
      </c>
      <c r="N1815" s="16" t="s">
        <v>14</v>
      </c>
      <c r="O1815" s="20" t="s">
        <v>19</v>
      </c>
      <c r="P1815" s="12" t="s">
        <v>480</v>
      </c>
      <c r="Q1815">
        <v>1.6</v>
      </c>
      <c r="R1815">
        <v>134</v>
      </c>
      <c r="S1815">
        <v>3</v>
      </c>
      <c r="T1815">
        <v>1</v>
      </c>
      <c r="U1815">
        <v>1</v>
      </c>
      <c r="V1815">
        <v>2</v>
      </c>
      <c r="Y1815" t="s">
        <v>1754</v>
      </c>
      <c r="Z1815">
        <v>1107</v>
      </c>
      <c r="AA1815" t="s">
        <v>890</v>
      </c>
    </row>
    <row r="1816" spans="1:27" x14ac:dyDescent="0.25">
      <c r="A1816" s="24" t="s">
        <v>349</v>
      </c>
      <c r="B1816" s="23" t="s">
        <v>2363</v>
      </c>
      <c r="C1816" s="23" t="s">
        <v>2364</v>
      </c>
      <c r="D1816" s="37" t="str">
        <f>VLOOKUP(S1816, method!$A$1:$B$15, 2, 0)</f>
        <v>中前</v>
      </c>
      <c r="E1816">
        <v>200</v>
      </c>
      <c r="F1816">
        <v>6</v>
      </c>
      <c r="G1816" t="s">
        <v>809</v>
      </c>
      <c r="H1816" t="s">
        <v>429</v>
      </c>
      <c r="I1816">
        <v>1400</v>
      </c>
      <c r="J1816" s="32" t="s">
        <v>435</v>
      </c>
      <c r="K1816">
        <v>4</v>
      </c>
      <c r="L1816">
        <v>5</v>
      </c>
      <c r="M1816">
        <v>57</v>
      </c>
      <c r="N1816" s="16" t="s">
        <v>14</v>
      </c>
      <c r="O1816" s="17" t="s">
        <v>393</v>
      </c>
      <c r="P1816" t="s">
        <v>541</v>
      </c>
      <c r="Q1816">
        <v>7.2</v>
      </c>
      <c r="R1816">
        <v>133</v>
      </c>
      <c r="S1816">
        <v>4</v>
      </c>
      <c r="T1816">
        <v>4</v>
      </c>
      <c r="U1816">
        <v>4</v>
      </c>
      <c r="V1816">
        <v>6</v>
      </c>
      <c r="Y1816" t="s">
        <v>954</v>
      </c>
      <c r="Z1816">
        <v>1126</v>
      </c>
      <c r="AA1816" t="s">
        <v>16</v>
      </c>
    </row>
    <row r="1817" spans="1:27" x14ac:dyDescent="0.25">
      <c r="A1817" s="24" t="s">
        <v>349</v>
      </c>
      <c r="B1817" s="23" t="s">
        <v>2363</v>
      </c>
      <c r="C1817" s="23" t="s">
        <v>2364</v>
      </c>
      <c r="D1817" s="37" t="str">
        <f>VLOOKUP(S1817, method!$A$1:$B$15, 2, 0)</f>
        <v>中前</v>
      </c>
      <c r="E1817">
        <v>157</v>
      </c>
      <c r="F1817" s="28">
        <v>2</v>
      </c>
      <c r="G1817" t="s">
        <v>751</v>
      </c>
      <c r="H1817" t="s">
        <v>539</v>
      </c>
      <c r="I1817" s="43">
        <v>1200</v>
      </c>
      <c r="J1817" s="32" t="s">
        <v>435</v>
      </c>
      <c r="K1817" t="s">
        <v>540</v>
      </c>
      <c r="L1817">
        <v>1</v>
      </c>
      <c r="M1817">
        <v>57</v>
      </c>
      <c r="N1817" s="16" t="s">
        <v>14</v>
      </c>
      <c r="O1817" s="16" t="s">
        <v>13</v>
      </c>
      <c r="P1817" s="12" t="s">
        <v>456</v>
      </c>
      <c r="Q1817">
        <v>3.8</v>
      </c>
      <c r="R1817">
        <v>134</v>
      </c>
      <c r="S1817">
        <v>7</v>
      </c>
      <c r="T1817">
        <v>5</v>
      </c>
      <c r="U1817">
        <v>2</v>
      </c>
      <c r="Y1817" t="s">
        <v>277</v>
      </c>
      <c r="Z1817">
        <v>1127</v>
      </c>
      <c r="AA1817" t="s">
        <v>16</v>
      </c>
    </row>
    <row r="1818" spans="1:27" x14ac:dyDescent="0.25">
      <c r="A1818" s="24" t="s">
        <v>349</v>
      </c>
      <c r="B1818" s="23" t="s">
        <v>2363</v>
      </c>
      <c r="C1818" s="23" t="s">
        <v>2364</v>
      </c>
      <c r="D1818" s="36" t="str">
        <f>VLOOKUP(S1818, method!$A$1:$B$15, 2, 0)</f>
        <v>中後</v>
      </c>
      <c r="E1818">
        <v>37</v>
      </c>
      <c r="F1818" s="28">
        <v>1</v>
      </c>
      <c r="G1818" t="s">
        <v>756</v>
      </c>
      <c r="H1818" t="s">
        <v>429</v>
      </c>
      <c r="I1818" s="43">
        <v>1200</v>
      </c>
      <c r="J1818" s="32" t="s">
        <v>435</v>
      </c>
      <c r="K1818" t="s">
        <v>540</v>
      </c>
      <c r="L1818">
        <v>8</v>
      </c>
      <c r="M1818">
        <v>52</v>
      </c>
      <c r="N1818" s="16" t="s">
        <v>14</v>
      </c>
      <c r="O1818" s="24" t="s">
        <v>38</v>
      </c>
      <c r="P1818" s="12" t="s">
        <v>662</v>
      </c>
      <c r="Q1818">
        <v>17</v>
      </c>
      <c r="R1818">
        <v>124</v>
      </c>
      <c r="S1818">
        <v>9</v>
      </c>
      <c r="T1818">
        <v>8</v>
      </c>
      <c r="U1818">
        <v>1</v>
      </c>
      <c r="Y1818" t="s">
        <v>1127</v>
      </c>
      <c r="Z1818">
        <v>1120</v>
      </c>
      <c r="AA1818" t="s">
        <v>235</v>
      </c>
    </row>
  </sheetData>
  <phoneticPr fontId="3" type="noConversion"/>
  <conditionalFormatting sqref="K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:K104857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L2:L1048576">
    <cfRule type="colorScale" priority="2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M1">
    <cfRule type="colorScale" priority="5">
      <colorScale>
        <cfvo type="min"/>
        <cfvo type="max"/>
        <color rgb="FFFFEF9C"/>
        <color rgb="FF63BE7B"/>
      </colorScale>
    </cfRule>
  </conditionalFormatting>
  <conditionalFormatting sqref="M2:M1048576">
    <cfRule type="colorScale" priority="19">
      <colorScale>
        <cfvo type="min"/>
        <cfvo type="max"/>
        <color rgb="FFFFEF9C"/>
        <color rgb="FF63BE7B"/>
      </colorScale>
    </cfRule>
  </conditionalFormatting>
  <conditionalFormatting sqref="Q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Q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2:R1048576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1:X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:X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2">
      <colorScale>
        <cfvo type="min"/>
        <cfvo type="max"/>
        <color rgb="FFFFEF9C"/>
        <color rgb="FF63BE7B"/>
      </colorScale>
    </cfRule>
  </conditionalFormatting>
  <conditionalFormatting sqref="Z2:Z1048576">
    <cfRule type="colorScale" priority="16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329F6-49D3-4ED6-8C85-F0B9171CE96D}">
  <sheetPr codeName="工作表20"/>
  <dimension ref="A1:Q125"/>
  <sheetViews>
    <sheetView workbookViewId="0"/>
  </sheetViews>
  <sheetFormatPr defaultRowHeight="15.75" x14ac:dyDescent="0.25"/>
  <sheetData>
    <row r="1" spans="1:17" x14ac:dyDescent="0.25">
      <c r="A1" t="s">
        <v>2378</v>
      </c>
      <c r="B1" t="s">
        <v>1762</v>
      </c>
      <c r="C1" t="s">
        <v>2</v>
      </c>
      <c r="D1" t="s">
        <v>2379</v>
      </c>
      <c r="E1" t="s">
        <v>6</v>
      </c>
      <c r="F1" t="s">
        <v>2383</v>
      </c>
      <c r="G1" t="s">
        <v>2230</v>
      </c>
      <c r="H1" t="s">
        <v>4</v>
      </c>
      <c r="I1" t="s">
        <v>5</v>
      </c>
      <c r="J1" t="s">
        <v>2199</v>
      </c>
      <c r="K1" t="s">
        <v>2380</v>
      </c>
      <c r="L1" t="s">
        <v>2381</v>
      </c>
      <c r="M1" t="s">
        <v>2382</v>
      </c>
      <c r="N1" t="s">
        <v>3</v>
      </c>
      <c r="O1" t="s">
        <v>7</v>
      </c>
      <c r="P1" t="s">
        <v>2205</v>
      </c>
      <c r="Q1" t="s">
        <v>2206</v>
      </c>
    </row>
    <row r="3" spans="1:17" x14ac:dyDescent="0.25">
      <c r="A3" t="s">
        <v>1</v>
      </c>
      <c r="B3" t="s">
        <v>2384</v>
      </c>
      <c r="C3" t="s">
        <v>1755</v>
      </c>
    </row>
    <row r="4" spans="1:17" x14ac:dyDescent="0.25">
      <c r="A4" t="s">
        <v>1</v>
      </c>
      <c r="B4">
        <v>1</v>
      </c>
      <c r="C4" t="s">
        <v>12</v>
      </c>
      <c r="D4">
        <v>0.44964915371247649</v>
      </c>
      <c r="E4">
        <v>4</v>
      </c>
      <c r="F4">
        <v>0.38</v>
      </c>
      <c r="G4" t="s">
        <v>420</v>
      </c>
      <c r="H4" t="s">
        <v>13</v>
      </c>
      <c r="I4" t="s">
        <v>14</v>
      </c>
      <c r="J4">
        <v>1</v>
      </c>
      <c r="K4">
        <v>11</v>
      </c>
      <c r="L4">
        <v>5</v>
      </c>
      <c r="M4">
        <v>9</v>
      </c>
      <c r="N4">
        <v>135</v>
      </c>
      <c r="O4">
        <v>38</v>
      </c>
      <c r="P4">
        <v>1</v>
      </c>
      <c r="Q4">
        <v>49.49</v>
      </c>
    </row>
    <row r="5" spans="1:17" x14ac:dyDescent="0.25">
      <c r="A5" t="s">
        <v>1</v>
      </c>
      <c r="B5">
        <v>2</v>
      </c>
      <c r="C5" t="s">
        <v>18</v>
      </c>
      <c r="D5">
        <v>0.51451098368375858</v>
      </c>
      <c r="E5">
        <v>8</v>
      </c>
      <c r="F5">
        <v>0.17</v>
      </c>
      <c r="G5" t="s">
        <v>421</v>
      </c>
      <c r="H5" t="s">
        <v>19</v>
      </c>
      <c r="I5" t="s">
        <v>20</v>
      </c>
      <c r="J5">
        <v>4</v>
      </c>
      <c r="K5">
        <v>3</v>
      </c>
      <c r="L5">
        <v>2</v>
      </c>
      <c r="M5">
        <v>2</v>
      </c>
      <c r="N5">
        <v>135</v>
      </c>
      <c r="O5">
        <v>38</v>
      </c>
    </row>
    <row r="6" spans="1:17" x14ac:dyDescent="0.25">
      <c r="A6" t="s">
        <v>1</v>
      </c>
      <c r="B6">
        <v>3</v>
      </c>
      <c r="C6" t="s">
        <v>22</v>
      </c>
      <c r="D6">
        <v>0.46422107738652357</v>
      </c>
      <c r="E6">
        <v>5</v>
      </c>
      <c r="F6">
        <v>0.33</v>
      </c>
      <c r="G6" t="s">
        <v>420</v>
      </c>
      <c r="H6" t="s">
        <v>487</v>
      </c>
      <c r="I6" t="s">
        <v>24</v>
      </c>
      <c r="J6">
        <v>3</v>
      </c>
      <c r="K6">
        <v>6</v>
      </c>
      <c r="L6">
        <v>3</v>
      </c>
      <c r="M6">
        <v>4</v>
      </c>
      <c r="N6">
        <v>133</v>
      </c>
      <c r="O6">
        <v>38</v>
      </c>
    </row>
    <row r="7" spans="1:17" x14ac:dyDescent="0.25">
      <c r="A7" t="s">
        <v>1</v>
      </c>
      <c r="B7">
        <v>4</v>
      </c>
      <c r="C7" t="s">
        <v>28</v>
      </c>
      <c r="D7">
        <v>0.35921031746031751</v>
      </c>
      <c r="E7">
        <v>11</v>
      </c>
      <c r="F7">
        <v>0.17</v>
      </c>
      <c r="G7" t="s">
        <v>422</v>
      </c>
      <c r="H7" t="s">
        <v>29</v>
      </c>
      <c r="I7" t="s">
        <v>30</v>
      </c>
      <c r="J7">
        <v>8</v>
      </c>
      <c r="K7">
        <v>3</v>
      </c>
      <c r="L7">
        <v>4</v>
      </c>
      <c r="M7">
        <v>2</v>
      </c>
      <c r="N7">
        <v>135</v>
      </c>
      <c r="O7">
        <v>38</v>
      </c>
    </row>
    <row r="8" spans="1:17" x14ac:dyDescent="0.25">
      <c r="A8" t="s">
        <v>1</v>
      </c>
      <c r="B8">
        <v>5</v>
      </c>
      <c r="C8" t="s">
        <v>33</v>
      </c>
      <c r="D8">
        <v>0.3351398138646095</v>
      </c>
      <c r="E8">
        <v>7</v>
      </c>
      <c r="F8">
        <v>0.16</v>
      </c>
      <c r="G8" t="s">
        <v>420</v>
      </c>
      <c r="H8" t="s">
        <v>34</v>
      </c>
      <c r="I8" t="s">
        <v>35</v>
      </c>
      <c r="J8">
        <v>8</v>
      </c>
      <c r="K8">
        <v>13</v>
      </c>
      <c r="L8">
        <v>1</v>
      </c>
      <c r="M8">
        <v>4</v>
      </c>
      <c r="N8">
        <v>132</v>
      </c>
      <c r="O8">
        <v>35</v>
      </c>
      <c r="P8">
        <v>1</v>
      </c>
      <c r="Q8">
        <v>50.21</v>
      </c>
    </row>
    <row r="9" spans="1:17" x14ac:dyDescent="0.25">
      <c r="A9" t="s">
        <v>1</v>
      </c>
      <c r="B9">
        <v>6</v>
      </c>
      <c r="C9" t="s">
        <v>37</v>
      </c>
      <c r="D9">
        <v>0.47260926712692519</v>
      </c>
      <c r="E9">
        <v>1</v>
      </c>
      <c r="F9">
        <v>0.41</v>
      </c>
      <c r="G9" t="s">
        <v>421</v>
      </c>
      <c r="H9" t="s">
        <v>38</v>
      </c>
      <c r="I9" t="s">
        <v>39</v>
      </c>
      <c r="J9">
        <v>6</v>
      </c>
      <c r="K9">
        <v>12</v>
      </c>
      <c r="L9">
        <v>6</v>
      </c>
      <c r="M9">
        <v>6</v>
      </c>
      <c r="N9">
        <v>129</v>
      </c>
      <c r="O9">
        <v>32</v>
      </c>
      <c r="P9">
        <v>1</v>
      </c>
      <c r="Q9">
        <v>49.1</v>
      </c>
    </row>
    <row r="10" spans="1:17" x14ac:dyDescent="0.25">
      <c r="A10" t="s">
        <v>1</v>
      </c>
      <c r="B10">
        <v>7</v>
      </c>
      <c r="C10" t="s">
        <v>43</v>
      </c>
      <c r="D10">
        <v>0.59421804511278198</v>
      </c>
      <c r="E10">
        <v>2</v>
      </c>
      <c r="F10">
        <v>0.43</v>
      </c>
      <c r="G10" t="s">
        <v>421</v>
      </c>
      <c r="H10" t="s">
        <v>44</v>
      </c>
      <c r="I10" t="s">
        <v>45</v>
      </c>
      <c r="J10">
        <v>5</v>
      </c>
      <c r="K10">
        <v>6</v>
      </c>
      <c r="L10">
        <v>5</v>
      </c>
      <c r="M10">
        <v>5</v>
      </c>
      <c r="N10">
        <v>124</v>
      </c>
      <c r="O10">
        <v>27</v>
      </c>
      <c r="P10">
        <v>1</v>
      </c>
      <c r="Q10">
        <v>49.81</v>
      </c>
    </row>
    <row r="11" spans="1:17" x14ac:dyDescent="0.25">
      <c r="A11" t="s">
        <v>1</v>
      </c>
      <c r="B11">
        <v>8</v>
      </c>
      <c r="C11" t="s">
        <v>48</v>
      </c>
      <c r="D11">
        <v>0.37677676027676027</v>
      </c>
      <c r="E11">
        <v>6</v>
      </c>
      <c r="F11">
        <v>0.21</v>
      </c>
      <c r="G11" t="s">
        <v>421</v>
      </c>
      <c r="H11" t="s">
        <v>49</v>
      </c>
      <c r="I11" t="s">
        <v>50</v>
      </c>
      <c r="J11">
        <v>2</v>
      </c>
      <c r="K11">
        <v>10</v>
      </c>
      <c r="L11">
        <v>11</v>
      </c>
      <c r="M11">
        <v>11</v>
      </c>
      <c r="N11">
        <v>123</v>
      </c>
      <c r="O11">
        <v>26</v>
      </c>
    </row>
    <row r="12" spans="1:17" x14ac:dyDescent="0.25">
      <c r="A12" t="s">
        <v>1</v>
      </c>
      <c r="B12">
        <v>9</v>
      </c>
      <c r="C12" t="s">
        <v>52</v>
      </c>
      <c r="D12">
        <v>0.5264363044363044</v>
      </c>
      <c r="E12">
        <v>9</v>
      </c>
      <c r="F12">
        <v>0.23</v>
      </c>
      <c r="G12" t="s">
        <v>421</v>
      </c>
      <c r="H12" t="s">
        <v>53</v>
      </c>
      <c r="I12" t="s">
        <v>20</v>
      </c>
      <c r="J12">
        <v>8</v>
      </c>
      <c r="K12">
        <v>7</v>
      </c>
      <c r="L12">
        <v>3</v>
      </c>
      <c r="M12">
        <v>2</v>
      </c>
      <c r="N12">
        <v>122</v>
      </c>
      <c r="O12">
        <v>25</v>
      </c>
      <c r="P12">
        <v>1</v>
      </c>
      <c r="Q12">
        <v>49.14</v>
      </c>
    </row>
    <row r="13" spans="1:17" x14ac:dyDescent="0.25">
      <c r="A13" t="s">
        <v>1</v>
      </c>
      <c r="B13">
        <v>10</v>
      </c>
      <c r="C13" t="s">
        <v>57</v>
      </c>
      <c r="D13">
        <v>0.50319480519480519</v>
      </c>
      <c r="E13">
        <v>3</v>
      </c>
      <c r="F13">
        <v>0.32</v>
      </c>
      <c r="G13" t="s">
        <v>422</v>
      </c>
      <c r="H13" t="s">
        <v>58</v>
      </c>
      <c r="I13" t="s">
        <v>59</v>
      </c>
      <c r="J13">
        <v>2</v>
      </c>
      <c r="K13">
        <v>6</v>
      </c>
      <c r="L13">
        <v>7</v>
      </c>
      <c r="M13">
        <v>11</v>
      </c>
      <c r="N13">
        <v>121</v>
      </c>
      <c r="O13">
        <v>24</v>
      </c>
      <c r="P13">
        <v>1</v>
      </c>
      <c r="Q13">
        <v>50.96</v>
      </c>
    </row>
    <row r="14" spans="1:17" x14ac:dyDescent="0.25">
      <c r="A14" t="s">
        <v>1</v>
      </c>
      <c r="B14">
        <v>11</v>
      </c>
      <c r="C14" t="s">
        <v>62</v>
      </c>
      <c r="D14">
        <v>0.46240860215053764</v>
      </c>
      <c r="E14">
        <v>10</v>
      </c>
      <c r="F14">
        <v>7.0000000000000007E-2</v>
      </c>
      <c r="G14" t="s">
        <v>421</v>
      </c>
      <c r="H14" t="s">
        <v>63</v>
      </c>
      <c r="I14" t="s">
        <v>64</v>
      </c>
      <c r="J14">
        <v>9</v>
      </c>
      <c r="K14">
        <v>6</v>
      </c>
      <c r="L14">
        <v>5</v>
      </c>
      <c r="M14">
        <v>3</v>
      </c>
      <c r="N14">
        <v>120</v>
      </c>
      <c r="O14">
        <v>23</v>
      </c>
      <c r="P14">
        <v>1</v>
      </c>
      <c r="Q14">
        <v>50.08</v>
      </c>
    </row>
    <row r="16" spans="1:17" x14ac:dyDescent="0.25">
      <c r="A16" t="s">
        <v>68</v>
      </c>
      <c r="B16" t="s">
        <v>1758</v>
      </c>
      <c r="C16" t="s">
        <v>1757</v>
      </c>
    </row>
    <row r="17" spans="1:17" x14ac:dyDescent="0.25">
      <c r="A17" t="s">
        <v>68</v>
      </c>
      <c r="B17">
        <v>1</v>
      </c>
      <c r="C17" t="s">
        <v>69</v>
      </c>
      <c r="D17">
        <v>0.43954684095860569</v>
      </c>
      <c r="E17">
        <v>7</v>
      </c>
      <c r="F17">
        <v>0.16</v>
      </c>
      <c r="G17" t="s">
        <v>422</v>
      </c>
      <c r="H17" t="s">
        <v>13</v>
      </c>
      <c r="I17" t="s">
        <v>20</v>
      </c>
      <c r="J17">
        <v>2</v>
      </c>
      <c r="K17">
        <v>4</v>
      </c>
      <c r="L17">
        <v>2</v>
      </c>
      <c r="M17">
        <v>6</v>
      </c>
      <c r="N17">
        <v>135</v>
      </c>
      <c r="O17">
        <v>60</v>
      </c>
      <c r="P17">
        <v>1</v>
      </c>
      <c r="Q17">
        <v>39.25</v>
      </c>
    </row>
    <row r="18" spans="1:17" x14ac:dyDescent="0.25">
      <c r="A18" t="s">
        <v>68</v>
      </c>
      <c r="B18">
        <v>2</v>
      </c>
      <c r="C18" t="s">
        <v>74</v>
      </c>
      <c r="D18">
        <v>0.48489498141263943</v>
      </c>
      <c r="E18">
        <v>2</v>
      </c>
      <c r="F18">
        <v>0.43</v>
      </c>
      <c r="G18" t="s">
        <v>421</v>
      </c>
      <c r="H18" t="s">
        <v>38</v>
      </c>
      <c r="I18" t="s">
        <v>39</v>
      </c>
      <c r="J18">
        <v>4</v>
      </c>
      <c r="K18">
        <v>4</v>
      </c>
      <c r="L18">
        <v>5</v>
      </c>
      <c r="M18">
        <v>8</v>
      </c>
      <c r="N18">
        <v>135</v>
      </c>
      <c r="O18">
        <v>60</v>
      </c>
      <c r="P18">
        <v>1</v>
      </c>
      <c r="Q18">
        <v>39.01</v>
      </c>
    </row>
    <row r="19" spans="1:17" x14ac:dyDescent="0.25">
      <c r="A19" t="s">
        <v>68</v>
      </c>
      <c r="B19">
        <v>3</v>
      </c>
      <c r="C19" t="s">
        <v>79</v>
      </c>
      <c r="D19">
        <v>0.49319201228878651</v>
      </c>
      <c r="E19">
        <v>11</v>
      </c>
      <c r="F19">
        <v>0.17</v>
      </c>
      <c r="G19" t="s">
        <v>422</v>
      </c>
      <c r="H19" t="s">
        <v>63</v>
      </c>
      <c r="I19" t="s">
        <v>80</v>
      </c>
      <c r="J19">
        <v>6</v>
      </c>
      <c r="K19">
        <v>2</v>
      </c>
      <c r="L19">
        <v>1</v>
      </c>
      <c r="M19">
        <v>4</v>
      </c>
      <c r="N19">
        <v>130</v>
      </c>
      <c r="O19">
        <v>55</v>
      </c>
      <c r="P19">
        <v>1</v>
      </c>
      <c r="Q19">
        <v>39.71</v>
      </c>
    </row>
    <row r="20" spans="1:17" x14ac:dyDescent="0.25">
      <c r="A20" t="s">
        <v>68</v>
      </c>
      <c r="B20">
        <v>4</v>
      </c>
      <c r="C20" t="s">
        <v>83</v>
      </c>
      <c r="D20">
        <v>0.435029770047554</v>
      </c>
      <c r="E20">
        <v>12</v>
      </c>
      <c r="F20">
        <v>0.18</v>
      </c>
      <c r="G20" t="s">
        <v>423</v>
      </c>
      <c r="H20" t="s">
        <v>84</v>
      </c>
      <c r="I20" t="s">
        <v>85</v>
      </c>
      <c r="J20">
        <v>5</v>
      </c>
      <c r="K20">
        <v>9</v>
      </c>
      <c r="L20">
        <v>12</v>
      </c>
      <c r="M20">
        <v>1</v>
      </c>
      <c r="N20">
        <v>128</v>
      </c>
      <c r="O20">
        <v>53</v>
      </c>
      <c r="P20">
        <v>1</v>
      </c>
      <c r="Q20">
        <v>39.67</v>
      </c>
    </row>
    <row r="21" spans="1:17" x14ac:dyDescent="0.25">
      <c r="A21" t="s">
        <v>68</v>
      </c>
      <c r="B21">
        <v>5</v>
      </c>
      <c r="C21" t="s">
        <v>88</v>
      </c>
      <c r="D21">
        <v>0.3195769293806725</v>
      </c>
      <c r="E21">
        <v>5</v>
      </c>
      <c r="F21">
        <v>0.33</v>
      </c>
      <c r="G21" t="s">
        <v>420</v>
      </c>
      <c r="H21" t="s">
        <v>34</v>
      </c>
      <c r="I21" t="s">
        <v>89</v>
      </c>
      <c r="J21">
        <v>4</v>
      </c>
      <c r="N21">
        <v>127</v>
      </c>
      <c r="O21">
        <v>52</v>
      </c>
      <c r="P21">
        <v>1</v>
      </c>
      <c r="Q21">
        <v>40.11</v>
      </c>
    </row>
    <row r="22" spans="1:17" x14ac:dyDescent="0.25">
      <c r="A22" t="s">
        <v>68</v>
      </c>
      <c r="B22">
        <v>6</v>
      </c>
      <c r="C22" t="s">
        <v>92</v>
      </c>
      <c r="D22">
        <v>0.51141939315707996</v>
      </c>
      <c r="E22">
        <v>6</v>
      </c>
      <c r="F22">
        <v>0.21</v>
      </c>
      <c r="G22" t="s">
        <v>422</v>
      </c>
      <c r="H22" t="s">
        <v>93</v>
      </c>
      <c r="I22" t="s">
        <v>94</v>
      </c>
      <c r="J22">
        <v>4</v>
      </c>
      <c r="K22">
        <v>4</v>
      </c>
      <c r="L22">
        <v>6</v>
      </c>
      <c r="M22">
        <v>5</v>
      </c>
      <c r="N22">
        <v>125</v>
      </c>
      <c r="O22">
        <v>50</v>
      </c>
      <c r="P22">
        <v>1</v>
      </c>
      <c r="Q22">
        <v>39.200000000000003</v>
      </c>
    </row>
    <row r="23" spans="1:17" x14ac:dyDescent="0.25">
      <c r="A23" t="s">
        <v>68</v>
      </c>
      <c r="B23">
        <v>7</v>
      </c>
      <c r="C23" t="s">
        <v>97</v>
      </c>
      <c r="D23">
        <v>0.36207982598138405</v>
      </c>
      <c r="E23">
        <v>8</v>
      </c>
      <c r="F23">
        <v>0.17</v>
      </c>
      <c r="G23" t="s">
        <v>421</v>
      </c>
      <c r="H23" t="s">
        <v>29</v>
      </c>
      <c r="I23" t="s">
        <v>14</v>
      </c>
      <c r="J23">
        <v>13</v>
      </c>
      <c r="K23">
        <v>4</v>
      </c>
      <c r="L23">
        <v>12</v>
      </c>
      <c r="M23">
        <v>5</v>
      </c>
      <c r="N23">
        <v>124</v>
      </c>
      <c r="O23">
        <v>49</v>
      </c>
      <c r="P23">
        <v>1</v>
      </c>
      <c r="Q23">
        <v>40.659999999999997</v>
      </c>
    </row>
    <row r="24" spans="1:17" x14ac:dyDescent="0.25">
      <c r="A24" t="s">
        <v>68</v>
      </c>
      <c r="B24">
        <v>8</v>
      </c>
      <c r="C24" t="s">
        <v>100</v>
      </c>
      <c r="D24">
        <v>0.38743181818181821</v>
      </c>
      <c r="E24">
        <v>10</v>
      </c>
      <c r="F24">
        <v>7.0000000000000007E-2</v>
      </c>
      <c r="G24" t="s">
        <v>422</v>
      </c>
      <c r="H24" t="s">
        <v>101</v>
      </c>
      <c r="I24" t="s">
        <v>35</v>
      </c>
      <c r="J24">
        <v>9</v>
      </c>
      <c r="K24">
        <v>12</v>
      </c>
      <c r="L24">
        <v>3</v>
      </c>
      <c r="M24">
        <v>4</v>
      </c>
      <c r="N24">
        <v>122</v>
      </c>
      <c r="O24">
        <v>47</v>
      </c>
      <c r="P24">
        <v>1</v>
      </c>
      <c r="Q24">
        <v>40.090000000000003</v>
      </c>
    </row>
    <row r="25" spans="1:17" x14ac:dyDescent="0.25">
      <c r="A25" t="s">
        <v>68</v>
      </c>
      <c r="B25">
        <v>9</v>
      </c>
      <c r="C25" t="s">
        <v>104</v>
      </c>
      <c r="D25">
        <v>0.40813824884792627</v>
      </c>
      <c r="E25">
        <v>4</v>
      </c>
      <c r="F25">
        <v>0.38</v>
      </c>
      <c r="G25" t="s">
        <v>422</v>
      </c>
      <c r="H25" t="s">
        <v>105</v>
      </c>
      <c r="I25" t="s">
        <v>106</v>
      </c>
      <c r="J25">
        <v>13</v>
      </c>
      <c r="K25">
        <v>9</v>
      </c>
      <c r="L25">
        <v>10</v>
      </c>
      <c r="N25">
        <v>122</v>
      </c>
      <c r="O25">
        <v>47</v>
      </c>
    </row>
    <row r="26" spans="1:17" x14ac:dyDescent="0.25">
      <c r="A26" t="s">
        <v>68</v>
      </c>
      <c r="B26">
        <v>10</v>
      </c>
      <c r="C26" t="s">
        <v>109</v>
      </c>
      <c r="D26">
        <v>0.50781390542328042</v>
      </c>
      <c r="E26">
        <v>9</v>
      </c>
      <c r="F26">
        <v>0.23</v>
      </c>
      <c r="G26" t="s">
        <v>423</v>
      </c>
      <c r="H26" t="s">
        <v>471</v>
      </c>
      <c r="I26" t="s">
        <v>111</v>
      </c>
      <c r="J26">
        <v>6</v>
      </c>
      <c r="K26">
        <v>6</v>
      </c>
      <c r="L26">
        <v>5</v>
      </c>
      <c r="M26">
        <v>7</v>
      </c>
      <c r="N26">
        <v>119</v>
      </c>
      <c r="O26">
        <v>46</v>
      </c>
      <c r="P26">
        <v>1</v>
      </c>
      <c r="Q26">
        <v>39.880000000000003</v>
      </c>
    </row>
    <row r="27" spans="1:17" x14ac:dyDescent="0.25">
      <c r="A27" t="s">
        <v>68</v>
      </c>
      <c r="B27">
        <v>11</v>
      </c>
      <c r="C27" t="s">
        <v>115</v>
      </c>
      <c r="D27">
        <v>0.57232626217672944</v>
      </c>
      <c r="E27">
        <v>3</v>
      </c>
      <c r="F27">
        <v>0.32</v>
      </c>
      <c r="G27" t="s">
        <v>422</v>
      </c>
      <c r="H27" t="s">
        <v>116</v>
      </c>
      <c r="I27" t="s">
        <v>50</v>
      </c>
      <c r="J27">
        <v>12</v>
      </c>
      <c r="K27">
        <v>1</v>
      </c>
      <c r="L27">
        <v>5</v>
      </c>
      <c r="M27">
        <v>5</v>
      </c>
      <c r="N27">
        <v>118</v>
      </c>
      <c r="O27">
        <v>43</v>
      </c>
      <c r="P27">
        <v>1</v>
      </c>
      <c r="Q27">
        <v>39.79</v>
      </c>
    </row>
    <row r="28" spans="1:17" x14ac:dyDescent="0.25">
      <c r="A28" t="s">
        <v>68</v>
      </c>
      <c r="B28">
        <v>12</v>
      </c>
      <c r="C28" t="s">
        <v>120</v>
      </c>
      <c r="D28">
        <v>0.66796323766526933</v>
      </c>
      <c r="E28">
        <v>1</v>
      </c>
      <c r="F28">
        <v>0.41</v>
      </c>
      <c r="G28" t="s">
        <v>421</v>
      </c>
      <c r="H28" t="s">
        <v>121</v>
      </c>
      <c r="I28" t="s">
        <v>24</v>
      </c>
      <c r="J28">
        <v>12</v>
      </c>
      <c r="K28">
        <v>2</v>
      </c>
      <c r="L28">
        <v>3</v>
      </c>
      <c r="M28">
        <v>3</v>
      </c>
      <c r="N28">
        <v>116</v>
      </c>
      <c r="O28">
        <v>41</v>
      </c>
      <c r="P28">
        <v>1</v>
      </c>
      <c r="Q28">
        <v>39.4</v>
      </c>
    </row>
    <row r="30" spans="1:17" x14ac:dyDescent="0.25">
      <c r="A30" t="s">
        <v>126</v>
      </c>
      <c r="B30" t="s">
        <v>1758</v>
      </c>
      <c r="C30" t="s">
        <v>1759</v>
      </c>
    </row>
    <row r="31" spans="1:17" x14ac:dyDescent="0.25">
      <c r="A31" t="s">
        <v>126</v>
      </c>
      <c r="B31">
        <v>1</v>
      </c>
      <c r="C31" t="s">
        <v>127</v>
      </c>
      <c r="D31">
        <v>0.38176611695652068</v>
      </c>
      <c r="E31">
        <v>9</v>
      </c>
      <c r="F31">
        <v>0.23</v>
      </c>
      <c r="G31" t="s">
        <v>422</v>
      </c>
      <c r="H31" t="s">
        <v>84</v>
      </c>
      <c r="I31" t="s">
        <v>24</v>
      </c>
      <c r="J31">
        <v>6</v>
      </c>
      <c r="K31">
        <v>10</v>
      </c>
      <c r="L31">
        <v>3</v>
      </c>
      <c r="M31">
        <v>4</v>
      </c>
      <c r="N31">
        <v>135</v>
      </c>
      <c r="O31">
        <v>57</v>
      </c>
      <c r="P31">
        <v>1</v>
      </c>
      <c r="Q31">
        <v>9.8000000000000007</v>
      </c>
    </row>
    <row r="32" spans="1:17" x14ac:dyDescent="0.25">
      <c r="A32" t="s">
        <v>126</v>
      </c>
      <c r="B32">
        <v>2</v>
      </c>
      <c r="C32" t="s">
        <v>130</v>
      </c>
      <c r="D32">
        <v>0.49846428571428569</v>
      </c>
      <c r="E32">
        <v>1</v>
      </c>
      <c r="F32">
        <v>0.41</v>
      </c>
      <c r="G32" t="s">
        <v>420</v>
      </c>
      <c r="H32" t="s">
        <v>29</v>
      </c>
      <c r="I32" t="s">
        <v>59</v>
      </c>
      <c r="J32">
        <v>3</v>
      </c>
      <c r="K32">
        <v>2</v>
      </c>
      <c r="L32">
        <v>3</v>
      </c>
      <c r="M32">
        <v>1</v>
      </c>
      <c r="N32">
        <v>135</v>
      </c>
      <c r="O32">
        <v>57</v>
      </c>
      <c r="P32">
        <v>1</v>
      </c>
      <c r="Q32">
        <v>9.2200000000000006</v>
      </c>
    </row>
    <row r="33" spans="1:17" x14ac:dyDescent="0.25">
      <c r="A33" t="s">
        <v>126</v>
      </c>
      <c r="B33">
        <v>3</v>
      </c>
      <c r="C33" t="s">
        <v>133</v>
      </c>
      <c r="D33">
        <v>0.31761813822751322</v>
      </c>
      <c r="E33">
        <v>7</v>
      </c>
      <c r="F33">
        <v>0.16</v>
      </c>
      <c r="G33" t="s">
        <v>421</v>
      </c>
      <c r="H33" t="s">
        <v>471</v>
      </c>
      <c r="I33" t="s">
        <v>20</v>
      </c>
      <c r="J33">
        <v>11</v>
      </c>
      <c r="K33">
        <v>12</v>
      </c>
      <c r="L33">
        <v>3</v>
      </c>
      <c r="M33">
        <v>3</v>
      </c>
      <c r="N33">
        <v>131</v>
      </c>
      <c r="O33">
        <v>55</v>
      </c>
      <c r="P33">
        <v>1</v>
      </c>
      <c r="Q33">
        <v>10.06</v>
      </c>
    </row>
    <row r="34" spans="1:17" x14ac:dyDescent="0.25">
      <c r="A34" t="s">
        <v>126</v>
      </c>
      <c r="B34">
        <v>4</v>
      </c>
      <c r="C34" t="s">
        <v>137</v>
      </c>
      <c r="D34">
        <v>0.44202307206068275</v>
      </c>
      <c r="E34">
        <v>6</v>
      </c>
      <c r="F34">
        <v>0.21</v>
      </c>
      <c r="G34" t="s">
        <v>420</v>
      </c>
      <c r="H34" t="s">
        <v>38</v>
      </c>
      <c r="I34" t="s">
        <v>138</v>
      </c>
      <c r="J34">
        <v>10</v>
      </c>
      <c r="K34">
        <v>8</v>
      </c>
      <c r="L34">
        <v>3</v>
      </c>
      <c r="M34">
        <v>1</v>
      </c>
      <c r="N34">
        <v>131</v>
      </c>
      <c r="O34">
        <v>53</v>
      </c>
      <c r="P34">
        <v>1</v>
      </c>
      <c r="Q34">
        <v>9.35</v>
      </c>
    </row>
    <row r="35" spans="1:17" x14ac:dyDescent="0.25">
      <c r="A35" t="s">
        <v>126</v>
      </c>
      <c r="B35">
        <v>5</v>
      </c>
      <c r="C35" t="s">
        <v>141</v>
      </c>
      <c r="D35">
        <v>0.45124807986496346</v>
      </c>
      <c r="E35">
        <v>5</v>
      </c>
      <c r="F35">
        <v>0.33</v>
      </c>
      <c r="G35" t="s">
        <v>420</v>
      </c>
      <c r="H35" t="s">
        <v>19</v>
      </c>
      <c r="I35" t="s">
        <v>94</v>
      </c>
      <c r="J35">
        <v>6</v>
      </c>
      <c r="K35">
        <v>3</v>
      </c>
      <c r="N35">
        <v>131</v>
      </c>
      <c r="O35">
        <v>53</v>
      </c>
    </row>
    <row r="36" spans="1:17" x14ac:dyDescent="0.25">
      <c r="A36" t="s">
        <v>126</v>
      </c>
      <c r="B36">
        <v>6</v>
      </c>
      <c r="C36" t="s">
        <v>144</v>
      </c>
      <c r="D36">
        <v>0.43768689601855432</v>
      </c>
      <c r="E36">
        <v>11</v>
      </c>
      <c r="F36">
        <v>0.17</v>
      </c>
      <c r="G36" t="s">
        <v>421</v>
      </c>
      <c r="H36" t="s">
        <v>53</v>
      </c>
      <c r="I36" t="s">
        <v>145</v>
      </c>
      <c r="J36">
        <v>6</v>
      </c>
      <c r="K36">
        <v>1</v>
      </c>
      <c r="L36">
        <v>5</v>
      </c>
      <c r="M36">
        <v>2</v>
      </c>
      <c r="N36">
        <v>131</v>
      </c>
      <c r="O36">
        <v>53</v>
      </c>
      <c r="P36">
        <v>1</v>
      </c>
      <c r="Q36">
        <v>9.0500000000000007</v>
      </c>
    </row>
    <row r="37" spans="1:17" x14ac:dyDescent="0.25">
      <c r="A37" t="s">
        <v>126</v>
      </c>
      <c r="B37">
        <v>7</v>
      </c>
      <c r="C37" t="s">
        <v>149</v>
      </c>
      <c r="D37">
        <v>0.40862849559199932</v>
      </c>
      <c r="E37">
        <v>8</v>
      </c>
      <c r="F37">
        <v>0.17</v>
      </c>
      <c r="G37" t="s">
        <v>422</v>
      </c>
      <c r="H37" t="s">
        <v>150</v>
      </c>
      <c r="I37" t="s">
        <v>35</v>
      </c>
      <c r="J37">
        <v>4</v>
      </c>
      <c r="K37">
        <v>11</v>
      </c>
      <c r="L37">
        <v>6</v>
      </c>
      <c r="M37">
        <v>3</v>
      </c>
      <c r="N37">
        <v>127</v>
      </c>
      <c r="O37">
        <v>49</v>
      </c>
      <c r="P37">
        <v>1</v>
      </c>
      <c r="Q37">
        <v>10.06</v>
      </c>
    </row>
    <row r="38" spans="1:17" x14ac:dyDescent="0.25">
      <c r="A38" t="s">
        <v>126</v>
      </c>
      <c r="B38">
        <v>8</v>
      </c>
      <c r="C38" t="s">
        <v>152</v>
      </c>
      <c r="D38">
        <v>0.53763431938431938</v>
      </c>
      <c r="E38">
        <v>4</v>
      </c>
      <c r="F38">
        <v>0.38</v>
      </c>
      <c r="G38" t="s">
        <v>420</v>
      </c>
      <c r="H38" t="s">
        <v>101</v>
      </c>
      <c r="I38" t="s">
        <v>111</v>
      </c>
      <c r="J38">
        <v>5</v>
      </c>
      <c r="K38">
        <v>4</v>
      </c>
      <c r="L38">
        <v>8</v>
      </c>
      <c r="M38">
        <v>6</v>
      </c>
      <c r="N38">
        <v>124</v>
      </c>
      <c r="O38">
        <v>46</v>
      </c>
      <c r="P38">
        <v>1</v>
      </c>
      <c r="Q38">
        <v>9.91</v>
      </c>
    </row>
    <row r="39" spans="1:17" x14ac:dyDescent="0.25">
      <c r="A39" t="s">
        <v>126</v>
      </c>
      <c r="B39">
        <v>9</v>
      </c>
      <c r="C39" t="s">
        <v>155</v>
      </c>
      <c r="D39">
        <v>0.42736090225563911</v>
      </c>
      <c r="E39">
        <v>12</v>
      </c>
      <c r="F39">
        <v>0.18</v>
      </c>
      <c r="G39" t="s">
        <v>420</v>
      </c>
      <c r="H39" t="s">
        <v>105</v>
      </c>
      <c r="I39" t="s">
        <v>45</v>
      </c>
      <c r="J39">
        <v>9</v>
      </c>
      <c r="K39">
        <v>7</v>
      </c>
      <c r="L39">
        <v>9</v>
      </c>
      <c r="M39">
        <v>6</v>
      </c>
      <c r="N39">
        <v>123</v>
      </c>
      <c r="O39">
        <v>45</v>
      </c>
      <c r="P39">
        <v>1</v>
      </c>
      <c r="Q39">
        <v>10.38</v>
      </c>
    </row>
    <row r="40" spans="1:17" x14ac:dyDescent="0.25">
      <c r="A40" t="s">
        <v>126</v>
      </c>
      <c r="B40">
        <v>10</v>
      </c>
      <c r="C40" t="s">
        <v>158</v>
      </c>
      <c r="D40">
        <v>0.64909062980030729</v>
      </c>
      <c r="E40">
        <v>3</v>
      </c>
      <c r="F40">
        <v>0.32</v>
      </c>
      <c r="G40" t="s">
        <v>421</v>
      </c>
      <c r="H40" t="s">
        <v>524</v>
      </c>
      <c r="I40" t="s">
        <v>106</v>
      </c>
      <c r="J40">
        <v>1</v>
      </c>
      <c r="K40">
        <v>5</v>
      </c>
      <c r="L40">
        <v>4</v>
      </c>
      <c r="M40">
        <v>6</v>
      </c>
      <c r="N40">
        <v>117</v>
      </c>
      <c r="O40">
        <v>44</v>
      </c>
      <c r="P40">
        <v>1</v>
      </c>
      <c r="Q40">
        <v>10.3</v>
      </c>
    </row>
    <row r="41" spans="1:17" x14ac:dyDescent="0.25">
      <c r="A41" t="s">
        <v>126</v>
      </c>
      <c r="B41">
        <v>11</v>
      </c>
      <c r="C41" t="s">
        <v>162</v>
      </c>
      <c r="D41">
        <v>0.60589355742296924</v>
      </c>
      <c r="E41">
        <v>2</v>
      </c>
      <c r="F41">
        <v>0.43</v>
      </c>
      <c r="G41" t="s">
        <v>420</v>
      </c>
      <c r="H41" t="s">
        <v>63</v>
      </c>
      <c r="I41" t="s">
        <v>85</v>
      </c>
      <c r="J41">
        <v>11</v>
      </c>
      <c r="K41">
        <v>3</v>
      </c>
      <c r="L41">
        <v>7</v>
      </c>
      <c r="M41">
        <v>7</v>
      </c>
      <c r="N41">
        <v>120</v>
      </c>
      <c r="O41">
        <v>42</v>
      </c>
      <c r="P41">
        <v>1</v>
      </c>
      <c r="Q41">
        <v>9.52</v>
      </c>
    </row>
    <row r="42" spans="1:17" x14ac:dyDescent="0.25">
      <c r="A42" t="s">
        <v>126</v>
      </c>
      <c r="B42">
        <v>12</v>
      </c>
      <c r="C42" t="s">
        <v>165</v>
      </c>
      <c r="D42">
        <v>0.4538350100603622</v>
      </c>
      <c r="E42">
        <v>10</v>
      </c>
      <c r="F42">
        <v>7.0000000000000007E-2</v>
      </c>
      <c r="G42" t="s">
        <v>421</v>
      </c>
      <c r="H42" t="s">
        <v>121</v>
      </c>
      <c r="I42" t="s">
        <v>166</v>
      </c>
      <c r="J42">
        <v>1</v>
      </c>
      <c r="K42">
        <v>3</v>
      </c>
      <c r="L42">
        <v>8</v>
      </c>
      <c r="M42">
        <v>12</v>
      </c>
      <c r="N42">
        <v>119</v>
      </c>
      <c r="O42">
        <v>41</v>
      </c>
      <c r="P42">
        <v>1</v>
      </c>
      <c r="Q42">
        <v>9.91</v>
      </c>
    </row>
    <row r="44" spans="1:17" x14ac:dyDescent="0.25">
      <c r="A44" t="s">
        <v>169</v>
      </c>
      <c r="B44" t="s">
        <v>1758</v>
      </c>
      <c r="C44" t="s">
        <v>1757</v>
      </c>
    </row>
    <row r="45" spans="1:17" x14ac:dyDescent="0.25">
      <c r="A45" t="s">
        <v>169</v>
      </c>
      <c r="B45">
        <v>1</v>
      </c>
      <c r="C45" t="s">
        <v>170</v>
      </c>
      <c r="D45">
        <v>0.38219500930143052</v>
      </c>
      <c r="E45">
        <v>10</v>
      </c>
      <c r="F45">
        <v>7.0000000000000007E-2</v>
      </c>
      <c r="G45" t="s">
        <v>422</v>
      </c>
      <c r="H45" t="s">
        <v>13</v>
      </c>
      <c r="I45" t="s">
        <v>171</v>
      </c>
      <c r="J45">
        <v>8</v>
      </c>
      <c r="K45">
        <v>7</v>
      </c>
      <c r="L45">
        <v>1</v>
      </c>
      <c r="M45">
        <v>3</v>
      </c>
      <c r="N45">
        <v>135</v>
      </c>
      <c r="O45">
        <v>60</v>
      </c>
      <c r="P45">
        <v>1</v>
      </c>
      <c r="Q45">
        <v>39.39</v>
      </c>
    </row>
    <row r="46" spans="1:17" x14ac:dyDescent="0.25">
      <c r="A46" t="s">
        <v>169</v>
      </c>
      <c r="B46">
        <v>2</v>
      </c>
      <c r="C46" t="s">
        <v>174</v>
      </c>
      <c r="D46">
        <v>0.43209961970899485</v>
      </c>
      <c r="E46">
        <v>9</v>
      </c>
      <c r="F46">
        <v>0.23</v>
      </c>
      <c r="G46" t="s">
        <v>422</v>
      </c>
      <c r="H46" t="s">
        <v>471</v>
      </c>
      <c r="I46" t="s">
        <v>111</v>
      </c>
      <c r="J46">
        <v>9</v>
      </c>
      <c r="K46">
        <v>3</v>
      </c>
      <c r="L46">
        <v>2</v>
      </c>
      <c r="M46">
        <v>8</v>
      </c>
      <c r="N46">
        <v>128</v>
      </c>
      <c r="O46">
        <v>55</v>
      </c>
      <c r="P46">
        <v>1</v>
      </c>
      <c r="Q46">
        <v>40.1</v>
      </c>
    </row>
    <row r="47" spans="1:17" x14ac:dyDescent="0.25">
      <c r="A47" t="s">
        <v>169</v>
      </c>
      <c r="B47">
        <v>3</v>
      </c>
      <c r="C47" t="s">
        <v>177</v>
      </c>
      <c r="D47">
        <v>0.30519468838509217</v>
      </c>
      <c r="E47">
        <v>6</v>
      </c>
      <c r="F47">
        <v>0.21</v>
      </c>
      <c r="G47" t="s">
        <v>422</v>
      </c>
      <c r="H47" t="s">
        <v>84</v>
      </c>
      <c r="I47" t="s">
        <v>24</v>
      </c>
      <c r="J47">
        <v>10</v>
      </c>
      <c r="K47">
        <v>13</v>
      </c>
      <c r="L47">
        <v>10</v>
      </c>
      <c r="M47">
        <v>8</v>
      </c>
      <c r="N47">
        <v>129</v>
      </c>
      <c r="O47">
        <v>54</v>
      </c>
      <c r="P47">
        <v>1</v>
      </c>
      <c r="Q47">
        <v>39.58</v>
      </c>
    </row>
    <row r="48" spans="1:17" x14ac:dyDescent="0.25">
      <c r="A48" t="s">
        <v>169</v>
      </c>
      <c r="B48">
        <v>4</v>
      </c>
      <c r="C48" t="s">
        <v>180</v>
      </c>
      <c r="D48">
        <v>0.53555654251692819</v>
      </c>
      <c r="E48">
        <v>11</v>
      </c>
      <c r="F48">
        <v>0.17</v>
      </c>
      <c r="G48" t="s">
        <v>421</v>
      </c>
      <c r="H48" t="s">
        <v>19</v>
      </c>
      <c r="I48" t="s">
        <v>138</v>
      </c>
      <c r="J48">
        <v>2</v>
      </c>
      <c r="K48">
        <v>2</v>
      </c>
      <c r="L48">
        <v>10</v>
      </c>
      <c r="M48">
        <v>4</v>
      </c>
      <c r="N48">
        <v>129</v>
      </c>
      <c r="O48">
        <v>54</v>
      </c>
      <c r="P48">
        <v>1</v>
      </c>
      <c r="Q48">
        <v>39.090000000000003</v>
      </c>
    </row>
    <row r="49" spans="1:17" x14ac:dyDescent="0.25">
      <c r="A49" t="s">
        <v>169</v>
      </c>
      <c r="B49">
        <v>5</v>
      </c>
      <c r="C49" t="s">
        <v>183</v>
      </c>
      <c r="D49">
        <v>0.46952880104686201</v>
      </c>
      <c r="E49">
        <v>1</v>
      </c>
      <c r="F49">
        <v>0.41</v>
      </c>
      <c r="G49" t="s">
        <v>422</v>
      </c>
      <c r="H49" t="s">
        <v>101</v>
      </c>
      <c r="I49" t="s">
        <v>184</v>
      </c>
      <c r="J49">
        <v>1</v>
      </c>
      <c r="K49">
        <v>11</v>
      </c>
      <c r="L49">
        <v>11</v>
      </c>
      <c r="M49">
        <v>3</v>
      </c>
      <c r="N49">
        <v>128</v>
      </c>
      <c r="O49">
        <v>53</v>
      </c>
      <c r="P49">
        <v>1</v>
      </c>
      <c r="Q49">
        <v>39.450000000000003</v>
      </c>
    </row>
    <row r="50" spans="1:17" x14ac:dyDescent="0.25">
      <c r="A50" t="s">
        <v>169</v>
      </c>
      <c r="B50">
        <v>6</v>
      </c>
      <c r="C50" t="s">
        <v>187</v>
      </c>
      <c r="D50">
        <v>0.57225996399103662</v>
      </c>
      <c r="E50">
        <v>2</v>
      </c>
      <c r="F50">
        <v>0.43</v>
      </c>
      <c r="G50" t="s">
        <v>420</v>
      </c>
      <c r="H50" t="s">
        <v>487</v>
      </c>
      <c r="I50" t="s">
        <v>39</v>
      </c>
      <c r="J50">
        <v>5</v>
      </c>
      <c r="K50">
        <v>10</v>
      </c>
      <c r="L50">
        <v>1</v>
      </c>
      <c r="M50">
        <v>7</v>
      </c>
      <c r="N50">
        <v>121</v>
      </c>
      <c r="O50">
        <v>48</v>
      </c>
    </row>
    <row r="51" spans="1:17" x14ac:dyDescent="0.25">
      <c r="A51" t="s">
        <v>169</v>
      </c>
      <c r="B51">
        <v>7</v>
      </c>
      <c r="C51" t="s">
        <v>189</v>
      </c>
      <c r="D51">
        <v>0.57351260504201684</v>
      </c>
      <c r="E51">
        <v>4</v>
      </c>
      <c r="F51">
        <v>0.38</v>
      </c>
      <c r="G51" t="s">
        <v>423</v>
      </c>
      <c r="H51" t="s">
        <v>121</v>
      </c>
      <c r="I51" t="s">
        <v>85</v>
      </c>
      <c r="J51">
        <v>7</v>
      </c>
      <c r="K51">
        <v>8</v>
      </c>
      <c r="L51">
        <v>5</v>
      </c>
      <c r="M51">
        <v>9</v>
      </c>
      <c r="N51">
        <v>121</v>
      </c>
      <c r="O51">
        <v>46</v>
      </c>
      <c r="P51">
        <v>1</v>
      </c>
      <c r="Q51">
        <v>39.82</v>
      </c>
    </row>
    <row r="52" spans="1:17" x14ac:dyDescent="0.25">
      <c r="A52" t="s">
        <v>169</v>
      </c>
      <c r="B52">
        <v>8</v>
      </c>
      <c r="C52" t="s">
        <v>193</v>
      </c>
      <c r="D52">
        <v>0.5911336788713657</v>
      </c>
      <c r="E52">
        <v>3</v>
      </c>
      <c r="F52">
        <v>0.32</v>
      </c>
      <c r="G52" t="s">
        <v>422</v>
      </c>
      <c r="H52" t="s">
        <v>93</v>
      </c>
      <c r="I52" t="s">
        <v>94</v>
      </c>
      <c r="J52">
        <v>2</v>
      </c>
      <c r="K52">
        <v>6</v>
      </c>
      <c r="L52">
        <v>7</v>
      </c>
      <c r="M52">
        <v>6</v>
      </c>
      <c r="N52">
        <v>120</v>
      </c>
      <c r="O52">
        <v>45</v>
      </c>
      <c r="P52">
        <v>1</v>
      </c>
      <c r="Q52">
        <v>39.61</v>
      </c>
    </row>
    <row r="53" spans="1:17" x14ac:dyDescent="0.25">
      <c r="A53" t="s">
        <v>169</v>
      </c>
      <c r="B53">
        <v>9</v>
      </c>
      <c r="C53" t="s">
        <v>196</v>
      </c>
      <c r="D53">
        <v>0.46560668545715278</v>
      </c>
      <c r="E53">
        <v>8</v>
      </c>
      <c r="F53">
        <v>0.17</v>
      </c>
      <c r="G53" t="s">
        <v>420</v>
      </c>
      <c r="H53" t="s">
        <v>116</v>
      </c>
      <c r="I53" t="s">
        <v>20</v>
      </c>
      <c r="J53">
        <v>11</v>
      </c>
      <c r="K53">
        <v>8</v>
      </c>
      <c r="L53">
        <v>6</v>
      </c>
      <c r="M53">
        <v>2</v>
      </c>
      <c r="N53">
        <v>120</v>
      </c>
      <c r="O53">
        <v>45</v>
      </c>
      <c r="P53">
        <v>1</v>
      </c>
      <c r="Q53">
        <v>39.5</v>
      </c>
    </row>
    <row r="54" spans="1:17" x14ac:dyDescent="0.25">
      <c r="A54" t="s">
        <v>169</v>
      </c>
      <c r="B54">
        <v>10</v>
      </c>
      <c r="C54" t="s">
        <v>200</v>
      </c>
      <c r="D54">
        <v>0.57652534562211988</v>
      </c>
      <c r="E54">
        <v>5</v>
      </c>
      <c r="F54">
        <v>0.33</v>
      </c>
      <c r="G54" t="s">
        <v>423</v>
      </c>
      <c r="H54" t="s">
        <v>105</v>
      </c>
      <c r="I54" t="s">
        <v>80</v>
      </c>
      <c r="J54">
        <v>7</v>
      </c>
      <c r="K54">
        <v>4</v>
      </c>
      <c r="L54">
        <v>3</v>
      </c>
      <c r="M54">
        <v>11</v>
      </c>
      <c r="N54">
        <v>118</v>
      </c>
      <c r="O54">
        <v>43</v>
      </c>
      <c r="P54">
        <v>1</v>
      </c>
      <c r="Q54">
        <v>39.61</v>
      </c>
    </row>
    <row r="55" spans="1:17" x14ac:dyDescent="0.25">
      <c r="A55" t="s">
        <v>169</v>
      </c>
      <c r="B55">
        <v>11</v>
      </c>
      <c r="C55" t="s">
        <v>203</v>
      </c>
      <c r="D55">
        <v>0.60737634408602148</v>
      </c>
      <c r="E55">
        <v>12</v>
      </c>
      <c r="F55">
        <v>0.18</v>
      </c>
      <c r="G55" t="s">
        <v>423</v>
      </c>
      <c r="H55" t="s">
        <v>63</v>
      </c>
      <c r="I55" t="s">
        <v>106</v>
      </c>
      <c r="J55">
        <v>1</v>
      </c>
      <c r="K55">
        <v>5</v>
      </c>
      <c r="L55">
        <v>4</v>
      </c>
      <c r="M55">
        <v>6</v>
      </c>
      <c r="N55">
        <v>117</v>
      </c>
      <c r="O55">
        <v>42</v>
      </c>
      <c r="P55">
        <v>1</v>
      </c>
      <c r="Q55">
        <v>40.14</v>
      </c>
    </row>
    <row r="56" spans="1:17" x14ac:dyDescent="0.25">
      <c r="A56" t="s">
        <v>169</v>
      </c>
      <c r="B56">
        <v>12</v>
      </c>
      <c r="C56" t="s">
        <v>206</v>
      </c>
      <c r="D56">
        <v>0.53837896610431835</v>
      </c>
      <c r="E56">
        <v>7</v>
      </c>
      <c r="F56">
        <v>0.16</v>
      </c>
      <c r="G56" t="s">
        <v>423</v>
      </c>
      <c r="H56" t="s">
        <v>49</v>
      </c>
      <c r="I56" t="s">
        <v>166</v>
      </c>
      <c r="J56">
        <v>5</v>
      </c>
      <c r="K56">
        <v>2</v>
      </c>
      <c r="L56">
        <v>1</v>
      </c>
      <c r="M56">
        <v>8</v>
      </c>
      <c r="N56">
        <v>116</v>
      </c>
      <c r="O56">
        <v>41</v>
      </c>
      <c r="P56">
        <v>1</v>
      </c>
      <c r="Q56">
        <v>39.47</v>
      </c>
    </row>
    <row r="58" spans="1:17" x14ac:dyDescent="0.25">
      <c r="A58" t="s">
        <v>210</v>
      </c>
      <c r="B58" t="s">
        <v>1758</v>
      </c>
      <c r="C58" t="s">
        <v>1760</v>
      </c>
    </row>
    <row r="59" spans="1:17" x14ac:dyDescent="0.25">
      <c r="A59" t="s">
        <v>210</v>
      </c>
      <c r="B59">
        <v>1</v>
      </c>
      <c r="C59" t="s">
        <v>211</v>
      </c>
      <c r="D59">
        <v>0.45422107738652362</v>
      </c>
      <c r="E59">
        <v>2</v>
      </c>
      <c r="F59">
        <v>0.43</v>
      </c>
      <c r="G59" t="s">
        <v>420</v>
      </c>
      <c r="H59" t="s">
        <v>487</v>
      </c>
      <c r="I59" t="s">
        <v>24</v>
      </c>
      <c r="J59">
        <v>3</v>
      </c>
      <c r="K59">
        <v>11</v>
      </c>
      <c r="L59">
        <v>5</v>
      </c>
      <c r="M59">
        <v>4</v>
      </c>
      <c r="N59">
        <v>133</v>
      </c>
      <c r="O59">
        <v>60</v>
      </c>
      <c r="P59">
        <v>0</v>
      </c>
      <c r="Q59">
        <v>56.64</v>
      </c>
    </row>
    <row r="60" spans="1:17" x14ac:dyDescent="0.25">
      <c r="A60" t="s">
        <v>210</v>
      </c>
      <c r="B60">
        <v>2</v>
      </c>
      <c r="C60" t="s">
        <v>215</v>
      </c>
      <c r="D60">
        <v>0.19212566137566137</v>
      </c>
      <c r="E60">
        <v>12</v>
      </c>
      <c r="F60">
        <v>0.18</v>
      </c>
      <c r="G60" t="s">
        <v>420</v>
      </c>
      <c r="H60" t="s">
        <v>29</v>
      </c>
      <c r="I60" t="s">
        <v>50</v>
      </c>
      <c r="J60">
        <v>1</v>
      </c>
      <c r="N60">
        <v>134</v>
      </c>
      <c r="O60">
        <v>59</v>
      </c>
      <c r="P60">
        <v>0</v>
      </c>
      <c r="Q60">
        <v>56.92</v>
      </c>
    </row>
    <row r="61" spans="1:17" x14ac:dyDescent="0.25">
      <c r="A61" t="s">
        <v>210</v>
      </c>
      <c r="B61">
        <v>3</v>
      </c>
      <c r="C61" t="s">
        <v>218</v>
      </c>
      <c r="D61">
        <v>0.44698003072196635</v>
      </c>
      <c r="E61">
        <v>7</v>
      </c>
      <c r="F61">
        <v>0.16</v>
      </c>
      <c r="G61" t="s">
        <v>420</v>
      </c>
      <c r="H61" t="s">
        <v>524</v>
      </c>
      <c r="I61" t="s">
        <v>64</v>
      </c>
      <c r="J61">
        <v>9</v>
      </c>
      <c r="K61">
        <v>1</v>
      </c>
      <c r="L61">
        <v>4</v>
      </c>
      <c r="M61">
        <v>3</v>
      </c>
      <c r="N61">
        <v>128</v>
      </c>
      <c r="O61">
        <v>58</v>
      </c>
      <c r="P61">
        <v>0</v>
      </c>
      <c r="Q61">
        <v>57.23</v>
      </c>
    </row>
    <row r="62" spans="1:17" x14ac:dyDescent="0.25">
      <c r="A62" t="s">
        <v>210</v>
      </c>
      <c r="B62">
        <v>4</v>
      </c>
      <c r="C62" t="s">
        <v>221</v>
      </c>
      <c r="D62">
        <v>0.47302900515044738</v>
      </c>
      <c r="E62">
        <v>9</v>
      </c>
      <c r="F62">
        <v>0.23</v>
      </c>
      <c r="G62" t="s">
        <v>421</v>
      </c>
      <c r="H62" t="s">
        <v>13</v>
      </c>
      <c r="I62" t="s">
        <v>106</v>
      </c>
      <c r="J62">
        <v>6</v>
      </c>
      <c r="K62">
        <v>9</v>
      </c>
      <c r="L62">
        <v>1</v>
      </c>
      <c r="M62">
        <v>4</v>
      </c>
      <c r="N62">
        <v>132</v>
      </c>
      <c r="O62">
        <v>57</v>
      </c>
      <c r="P62">
        <v>0</v>
      </c>
      <c r="Q62">
        <v>56.99</v>
      </c>
    </row>
    <row r="63" spans="1:17" x14ac:dyDescent="0.25">
      <c r="A63" t="s">
        <v>210</v>
      </c>
      <c r="B63">
        <v>5</v>
      </c>
      <c r="C63" t="s">
        <v>225</v>
      </c>
      <c r="D63">
        <v>0.51814693666586686</v>
      </c>
      <c r="E63">
        <v>3</v>
      </c>
      <c r="F63">
        <v>0.32</v>
      </c>
      <c r="G63" t="s">
        <v>420</v>
      </c>
      <c r="H63" t="s">
        <v>93</v>
      </c>
      <c r="I63" t="s">
        <v>166</v>
      </c>
      <c r="J63">
        <v>1</v>
      </c>
      <c r="K63">
        <v>2</v>
      </c>
      <c r="L63">
        <v>5</v>
      </c>
      <c r="M63">
        <v>4</v>
      </c>
      <c r="N63">
        <v>130</v>
      </c>
      <c r="O63">
        <v>55</v>
      </c>
      <c r="P63">
        <v>0</v>
      </c>
      <c r="Q63">
        <v>56.38</v>
      </c>
    </row>
    <row r="64" spans="1:17" x14ac:dyDescent="0.25">
      <c r="A64" t="s">
        <v>210</v>
      </c>
      <c r="B64">
        <v>6</v>
      </c>
      <c r="C64" t="s">
        <v>227</v>
      </c>
      <c r="D64">
        <v>0.55779831932773116</v>
      </c>
      <c r="E64">
        <v>5</v>
      </c>
      <c r="F64">
        <v>0.33</v>
      </c>
      <c r="G64" t="s">
        <v>421</v>
      </c>
      <c r="H64" t="s">
        <v>121</v>
      </c>
      <c r="I64" t="s">
        <v>85</v>
      </c>
      <c r="J64">
        <v>5</v>
      </c>
      <c r="K64">
        <v>8</v>
      </c>
      <c r="L64">
        <v>4</v>
      </c>
      <c r="M64">
        <v>10</v>
      </c>
      <c r="N64">
        <v>122</v>
      </c>
      <c r="O64">
        <v>47</v>
      </c>
    </row>
    <row r="65" spans="1:17" x14ac:dyDescent="0.25">
      <c r="A65" t="s">
        <v>210</v>
      </c>
      <c r="B65">
        <v>7</v>
      </c>
      <c r="C65" t="s">
        <v>229</v>
      </c>
      <c r="D65">
        <v>0.48054921280564578</v>
      </c>
      <c r="E65">
        <v>8</v>
      </c>
      <c r="F65">
        <v>0.17</v>
      </c>
      <c r="G65" t="s">
        <v>420</v>
      </c>
      <c r="H65" t="s">
        <v>84</v>
      </c>
      <c r="I65" t="s">
        <v>184</v>
      </c>
      <c r="J65">
        <v>4</v>
      </c>
      <c r="K65">
        <v>7</v>
      </c>
      <c r="L65">
        <v>2</v>
      </c>
      <c r="M65">
        <v>5</v>
      </c>
      <c r="N65">
        <v>125</v>
      </c>
      <c r="O65">
        <v>50</v>
      </c>
      <c r="P65">
        <v>0</v>
      </c>
      <c r="Q65">
        <v>57.18</v>
      </c>
    </row>
    <row r="66" spans="1:17" x14ac:dyDescent="0.25">
      <c r="A66" t="s">
        <v>210</v>
      </c>
      <c r="B66">
        <v>8</v>
      </c>
      <c r="C66" t="s">
        <v>232</v>
      </c>
      <c r="D66">
        <v>0.54290443240886554</v>
      </c>
      <c r="E66">
        <v>1</v>
      </c>
      <c r="F66">
        <v>0.41</v>
      </c>
      <c r="G66" t="s">
        <v>421</v>
      </c>
      <c r="H66" t="s">
        <v>19</v>
      </c>
      <c r="I66" t="s">
        <v>145</v>
      </c>
      <c r="J66">
        <v>5</v>
      </c>
      <c r="K66">
        <v>9</v>
      </c>
      <c r="L66">
        <v>6</v>
      </c>
      <c r="M66">
        <v>12</v>
      </c>
      <c r="N66">
        <v>125</v>
      </c>
      <c r="O66">
        <v>50</v>
      </c>
      <c r="P66">
        <v>0</v>
      </c>
      <c r="Q66">
        <v>56.74</v>
      </c>
    </row>
    <row r="67" spans="1:17" x14ac:dyDescent="0.25">
      <c r="A67" t="s">
        <v>210</v>
      </c>
      <c r="B67">
        <v>9</v>
      </c>
      <c r="C67" t="s">
        <v>234</v>
      </c>
      <c r="D67">
        <v>0.37779220779220779</v>
      </c>
      <c r="E67">
        <v>6</v>
      </c>
      <c r="F67">
        <v>0.21</v>
      </c>
      <c r="G67" t="s">
        <v>420</v>
      </c>
      <c r="H67" t="s">
        <v>105</v>
      </c>
      <c r="I67" t="s">
        <v>35</v>
      </c>
      <c r="J67">
        <v>14</v>
      </c>
      <c r="K67">
        <v>6</v>
      </c>
      <c r="L67">
        <v>6</v>
      </c>
      <c r="M67">
        <v>13</v>
      </c>
      <c r="N67">
        <v>121</v>
      </c>
      <c r="O67">
        <v>46</v>
      </c>
    </row>
    <row r="68" spans="1:17" x14ac:dyDescent="0.25">
      <c r="A68" t="s">
        <v>210</v>
      </c>
      <c r="B68">
        <v>10</v>
      </c>
      <c r="C68" t="s">
        <v>237</v>
      </c>
      <c r="D68">
        <v>0.48392532467532468</v>
      </c>
      <c r="E68">
        <v>11</v>
      </c>
      <c r="F68">
        <v>0.17</v>
      </c>
      <c r="G68" t="s">
        <v>421</v>
      </c>
      <c r="H68" t="s">
        <v>101</v>
      </c>
      <c r="I68" t="s">
        <v>59</v>
      </c>
      <c r="J68">
        <v>3</v>
      </c>
      <c r="K68">
        <v>10</v>
      </c>
      <c r="L68">
        <v>2</v>
      </c>
      <c r="M68">
        <v>7</v>
      </c>
      <c r="N68">
        <v>119</v>
      </c>
      <c r="O68">
        <v>44</v>
      </c>
      <c r="P68">
        <v>0</v>
      </c>
      <c r="Q68">
        <v>56.9</v>
      </c>
    </row>
    <row r="69" spans="1:17" x14ac:dyDescent="0.25">
      <c r="A69" t="s">
        <v>210</v>
      </c>
      <c r="B69">
        <v>11</v>
      </c>
      <c r="C69" t="s">
        <v>240</v>
      </c>
      <c r="D69">
        <v>0.45159792976683422</v>
      </c>
      <c r="E69">
        <v>10</v>
      </c>
      <c r="F69">
        <v>7.0000000000000007E-2</v>
      </c>
      <c r="G69" t="s">
        <v>422</v>
      </c>
      <c r="H69" t="s">
        <v>34</v>
      </c>
      <c r="I69" t="s">
        <v>94</v>
      </c>
      <c r="J69">
        <v>8</v>
      </c>
      <c r="K69">
        <v>5</v>
      </c>
      <c r="L69">
        <v>3</v>
      </c>
      <c r="M69">
        <v>10</v>
      </c>
      <c r="N69">
        <v>119</v>
      </c>
      <c r="O69">
        <v>44</v>
      </c>
      <c r="P69">
        <v>0</v>
      </c>
      <c r="Q69">
        <v>57.2</v>
      </c>
    </row>
    <row r="70" spans="1:17" x14ac:dyDescent="0.25">
      <c r="A70" t="s">
        <v>210</v>
      </c>
      <c r="B70">
        <v>12</v>
      </c>
      <c r="C70" t="s">
        <v>243</v>
      </c>
      <c r="D70">
        <v>0.58580952380952389</v>
      </c>
      <c r="E70">
        <v>4</v>
      </c>
      <c r="F70">
        <v>0.38</v>
      </c>
      <c r="G70" t="s">
        <v>421</v>
      </c>
      <c r="H70" t="s">
        <v>63</v>
      </c>
      <c r="I70" t="s">
        <v>244</v>
      </c>
      <c r="J70">
        <v>9</v>
      </c>
      <c r="K70">
        <v>11</v>
      </c>
      <c r="L70">
        <v>7</v>
      </c>
      <c r="M70">
        <v>2</v>
      </c>
      <c r="N70">
        <v>115</v>
      </c>
      <c r="O70">
        <v>40</v>
      </c>
    </row>
    <row r="72" spans="1:17" x14ac:dyDescent="0.25">
      <c r="A72" t="s">
        <v>247</v>
      </c>
      <c r="B72" t="s">
        <v>1761</v>
      </c>
      <c r="C72" t="s">
        <v>1757</v>
      </c>
    </row>
    <row r="73" spans="1:17" x14ac:dyDescent="0.25">
      <c r="A73" t="s">
        <v>247</v>
      </c>
      <c r="B73">
        <v>1</v>
      </c>
      <c r="C73" t="s">
        <v>248</v>
      </c>
      <c r="D73">
        <v>0.39381390542328043</v>
      </c>
      <c r="E73">
        <v>8</v>
      </c>
      <c r="F73">
        <v>0.17</v>
      </c>
      <c r="G73" t="s">
        <v>422</v>
      </c>
      <c r="H73" t="s">
        <v>471</v>
      </c>
      <c r="I73" t="s">
        <v>111</v>
      </c>
      <c r="J73">
        <v>4</v>
      </c>
      <c r="K73">
        <v>4</v>
      </c>
      <c r="L73">
        <v>8</v>
      </c>
      <c r="M73">
        <v>1</v>
      </c>
      <c r="N73">
        <v>133</v>
      </c>
      <c r="O73">
        <v>80</v>
      </c>
      <c r="P73">
        <v>1</v>
      </c>
      <c r="Q73">
        <v>39.090000000000003</v>
      </c>
    </row>
    <row r="74" spans="1:17" x14ac:dyDescent="0.25">
      <c r="A74" t="s">
        <v>247</v>
      </c>
      <c r="B74">
        <v>2</v>
      </c>
      <c r="C74" t="s">
        <v>250</v>
      </c>
      <c r="D74">
        <v>0.50863948690714511</v>
      </c>
      <c r="E74">
        <v>1</v>
      </c>
      <c r="F74">
        <v>0.41</v>
      </c>
      <c r="G74" t="s">
        <v>420</v>
      </c>
      <c r="H74" t="s">
        <v>53</v>
      </c>
      <c r="I74" t="s">
        <v>39</v>
      </c>
      <c r="J74">
        <v>13</v>
      </c>
      <c r="K74">
        <v>11</v>
      </c>
      <c r="N74">
        <v>128</v>
      </c>
      <c r="O74">
        <v>73</v>
      </c>
    </row>
    <row r="75" spans="1:17" x14ac:dyDescent="0.25">
      <c r="A75" t="s">
        <v>247</v>
      </c>
      <c r="B75">
        <v>3</v>
      </c>
      <c r="C75" t="s">
        <v>252</v>
      </c>
      <c r="D75">
        <v>0.53203220259952211</v>
      </c>
      <c r="E75">
        <v>5</v>
      </c>
      <c r="F75">
        <v>0.33</v>
      </c>
      <c r="G75" t="s">
        <v>420</v>
      </c>
      <c r="H75" t="s">
        <v>84</v>
      </c>
      <c r="I75" t="s">
        <v>89</v>
      </c>
      <c r="J75">
        <v>2</v>
      </c>
      <c r="K75">
        <v>2</v>
      </c>
      <c r="L75">
        <v>12</v>
      </c>
      <c r="M75">
        <v>2</v>
      </c>
      <c r="N75">
        <v>128</v>
      </c>
      <c r="O75">
        <v>73</v>
      </c>
      <c r="P75">
        <v>1</v>
      </c>
      <c r="Q75">
        <v>39.75</v>
      </c>
    </row>
    <row r="76" spans="1:17" x14ac:dyDescent="0.25">
      <c r="A76" t="s">
        <v>247</v>
      </c>
      <c r="B76">
        <v>4</v>
      </c>
      <c r="C76" t="s">
        <v>256</v>
      </c>
      <c r="D76">
        <v>0.5075394736842106</v>
      </c>
      <c r="E76">
        <v>11</v>
      </c>
      <c r="F76">
        <v>0.17</v>
      </c>
      <c r="G76" t="s">
        <v>420</v>
      </c>
      <c r="H76" t="s">
        <v>29</v>
      </c>
      <c r="I76" t="s">
        <v>45</v>
      </c>
      <c r="J76">
        <v>2</v>
      </c>
      <c r="K76">
        <v>8</v>
      </c>
      <c r="L76">
        <v>1</v>
      </c>
      <c r="M76">
        <v>3</v>
      </c>
      <c r="N76">
        <v>125</v>
      </c>
      <c r="O76">
        <v>70</v>
      </c>
      <c r="P76">
        <v>1</v>
      </c>
      <c r="Q76">
        <v>38.36</v>
      </c>
    </row>
    <row r="77" spans="1:17" x14ac:dyDescent="0.25">
      <c r="A77" t="s">
        <v>247</v>
      </c>
      <c r="B77">
        <v>5</v>
      </c>
      <c r="C77" t="s">
        <v>259</v>
      </c>
      <c r="D77">
        <v>0.57171620004785839</v>
      </c>
      <c r="E77">
        <v>3</v>
      </c>
      <c r="F77">
        <v>0.32</v>
      </c>
      <c r="G77" t="s">
        <v>420</v>
      </c>
      <c r="H77" t="s">
        <v>524</v>
      </c>
      <c r="I77" t="s">
        <v>145</v>
      </c>
      <c r="J77">
        <v>3</v>
      </c>
      <c r="K77">
        <v>1</v>
      </c>
      <c r="L77">
        <v>10</v>
      </c>
      <c r="M77">
        <v>5</v>
      </c>
      <c r="N77">
        <v>119</v>
      </c>
      <c r="O77">
        <v>69</v>
      </c>
      <c r="P77">
        <v>1</v>
      </c>
      <c r="Q77">
        <v>39.090000000000003</v>
      </c>
    </row>
    <row r="78" spans="1:17" x14ac:dyDescent="0.25">
      <c r="A78" t="s">
        <v>247</v>
      </c>
      <c r="B78">
        <v>6</v>
      </c>
      <c r="C78" t="s">
        <v>261</v>
      </c>
      <c r="D78">
        <v>0.36633486943164362</v>
      </c>
      <c r="E78">
        <v>7</v>
      </c>
      <c r="F78">
        <v>0.16</v>
      </c>
      <c r="G78" t="s">
        <v>420</v>
      </c>
      <c r="H78" t="s">
        <v>63</v>
      </c>
      <c r="I78" t="s">
        <v>80</v>
      </c>
      <c r="J78">
        <v>4</v>
      </c>
      <c r="K78">
        <v>8</v>
      </c>
      <c r="N78">
        <v>123</v>
      </c>
      <c r="O78">
        <v>68</v>
      </c>
    </row>
    <row r="79" spans="1:17" x14ac:dyDescent="0.25">
      <c r="A79" t="s">
        <v>247</v>
      </c>
      <c r="B79">
        <v>7</v>
      </c>
      <c r="C79" t="s">
        <v>263</v>
      </c>
      <c r="D79">
        <v>0.46361554026709834</v>
      </c>
      <c r="E79">
        <v>6</v>
      </c>
      <c r="F79">
        <v>0.21</v>
      </c>
      <c r="G79" t="s">
        <v>422</v>
      </c>
      <c r="H79" t="s">
        <v>44</v>
      </c>
      <c r="I79" t="s">
        <v>14</v>
      </c>
      <c r="J79">
        <v>7</v>
      </c>
      <c r="K79">
        <v>9</v>
      </c>
      <c r="L79">
        <v>3</v>
      </c>
      <c r="M79">
        <v>9</v>
      </c>
      <c r="N79">
        <v>122</v>
      </c>
      <c r="O79">
        <v>67</v>
      </c>
      <c r="P79">
        <v>1</v>
      </c>
      <c r="Q79">
        <v>38.5</v>
      </c>
    </row>
    <row r="80" spans="1:17" x14ac:dyDescent="0.25">
      <c r="A80" t="s">
        <v>247</v>
      </c>
      <c r="B80">
        <v>8</v>
      </c>
      <c r="C80" t="s">
        <v>266</v>
      </c>
      <c r="D80">
        <v>0.60960421979832857</v>
      </c>
      <c r="E80">
        <v>4</v>
      </c>
      <c r="F80">
        <v>0.38</v>
      </c>
      <c r="G80" t="s">
        <v>421</v>
      </c>
      <c r="H80" t="s">
        <v>101</v>
      </c>
      <c r="I80" t="s">
        <v>94</v>
      </c>
      <c r="J80">
        <v>5</v>
      </c>
      <c r="K80">
        <v>12</v>
      </c>
      <c r="L80">
        <v>5</v>
      </c>
      <c r="M80">
        <v>1</v>
      </c>
      <c r="N80">
        <v>118</v>
      </c>
      <c r="O80">
        <v>63</v>
      </c>
      <c r="P80">
        <v>1</v>
      </c>
      <c r="Q80">
        <v>39.4</v>
      </c>
    </row>
    <row r="81" spans="1:17" x14ac:dyDescent="0.25">
      <c r="A81" t="s">
        <v>247</v>
      </c>
      <c r="B81">
        <v>9</v>
      </c>
      <c r="C81" t="s">
        <v>268</v>
      </c>
      <c r="D81">
        <v>0.50335620105085754</v>
      </c>
      <c r="E81">
        <v>2</v>
      </c>
      <c r="F81">
        <v>0.43</v>
      </c>
      <c r="G81" t="s">
        <v>423</v>
      </c>
      <c r="H81" t="s">
        <v>58</v>
      </c>
      <c r="I81" t="s">
        <v>171</v>
      </c>
      <c r="J81">
        <v>6</v>
      </c>
      <c r="K81">
        <v>12</v>
      </c>
      <c r="L81">
        <v>12</v>
      </c>
      <c r="N81">
        <v>116</v>
      </c>
      <c r="O81">
        <v>61</v>
      </c>
      <c r="P81">
        <v>1</v>
      </c>
      <c r="Q81">
        <v>41.03</v>
      </c>
    </row>
    <row r="82" spans="1:17" x14ac:dyDescent="0.25">
      <c r="A82" t="s">
        <v>247</v>
      </c>
      <c r="B82">
        <v>10</v>
      </c>
      <c r="C82" t="s">
        <v>271</v>
      </c>
      <c r="D82">
        <v>0.52594238260791792</v>
      </c>
      <c r="E82">
        <v>9</v>
      </c>
      <c r="F82">
        <v>0.23</v>
      </c>
      <c r="G82" t="s">
        <v>420</v>
      </c>
      <c r="H82" t="s">
        <v>150</v>
      </c>
      <c r="I82" t="s">
        <v>24</v>
      </c>
      <c r="J82">
        <v>1</v>
      </c>
      <c r="K82">
        <v>12</v>
      </c>
      <c r="L82">
        <v>3</v>
      </c>
      <c r="M82">
        <v>11</v>
      </c>
      <c r="N82">
        <v>116</v>
      </c>
      <c r="O82">
        <v>61</v>
      </c>
      <c r="P82">
        <v>1</v>
      </c>
      <c r="Q82">
        <v>39.75</v>
      </c>
    </row>
    <row r="83" spans="1:17" x14ac:dyDescent="0.25">
      <c r="A83" t="s">
        <v>247</v>
      </c>
      <c r="B83">
        <v>11</v>
      </c>
      <c r="C83" t="s">
        <v>273</v>
      </c>
      <c r="D83">
        <v>0.3254283466336968</v>
      </c>
      <c r="E83">
        <v>10</v>
      </c>
      <c r="F83">
        <v>7.0000000000000007E-2</v>
      </c>
      <c r="G83" t="s">
        <v>421</v>
      </c>
      <c r="H83" t="s">
        <v>487</v>
      </c>
      <c r="I83" t="s">
        <v>64</v>
      </c>
      <c r="J83">
        <v>11</v>
      </c>
      <c r="K83">
        <v>14</v>
      </c>
      <c r="L83">
        <v>10</v>
      </c>
      <c r="M83">
        <v>12</v>
      </c>
      <c r="N83">
        <v>114</v>
      </c>
      <c r="O83">
        <v>61</v>
      </c>
    </row>
    <row r="85" spans="1:17" x14ac:dyDescent="0.25">
      <c r="A85" t="s">
        <v>275</v>
      </c>
      <c r="B85" t="s">
        <v>1758</v>
      </c>
      <c r="C85" t="s">
        <v>1759</v>
      </c>
    </row>
    <row r="86" spans="1:17" x14ac:dyDescent="0.25">
      <c r="A86" t="s">
        <v>275</v>
      </c>
      <c r="B86">
        <v>1</v>
      </c>
      <c r="C86" t="s">
        <v>276</v>
      </c>
      <c r="D86">
        <v>0.3543966165413534</v>
      </c>
      <c r="E86">
        <v>2</v>
      </c>
      <c r="F86">
        <v>0.43</v>
      </c>
      <c r="G86" t="s">
        <v>420</v>
      </c>
      <c r="H86" t="s">
        <v>29</v>
      </c>
      <c r="I86" t="s">
        <v>45</v>
      </c>
      <c r="J86">
        <v>3</v>
      </c>
      <c r="K86">
        <v>11</v>
      </c>
      <c r="L86">
        <v>10</v>
      </c>
      <c r="M86">
        <v>12</v>
      </c>
      <c r="N86">
        <v>135</v>
      </c>
      <c r="O86">
        <v>60</v>
      </c>
      <c r="P86">
        <v>1</v>
      </c>
      <c r="Q86">
        <v>9.7200000000000006</v>
      </c>
    </row>
    <row r="87" spans="1:17" x14ac:dyDescent="0.25">
      <c r="A87" t="s">
        <v>275</v>
      </c>
      <c r="B87">
        <v>2</v>
      </c>
      <c r="C87" t="s">
        <v>279</v>
      </c>
      <c r="D87">
        <v>0.39484699098692116</v>
      </c>
      <c r="E87">
        <v>8</v>
      </c>
      <c r="F87">
        <v>0.17</v>
      </c>
      <c r="G87" t="s">
        <v>421</v>
      </c>
      <c r="H87" t="s">
        <v>84</v>
      </c>
      <c r="I87" t="s">
        <v>14</v>
      </c>
      <c r="J87">
        <v>4</v>
      </c>
      <c r="K87">
        <v>6</v>
      </c>
      <c r="L87">
        <v>3</v>
      </c>
      <c r="M87">
        <v>10</v>
      </c>
      <c r="N87">
        <v>132</v>
      </c>
      <c r="O87">
        <v>57</v>
      </c>
      <c r="P87">
        <v>1</v>
      </c>
      <c r="Q87">
        <v>9.69</v>
      </c>
    </row>
    <row r="88" spans="1:17" x14ac:dyDescent="0.25">
      <c r="A88" t="s">
        <v>275</v>
      </c>
      <c r="B88">
        <v>3</v>
      </c>
      <c r="C88" t="s">
        <v>282</v>
      </c>
      <c r="D88">
        <v>0.47640336134453781</v>
      </c>
      <c r="E88">
        <v>7</v>
      </c>
      <c r="F88">
        <v>0.16</v>
      </c>
      <c r="G88" t="s">
        <v>423</v>
      </c>
      <c r="H88" t="s">
        <v>13</v>
      </c>
      <c r="I88" t="s">
        <v>85</v>
      </c>
      <c r="J88">
        <v>4</v>
      </c>
      <c r="K88">
        <v>3</v>
      </c>
      <c r="L88">
        <v>6</v>
      </c>
      <c r="M88">
        <v>6</v>
      </c>
      <c r="N88">
        <v>131</v>
      </c>
      <c r="O88">
        <v>56</v>
      </c>
      <c r="P88">
        <v>1</v>
      </c>
      <c r="Q88">
        <v>9.48</v>
      </c>
    </row>
    <row r="89" spans="1:17" x14ac:dyDescent="0.25">
      <c r="A89" t="s">
        <v>275</v>
      </c>
      <c r="B89">
        <v>4</v>
      </c>
      <c r="C89" t="s">
        <v>286</v>
      </c>
      <c r="D89">
        <v>0.35398442875248959</v>
      </c>
      <c r="E89">
        <v>12</v>
      </c>
      <c r="F89">
        <v>0.18</v>
      </c>
      <c r="G89" t="s">
        <v>422</v>
      </c>
      <c r="H89" t="s">
        <v>63</v>
      </c>
      <c r="I89" t="s">
        <v>184</v>
      </c>
      <c r="J89">
        <v>3</v>
      </c>
      <c r="K89">
        <v>8</v>
      </c>
      <c r="L89">
        <v>12</v>
      </c>
      <c r="M89">
        <v>6</v>
      </c>
      <c r="N89">
        <v>130</v>
      </c>
      <c r="O89">
        <v>55</v>
      </c>
      <c r="P89">
        <v>1</v>
      </c>
      <c r="Q89">
        <v>9.52</v>
      </c>
    </row>
    <row r="90" spans="1:17" x14ac:dyDescent="0.25">
      <c r="A90" t="s">
        <v>275</v>
      </c>
      <c r="B90">
        <v>5</v>
      </c>
      <c r="C90" t="s">
        <v>289</v>
      </c>
      <c r="D90">
        <v>0.46214693666586698</v>
      </c>
      <c r="E90">
        <v>4</v>
      </c>
      <c r="F90">
        <v>0.38</v>
      </c>
      <c r="G90" t="s">
        <v>423</v>
      </c>
      <c r="H90" t="s">
        <v>93</v>
      </c>
      <c r="I90" t="s">
        <v>166</v>
      </c>
      <c r="J90">
        <v>4</v>
      </c>
      <c r="K90">
        <v>1</v>
      </c>
      <c r="L90">
        <v>13</v>
      </c>
      <c r="M90">
        <v>8</v>
      </c>
      <c r="N90">
        <v>128</v>
      </c>
      <c r="O90">
        <v>53</v>
      </c>
      <c r="P90">
        <v>1</v>
      </c>
      <c r="Q90">
        <v>9.49</v>
      </c>
    </row>
    <row r="91" spans="1:17" x14ac:dyDescent="0.25">
      <c r="A91" t="s">
        <v>275</v>
      </c>
      <c r="B91">
        <v>6</v>
      </c>
      <c r="C91" t="s">
        <v>292</v>
      </c>
      <c r="D91">
        <v>0.52072607655502401</v>
      </c>
      <c r="E91">
        <v>9</v>
      </c>
      <c r="F91">
        <v>0.23</v>
      </c>
      <c r="G91" t="s">
        <v>420</v>
      </c>
      <c r="H91" t="s">
        <v>101</v>
      </c>
      <c r="I91" t="s">
        <v>89</v>
      </c>
      <c r="J91">
        <v>4</v>
      </c>
      <c r="K91">
        <v>2</v>
      </c>
      <c r="L91">
        <v>1</v>
      </c>
      <c r="M91">
        <v>7</v>
      </c>
      <c r="N91">
        <v>126</v>
      </c>
      <c r="O91">
        <v>51</v>
      </c>
      <c r="P91">
        <v>1</v>
      </c>
      <c r="Q91">
        <v>10.24</v>
      </c>
    </row>
    <row r="92" spans="1:17" x14ac:dyDescent="0.25">
      <c r="A92" t="s">
        <v>275</v>
      </c>
      <c r="B92">
        <v>7</v>
      </c>
      <c r="C92" t="s">
        <v>295</v>
      </c>
      <c r="D92">
        <v>0.57431336405529954</v>
      </c>
      <c r="E92">
        <v>3</v>
      </c>
      <c r="F92">
        <v>0.32</v>
      </c>
      <c r="G92" t="s">
        <v>422</v>
      </c>
      <c r="H92" t="s">
        <v>121</v>
      </c>
      <c r="I92" t="s">
        <v>64</v>
      </c>
      <c r="J92">
        <v>4</v>
      </c>
      <c r="K92">
        <v>5</v>
      </c>
      <c r="L92">
        <v>4</v>
      </c>
      <c r="M92">
        <v>2</v>
      </c>
      <c r="N92">
        <v>125</v>
      </c>
      <c r="O92">
        <v>50</v>
      </c>
      <c r="P92">
        <v>1</v>
      </c>
      <c r="Q92">
        <v>9.9499999999999993</v>
      </c>
    </row>
    <row r="93" spans="1:17" x14ac:dyDescent="0.25">
      <c r="A93" t="s">
        <v>275</v>
      </c>
      <c r="B93">
        <v>8</v>
      </c>
      <c r="C93" t="s">
        <v>299</v>
      </c>
      <c r="D93">
        <v>0.51235386266526939</v>
      </c>
      <c r="E93">
        <v>11</v>
      </c>
      <c r="F93">
        <v>0.17</v>
      </c>
      <c r="G93" t="s">
        <v>421</v>
      </c>
      <c r="H93" t="s">
        <v>471</v>
      </c>
      <c r="I93" t="s">
        <v>24</v>
      </c>
      <c r="J93">
        <v>2</v>
      </c>
      <c r="K93">
        <v>3</v>
      </c>
      <c r="L93">
        <v>4</v>
      </c>
      <c r="M93">
        <v>6</v>
      </c>
      <c r="N93">
        <v>122</v>
      </c>
      <c r="O93">
        <v>49</v>
      </c>
      <c r="P93">
        <v>1</v>
      </c>
      <c r="Q93">
        <v>9.31</v>
      </c>
    </row>
    <row r="94" spans="1:17" x14ac:dyDescent="0.25">
      <c r="A94" t="s">
        <v>275</v>
      </c>
      <c r="B94">
        <v>9</v>
      </c>
      <c r="C94" t="s">
        <v>302</v>
      </c>
      <c r="D94">
        <v>0.46288021491782549</v>
      </c>
      <c r="E94">
        <v>5</v>
      </c>
      <c r="F94">
        <v>0.33</v>
      </c>
      <c r="G94" t="s">
        <v>420</v>
      </c>
      <c r="H94" t="s">
        <v>38</v>
      </c>
      <c r="I94" t="s">
        <v>138</v>
      </c>
      <c r="J94">
        <v>12</v>
      </c>
      <c r="K94">
        <v>6</v>
      </c>
      <c r="L94">
        <v>9</v>
      </c>
      <c r="M94">
        <v>10</v>
      </c>
      <c r="N94">
        <v>123</v>
      </c>
      <c r="O94">
        <v>48</v>
      </c>
      <c r="P94">
        <v>1</v>
      </c>
      <c r="Q94">
        <v>10.16</v>
      </c>
    </row>
    <row r="95" spans="1:17" x14ac:dyDescent="0.25">
      <c r="A95" t="s">
        <v>275</v>
      </c>
      <c r="B95">
        <v>10</v>
      </c>
      <c r="C95" t="s">
        <v>305</v>
      </c>
      <c r="D95">
        <v>0.39533524766690598</v>
      </c>
      <c r="E95">
        <v>6</v>
      </c>
      <c r="F95">
        <v>0.21</v>
      </c>
      <c r="G95" t="s">
        <v>423</v>
      </c>
      <c r="H95" t="s">
        <v>44</v>
      </c>
      <c r="I95" t="s">
        <v>145</v>
      </c>
      <c r="J95">
        <v>7</v>
      </c>
      <c r="K95">
        <v>10</v>
      </c>
      <c r="L95">
        <v>6</v>
      </c>
      <c r="M95">
        <v>11</v>
      </c>
      <c r="N95">
        <v>122</v>
      </c>
      <c r="O95">
        <v>47</v>
      </c>
      <c r="P95">
        <v>1</v>
      </c>
      <c r="Q95">
        <v>10.26</v>
      </c>
    </row>
    <row r="96" spans="1:17" x14ac:dyDescent="0.25">
      <c r="A96" t="s">
        <v>275</v>
      </c>
      <c r="B96">
        <v>11</v>
      </c>
      <c r="C96" t="s">
        <v>308</v>
      </c>
      <c r="D96">
        <v>0.50731221548111993</v>
      </c>
      <c r="E96">
        <v>10</v>
      </c>
      <c r="F96">
        <v>7.0000000000000007E-2</v>
      </c>
      <c r="G96" t="s">
        <v>422</v>
      </c>
      <c r="H96" t="s">
        <v>34</v>
      </c>
      <c r="I96" t="s">
        <v>94</v>
      </c>
      <c r="J96">
        <v>5</v>
      </c>
      <c r="K96">
        <v>9</v>
      </c>
      <c r="L96">
        <v>2</v>
      </c>
      <c r="M96">
        <v>5</v>
      </c>
      <c r="N96">
        <v>117</v>
      </c>
      <c r="O96">
        <v>42</v>
      </c>
      <c r="P96">
        <v>1</v>
      </c>
      <c r="Q96">
        <v>9.75</v>
      </c>
    </row>
    <row r="97" spans="1:17" x14ac:dyDescent="0.25">
      <c r="A97" t="s">
        <v>275</v>
      </c>
      <c r="B97">
        <v>12</v>
      </c>
      <c r="C97" t="s">
        <v>311</v>
      </c>
      <c r="D97">
        <v>0.59034278130628492</v>
      </c>
      <c r="E97">
        <v>1</v>
      </c>
      <c r="F97">
        <v>0.41</v>
      </c>
      <c r="G97" t="s">
        <v>420</v>
      </c>
      <c r="H97" t="s">
        <v>150</v>
      </c>
      <c r="I97" t="s">
        <v>35</v>
      </c>
      <c r="J97">
        <v>10</v>
      </c>
      <c r="K97">
        <v>4</v>
      </c>
      <c r="L97">
        <v>6</v>
      </c>
      <c r="M97">
        <v>6</v>
      </c>
      <c r="N97">
        <v>117</v>
      </c>
      <c r="O97">
        <v>42</v>
      </c>
      <c r="P97">
        <v>1</v>
      </c>
      <c r="Q97">
        <v>10.02</v>
      </c>
    </row>
    <row r="99" spans="1:17" x14ac:dyDescent="0.25">
      <c r="A99" t="s">
        <v>314</v>
      </c>
      <c r="B99" t="s">
        <v>1761</v>
      </c>
      <c r="C99" t="s">
        <v>1759</v>
      </c>
    </row>
    <row r="100" spans="1:17" x14ac:dyDescent="0.25">
      <c r="A100" t="s">
        <v>314</v>
      </c>
      <c r="B100">
        <v>1</v>
      </c>
      <c r="C100" t="s">
        <v>315</v>
      </c>
      <c r="D100">
        <v>0.3399471923565936</v>
      </c>
      <c r="E100">
        <v>12</v>
      </c>
      <c r="F100">
        <v>0.18</v>
      </c>
      <c r="G100" t="s">
        <v>421</v>
      </c>
      <c r="H100" t="s">
        <v>316</v>
      </c>
      <c r="I100" t="s">
        <v>166</v>
      </c>
      <c r="J100">
        <v>6</v>
      </c>
      <c r="K100">
        <v>4</v>
      </c>
      <c r="L100">
        <v>5</v>
      </c>
      <c r="M100">
        <v>3</v>
      </c>
      <c r="N100">
        <v>134</v>
      </c>
      <c r="O100">
        <v>76</v>
      </c>
      <c r="P100">
        <v>1</v>
      </c>
      <c r="Q100">
        <v>9.2799999999999994</v>
      </c>
    </row>
    <row r="101" spans="1:17" x14ac:dyDescent="0.25">
      <c r="A101" t="s">
        <v>314</v>
      </c>
      <c r="B101">
        <v>2</v>
      </c>
      <c r="C101" t="s">
        <v>319</v>
      </c>
      <c r="D101">
        <v>0.37846136265547142</v>
      </c>
      <c r="E101">
        <v>8</v>
      </c>
      <c r="F101">
        <v>0.17</v>
      </c>
      <c r="G101" t="s">
        <v>421</v>
      </c>
      <c r="H101" t="s">
        <v>101</v>
      </c>
      <c r="I101" t="s">
        <v>94</v>
      </c>
      <c r="J101">
        <v>10</v>
      </c>
      <c r="K101">
        <v>6</v>
      </c>
      <c r="L101">
        <v>2</v>
      </c>
      <c r="M101">
        <v>6</v>
      </c>
      <c r="N101">
        <v>132</v>
      </c>
      <c r="O101">
        <v>74</v>
      </c>
      <c r="P101">
        <v>1</v>
      </c>
      <c r="Q101">
        <v>9.24</v>
      </c>
    </row>
    <row r="102" spans="1:17" x14ac:dyDescent="0.25">
      <c r="A102" t="s">
        <v>314</v>
      </c>
      <c r="B102">
        <v>3</v>
      </c>
      <c r="C102" t="s">
        <v>323</v>
      </c>
      <c r="D102">
        <v>0.35540870079905301</v>
      </c>
      <c r="E102">
        <v>7</v>
      </c>
      <c r="F102">
        <v>0.16</v>
      </c>
      <c r="G102" t="s">
        <v>421</v>
      </c>
      <c r="H102" t="s">
        <v>93</v>
      </c>
      <c r="I102" t="s">
        <v>80</v>
      </c>
      <c r="J102">
        <v>5</v>
      </c>
      <c r="K102">
        <v>8</v>
      </c>
      <c r="L102">
        <v>1</v>
      </c>
      <c r="N102">
        <v>132</v>
      </c>
      <c r="O102">
        <v>74</v>
      </c>
      <c r="P102">
        <v>1</v>
      </c>
      <c r="Q102">
        <v>9.7899999999999991</v>
      </c>
    </row>
    <row r="103" spans="1:17" x14ac:dyDescent="0.25">
      <c r="A103" t="s">
        <v>314</v>
      </c>
      <c r="B103">
        <v>4</v>
      </c>
      <c r="C103" t="s">
        <v>325</v>
      </c>
      <c r="D103">
        <v>0.36753947368421064</v>
      </c>
      <c r="E103">
        <v>10</v>
      </c>
      <c r="F103">
        <v>7.0000000000000007E-2</v>
      </c>
      <c r="G103" t="s">
        <v>420</v>
      </c>
      <c r="H103" t="s">
        <v>29</v>
      </c>
      <c r="I103" t="s">
        <v>45</v>
      </c>
      <c r="J103">
        <v>2</v>
      </c>
      <c r="K103">
        <v>1</v>
      </c>
      <c r="L103">
        <v>11</v>
      </c>
      <c r="M103">
        <v>7</v>
      </c>
      <c r="N103">
        <v>130</v>
      </c>
      <c r="O103">
        <v>72</v>
      </c>
      <c r="P103">
        <v>1</v>
      </c>
      <c r="Q103">
        <v>9.6199999999999992</v>
      </c>
    </row>
    <row r="104" spans="1:17" x14ac:dyDescent="0.25">
      <c r="A104" t="s">
        <v>314</v>
      </c>
      <c r="B104">
        <v>5</v>
      </c>
      <c r="C104" t="s">
        <v>328</v>
      </c>
      <c r="D104">
        <v>0.49152380952380953</v>
      </c>
      <c r="E104">
        <v>5</v>
      </c>
      <c r="F104">
        <v>0.33</v>
      </c>
      <c r="G104" t="s">
        <v>421</v>
      </c>
      <c r="H104" t="s">
        <v>63</v>
      </c>
      <c r="I104" t="s">
        <v>59</v>
      </c>
      <c r="J104">
        <v>11</v>
      </c>
      <c r="K104">
        <v>1</v>
      </c>
      <c r="L104">
        <v>2</v>
      </c>
      <c r="M104">
        <v>3</v>
      </c>
      <c r="N104">
        <v>130</v>
      </c>
      <c r="O104">
        <v>72</v>
      </c>
      <c r="P104">
        <v>1</v>
      </c>
      <c r="Q104">
        <v>9.19</v>
      </c>
    </row>
    <row r="105" spans="1:17" x14ac:dyDescent="0.25">
      <c r="A105" t="s">
        <v>314</v>
      </c>
      <c r="B105">
        <v>6</v>
      </c>
      <c r="C105" t="s">
        <v>331</v>
      </c>
      <c r="D105">
        <v>0.60502977004755398</v>
      </c>
      <c r="E105">
        <v>4</v>
      </c>
      <c r="F105">
        <v>0.38</v>
      </c>
      <c r="G105" t="s">
        <v>421</v>
      </c>
      <c r="H105" t="s">
        <v>84</v>
      </c>
      <c r="I105" t="s">
        <v>85</v>
      </c>
      <c r="J105">
        <v>4</v>
      </c>
      <c r="K105">
        <v>4</v>
      </c>
      <c r="L105">
        <v>3</v>
      </c>
      <c r="M105">
        <v>2</v>
      </c>
      <c r="N105">
        <v>129</v>
      </c>
      <c r="O105">
        <v>71</v>
      </c>
      <c r="P105">
        <v>1</v>
      </c>
      <c r="Q105">
        <v>9.07</v>
      </c>
    </row>
    <row r="106" spans="1:17" x14ac:dyDescent="0.25">
      <c r="A106" t="s">
        <v>314</v>
      </c>
      <c r="B106">
        <v>7</v>
      </c>
      <c r="C106" t="s">
        <v>334</v>
      </c>
      <c r="D106">
        <v>0.48822732992198659</v>
      </c>
      <c r="E106">
        <v>3</v>
      </c>
      <c r="F106">
        <v>0.32</v>
      </c>
      <c r="G106" t="s">
        <v>421</v>
      </c>
      <c r="H106" t="s">
        <v>53</v>
      </c>
      <c r="I106" t="s">
        <v>171</v>
      </c>
      <c r="J106">
        <v>2</v>
      </c>
      <c r="K106">
        <v>1</v>
      </c>
      <c r="L106">
        <v>10</v>
      </c>
      <c r="M106">
        <v>11</v>
      </c>
      <c r="N106">
        <v>128</v>
      </c>
      <c r="O106">
        <v>70</v>
      </c>
      <c r="P106">
        <v>1</v>
      </c>
      <c r="Q106">
        <v>9.1300000000000008</v>
      </c>
    </row>
    <row r="107" spans="1:17" x14ac:dyDescent="0.25">
      <c r="A107" t="s">
        <v>314</v>
      </c>
      <c r="B107">
        <v>8</v>
      </c>
      <c r="C107" t="s">
        <v>337</v>
      </c>
      <c r="D107">
        <v>0.63309605974761785</v>
      </c>
      <c r="E107">
        <v>6</v>
      </c>
      <c r="F107">
        <v>0.21</v>
      </c>
      <c r="G107" t="s">
        <v>420</v>
      </c>
      <c r="H107" t="s">
        <v>58</v>
      </c>
      <c r="I107" t="s">
        <v>14</v>
      </c>
      <c r="J107">
        <v>1</v>
      </c>
      <c r="K107">
        <v>2</v>
      </c>
      <c r="L107">
        <v>14</v>
      </c>
      <c r="M107">
        <v>11</v>
      </c>
      <c r="N107">
        <v>125</v>
      </c>
      <c r="O107">
        <v>67</v>
      </c>
      <c r="P107">
        <v>1</v>
      </c>
      <c r="Q107">
        <v>9.8000000000000007</v>
      </c>
    </row>
    <row r="108" spans="1:17" x14ac:dyDescent="0.25">
      <c r="A108" t="s">
        <v>314</v>
      </c>
      <c r="B108">
        <v>9</v>
      </c>
      <c r="C108" t="s">
        <v>339</v>
      </c>
      <c r="D108">
        <v>0.38803706696648166</v>
      </c>
      <c r="E108">
        <v>11</v>
      </c>
      <c r="F108">
        <v>0.17</v>
      </c>
      <c r="G108" t="s">
        <v>421</v>
      </c>
      <c r="H108" t="s">
        <v>116</v>
      </c>
      <c r="I108" t="s">
        <v>89</v>
      </c>
      <c r="J108">
        <v>8</v>
      </c>
      <c r="K108">
        <v>9</v>
      </c>
      <c r="L108">
        <v>12</v>
      </c>
      <c r="M108">
        <v>4</v>
      </c>
      <c r="N108">
        <v>124</v>
      </c>
      <c r="O108">
        <v>66</v>
      </c>
      <c r="P108">
        <v>1</v>
      </c>
      <c r="Q108">
        <v>9.31</v>
      </c>
    </row>
    <row r="109" spans="1:17" x14ac:dyDescent="0.25">
      <c r="A109" t="s">
        <v>314</v>
      </c>
      <c r="B109">
        <v>10</v>
      </c>
      <c r="C109" t="s">
        <v>341</v>
      </c>
      <c r="D109">
        <v>0.6306009307737056</v>
      </c>
      <c r="E109">
        <v>2</v>
      </c>
      <c r="F109">
        <v>0.43</v>
      </c>
      <c r="G109" t="s">
        <v>423</v>
      </c>
      <c r="H109" t="s">
        <v>19</v>
      </c>
      <c r="I109" t="s">
        <v>30</v>
      </c>
      <c r="J109">
        <v>9</v>
      </c>
      <c r="K109">
        <v>1</v>
      </c>
      <c r="L109">
        <v>7</v>
      </c>
      <c r="M109">
        <v>11</v>
      </c>
      <c r="N109">
        <v>121</v>
      </c>
      <c r="O109">
        <v>63</v>
      </c>
      <c r="P109">
        <v>1</v>
      </c>
      <c r="Q109">
        <v>9.44</v>
      </c>
    </row>
    <row r="110" spans="1:17" x14ac:dyDescent="0.25">
      <c r="A110" t="s">
        <v>314</v>
      </c>
      <c r="B110">
        <v>11</v>
      </c>
      <c r="C110" t="s">
        <v>344</v>
      </c>
      <c r="D110">
        <v>0.7582925089979482</v>
      </c>
      <c r="E110">
        <v>9</v>
      </c>
      <c r="F110">
        <v>0.23</v>
      </c>
      <c r="G110" t="s">
        <v>421</v>
      </c>
      <c r="H110" t="s">
        <v>150</v>
      </c>
      <c r="I110" t="s">
        <v>64</v>
      </c>
      <c r="J110">
        <v>4</v>
      </c>
      <c r="K110">
        <v>4</v>
      </c>
      <c r="L110">
        <v>1</v>
      </c>
      <c r="M110">
        <v>6</v>
      </c>
      <c r="N110">
        <v>121</v>
      </c>
      <c r="O110">
        <v>63</v>
      </c>
      <c r="P110">
        <v>1</v>
      </c>
      <c r="Q110">
        <v>9.26</v>
      </c>
    </row>
    <row r="111" spans="1:17" x14ac:dyDescent="0.25">
      <c r="A111" t="s">
        <v>314</v>
      </c>
      <c r="B111">
        <v>12</v>
      </c>
      <c r="C111" t="s">
        <v>347</v>
      </c>
      <c r="D111">
        <v>0.62034299777747082</v>
      </c>
      <c r="E111">
        <v>1</v>
      </c>
      <c r="F111">
        <v>0.41</v>
      </c>
      <c r="G111" t="s">
        <v>422</v>
      </c>
      <c r="H111" t="s">
        <v>34</v>
      </c>
      <c r="I111" t="s">
        <v>106</v>
      </c>
      <c r="J111">
        <v>9</v>
      </c>
      <c r="K111">
        <v>1</v>
      </c>
      <c r="L111">
        <v>5</v>
      </c>
      <c r="M111">
        <v>5</v>
      </c>
      <c r="N111">
        <v>120</v>
      </c>
      <c r="O111">
        <v>62</v>
      </c>
      <c r="P111">
        <v>1</v>
      </c>
      <c r="Q111">
        <v>9.2799999999999994</v>
      </c>
    </row>
    <row r="113" spans="1:17" x14ac:dyDescent="0.25">
      <c r="A113" t="s">
        <v>349</v>
      </c>
      <c r="B113" t="s">
        <v>1761</v>
      </c>
      <c r="C113" t="s">
        <v>1759</v>
      </c>
    </row>
    <row r="114" spans="1:17" x14ac:dyDescent="0.25">
      <c r="A114" t="s">
        <v>349</v>
      </c>
      <c r="B114">
        <v>1</v>
      </c>
      <c r="C114" t="s">
        <v>350</v>
      </c>
      <c r="D114">
        <v>0.39803783855549663</v>
      </c>
      <c r="E114">
        <v>10</v>
      </c>
      <c r="F114">
        <v>7.0000000000000007E-2</v>
      </c>
      <c r="G114" t="s">
        <v>420</v>
      </c>
      <c r="H114" t="s">
        <v>38</v>
      </c>
      <c r="I114" t="s">
        <v>39</v>
      </c>
      <c r="J114">
        <v>5</v>
      </c>
      <c r="K114">
        <v>6</v>
      </c>
      <c r="L114">
        <v>1</v>
      </c>
      <c r="M114">
        <v>1</v>
      </c>
      <c r="N114">
        <v>135</v>
      </c>
      <c r="O114">
        <v>80</v>
      </c>
      <c r="P114">
        <v>1</v>
      </c>
      <c r="Q114">
        <v>9.14</v>
      </c>
    </row>
    <row r="115" spans="1:17" x14ac:dyDescent="0.25">
      <c r="A115" t="s">
        <v>349</v>
      </c>
      <c r="B115">
        <v>2</v>
      </c>
      <c r="C115" t="s">
        <v>353</v>
      </c>
      <c r="D115">
        <v>0.5988349270913601</v>
      </c>
      <c r="E115">
        <v>2</v>
      </c>
      <c r="F115">
        <v>0.43</v>
      </c>
      <c r="G115" t="s">
        <v>421</v>
      </c>
      <c r="H115" t="s">
        <v>84</v>
      </c>
      <c r="I115" t="s">
        <v>184</v>
      </c>
      <c r="J115">
        <v>1</v>
      </c>
      <c r="K115">
        <v>2</v>
      </c>
      <c r="L115">
        <v>4</v>
      </c>
      <c r="M115">
        <v>2</v>
      </c>
      <c r="N115">
        <v>130</v>
      </c>
      <c r="O115">
        <v>75</v>
      </c>
      <c r="P115">
        <v>1</v>
      </c>
      <c r="Q115">
        <v>9.14</v>
      </c>
    </row>
    <row r="116" spans="1:17" x14ac:dyDescent="0.25">
      <c r="A116" t="s">
        <v>349</v>
      </c>
      <c r="B116">
        <v>3</v>
      </c>
      <c r="C116" t="s">
        <v>355</v>
      </c>
      <c r="D116">
        <v>0.48951260504201688</v>
      </c>
      <c r="E116">
        <v>3</v>
      </c>
      <c r="F116">
        <v>0.32</v>
      </c>
      <c r="G116" t="s">
        <v>422</v>
      </c>
      <c r="H116" t="s">
        <v>121</v>
      </c>
      <c r="I116" t="s">
        <v>85</v>
      </c>
      <c r="J116">
        <v>4</v>
      </c>
      <c r="K116">
        <v>10</v>
      </c>
      <c r="L116">
        <v>6</v>
      </c>
      <c r="M116">
        <v>9</v>
      </c>
      <c r="N116">
        <v>127</v>
      </c>
      <c r="O116">
        <v>72</v>
      </c>
      <c r="P116">
        <v>1</v>
      </c>
      <c r="Q116">
        <v>9.58</v>
      </c>
    </row>
    <row r="117" spans="1:17" x14ac:dyDescent="0.25">
      <c r="A117" t="s">
        <v>349</v>
      </c>
      <c r="B117">
        <v>4</v>
      </c>
      <c r="C117" t="s">
        <v>358</v>
      </c>
      <c r="D117">
        <v>0.54741269841269846</v>
      </c>
      <c r="E117">
        <v>1</v>
      </c>
      <c r="F117">
        <v>0.41</v>
      </c>
      <c r="G117" t="s">
        <v>422</v>
      </c>
      <c r="H117" t="s">
        <v>63</v>
      </c>
      <c r="I117" t="s">
        <v>30</v>
      </c>
      <c r="J117">
        <v>5</v>
      </c>
      <c r="K117">
        <v>8</v>
      </c>
      <c r="L117">
        <v>4</v>
      </c>
      <c r="M117">
        <v>7</v>
      </c>
      <c r="N117">
        <v>124</v>
      </c>
      <c r="O117">
        <v>69</v>
      </c>
      <c r="P117">
        <v>1</v>
      </c>
      <c r="Q117">
        <v>9.3699999999999992</v>
      </c>
    </row>
    <row r="118" spans="1:17" x14ac:dyDescent="0.25">
      <c r="A118" t="s">
        <v>349</v>
      </c>
      <c r="B118">
        <v>5</v>
      </c>
      <c r="C118" t="s">
        <v>362</v>
      </c>
      <c r="D118">
        <v>0.88294136519308752</v>
      </c>
      <c r="E118">
        <v>6</v>
      </c>
      <c r="F118">
        <v>0.21</v>
      </c>
      <c r="G118" t="s">
        <v>421</v>
      </c>
      <c r="H118" t="s">
        <v>19</v>
      </c>
      <c r="I118" t="s">
        <v>89</v>
      </c>
      <c r="J118">
        <v>1</v>
      </c>
      <c r="K118">
        <v>2</v>
      </c>
      <c r="L118">
        <v>6</v>
      </c>
      <c r="M118">
        <v>1</v>
      </c>
      <c r="N118">
        <v>121</v>
      </c>
      <c r="O118">
        <v>66</v>
      </c>
      <c r="P118">
        <v>1</v>
      </c>
      <c r="Q118">
        <v>9.6</v>
      </c>
    </row>
    <row r="119" spans="1:17" x14ac:dyDescent="0.25">
      <c r="A119" t="s">
        <v>349</v>
      </c>
      <c r="B119">
        <v>6</v>
      </c>
      <c r="C119" t="s">
        <v>365</v>
      </c>
      <c r="D119">
        <v>0.45912298651333872</v>
      </c>
      <c r="E119">
        <v>12</v>
      </c>
      <c r="F119">
        <v>0.18</v>
      </c>
      <c r="G119" t="s">
        <v>420</v>
      </c>
      <c r="H119" t="s">
        <v>93</v>
      </c>
      <c r="I119" t="s">
        <v>80</v>
      </c>
      <c r="J119">
        <v>7</v>
      </c>
      <c r="K119">
        <v>5</v>
      </c>
      <c r="L119">
        <v>6</v>
      </c>
      <c r="M119">
        <v>12</v>
      </c>
      <c r="N119">
        <v>121</v>
      </c>
      <c r="O119">
        <v>66</v>
      </c>
      <c r="P119">
        <v>1</v>
      </c>
      <c r="Q119">
        <v>9.27</v>
      </c>
    </row>
    <row r="120" spans="1:17" x14ac:dyDescent="0.25">
      <c r="A120" t="s">
        <v>349</v>
      </c>
      <c r="B120">
        <v>7</v>
      </c>
      <c r="C120" t="s">
        <v>369</v>
      </c>
      <c r="D120">
        <v>0.50404604902140115</v>
      </c>
      <c r="E120">
        <v>11</v>
      </c>
      <c r="F120">
        <v>0.17</v>
      </c>
      <c r="G120" t="s">
        <v>421</v>
      </c>
      <c r="H120" t="s">
        <v>101</v>
      </c>
      <c r="I120" t="s">
        <v>166</v>
      </c>
      <c r="J120">
        <v>7</v>
      </c>
      <c r="K120">
        <v>3</v>
      </c>
      <c r="L120">
        <v>1</v>
      </c>
      <c r="M120">
        <v>7</v>
      </c>
      <c r="N120">
        <v>120</v>
      </c>
      <c r="O120">
        <v>65</v>
      </c>
      <c r="P120">
        <v>1</v>
      </c>
      <c r="Q120">
        <v>9.36</v>
      </c>
    </row>
    <row r="121" spans="1:17" x14ac:dyDescent="0.25">
      <c r="A121" t="s">
        <v>349</v>
      </c>
      <c r="B121">
        <v>8</v>
      </c>
      <c r="C121" t="s">
        <v>371</v>
      </c>
      <c r="D121">
        <v>0.62623348694316427</v>
      </c>
      <c r="E121">
        <v>8</v>
      </c>
      <c r="F121">
        <v>0.17</v>
      </c>
      <c r="G121" t="s">
        <v>422</v>
      </c>
      <c r="H121" t="s">
        <v>524</v>
      </c>
      <c r="I121" t="s">
        <v>106</v>
      </c>
      <c r="J121">
        <v>1</v>
      </c>
      <c r="K121">
        <v>5</v>
      </c>
      <c r="L121">
        <v>3</v>
      </c>
      <c r="M121">
        <v>6</v>
      </c>
      <c r="N121">
        <v>114</v>
      </c>
      <c r="O121">
        <v>64</v>
      </c>
      <c r="P121">
        <v>1</v>
      </c>
      <c r="Q121">
        <v>9.65</v>
      </c>
    </row>
    <row r="122" spans="1:17" x14ac:dyDescent="0.25">
      <c r="A122" t="s">
        <v>349</v>
      </c>
      <c r="B122">
        <v>9</v>
      </c>
      <c r="C122" t="s">
        <v>374</v>
      </c>
      <c r="D122">
        <v>0.48667633928571435</v>
      </c>
      <c r="E122">
        <v>9</v>
      </c>
      <c r="F122">
        <v>0.23</v>
      </c>
      <c r="G122" t="s">
        <v>420</v>
      </c>
      <c r="H122" t="s">
        <v>471</v>
      </c>
      <c r="I122" t="s">
        <v>59</v>
      </c>
      <c r="J122">
        <v>5</v>
      </c>
      <c r="K122">
        <v>8</v>
      </c>
      <c r="L122">
        <v>11</v>
      </c>
      <c r="M122">
        <v>2</v>
      </c>
      <c r="N122">
        <v>117</v>
      </c>
      <c r="O122">
        <v>64</v>
      </c>
      <c r="P122">
        <v>1</v>
      </c>
      <c r="Q122">
        <v>9.7899999999999991</v>
      </c>
    </row>
    <row r="123" spans="1:17" x14ac:dyDescent="0.25">
      <c r="A123" t="s">
        <v>349</v>
      </c>
      <c r="B123">
        <v>10</v>
      </c>
      <c r="C123" t="s">
        <v>377</v>
      </c>
      <c r="D123">
        <v>0.63817811402858138</v>
      </c>
      <c r="E123">
        <v>4</v>
      </c>
      <c r="F123">
        <v>0.38</v>
      </c>
      <c r="G123" t="s">
        <v>423</v>
      </c>
      <c r="H123" t="s">
        <v>116</v>
      </c>
      <c r="I123" t="s">
        <v>20</v>
      </c>
      <c r="J123">
        <v>6</v>
      </c>
      <c r="K123">
        <v>6</v>
      </c>
      <c r="L123">
        <v>3</v>
      </c>
      <c r="M123">
        <v>1</v>
      </c>
      <c r="N123">
        <v>119</v>
      </c>
      <c r="O123">
        <v>64</v>
      </c>
      <c r="P123">
        <v>1</v>
      </c>
      <c r="Q123">
        <v>9.2200000000000006</v>
      </c>
    </row>
    <row r="124" spans="1:17" x14ac:dyDescent="0.25">
      <c r="A124" t="s">
        <v>349</v>
      </c>
      <c r="B124">
        <v>11</v>
      </c>
      <c r="C124" t="s">
        <v>379</v>
      </c>
      <c r="D124">
        <v>0.75577492877492869</v>
      </c>
      <c r="E124">
        <v>5</v>
      </c>
      <c r="F124">
        <v>0.33</v>
      </c>
      <c r="G124" t="s">
        <v>422</v>
      </c>
      <c r="H124" t="s">
        <v>53</v>
      </c>
      <c r="I124" t="s">
        <v>111</v>
      </c>
      <c r="J124">
        <v>6</v>
      </c>
      <c r="K124">
        <v>4</v>
      </c>
      <c r="L124">
        <v>4</v>
      </c>
      <c r="N124">
        <v>118</v>
      </c>
      <c r="O124">
        <v>63</v>
      </c>
      <c r="P124">
        <v>1</v>
      </c>
      <c r="Q124">
        <v>9.66</v>
      </c>
    </row>
    <row r="125" spans="1:17" x14ac:dyDescent="0.25">
      <c r="A125" t="s">
        <v>349</v>
      </c>
      <c r="B125">
        <v>12</v>
      </c>
      <c r="C125" t="s">
        <v>383</v>
      </c>
      <c r="D125">
        <v>0.5599842788790157</v>
      </c>
      <c r="E125">
        <v>7</v>
      </c>
      <c r="F125">
        <v>0.16</v>
      </c>
      <c r="G125" t="s">
        <v>421</v>
      </c>
      <c r="H125" t="s">
        <v>58</v>
      </c>
      <c r="I125" t="s">
        <v>45</v>
      </c>
      <c r="J125">
        <v>4</v>
      </c>
      <c r="K125">
        <v>10</v>
      </c>
      <c r="L125">
        <v>2</v>
      </c>
      <c r="M125">
        <v>3</v>
      </c>
      <c r="N125">
        <v>118</v>
      </c>
      <c r="O125">
        <v>63</v>
      </c>
      <c r="P125">
        <v>1</v>
      </c>
      <c r="Q125">
        <v>9.4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09904-F7BA-4A14-818E-1EAD5C066094}">
  <sheetPr codeName="工作表15"/>
  <dimension ref="A1:G129"/>
  <sheetViews>
    <sheetView workbookViewId="0">
      <selection activeCell="G4" sqref="G4:G129"/>
    </sheetView>
  </sheetViews>
  <sheetFormatPr defaultRowHeight="15.75" x14ac:dyDescent="0.25"/>
  <cols>
    <col min="1" max="1" width="16.140625" bestFit="1" customWidth="1"/>
    <col min="2" max="2" width="10.85546875" bestFit="1" customWidth="1"/>
    <col min="3" max="6" width="6.28515625" bestFit="1" customWidth="1"/>
  </cols>
  <sheetData>
    <row r="1" spans="1:7" x14ac:dyDescent="0.25">
      <c r="A1" s="39" t="s">
        <v>2369</v>
      </c>
      <c r="B1" s="39" t="s">
        <v>2368</v>
      </c>
    </row>
    <row r="2" spans="1:7" x14ac:dyDescent="0.25">
      <c r="A2" s="39" t="s">
        <v>2366</v>
      </c>
      <c r="B2" t="s">
        <v>420</v>
      </c>
      <c r="C2" t="s">
        <v>421</v>
      </c>
      <c r="D2" t="s">
        <v>422</v>
      </c>
      <c r="E2" t="s">
        <v>423</v>
      </c>
      <c r="F2" t="s">
        <v>2367</v>
      </c>
    </row>
    <row r="3" spans="1:7" x14ac:dyDescent="0.25">
      <c r="A3" s="40" t="s">
        <v>1</v>
      </c>
      <c r="B3">
        <v>57</v>
      </c>
      <c r="C3">
        <v>76</v>
      </c>
      <c r="D3">
        <v>58</v>
      </c>
      <c r="E3">
        <v>48</v>
      </c>
      <c r="F3">
        <v>239</v>
      </c>
    </row>
    <row r="4" spans="1:7" x14ac:dyDescent="0.25">
      <c r="A4" s="41" t="s">
        <v>37</v>
      </c>
      <c r="B4">
        <v>5</v>
      </c>
      <c r="C4">
        <v>9</v>
      </c>
      <c r="D4">
        <v>6</v>
      </c>
      <c r="E4">
        <v>1</v>
      </c>
      <c r="F4">
        <v>21</v>
      </c>
      <c r="G4" t="str">
        <f>IF(COUNTA(B4:E4) = 0, "唔清楚", CHOOSE(MATCH(MAX(B4:E4), B4:E4, 0), "放頭", "中前", "中後", "留後"))</f>
        <v>中前</v>
      </c>
    </row>
    <row r="5" spans="1:7" x14ac:dyDescent="0.25">
      <c r="A5" s="41" t="s">
        <v>52</v>
      </c>
      <c r="B5">
        <v>7</v>
      </c>
      <c r="C5">
        <v>8</v>
      </c>
      <c r="D5">
        <v>7</v>
      </c>
      <c r="E5">
        <v>5</v>
      </c>
      <c r="F5">
        <v>27</v>
      </c>
      <c r="G5" t="str">
        <f t="shared" ref="G5:G68" si="0">IF(COUNTA(B5:E5) = 0, "唔清楚", CHOOSE(MATCH(MAX(B5:E5), B5:E5, 0), "放頭", "中前", "中後", "留後"))</f>
        <v>中前</v>
      </c>
    </row>
    <row r="6" spans="1:7" x14ac:dyDescent="0.25">
      <c r="A6" s="41" t="s">
        <v>18</v>
      </c>
      <c r="B6">
        <v>1</v>
      </c>
      <c r="C6">
        <v>5</v>
      </c>
      <c r="D6">
        <v>2</v>
      </c>
      <c r="E6">
        <v>3</v>
      </c>
      <c r="F6">
        <v>11</v>
      </c>
      <c r="G6" t="str">
        <f t="shared" si="0"/>
        <v>中前</v>
      </c>
    </row>
    <row r="7" spans="1:7" x14ac:dyDescent="0.25">
      <c r="A7" s="41" t="s">
        <v>48</v>
      </c>
      <c r="C7">
        <v>6</v>
      </c>
      <c r="D7">
        <v>3</v>
      </c>
      <c r="E7">
        <v>3</v>
      </c>
      <c r="F7">
        <v>12</v>
      </c>
      <c r="G7" t="str">
        <f t="shared" si="0"/>
        <v>中前</v>
      </c>
    </row>
    <row r="8" spans="1:7" x14ac:dyDescent="0.25">
      <c r="A8" s="41" t="s">
        <v>28</v>
      </c>
      <c r="B8">
        <v>1</v>
      </c>
      <c r="C8">
        <v>6</v>
      </c>
      <c r="D8">
        <v>9</v>
      </c>
      <c r="E8">
        <v>9</v>
      </c>
      <c r="F8">
        <v>25</v>
      </c>
      <c r="G8" t="str">
        <f t="shared" si="0"/>
        <v>中後</v>
      </c>
    </row>
    <row r="9" spans="1:7" x14ac:dyDescent="0.25">
      <c r="A9" s="41" t="s">
        <v>12</v>
      </c>
      <c r="B9">
        <v>10</v>
      </c>
      <c r="C9">
        <v>9</v>
      </c>
      <c r="D9">
        <v>4</v>
      </c>
      <c r="E9">
        <v>2</v>
      </c>
      <c r="F9">
        <v>25</v>
      </c>
      <c r="G9" t="str">
        <f t="shared" si="0"/>
        <v>放頭</v>
      </c>
    </row>
    <row r="10" spans="1:7" x14ac:dyDescent="0.25">
      <c r="A10" s="41" t="s">
        <v>57</v>
      </c>
      <c r="B10">
        <v>4</v>
      </c>
      <c r="C10">
        <v>5</v>
      </c>
      <c r="D10">
        <v>10</v>
      </c>
      <c r="E10">
        <v>8</v>
      </c>
      <c r="F10">
        <v>27</v>
      </c>
      <c r="G10" t="str">
        <f t="shared" si="0"/>
        <v>中後</v>
      </c>
    </row>
    <row r="11" spans="1:7" x14ac:dyDescent="0.25">
      <c r="A11" s="41" t="s">
        <v>33</v>
      </c>
      <c r="B11">
        <v>18</v>
      </c>
      <c r="C11">
        <v>3</v>
      </c>
      <c r="F11">
        <v>21</v>
      </c>
      <c r="G11" t="str">
        <f t="shared" si="0"/>
        <v>放頭</v>
      </c>
    </row>
    <row r="12" spans="1:7" x14ac:dyDescent="0.25">
      <c r="A12" s="41" t="s">
        <v>62</v>
      </c>
      <c r="C12">
        <v>10</v>
      </c>
      <c r="D12">
        <v>4</v>
      </c>
      <c r="E12">
        <v>10</v>
      </c>
      <c r="F12">
        <v>24</v>
      </c>
      <c r="G12" t="str">
        <f t="shared" si="0"/>
        <v>中前</v>
      </c>
    </row>
    <row r="13" spans="1:7" x14ac:dyDescent="0.25">
      <c r="A13" s="41" t="s">
        <v>22</v>
      </c>
      <c r="B13">
        <v>10</v>
      </c>
      <c r="C13">
        <v>4</v>
      </c>
      <c r="D13">
        <v>2</v>
      </c>
      <c r="E13">
        <v>1</v>
      </c>
      <c r="F13">
        <v>17</v>
      </c>
      <c r="G13" t="str">
        <f t="shared" si="0"/>
        <v>放頭</v>
      </c>
    </row>
    <row r="14" spans="1:7" x14ac:dyDescent="0.25">
      <c r="A14" s="41" t="s">
        <v>43</v>
      </c>
      <c r="B14">
        <v>1</v>
      </c>
      <c r="C14">
        <v>11</v>
      </c>
      <c r="D14">
        <v>11</v>
      </c>
      <c r="E14">
        <v>6</v>
      </c>
      <c r="F14">
        <v>29</v>
      </c>
      <c r="G14" t="str">
        <f t="shared" si="0"/>
        <v>中前</v>
      </c>
    </row>
    <row r="15" spans="1:7" x14ac:dyDescent="0.25">
      <c r="A15" s="40" t="s">
        <v>68</v>
      </c>
      <c r="B15">
        <v>22</v>
      </c>
      <c r="C15">
        <v>74</v>
      </c>
      <c r="D15">
        <v>79</v>
      </c>
      <c r="E15">
        <v>58</v>
      </c>
      <c r="F15">
        <v>233</v>
      </c>
      <c r="G15" t="str">
        <f t="shared" si="0"/>
        <v>中後</v>
      </c>
    </row>
    <row r="16" spans="1:7" x14ac:dyDescent="0.25">
      <c r="A16" s="41" t="s">
        <v>2262</v>
      </c>
      <c r="B16">
        <v>2</v>
      </c>
      <c r="C16">
        <v>7</v>
      </c>
      <c r="D16">
        <v>4</v>
      </c>
      <c r="E16">
        <v>6</v>
      </c>
      <c r="F16">
        <v>19</v>
      </c>
      <c r="G16" t="str">
        <f t="shared" si="0"/>
        <v>中前</v>
      </c>
    </row>
    <row r="17" spans="1:7" x14ac:dyDescent="0.25">
      <c r="A17" s="41" t="s">
        <v>83</v>
      </c>
      <c r="C17">
        <v>5</v>
      </c>
      <c r="D17">
        <v>3</v>
      </c>
      <c r="E17">
        <v>6</v>
      </c>
      <c r="F17">
        <v>14</v>
      </c>
      <c r="G17" t="str">
        <f t="shared" si="0"/>
        <v>留後</v>
      </c>
    </row>
    <row r="18" spans="1:7" x14ac:dyDescent="0.25">
      <c r="A18" s="41" t="s">
        <v>100</v>
      </c>
      <c r="C18">
        <v>8</v>
      </c>
      <c r="D18">
        <v>9</v>
      </c>
      <c r="E18">
        <v>6</v>
      </c>
      <c r="F18">
        <v>23</v>
      </c>
      <c r="G18" t="str">
        <f t="shared" si="0"/>
        <v>中後</v>
      </c>
    </row>
    <row r="19" spans="1:7" x14ac:dyDescent="0.25">
      <c r="A19" s="41" t="s">
        <v>2264</v>
      </c>
      <c r="D19">
        <v>4</v>
      </c>
      <c r="E19">
        <v>1</v>
      </c>
      <c r="F19">
        <v>5</v>
      </c>
      <c r="G19" t="str">
        <f t="shared" si="0"/>
        <v>中後</v>
      </c>
    </row>
    <row r="20" spans="1:7" x14ac:dyDescent="0.25">
      <c r="A20" s="41" t="s">
        <v>74</v>
      </c>
      <c r="B20">
        <v>2</v>
      </c>
      <c r="C20">
        <v>11</v>
      </c>
      <c r="D20">
        <v>5</v>
      </c>
      <c r="E20">
        <v>5</v>
      </c>
      <c r="F20">
        <v>23</v>
      </c>
      <c r="G20" t="str">
        <f t="shared" si="0"/>
        <v>中前</v>
      </c>
    </row>
    <row r="21" spans="1:7" x14ac:dyDescent="0.25">
      <c r="A21" s="41" t="s">
        <v>120</v>
      </c>
      <c r="B21">
        <v>10</v>
      </c>
      <c r="C21">
        <v>17</v>
      </c>
      <c r="D21">
        <v>2</v>
      </c>
      <c r="E21">
        <v>2</v>
      </c>
      <c r="F21">
        <v>31</v>
      </c>
      <c r="G21" t="str">
        <f t="shared" si="0"/>
        <v>中前</v>
      </c>
    </row>
    <row r="22" spans="1:7" x14ac:dyDescent="0.25">
      <c r="A22" s="41" t="s">
        <v>115</v>
      </c>
      <c r="B22">
        <v>3</v>
      </c>
      <c r="C22">
        <v>3</v>
      </c>
      <c r="D22">
        <v>4</v>
      </c>
      <c r="E22">
        <v>2</v>
      </c>
      <c r="F22">
        <v>12</v>
      </c>
      <c r="G22" t="str">
        <f t="shared" si="0"/>
        <v>中後</v>
      </c>
    </row>
    <row r="23" spans="1:7" x14ac:dyDescent="0.25">
      <c r="A23" s="41" t="s">
        <v>97</v>
      </c>
      <c r="B23">
        <v>1</v>
      </c>
      <c r="C23">
        <v>9</v>
      </c>
      <c r="D23">
        <v>9</v>
      </c>
      <c r="E23">
        <v>7</v>
      </c>
      <c r="F23">
        <v>26</v>
      </c>
      <c r="G23" t="str">
        <f t="shared" si="0"/>
        <v>中前</v>
      </c>
    </row>
    <row r="24" spans="1:7" x14ac:dyDescent="0.25">
      <c r="A24" s="41" t="s">
        <v>104</v>
      </c>
      <c r="D24">
        <v>3</v>
      </c>
      <c r="F24">
        <v>3</v>
      </c>
      <c r="G24" t="str">
        <f t="shared" si="0"/>
        <v>中後</v>
      </c>
    </row>
    <row r="25" spans="1:7" x14ac:dyDescent="0.25">
      <c r="A25" s="41" t="s">
        <v>109</v>
      </c>
      <c r="B25">
        <v>1</v>
      </c>
      <c r="C25">
        <v>3</v>
      </c>
      <c r="D25">
        <v>2</v>
      </c>
      <c r="E25">
        <v>6</v>
      </c>
      <c r="F25">
        <v>12</v>
      </c>
      <c r="G25" t="str">
        <f t="shared" si="0"/>
        <v>留後</v>
      </c>
    </row>
    <row r="26" spans="1:7" x14ac:dyDescent="0.25">
      <c r="A26" s="41" t="s">
        <v>92</v>
      </c>
      <c r="C26">
        <v>4</v>
      </c>
      <c r="D26">
        <v>15</v>
      </c>
      <c r="E26">
        <v>11</v>
      </c>
      <c r="F26">
        <v>30</v>
      </c>
      <c r="G26" t="str">
        <f t="shared" si="0"/>
        <v>中後</v>
      </c>
    </row>
    <row r="27" spans="1:7" x14ac:dyDescent="0.25">
      <c r="A27" s="41" t="s">
        <v>88</v>
      </c>
      <c r="B27">
        <v>1</v>
      </c>
      <c r="F27">
        <v>1</v>
      </c>
      <c r="G27" t="str">
        <f t="shared" si="0"/>
        <v>放頭</v>
      </c>
    </row>
    <row r="28" spans="1:7" x14ac:dyDescent="0.25">
      <c r="A28" s="41" t="s">
        <v>79</v>
      </c>
      <c r="C28">
        <v>4</v>
      </c>
      <c r="D28">
        <v>8</v>
      </c>
      <c r="E28">
        <v>3</v>
      </c>
      <c r="F28">
        <v>15</v>
      </c>
      <c r="G28" t="str">
        <f t="shared" si="0"/>
        <v>中後</v>
      </c>
    </row>
    <row r="29" spans="1:7" x14ac:dyDescent="0.25">
      <c r="A29" s="41" t="s">
        <v>69</v>
      </c>
      <c r="B29">
        <v>2</v>
      </c>
      <c r="C29">
        <v>3</v>
      </c>
      <c r="D29">
        <v>11</v>
      </c>
      <c r="E29">
        <v>3</v>
      </c>
      <c r="F29">
        <v>19</v>
      </c>
      <c r="G29" t="str">
        <f t="shared" si="0"/>
        <v>中後</v>
      </c>
    </row>
    <row r="30" spans="1:7" x14ac:dyDescent="0.25">
      <c r="A30" s="40" t="s">
        <v>126</v>
      </c>
      <c r="B30">
        <v>57</v>
      </c>
      <c r="C30">
        <v>71</v>
      </c>
      <c r="D30">
        <v>40</v>
      </c>
      <c r="E30">
        <v>23</v>
      </c>
      <c r="F30">
        <v>191</v>
      </c>
      <c r="G30" t="str">
        <f t="shared" si="0"/>
        <v>中前</v>
      </c>
    </row>
    <row r="31" spans="1:7" x14ac:dyDescent="0.25">
      <c r="A31" s="41" t="s">
        <v>137</v>
      </c>
      <c r="B31">
        <v>8</v>
      </c>
      <c r="C31">
        <v>4</v>
      </c>
      <c r="D31">
        <v>1</v>
      </c>
      <c r="E31">
        <v>2</v>
      </c>
      <c r="F31">
        <v>15</v>
      </c>
      <c r="G31" t="str">
        <f t="shared" si="0"/>
        <v>放頭</v>
      </c>
    </row>
    <row r="32" spans="1:7" x14ac:dyDescent="0.25">
      <c r="A32" s="41" t="s">
        <v>149</v>
      </c>
      <c r="C32">
        <v>3</v>
      </c>
      <c r="D32">
        <v>4</v>
      </c>
      <c r="E32">
        <v>3</v>
      </c>
      <c r="F32">
        <v>10</v>
      </c>
      <c r="G32" t="str">
        <f t="shared" si="0"/>
        <v>中後</v>
      </c>
    </row>
    <row r="33" spans="1:7" x14ac:dyDescent="0.25">
      <c r="A33" s="41" t="s">
        <v>127</v>
      </c>
      <c r="B33">
        <v>1</v>
      </c>
      <c r="C33">
        <v>10</v>
      </c>
      <c r="D33">
        <v>15</v>
      </c>
      <c r="E33">
        <v>5</v>
      </c>
      <c r="F33">
        <v>31</v>
      </c>
      <c r="G33" t="str">
        <f t="shared" si="0"/>
        <v>中後</v>
      </c>
    </row>
    <row r="34" spans="1:7" x14ac:dyDescent="0.25">
      <c r="A34" s="41" t="s">
        <v>2278</v>
      </c>
      <c r="C34">
        <v>1</v>
      </c>
      <c r="F34">
        <v>1</v>
      </c>
      <c r="G34" t="str">
        <f t="shared" si="0"/>
        <v>中前</v>
      </c>
    </row>
    <row r="35" spans="1:7" x14ac:dyDescent="0.25">
      <c r="A35" s="41" t="s">
        <v>165</v>
      </c>
      <c r="B35">
        <v>2</v>
      </c>
      <c r="C35">
        <v>9</v>
      </c>
      <c r="D35">
        <v>4</v>
      </c>
      <c r="E35">
        <v>3</v>
      </c>
      <c r="F35">
        <v>18</v>
      </c>
      <c r="G35" t="str">
        <f t="shared" si="0"/>
        <v>中前</v>
      </c>
    </row>
    <row r="36" spans="1:7" x14ac:dyDescent="0.25">
      <c r="A36" s="41" t="s">
        <v>144</v>
      </c>
      <c r="B36">
        <v>4</v>
      </c>
      <c r="C36">
        <v>11</v>
      </c>
      <c r="D36">
        <v>7</v>
      </c>
      <c r="E36">
        <v>5</v>
      </c>
      <c r="F36">
        <v>27</v>
      </c>
      <c r="G36" t="str">
        <f t="shared" si="0"/>
        <v>中前</v>
      </c>
    </row>
    <row r="37" spans="1:7" x14ac:dyDescent="0.25">
      <c r="A37" s="41" t="s">
        <v>155</v>
      </c>
      <c r="B37">
        <v>2</v>
      </c>
      <c r="C37">
        <v>2</v>
      </c>
      <c r="F37">
        <v>4</v>
      </c>
      <c r="G37" t="str">
        <f t="shared" si="0"/>
        <v>放頭</v>
      </c>
    </row>
    <row r="38" spans="1:7" x14ac:dyDescent="0.25">
      <c r="A38" s="41" t="s">
        <v>141</v>
      </c>
      <c r="B38">
        <v>2</v>
      </c>
      <c r="F38">
        <v>2</v>
      </c>
      <c r="G38" t="str">
        <f t="shared" si="0"/>
        <v>放頭</v>
      </c>
    </row>
    <row r="39" spans="1:7" x14ac:dyDescent="0.25">
      <c r="A39" s="41" t="s">
        <v>130</v>
      </c>
      <c r="B39">
        <v>13</v>
      </c>
      <c r="C39">
        <v>6</v>
      </c>
      <c r="D39">
        <v>2</v>
      </c>
      <c r="E39">
        <v>3</v>
      </c>
      <c r="F39">
        <v>24</v>
      </c>
      <c r="G39" t="str">
        <f t="shared" si="0"/>
        <v>放頭</v>
      </c>
    </row>
    <row r="40" spans="1:7" x14ac:dyDescent="0.25">
      <c r="A40" s="41" t="s">
        <v>158</v>
      </c>
      <c r="B40">
        <v>4</v>
      </c>
      <c r="C40">
        <v>5</v>
      </c>
      <c r="D40">
        <v>2</v>
      </c>
      <c r="F40">
        <v>11</v>
      </c>
      <c r="G40" t="str">
        <f t="shared" si="0"/>
        <v>中前</v>
      </c>
    </row>
    <row r="41" spans="1:7" x14ac:dyDescent="0.25">
      <c r="A41" s="41" t="s">
        <v>152</v>
      </c>
      <c r="B41">
        <v>4</v>
      </c>
      <c r="C41">
        <v>4</v>
      </c>
      <c r="D41">
        <v>3</v>
      </c>
      <c r="E41">
        <v>1</v>
      </c>
      <c r="F41">
        <v>12</v>
      </c>
      <c r="G41" t="str">
        <f t="shared" si="0"/>
        <v>放頭</v>
      </c>
    </row>
    <row r="42" spans="1:7" x14ac:dyDescent="0.25">
      <c r="A42" s="41" t="s">
        <v>162</v>
      </c>
      <c r="B42">
        <v>13</v>
      </c>
      <c r="C42">
        <v>7</v>
      </c>
      <c r="D42">
        <v>1</v>
      </c>
      <c r="E42">
        <v>1</v>
      </c>
      <c r="F42">
        <v>22</v>
      </c>
      <c r="G42" t="str">
        <f t="shared" si="0"/>
        <v>放頭</v>
      </c>
    </row>
    <row r="43" spans="1:7" x14ac:dyDescent="0.25">
      <c r="A43" s="41" t="s">
        <v>133</v>
      </c>
      <c r="B43">
        <v>4</v>
      </c>
      <c r="C43">
        <v>9</v>
      </c>
      <c r="D43">
        <v>1</v>
      </c>
      <c r="F43">
        <v>14</v>
      </c>
      <c r="G43" t="str">
        <f t="shared" si="0"/>
        <v>中前</v>
      </c>
    </row>
    <row r="44" spans="1:7" x14ac:dyDescent="0.25">
      <c r="A44" s="40" t="s">
        <v>169</v>
      </c>
      <c r="B44">
        <v>31</v>
      </c>
      <c r="C44">
        <v>51</v>
      </c>
      <c r="D44">
        <v>65</v>
      </c>
      <c r="E44">
        <v>52</v>
      </c>
      <c r="F44">
        <v>199</v>
      </c>
      <c r="G44" t="str">
        <f t="shared" si="0"/>
        <v>中後</v>
      </c>
    </row>
    <row r="45" spans="1:7" x14ac:dyDescent="0.25">
      <c r="A45" s="41" t="s">
        <v>2294</v>
      </c>
      <c r="B45">
        <v>1</v>
      </c>
      <c r="C45">
        <v>3</v>
      </c>
      <c r="D45">
        <v>3</v>
      </c>
      <c r="E45">
        <v>1</v>
      </c>
      <c r="F45">
        <v>8</v>
      </c>
      <c r="G45" t="str">
        <f t="shared" si="0"/>
        <v>中前</v>
      </c>
    </row>
    <row r="46" spans="1:7" x14ac:dyDescent="0.25">
      <c r="A46" s="41" t="s">
        <v>2292</v>
      </c>
      <c r="C46">
        <v>1</v>
      </c>
      <c r="D46">
        <v>2</v>
      </c>
      <c r="E46">
        <v>3</v>
      </c>
      <c r="F46">
        <v>6</v>
      </c>
      <c r="G46" t="str">
        <f t="shared" si="0"/>
        <v>留後</v>
      </c>
    </row>
    <row r="47" spans="1:7" x14ac:dyDescent="0.25">
      <c r="A47" s="41" t="s">
        <v>206</v>
      </c>
      <c r="B47">
        <v>4</v>
      </c>
      <c r="C47">
        <v>4</v>
      </c>
      <c r="D47">
        <v>4</v>
      </c>
      <c r="E47">
        <v>5</v>
      </c>
      <c r="F47">
        <v>17</v>
      </c>
      <c r="G47" t="str">
        <f t="shared" si="0"/>
        <v>留後</v>
      </c>
    </row>
    <row r="48" spans="1:7" x14ac:dyDescent="0.25">
      <c r="A48" s="41" t="s">
        <v>180</v>
      </c>
      <c r="B48">
        <v>3</v>
      </c>
      <c r="C48">
        <v>5</v>
      </c>
      <c r="D48">
        <v>4</v>
      </c>
      <c r="E48">
        <v>1</v>
      </c>
      <c r="F48">
        <v>13</v>
      </c>
      <c r="G48" t="str">
        <f t="shared" si="0"/>
        <v>中前</v>
      </c>
    </row>
    <row r="49" spans="1:7" x14ac:dyDescent="0.25">
      <c r="A49" s="41" t="s">
        <v>196</v>
      </c>
      <c r="B49">
        <v>11</v>
      </c>
      <c r="C49">
        <v>8</v>
      </c>
      <c r="D49">
        <v>2</v>
      </c>
      <c r="E49">
        <v>2</v>
      </c>
      <c r="F49">
        <v>23</v>
      </c>
      <c r="G49" t="str">
        <f t="shared" si="0"/>
        <v>放頭</v>
      </c>
    </row>
    <row r="50" spans="1:7" x14ac:dyDescent="0.25">
      <c r="A50" s="41" t="s">
        <v>170</v>
      </c>
      <c r="B50">
        <v>1</v>
      </c>
      <c r="C50">
        <v>3</v>
      </c>
      <c r="D50">
        <v>10</v>
      </c>
      <c r="E50">
        <v>2</v>
      </c>
      <c r="F50">
        <v>16</v>
      </c>
      <c r="G50" t="str">
        <f t="shared" si="0"/>
        <v>中後</v>
      </c>
    </row>
    <row r="51" spans="1:7" x14ac:dyDescent="0.25">
      <c r="A51" s="41" t="s">
        <v>203</v>
      </c>
      <c r="B51">
        <v>2</v>
      </c>
      <c r="C51">
        <v>2</v>
      </c>
      <c r="D51">
        <v>1</v>
      </c>
      <c r="E51">
        <v>4</v>
      </c>
      <c r="F51">
        <v>9</v>
      </c>
      <c r="G51" t="str">
        <f t="shared" si="0"/>
        <v>留後</v>
      </c>
    </row>
    <row r="52" spans="1:7" x14ac:dyDescent="0.25">
      <c r="A52" s="41" t="s">
        <v>193</v>
      </c>
      <c r="B52">
        <v>1</v>
      </c>
      <c r="D52">
        <v>3</v>
      </c>
      <c r="E52">
        <v>1</v>
      </c>
      <c r="F52">
        <v>5</v>
      </c>
      <c r="G52" t="str">
        <f t="shared" si="0"/>
        <v>中後</v>
      </c>
    </row>
    <row r="53" spans="1:7" x14ac:dyDescent="0.25">
      <c r="A53" s="41" t="s">
        <v>174</v>
      </c>
      <c r="B53">
        <v>1</v>
      </c>
      <c r="C53">
        <v>3</v>
      </c>
      <c r="D53">
        <v>8</v>
      </c>
      <c r="E53">
        <v>8</v>
      </c>
      <c r="F53">
        <v>20</v>
      </c>
      <c r="G53" t="str">
        <f t="shared" si="0"/>
        <v>中後</v>
      </c>
    </row>
    <row r="54" spans="1:7" x14ac:dyDescent="0.25">
      <c r="A54" s="41" t="s">
        <v>177</v>
      </c>
      <c r="B54">
        <v>1</v>
      </c>
      <c r="C54">
        <v>1</v>
      </c>
      <c r="D54">
        <v>3</v>
      </c>
      <c r="E54">
        <v>3</v>
      </c>
      <c r="F54">
        <v>8</v>
      </c>
      <c r="G54" t="str">
        <f t="shared" si="0"/>
        <v>中後</v>
      </c>
    </row>
    <row r="55" spans="1:7" x14ac:dyDescent="0.25">
      <c r="A55" s="41" t="s">
        <v>183</v>
      </c>
      <c r="C55">
        <v>9</v>
      </c>
      <c r="D55">
        <v>14</v>
      </c>
      <c r="E55">
        <v>7</v>
      </c>
      <c r="F55">
        <v>30</v>
      </c>
      <c r="G55" t="str">
        <f t="shared" si="0"/>
        <v>中後</v>
      </c>
    </row>
    <row r="56" spans="1:7" x14ac:dyDescent="0.25">
      <c r="A56" s="41" t="s">
        <v>189</v>
      </c>
      <c r="C56">
        <v>5</v>
      </c>
      <c r="D56">
        <v>10</v>
      </c>
      <c r="E56">
        <v>11</v>
      </c>
      <c r="F56">
        <v>26</v>
      </c>
      <c r="G56" t="str">
        <f t="shared" si="0"/>
        <v>留後</v>
      </c>
    </row>
    <row r="57" spans="1:7" x14ac:dyDescent="0.25">
      <c r="A57" s="41" t="s">
        <v>187</v>
      </c>
      <c r="B57">
        <v>6</v>
      </c>
      <c r="C57">
        <v>5</v>
      </c>
      <c r="D57">
        <v>1</v>
      </c>
      <c r="F57">
        <v>12</v>
      </c>
      <c r="G57" t="str">
        <f t="shared" si="0"/>
        <v>放頭</v>
      </c>
    </row>
    <row r="58" spans="1:7" x14ac:dyDescent="0.25">
      <c r="A58" s="41" t="s">
        <v>200</v>
      </c>
      <c r="C58">
        <v>2</v>
      </c>
      <c r="E58">
        <v>4</v>
      </c>
      <c r="F58">
        <v>6</v>
      </c>
      <c r="G58" t="str">
        <f t="shared" si="0"/>
        <v>留後</v>
      </c>
    </row>
    <row r="59" spans="1:7" x14ac:dyDescent="0.25">
      <c r="A59" s="40" t="s">
        <v>210</v>
      </c>
      <c r="B59">
        <v>79</v>
      </c>
      <c r="C59">
        <v>70</v>
      </c>
      <c r="D59">
        <v>29</v>
      </c>
      <c r="E59">
        <v>11</v>
      </c>
      <c r="F59">
        <v>189</v>
      </c>
      <c r="G59" t="str">
        <f t="shared" si="0"/>
        <v>放頭</v>
      </c>
    </row>
    <row r="60" spans="1:7" x14ac:dyDescent="0.25">
      <c r="A60" s="41" t="s">
        <v>225</v>
      </c>
      <c r="B60">
        <v>10</v>
      </c>
      <c r="C60">
        <v>9</v>
      </c>
      <c r="D60">
        <v>1</v>
      </c>
      <c r="F60">
        <v>20</v>
      </c>
      <c r="G60" t="str">
        <f t="shared" si="0"/>
        <v>放頭</v>
      </c>
    </row>
    <row r="61" spans="1:7" x14ac:dyDescent="0.25">
      <c r="A61" s="41" t="s">
        <v>240</v>
      </c>
      <c r="D61">
        <v>4</v>
      </c>
      <c r="E61">
        <v>3</v>
      </c>
      <c r="F61">
        <v>7</v>
      </c>
      <c r="G61" t="str">
        <f t="shared" si="0"/>
        <v>中後</v>
      </c>
    </row>
    <row r="62" spans="1:7" x14ac:dyDescent="0.25">
      <c r="A62" s="41" t="s">
        <v>215</v>
      </c>
      <c r="B62">
        <v>1</v>
      </c>
      <c r="F62">
        <v>1</v>
      </c>
      <c r="G62" t="str">
        <f t="shared" si="0"/>
        <v>放頭</v>
      </c>
    </row>
    <row r="63" spans="1:7" x14ac:dyDescent="0.25">
      <c r="A63" s="41" t="s">
        <v>232</v>
      </c>
      <c r="B63">
        <v>12</v>
      </c>
      <c r="C63">
        <v>17</v>
      </c>
      <c r="D63">
        <v>1</v>
      </c>
      <c r="E63">
        <v>1</v>
      </c>
      <c r="F63">
        <v>31</v>
      </c>
      <c r="G63" t="str">
        <f t="shared" si="0"/>
        <v>中前</v>
      </c>
    </row>
    <row r="64" spans="1:7" x14ac:dyDescent="0.25">
      <c r="A64" s="41" t="s">
        <v>2308</v>
      </c>
      <c r="D64">
        <v>3</v>
      </c>
      <c r="F64">
        <v>3</v>
      </c>
      <c r="G64" t="str">
        <f t="shared" si="0"/>
        <v>中後</v>
      </c>
    </row>
    <row r="65" spans="1:7" x14ac:dyDescent="0.25">
      <c r="A65" s="41" t="s">
        <v>243</v>
      </c>
      <c r="B65">
        <v>1</v>
      </c>
      <c r="C65">
        <v>6</v>
      </c>
      <c r="D65">
        <v>4</v>
      </c>
      <c r="E65">
        <v>1</v>
      </c>
      <c r="F65">
        <v>12</v>
      </c>
      <c r="G65" t="str">
        <f t="shared" si="0"/>
        <v>中前</v>
      </c>
    </row>
    <row r="66" spans="1:7" x14ac:dyDescent="0.25">
      <c r="A66" s="41" t="s">
        <v>211</v>
      </c>
      <c r="B66">
        <v>17</v>
      </c>
      <c r="C66">
        <v>5</v>
      </c>
      <c r="D66">
        <v>1</v>
      </c>
      <c r="F66">
        <v>23</v>
      </c>
      <c r="G66" t="str">
        <f t="shared" si="0"/>
        <v>放頭</v>
      </c>
    </row>
    <row r="67" spans="1:7" x14ac:dyDescent="0.25">
      <c r="A67" s="41" t="s">
        <v>221</v>
      </c>
      <c r="B67">
        <v>1</v>
      </c>
      <c r="C67">
        <v>7</v>
      </c>
      <c r="D67">
        <v>7</v>
      </c>
      <c r="E67">
        <v>1</v>
      </c>
      <c r="F67">
        <v>16</v>
      </c>
      <c r="G67" t="str">
        <f t="shared" si="0"/>
        <v>中前</v>
      </c>
    </row>
    <row r="68" spans="1:7" x14ac:dyDescent="0.25">
      <c r="A68" s="41" t="s">
        <v>234</v>
      </c>
      <c r="B68">
        <v>2</v>
      </c>
      <c r="C68">
        <v>1</v>
      </c>
      <c r="E68">
        <v>1</v>
      </c>
      <c r="F68">
        <v>4</v>
      </c>
      <c r="G68" t="str">
        <f t="shared" si="0"/>
        <v>放頭</v>
      </c>
    </row>
    <row r="69" spans="1:7" x14ac:dyDescent="0.25">
      <c r="A69" s="41" t="s">
        <v>229</v>
      </c>
      <c r="B69">
        <v>10</v>
      </c>
      <c r="C69">
        <v>8</v>
      </c>
      <c r="D69">
        <v>4</v>
      </c>
      <c r="F69">
        <v>22</v>
      </c>
      <c r="G69" t="str">
        <f t="shared" ref="G69:G129" si="1">IF(COUNTA(B69:E69) = 0, "唔清楚", CHOOSE(MATCH(MAX(B69:E69), B69:E69, 0), "放頭", "中前", "中後", "留後"))</f>
        <v>放頭</v>
      </c>
    </row>
    <row r="70" spans="1:7" x14ac:dyDescent="0.25">
      <c r="A70" s="41" t="s">
        <v>237</v>
      </c>
      <c r="B70">
        <v>5</v>
      </c>
      <c r="C70">
        <v>7</v>
      </c>
      <c r="D70">
        <v>3</v>
      </c>
      <c r="E70">
        <v>3</v>
      </c>
      <c r="F70">
        <v>18</v>
      </c>
      <c r="G70" t="str">
        <f t="shared" si="1"/>
        <v>中前</v>
      </c>
    </row>
    <row r="71" spans="1:7" x14ac:dyDescent="0.25">
      <c r="A71" s="41" t="s">
        <v>227</v>
      </c>
      <c r="C71">
        <v>3</v>
      </c>
      <c r="E71">
        <v>1</v>
      </c>
      <c r="F71">
        <v>4</v>
      </c>
      <c r="G71" t="str">
        <f t="shared" si="1"/>
        <v>中前</v>
      </c>
    </row>
    <row r="72" spans="1:7" x14ac:dyDescent="0.25">
      <c r="A72" s="41" t="s">
        <v>218</v>
      </c>
      <c r="B72">
        <v>20</v>
      </c>
      <c r="C72">
        <v>7</v>
      </c>
      <c r="D72">
        <v>1</v>
      </c>
      <c r="F72">
        <v>28</v>
      </c>
      <c r="G72" t="str">
        <f t="shared" si="1"/>
        <v>放頭</v>
      </c>
    </row>
    <row r="73" spans="1:7" x14ac:dyDescent="0.25">
      <c r="A73" s="40" t="s">
        <v>247</v>
      </c>
      <c r="B73">
        <v>41</v>
      </c>
      <c r="C73">
        <v>48</v>
      </c>
      <c r="D73">
        <v>32</v>
      </c>
      <c r="E73">
        <v>17</v>
      </c>
      <c r="F73">
        <v>138</v>
      </c>
      <c r="G73" t="str">
        <f t="shared" si="1"/>
        <v>中前</v>
      </c>
    </row>
    <row r="74" spans="1:7" x14ac:dyDescent="0.25">
      <c r="A74" s="41" t="s">
        <v>252</v>
      </c>
      <c r="B74">
        <v>11</v>
      </c>
      <c r="C74">
        <v>10</v>
      </c>
      <c r="D74">
        <v>5</v>
      </c>
      <c r="E74">
        <v>2</v>
      </c>
      <c r="F74">
        <v>28</v>
      </c>
      <c r="G74" t="str">
        <f t="shared" si="1"/>
        <v>放頭</v>
      </c>
    </row>
    <row r="75" spans="1:7" x14ac:dyDescent="0.25">
      <c r="A75" s="41" t="s">
        <v>256</v>
      </c>
      <c r="B75">
        <v>4</v>
      </c>
      <c r="C75">
        <v>3</v>
      </c>
      <c r="D75">
        <v>2</v>
      </c>
      <c r="F75">
        <v>9</v>
      </c>
      <c r="G75" t="str">
        <f t="shared" si="1"/>
        <v>放頭</v>
      </c>
    </row>
    <row r="76" spans="1:7" x14ac:dyDescent="0.25">
      <c r="A76" s="41" t="s">
        <v>263</v>
      </c>
      <c r="B76">
        <v>3</v>
      </c>
      <c r="C76">
        <v>4</v>
      </c>
      <c r="D76">
        <v>7</v>
      </c>
      <c r="E76">
        <v>5</v>
      </c>
      <c r="F76">
        <v>19</v>
      </c>
      <c r="G76" t="str">
        <f t="shared" si="1"/>
        <v>中後</v>
      </c>
    </row>
    <row r="77" spans="1:7" x14ac:dyDescent="0.25">
      <c r="A77" s="41" t="s">
        <v>248</v>
      </c>
      <c r="C77">
        <v>5</v>
      </c>
      <c r="D77">
        <v>7</v>
      </c>
      <c r="E77">
        <v>3</v>
      </c>
      <c r="F77">
        <v>15</v>
      </c>
      <c r="G77" t="str">
        <f t="shared" si="1"/>
        <v>中後</v>
      </c>
    </row>
    <row r="78" spans="1:7" x14ac:dyDescent="0.25">
      <c r="A78" s="41" t="s">
        <v>268</v>
      </c>
      <c r="B78">
        <v>1</v>
      </c>
      <c r="E78">
        <v>2</v>
      </c>
      <c r="F78">
        <v>3</v>
      </c>
      <c r="G78" t="str">
        <f t="shared" si="1"/>
        <v>留後</v>
      </c>
    </row>
    <row r="79" spans="1:7" x14ac:dyDescent="0.25">
      <c r="A79" s="41" t="s">
        <v>261</v>
      </c>
      <c r="B79">
        <v>1</v>
      </c>
      <c r="C79">
        <v>1</v>
      </c>
      <c r="F79">
        <v>2</v>
      </c>
      <c r="G79" t="str">
        <f t="shared" si="1"/>
        <v>放頭</v>
      </c>
    </row>
    <row r="80" spans="1:7" x14ac:dyDescent="0.25">
      <c r="A80" s="41" t="s">
        <v>250</v>
      </c>
      <c r="B80">
        <v>2</v>
      </c>
      <c r="F80">
        <v>2</v>
      </c>
      <c r="G80" t="str">
        <f t="shared" si="1"/>
        <v>放頭</v>
      </c>
    </row>
    <row r="81" spans="1:7" x14ac:dyDescent="0.25">
      <c r="A81" s="41" t="s">
        <v>266</v>
      </c>
      <c r="C81">
        <v>3</v>
      </c>
      <c r="D81">
        <v>3</v>
      </c>
      <c r="E81">
        <v>3</v>
      </c>
      <c r="F81">
        <v>9</v>
      </c>
      <c r="G81" t="str">
        <f t="shared" si="1"/>
        <v>中前</v>
      </c>
    </row>
    <row r="82" spans="1:7" x14ac:dyDescent="0.25">
      <c r="A82" s="41" t="s">
        <v>259</v>
      </c>
      <c r="B82">
        <v>4</v>
      </c>
      <c r="C82">
        <v>4</v>
      </c>
      <c r="D82">
        <v>3</v>
      </c>
      <c r="F82">
        <v>11</v>
      </c>
      <c r="G82" t="str">
        <f t="shared" si="1"/>
        <v>放頭</v>
      </c>
    </row>
    <row r="83" spans="1:7" x14ac:dyDescent="0.25">
      <c r="A83" s="41" t="s">
        <v>271</v>
      </c>
      <c r="B83">
        <v>8</v>
      </c>
      <c r="C83">
        <v>8</v>
      </c>
      <c r="D83">
        <v>5</v>
      </c>
      <c r="E83">
        <v>2</v>
      </c>
      <c r="F83">
        <v>23</v>
      </c>
      <c r="G83" t="str">
        <f t="shared" si="1"/>
        <v>放頭</v>
      </c>
    </row>
    <row r="84" spans="1:7" x14ac:dyDescent="0.25">
      <c r="A84" s="41" t="s">
        <v>273</v>
      </c>
      <c r="B84">
        <v>7</v>
      </c>
      <c r="C84">
        <v>10</v>
      </c>
      <c r="F84">
        <v>17</v>
      </c>
      <c r="G84" t="str">
        <f t="shared" si="1"/>
        <v>中前</v>
      </c>
    </row>
    <row r="85" spans="1:7" x14ac:dyDescent="0.25">
      <c r="A85" s="40" t="s">
        <v>275</v>
      </c>
      <c r="B85">
        <v>47</v>
      </c>
      <c r="C85">
        <v>64</v>
      </c>
      <c r="D85">
        <v>42</v>
      </c>
      <c r="E85">
        <v>34</v>
      </c>
      <c r="F85">
        <v>187</v>
      </c>
      <c r="G85" t="str">
        <f t="shared" si="1"/>
        <v>中前</v>
      </c>
    </row>
    <row r="86" spans="1:7" x14ac:dyDescent="0.25">
      <c r="A86" s="41" t="s">
        <v>2333</v>
      </c>
      <c r="B86">
        <v>1</v>
      </c>
      <c r="C86">
        <v>1</v>
      </c>
      <c r="F86">
        <v>2</v>
      </c>
      <c r="G86" t="str">
        <f t="shared" si="1"/>
        <v>放頭</v>
      </c>
    </row>
    <row r="87" spans="1:7" x14ac:dyDescent="0.25">
      <c r="A87" s="41" t="s">
        <v>305</v>
      </c>
      <c r="B87">
        <v>1</v>
      </c>
      <c r="C87">
        <v>2</v>
      </c>
      <c r="D87">
        <v>2</v>
      </c>
      <c r="E87">
        <v>5</v>
      </c>
      <c r="F87">
        <v>10</v>
      </c>
      <c r="G87" t="str">
        <f t="shared" si="1"/>
        <v>留後</v>
      </c>
    </row>
    <row r="88" spans="1:7" x14ac:dyDescent="0.25">
      <c r="A88" s="41" t="s">
        <v>2335</v>
      </c>
      <c r="B88">
        <v>5</v>
      </c>
      <c r="C88">
        <v>14</v>
      </c>
      <c r="D88">
        <v>2</v>
      </c>
      <c r="E88">
        <v>1</v>
      </c>
      <c r="F88">
        <v>22</v>
      </c>
      <c r="G88" t="str">
        <f t="shared" si="1"/>
        <v>中前</v>
      </c>
    </row>
    <row r="89" spans="1:7" x14ac:dyDescent="0.25">
      <c r="A89" s="41" t="s">
        <v>299</v>
      </c>
      <c r="B89">
        <v>7</v>
      </c>
      <c r="C89">
        <v>8</v>
      </c>
      <c r="D89">
        <v>1</v>
      </c>
      <c r="F89">
        <v>16</v>
      </c>
      <c r="G89" t="str">
        <f t="shared" si="1"/>
        <v>中前</v>
      </c>
    </row>
    <row r="90" spans="1:7" x14ac:dyDescent="0.25">
      <c r="A90" s="41" t="s">
        <v>279</v>
      </c>
      <c r="B90">
        <v>4</v>
      </c>
      <c r="C90">
        <v>8</v>
      </c>
      <c r="D90">
        <v>6</v>
      </c>
      <c r="E90">
        <v>4</v>
      </c>
      <c r="F90">
        <v>22</v>
      </c>
      <c r="G90" t="str">
        <f t="shared" si="1"/>
        <v>中前</v>
      </c>
    </row>
    <row r="91" spans="1:7" x14ac:dyDescent="0.25">
      <c r="A91" s="41" t="s">
        <v>308</v>
      </c>
      <c r="C91">
        <v>2</v>
      </c>
      <c r="D91">
        <v>5</v>
      </c>
      <c r="E91">
        <v>2</v>
      </c>
      <c r="F91">
        <v>9</v>
      </c>
      <c r="G91" t="str">
        <f t="shared" si="1"/>
        <v>中後</v>
      </c>
    </row>
    <row r="92" spans="1:7" x14ac:dyDescent="0.25">
      <c r="A92" s="41" t="s">
        <v>311</v>
      </c>
      <c r="B92">
        <v>3</v>
      </c>
      <c r="C92">
        <v>2</v>
      </c>
      <c r="F92">
        <v>5</v>
      </c>
      <c r="G92" t="str">
        <f t="shared" si="1"/>
        <v>放頭</v>
      </c>
    </row>
    <row r="93" spans="1:7" x14ac:dyDescent="0.25">
      <c r="A93" s="41" t="s">
        <v>289</v>
      </c>
      <c r="B93">
        <v>2</v>
      </c>
      <c r="C93">
        <v>4</v>
      </c>
      <c r="D93">
        <v>6</v>
      </c>
      <c r="E93">
        <v>7</v>
      </c>
      <c r="F93">
        <v>19</v>
      </c>
      <c r="G93" t="str">
        <f t="shared" si="1"/>
        <v>留後</v>
      </c>
    </row>
    <row r="94" spans="1:7" x14ac:dyDescent="0.25">
      <c r="A94" s="41" t="s">
        <v>302</v>
      </c>
      <c r="B94">
        <v>10</v>
      </c>
      <c r="C94">
        <v>2</v>
      </c>
      <c r="D94">
        <v>2</v>
      </c>
      <c r="F94">
        <v>14</v>
      </c>
      <c r="G94" t="str">
        <f t="shared" si="1"/>
        <v>放頭</v>
      </c>
    </row>
    <row r="95" spans="1:7" x14ac:dyDescent="0.25">
      <c r="A95" s="41" t="s">
        <v>295</v>
      </c>
      <c r="C95">
        <v>4</v>
      </c>
      <c r="D95">
        <v>5</v>
      </c>
      <c r="E95">
        <v>3</v>
      </c>
      <c r="F95">
        <v>12</v>
      </c>
      <c r="G95" t="str">
        <f t="shared" si="1"/>
        <v>中後</v>
      </c>
    </row>
    <row r="96" spans="1:7" x14ac:dyDescent="0.25">
      <c r="A96" s="41" t="s">
        <v>276</v>
      </c>
      <c r="B96">
        <v>4</v>
      </c>
      <c r="C96">
        <v>4</v>
      </c>
      <c r="D96">
        <v>4</v>
      </c>
      <c r="F96">
        <v>12</v>
      </c>
      <c r="G96" t="str">
        <f t="shared" si="1"/>
        <v>放頭</v>
      </c>
    </row>
    <row r="97" spans="1:7" x14ac:dyDescent="0.25">
      <c r="A97" s="41" t="s">
        <v>286</v>
      </c>
      <c r="B97">
        <v>2</v>
      </c>
      <c r="C97">
        <v>4</v>
      </c>
      <c r="D97">
        <v>5</v>
      </c>
      <c r="E97">
        <v>2</v>
      </c>
      <c r="F97">
        <v>13</v>
      </c>
      <c r="G97" t="str">
        <f t="shared" si="1"/>
        <v>中後</v>
      </c>
    </row>
    <row r="98" spans="1:7" x14ac:dyDescent="0.25">
      <c r="A98" s="41" t="s">
        <v>292</v>
      </c>
      <c r="B98">
        <v>7</v>
      </c>
      <c r="C98">
        <v>4</v>
      </c>
      <c r="D98">
        <v>1</v>
      </c>
      <c r="E98">
        <v>2</v>
      </c>
      <c r="F98">
        <v>14</v>
      </c>
      <c r="G98" t="str">
        <f t="shared" si="1"/>
        <v>放頭</v>
      </c>
    </row>
    <row r="99" spans="1:7" x14ac:dyDescent="0.25">
      <c r="A99" s="41" t="s">
        <v>282</v>
      </c>
      <c r="B99">
        <v>1</v>
      </c>
      <c r="C99">
        <v>5</v>
      </c>
      <c r="D99">
        <v>3</v>
      </c>
      <c r="E99">
        <v>8</v>
      </c>
      <c r="F99">
        <v>17</v>
      </c>
      <c r="G99" t="str">
        <f t="shared" si="1"/>
        <v>留後</v>
      </c>
    </row>
    <row r="100" spans="1:7" x14ac:dyDescent="0.25">
      <c r="A100" s="40" t="s">
        <v>314</v>
      </c>
      <c r="B100">
        <v>41</v>
      </c>
      <c r="C100">
        <v>88</v>
      </c>
      <c r="D100">
        <v>44</v>
      </c>
      <c r="E100">
        <v>24</v>
      </c>
      <c r="F100">
        <v>197</v>
      </c>
      <c r="G100" t="str">
        <f t="shared" si="1"/>
        <v>中前</v>
      </c>
    </row>
    <row r="101" spans="1:7" x14ac:dyDescent="0.25">
      <c r="A101" s="41" t="s">
        <v>347</v>
      </c>
      <c r="B101">
        <v>1</v>
      </c>
      <c r="C101">
        <v>2</v>
      </c>
      <c r="D101">
        <v>4</v>
      </c>
      <c r="E101">
        <v>3</v>
      </c>
      <c r="F101">
        <v>10</v>
      </c>
      <c r="G101" t="str">
        <f t="shared" si="1"/>
        <v>中後</v>
      </c>
    </row>
    <row r="102" spans="1:7" x14ac:dyDescent="0.25">
      <c r="A102" s="41" t="s">
        <v>339</v>
      </c>
      <c r="B102">
        <v>4</v>
      </c>
      <c r="C102">
        <v>7</v>
      </c>
      <c r="D102">
        <v>1</v>
      </c>
      <c r="F102">
        <v>12</v>
      </c>
      <c r="G102" t="str">
        <f t="shared" si="1"/>
        <v>中前</v>
      </c>
    </row>
    <row r="103" spans="1:7" x14ac:dyDescent="0.25">
      <c r="A103" s="41" t="s">
        <v>334</v>
      </c>
      <c r="B103">
        <v>1</v>
      </c>
      <c r="C103">
        <v>3</v>
      </c>
      <c r="D103">
        <v>2</v>
      </c>
      <c r="F103">
        <v>6</v>
      </c>
      <c r="G103" t="str">
        <f t="shared" si="1"/>
        <v>中前</v>
      </c>
    </row>
    <row r="104" spans="1:7" x14ac:dyDescent="0.25">
      <c r="A104" s="41" t="s">
        <v>341</v>
      </c>
      <c r="C104">
        <v>9</v>
      </c>
      <c r="D104">
        <v>6</v>
      </c>
      <c r="E104">
        <v>11</v>
      </c>
      <c r="F104">
        <v>26</v>
      </c>
      <c r="G104" t="str">
        <f t="shared" si="1"/>
        <v>留後</v>
      </c>
    </row>
    <row r="105" spans="1:7" x14ac:dyDescent="0.25">
      <c r="A105" s="41" t="s">
        <v>328</v>
      </c>
      <c r="B105">
        <v>5</v>
      </c>
      <c r="C105">
        <v>6</v>
      </c>
      <c r="D105">
        <v>4</v>
      </c>
      <c r="E105">
        <v>2</v>
      </c>
      <c r="F105">
        <v>17</v>
      </c>
      <c r="G105" t="str">
        <f t="shared" si="1"/>
        <v>中前</v>
      </c>
    </row>
    <row r="106" spans="1:7" x14ac:dyDescent="0.25">
      <c r="A106" s="41" t="s">
        <v>337</v>
      </c>
      <c r="B106">
        <v>5</v>
      </c>
      <c r="C106">
        <v>2</v>
      </c>
      <c r="F106">
        <v>7</v>
      </c>
      <c r="G106" t="str">
        <f t="shared" si="1"/>
        <v>放頭</v>
      </c>
    </row>
    <row r="107" spans="1:7" x14ac:dyDescent="0.25">
      <c r="A107" s="41" t="s">
        <v>2349</v>
      </c>
      <c r="B107">
        <v>2</v>
      </c>
      <c r="C107">
        <v>6</v>
      </c>
      <c r="D107">
        <v>2</v>
      </c>
      <c r="E107">
        <v>1</v>
      </c>
      <c r="F107">
        <v>11</v>
      </c>
      <c r="G107" t="str">
        <f t="shared" si="1"/>
        <v>中前</v>
      </c>
    </row>
    <row r="108" spans="1:7" x14ac:dyDescent="0.25">
      <c r="A108" s="41" t="s">
        <v>344</v>
      </c>
      <c r="B108">
        <v>3</v>
      </c>
      <c r="C108">
        <v>8</v>
      </c>
      <c r="E108">
        <v>1</v>
      </c>
      <c r="F108">
        <v>12</v>
      </c>
      <c r="G108" t="str">
        <f t="shared" si="1"/>
        <v>中前</v>
      </c>
    </row>
    <row r="109" spans="1:7" x14ac:dyDescent="0.25">
      <c r="A109" s="41" t="s">
        <v>319</v>
      </c>
      <c r="B109">
        <v>5</v>
      </c>
      <c r="C109">
        <v>9</v>
      </c>
      <c r="D109">
        <v>5</v>
      </c>
      <c r="E109">
        <v>1</v>
      </c>
      <c r="F109">
        <v>20</v>
      </c>
      <c r="G109" t="str">
        <f t="shared" si="1"/>
        <v>中前</v>
      </c>
    </row>
    <row r="110" spans="1:7" x14ac:dyDescent="0.25">
      <c r="A110" s="41" t="s">
        <v>331</v>
      </c>
      <c r="B110">
        <v>5</v>
      </c>
      <c r="C110">
        <v>19</v>
      </c>
      <c r="D110">
        <v>12</v>
      </c>
      <c r="E110">
        <v>2</v>
      </c>
      <c r="F110">
        <v>38</v>
      </c>
      <c r="G110" t="str">
        <f t="shared" si="1"/>
        <v>中前</v>
      </c>
    </row>
    <row r="111" spans="1:7" x14ac:dyDescent="0.25">
      <c r="A111" s="41" t="s">
        <v>315</v>
      </c>
      <c r="B111">
        <v>2</v>
      </c>
      <c r="C111">
        <v>8</v>
      </c>
      <c r="D111">
        <v>5</v>
      </c>
      <c r="E111">
        <v>3</v>
      </c>
      <c r="F111">
        <v>18</v>
      </c>
      <c r="G111" t="str">
        <f t="shared" si="1"/>
        <v>中前</v>
      </c>
    </row>
    <row r="112" spans="1:7" x14ac:dyDescent="0.25">
      <c r="A112" s="41" t="s">
        <v>325</v>
      </c>
      <c r="B112">
        <v>8</v>
      </c>
      <c r="C112">
        <v>7</v>
      </c>
      <c r="D112">
        <v>2</v>
      </c>
      <c r="F112">
        <v>17</v>
      </c>
      <c r="G112" t="str">
        <f t="shared" si="1"/>
        <v>放頭</v>
      </c>
    </row>
    <row r="113" spans="1:7" x14ac:dyDescent="0.25">
      <c r="A113" s="41" t="s">
        <v>323</v>
      </c>
      <c r="C113">
        <v>2</v>
      </c>
      <c r="D113">
        <v>1</v>
      </c>
      <c r="F113">
        <v>3</v>
      </c>
      <c r="G113" t="str">
        <f t="shared" si="1"/>
        <v>中前</v>
      </c>
    </row>
    <row r="114" spans="1:7" x14ac:dyDescent="0.25">
      <c r="A114" s="40" t="s">
        <v>349</v>
      </c>
      <c r="B114">
        <v>47</v>
      </c>
      <c r="C114">
        <v>82</v>
      </c>
      <c r="D114">
        <v>65</v>
      </c>
      <c r="E114">
        <v>33</v>
      </c>
      <c r="F114">
        <v>227</v>
      </c>
      <c r="G114" t="str">
        <f t="shared" si="1"/>
        <v>中前</v>
      </c>
    </row>
    <row r="115" spans="1:7" x14ac:dyDescent="0.25">
      <c r="A115" s="41" t="s">
        <v>371</v>
      </c>
      <c r="B115">
        <v>2</v>
      </c>
      <c r="C115">
        <v>6</v>
      </c>
      <c r="D115">
        <v>8</v>
      </c>
      <c r="F115">
        <v>16</v>
      </c>
      <c r="G115" t="str">
        <f t="shared" si="1"/>
        <v>中後</v>
      </c>
    </row>
    <row r="116" spans="1:7" x14ac:dyDescent="0.25">
      <c r="A116" s="41" t="s">
        <v>365</v>
      </c>
      <c r="B116">
        <v>14</v>
      </c>
      <c r="C116">
        <v>3</v>
      </c>
      <c r="F116">
        <v>17</v>
      </c>
      <c r="G116" t="str">
        <f t="shared" si="1"/>
        <v>放頭</v>
      </c>
    </row>
    <row r="117" spans="1:7" x14ac:dyDescent="0.25">
      <c r="A117" s="41" t="s">
        <v>362</v>
      </c>
      <c r="B117">
        <v>1</v>
      </c>
      <c r="C117">
        <v>6</v>
      </c>
      <c r="D117">
        <v>3</v>
      </c>
      <c r="E117">
        <v>3</v>
      </c>
      <c r="F117">
        <v>13</v>
      </c>
      <c r="G117" t="str">
        <f t="shared" si="1"/>
        <v>中前</v>
      </c>
    </row>
    <row r="118" spans="1:7" x14ac:dyDescent="0.25">
      <c r="A118" s="41" t="s">
        <v>355</v>
      </c>
      <c r="C118">
        <v>2</v>
      </c>
      <c r="D118">
        <v>16</v>
      </c>
      <c r="E118">
        <v>10</v>
      </c>
      <c r="F118">
        <v>28</v>
      </c>
      <c r="G118" t="str">
        <f t="shared" si="1"/>
        <v>中後</v>
      </c>
    </row>
    <row r="119" spans="1:7" x14ac:dyDescent="0.25">
      <c r="A119" s="41" t="s">
        <v>2363</v>
      </c>
      <c r="B119">
        <v>5</v>
      </c>
      <c r="C119">
        <v>11</v>
      </c>
      <c r="D119">
        <v>5</v>
      </c>
      <c r="E119">
        <v>4</v>
      </c>
      <c r="F119">
        <v>25</v>
      </c>
      <c r="G119" t="str">
        <f t="shared" si="1"/>
        <v>中前</v>
      </c>
    </row>
    <row r="120" spans="1:7" x14ac:dyDescent="0.25">
      <c r="A120" s="41" t="s">
        <v>353</v>
      </c>
      <c r="B120">
        <v>2</v>
      </c>
      <c r="C120">
        <v>9</v>
      </c>
      <c r="D120">
        <v>6</v>
      </c>
      <c r="E120">
        <v>4</v>
      </c>
      <c r="F120">
        <v>21</v>
      </c>
      <c r="G120" t="str">
        <f t="shared" si="1"/>
        <v>中前</v>
      </c>
    </row>
    <row r="121" spans="1:7" x14ac:dyDescent="0.25">
      <c r="A121" s="41" t="s">
        <v>358</v>
      </c>
      <c r="C121">
        <v>6</v>
      </c>
      <c r="D121">
        <v>9</v>
      </c>
      <c r="E121">
        <v>3</v>
      </c>
      <c r="F121">
        <v>18</v>
      </c>
      <c r="G121" t="str">
        <f t="shared" si="1"/>
        <v>中後</v>
      </c>
    </row>
    <row r="122" spans="1:7" x14ac:dyDescent="0.25">
      <c r="A122" s="41" t="s">
        <v>2349</v>
      </c>
      <c r="B122">
        <v>2</v>
      </c>
      <c r="C122">
        <v>6</v>
      </c>
      <c r="D122">
        <v>2</v>
      </c>
      <c r="E122">
        <v>1</v>
      </c>
      <c r="F122">
        <v>11</v>
      </c>
      <c r="G122" t="str">
        <f t="shared" si="1"/>
        <v>中前</v>
      </c>
    </row>
    <row r="123" spans="1:7" x14ac:dyDescent="0.25">
      <c r="A123" s="41" t="s">
        <v>374</v>
      </c>
      <c r="B123">
        <v>8</v>
      </c>
      <c r="C123">
        <v>7</v>
      </c>
      <c r="D123">
        <v>1</v>
      </c>
      <c r="E123">
        <v>1</v>
      </c>
      <c r="F123">
        <v>17</v>
      </c>
      <c r="G123" t="str">
        <f t="shared" si="1"/>
        <v>放頭</v>
      </c>
    </row>
    <row r="124" spans="1:7" x14ac:dyDescent="0.25">
      <c r="A124" s="41" t="s">
        <v>379</v>
      </c>
      <c r="C124">
        <v>1</v>
      </c>
      <c r="D124">
        <v>2</v>
      </c>
      <c r="F124">
        <v>3</v>
      </c>
      <c r="G124" t="str">
        <f t="shared" si="1"/>
        <v>中後</v>
      </c>
    </row>
    <row r="125" spans="1:7" x14ac:dyDescent="0.25">
      <c r="A125" s="41" t="s">
        <v>377</v>
      </c>
      <c r="B125">
        <v>1</v>
      </c>
      <c r="C125">
        <v>3</v>
      </c>
      <c r="D125">
        <v>4</v>
      </c>
      <c r="E125">
        <v>5</v>
      </c>
      <c r="F125">
        <v>13</v>
      </c>
      <c r="G125" t="str">
        <f t="shared" si="1"/>
        <v>留後</v>
      </c>
    </row>
    <row r="126" spans="1:7" x14ac:dyDescent="0.25">
      <c r="A126" s="41" t="s">
        <v>383</v>
      </c>
      <c r="B126">
        <v>3</v>
      </c>
      <c r="C126">
        <v>6</v>
      </c>
      <c r="D126">
        <v>3</v>
      </c>
      <c r="E126">
        <v>1</v>
      </c>
      <c r="F126">
        <v>13</v>
      </c>
      <c r="G126" t="str">
        <f t="shared" si="1"/>
        <v>中前</v>
      </c>
    </row>
    <row r="127" spans="1:7" x14ac:dyDescent="0.25">
      <c r="A127" s="41" t="s">
        <v>369</v>
      </c>
      <c r="C127">
        <v>7</v>
      </c>
      <c r="D127">
        <v>6</v>
      </c>
      <c r="E127">
        <v>1</v>
      </c>
      <c r="F127">
        <v>14</v>
      </c>
      <c r="G127" t="str">
        <f t="shared" si="1"/>
        <v>中前</v>
      </c>
    </row>
    <row r="128" spans="1:7" x14ac:dyDescent="0.25">
      <c r="A128" s="41" t="s">
        <v>350</v>
      </c>
      <c r="B128">
        <v>9</v>
      </c>
      <c r="C128">
        <v>9</v>
      </c>
      <c r="F128">
        <v>18</v>
      </c>
      <c r="G128" t="str">
        <f t="shared" si="1"/>
        <v>放頭</v>
      </c>
    </row>
    <row r="129" spans="1:7" x14ac:dyDescent="0.25">
      <c r="A129" s="40" t="s">
        <v>2367</v>
      </c>
      <c r="B129">
        <v>422</v>
      </c>
      <c r="C129">
        <v>624</v>
      </c>
      <c r="D129">
        <v>454</v>
      </c>
      <c r="E129">
        <v>300</v>
      </c>
      <c r="F129">
        <v>1800</v>
      </c>
      <c r="G129" t="str">
        <f t="shared" si="1"/>
        <v>中前</v>
      </c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5DB8C-20F0-4916-800E-F9DAFBE76424}">
  <sheetPr codeName="工作表14"/>
  <dimension ref="A1:C1801"/>
  <sheetViews>
    <sheetView workbookViewId="0">
      <selection sqref="A1:C1801"/>
    </sheetView>
  </sheetViews>
  <sheetFormatPr defaultRowHeight="15.75" x14ac:dyDescent="0.25"/>
  <sheetData>
    <row r="1" spans="1:3" x14ac:dyDescent="0.25">
      <c r="A1" t="s">
        <v>2227</v>
      </c>
      <c r="B1" t="s">
        <v>2229</v>
      </c>
      <c r="C1" t="s">
        <v>2230</v>
      </c>
    </row>
    <row r="2" spans="1:3" x14ac:dyDescent="0.25">
      <c r="A2" t="s">
        <v>1</v>
      </c>
      <c r="B2" t="s">
        <v>12</v>
      </c>
      <c r="C2" t="s">
        <v>421</v>
      </c>
    </row>
    <row r="3" spans="1:3" x14ac:dyDescent="0.25">
      <c r="A3" t="s">
        <v>1</v>
      </c>
      <c r="B3" t="s">
        <v>12</v>
      </c>
      <c r="C3" t="s">
        <v>420</v>
      </c>
    </row>
    <row r="4" spans="1:3" x14ac:dyDescent="0.25">
      <c r="A4" t="s">
        <v>1</v>
      </c>
      <c r="B4" t="s">
        <v>12</v>
      </c>
      <c r="C4" t="s">
        <v>420</v>
      </c>
    </row>
    <row r="5" spans="1:3" x14ac:dyDescent="0.25">
      <c r="A5" t="s">
        <v>1</v>
      </c>
      <c r="B5" t="s">
        <v>12</v>
      </c>
      <c r="C5" t="s">
        <v>421</v>
      </c>
    </row>
    <row r="6" spans="1:3" x14ac:dyDescent="0.25">
      <c r="A6" t="s">
        <v>1</v>
      </c>
      <c r="B6" t="s">
        <v>12</v>
      </c>
      <c r="C6" t="s">
        <v>420</v>
      </c>
    </row>
    <row r="7" spans="1:3" x14ac:dyDescent="0.25">
      <c r="A7" t="s">
        <v>1</v>
      </c>
      <c r="B7" t="s">
        <v>12</v>
      </c>
      <c r="C7" t="s">
        <v>420</v>
      </c>
    </row>
    <row r="8" spans="1:3" x14ac:dyDescent="0.25">
      <c r="A8" t="s">
        <v>1</v>
      </c>
      <c r="B8" t="s">
        <v>12</v>
      </c>
      <c r="C8" t="s">
        <v>421</v>
      </c>
    </row>
    <row r="9" spans="1:3" x14ac:dyDescent="0.25">
      <c r="A9" t="s">
        <v>1</v>
      </c>
      <c r="B9" t="s">
        <v>12</v>
      </c>
      <c r="C9" t="s">
        <v>420</v>
      </c>
    </row>
    <row r="10" spans="1:3" x14ac:dyDescent="0.25">
      <c r="A10" t="s">
        <v>1</v>
      </c>
      <c r="B10" t="s">
        <v>12</v>
      </c>
      <c r="C10" t="s">
        <v>420</v>
      </c>
    </row>
    <row r="11" spans="1:3" x14ac:dyDescent="0.25">
      <c r="A11" t="s">
        <v>1</v>
      </c>
      <c r="B11" t="s">
        <v>12</v>
      </c>
      <c r="C11" t="s">
        <v>422</v>
      </c>
    </row>
    <row r="12" spans="1:3" x14ac:dyDescent="0.25">
      <c r="A12" t="s">
        <v>1</v>
      </c>
      <c r="B12" t="s">
        <v>12</v>
      </c>
      <c r="C12" t="s">
        <v>421</v>
      </c>
    </row>
    <row r="13" spans="1:3" x14ac:dyDescent="0.25">
      <c r="A13" t="s">
        <v>1</v>
      </c>
      <c r="B13" t="s">
        <v>12</v>
      </c>
      <c r="C13" t="s">
        <v>421</v>
      </c>
    </row>
    <row r="14" spans="1:3" x14ac:dyDescent="0.25">
      <c r="A14" t="s">
        <v>1</v>
      </c>
      <c r="B14" t="s">
        <v>12</v>
      </c>
      <c r="C14" t="s">
        <v>423</v>
      </c>
    </row>
    <row r="15" spans="1:3" x14ac:dyDescent="0.25">
      <c r="A15" t="s">
        <v>1</v>
      </c>
      <c r="B15" t="s">
        <v>12</v>
      </c>
      <c r="C15" t="s">
        <v>421</v>
      </c>
    </row>
    <row r="16" spans="1:3" x14ac:dyDescent="0.25">
      <c r="A16" t="s">
        <v>1</v>
      </c>
      <c r="B16" t="s">
        <v>12</v>
      </c>
      <c r="C16" t="s">
        <v>421</v>
      </c>
    </row>
    <row r="17" spans="1:3" x14ac:dyDescent="0.25">
      <c r="A17" t="s">
        <v>1</v>
      </c>
      <c r="B17" t="s">
        <v>12</v>
      </c>
      <c r="C17" t="s">
        <v>420</v>
      </c>
    </row>
    <row r="18" spans="1:3" x14ac:dyDescent="0.25">
      <c r="A18" t="s">
        <v>1</v>
      </c>
      <c r="B18" t="s">
        <v>12</v>
      </c>
      <c r="C18" t="s">
        <v>420</v>
      </c>
    </row>
    <row r="19" spans="1:3" x14ac:dyDescent="0.25">
      <c r="A19" t="s">
        <v>1</v>
      </c>
      <c r="B19" t="s">
        <v>12</v>
      </c>
      <c r="C19" t="s">
        <v>422</v>
      </c>
    </row>
    <row r="20" spans="1:3" x14ac:dyDescent="0.25">
      <c r="A20" t="s">
        <v>1</v>
      </c>
      <c r="B20" t="s">
        <v>12</v>
      </c>
      <c r="C20" t="s">
        <v>421</v>
      </c>
    </row>
    <row r="21" spans="1:3" x14ac:dyDescent="0.25">
      <c r="A21" t="s">
        <v>1</v>
      </c>
      <c r="B21" t="s">
        <v>12</v>
      </c>
      <c r="C21" t="s">
        <v>421</v>
      </c>
    </row>
    <row r="22" spans="1:3" x14ac:dyDescent="0.25">
      <c r="A22" t="s">
        <v>1</v>
      </c>
      <c r="B22" t="s">
        <v>12</v>
      </c>
      <c r="C22" t="s">
        <v>420</v>
      </c>
    </row>
    <row r="23" spans="1:3" x14ac:dyDescent="0.25">
      <c r="A23" t="s">
        <v>1</v>
      </c>
      <c r="B23" t="s">
        <v>12</v>
      </c>
      <c r="C23" t="s">
        <v>420</v>
      </c>
    </row>
    <row r="24" spans="1:3" x14ac:dyDescent="0.25">
      <c r="A24" t="s">
        <v>1</v>
      </c>
      <c r="B24" t="s">
        <v>12</v>
      </c>
      <c r="C24" t="s">
        <v>422</v>
      </c>
    </row>
    <row r="25" spans="1:3" x14ac:dyDescent="0.25">
      <c r="A25" t="s">
        <v>1</v>
      </c>
      <c r="B25" t="s">
        <v>12</v>
      </c>
      <c r="C25" t="s">
        <v>422</v>
      </c>
    </row>
    <row r="26" spans="1:3" x14ac:dyDescent="0.25">
      <c r="A26" t="s">
        <v>1</v>
      </c>
      <c r="B26" t="s">
        <v>12</v>
      </c>
      <c r="C26" t="s">
        <v>423</v>
      </c>
    </row>
    <row r="27" spans="1:3" x14ac:dyDescent="0.25">
      <c r="A27" t="s">
        <v>1</v>
      </c>
      <c r="B27" t="s">
        <v>18</v>
      </c>
      <c r="C27" t="s">
        <v>421</v>
      </c>
    </row>
    <row r="28" spans="1:3" x14ac:dyDescent="0.25">
      <c r="A28" t="s">
        <v>1</v>
      </c>
      <c r="B28" t="s">
        <v>18</v>
      </c>
      <c r="C28" t="s">
        <v>421</v>
      </c>
    </row>
    <row r="29" spans="1:3" x14ac:dyDescent="0.25">
      <c r="A29" t="s">
        <v>1</v>
      </c>
      <c r="B29" t="s">
        <v>18</v>
      </c>
      <c r="C29" t="s">
        <v>422</v>
      </c>
    </row>
    <row r="30" spans="1:3" x14ac:dyDescent="0.25">
      <c r="A30" t="s">
        <v>1</v>
      </c>
      <c r="B30" t="s">
        <v>18</v>
      </c>
      <c r="C30" t="s">
        <v>421</v>
      </c>
    </row>
    <row r="31" spans="1:3" x14ac:dyDescent="0.25">
      <c r="A31" t="s">
        <v>1</v>
      </c>
      <c r="B31" t="s">
        <v>18</v>
      </c>
      <c r="C31" t="s">
        <v>423</v>
      </c>
    </row>
    <row r="32" spans="1:3" x14ac:dyDescent="0.25">
      <c r="A32" t="s">
        <v>1</v>
      </c>
      <c r="B32" t="s">
        <v>18</v>
      </c>
      <c r="C32" t="s">
        <v>421</v>
      </c>
    </row>
    <row r="33" spans="1:3" x14ac:dyDescent="0.25">
      <c r="A33" t="s">
        <v>1</v>
      </c>
      <c r="B33" t="s">
        <v>18</v>
      </c>
      <c r="C33" t="s">
        <v>423</v>
      </c>
    </row>
    <row r="34" spans="1:3" x14ac:dyDescent="0.25">
      <c r="A34" t="s">
        <v>1</v>
      </c>
      <c r="B34" t="s">
        <v>18</v>
      </c>
      <c r="C34" t="s">
        <v>420</v>
      </c>
    </row>
    <row r="35" spans="1:3" x14ac:dyDescent="0.25">
      <c r="A35" t="s">
        <v>1</v>
      </c>
      <c r="B35" t="s">
        <v>18</v>
      </c>
      <c r="C35" t="s">
        <v>422</v>
      </c>
    </row>
    <row r="36" spans="1:3" x14ac:dyDescent="0.25">
      <c r="A36" t="s">
        <v>1</v>
      </c>
      <c r="B36" t="s">
        <v>18</v>
      </c>
      <c r="C36" t="s">
        <v>421</v>
      </c>
    </row>
    <row r="37" spans="1:3" x14ac:dyDescent="0.25">
      <c r="A37" t="s">
        <v>1</v>
      </c>
      <c r="B37" t="s">
        <v>18</v>
      </c>
      <c r="C37" t="s">
        <v>423</v>
      </c>
    </row>
    <row r="38" spans="1:3" x14ac:dyDescent="0.25">
      <c r="A38" t="s">
        <v>1</v>
      </c>
      <c r="B38" t="s">
        <v>22</v>
      </c>
      <c r="C38" t="s">
        <v>420</v>
      </c>
    </row>
    <row r="39" spans="1:3" x14ac:dyDescent="0.25">
      <c r="A39" t="s">
        <v>1</v>
      </c>
      <c r="B39" t="s">
        <v>22</v>
      </c>
      <c r="C39" t="s">
        <v>421</v>
      </c>
    </row>
    <row r="40" spans="1:3" x14ac:dyDescent="0.25">
      <c r="A40" t="s">
        <v>1</v>
      </c>
      <c r="B40" t="s">
        <v>22</v>
      </c>
      <c r="C40" t="s">
        <v>420</v>
      </c>
    </row>
    <row r="41" spans="1:3" x14ac:dyDescent="0.25">
      <c r="A41" t="s">
        <v>1</v>
      </c>
      <c r="B41" t="s">
        <v>22</v>
      </c>
      <c r="C41" t="s">
        <v>420</v>
      </c>
    </row>
    <row r="42" spans="1:3" x14ac:dyDescent="0.25">
      <c r="A42" t="s">
        <v>1</v>
      </c>
      <c r="B42" t="s">
        <v>22</v>
      </c>
      <c r="C42" t="s">
        <v>421</v>
      </c>
    </row>
    <row r="43" spans="1:3" x14ac:dyDescent="0.25">
      <c r="A43" t="s">
        <v>1</v>
      </c>
      <c r="B43" t="s">
        <v>22</v>
      </c>
      <c r="C43" t="s">
        <v>421</v>
      </c>
    </row>
    <row r="44" spans="1:3" x14ac:dyDescent="0.25">
      <c r="A44" t="s">
        <v>1</v>
      </c>
      <c r="B44" t="s">
        <v>22</v>
      </c>
      <c r="C44" t="s">
        <v>420</v>
      </c>
    </row>
    <row r="45" spans="1:3" x14ac:dyDescent="0.25">
      <c r="A45" t="s">
        <v>1</v>
      </c>
      <c r="B45" t="s">
        <v>22</v>
      </c>
      <c r="C45" t="s">
        <v>420</v>
      </c>
    </row>
    <row r="46" spans="1:3" x14ac:dyDescent="0.25">
      <c r="A46" t="s">
        <v>1</v>
      </c>
      <c r="B46" t="s">
        <v>22</v>
      </c>
      <c r="C46" t="s">
        <v>420</v>
      </c>
    </row>
    <row r="47" spans="1:3" x14ac:dyDescent="0.25">
      <c r="A47" t="s">
        <v>1</v>
      </c>
      <c r="B47" t="s">
        <v>22</v>
      </c>
      <c r="C47" t="s">
        <v>420</v>
      </c>
    </row>
    <row r="48" spans="1:3" x14ac:dyDescent="0.25">
      <c r="A48" t="s">
        <v>1</v>
      </c>
      <c r="B48" t="s">
        <v>22</v>
      </c>
      <c r="C48" t="s">
        <v>420</v>
      </c>
    </row>
    <row r="49" spans="1:3" x14ac:dyDescent="0.25">
      <c r="A49" t="s">
        <v>1</v>
      </c>
      <c r="B49" t="s">
        <v>22</v>
      </c>
      <c r="C49" t="s">
        <v>420</v>
      </c>
    </row>
    <row r="50" spans="1:3" x14ac:dyDescent="0.25">
      <c r="A50" t="s">
        <v>1</v>
      </c>
      <c r="B50" t="s">
        <v>22</v>
      </c>
      <c r="C50" t="s">
        <v>422</v>
      </c>
    </row>
    <row r="51" spans="1:3" x14ac:dyDescent="0.25">
      <c r="A51" t="s">
        <v>1</v>
      </c>
      <c r="B51" t="s">
        <v>22</v>
      </c>
      <c r="C51" t="s">
        <v>421</v>
      </c>
    </row>
    <row r="52" spans="1:3" x14ac:dyDescent="0.25">
      <c r="A52" t="s">
        <v>1</v>
      </c>
      <c r="B52" t="s">
        <v>22</v>
      </c>
      <c r="C52" t="s">
        <v>420</v>
      </c>
    </row>
    <row r="53" spans="1:3" x14ac:dyDescent="0.25">
      <c r="A53" t="s">
        <v>1</v>
      </c>
      <c r="B53" t="s">
        <v>22</v>
      </c>
      <c r="C53" t="s">
        <v>422</v>
      </c>
    </row>
    <row r="54" spans="1:3" x14ac:dyDescent="0.25">
      <c r="A54" t="s">
        <v>1</v>
      </c>
      <c r="B54" t="s">
        <v>22</v>
      </c>
      <c r="C54" t="s">
        <v>423</v>
      </c>
    </row>
    <row r="55" spans="1:3" x14ac:dyDescent="0.25">
      <c r="A55" t="s">
        <v>1</v>
      </c>
      <c r="B55" t="s">
        <v>28</v>
      </c>
      <c r="C55" t="s">
        <v>422</v>
      </c>
    </row>
    <row r="56" spans="1:3" x14ac:dyDescent="0.25">
      <c r="A56" t="s">
        <v>1</v>
      </c>
      <c r="B56" t="s">
        <v>28</v>
      </c>
      <c r="C56" t="s">
        <v>422</v>
      </c>
    </row>
    <row r="57" spans="1:3" x14ac:dyDescent="0.25">
      <c r="A57" t="s">
        <v>1</v>
      </c>
      <c r="B57" t="s">
        <v>28</v>
      </c>
      <c r="C57" t="s">
        <v>421</v>
      </c>
    </row>
    <row r="58" spans="1:3" x14ac:dyDescent="0.25">
      <c r="A58" t="s">
        <v>1</v>
      </c>
      <c r="B58" t="s">
        <v>28</v>
      </c>
      <c r="C58" t="s">
        <v>421</v>
      </c>
    </row>
    <row r="59" spans="1:3" x14ac:dyDescent="0.25">
      <c r="A59" t="s">
        <v>1</v>
      </c>
      <c r="B59" t="s">
        <v>28</v>
      </c>
      <c r="C59" t="s">
        <v>421</v>
      </c>
    </row>
    <row r="60" spans="1:3" x14ac:dyDescent="0.25">
      <c r="A60" t="s">
        <v>1</v>
      </c>
      <c r="B60" t="s">
        <v>28</v>
      </c>
      <c r="C60" t="s">
        <v>421</v>
      </c>
    </row>
    <row r="61" spans="1:3" x14ac:dyDescent="0.25">
      <c r="A61" t="s">
        <v>1</v>
      </c>
      <c r="B61" t="s">
        <v>28</v>
      </c>
      <c r="C61" t="s">
        <v>422</v>
      </c>
    </row>
    <row r="62" spans="1:3" x14ac:dyDescent="0.25">
      <c r="A62" t="s">
        <v>1</v>
      </c>
      <c r="B62" t="s">
        <v>28</v>
      </c>
      <c r="C62" t="s">
        <v>422</v>
      </c>
    </row>
    <row r="63" spans="1:3" x14ac:dyDescent="0.25">
      <c r="A63" t="s">
        <v>1</v>
      </c>
      <c r="B63" t="s">
        <v>28</v>
      </c>
      <c r="C63" t="s">
        <v>423</v>
      </c>
    </row>
    <row r="64" spans="1:3" x14ac:dyDescent="0.25">
      <c r="A64" t="s">
        <v>1</v>
      </c>
      <c r="B64" t="s">
        <v>28</v>
      </c>
      <c r="C64" t="s">
        <v>421</v>
      </c>
    </row>
    <row r="65" spans="1:3" x14ac:dyDescent="0.25">
      <c r="A65" t="s">
        <v>1</v>
      </c>
      <c r="B65" t="s">
        <v>28</v>
      </c>
      <c r="C65" t="s">
        <v>423</v>
      </c>
    </row>
    <row r="66" spans="1:3" x14ac:dyDescent="0.25">
      <c r="A66" t="s">
        <v>1</v>
      </c>
      <c r="B66" t="s">
        <v>28</v>
      </c>
      <c r="C66" t="s">
        <v>422</v>
      </c>
    </row>
    <row r="67" spans="1:3" x14ac:dyDescent="0.25">
      <c r="A67" t="s">
        <v>1</v>
      </c>
      <c r="B67" t="s">
        <v>28</v>
      </c>
      <c r="C67" t="s">
        <v>423</v>
      </c>
    </row>
    <row r="68" spans="1:3" x14ac:dyDescent="0.25">
      <c r="A68" t="s">
        <v>1</v>
      </c>
      <c r="B68" t="s">
        <v>28</v>
      </c>
      <c r="C68" t="s">
        <v>422</v>
      </c>
    </row>
    <row r="69" spans="1:3" x14ac:dyDescent="0.25">
      <c r="A69" t="s">
        <v>1</v>
      </c>
      <c r="B69" t="s">
        <v>28</v>
      </c>
      <c r="C69" t="s">
        <v>423</v>
      </c>
    </row>
    <row r="70" spans="1:3" x14ac:dyDescent="0.25">
      <c r="A70" t="s">
        <v>1</v>
      </c>
      <c r="B70" t="s">
        <v>28</v>
      </c>
      <c r="C70" t="s">
        <v>422</v>
      </c>
    </row>
    <row r="71" spans="1:3" x14ac:dyDescent="0.25">
      <c r="A71" t="s">
        <v>1</v>
      </c>
      <c r="B71" t="s">
        <v>28</v>
      </c>
      <c r="C71" t="s">
        <v>420</v>
      </c>
    </row>
    <row r="72" spans="1:3" x14ac:dyDescent="0.25">
      <c r="A72" t="s">
        <v>1</v>
      </c>
      <c r="B72" t="s">
        <v>28</v>
      </c>
      <c r="C72" t="s">
        <v>423</v>
      </c>
    </row>
    <row r="73" spans="1:3" x14ac:dyDescent="0.25">
      <c r="A73" t="s">
        <v>1</v>
      </c>
      <c r="B73" t="s">
        <v>28</v>
      </c>
      <c r="C73" t="s">
        <v>423</v>
      </c>
    </row>
    <row r="74" spans="1:3" x14ac:dyDescent="0.25">
      <c r="A74" t="s">
        <v>1</v>
      </c>
      <c r="B74" t="s">
        <v>28</v>
      </c>
      <c r="C74" t="s">
        <v>421</v>
      </c>
    </row>
    <row r="75" spans="1:3" x14ac:dyDescent="0.25">
      <c r="A75" t="s">
        <v>1</v>
      </c>
      <c r="B75" t="s">
        <v>28</v>
      </c>
      <c r="C75" t="s">
        <v>423</v>
      </c>
    </row>
    <row r="76" spans="1:3" x14ac:dyDescent="0.25">
      <c r="A76" t="s">
        <v>1</v>
      </c>
      <c r="B76" t="s">
        <v>28</v>
      </c>
      <c r="C76" t="s">
        <v>423</v>
      </c>
    </row>
    <row r="77" spans="1:3" x14ac:dyDescent="0.25">
      <c r="A77" t="s">
        <v>1</v>
      </c>
      <c r="B77" t="s">
        <v>28</v>
      </c>
      <c r="C77" t="s">
        <v>423</v>
      </c>
    </row>
    <row r="78" spans="1:3" x14ac:dyDescent="0.25">
      <c r="A78" t="s">
        <v>1</v>
      </c>
      <c r="B78" t="s">
        <v>28</v>
      </c>
      <c r="C78" t="s">
        <v>422</v>
      </c>
    </row>
    <row r="79" spans="1:3" x14ac:dyDescent="0.25">
      <c r="A79" t="s">
        <v>1</v>
      </c>
      <c r="B79" t="s">
        <v>28</v>
      </c>
      <c r="C79" t="s">
        <v>422</v>
      </c>
    </row>
    <row r="80" spans="1:3" x14ac:dyDescent="0.25">
      <c r="A80" t="s">
        <v>1</v>
      </c>
      <c r="B80" t="s">
        <v>33</v>
      </c>
      <c r="C80" t="s">
        <v>420</v>
      </c>
    </row>
    <row r="81" spans="1:3" x14ac:dyDescent="0.25">
      <c r="A81" t="s">
        <v>1</v>
      </c>
      <c r="B81" t="s">
        <v>33</v>
      </c>
      <c r="C81" t="s">
        <v>420</v>
      </c>
    </row>
    <row r="82" spans="1:3" x14ac:dyDescent="0.25">
      <c r="A82" t="s">
        <v>1</v>
      </c>
      <c r="B82" t="s">
        <v>33</v>
      </c>
      <c r="C82" t="s">
        <v>420</v>
      </c>
    </row>
    <row r="83" spans="1:3" x14ac:dyDescent="0.25">
      <c r="A83" t="s">
        <v>1</v>
      </c>
      <c r="B83" t="s">
        <v>33</v>
      </c>
      <c r="C83" t="s">
        <v>420</v>
      </c>
    </row>
    <row r="84" spans="1:3" x14ac:dyDescent="0.25">
      <c r="A84" t="s">
        <v>1</v>
      </c>
      <c r="B84" t="s">
        <v>33</v>
      </c>
      <c r="C84" t="s">
        <v>420</v>
      </c>
    </row>
    <row r="85" spans="1:3" x14ac:dyDescent="0.25">
      <c r="A85" t="s">
        <v>1</v>
      </c>
      <c r="B85" t="s">
        <v>33</v>
      </c>
      <c r="C85" t="s">
        <v>420</v>
      </c>
    </row>
    <row r="86" spans="1:3" x14ac:dyDescent="0.25">
      <c r="A86" t="s">
        <v>1</v>
      </c>
      <c r="B86" t="s">
        <v>33</v>
      </c>
      <c r="C86" t="s">
        <v>420</v>
      </c>
    </row>
    <row r="87" spans="1:3" x14ac:dyDescent="0.25">
      <c r="A87" t="s">
        <v>1</v>
      </c>
      <c r="B87" t="s">
        <v>33</v>
      </c>
      <c r="C87" t="s">
        <v>420</v>
      </c>
    </row>
    <row r="88" spans="1:3" x14ac:dyDescent="0.25">
      <c r="A88" t="s">
        <v>1</v>
      </c>
      <c r="B88" t="s">
        <v>33</v>
      </c>
      <c r="C88" t="s">
        <v>420</v>
      </c>
    </row>
    <row r="89" spans="1:3" x14ac:dyDescent="0.25">
      <c r="A89" t="s">
        <v>1</v>
      </c>
      <c r="B89" t="s">
        <v>33</v>
      </c>
      <c r="C89" t="s">
        <v>420</v>
      </c>
    </row>
    <row r="90" spans="1:3" x14ac:dyDescent="0.25">
      <c r="A90" t="s">
        <v>1</v>
      </c>
      <c r="B90" t="s">
        <v>33</v>
      </c>
      <c r="C90" t="s">
        <v>421</v>
      </c>
    </row>
    <row r="91" spans="1:3" x14ac:dyDescent="0.25">
      <c r="A91" t="s">
        <v>1</v>
      </c>
      <c r="B91" t="s">
        <v>33</v>
      </c>
      <c r="C91" t="s">
        <v>420</v>
      </c>
    </row>
    <row r="92" spans="1:3" x14ac:dyDescent="0.25">
      <c r="A92" t="s">
        <v>1</v>
      </c>
      <c r="B92" t="s">
        <v>33</v>
      </c>
      <c r="C92" t="s">
        <v>420</v>
      </c>
    </row>
    <row r="93" spans="1:3" x14ac:dyDescent="0.25">
      <c r="A93" t="s">
        <v>1</v>
      </c>
      <c r="B93" t="s">
        <v>33</v>
      </c>
      <c r="C93" t="s">
        <v>420</v>
      </c>
    </row>
    <row r="94" spans="1:3" x14ac:dyDescent="0.25">
      <c r="A94" t="s">
        <v>1</v>
      </c>
      <c r="B94" t="s">
        <v>33</v>
      </c>
      <c r="C94" t="s">
        <v>420</v>
      </c>
    </row>
    <row r="95" spans="1:3" x14ac:dyDescent="0.25">
      <c r="A95" t="s">
        <v>1</v>
      </c>
      <c r="B95" t="s">
        <v>33</v>
      </c>
      <c r="C95" t="s">
        <v>420</v>
      </c>
    </row>
    <row r="96" spans="1:3" x14ac:dyDescent="0.25">
      <c r="A96" t="s">
        <v>1</v>
      </c>
      <c r="B96" t="s">
        <v>33</v>
      </c>
      <c r="C96" t="s">
        <v>420</v>
      </c>
    </row>
    <row r="97" spans="1:3" x14ac:dyDescent="0.25">
      <c r="A97" t="s">
        <v>1</v>
      </c>
      <c r="B97" t="s">
        <v>33</v>
      </c>
      <c r="C97" t="s">
        <v>420</v>
      </c>
    </row>
    <row r="98" spans="1:3" x14ac:dyDescent="0.25">
      <c r="A98" t="s">
        <v>1</v>
      </c>
      <c r="B98" t="s">
        <v>33</v>
      </c>
      <c r="C98" t="s">
        <v>421</v>
      </c>
    </row>
    <row r="99" spans="1:3" x14ac:dyDescent="0.25">
      <c r="A99" t="s">
        <v>1</v>
      </c>
      <c r="B99" t="s">
        <v>33</v>
      </c>
      <c r="C99" t="s">
        <v>420</v>
      </c>
    </row>
    <row r="100" spans="1:3" x14ac:dyDescent="0.25">
      <c r="A100" t="s">
        <v>1</v>
      </c>
      <c r="B100" t="s">
        <v>33</v>
      </c>
      <c r="C100" t="s">
        <v>421</v>
      </c>
    </row>
    <row r="101" spans="1:3" x14ac:dyDescent="0.25">
      <c r="A101" t="s">
        <v>1</v>
      </c>
      <c r="B101" t="s">
        <v>37</v>
      </c>
      <c r="C101" t="s">
        <v>420</v>
      </c>
    </row>
    <row r="102" spans="1:3" x14ac:dyDescent="0.25">
      <c r="A102" t="s">
        <v>1</v>
      </c>
      <c r="B102" t="s">
        <v>37</v>
      </c>
      <c r="C102" t="s">
        <v>420</v>
      </c>
    </row>
    <row r="103" spans="1:3" x14ac:dyDescent="0.25">
      <c r="A103" t="s">
        <v>1</v>
      </c>
      <c r="B103" t="s">
        <v>37</v>
      </c>
      <c r="C103" t="s">
        <v>421</v>
      </c>
    </row>
    <row r="104" spans="1:3" x14ac:dyDescent="0.25">
      <c r="A104" t="s">
        <v>1</v>
      </c>
      <c r="B104" t="s">
        <v>37</v>
      </c>
      <c r="C104" t="s">
        <v>421</v>
      </c>
    </row>
    <row r="105" spans="1:3" x14ac:dyDescent="0.25">
      <c r="A105" t="s">
        <v>1</v>
      </c>
      <c r="B105" t="s">
        <v>37</v>
      </c>
      <c r="C105" t="s">
        <v>422</v>
      </c>
    </row>
    <row r="106" spans="1:3" x14ac:dyDescent="0.25">
      <c r="A106" t="s">
        <v>1</v>
      </c>
      <c r="B106" t="s">
        <v>37</v>
      </c>
      <c r="C106" t="s">
        <v>421</v>
      </c>
    </row>
    <row r="107" spans="1:3" x14ac:dyDescent="0.25">
      <c r="A107" t="s">
        <v>1</v>
      </c>
      <c r="B107" t="s">
        <v>37</v>
      </c>
      <c r="C107" t="s">
        <v>420</v>
      </c>
    </row>
    <row r="108" spans="1:3" x14ac:dyDescent="0.25">
      <c r="A108" t="s">
        <v>1</v>
      </c>
      <c r="B108" t="s">
        <v>37</v>
      </c>
      <c r="C108" t="s">
        <v>421</v>
      </c>
    </row>
    <row r="109" spans="1:3" x14ac:dyDescent="0.25">
      <c r="A109" t="s">
        <v>1</v>
      </c>
      <c r="B109" t="s">
        <v>37</v>
      </c>
      <c r="C109" t="s">
        <v>421</v>
      </c>
    </row>
    <row r="110" spans="1:3" x14ac:dyDescent="0.25">
      <c r="A110" t="s">
        <v>1</v>
      </c>
      <c r="B110" t="s">
        <v>37</v>
      </c>
      <c r="C110" t="s">
        <v>421</v>
      </c>
    </row>
    <row r="111" spans="1:3" x14ac:dyDescent="0.25">
      <c r="A111" t="s">
        <v>1</v>
      </c>
      <c r="B111" t="s">
        <v>37</v>
      </c>
      <c r="C111" t="s">
        <v>420</v>
      </c>
    </row>
    <row r="112" spans="1:3" x14ac:dyDescent="0.25">
      <c r="A112" t="s">
        <v>1</v>
      </c>
      <c r="B112" t="s">
        <v>37</v>
      </c>
      <c r="C112" t="s">
        <v>422</v>
      </c>
    </row>
    <row r="113" spans="1:3" x14ac:dyDescent="0.25">
      <c r="A113" t="s">
        <v>1</v>
      </c>
      <c r="B113" t="s">
        <v>37</v>
      </c>
      <c r="C113" t="s">
        <v>420</v>
      </c>
    </row>
    <row r="114" spans="1:3" x14ac:dyDescent="0.25">
      <c r="A114" t="s">
        <v>1</v>
      </c>
      <c r="B114" t="s">
        <v>37</v>
      </c>
      <c r="C114" t="s">
        <v>421</v>
      </c>
    </row>
    <row r="115" spans="1:3" x14ac:dyDescent="0.25">
      <c r="A115" t="s">
        <v>1</v>
      </c>
      <c r="B115" t="s">
        <v>37</v>
      </c>
      <c r="C115" t="s">
        <v>421</v>
      </c>
    </row>
    <row r="116" spans="1:3" x14ac:dyDescent="0.25">
      <c r="A116" t="s">
        <v>1</v>
      </c>
      <c r="B116" t="s">
        <v>37</v>
      </c>
      <c r="C116" t="s">
        <v>422</v>
      </c>
    </row>
    <row r="117" spans="1:3" x14ac:dyDescent="0.25">
      <c r="A117" t="s">
        <v>1</v>
      </c>
      <c r="B117" t="s">
        <v>37</v>
      </c>
      <c r="C117" t="s">
        <v>422</v>
      </c>
    </row>
    <row r="118" spans="1:3" x14ac:dyDescent="0.25">
      <c r="A118" t="s">
        <v>1</v>
      </c>
      <c r="B118" t="s">
        <v>37</v>
      </c>
      <c r="C118" t="s">
        <v>423</v>
      </c>
    </row>
    <row r="119" spans="1:3" x14ac:dyDescent="0.25">
      <c r="A119" t="s">
        <v>1</v>
      </c>
      <c r="B119" t="s">
        <v>37</v>
      </c>
      <c r="C119" t="s">
        <v>422</v>
      </c>
    </row>
    <row r="120" spans="1:3" x14ac:dyDescent="0.25">
      <c r="A120" t="s">
        <v>1</v>
      </c>
      <c r="B120" t="s">
        <v>37</v>
      </c>
      <c r="C120" t="s">
        <v>422</v>
      </c>
    </row>
    <row r="121" spans="1:3" x14ac:dyDescent="0.25">
      <c r="A121" t="s">
        <v>1</v>
      </c>
      <c r="B121" t="s">
        <v>37</v>
      </c>
      <c r="C121" t="s">
        <v>421</v>
      </c>
    </row>
    <row r="122" spans="1:3" x14ac:dyDescent="0.25">
      <c r="A122" t="s">
        <v>1</v>
      </c>
      <c r="B122" t="s">
        <v>43</v>
      </c>
      <c r="C122" t="s">
        <v>421</v>
      </c>
    </row>
    <row r="123" spans="1:3" x14ac:dyDescent="0.25">
      <c r="A123" t="s">
        <v>1</v>
      </c>
      <c r="B123" t="s">
        <v>43</v>
      </c>
      <c r="C123" t="s">
        <v>423</v>
      </c>
    </row>
    <row r="124" spans="1:3" x14ac:dyDescent="0.25">
      <c r="A124" t="s">
        <v>1</v>
      </c>
      <c r="B124" t="s">
        <v>43</v>
      </c>
      <c r="C124" t="s">
        <v>423</v>
      </c>
    </row>
    <row r="125" spans="1:3" x14ac:dyDescent="0.25">
      <c r="A125" t="s">
        <v>1</v>
      </c>
      <c r="B125" t="s">
        <v>43</v>
      </c>
      <c r="C125" t="s">
        <v>422</v>
      </c>
    </row>
    <row r="126" spans="1:3" x14ac:dyDescent="0.25">
      <c r="A126" t="s">
        <v>1</v>
      </c>
      <c r="B126" t="s">
        <v>43</v>
      </c>
      <c r="C126" t="s">
        <v>421</v>
      </c>
    </row>
    <row r="127" spans="1:3" x14ac:dyDescent="0.25">
      <c r="A127" t="s">
        <v>1</v>
      </c>
      <c r="B127" t="s">
        <v>43</v>
      </c>
      <c r="C127" t="s">
        <v>423</v>
      </c>
    </row>
    <row r="128" spans="1:3" x14ac:dyDescent="0.25">
      <c r="A128" t="s">
        <v>1</v>
      </c>
      <c r="B128" t="s">
        <v>43</v>
      </c>
      <c r="C128" t="s">
        <v>421</v>
      </c>
    </row>
    <row r="129" spans="1:3" x14ac:dyDescent="0.25">
      <c r="A129" t="s">
        <v>1</v>
      </c>
      <c r="B129" t="s">
        <v>43</v>
      </c>
      <c r="C129" t="s">
        <v>422</v>
      </c>
    </row>
    <row r="130" spans="1:3" x14ac:dyDescent="0.25">
      <c r="A130" t="s">
        <v>1</v>
      </c>
      <c r="B130" t="s">
        <v>43</v>
      </c>
      <c r="C130" t="s">
        <v>421</v>
      </c>
    </row>
    <row r="131" spans="1:3" x14ac:dyDescent="0.25">
      <c r="A131" t="s">
        <v>1</v>
      </c>
      <c r="B131" t="s">
        <v>43</v>
      </c>
      <c r="C131" t="s">
        <v>421</v>
      </c>
    </row>
    <row r="132" spans="1:3" x14ac:dyDescent="0.25">
      <c r="A132" t="s">
        <v>1</v>
      </c>
      <c r="B132" t="s">
        <v>43</v>
      </c>
      <c r="C132" t="s">
        <v>422</v>
      </c>
    </row>
    <row r="133" spans="1:3" x14ac:dyDescent="0.25">
      <c r="A133" t="s">
        <v>1</v>
      </c>
      <c r="B133" t="s">
        <v>43</v>
      </c>
      <c r="C133" t="s">
        <v>420</v>
      </c>
    </row>
    <row r="134" spans="1:3" x14ac:dyDescent="0.25">
      <c r="A134" t="s">
        <v>1</v>
      </c>
      <c r="B134" t="s">
        <v>43</v>
      </c>
      <c r="C134" t="s">
        <v>421</v>
      </c>
    </row>
    <row r="135" spans="1:3" x14ac:dyDescent="0.25">
      <c r="A135" t="s">
        <v>1</v>
      </c>
      <c r="B135" t="s">
        <v>43</v>
      </c>
      <c r="C135" t="s">
        <v>422</v>
      </c>
    </row>
    <row r="136" spans="1:3" x14ac:dyDescent="0.25">
      <c r="A136" t="s">
        <v>1</v>
      </c>
      <c r="B136" t="s">
        <v>43</v>
      </c>
      <c r="C136" t="s">
        <v>422</v>
      </c>
    </row>
    <row r="137" spans="1:3" x14ac:dyDescent="0.25">
      <c r="A137" t="s">
        <v>1</v>
      </c>
      <c r="B137" t="s">
        <v>43</v>
      </c>
      <c r="C137" t="s">
        <v>422</v>
      </c>
    </row>
    <row r="138" spans="1:3" x14ac:dyDescent="0.25">
      <c r="A138" t="s">
        <v>1</v>
      </c>
      <c r="B138" t="s">
        <v>43</v>
      </c>
      <c r="C138" t="s">
        <v>422</v>
      </c>
    </row>
    <row r="139" spans="1:3" x14ac:dyDescent="0.25">
      <c r="A139" t="s">
        <v>1</v>
      </c>
      <c r="B139" t="s">
        <v>43</v>
      </c>
      <c r="C139" t="s">
        <v>421</v>
      </c>
    </row>
    <row r="140" spans="1:3" x14ac:dyDescent="0.25">
      <c r="A140" t="s">
        <v>1</v>
      </c>
      <c r="B140" t="s">
        <v>43</v>
      </c>
      <c r="C140" t="s">
        <v>421</v>
      </c>
    </row>
    <row r="141" spans="1:3" x14ac:dyDescent="0.25">
      <c r="A141" t="s">
        <v>1</v>
      </c>
      <c r="B141" t="s">
        <v>43</v>
      </c>
      <c r="C141" t="s">
        <v>421</v>
      </c>
    </row>
    <row r="142" spans="1:3" x14ac:dyDescent="0.25">
      <c r="A142" t="s">
        <v>1</v>
      </c>
      <c r="B142" t="s">
        <v>43</v>
      </c>
      <c r="C142" t="s">
        <v>421</v>
      </c>
    </row>
    <row r="143" spans="1:3" x14ac:dyDescent="0.25">
      <c r="A143" t="s">
        <v>1</v>
      </c>
      <c r="B143" t="s">
        <v>43</v>
      </c>
      <c r="C143" t="s">
        <v>422</v>
      </c>
    </row>
    <row r="144" spans="1:3" x14ac:dyDescent="0.25">
      <c r="A144" t="s">
        <v>1</v>
      </c>
      <c r="B144" t="s">
        <v>43</v>
      </c>
      <c r="C144" t="s">
        <v>423</v>
      </c>
    </row>
    <row r="145" spans="1:3" x14ac:dyDescent="0.25">
      <c r="A145" t="s">
        <v>1</v>
      </c>
      <c r="B145" t="s">
        <v>43</v>
      </c>
      <c r="C145" t="s">
        <v>422</v>
      </c>
    </row>
    <row r="146" spans="1:3" x14ac:dyDescent="0.25">
      <c r="A146" t="s">
        <v>1</v>
      </c>
      <c r="B146" t="s">
        <v>43</v>
      </c>
      <c r="C146" t="s">
        <v>421</v>
      </c>
    </row>
    <row r="147" spans="1:3" x14ac:dyDescent="0.25">
      <c r="A147" t="s">
        <v>1</v>
      </c>
      <c r="B147" t="s">
        <v>43</v>
      </c>
      <c r="C147" t="s">
        <v>423</v>
      </c>
    </row>
    <row r="148" spans="1:3" x14ac:dyDescent="0.25">
      <c r="A148" t="s">
        <v>1</v>
      </c>
      <c r="B148" t="s">
        <v>43</v>
      </c>
      <c r="C148" t="s">
        <v>422</v>
      </c>
    </row>
    <row r="149" spans="1:3" x14ac:dyDescent="0.25">
      <c r="A149" t="s">
        <v>1</v>
      </c>
      <c r="B149" t="s">
        <v>43</v>
      </c>
      <c r="C149" t="s">
        <v>423</v>
      </c>
    </row>
    <row r="150" spans="1:3" x14ac:dyDescent="0.25">
      <c r="A150" t="s">
        <v>1</v>
      </c>
      <c r="B150" t="s">
        <v>43</v>
      </c>
      <c r="C150" t="s">
        <v>422</v>
      </c>
    </row>
    <row r="151" spans="1:3" x14ac:dyDescent="0.25">
      <c r="A151" t="s">
        <v>1</v>
      </c>
      <c r="B151" t="s">
        <v>48</v>
      </c>
      <c r="C151" t="s">
        <v>421</v>
      </c>
    </row>
    <row r="152" spans="1:3" x14ac:dyDescent="0.25">
      <c r="A152" t="s">
        <v>1</v>
      </c>
      <c r="B152" t="s">
        <v>48</v>
      </c>
      <c r="C152" t="s">
        <v>422</v>
      </c>
    </row>
    <row r="153" spans="1:3" x14ac:dyDescent="0.25">
      <c r="A153" t="s">
        <v>1</v>
      </c>
      <c r="B153" t="s">
        <v>48</v>
      </c>
      <c r="C153" t="s">
        <v>423</v>
      </c>
    </row>
    <row r="154" spans="1:3" x14ac:dyDescent="0.25">
      <c r="A154" t="s">
        <v>1</v>
      </c>
      <c r="B154" t="s">
        <v>48</v>
      </c>
      <c r="C154" t="s">
        <v>421</v>
      </c>
    </row>
    <row r="155" spans="1:3" x14ac:dyDescent="0.25">
      <c r="A155" t="s">
        <v>1</v>
      </c>
      <c r="B155" t="s">
        <v>48</v>
      </c>
      <c r="C155" t="s">
        <v>421</v>
      </c>
    </row>
    <row r="156" spans="1:3" x14ac:dyDescent="0.25">
      <c r="A156" t="s">
        <v>1</v>
      </c>
      <c r="B156" t="s">
        <v>48</v>
      </c>
      <c r="C156" t="s">
        <v>421</v>
      </c>
    </row>
    <row r="157" spans="1:3" x14ac:dyDescent="0.25">
      <c r="A157" t="s">
        <v>1</v>
      </c>
      <c r="B157" t="s">
        <v>48</v>
      </c>
      <c r="C157" t="s">
        <v>421</v>
      </c>
    </row>
    <row r="158" spans="1:3" x14ac:dyDescent="0.25">
      <c r="A158" t="s">
        <v>1</v>
      </c>
      <c r="B158" t="s">
        <v>48</v>
      </c>
      <c r="C158" t="s">
        <v>422</v>
      </c>
    </row>
    <row r="159" spans="1:3" x14ac:dyDescent="0.25">
      <c r="A159" t="s">
        <v>1</v>
      </c>
      <c r="B159" t="s">
        <v>48</v>
      </c>
      <c r="C159" t="s">
        <v>421</v>
      </c>
    </row>
    <row r="160" spans="1:3" x14ac:dyDescent="0.25">
      <c r="A160" t="s">
        <v>1</v>
      </c>
      <c r="B160" t="s">
        <v>48</v>
      </c>
      <c r="C160" t="s">
        <v>423</v>
      </c>
    </row>
    <row r="161" spans="1:3" x14ac:dyDescent="0.25">
      <c r="A161" t="s">
        <v>1</v>
      </c>
      <c r="B161" t="s">
        <v>48</v>
      </c>
      <c r="C161" t="s">
        <v>423</v>
      </c>
    </row>
    <row r="162" spans="1:3" x14ac:dyDescent="0.25">
      <c r="A162" t="s">
        <v>1</v>
      </c>
      <c r="B162" t="s">
        <v>48</v>
      </c>
      <c r="C162" t="s">
        <v>422</v>
      </c>
    </row>
    <row r="163" spans="1:3" x14ac:dyDescent="0.25">
      <c r="A163" t="s">
        <v>1</v>
      </c>
      <c r="B163" t="s">
        <v>52</v>
      </c>
      <c r="C163" t="s">
        <v>423</v>
      </c>
    </row>
    <row r="164" spans="1:3" x14ac:dyDescent="0.25">
      <c r="A164" t="s">
        <v>1</v>
      </c>
      <c r="B164" t="s">
        <v>52</v>
      </c>
      <c r="C164" t="s">
        <v>422</v>
      </c>
    </row>
    <row r="165" spans="1:3" x14ac:dyDescent="0.25">
      <c r="A165" t="s">
        <v>1</v>
      </c>
      <c r="B165" t="s">
        <v>52</v>
      </c>
      <c r="C165" t="s">
        <v>423</v>
      </c>
    </row>
    <row r="166" spans="1:3" x14ac:dyDescent="0.25">
      <c r="A166" t="s">
        <v>1</v>
      </c>
      <c r="B166" t="s">
        <v>52</v>
      </c>
      <c r="C166" t="s">
        <v>423</v>
      </c>
    </row>
    <row r="167" spans="1:3" x14ac:dyDescent="0.25">
      <c r="A167" t="s">
        <v>1</v>
      </c>
      <c r="B167" t="s">
        <v>52</v>
      </c>
      <c r="C167" t="s">
        <v>422</v>
      </c>
    </row>
    <row r="168" spans="1:3" x14ac:dyDescent="0.25">
      <c r="A168" t="s">
        <v>1</v>
      </c>
      <c r="B168" t="s">
        <v>52</v>
      </c>
      <c r="C168" t="s">
        <v>423</v>
      </c>
    </row>
    <row r="169" spans="1:3" x14ac:dyDescent="0.25">
      <c r="A169" t="s">
        <v>1</v>
      </c>
      <c r="B169" t="s">
        <v>52</v>
      </c>
      <c r="C169" t="s">
        <v>422</v>
      </c>
    </row>
    <row r="170" spans="1:3" x14ac:dyDescent="0.25">
      <c r="A170" t="s">
        <v>1</v>
      </c>
      <c r="B170" t="s">
        <v>52</v>
      </c>
      <c r="C170" t="s">
        <v>423</v>
      </c>
    </row>
    <row r="171" spans="1:3" x14ac:dyDescent="0.25">
      <c r="A171" t="s">
        <v>1</v>
      </c>
      <c r="B171" t="s">
        <v>52</v>
      </c>
      <c r="C171" t="s">
        <v>422</v>
      </c>
    </row>
    <row r="172" spans="1:3" x14ac:dyDescent="0.25">
      <c r="A172" t="s">
        <v>1</v>
      </c>
      <c r="B172" t="s">
        <v>52</v>
      </c>
      <c r="C172" t="s">
        <v>421</v>
      </c>
    </row>
    <row r="173" spans="1:3" x14ac:dyDescent="0.25">
      <c r="A173" t="s">
        <v>1</v>
      </c>
      <c r="B173" t="s">
        <v>52</v>
      </c>
      <c r="C173" t="s">
        <v>421</v>
      </c>
    </row>
    <row r="174" spans="1:3" x14ac:dyDescent="0.25">
      <c r="A174" t="s">
        <v>1</v>
      </c>
      <c r="B174" t="s">
        <v>52</v>
      </c>
      <c r="C174" t="s">
        <v>420</v>
      </c>
    </row>
    <row r="175" spans="1:3" x14ac:dyDescent="0.25">
      <c r="A175" t="s">
        <v>1</v>
      </c>
      <c r="B175" t="s">
        <v>52</v>
      </c>
      <c r="C175" t="s">
        <v>420</v>
      </c>
    </row>
    <row r="176" spans="1:3" x14ac:dyDescent="0.25">
      <c r="A176" t="s">
        <v>1</v>
      </c>
      <c r="B176" t="s">
        <v>52</v>
      </c>
      <c r="C176" t="s">
        <v>422</v>
      </c>
    </row>
    <row r="177" spans="1:3" x14ac:dyDescent="0.25">
      <c r="A177" t="s">
        <v>1</v>
      </c>
      <c r="B177" t="s">
        <v>52</v>
      </c>
      <c r="C177" t="s">
        <v>421</v>
      </c>
    </row>
    <row r="178" spans="1:3" x14ac:dyDescent="0.25">
      <c r="A178" t="s">
        <v>1</v>
      </c>
      <c r="B178" t="s">
        <v>52</v>
      </c>
      <c r="C178" t="s">
        <v>420</v>
      </c>
    </row>
    <row r="179" spans="1:3" x14ac:dyDescent="0.25">
      <c r="A179" t="s">
        <v>1</v>
      </c>
      <c r="B179" t="s">
        <v>52</v>
      </c>
      <c r="C179" t="s">
        <v>420</v>
      </c>
    </row>
    <row r="180" spans="1:3" x14ac:dyDescent="0.25">
      <c r="A180" t="s">
        <v>1</v>
      </c>
      <c r="B180" t="s">
        <v>52</v>
      </c>
      <c r="C180" t="s">
        <v>421</v>
      </c>
    </row>
    <row r="181" spans="1:3" x14ac:dyDescent="0.25">
      <c r="A181" t="s">
        <v>1</v>
      </c>
      <c r="B181" t="s">
        <v>52</v>
      </c>
      <c r="C181" t="s">
        <v>420</v>
      </c>
    </row>
    <row r="182" spans="1:3" x14ac:dyDescent="0.25">
      <c r="A182" t="s">
        <v>1</v>
      </c>
      <c r="B182" t="s">
        <v>52</v>
      </c>
      <c r="C182" t="s">
        <v>420</v>
      </c>
    </row>
    <row r="183" spans="1:3" x14ac:dyDescent="0.25">
      <c r="A183" t="s">
        <v>1</v>
      </c>
      <c r="B183" t="s">
        <v>52</v>
      </c>
      <c r="C183" t="s">
        <v>420</v>
      </c>
    </row>
    <row r="184" spans="1:3" x14ac:dyDescent="0.25">
      <c r="A184" t="s">
        <v>1</v>
      </c>
      <c r="B184" t="s">
        <v>52</v>
      </c>
      <c r="C184" t="s">
        <v>421</v>
      </c>
    </row>
    <row r="185" spans="1:3" x14ac:dyDescent="0.25">
      <c r="A185" t="s">
        <v>1</v>
      </c>
      <c r="B185" t="s">
        <v>52</v>
      </c>
      <c r="C185" t="s">
        <v>422</v>
      </c>
    </row>
    <row r="186" spans="1:3" x14ac:dyDescent="0.25">
      <c r="A186" t="s">
        <v>1</v>
      </c>
      <c r="B186" t="s">
        <v>52</v>
      </c>
      <c r="C186" t="s">
        <v>421</v>
      </c>
    </row>
    <row r="187" spans="1:3" x14ac:dyDescent="0.25">
      <c r="A187" t="s">
        <v>1</v>
      </c>
      <c r="B187" t="s">
        <v>52</v>
      </c>
      <c r="C187" t="s">
        <v>421</v>
      </c>
    </row>
    <row r="188" spans="1:3" x14ac:dyDescent="0.25">
      <c r="A188" t="s">
        <v>1</v>
      </c>
      <c r="B188" t="s">
        <v>52</v>
      </c>
      <c r="C188" t="s">
        <v>421</v>
      </c>
    </row>
    <row r="189" spans="1:3" x14ac:dyDescent="0.25">
      <c r="A189" t="s">
        <v>1</v>
      </c>
      <c r="B189" t="s">
        <v>52</v>
      </c>
      <c r="C189" t="s">
        <v>422</v>
      </c>
    </row>
    <row r="190" spans="1:3" x14ac:dyDescent="0.25">
      <c r="A190" t="s">
        <v>1</v>
      </c>
      <c r="B190" t="s">
        <v>57</v>
      </c>
      <c r="C190" t="s">
        <v>421</v>
      </c>
    </row>
    <row r="191" spans="1:3" x14ac:dyDescent="0.25">
      <c r="A191" t="s">
        <v>1</v>
      </c>
      <c r="B191" t="s">
        <v>57</v>
      </c>
      <c r="C191" t="s">
        <v>422</v>
      </c>
    </row>
    <row r="192" spans="1:3" x14ac:dyDescent="0.25">
      <c r="A192" t="s">
        <v>1</v>
      </c>
      <c r="B192" t="s">
        <v>57</v>
      </c>
      <c r="C192" t="s">
        <v>422</v>
      </c>
    </row>
    <row r="193" spans="1:3" x14ac:dyDescent="0.25">
      <c r="A193" t="s">
        <v>1</v>
      </c>
      <c r="B193" t="s">
        <v>57</v>
      </c>
      <c r="C193" t="s">
        <v>423</v>
      </c>
    </row>
    <row r="194" spans="1:3" x14ac:dyDescent="0.25">
      <c r="A194" t="s">
        <v>1</v>
      </c>
      <c r="B194" t="s">
        <v>57</v>
      </c>
      <c r="C194" t="s">
        <v>423</v>
      </c>
    </row>
    <row r="195" spans="1:3" x14ac:dyDescent="0.25">
      <c r="A195" t="s">
        <v>1</v>
      </c>
      <c r="B195" t="s">
        <v>57</v>
      </c>
      <c r="C195" t="s">
        <v>423</v>
      </c>
    </row>
    <row r="196" spans="1:3" x14ac:dyDescent="0.25">
      <c r="A196" t="s">
        <v>1</v>
      </c>
      <c r="B196" t="s">
        <v>57</v>
      </c>
      <c r="C196" t="s">
        <v>423</v>
      </c>
    </row>
    <row r="197" spans="1:3" x14ac:dyDescent="0.25">
      <c r="A197" t="s">
        <v>1</v>
      </c>
      <c r="B197" t="s">
        <v>57</v>
      </c>
      <c r="C197" t="s">
        <v>422</v>
      </c>
    </row>
    <row r="198" spans="1:3" x14ac:dyDescent="0.25">
      <c r="A198" t="s">
        <v>1</v>
      </c>
      <c r="B198" t="s">
        <v>57</v>
      </c>
      <c r="C198" t="s">
        <v>422</v>
      </c>
    </row>
    <row r="199" spans="1:3" x14ac:dyDescent="0.25">
      <c r="A199" t="s">
        <v>1</v>
      </c>
      <c r="B199" t="s">
        <v>57</v>
      </c>
      <c r="C199" t="s">
        <v>421</v>
      </c>
    </row>
    <row r="200" spans="1:3" x14ac:dyDescent="0.25">
      <c r="A200" t="s">
        <v>1</v>
      </c>
      <c r="B200" t="s">
        <v>57</v>
      </c>
      <c r="C200" t="s">
        <v>420</v>
      </c>
    </row>
    <row r="201" spans="1:3" x14ac:dyDescent="0.25">
      <c r="A201" t="s">
        <v>1</v>
      </c>
      <c r="B201" t="s">
        <v>57</v>
      </c>
      <c r="C201" t="s">
        <v>421</v>
      </c>
    </row>
    <row r="202" spans="1:3" x14ac:dyDescent="0.25">
      <c r="A202" t="s">
        <v>1</v>
      </c>
      <c r="B202" t="s">
        <v>57</v>
      </c>
      <c r="C202" t="s">
        <v>420</v>
      </c>
    </row>
    <row r="203" spans="1:3" x14ac:dyDescent="0.25">
      <c r="A203" t="s">
        <v>1</v>
      </c>
      <c r="B203" t="s">
        <v>57</v>
      </c>
      <c r="C203" t="s">
        <v>423</v>
      </c>
    </row>
    <row r="204" spans="1:3" x14ac:dyDescent="0.25">
      <c r="A204" t="s">
        <v>1</v>
      </c>
      <c r="B204" t="s">
        <v>57</v>
      </c>
      <c r="C204" t="s">
        <v>422</v>
      </c>
    </row>
    <row r="205" spans="1:3" x14ac:dyDescent="0.25">
      <c r="A205" t="s">
        <v>1</v>
      </c>
      <c r="B205" t="s">
        <v>57</v>
      </c>
      <c r="C205" t="s">
        <v>420</v>
      </c>
    </row>
    <row r="206" spans="1:3" x14ac:dyDescent="0.25">
      <c r="A206" t="s">
        <v>1</v>
      </c>
      <c r="B206" t="s">
        <v>57</v>
      </c>
      <c r="C206" t="s">
        <v>422</v>
      </c>
    </row>
    <row r="207" spans="1:3" x14ac:dyDescent="0.25">
      <c r="A207" t="s">
        <v>1</v>
      </c>
      <c r="B207" t="s">
        <v>57</v>
      </c>
      <c r="C207" t="s">
        <v>421</v>
      </c>
    </row>
    <row r="208" spans="1:3" x14ac:dyDescent="0.25">
      <c r="A208" t="s">
        <v>1</v>
      </c>
      <c r="B208" t="s">
        <v>57</v>
      </c>
      <c r="C208" t="s">
        <v>422</v>
      </c>
    </row>
    <row r="209" spans="1:3" x14ac:dyDescent="0.25">
      <c r="A209" t="s">
        <v>1</v>
      </c>
      <c r="B209" t="s">
        <v>57</v>
      </c>
      <c r="C209" t="s">
        <v>423</v>
      </c>
    </row>
    <row r="210" spans="1:3" x14ac:dyDescent="0.25">
      <c r="A210" t="s">
        <v>1</v>
      </c>
      <c r="B210" t="s">
        <v>57</v>
      </c>
      <c r="C210" t="s">
        <v>422</v>
      </c>
    </row>
    <row r="211" spans="1:3" x14ac:dyDescent="0.25">
      <c r="A211" t="s">
        <v>1</v>
      </c>
      <c r="B211" t="s">
        <v>57</v>
      </c>
      <c r="C211" t="s">
        <v>422</v>
      </c>
    </row>
    <row r="212" spans="1:3" x14ac:dyDescent="0.25">
      <c r="A212" t="s">
        <v>1</v>
      </c>
      <c r="B212" t="s">
        <v>57</v>
      </c>
      <c r="C212" t="s">
        <v>421</v>
      </c>
    </row>
    <row r="213" spans="1:3" x14ac:dyDescent="0.25">
      <c r="A213" t="s">
        <v>1</v>
      </c>
      <c r="B213" t="s">
        <v>57</v>
      </c>
      <c r="C213" t="s">
        <v>423</v>
      </c>
    </row>
    <row r="214" spans="1:3" x14ac:dyDescent="0.25">
      <c r="A214" t="s">
        <v>1</v>
      </c>
      <c r="B214" t="s">
        <v>57</v>
      </c>
      <c r="C214" t="s">
        <v>423</v>
      </c>
    </row>
    <row r="215" spans="1:3" x14ac:dyDescent="0.25">
      <c r="A215" t="s">
        <v>1</v>
      </c>
      <c r="B215" t="s">
        <v>57</v>
      </c>
      <c r="C215" t="s">
        <v>422</v>
      </c>
    </row>
    <row r="216" spans="1:3" x14ac:dyDescent="0.25">
      <c r="A216" t="s">
        <v>1</v>
      </c>
      <c r="B216" t="s">
        <v>57</v>
      </c>
      <c r="C216" t="s">
        <v>420</v>
      </c>
    </row>
    <row r="217" spans="1:3" x14ac:dyDescent="0.25">
      <c r="A217" t="s">
        <v>1</v>
      </c>
      <c r="B217" t="s">
        <v>62</v>
      </c>
      <c r="C217" t="s">
        <v>422</v>
      </c>
    </row>
    <row r="218" spans="1:3" x14ac:dyDescent="0.25">
      <c r="A218" t="s">
        <v>1</v>
      </c>
      <c r="B218" t="s">
        <v>62</v>
      </c>
      <c r="C218" t="s">
        <v>423</v>
      </c>
    </row>
    <row r="219" spans="1:3" x14ac:dyDescent="0.25">
      <c r="A219" t="s">
        <v>1</v>
      </c>
      <c r="B219" t="s">
        <v>62</v>
      </c>
      <c r="C219" t="s">
        <v>421</v>
      </c>
    </row>
    <row r="220" spans="1:3" x14ac:dyDescent="0.25">
      <c r="A220" t="s">
        <v>1</v>
      </c>
      <c r="B220" t="s">
        <v>62</v>
      </c>
      <c r="C220" t="s">
        <v>423</v>
      </c>
    </row>
    <row r="221" spans="1:3" x14ac:dyDescent="0.25">
      <c r="A221" t="s">
        <v>1</v>
      </c>
      <c r="B221" t="s">
        <v>62</v>
      </c>
      <c r="C221" t="s">
        <v>421</v>
      </c>
    </row>
    <row r="222" spans="1:3" x14ac:dyDescent="0.25">
      <c r="A222" t="s">
        <v>1</v>
      </c>
      <c r="B222" t="s">
        <v>62</v>
      </c>
      <c r="C222" t="s">
        <v>423</v>
      </c>
    </row>
    <row r="223" spans="1:3" x14ac:dyDescent="0.25">
      <c r="A223" t="s">
        <v>1</v>
      </c>
      <c r="B223" t="s">
        <v>62</v>
      </c>
      <c r="C223" t="s">
        <v>423</v>
      </c>
    </row>
    <row r="224" spans="1:3" x14ac:dyDescent="0.25">
      <c r="A224" t="s">
        <v>1</v>
      </c>
      <c r="B224" t="s">
        <v>62</v>
      </c>
      <c r="C224" t="s">
        <v>421</v>
      </c>
    </row>
    <row r="225" spans="1:3" x14ac:dyDescent="0.25">
      <c r="A225" t="s">
        <v>1</v>
      </c>
      <c r="B225" t="s">
        <v>62</v>
      </c>
      <c r="C225" t="s">
        <v>423</v>
      </c>
    </row>
    <row r="226" spans="1:3" x14ac:dyDescent="0.25">
      <c r="A226" t="s">
        <v>1</v>
      </c>
      <c r="B226" t="s">
        <v>62</v>
      </c>
      <c r="C226" t="s">
        <v>423</v>
      </c>
    </row>
    <row r="227" spans="1:3" x14ac:dyDescent="0.25">
      <c r="A227" t="s">
        <v>1</v>
      </c>
      <c r="B227" t="s">
        <v>62</v>
      </c>
      <c r="C227" t="s">
        <v>421</v>
      </c>
    </row>
    <row r="228" spans="1:3" x14ac:dyDescent="0.25">
      <c r="A228" t="s">
        <v>1</v>
      </c>
      <c r="B228" t="s">
        <v>62</v>
      </c>
      <c r="C228" t="s">
        <v>423</v>
      </c>
    </row>
    <row r="229" spans="1:3" x14ac:dyDescent="0.25">
      <c r="A229" t="s">
        <v>1</v>
      </c>
      <c r="B229" t="s">
        <v>62</v>
      </c>
      <c r="C229" t="s">
        <v>421</v>
      </c>
    </row>
    <row r="230" spans="1:3" x14ac:dyDescent="0.25">
      <c r="A230" t="s">
        <v>1</v>
      </c>
      <c r="B230" t="s">
        <v>62</v>
      </c>
      <c r="C230" t="s">
        <v>421</v>
      </c>
    </row>
    <row r="231" spans="1:3" x14ac:dyDescent="0.25">
      <c r="A231" t="s">
        <v>1</v>
      </c>
      <c r="B231" t="s">
        <v>62</v>
      </c>
      <c r="C231" t="s">
        <v>423</v>
      </c>
    </row>
    <row r="232" spans="1:3" x14ac:dyDescent="0.25">
      <c r="A232" t="s">
        <v>1</v>
      </c>
      <c r="B232" t="s">
        <v>62</v>
      </c>
      <c r="C232" t="s">
        <v>423</v>
      </c>
    </row>
    <row r="233" spans="1:3" x14ac:dyDescent="0.25">
      <c r="A233" t="s">
        <v>1</v>
      </c>
      <c r="B233" t="s">
        <v>62</v>
      </c>
      <c r="C233" t="s">
        <v>422</v>
      </c>
    </row>
    <row r="234" spans="1:3" x14ac:dyDescent="0.25">
      <c r="A234" t="s">
        <v>1</v>
      </c>
      <c r="B234" t="s">
        <v>62</v>
      </c>
      <c r="C234" t="s">
        <v>422</v>
      </c>
    </row>
    <row r="235" spans="1:3" x14ac:dyDescent="0.25">
      <c r="A235" t="s">
        <v>1</v>
      </c>
      <c r="B235" t="s">
        <v>62</v>
      </c>
      <c r="C235" t="s">
        <v>421</v>
      </c>
    </row>
    <row r="236" spans="1:3" x14ac:dyDescent="0.25">
      <c r="A236" t="s">
        <v>1</v>
      </c>
      <c r="B236" t="s">
        <v>62</v>
      </c>
      <c r="C236" t="s">
        <v>421</v>
      </c>
    </row>
    <row r="237" spans="1:3" x14ac:dyDescent="0.25">
      <c r="A237" t="s">
        <v>1</v>
      </c>
      <c r="B237" t="s">
        <v>62</v>
      </c>
      <c r="C237" t="s">
        <v>421</v>
      </c>
    </row>
    <row r="238" spans="1:3" x14ac:dyDescent="0.25">
      <c r="A238" t="s">
        <v>1</v>
      </c>
      <c r="B238" t="s">
        <v>62</v>
      </c>
      <c r="C238" t="s">
        <v>423</v>
      </c>
    </row>
    <row r="239" spans="1:3" x14ac:dyDescent="0.25">
      <c r="A239" t="s">
        <v>1</v>
      </c>
      <c r="B239" t="s">
        <v>62</v>
      </c>
      <c r="C239" t="s">
        <v>421</v>
      </c>
    </row>
    <row r="240" spans="1:3" x14ac:dyDescent="0.25">
      <c r="A240" t="s">
        <v>1</v>
      </c>
      <c r="B240" t="s">
        <v>62</v>
      </c>
      <c r="C240" t="s">
        <v>422</v>
      </c>
    </row>
    <row r="241" spans="1:3" x14ac:dyDescent="0.25">
      <c r="A241" t="s">
        <v>68</v>
      </c>
      <c r="B241" t="s">
        <v>69</v>
      </c>
      <c r="C241" t="s">
        <v>422</v>
      </c>
    </row>
    <row r="242" spans="1:3" x14ac:dyDescent="0.25">
      <c r="A242" t="s">
        <v>68</v>
      </c>
      <c r="B242" t="s">
        <v>69</v>
      </c>
      <c r="C242" t="s">
        <v>420</v>
      </c>
    </row>
    <row r="243" spans="1:3" x14ac:dyDescent="0.25">
      <c r="A243" t="s">
        <v>68</v>
      </c>
      <c r="B243" t="s">
        <v>69</v>
      </c>
      <c r="C243" t="s">
        <v>421</v>
      </c>
    </row>
    <row r="244" spans="1:3" x14ac:dyDescent="0.25">
      <c r="A244" t="s">
        <v>68</v>
      </c>
      <c r="B244" t="s">
        <v>69</v>
      </c>
      <c r="C244" t="s">
        <v>422</v>
      </c>
    </row>
    <row r="245" spans="1:3" x14ac:dyDescent="0.25">
      <c r="A245" t="s">
        <v>68</v>
      </c>
      <c r="B245" t="s">
        <v>69</v>
      </c>
      <c r="C245" t="s">
        <v>422</v>
      </c>
    </row>
    <row r="246" spans="1:3" x14ac:dyDescent="0.25">
      <c r="A246" t="s">
        <v>68</v>
      </c>
      <c r="B246" t="s">
        <v>69</v>
      </c>
      <c r="C246" t="s">
        <v>421</v>
      </c>
    </row>
    <row r="247" spans="1:3" x14ac:dyDescent="0.25">
      <c r="A247" t="s">
        <v>68</v>
      </c>
      <c r="B247" t="s">
        <v>69</v>
      </c>
      <c r="C247" t="s">
        <v>422</v>
      </c>
    </row>
    <row r="248" spans="1:3" x14ac:dyDescent="0.25">
      <c r="A248" t="s">
        <v>68</v>
      </c>
      <c r="B248" t="s">
        <v>69</v>
      </c>
      <c r="C248" t="s">
        <v>420</v>
      </c>
    </row>
    <row r="249" spans="1:3" x14ac:dyDescent="0.25">
      <c r="A249" t="s">
        <v>68</v>
      </c>
      <c r="B249" t="s">
        <v>69</v>
      </c>
      <c r="C249" t="s">
        <v>423</v>
      </c>
    </row>
    <row r="250" spans="1:3" x14ac:dyDescent="0.25">
      <c r="A250" t="s">
        <v>68</v>
      </c>
      <c r="B250" t="s">
        <v>69</v>
      </c>
      <c r="C250" t="s">
        <v>422</v>
      </c>
    </row>
    <row r="251" spans="1:3" x14ac:dyDescent="0.25">
      <c r="A251" t="s">
        <v>68</v>
      </c>
      <c r="B251" t="s">
        <v>69</v>
      </c>
      <c r="C251" t="s">
        <v>422</v>
      </c>
    </row>
    <row r="252" spans="1:3" x14ac:dyDescent="0.25">
      <c r="A252" t="s">
        <v>68</v>
      </c>
      <c r="B252" t="s">
        <v>69</v>
      </c>
      <c r="C252" t="s">
        <v>422</v>
      </c>
    </row>
    <row r="253" spans="1:3" x14ac:dyDescent="0.25">
      <c r="A253" t="s">
        <v>68</v>
      </c>
      <c r="B253" t="s">
        <v>69</v>
      </c>
      <c r="C253" t="s">
        <v>421</v>
      </c>
    </row>
    <row r="254" spans="1:3" x14ac:dyDescent="0.25">
      <c r="A254" t="s">
        <v>68</v>
      </c>
      <c r="B254" t="s">
        <v>69</v>
      </c>
      <c r="C254" t="s">
        <v>422</v>
      </c>
    </row>
    <row r="255" spans="1:3" x14ac:dyDescent="0.25">
      <c r="A255" t="s">
        <v>68</v>
      </c>
      <c r="B255" t="s">
        <v>69</v>
      </c>
      <c r="C255" t="s">
        <v>423</v>
      </c>
    </row>
    <row r="256" spans="1:3" x14ac:dyDescent="0.25">
      <c r="A256" t="s">
        <v>68</v>
      </c>
      <c r="B256" t="s">
        <v>69</v>
      </c>
      <c r="C256" t="s">
        <v>422</v>
      </c>
    </row>
    <row r="257" spans="1:3" x14ac:dyDescent="0.25">
      <c r="A257" t="s">
        <v>68</v>
      </c>
      <c r="B257" t="s">
        <v>69</v>
      </c>
      <c r="C257" t="s">
        <v>423</v>
      </c>
    </row>
    <row r="258" spans="1:3" x14ac:dyDescent="0.25">
      <c r="A258" t="s">
        <v>68</v>
      </c>
      <c r="B258" t="s">
        <v>69</v>
      </c>
      <c r="C258" t="s">
        <v>422</v>
      </c>
    </row>
    <row r="259" spans="1:3" x14ac:dyDescent="0.25">
      <c r="A259" t="s">
        <v>68</v>
      </c>
      <c r="B259" t="s">
        <v>69</v>
      </c>
      <c r="C259" t="s">
        <v>422</v>
      </c>
    </row>
    <row r="260" spans="1:3" x14ac:dyDescent="0.25">
      <c r="A260" t="s">
        <v>68</v>
      </c>
      <c r="B260" t="s">
        <v>74</v>
      </c>
      <c r="C260" t="s">
        <v>423</v>
      </c>
    </row>
    <row r="261" spans="1:3" x14ac:dyDescent="0.25">
      <c r="A261" t="s">
        <v>68</v>
      </c>
      <c r="B261" t="s">
        <v>74</v>
      </c>
      <c r="C261" t="s">
        <v>422</v>
      </c>
    </row>
    <row r="262" spans="1:3" x14ac:dyDescent="0.25">
      <c r="A262" t="s">
        <v>68</v>
      </c>
      <c r="B262" t="s">
        <v>74</v>
      </c>
      <c r="C262" t="s">
        <v>421</v>
      </c>
    </row>
    <row r="263" spans="1:3" x14ac:dyDescent="0.25">
      <c r="A263" t="s">
        <v>68</v>
      </c>
      <c r="B263" t="s">
        <v>74</v>
      </c>
      <c r="C263" t="s">
        <v>422</v>
      </c>
    </row>
    <row r="264" spans="1:3" x14ac:dyDescent="0.25">
      <c r="A264" t="s">
        <v>68</v>
      </c>
      <c r="B264" t="s">
        <v>74</v>
      </c>
      <c r="C264" t="s">
        <v>423</v>
      </c>
    </row>
    <row r="265" spans="1:3" x14ac:dyDescent="0.25">
      <c r="A265" t="s">
        <v>68</v>
      </c>
      <c r="B265" t="s">
        <v>74</v>
      </c>
      <c r="C265" t="s">
        <v>423</v>
      </c>
    </row>
    <row r="266" spans="1:3" x14ac:dyDescent="0.25">
      <c r="A266" t="s">
        <v>68</v>
      </c>
      <c r="B266" t="s">
        <v>74</v>
      </c>
      <c r="C266" t="s">
        <v>421</v>
      </c>
    </row>
    <row r="267" spans="1:3" x14ac:dyDescent="0.25">
      <c r="A267" t="s">
        <v>68</v>
      </c>
      <c r="B267" t="s">
        <v>74</v>
      </c>
      <c r="C267" t="s">
        <v>421</v>
      </c>
    </row>
    <row r="268" spans="1:3" x14ac:dyDescent="0.25">
      <c r="A268" t="s">
        <v>68</v>
      </c>
      <c r="B268" t="s">
        <v>74</v>
      </c>
      <c r="C268" t="s">
        <v>423</v>
      </c>
    </row>
    <row r="269" spans="1:3" x14ac:dyDescent="0.25">
      <c r="A269" t="s">
        <v>68</v>
      </c>
      <c r="B269" t="s">
        <v>74</v>
      </c>
      <c r="C269" t="s">
        <v>421</v>
      </c>
    </row>
    <row r="270" spans="1:3" x14ac:dyDescent="0.25">
      <c r="A270" t="s">
        <v>68</v>
      </c>
      <c r="B270" t="s">
        <v>74</v>
      </c>
      <c r="C270" t="s">
        <v>423</v>
      </c>
    </row>
    <row r="271" spans="1:3" x14ac:dyDescent="0.25">
      <c r="A271" t="s">
        <v>68</v>
      </c>
      <c r="B271" t="s">
        <v>74</v>
      </c>
      <c r="C271" t="s">
        <v>421</v>
      </c>
    </row>
    <row r="272" spans="1:3" x14ac:dyDescent="0.25">
      <c r="A272" t="s">
        <v>68</v>
      </c>
      <c r="B272" t="s">
        <v>74</v>
      </c>
      <c r="C272" t="s">
        <v>422</v>
      </c>
    </row>
    <row r="273" spans="1:3" x14ac:dyDescent="0.25">
      <c r="A273" t="s">
        <v>68</v>
      </c>
      <c r="B273" t="s">
        <v>74</v>
      </c>
      <c r="C273" t="s">
        <v>421</v>
      </c>
    </row>
    <row r="274" spans="1:3" x14ac:dyDescent="0.25">
      <c r="A274" t="s">
        <v>68</v>
      </c>
      <c r="B274" t="s">
        <v>74</v>
      </c>
      <c r="C274" t="s">
        <v>421</v>
      </c>
    </row>
    <row r="275" spans="1:3" x14ac:dyDescent="0.25">
      <c r="A275" t="s">
        <v>68</v>
      </c>
      <c r="B275" t="s">
        <v>74</v>
      </c>
      <c r="C275" t="s">
        <v>422</v>
      </c>
    </row>
    <row r="276" spans="1:3" x14ac:dyDescent="0.25">
      <c r="A276" t="s">
        <v>68</v>
      </c>
      <c r="B276" t="s">
        <v>74</v>
      </c>
      <c r="C276" t="s">
        <v>421</v>
      </c>
    </row>
    <row r="277" spans="1:3" x14ac:dyDescent="0.25">
      <c r="A277" t="s">
        <v>68</v>
      </c>
      <c r="B277" t="s">
        <v>74</v>
      </c>
      <c r="C277" t="s">
        <v>421</v>
      </c>
    </row>
    <row r="278" spans="1:3" x14ac:dyDescent="0.25">
      <c r="A278" t="s">
        <v>68</v>
      </c>
      <c r="B278" t="s">
        <v>74</v>
      </c>
      <c r="C278" t="s">
        <v>422</v>
      </c>
    </row>
    <row r="279" spans="1:3" x14ac:dyDescent="0.25">
      <c r="A279" t="s">
        <v>68</v>
      </c>
      <c r="B279" t="s">
        <v>74</v>
      </c>
      <c r="C279" t="s">
        <v>421</v>
      </c>
    </row>
    <row r="280" spans="1:3" x14ac:dyDescent="0.25">
      <c r="A280" t="s">
        <v>68</v>
      </c>
      <c r="B280" t="s">
        <v>74</v>
      </c>
      <c r="C280" t="s">
        <v>420</v>
      </c>
    </row>
    <row r="281" spans="1:3" x14ac:dyDescent="0.25">
      <c r="A281" t="s">
        <v>68</v>
      </c>
      <c r="B281" t="s">
        <v>74</v>
      </c>
      <c r="C281" t="s">
        <v>421</v>
      </c>
    </row>
    <row r="282" spans="1:3" x14ac:dyDescent="0.25">
      <c r="A282" t="s">
        <v>68</v>
      </c>
      <c r="B282" t="s">
        <v>74</v>
      </c>
      <c r="C282" t="s">
        <v>420</v>
      </c>
    </row>
    <row r="283" spans="1:3" x14ac:dyDescent="0.25">
      <c r="A283" t="s">
        <v>68</v>
      </c>
      <c r="B283" t="s">
        <v>79</v>
      </c>
      <c r="C283" t="s">
        <v>421</v>
      </c>
    </row>
    <row r="284" spans="1:3" x14ac:dyDescent="0.25">
      <c r="A284" t="s">
        <v>68</v>
      </c>
      <c r="B284" t="s">
        <v>79</v>
      </c>
      <c r="C284" t="s">
        <v>422</v>
      </c>
    </row>
    <row r="285" spans="1:3" x14ac:dyDescent="0.25">
      <c r="A285" t="s">
        <v>68</v>
      </c>
      <c r="B285" t="s">
        <v>79</v>
      </c>
      <c r="C285" t="s">
        <v>421</v>
      </c>
    </row>
    <row r="286" spans="1:3" x14ac:dyDescent="0.25">
      <c r="A286" t="s">
        <v>68</v>
      </c>
      <c r="B286" t="s">
        <v>79</v>
      </c>
      <c r="C286" t="s">
        <v>422</v>
      </c>
    </row>
    <row r="287" spans="1:3" x14ac:dyDescent="0.25">
      <c r="A287" t="s">
        <v>68</v>
      </c>
      <c r="B287" t="s">
        <v>79</v>
      </c>
      <c r="C287" t="s">
        <v>422</v>
      </c>
    </row>
    <row r="288" spans="1:3" x14ac:dyDescent="0.25">
      <c r="A288" t="s">
        <v>68</v>
      </c>
      <c r="B288" t="s">
        <v>79</v>
      </c>
      <c r="C288" t="s">
        <v>422</v>
      </c>
    </row>
    <row r="289" spans="1:3" x14ac:dyDescent="0.25">
      <c r="A289" t="s">
        <v>68</v>
      </c>
      <c r="B289" t="s">
        <v>79</v>
      </c>
      <c r="C289" t="s">
        <v>422</v>
      </c>
    </row>
    <row r="290" spans="1:3" x14ac:dyDescent="0.25">
      <c r="A290" t="s">
        <v>68</v>
      </c>
      <c r="B290" t="s">
        <v>79</v>
      </c>
      <c r="C290" t="s">
        <v>421</v>
      </c>
    </row>
    <row r="291" spans="1:3" x14ac:dyDescent="0.25">
      <c r="A291" t="s">
        <v>68</v>
      </c>
      <c r="B291" t="s">
        <v>79</v>
      </c>
      <c r="C291" t="s">
        <v>423</v>
      </c>
    </row>
    <row r="292" spans="1:3" x14ac:dyDescent="0.25">
      <c r="A292" t="s">
        <v>68</v>
      </c>
      <c r="B292" t="s">
        <v>79</v>
      </c>
      <c r="C292" t="s">
        <v>422</v>
      </c>
    </row>
    <row r="293" spans="1:3" x14ac:dyDescent="0.25">
      <c r="A293" t="s">
        <v>68</v>
      </c>
      <c r="B293" t="s">
        <v>79</v>
      </c>
      <c r="C293" t="s">
        <v>422</v>
      </c>
    </row>
    <row r="294" spans="1:3" x14ac:dyDescent="0.25">
      <c r="A294" t="s">
        <v>68</v>
      </c>
      <c r="B294" t="s">
        <v>79</v>
      </c>
      <c r="C294" t="s">
        <v>422</v>
      </c>
    </row>
    <row r="295" spans="1:3" x14ac:dyDescent="0.25">
      <c r="A295" t="s">
        <v>68</v>
      </c>
      <c r="B295" t="s">
        <v>79</v>
      </c>
      <c r="C295" t="s">
        <v>423</v>
      </c>
    </row>
    <row r="296" spans="1:3" x14ac:dyDescent="0.25">
      <c r="A296" t="s">
        <v>68</v>
      </c>
      <c r="B296" t="s">
        <v>79</v>
      </c>
      <c r="C296" t="s">
        <v>421</v>
      </c>
    </row>
    <row r="297" spans="1:3" x14ac:dyDescent="0.25">
      <c r="A297" t="s">
        <v>68</v>
      </c>
      <c r="B297" t="s">
        <v>79</v>
      </c>
      <c r="C297" t="s">
        <v>423</v>
      </c>
    </row>
    <row r="298" spans="1:3" x14ac:dyDescent="0.25">
      <c r="A298" t="s">
        <v>68</v>
      </c>
      <c r="B298" t="s">
        <v>83</v>
      </c>
      <c r="C298" t="s">
        <v>422</v>
      </c>
    </row>
    <row r="299" spans="1:3" x14ac:dyDescent="0.25">
      <c r="A299" t="s">
        <v>68</v>
      </c>
      <c r="B299" t="s">
        <v>83</v>
      </c>
      <c r="C299" t="s">
        <v>423</v>
      </c>
    </row>
    <row r="300" spans="1:3" x14ac:dyDescent="0.25">
      <c r="A300" t="s">
        <v>68</v>
      </c>
      <c r="B300" t="s">
        <v>83</v>
      </c>
      <c r="C300" t="s">
        <v>423</v>
      </c>
    </row>
    <row r="301" spans="1:3" x14ac:dyDescent="0.25">
      <c r="A301" t="s">
        <v>68</v>
      </c>
      <c r="B301" t="s">
        <v>83</v>
      </c>
      <c r="C301" t="s">
        <v>421</v>
      </c>
    </row>
    <row r="302" spans="1:3" x14ac:dyDescent="0.25">
      <c r="A302" t="s">
        <v>68</v>
      </c>
      <c r="B302" t="s">
        <v>83</v>
      </c>
      <c r="C302" t="s">
        <v>423</v>
      </c>
    </row>
    <row r="303" spans="1:3" x14ac:dyDescent="0.25">
      <c r="A303" t="s">
        <v>68</v>
      </c>
      <c r="B303" t="s">
        <v>83</v>
      </c>
      <c r="C303" t="s">
        <v>422</v>
      </c>
    </row>
    <row r="304" spans="1:3" x14ac:dyDescent="0.25">
      <c r="A304" t="s">
        <v>68</v>
      </c>
      <c r="B304" t="s">
        <v>83</v>
      </c>
      <c r="C304" t="s">
        <v>421</v>
      </c>
    </row>
    <row r="305" spans="1:3" x14ac:dyDescent="0.25">
      <c r="A305" t="s">
        <v>68</v>
      </c>
      <c r="B305" t="s">
        <v>83</v>
      </c>
      <c r="C305" t="s">
        <v>423</v>
      </c>
    </row>
    <row r="306" spans="1:3" x14ac:dyDescent="0.25">
      <c r="A306" t="s">
        <v>68</v>
      </c>
      <c r="B306" t="s">
        <v>83</v>
      </c>
      <c r="C306" t="s">
        <v>423</v>
      </c>
    </row>
    <row r="307" spans="1:3" x14ac:dyDescent="0.25">
      <c r="A307" t="s">
        <v>68</v>
      </c>
      <c r="B307" t="s">
        <v>83</v>
      </c>
      <c r="C307" t="s">
        <v>423</v>
      </c>
    </row>
    <row r="308" spans="1:3" x14ac:dyDescent="0.25">
      <c r="A308" t="s">
        <v>68</v>
      </c>
      <c r="B308" t="s">
        <v>83</v>
      </c>
      <c r="C308" t="s">
        <v>421</v>
      </c>
    </row>
    <row r="309" spans="1:3" x14ac:dyDescent="0.25">
      <c r="A309" t="s">
        <v>68</v>
      </c>
      <c r="B309" t="s">
        <v>83</v>
      </c>
      <c r="C309" t="s">
        <v>421</v>
      </c>
    </row>
    <row r="310" spans="1:3" x14ac:dyDescent="0.25">
      <c r="A310" t="s">
        <v>68</v>
      </c>
      <c r="B310" t="s">
        <v>83</v>
      </c>
      <c r="C310" t="s">
        <v>422</v>
      </c>
    </row>
    <row r="311" spans="1:3" x14ac:dyDescent="0.25">
      <c r="A311" t="s">
        <v>68</v>
      </c>
      <c r="B311" t="s">
        <v>83</v>
      </c>
      <c r="C311" t="s">
        <v>421</v>
      </c>
    </row>
    <row r="312" spans="1:3" x14ac:dyDescent="0.25">
      <c r="A312" t="s">
        <v>68</v>
      </c>
      <c r="B312" t="s">
        <v>88</v>
      </c>
      <c r="C312" t="s">
        <v>420</v>
      </c>
    </row>
    <row r="313" spans="1:3" x14ac:dyDescent="0.25">
      <c r="A313" t="s">
        <v>68</v>
      </c>
      <c r="B313" t="s">
        <v>92</v>
      </c>
      <c r="C313" t="s">
        <v>422</v>
      </c>
    </row>
    <row r="314" spans="1:3" x14ac:dyDescent="0.25">
      <c r="A314" t="s">
        <v>68</v>
      </c>
      <c r="B314" t="s">
        <v>92</v>
      </c>
      <c r="C314" t="s">
        <v>423</v>
      </c>
    </row>
    <row r="315" spans="1:3" x14ac:dyDescent="0.25">
      <c r="A315" t="s">
        <v>68</v>
      </c>
      <c r="B315" t="s">
        <v>92</v>
      </c>
      <c r="C315" t="s">
        <v>422</v>
      </c>
    </row>
    <row r="316" spans="1:3" x14ac:dyDescent="0.25">
      <c r="A316" t="s">
        <v>68</v>
      </c>
      <c r="B316" t="s">
        <v>92</v>
      </c>
      <c r="C316" t="s">
        <v>422</v>
      </c>
    </row>
    <row r="317" spans="1:3" x14ac:dyDescent="0.25">
      <c r="A317" t="s">
        <v>68</v>
      </c>
      <c r="B317" t="s">
        <v>92</v>
      </c>
      <c r="C317" t="s">
        <v>422</v>
      </c>
    </row>
    <row r="318" spans="1:3" x14ac:dyDescent="0.25">
      <c r="A318" t="s">
        <v>68</v>
      </c>
      <c r="B318" t="s">
        <v>92</v>
      </c>
      <c r="C318" t="s">
        <v>422</v>
      </c>
    </row>
    <row r="319" spans="1:3" x14ac:dyDescent="0.25">
      <c r="A319" t="s">
        <v>68</v>
      </c>
      <c r="B319" t="s">
        <v>92</v>
      </c>
      <c r="C319" t="s">
        <v>421</v>
      </c>
    </row>
    <row r="320" spans="1:3" x14ac:dyDescent="0.25">
      <c r="A320" t="s">
        <v>68</v>
      </c>
      <c r="B320" t="s">
        <v>92</v>
      </c>
      <c r="C320" t="s">
        <v>422</v>
      </c>
    </row>
    <row r="321" spans="1:3" x14ac:dyDescent="0.25">
      <c r="A321" t="s">
        <v>68</v>
      </c>
      <c r="B321" t="s">
        <v>92</v>
      </c>
      <c r="C321" t="s">
        <v>422</v>
      </c>
    </row>
    <row r="322" spans="1:3" x14ac:dyDescent="0.25">
      <c r="A322" t="s">
        <v>68</v>
      </c>
      <c r="B322" t="s">
        <v>92</v>
      </c>
      <c r="C322" t="s">
        <v>423</v>
      </c>
    </row>
    <row r="323" spans="1:3" x14ac:dyDescent="0.25">
      <c r="A323" t="s">
        <v>68</v>
      </c>
      <c r="B323" t="s">
        <v>92</v>
      </c>
      <c r="C323" t="s">
        <v>421</v>
      </c>
    </row>
    <row r="324" spans="1:3" x14ac:dyDescent="0.25">
      <c r="A324" t="s">
        <v>68</v>
      </c>
      <c r="B324" t="s">
        <v>92</v>
      </c>
      <c r="C324" t="s">
        <v>422</v>
      </c>
    </row>
    <row r="325" spans="1:3" x14ac:dyDescent="0.25">
      <c r="A325" t="s">
        <v>68</v>
      </c>
      <c r="B325" t="s">
        <v>92</v>
      </c>
      <c r="C325" t="s">
        <v>422</v>
      </c>
    </row>
    <row r="326" spans="1:3" x14ac:dyDescent="0.25">
      <c r="A326" t="s">
        <v>68</v>
      </c>
      <c r="B326" t="s">
        <v>92</v>
      </c>
      <c r="C326" t="s">
        <v>422</v>
      </c>
    </row>
    <row r="327" spans="1:3" x14ac:dyDescent="0.25">
      <c r="A327" t="s">
        <v>68</v>
      </c>
      <c r="B327" t="s">
        <v>92</v>
      </c>
      <c r="C327" t="s">
        <v>423</v>
      </c>
    </row>
    <row r="328" spans="1:3" x14ac:dyDescent="0.25">
      <c r="A328" t="s">
        <v>68</v>
      </c>
      <c r="B328" t="s">
        <v>92</v>
      </c>
      <c r="C328" t="s">
        <v>423</v>
      </c>
    </row>
    <row r="329" spans="1:3" x14ac:dyDescent="0.25">
      <c r="A329" t="s">
        <v>68</v>
      </c>
      <c r="B329" t="s">
        <v>92</v>
      </c>
      <c r="C329" t="s">
        <v>422</v>
      </c>
    </row>
    <row r="330" spans="1:3" x14ac:dyDescent="0.25">
      <c r="A330" t="s">
        <v>68</v>
      </c>
      <c r="B330" t="s">
        <v>92</v>
      </c>
      <c r="C330" t="s">
        <v>421</v>
      </c>
    </row>
    <row r="331" spans="1:3" x14ac:dyDescent="0.25">
      <c r="A331" t="s">
        <v>68</v>
      </c>
      <c r="B331" t="s">
        <v>92</v>
      </c>
      <c r="C331" t="s">
        <v>423</v>
      </c>
    </row>
    <row r="332" spans="1:3" x14ac:dyDescent="0.25">
      <c r="A332" t="s">
        <v>68</v>
      </c>
      <c r="B332" t="s">
        <v>92</v>
      </c>
      <c r="C332" t="s">
        <v>421</v>
      </c>
    </row>
    <row r="333" spans="1:3" x14ac:dyDescent="0.25">
      <c r="A333" t="s">
        <v>68</v>
      </c>
      <c r="B333" t="s">
        <v>92</v>
      </c>
      <c r="C333" t="s">
        <v>423</v>
      </c>
    </row>
    <row r="334" spans="1:3" x14ac:dyDescent="0.25">
      <c r="A334" t="s">
        <v>68</v>
      </c>
      <c r="B334" t="s">
        <v>92</v>
      </c>
      <c r="C334" t="s">
        <v>422</v>
      </c>
    </row>
    <row r="335" spans="1:3" x14ac:dyDescent="0.25">
      <c r="A335" t="s">
        <v>68</v>
      </c>
      <c r="B335" t="s">
        <v>92</v>
      </c>
      <c r="C335" t="s">
        <v>423</v>
      </c>
    </row>
    <row r="336" spans="1:3" x14ac:dyDescent="0.25">
      <c r="A336" t="s">
        <v>68</v>
      </c>
      <c r="B336" t="s">
        <v>92</v>
      </c>
      <c r="C336" t="s">
        <v>422</v>
      </c>
    </row>
    <row r="337" spans="1:3" x14ac:dyDescent="0.25">
      <c r="A337" t="s">
        <v>68</v>
      </c>
      <c r="B337" t="s">
        <v>92</v>
      </c>
      <c r="C337" t="s">
        <v>423</v>
      </c>
    </row>
    <row r="338" spans="1:3" x14ac:dyDescent="0.25">
      <c r="A338" t="s">
        <v>68</v>
      </c>
      <c r="B338" t="s">
        <v>92</v>
      </c>
      <c r="C338" t="s">
        <v>423</v>
      </c>
    </row>
    <row r="339" spans="1:3" x14ac:dyDescent="0.25">
      <c r="A339" t="s">
        <v>68</v>
      </c>
      <c r="B339" t="s">
        <v>92</v>
      </c>
      <c r="C339" t="s">
        <v>422</v>
      </c>
    </row>
    <row r="340" spans="1:3" x14ac:dyDescent="0.25">
      <c r="A340" t="s">
        <v>68</v>
      </c>
      <c r="B340" t="s">
        <v>92</v>
      </c>
      <c r="C340" t="s">
        <v>423</v>
      </c>
    </row>
    <row r="341" spans="1:3" x14ac:dyDescent="0.25">
      <c r="A341" t="s">
        <v>68</v>
      </c>
      <c r="B341" t="s">
        <v>92</v>
      </c>
      <c r="C341" t="s">
        <v>422</v>
      </c>
    </row>
    <row r="342" spans="1:3" x14ac:dyDescent="0.25">
      <c r="A342" t="s">
        <v>68</v>
      </c>
      <c r="B342" t="s">
        <v>92</v>
      </c>
      <c r="C342" t="s">
        <v>423</v>
      </c>
    </row>
    <row r="343" spans="1:3" x14ac:dyDescent="0.25">
      <c r="A343" t="s">
        <v>68</v>
      </c>
      <c r="B343" t="s">
        <v>97</v>
      </c>
      <c r="C343" t="s">
        <v>423</v>
      </c>
    </row>
    <row r="344" spans="1:3" x14ac:dyDescent="0.25">
      <c r="A344" t="s">
        <v>68</v>
      </c>
      <c r="B344" t="s">
        <v>97</v>
      </c>
      <c r="C344" t="s">
        <v>421</v>
      </c>
    </row>
    <row r="345" spans="1:3" x14ac:dyDescent="0.25">
      <c r="A345" t="s">
        <v>68</v>
      </c>
      <c r="B345" t="s">
        <v>97</v>
      </c>
      <c r="C345" t="s">
        <v>422</v>
      </c>
    </row>
    <row r="346" spans="1:3" x14ac:dyDescent="0.25">
      <c r="A346" t="s">
        <v>68</v>
      </c>
      <c r="B346" t="s">
        <v>97</v>
      </c>
      <c r="C346" t="s">
        <v>423</v>
      </c>
    </row>
    <row r="347" spans="1:3" x14ac:dyDescent="0.25">
      <c r="A347" t="s">
        <v>68</v>
      </c>
      <c r="B347" t="s">
        <v>97</v>
      </c>
      <c r="C347" t="s">
        <v>423</v>
      </c>
    </row>
    <row r="348" spans="1:3" x14ac:dyDescent="0.25">
      <c r="A348" t="s">
        <v>68</v>
      </c>
      <c r="B348" t="s">
        <v>97</v>
      </c>
      <c r="C348" t="s">
        <v>422</v>
      </c>
    </row>
    <row r="349" spans="1:3" x14ac:dyDescent="0.25">
      <c r="A349" t="s">
        <v>68</v>
      </c>
      <c r="B349" t="s">
        <v>97</v>
      </c>
      <c r="C349" t="s">
        <v>421</v>
      </c>
    </row>
    <row r="350" spans="1:3" x14ac:dyDescent="0.25">
      <c r="A350" t="s">
        <v>68</v>
      </c>
      <c r="B350" t="s">
        <v>97</v>
      </c>
      <c r="C350" t="s">
        <v>422</v>
      </c>
    </row>
    <row r="351" spans="1:3" x14ac:dyDescent="0.25">
      <c r="A351" t="s">
        <v>68</v>
      </c>
      <c r="B351" t="s">
        <v>97</v>
      </c>
      <c r="C351" t="s">
        <v>421</v>
      </c>
    </row>
    <row r="352" spans="1:3" x14ac:dyDescent="0.25">
      <c r="A352" t="s">
        <v>68</v>
      </c>
      <c r="B352" t="s">
        <v>97</v>
      </c>
      <c r="C352" t="s">
        <v>422</v>
      </c>
    </row>
    <row r="353" spans="1:3" x14ac:dyDescent="0.25">
      <c r="A353" t="s">
        <v>68</v>
      </c>
      <c r="B353" t="s">
        <v>97</v>
      </c>
      <c r="C353" t="s">
        <v>422</v>
      </c>
    </row>
    <row r="354" spans="1:3" x14ac:dyDescent="0.25">
      <c r="A354" t="s">
        <v>68</v>
      </c>
      <c r="B354" t="s">
        <v>97</v>
      </c>
      <c r="C354" t="s">
        <v>421</v>
      </c>
    </row>
    <row r="355" spans="1:3" x14ac:dyDescent="0.25">
      <c r="A355" t="s">
        <v>68</v>
      </c>
      <c r="B355" t="s">
        <v>97</v>
      </c>
      <c r="C355" t="s">
        <v>423</v>
      </c>
    </row>
    <row r="356" spans="1:3" x14ac:dyDescent="0.25">
      <c r="A356" t="s">
        <v>68</v>
      </c>
      <c r="B356" t="s">
        <v>97</v>
      </c>
      <c r="C356" t="s">
        <v>423</v>
      </c>
    </row>
    <row r="357" spans="1:3" x14ac:dyDescent="0.25">
      <c r="A357" t="s">
        <v>68</v>
      </c>
      <c r="B357" t="s">
        <v>97</v>
      </c>
      <c r="C357" t="s">
        <v>421</v>
      </c>
    </row>
    <row r="358" spans="1:3" x14ac:dyDescent="0.25">
      <c r="A358" t="s">
        <v>68</v>
      </c>
      <c r="B358" t="s">
        <v>97</v>
      </c>
      <c r="C358" t="s">
        <v>422</v>
      </c>
    </row>
    <row r="359" spans="1:3" x14ac:dyDescent="0.25">
      <c r="A359" t="s">
        <v>68</v>
      </c>
      <c r="B359" t="s">
        <v>97</v>
      </c>
      <c r="C359" t="s">
        <v>421</v>
      </c>
    </row>
    <row r="360" spans="1:3" x14ac:dyDescent="0.25">
      <c r="A360" t="s">
        <v>68</v>
      </c>
      <c r="B360" t="s">
        <v>97</v>
      </c>
      <c r="C360" t="s">
        <v>421</v>
      </c>
    </row>
    <row r="361" spans="1:3" x14ac:dyDescent="0.25">
      <c r="A361" t="s">
        <v>68</v>
      </c>
      <c r="B361" t="s">
        <v>97</v>
      </c>
      <c r="C361" t="s">
        <v>423</v>
      </c>
    </row>
    <row r="362" spans="1:3" x14ac:dyDescent="0.25">
      <c r="A362" t="s">
        <v>68</v>
      </c>
      <c r="B362" t="s">
        <v>97</v>
      </c>
      <c r="C362" t="s">
        <v>422</v>
      </c>
    </row>
    <row r="363" spans="1:3" x14ac:dyDescent="0.25">
      <c r="A363" t="s">
        <v>68</v>
      </c>
      <c r="B363" t="s">
        <v>97</v>
      </c>
      <c r="C363" t="s">
        <v>420</v>
      </c>
    </row>
    <row r="364" spans="1:3" x14ac:dyDescent="0.25">
      <c r="A364" t="s">
        <v>68</v>
      </c>
      <c r="B364" t="s">
        <v>97</v>
      </c>
      <c r="C364" t="s">
        <v>423</v>
      </c>
    </row>
    <row r="365" spans="1:3" x14ac:dyDescent="0.25">
      <c r="A365" t="s">
        <v>68</v>
      </c>
      <c r="B365" t="s">
        <v>97</v>
      </c>
      <c r="C365" t="s">
        <v>421</v>
      </c>
    </row>
    <row r="366" spans="1:3" x14ac:dyDescent="0.25">
      <c r="A366" t="s">
        <v>68</v>
      </c>
      <c r="B366" t="s">
        <v>97</v>
      </c>
      <c r="C366" t="s">
        <v>422</v>
      </c>
    </row>
    <row r="367" spans="1:3" x14ac:dyDescent="0.25">
      <c r="A367" t="s">
        <v>68</v>
      </c>
      <c r="B367" t="s">
        <v>97</v>
      </c>
      <c r="C367" t="s">
        <v>421</v>
      </c>
    </row>
    <row r="368" spans="1:3" x14ac:dyDescent="0.25">
      <c r="A368" t="s">
        <v>68</v>
      </c>
      <c r="B368" t="s">
        <v>97</v>
      </c>
      <c r="C368" t="s">
        <v>422</v>
      </c>
    </row>
    <row r="369" spans="1:3" x14ac:dyDescent="0.25">
      <c r="A369" t="s">
        <v>68</v>
      </c>
      <c r="B369" t="s">
        <v>100</v>
      </c>
      <c r="C369" t="s">
        <v>423</v>
      </c>
    </row>
    <row r="370" spans="1:3" x14ac:dyDescent="0.25">
      <c r="A370" t="s">
        <v>68</v>
      </c>
      <c r="B370" t="s">
        <v>100</v>
      </c>
      <c r="C370" t="s">
        <v>423</v>
      </c>
    </row>
    <row r="371" spans="1:3" x14ac:dyDescent="0.25">
      <c r="A371" t="s">
        <v>68</v>
      </c>
      <c r="B371" t="s">
        <v>100</v>
      </c>
      <c r="C371" t="s">
        <v>421</v>
      </c>
    </row>
    <row r="372" spans="1:3" x14ac:dyDescent="0.25">
      <c r="A372" t="s">
        <v>68</v>
      </c>
      <c r="B372" t="s">
        <v>100</v>
      </c>
      <c r="C372" t="s">
        <v>422</v>
      </c>
    </row>
    <row r="373" spans="1:3" x14ac:dyDescent="0.25">
      <c r="A373" t="s">
        <v>68</v>
      </c>
      <c r="B373" t="s">
        <v>100</v>
      </c>
      <c r="C373" t="s">
        <v>422</v>
      </c>
    </row>
    <row r="374" spans="1:3" x14ac:dyDescent="0.25">
      <c r="A374" t="s">
        <v>68</v>
      </c>
      <c r="B374" t="s">
        <v>100</v>
      </c>
      <c r="C374" t="s">
        <v>422</v>
      </c>
    </row>
    <row r="375" spans="1:3" x14ac:dyDescent="0.25">
      <c r="A375" t="s">
        <v>68</v>
      </c>
      <c r="B375" t="s">
        <v>100</v>
      </c>
      <c r="C375" t="s">
        <v>422</v>
      </c>
    </row>
    <row r="376" spans="1:3" x14ac:dyDescent="0.25">
      <c r="A376" t="s">
        <v>68</v>
      </c>
      <c r="B376" t="s">
        <v>100</v>
      </c>
      <c r="C376" t="s">
        <v>421</v>
      </c>
    </row>
    <row r="377" spans="1:3" x14ac:dyDescent="0.25">
      <c r="A377" t="s">
        <v>68</v>
      </c>
      <c r="B377" t="s">
        <v>100</v>
      </c>
      <c r="C377" t="s">
        <v>422</v>
      </c>
    </row>
    <row r="378" spans="1:3" x14ac:dyDescent="0.25">
      <c r="A378" t="s">
        <v>68</v>
      </c>
      <c r="B378" t="s">
        <v>100</v>
      </c>
      <c r="C378" t="s">
        <v>423</v>
      </c>
    </row>
    <row r="379" spans="1:3" x14ac:dyDescent="0.25">
      <c r="A379" t="s">
        <v>68</v>
      </c>
      <c r="B379" t="s">
        <v>100</v>
      </c>
      <c r="C379" t="s">
        <v>423</v>
      </c>
    </row>
    <row r="380" spans="1:3" x14ac:dyDescent="0.25">
      <c r="A380" t="s">
        <v>68</v>
      </c>
      <c r="B380" t="s">
        <v>100</v>
      </c>
      <c r="C380" t="s">
        <v>423</v>
      </c>
    </row>
    <row r="381" spans="1:3" x14ac:dyDescent="0.25">
      <c r="A381" t="s">
        <v>68</v>
      </c>
      <c r="B381" t="s">
        <v>100</v>
      </c>
      <c r="C381" t="s">
        <v>421</v>
      </c>
    </row>
    <row r="382" spans="1:3" x14ac:dyDescent="0.25">
      <c r="A382" t="s">
        <v>68</v>
      </c>
      <c r="B382" t="s">
        <v>100</v>
      </c>
      <c r="C382" t="s">
        <v>422</v>
      </c>
    </row>
    <row r="383" spans="1:3" x14ac:dyDescent="0.25">
      <c r="A383" t="s">
        <v>68</v>
      </c>
      <c r="B383" t="s">
        <v>100</v>
      </c>
      <c r="C383" t="s">
        <v>421</v>
      </c>
    </row>
    <row r="384" spans="1:3" x14ac:dyDescent="0.25">
      <c r="A384" t="s">
        <v>68</v>
      </c>
      <c r="B384" t="s">
        <v>100</v>
      </c>
      <c r="C384" t="s">
        <v>421</v>
      </c>
    </row>
    <row r="385" spans="1:3" x14ac:dyDescent="0.25">
      <c r="A385" t="s">
        <v>68</v>
      </c>
      <c r="B385" t="s">
        <v>100</v>
      </c>
      <c r="C385" t="s">
        <v>421</v>
      </c>
    </row>
    <row r="386" spans="1:3" x14ac:dyDescent="0.25">
      <c r="A386" t="s">
        <v>68</v>
      </c>
      <c r="B386" t="s">
        <v>100</v>
      </c>
      <c r="C386" t="s">
        <v>421</v>
      </c>
    </row>
    <row r="387" spans="1:3" x14ac:dyDescent="0.25">
      <c r="A387" t="s">
        <v>68</v>
      </c>
      <c r="B387" t="s">
        <v>100</v>
      </c>
      <c r="C387" t="s">
        <v>422</v>
      </c>
    </row>
    <row r="388" spans="1:3" x14ac:dyDescent="0.25">
      <c r="A388" t="s">
        <v>68</v>
      </c>
      <c r="B388" t="s">
        <v>100</v>
      </c>
      <c r="C388" t="s">
        <v>422</v>
      </c>
    </row>
    <row r="389" spans="1:3" x14ac:dyDescent="0.25">
      <c r="A389" t="s">
        <v>68</v>
      </c>
      <c r="B389" t="s">
        <v>100</v>
      </c>
      <c r="C389" t="s">
        <v>421</v>
      </c>
    </row>
    <row r="390" spans="1:3" x14ac:dyDescent="0.25">
      <c r="A390" t="s">
        <v>68</v>
      </c>
      <c r="B390" t="s">
        <v>100</v>
      </c>
      <c r="C390" t="s">
        <v>423</v>
      </c>
    </row>
    <row r="391" spans="1:3" x14ac:dyDescent="0.25">
      <c r="A391" t="s">
        <v>68</v>
      </c>
      <c r="B391" t="s">
        <v>100</v>
      </c>
      <c r="C391" t="s">
        <v>422</v>
      </c>
    </row>
    <row r="392" spans="1:3" x14ac:dyDescent="0.25">
      <c r="A392" t="s">
        <v>68</v>
      </c>
      <c r="B392" t="s">
        <v>104</v>
      </c>
      <c r="C392" t="s">
        <v>422</v>
      </c>
    </row>
    <row r="393" spans="1:3" x14ac:dyDescent="0.25">
      <c r="A393" t="s">
        <v>68</v>
      </c>
      <c r="B393" t="s">
        <v>104</v>
      </c>
      <c r="C393" t="s">
        <v>422</v>
      </c>
    </row>
    <row r="394" spans="1:3" x14ac:dyDescent="0.25">
      <c r="A394" t="s">
        <v>68</v>
      </c>
      <c r="B394" t="s">
        <v>104</v>
      </c>
      <c r="C394" t="s">
        <v>422</v>
      </c>
    </row>
    <row r="395" spans="1:3" x14ac:dyDescent="0.25">
      <c r="A395" t="s">
        <v>68</v>
      </c>
      <c r="B395" t="s">
        <v>109</v>
      </c>
      <c r="C395" t="s">
        <v>420</v>
      </c>
    </row>
    <row r="396" spans="1:3" x14ac:dyDescent="0.25">
      <c r="A396" t="s">
        <v>68</v>
      </c>
      <c r="B396" t="s">
        <v>109</v>
      </c>
      <c r="C396" t="s">
        <v>421</v>
      </c>
    </row>
    <row r="397" spans="1:3" x14ac:dyDescent="0.25">
      <c r="A397" t="s">
        <v>68</v>
      </c>
      <c r="B397" t="s">
        <v>109</v>
      </c>
      <c r="C397" t="s">
        <v>421</v>
      </c>
    </row>
    <row r="398" spans="1:3" x14ac:dyDescent="0.25">
      <c r="A398" t="s">
        <v>68</v>
      </c>
      <c r="B398" t="s">
        <v>109</v>
      </c>
      <c r="C398" t="s">
        <v>423</v>
      </c>
    </row>
    <row r="399" spans="1:3" x14ac:dyDescent="0.25">
      <c r="A399" t="s">
        <v>68</v>
      </c>
      <c r="B399" t="s">
        <v>109</v>
      </c>
      <c r="C399" t="s">
        <v>423</v>
      </c>
    </row>
    <row r="400" spans="1:3" x14ac:dyDescent="0.25">
      <c r="A400" t="s">
        <v>68</v>
      </c>
      <c r="B400" t="s">
        <v>109</v>
      </c>
      <c r="C400" t="s">
        <v>421</v>
      </c>
    </row>
    <row r="401" spans="1:3" x14ac:dyDescent="0.25">
      <c r="A401" t="s">
        <v>68</v>
      </c>
      <c r="B401" t="s">
        <v>109</v>
      </c>
      <c r="C401" t="s">
        <v>423</v>
      </c>
    </row>
    <row r="402" spans="1:3" x14ac:dyDescent="0.25">
      <c r="A402" t="s">
        <v>68</v>
      </c>
      <c r="B402" t="s">
        <v>109</v>
      </c>
      <c r="C402" t="s">
        <v>422</v>
      </c>
    </row>
    <row r="403" spans="1:3" x14ac:dyDescent="0.25">
      <c r="A403" t="s">
        <v>68</v>
      </c>
      <c r="B403" t="s">
        <v>109</v>
      </c>
      <c r="C403" t="s">
        <v>423</v>
      </c>
    </row>
    <row r="404" spans="1:3" x14ac:dyDescent="0.25">
      <c r="A404" t="s">
        <v>68</v>
      </c>
      <c r="B404" t="s">
        <v>109</v>
      </c>
      <c r="C404" t="s">
        <v>423</v>
      </c>
    </row>
    <row r="405" spans="1:3" x14ac:dyDescent="0.25">
      <c r="A405" t="s">
        <v>68</v>
      </c>
      <c r="B405" t="s">
        <v>109</v>
      </c>
      <c r="C405" t="s">
        <v>422</v>
      </c>
    </row>
    <row r="406" spans="1:3" x14ac:dyDescent="0.25">
      <c r="A406" t="s">
        <v>68</v>
      </c>
      <c r="B406" t="s">
        <v>109</v>
      </c>
      <c r="C406" t="s">
        <v>423</v>
      </c>
    </row>
    <row r="407" spans="1:3" x14ac:dyDescent="0.25">
      <c r="A407" t="s">
        <v>68</v>
      </c>
      <c r="B407" t="s">
        <v>115</v>
      </c>
      <c r="C407" t="s">
        <v>421</v>
      </c>
    </row>
    <row r="408" spans="1:3" x14ac:dyDescent="0.25">
      <c r="A408" t="s">
        <v>68</v>
      </c>
      <c r="B408" t="s">
        <v>115</v>
      </c>
      <c r="C408" t="s">
        <v>421</v>
      </c>
    </row>
    <row r="409" spans="1:3" x14ac:dyDescent="0.25">
      <c r="A409" t="s">
        <v>68</v>
      </c>
      <c r="B409" t="s">
        <v>115</v>
      </c>
      <c r="C409" t="s">
        <v>422</v>
      </c>
    </row>
    <row r="410" spans="1:3" x14ac:dyDescent="0.25">
      <c r="A410" t="s">
        <v>68</v>
      </c>
      <c r="B410" t="s">
        <v>115</v>
      </c>
      <c r="C410" t="s">
        <v>420</v>
      </c>
    </row>
    <row r="411" spans="1:3" x14ac:dyDescent="0.25">
      <c r="A411" t="s">
        <v>68</v>
      </c>
      <c r="B411" t="s">
        <v>115</v>
      </c>
      <c r="C411" t="s">
        <v>422</v>
      </c>
    </row>
    <row r="412" spans="1:3" x14ac:dyDescent="0.25">
      <c r="A412" t="s">
        <v>68</v>
      </c>
      <c r="B412" t="s">
        <v>115</v>
      </c>
      <c r="C412" t="s">
        <v>420</v>
      </c>
    </row>
    <row r="413" spans="1:3" x14ac:dyDescent="0.25">
      <c r="A413" t="s">
        <v>68</v>
      </c>
      <c r="B413" t="s">
        <v>115</v>
      </c>
      <c r="C413" t="s">
        <v>423</v>
      </c>
    </row>
    <row r="414" spans="1:3" x14ac:dyDescent="0.25">
      <c r="A414" t="s">
        <v>68</v>
      </c>
      <c r="B414" t="s">
        <v>115</v>
      </c>
      <c r="C414" t="s">
        <v>420</v>
      </c>
    </row>
    <row r="415" spans="1:3" x14ac:dyDescent="0.25">
      <c r="A415" t="s">
        <v>68</v>
      </c>
      <c r="B415" t="s">
        <v>115</v>
      </c>
      <c r="C415" t="s">
        <v>423</v>
      </c>
    </row>
    <row r="416" spans="1:3" x14ac:dyDescent="0.25">
      <c r="A416" t="s">
        <v>68</v>
      </c>
      <c r="B416" t="s">
        <v>115</v>
      </c>
      <c r="C416" t="s">
        <v>422</v>
      </c>
    </row>
    <row r="417" spans="1:3" x14ac:dyDescent="0.25">
      <c r="A417" t="s">
        <v>68</v>
      </c>
      <c r="B417" t="s">
        <v>115</v>
      </c>
      <c r="C417" t="s">
        <v>422</v>
      </c>
    </row>
    <row r="418" spans="1:3" x14ac:dyDescent="0.25">
      <c r="A418" t="s">
        <v>68</v>
      </c>
      <c r="B418" t="s">
        <v>115</v>
      </c>
      <c r="C418" t="s">
        <v>421</v>
      </c>
    </row>
    <row r="419" spans="1:3" x14ac:dyDescent="0.25">
      <c r="A419" t="s">
        <v>68</v>
      </c>
      <c r="B419" t="s">
        <v>120</v>
      </c>
      <c r="C419" t="s">
        <v>421</v>
      </c>
    </row>
    <row r="420" spans="1:3" x14ac:dyDescent="0.25">
      <c r="A420" t="s">
        <v>68</v>
      </c>
      <c r="B420" t="s">
        <v>120</v>
      </c>
      <c r="C420" t="s">
        <v>421</v>
      </c>
    </row>
    <row r="421" spans="1:3" x14ac:dyDescent="0.25">
      <c r="A421" t="s">
        <v>68</v>
      </c>
      <c r="B421" t="s">
        <v>120</v>
      </c>
      <c r="C421" t="s">
        <v>421</v>
      </c>
    </row>
    <row r="422" spans="1:3" x14ac:dyDescent="0.25">
      <c r="A422" t="s">
        <v>68</v>
      </c>
      <c r="B422" t="s">
        <v>120</v>
      </c>
      <c r="C422" t="s">
        <v>421</v>
      </c>
    </row>
    <row r="423" spans="1:3" x14ac:dyDescent="0.25">
      <c r="A423" t="s">
        <v>68</v>
      </c>
      <c r="B423" t="s">
        <v>120</v>
      </c>
      <c r="C423" t="s">
        <v>421</v>
      </c>
    </row>
    <row r="424" spans="1:3" x14ac:dyDescent="0.25">
      <c r="A424" t="s">
        <v>68</v>
      </c>
      <c r="B424" t="s">
        <v>120</v>
      </c>
      <c r="C424" t="s">
        <v>421</v>
      </c>
    </row>
    <row r="425" spans="1:3" x14ac:dyDescent="0.25">
      <c r="A425" t="s">
        <v>68</v>
      </c>
      <c r="B425" t="s">
        <v>120</v>
      </c>
      <c r="C425" t="s">
        <v>420</v>
      </c>
    </row>
    <row r="426" spans="1:3" x14ac:dyDescent="0.25">
      <c r="A426" t="s">
        <v>68</v>
      </c>
      <c r="B426" t="s">
        <v>120</v>
      </c>
      <c r="C426" t="s">
        <v>420</v>
      </c>
    </row>
    <row r="427" spans="1:3" x14ac:dyDescent="0.25">
      <c r="A427" t="s">
        <v>68</v>
      </c>
      <c r="B427" t="s">
        <v>120</v>
      </c>
      <c r="C427" t="s">
        <v>420</v>
      </c>
    </row>
    <row r="428" spans="1:3" x14ac:dyDescent="0.25">
      <c r="A428" t="s">
        <v>68</v>
      </c>
      <c r="B428" t="s">
        <v>120</v>
      </c>
      <c r="C428" t="s">
        <v>421</v>
      </c>
    </row>
    <row r="429" spans="1:3" x14ac:dyDescent="0.25">
      <c r="A429" t="s">
        <v>68</v>
      </c>
      <c r="B429" t="s">
        <v>120</v>
      </c>
      <c r="C429" t="s">
        <v>420</v>
      </c>
    </row>
    <row r="430" spans="1:3" x14ac:dyDescent="0.25">
      <c r="A430" t="s">
        <v>68</v>
      </c>
      <c r="B430" t="s">
        <v>120</v>
      </c>
      <c r="C430" t="s">
        <v>421</v>
      </c>
    </row>
    <row r="431" spans="1:3" x14ac:dyDescent="0.25">
      <c r="A431" t="s">
        <v>68</v>
      </c>
      <c r="B431" t="s">
        <v>120</v>
      </c>
      <c r="C431" t="s">
        <v>421</v>
      </c>
    </row>
    <row r="432" spans="1:3" x14ac:dyDescent="0.25">
      <c r="A432" t="s">
        <v>68</v>
      </c>
      <c r="B432" t="s">
        <v>120</v>
      </c>
      <c r="C432" t="s">
        <v>421</v>
      </c>
    </row>
    <row r="433" spans="1:3" x14ac:dyDescent="0.25">
      <c r="A433" t="s">
        <v>68</v>
      </c>
      <c r="B433" t="s">
        <v>120</v>
      </c>
      <c r="C433" t="s">
        <v>421</v>
      </c>
    </row>
    <row r="434" spans="1:3" x14ac:dyDescent="0.25">
      <c r="A434" t="s">
        <v>68</v>
      </c>
      <c r="B434" t="s">
        <v>120</v>
      </c>
      <c r="C434" t="s">
        <v>421</v>
      </c>
    </row>
    <row r="435" spans="1:3" x14ac:dyDescent="0.25">
      <c r="A435" t="s">
        <v>68</v>
      </c>
      <c r="B435" t="s">
        <v>120</v>
      </c>
      <c r="C435" t="s">
        <v>422</v>
      </c>
    </row>
    <row r="436" spans="1:3" x14ac:dyDescent="0.25">
      <c r="A436" t="s">
        <v>68</v>
      </c>
      <c r="B436" t="s">
        <v>120</v>
      </c>
      <c r="C436" t="s">
        <v>420</v>
      </c>
    </row>
    <row r="437" spans="1:3" x14ac:dyDescent="0.25">
      <c r="A437" t="s">
        <v>68</v>
      </c>
      <c r="B437" t="s">
        <v>120</v>
      </c>
      <c r="C437" t="s">
        <v>420</v>
      </c>
    </row>
    <row r="438" spans="1:3" x14ac:dyDescent="0.25">
      <c r="A438" t="s">
        <v>68</v>
      </c>
      <c r="B438" t="s">
        <v>120</v>
      </c>
      <c r="C438" t="s">
        <v>421</v>
      </c>
    </row>
    <row r="439" spans="1:3" x14ac:dyDescent="0.25">
      <c r="A439" t="s">
        <v>68</v>
      </c>
      <c r="B439" t="s">
        <v>120</v>
      </c>
      <c r="C439" t="s">
        <v>421</v>
      </c>
    </row>
    <row r="440" spans="1:3" x14ac:dyDescent="0.25">
      <c r="A440" t="s">
        <v>68</v>
      </c>
      <c r="B440" t="s">
        <v>120</v>
      </c>
      <c r="C440" t="s">
        <v>421</v>
      </c>
    </row>
    <row r="441" spans="1:3" x14ac:dyDescent="0.25">
      <c r="A441" t="s">
        <v>68</v>
      </c>
      <c r="B441" t="s">
        <v>120</v>
      </c>
      <c r="C441" t="s">
        <v>420</v>
      </c>
    </row>
    <row r="442" spans="1:3" x14ac:dyDescent="0.25">
      <c r="A442" t="s">
        <v>68</v>
      </c>
      <c r="B442" t="s">
        <v>120</v>
      </c>
      <c r="C442" t="s">
        <v>421</v>
      </c>
    </row>
    <row r="443" spans="1:3" x14ac:dyDescent="0.25">
      <c r="A443" t="s">
        <v>68</v>
      </c>
      <c r="B443" t="s">
        <v>120</v>
      </c>
      <c r="C443" t="s">
        <v>420</v>
      </c>
    </row>
    <row r="444" spans="1:3" x14ac:dyDescent="0.25">
      <c r="A444" t="s">
        <v>68</v>
      </c>
      <c r="B444" t="s">
        <v>120</v>
      </c>
      <c r="C444" t="s">
        <v>420</v>
      </c>
    </row>
    <row r="445" spans="1:3" x14ac:dyDescent="0.25">
      <c r="A445" t="s">
        <v>68</v>
      </c>
      <c r="B445" t="s">
        <v>120</v>
      </c>
      <c r="C445" t="s">
        <v>422</v>
      </c>
    </row>
    <row r="446" spans="1:3" x14ac:dyDescent="0.25">
      <c r="A446" t="s">
        <v>68</v>
      </c>
      <c r="B446" t="s">
        <v>120</v>
      </c>
      <c r="C446" t="s">
        <v>421</v>
      </c>
    </row>
    <row r="447" spans="1:3" x14ac:dyDescent="0.25">
      <c r="A447" t="s">
        <v>68</v>
      </c>
      <c r="B447" t="s">
        <v>120</v>
      </c>
      <c r="C447" t="s">
        <v>423</v>
      </c>
    </row>
    <row r="448" spans="1:3" x14ac:dyDescent="0.25">
      <c r="A448" t="s">
        <v>68</v>
      </c>
      <c r="B448" t="s">
        <v>120</v>
      </c>
      <c r="C448" t="s">
        <v>420</v>
      </c>
    </row>
    <row r="449" spans="1:3" x14ac:dyDescent="0.25">
      <c r="A449" t="s">
        <v>68</v>
      </c>
      <c r="B449" t="s">
        <v>120</v>
      </c>
      <c r="C449" t="s">
        <v>423</v>
      </c>
    </row>
    <row r="450" spans="1:3" x14ac:dyDescent="0.25">
      <c r="A450" t="s">
        <v>68</v>
      </c>
      <c r="B450" t="s">
        <v>2262</v>
      </c>
      <c r="C450" t="s">
        <v>420</v>
      </c>
    </row>
    <row r="451" spans="1:3" x14ac:dyDescent="0.25">
      <c r="A451" t="s">
        <v>68</v>
      </c>
      <c r="B451" t="s">
        <v>2262</v>
      </c>
      <c r="C451" t="s">
        <v>423</v>
      </c>
    </row>
    <row r="452" spans="1:3" x14ac:dyDescent="0.25">
      <c r="A452" t="s">
        <v>68</v>
      </c>
      <c r="B452" t="s">
        <v>2262</v>
      </c>
      <c r="C452" t="s">
        <v>421</v>
      </c>
    </row>
    <row r="453" spans="1:3" x14ac:dyDescent="0.25">
      <c r="A453" t="s">
        <v>68</v>
      </c>
      <c r="B453" t="s">
        <v>2262</v>
      </c>
      <c r="C453" t="s">
        <v>420</v>
      </c>
    </row>
    <row r="454" spans="1:3" x14ac:dyDescent="0.25">
      <c r="A454" t="s">
        <v>68</v>
      </c>
      <c r="B454" t="s">
        <v>2262</v>
      </c>
      <c r="C454" t="s">
        <v>421</v>
      </c>
    </row>
    <row r="455" spans="1:3" x14ac:dyDescent="0.25">
      <c r="A455" t="s">
        <v>68</v>
      </c>
      <c r="B455" t="s">
        <v>2262</v>
      </c>
      <c r="C455" t="s">
        <v>421</v>
      </c>
    </row>
    <row r="456" spans="1:3" x14ac:dyDescent="0.25">
      <c r="A456" t="s">
        <v>68</v>
      </c>
      <c r="B456" t="s">
        <v>2262</v>
      </c>
      <c r="C456" t="s">
        <v>422</v>
      </c>
    </row>
    <row r="457" spans="1:3" x14ac:dyDescent="0.25">
      <c r="A457" t="s">
        <v>68</v>
      </c>
      <c r="B457" t="s">
        <v>2262</v>
      </c>
      <c r="C457" t="s">
        <v>422</v>
      </c>
    </row>
    <row r="458" spans="1:3" x14ac:dyDescent="0.25">
      <c r="A458" t="s">
        <v>68</v>
      </c>
      <c r="B458" t="s">
        <v>2262</v>
      </c>
      <c r="C458" t="s">
        <v>421</v>
      </c>
    </row>
    <row r="459" spans="1:3" x14ac:dyDescent="0.25">
      <c r="A459" t="s">
        <v>68</v>
      </c>
      <c r="B459" t="s">
        <v>2262</v>
      </c>
      <c r="C459" t="s">
        <v>423</v>
      </c>
    </row>
    <row r="460" spans="1:3" x14ac:dyDescent="0.25">
      <c r="A460" t="s">
        <v>68</v>
      </c>
      <c r="B460" t="s">
        <v>2262</v>
      </c>
      <c r="C460" t="s">
        <v>423</v>
      </c>
    </row>
    <row r="461" spans="1:3" x14ac:dyDescent="0.25">
      <c r="A461" t="s">
        <v>68</v>
      </c>
      <c r="B461" t="s">
        <v>2262</v>
      </c>
      <c r="C461" t="s">
        <v>423</v>
      </c>
    </row>
    <row r="462" spans="1:3" x14ac:dyDescent="0.25">
      <c r="A462" t="s">
        <v>68</v>
      </c>
      <c r="B462" t="s">
        <v>2262</v>
      </c>
      <c r="C462" t="s">
        <v>422</v>
      </c>
    </row>
    <row r="463" spans="1:3" x14ac:dyDescent="0.25">
      <c r="A463" t="s">
        <v>68</v>
      </c>
      <c r="B463" t="s">
        <v>2262</v>
      </c>
      <c r="C463" t="s">
        <v>423</v>
      </c>
    </row>
    <row r="464" spans="1:3" x14ac:dyDescent="0.25">
      <c r="A464" t="s">
        <v>68</v>
      </c>
      <c r="B464" t="s">
        <v>2262</v>
      </c>
      <c r="C464" t="s">
        <v>421</v>
      </c>
    </row>
    <row r="465" spans="1:3" x14ac:dyDescent="0.25">
      <c r="A465" t="s">
        <v>68</v>
      </c>
      <c r="B465" t="s">
        <v>2262</v>
      </c>
      <c r="C465" t="s">
        <v>423</v>
      </c>
    </row>
    <row r="466" spans="1:3" x14ac:dyDescent="0.25">
      <c r="A466" t="s">
        <v>68</v>
      </c>
      <c r="B466" t="s">
        <v>2262</v>
      </c>
      <c r="C466" t="s">
        <v>422</v>
      </c>
    </row>
    <row r="467" spans="1:3" x14ac:dyDescent="0.25">
      <c r="A467" t="s">
        <v>68</v>
      </c>
      <c r="B467" t="s">
        <v>2262</v>
      </c>
      <c r="C467" t="s">
        <v>421</v>
      </c>
    </row>
    <row r="468" spans="1:3" x14ac:dyDescent="0.25">
      <c r="A468" t="s">
        <v>68</v>
      </c>
      <c r="B468" t="s">
        <v>2262</v>
      </c>
      <c r="C468" t="s">
        <v>421</v>
      </c>
    </row>
    <row r="469" spans="1:3" x14ac:dyDescent="0.25">
      <c r="A469" t="s">
        <v>68</v>
      </c>
      <c r="B469" t="s">
        <v>2264</v>
      </c>
      <c r="C469" t="s">
        <v>422</v>
      </c>
    </row>
    <row r="470" spans="1:3" x14ac:dyDescent="0.25">
      <c r="A470" t="s">
        <v>68</v>
      </c>
      <c r="B470" t="s">
        <v>2264</v>
      </c>
      <c r="C470" t="s">
        <v>422</v>
      </c>
    </row>
    <row r="471" spans="1:3" x14ac:dyDescent="0.25">
      <c r="A471" t="s">
        <v>68</v>
      </c>
      <c r="B471" t="s">
        <v>2264</v>
      </c>
      <c r="C471" t="s">
        <v>422</v>
      </c>
    </row>
    <row r="472" spans="1:3" x14ac:dyDescent="0.25">
      <c r="A472" t="s">
        <v>68</v>
      </c>
      <c r="B472" t="s">
        <v>2264</v>
      </c>
      <c r="C472" t="s">
        <v>422</v>
      </c>
    </row>
    <row r="473" spans="1:3" x14ac:dyDescent="0.25">
      <c r="A473" t="s">
        <v>68</v>
      </c>
      <c r="B473" t="s">
        <v>2264</v>
      </c>
      <c r="C473" t="s">
        <v>423</v>
      </c>
    </row>
    <row r="474" spans="1:3" x14ac:dyDescent="0.25">
      <c r="A474" t="s">
        <v>126</v>
      </c>
      <c r="B474" t="s">
        <v>127</v>
      </c>
      <c r="C474" t="s">
        <v>423</v>
      </c>
    </row>
    <row r="475" spans="1:3" x14ac:dyDescent="0.25">
      <c r="A475" t="s">
        <v>126</v>
      </c>
      <c r="B475" t="s">
        <v>127</v>
      </c>
      <c r="C475" t="s">
        <v>421</v>
      </c>
    </row>
    <row r="476" spans="1:3" x14ac:dyDescent="0.25">
      <c r="A476" t="s">
        <v>126</v>
      </c>
      <c r="B476" t="s">
        <v>127</v>
      </c>
      <c r="C476" t="s">
        <v>422</v>
      </c>
    </row>
    <row r="477" spans="1:3" x14ac:dyDescent="0.25">
      <c r="A477" t="s">
        <v>126</v>
      </c>
      <c r="B477" t="s">
        <v>127</v>
      </c>
      <c r="C477" t="s">
        <v>421</v>
      </c>
    </row>
    <row r="478" spans="1:3" x14ac:dyDescent="0.25">
      <c r="A478" t="s">
        <v>126</v>
      </c>
      <c r="B478" t="s">
        <v>127</v>
      </c>
      <c r="C478" t="s">
        <v>422</v>
      </c>
    </row>
    <row r="479" spans="1:3" x14ac:dyDescent="0.25">
      <c r="A479" t="s">
        <v>126</v>
      </c>
      <c r="B479" t="s">
        <v>127</v>
      </c>
      <c r="C479" t="s">
        <v>423</v>
      </c>
    </row>
    <row r="480" spans="1:3" x14ac:dyDescent="0.25">
      <c r="A480" t="s">
        <v>126</v>
      </c>
      <c r="B480" t="s">
        <v>127</v>
      </c>
      <c r="C480" t="s">
        <v>422</v>
      </c>
    </row>
    <row r="481" spans="1:3" x14ac:dyDescent="0.25">
      <c r="A481" t="s">
        <v>126</v>
      </c>
      <c r="B481" t="s">
        <v>127</v>
      </c>
      <c r="C481" t="s">
        <v>422</v>
      </c>
    </row>
    <row r="482" spans="1:3" x14ac:dyDescent="0.25">
      <c r="A482" t="s">
        <v>126</v>
      </c>
      <c r="B482" t="s">
        <v>127</v>
      </c>
      <c r="C482" t="s">
        <v>421</v>
      </c>
    </row>
    <row r="483" spans="1:3" x14ac:dyDescent="0.25">
      <c r="A483" t="s">
        <v>126</v>
      </c>
      <c r="B483" t="s">
        <v>127</v>
      </c>
      <c r="C483" t="s">
        <v>421</v>
      </c>
    </row>
    <row r="484" spans="1:3" x14ac:dyDescent="0.25">
      <c r="A484" t="s">
        <v>126</v>
      </c>
      <c r="B484" t="s">
        <v>127</v>
      </c>
      <c r="C484" t="s">
        <v>422</v>
      </c>
    </row>
    <row r="485" spans="1:3" x14ac:dyDescent="0.25">
      <c r="A485" t="s">
        <v>126</v>
      </c>
      <c r="B485" t="s">
        <v>127</v>
      </c>
      <c r="C485" t="s">
        <v>422</v>
      </c>
    </row>
    <row r="486" spans="1:3" x14ac:dyDescent="0.25">
      <c r="A486" t="s">
        <v>126</v>
      </c>
      <c r="B486" t="s">
        <v>127</v>
      </c>
      <c r="C486" t="s">
        <v>423</v>
      </c>
    </row>
    <row r="487" spans="1:3" x14ac:dyDescent="0.25">
      <c r="A487" t="s">
        <v>126</v>
      </c>
      <c r="B487" t="s">
        <v>127</v>
      </c>
      <c r="C487" t="s">
        <v>421</v>
      </c>
    </row>
    <row r="488" spans="1:3" x14ac:dyDescent="0.25">
      <c r="A488" t="s">
        <v>126</v>
      </c>
      <c r="B488" t="s">
        <v>127</v>
      </c>
      <c r="C488" t="s">
        <v>422</v>
      </c>
    </row>
    <row r="489" spans="1:3" x14ac:dyDescent="0.25">
      <c r="A489" t="s">
        <v>126</v>
      </c>
      <c r="B489" t="s">
        <v>127</v>
      </c>
      <c r="C489" t="s">
        <v>420</v>
      </c>
    </row>
    <row r="490" spans="1:3" x14ac:dyDescent="0.25">
      <c r="A490" t="s">
        <v>126</v>
      </c>
      <c r="B490" t="s">
        <v>127</v>
      </c>
      <c r="C490" t="s">
        <v>421</v>
      </c>
    </row>
    <row r="491" spans="1:3" x14ac:dyDescent="0.25">
      <c r="A491" t="s">
        <v>126</v>
      </c>
      <c r="B491" t="s">
        <v>127</v>
      </c>
      <c r="C491" t="s">
        <v>421</v>
      </c>
    </row>
    <row r="492" spans="1:3" x14ac:dyDescent="0.25">
      <c r="A492" t="s">
        <v>126</v>
      </c>
      <c r="B492" t="s">
        <v>127</v>
      </c>
      <c r="C492" t="s">
        <v>421</v>
      </c>
    </row>
    <row r="493" spans="1:3" x14ac:dyDescent="0.25">
      <c r="A493" t="s">
        <v>126</v>
      </c>
      <c r="B493" t="s">
        <v>127</v>
      </c>
      <c r="C493" t="s">
        <v>422</v>
      </c>
    </row>
    <row r="494" spans="1:3" x14ac:dyDescent="0.25">
      <c r="A494" t="s">
        <v>126</v>
      </c>
      <c r="B494" t="s">
        <v>127</v>
      </c>
      <c r="C494" t="s">
        <v>423</v>
      </c>
    </row>
    <row r="495" spans="1:3" x14ac:dyDescent="0.25">
      <c r="A495" t="s">
        <v>126</v>
      </c>
      <c r="B495" t="s">
        <v>127</v>
      </c>
      <c r="C495" t="s">
        <v>422</v>
      </c>
    </row>
    <row r="496" spans="1:3" x14ac:dyDescent="0.25">
      <c r="A496" t="s">
        <v>126</v>
      </c>
      <c r="B496" t="s">
        <v>127</v>
      </c>
      <c r="C496" t="s">
        <v>421</v>
      </c>
    </row>
    <row r="497" spans="1:3" x14ac:dyDescent="0.25">
      <c r="A497" t="s">
        <v>126</v>
      </c>
      <c r="B497" t="s">
        <v>127</v>
      </c>
      <c r="C497" t="s">
        <v>421</v>
      </c>
    </row>
    <row r="498" spans="1:3" x14ac:dyDescent="0.25">
      <c r="A498" t="s">
        <v>126</v>
      </c>
      <c r="B498" t="s">
        <v>127</v>
      </c>
      <c r="C498" t="s">
        <v>422</v>
      </c>
    </row>
    <row r="499" spans="1:3" x14ac:dyDescent="0.25">
      <c r="A499" t="s">
        <v>126</v>
      </c>
      <c r="B499" t="s">
        <v>127</v>
      </c>
      <c r="C499" t="s">
        <v>422</v>
      </c>
    </row>
    <row r="500" spans="1:3" x14ac:dyDescent="0.25">
      <c r="A500" t="s">
        <v>126</v>
      </c>
      <c r="B500" t="s">
        <v>127</v>
      </c>
      <c r="C500" t="s">
        <v>422</v>
      </c>
    </row>
    <row r="501" spans="1:3" x14ac:dyDescent="0.25">
      <c r="A501" t="s">
        <v>126</v>
      </c>
      <c r="B501" t="s">
        <v>127</v>
      </c>
      <c r="C501" t="s">
        <v>422</v>
      </c>
    </row>
    <row r="502" spans="1:3" x14ac:dyDescent="0.25">
      <c r="A502" t="s">
        <v>126</v>
      </c>
      <c r="B502" t="s">
        <v>127</v>
      </c>
      <c r="C502" t="s">
        <v>422</v>
      </c>
    </row>
    <row r="503" spans="1:3" x14ac:dyDescent="0.25">
      <c r="A503" t="s">
        <v>126</v>
      </c>
      <c r="B503" t="s">
        <v>127</v>
      </c>
      <c r="C503" t="s">
        <v>423</v>
      </c>
    </row>
    <row r="504" spans="1:3" x14ac:dyDescent="0.25">
      <c r="A504" t="s">
        <v>126</v>
      </c>
      <c r="B504" t="s">
        <v>127</v>
      </c>
      <c r="C504" t="s">
        <v>422</v>
      </c>
    </row>
    <row r="505" spans="1:3" x14ac:dyDescent="0.25">
      <c r="A505" t="s">
        <v>126</v>
      </c>
      <c r="B505" t="s">
        <v>130</v>
      </c>
      <c r="C505" t="s">
        <v>421</v>
      </c>
    </row>
    <row r="506" spans="1:3" x14ac:dyDescent="0.25">
      <c r="A506" t="s">
        <v>126</v>
      </c>
      <c r="B506" t="s">
        <v>130</v>
      </c>
      <c r="C506" t="s">
        <v>420</v>
      </c>
    </row>
    <row r="507" spans="1:3" x14ac:dyDescent="0.25">
      <c r="A507" t="s">
        <v>126</v>
      </c>
      <c r="B507" t="s">
        <v>130</v>
      </c>
      <c r="C507" t="s">
        <v>420</v>
      </c>
    </row>
    <row r="508" spans="1:3" x14ac:dyDescent="0.25">
      <c r="A508" t="s">
        <v>126</v>
      </c>
      <c r="B508" t="s">
        <v>130</v>
      </c>
      <c r="C508" t="s">
        <v>420</v>
      </c>
    </row>
    <row r="509" spans="1:3" x14ac:dyDescent="0.25">
      <c r="A509" t="s">
        <v>126</v>
      </c>
      <c r="B509" t="s">
        <v>130</v>
      </c>
      <c r="C509" t="s">
        <v>420</v>
      </c>
    </row>
    <row r="510" spans="1:3" x14ac:dyDescent="0.25">
      <c r="A510" t="s">
        <v>126</v>
      </c>
      <c r="B510" t="s">
        <v>130</v>
      </c>
      <c r="C510" t="s">
        <v>420</v>
      </c>
    </row>
    <row r="511" spans="1:3" x14ac:dyDescent="0.25">
      <c r="A511" t="s">
        <v>126</v>
      </c>
      <c r="B511" t="s">
        <v>130</v>
      </c>
      <c r="C511" t="s">
        <v>421</v>
      </c>
    </row>
    <row r="512" spans="1:3" x14ac:dyDescent="0.25">
      <c r="A512" t="s">
        <v>126</v>
      </c>
      <c r="B512" t="s">
        <v>130</v>
      </c>
      <c r="C512" t="s">
        <v>420</v>
      </c>
    </row>
    <row r="513" spans="1:3" x14ac:dyDescent="0.25">
      <c r="A513" t="s">
        <v>126</v>
      </c>
      <c r="B513" t="s">
        <v>130</v>
      </c>
      <c r="C513" t="s">
        <v>420</v>
      </c>
    </row>
    <row r="514" spans="1:3" x14ac:dyDescent="0.25">
      <c r="A514" t="s">
        <v>126</v>
      </c>
      <c r="B514" t="s">
        <v>130</v>
      </c>
      <c r="C514" t="s">
        <v>423</v>
      </c>
    </row>
    <row r="515" spans="1:3" x14ac:dyDescent="0.25">
      <c r="A515" t="s">
        <v>126</v>
      </c>
      <c r="B515" t="s">
        <v>130</v>
      </c>
      <c r="C515" t="s">
        <v>423</v>
      </c>
    </row>
    <row r="516" spans="1:3" x14ac:dyDescent="0.25">
      <c r="A516" t="s">
        <v>126</v>
      </c>
      <c r="B516" t="s">
        <v>130</v>
      </c>
      <c r="C516" t="s">
        <v>422</v>
      </c>
    </row>
    <row r="517" spans="1:3" x14ac:dyDescent="0.25">
      <c r="A517" t="s">
        <v>126</v>
      </c>
      <c r="B517" t="s">
        <v>130</v>
      </c>
      <c r="C517" t="s">
        <v>421</v>
      </c>
    </row>
    <row r="518" spans="1:3" x14ac:dyDescent="0.25">
      <c r="A518" t="s">
        <v>126</v>
      </c>
      <c r="B518" t="s">
        <v>130</v>
      </c>
      <c r="C518" t="s">
        <v>421</v>
      </c>
    </row>
    <row r="519" spans="1:3" x14ac:dyDescent="0.25">
      <c r="A519" t="s">
        <v>126</v>
      </c>
      <c r="B519" t="s">
        <v>130</v>
      </c>
      <c r="C519" t="s">
        <v>420</v>
      </c>
    </row>
    <row r="520" spans="1:3" x14ac:dyDescent="0.25">
      <c r="A520" t="s">
        <v>126</v>
      </c>
      <c r="B520" t="s">
        <v>130</v>
      </c>
      <c r="C520" t="s">
        <v>420</v>
      </c>
    </row>
    <row r="521" spans="1:3" x14ac:dyDescent="0.25">
      <c r="A521" t="s">
        <v>126</v>
      </c>
      <c r="B521" t="s">
        <v>130</v>
      </c>
      <c r="C521" t="s">
        <v>420</v>
      </c>
    </row>
    <row r="522" spans="1:3" x14ac:dyDescent="0.25">
      <c r="A522" t="s">
        <v>126</v>
      </c>
      <c r="B522" t="s">
        <v>130</v>
      </c>
      <c r="C522" t="s">
        <v>420</v>
      </c>
    </row>
    <row r="523" spans="1:3" x14ac:dyDescent="0.25">
      <c r="A523" t="s">
        <v>126</v>
      </c>
      <c r="B523" t="s">
        <v>130</v>
      </c>
      <c r="C523" t="s">
        <v>420</v>
      </c>
    </row>
    <row r="524" spans="1:3" x14ac:dyDescent="0.25">
      <c r="A524" t="s">
        <v>126</v>
      </c>
      <c r="B524" t="s">
        <v>130</v>
      </c>
      <c r="C524" t="s">
        <v>420</v>
      </c>
    </row>
    <row r="525" spans="1:3" x14ac:dyDescent="0.25">
      <c r="A525" t="s">
        <v>126</v>
      </c>
      <c r="B525" t="s">
        <v>130</v>
      </c>
      <c r="C525" t="s">
        <v>422</v>
      </c>
    </row>
    <row r="526" spans="1:3" x14ac:dyDescent="0.25">
      <c r="A526" t="s">
        <v>126</v>
      </c>
      <c r="B526" t="s">
        <v>130</v>
      </c>
      <c r="C526" t="s">
        <v>421</v>
      </c>
    </row>
    <row r="527" spans="1:3" x14ac:dyDescent="0.25">
      <c r="A527" t="s">
        <v>126</v>
      </c>
      <c r="B527" t="s">
        <v>130</v>
      </c>
      <c r="C527" t="s">
        <v>421</v>
      </c>
    </row>
    <row r="528" spans="1:3" x14ac:dyDescent="0.25">
      <c r="A528" t="s">
        <v>126</v>
      </c>
      <c r="B528" t="s">
        <v>130</v>
      </c>
      <c r="C528" t="s">
        <v>423</v>
      </c>
    </row>
    <row r="529" spans="1:3" x14ac:dyDescent="0.25">
      <c r="A529" t="s">
        <v>126</v>
      </c>
      <c r="B529" t="s">
        <v>133</v>
      </c>
      <c r="C529" t="s">
        <v>420</v>
      </c>
    </row>
    <row r="530" spans="1:3" x14ac:dyDescent="0.25">
      <c r="A530" t="s">
        <v>126</v>
      </c>
      <c r="B530" t="s">
        <v>133</v>
      </c>
      <c r="C530" t="s">
        <v>421</v>
      </c>
    </row>
    <row r="531" spans="1:3" x14ac:dyDescent="0.25">
      <c r="A531" t="s">
        <v>126</v>
      </c>
      <c r="B531" t="s">
        <v>133</v>
      </c>
      <c r="C531" t="s">
        <v>421</v>
      </c>
    </row>
    <row r="532" spans="1:3" x14ac:dyDescent="0.25">
      <c r="A532" t="s">
        <v>126</v>
      </c>
      <c r="B532" t="s">
        <v>133</v>
      </c>
      <c r="C532" t="s">
        <v>421</v>
      </c>
    </row>
    <row r="533" spans="1:3" x14ac:dyDescent="0.25">
      <c r="A533" t="s">
        <v>126</v>
      </c>
      <c r="B533" t="s">
        <v>133</v>
      </c>
      <c r="C533" t="s">
        <v>421</v>
      </c>
    </row>
    <row r="534" spans="1:3" x14ac:dyDescent="0.25">
      <c r="A534" t="s">
        <v>126</v>
      </c>
      <c r="B534" t="s">
        <v>133</v>
      </c>
      <c r="C534" t="s">
        <v>421</v>
      </c>
    </row>
    <row r="535" spans="1:3" x14ac:dyDescent="0.25">
      <c r="A535" t="s">
        <v>126</v>
      </c>
      <c r="B535" t="s">
        <v>133</v>
      </c>
      <c r="C535" t="s">
        <v>420</v>
      </c>
    </row>
    <row r="536" spans="1:3" x14ac:dyDescent="0.25">
      <c r="A536" t="s">
        <v>126</v>
      </c>
      <c r="B536" t="s">
        <v>133</v>
      </c>
      <c r="C536" t="s">
        <v>421</v>
      </c>
    </row>
    <row r="537" spans="1:3" x14ac:dyDescent="0.25">
      <c r="A537" t="s">
        <v>126</v>
      </c>
      <c r="B537" t="s">
        <v>133</v>
      </c>
      <c r="C537" t="s">
        <v>421</v>
      </c>
    </row>
    <row r="538" spans="1:3" x14ac:dyDescent="0.25">
      <c r="A538" t="s">
        <v>126</v>
      </c>
      <c r="B538" t="s">
        <v>133</v>
      </c>
      <c r="C538" t="s">
        <v>422</v>
      </c>
    </row>
    <row r="539" spans="1:3" x14ac:dyDescent="0.25">
      <c r="A539" t="s">
        <v>126</v>
      </c>
      <c r="B539" t="s">
        <v>133</v>
      </c>
      <c r="C539" t="s">
        <v>420</v>
      </c>
    </row>
    <row r="540" spans="1:3" x14ac:dyDescent="0.25">
      <c r="A540" t="s">
        <v>126</v>
      </c>
      <c r="B540" t="s">
        <v>133</v>
      </c>
      <c r="C540" t="s">
        <v>420</v>
      </c>
    </row>
    <row r="541" spans="1:3" x14ac:dyDescent="0.25">
      <c r="A541" t="s">
        <v>126</v>
      </c>
      <c r="B541" t="s">
        <v>133</v>
      </c>
      <c r="C541" t="s">
        <v>421</v>
      </c>
    </row>
    <row r="542" spans="1:3" x14ac:dyDescent="0.25">
      <c r="A542" t="s">
        <v>126</v>
      </c>
      <c r="B542" t="s">
        <v>133</v>
      </c>
      <c r="C542" t="s">
        <v>421</v>
      </c>
    </row>
    <row r="543" spans="1:3" x14ac:dyDescent="0.25">
      <c r="A543" t="s">
        <v>126</v>
      </c>
      <c r="B543" t="s">
        <v>137</v>
      </c>
      <c r="C543" t="s">
        <v>421</v>
      </c>
    </row>
    <row r="544" spans="1:3" x14ac:dyDescent="0.25">
      <c r="A544" t="s">
        <v>126</v>
      </c>
      <c r="B544" t="s">
        <v>137</v>
      </c>
      <c r="C544" t="s">
        <v>420</v>
      </c>
    </row>
    <row r="545" spans="1:3" x14ac:dyDescent="0.25">
      <c r="A545" t="s">
        <v>126</v>
      </c>
      <c r="B545" t="s">
        <v>137</v>
      </c>
      <c r="C545" t="s">
        <v>420</v>
      </c>
    </row>
    <row r="546" spans="1:3" x14ac:dyDescent="0.25">
      <c r="A546" t="s">
        <v>126</v>
      </c>
      <c r="B546" t="s">
        <v>137</v>
      </c>
      <c r="C546" t="s">
        <v>420</v>
      </c>
    </row>
    <row r="547" spans="1:3" x14ac:dyDescent="0.25">
      <c r="A547" t="s">
        <v>126</v>
      </c>
      <c r="B547" t="s">
        <v>137</v>
      </c>
      <c r="C547" t="s">
        <v>421</v>
      </c>
    </row>
    <row r="548" spans="1:3" x14ac:dyDescent="0.25">
      <c r="A548" t="s">
        <v>126</v>
      </c>
      <c r="B548" t="s">
        <v>137</v>
      </c>
      <c r="C548" t="s">
        <v>420</v>
      </c>
    </row>
    <row r="549" spans="1:3" x14ac:dyDescent="0.25">
      <c r="A549" t="s">
        <v>126</v>
      </c>
      <c r="B549" t="s">
        <v>137</v>
      </c>
      <c r="C549" t="s">
        <v>420</v>
      </c>
    </row>
    <row r="550" spans="1:3" x14ac:dyDescent="0.25">
      <c r="A550" t="s">
        <v>126</v>
      </c>
      <c r="B550" t="s">
        <v>137</v>
      </c>
      <c r="C550" t="s">
        <v>423</v>
      </c>
    </row>
    <row r="551" spans="1:3" x14ac:dyDescent="0.25">
      <c r="A551" t="s">
        <v>126</v>
      </c>
      <c r="B551" t="s">
        <v>137</v>
      </c>
      <c r="C551" t="s">
        <v>420</v>
      </c>
    </row>
    <row r="552" spans="1:3" x14ac:dyDescent="0.25">
      <c r="A552" t="s">
        <v>126</v>
      </c>
      <c r="B552" t="s">
        <v>137</v>
      </c>
      <c r="C552" t="s">
        <v>420</v>
      </c>
    </row>
    <row r="553" spans="1:3" x14ac:dyDescent="0.25">
      <c r="A553" t="s">
        <v>126</v>
      </c>
      <c r="B553" t="s">
        <v>137</v>
      </c>
      <c r="C553" t="s">
        <v>422</v>
      </c>
    </row>
    <row r="554" spans="1:3" x14ac:dyDescent="0.25">
      <c r="A554" t="s">
        <v>126</v>
      </c>
      <c r="B554" t="s">
        <v>137</v>
      </c>
      <c r="C554" t="s">
        <v>421</v>
      </c>
    </row>
    <row r="555" spans="1:3" x14ac:dyDescent="0.25">
      <c r="A555" t="s">
        <v>126</v>
      </c>
      <c r="B555" t="s">
        <v>137</v>
      </c>
      <c r="C555" t="s">
        <v>421</v>
      </c>
    </row>
    <row r="556" spans="1:3" x14ac:dyDescent="0.25">
      <c r="A556" t="s">
        <v>126</v>
      </c>
      <c r="B556" t="s">
        <v>137</v>
      </c>
      <c r="C556" t="s">
        <v>420</v>
      </c>
    </row>
    <row r="557" spans="1:3" x14ac:dyDescent="0.25">
      <c r="A557" t="s">
        <v>126</v>
      </c>
      <c r="B557" t="s">
        <v>137</v>
      </c>
      <c r="C557" t="s">
        <v>423</v>
      </c>
    </row>
    <row r="558" spans="1:3" x14ac:dyDescent="0.25">
      <c r="A558" t="s">
        <v>126</v>
      </c>
      <c r="B558" t="s">
        <v>141</v>
      </c>
      <c r="C558" t="s">
        <v>420</v>
      </c>
    </row>
    <row r="559" spans="1:3" x14ac:dyDescent="0.25">
      <c r="A559" t="s">
        <v>126</v>
      </c>
      <c r="B559" t="s">
        <v>141</v>
      </c>
      <c r="C559" t="s">
        <v>420</v>
      </c>
    </row>
    <row r="560" spans="1:3" x14ac:dyDescent="0.25">
      <c r="A560" t="s">
        <v>126</v>
      </c>
      <c r="B560" t="s">
        <v>144</v>
      </c>
      <c r="C560" t="s">
        <v>420</v>
      </c>
    </row>
    <row r="561" spans="1:3" x14ac:dyDescent="0.25">
      <c r="A561" t="s">
        <v>126</v>
      </c>
      <c r="B561" t="s">
        <v>144</v>
      </c>
      <c r="C561" t="s">
        <v>421</v>
      </c>
    </row>
    <row r="562" spans="1:3" x14ac:dyDescent="0.25">
      <c r="A562" t="s">
        <v>126</v>
      </c>
      <c r="B562" t="s">
        <v>144</v>
      </c>
      <c r="C562" t="s">
        <v>422</v>
      </c>
    </row>
    <row r="563" spans="1:3" x14ac:dyDescent="0.25">
      <c r="A563" t="s">
        <v>126</v>
      </c>
      <c r="B563" t="s">
        <v>144</v>
      </c>
      <c r="C563" t="s">
        <v>420</v>
      </c>
    </row>
    <row r="564" spans="1:3" x14ac:dyDescent="0.25">
      <c r="A564" t="s">
        <v>126</v>
      </c>
      <c r="B564" t="s">
        <v>144</v>
      </c>
      <c r="C564" t="s">
        <v>421</v>
      </c>
    </row>
    <row r="565" spans="1:3" x14ac:dyDescent="0.25">
      <c r="A565" t="s">
        <v>126</v>
      </c>
      <c r="B565" t="s">
        <v>144</v>
      </c>
      <c r="C565" t="s">
        <v>421</v>
      </c>
    </row>
    <row r="566" spans="1:3" x14ac:dyDescent="0.25">
      <c r="A566" t="s">
        <v>126</v>
      </c>
      <c r="B566" t="s">
        <v>144</v>
      </c>
      <c r="C566" t="s">
        <v>423</v>
      </c>
    </row>
    <row r="567" spans="1:3" x14ac:dyDescent="0.25">
      <c r="A567" t="s">
        <v>126</v>
      </c>
      <c r="B567" t="s">
        <v>144</v>
      </c>
      <c r="C567" t="s">
        <v>422</v>
      </c>
    </row>
    <row r="568" spans="1:3" x14ac:dyDescent="0.25">
      <c r="A568" t="s">
        <v>126</v>
      </c>
      <c r="B568" t="s">
        <v>144</v>
      </c>
      <c r="C568" t="s">
        <v>422</v>
      </c>
    </row>
    <row r="569" spans="1:3" x14ac:dyDescent="0.25">
      <c r="A569" t="s">
        <v>126</v>
      </c>
      <c r="B569" t="s">
        <v>144</v>
      </c>
      <c r="C569" t="s">
        <v>422</v>
      </c>
    </row>
    <row r="570" spans="1:3" x14ac:dyDescent="0.25">
      <c r="A570" t="s">
        <v>126</v>
      </c>
      <c r="B570" t="s">
        <v>144</v>
      </c>
      <c r="C570" t="s">
        <v>423</v>
      </c>
    </row>
    <row r="571" spans="1:3" x14ac:dyDescent="0.25">
      <c r="A571" t="s">
        <v>126</v>
      </c>
      <c r="B571" t="s">
        <v>144</v>
      </c>
      <c r="C571" t="s">
        <v>421</v>
      </c>
    </row>
    <row r="572" spans="1:3" x14ac:dyDescent="0.25">
      <c r="A572" t="s">
        <v>126</v>
      </c>
      <c r="B572" t="s">
        <v>144</v>
      </c>
      <c r="C572" t="s">
        <v>421</v>
      </c>
    </row>
    <row r="573" spans="1:3" x14ac:dyDescent="0.25">
      <c r="A573" t="s">
        <v>126</v>
      </c>
      <c r="B573" t="s">
        <v>144</v>
      </c>
      <c r="C573" t="s">
        <v>421</v>
      </c>
    </row>
    <row r="574" spans="1:3" x14ac:dyDescent="0.25">
      <c r="A574" t="s">
        <v>126</v>
      </c>
      <c r="B574" t="s">
        <v>144</v>
      </c>
      <c r="C574" t="s">
        <v>421</v>
      </c>
    </row>
    <row r="575" spans="1:3" x14ac:dyDescent="0.25">
      <c r="A575" t="s">
        <v>126</v>
      </c>
      <c r="B575" t="s">
        <v>144</v>
      </c>
      <c r="C575" t="s">
        <v>421</v>
      </c>
    </row>
    <row r="576" spans="1:3" x14ac:dyDescent="0.25">
      <c r="A576" t="s">
        <v>126</v>
      </c>
      <c r="B576" t="s">
        <v>144</v>
      </c>
      <c r="C576" t="s">
        <v>421</v>
      </c>
    </row>
    <row r="577" spans="1:3" x14ac:dyDescent="0.25">
      <c r="A577" t="s">
        <v>126</v>
      </c>
      <c r="B577" t="s">
        <v>144</v>
      </c>
      <c r="C577" t="s">
        <v>421</v>
      </c>
    </row>
    <row r="578" spans="1:3" x14ac:dyDescent="0.25">
      <c r="A578" t="s">
        <v>126</v>
      </c>
      <c r="B578" t="s">
        <v>144</v>
      </c>
      <c r="C578" t="s">
        <v>420</v>
      </c>
    </row>
    <row r="579" spans="1:3" x14ac:dyDescent="0.25">
      <c r="A579" t="s">
        <v>126</v>
      </c>
      <c r="B579" t="s">
        <v>144</v>
      </c>
      <c r="C579" t="s">
        <v>422</v>
      </c>
    </row>
    <row r="580" spans="1:3" x14ac:dyDescent="0.25">
      <c r="A580" t="s">
        <v>126</v>
      </c>
      <c r="B580" t="s">
        <v>144</v>
      </c>
      <c r="C580" t="s">
        <v>420</v>
      </c>
    </row>
    <row r="581" spans="1:3" x14ac:dyDescent="0.25">
      <c r="A581" t="s">
        <v>126</v>
      </c>
      <c r="B581" t="s">
        <v>144</v>
      </c>
      <c r="C581" t="s">
        <v>423</v>
      </c>
    </row>
    <row r="582" spans="1:3" x14ac:dyDescent="0.25">
      <c r="A582" t="s">
        <v>126</v>
      </c>
      <c r="B582" t="s">
        <v>144</v>
      </c>
      <c r="C582" t="s">
        <v>423</v>
      </c>
    </row>
    <row r="583" spans="1:3" x14ac:dyDescent="0.25">
      <c r="A583" t="s">
        <v>126</v>
      </c>
      <c r="B583" t="s">
        <v>144</v>
      </c>
      <c r="C583" t="s">
        <v>422</v>
      </c>
    </row>
    <row r="584" spans="1:3" x14ac:dyDescent="0.25">
      <c r="A584" t="s">
        <v>126</v>
      </c>
      <c r="B584" t="s">
        <v>144</v>
      </c>
      <c r="C584" t="s">
        <v>421</v>
      </c>
    </row>
    <row r="585" spans="1:3" x14ac:dyDescent="0.25">
      <c r="A585" t="s">
        <v>126</v>
      </c>
      <c r="B585" t="s">
        <v>144</v>
      </c>
      <c r="C585" t="s">
        <v>423</v>
      </c>
    </row>
    <row r="586" spans="1:3" x14ac:dyDescent="0.25">
      <c r="A586" t="s">
        <v>126</v>
      </c>
      <c r="B586" t="s">
        <v>144</v>
      </c>
      <c r="C586" t="s">
        <v>422</v>
      </c>
    </row>
    <row r="587" spans="1:3" x14ac:dyDescent="0.25">
      <c r="A587" t="s">
        <v>126</v>
      </c>
      <c r="B587" t="s">
        <v>149</v>
      </c>
      <c r="C587" t="s">
        <v>421</v>
      </c>
    </row>
    <row r="588" spans="1:3" x14ac:dyDescent="0.25">
      <c r="A588" t="s">
        <v>126</v>
      </c>
      <c r="B588" t="s">
        <v>149</v>
      </c>
      <c r="C588" t="s">
        <v>421</v>
      </c>
    </row>
    <row r="589" spans="1:3" x14ac:dyDescent="0.25">
      <c r="A589" t="s">
        <v>126</v>
      </c>
      <c r="B589" t="s">
        <v>149</v>
      </c>
      <c r="C589" t="s">
        <v>421</v>
      </c>
    </row>
    <row r="590" spans="1:3" x14ac:dyDescent="0.25">
      <c r="A590" t="s">
        <v>126</v>
      </c>
      <c r="B590" t="s">
        <v>149</v>
      </c>
      <c r="C590" t="s">
        <v>422</v>
      </c>
    </row>
    <row r="591" spans="1:3" x14ac:dyDescent="0.25">
      <c r="A591" t="s">
        <v>126</v>
      </c>
      <c r="B591" t="s">
        <v>149</v>
      </c>
      <c r="C591" t="s">
        <v>422</v>
      </c>
    </row>
    <row r="592" spans="1:3" x14ac:dyDescent="0.25">
      <c r="A592" t="s">
        <v>126</v>
      </c>
      <c r="B592" t="s">
        <v>149</v>
      </c>
      <c r="C592" t="s">
        <v>422</v>
      </c>
    </row>
    <row r="593" spans="1:3" x14ac:dyDescent="0.25">
      <c r="A593" t="s">
        <v>126</v>
      </c>
      <c r="B593" t="s">
        <v>149</v>
      </c>
      <c r="C593" t="s">
        <v>423</v>
      </c>
    </row>
    <row r="594" spans="1:3" x14ac:dyDescent="0.25">
      <c r="A594" t="s">
        <v>126</v>
      </c>
      <c r="B594" t="s">
        <v>149</v>
      </c>
      <c r="C594" t="s">
        <v>423</v>
      </c>
    </row>
    <row r="595" spans="1:3" x14ac:dyDescent="0.25">
      <c r="A595" t="s">
        <v>126</v>
      </c>
      <c r="B595" t="s">
        <v>149</v>
      </c>
      <c r="C595" t="s">
        <v>422</v>
      </c>
    </row>
    <row r="596" spans="1:3" x14ac:dyDescent="0.25">
      <c r="A596" t="s">
        <v>126</v>
      </c>
      <c r="B596" t="s">
        <v>149</v>
      </c>
      <c r="C596" t="s">
        <v>423</v>
      </c>
    </row>
    <row r="597" spans="1:3" x14ac:dyDescent="0.25">
      <c r="A597" t="s">
        <v>126</v>
      </c>
      <c r="B597" t="s">
        <v>152</v>
      </c>
      <c r="C597" t="s">
        <v>420</v>
      </c>
    </row>
    <row r="598" spans="1:3" x14ac:dyDescent="0.25">
      <c r="A598" t="s">
        <v>126</v>
      </c>
      <c r="B598" t="s">
        <v>152</v>
      </c>
      <c r="C598" t="s">
        <v>421</v>
      </c>
    </row>
    <row r="599" spans="1:3" x14ac:dyDescent="0.25">
      <c r="A599" t="s">
        <v>126</v>
      </c>
      <c r="B599" t="s">
        <v>152</v>
      </c>
      <c r="C599" t="s">
        <v>421</v>
      </c>
    </row>
    <row r="600" spans="1:3" x14ac:dyDescent="0.25">
      <c r="A600" t="s">
        <v>126</v>
      </c>
      <c r="B600" t="s">
        <v>152</v>
      </c>
      <c r="C600" t="s">
        <v>421</v>
      </c>
    </row>
    <row r="601" spans="1:3" x14ac:dyDescent="0.25">
      <c r="A601" t="s">
        <v>126</v>
      </c>
      <c r="B601" t="s">
        <v>152</v>
      </c>
      <c r="C601" t="s">
        <v>420</v>
      </c>
    </row>
    <row r="602" spans="1:3" x14ac:dyDescent="0.25">
      <c r="A602" t="s">
        <v>126</v>
      </c>
      <c r="B602" t="s">
        <v>152</v>
      </c>
      <c r="C602" t="s">
        <v>422</v>
      </c>
    </row>
    <row r="603" spans="1:3" x14ac:dyDescent="0.25">
      <c r="A603" t="s">
        <v>126</v>
      </c>
      <c r="B603" t="s">
        <v>152</v>
      </c>
      <c r="C603" t="s">
        <v>422</v>
      </c>
    </row>
    <row r="604" spans="1:3" x14ac:dyDescent="0.25">
      <c r="A604" t="s">
        <v>126</v>
      </c>
      <c r="B604" t="s">
        <v>152</v>
      </c>
      <c r="C604" t="s">
        <v>423</v>
      </c>
    </row>
    <row r="605" spans="1:3" x14ac:dyDescent="0.25">
      <c r="A605" t="s">
        <v>126</v>
      </c>
      <c r="B605" t="s">
        <v>152</v>
      </c>
      <c r="C605" t="s">
        <v>422</v>
      </c>
    </row>
    <row r="606" spans="1:3" x14ac:dyDescent="0.25">
      <c r="A606" t="s">
        <v>126</v>
      </c>
      <c r="B606" t="s">
        <v>152</v>
      </c>
      <c r="C606" t="s">
        <v>420</v>
      </c>
    </row>
    <row r="607" spans="1:3" x14ac:dyDescent="0.25">
      <c r="A607" t="s">
        <v>126</v>
      </c>
      <c r="B607" t="s">
        <v>152</v>
      </c>
      <c r="C607" t="s">
        <v>420</v>
      </c>
    </row>
    <row r="608" spans="1:3" x14ac:dyDescent="0.25">
      <c r="A608" t="s">
        <v>126</v>
      </c>
      <c r="B608" t="s">
        <v>152</v>
      </c>
      <c r="C608" t="s">
        <v>421</v>
      </c>
    </row>
    <row r="609" spans="1:3" x14ac:dyDescent="0.25">
      <c r="A609" t="s">
        <v>126</v>
      </c>
      <c r="B609" t="s">
        <v>155</v>
      </c>
      <c r="C609" t="s">
        <v>420</v>
      </c>
    </row>
    <row r="610" spans="1:3" x14ac:dyDescent="0.25">
      <c r="A610" t="s">
        <v>126</v>
      </c>
      <c r="B610" t="s">
        <v>155</v>
      </c>
      <c r="C610" t="s">
        <v>420</v>
      </c>
    </row>
    <row r="611" spans="1:3" x14ac:dyDescent="0.25">
      <c r="A611" t="s">
        <v>126</v>
      </c>
      <c r="B611" t="s">
        <v>155</v>
      </c>
      <c r="C611" t="s">
        <v>421</v>
      </c>
    </row>
    <row r="612" spans="1:3" x14ac:dyDescent="0.25">
      <c r="A612" t="s">
        <v>126</v>
      </c>
      <c r="B612" t="s">
        <v>155</v>
      </c>
      <c r="C612" t="s">
        <v>421</v>
      </c>
    </row>
    <row r="613" spans="1:3" x14ac:dyDescent="0.25">
      <c r="A613" t="s">
        <v>126</v>
      </c>
      <c r="B613" t="s">
        <v>158</v>
      </c>
      <c r="C613" t="s">
        <v>420</v>
      </c>
    </row>
    <row r="614" spans="1:3" x14ac:dyDescent="0.25">
      <c r="A614" t="s">
        <v>126</v>
      </c>
      <c r="B614" t="s">
        <v>158</v>
      </c>
      <c r="C614" t="s">
        <v>420</v>
      </c>
    </row>
    <row r="615" spans="1:3" x14ac:dyDescent="0.25">
      <c r="A615" t="s">
        <v>126</v>
      </c>
      <c r="B615" t="s">
        <v>158</v>
      </c>
      <c r="C615" t="s">
        <v>420</v>
      </c>
    </row>
    <row r="616" spans="1:3" x14ac:dyDescent="0.25">
      <c r="A616" t="s">
        <v>126</v>
      </c>
      <c r="B616" t="s">
        <v>158</v>
      </c>
      <c r="C616" t="s">
        <v>421</v>
      </c>
    </row>
    <row r="617" spans="1:3" x14ac:dyDescent="0.25">
      <c r="A617" t="s">
        <v>126</v>
      </c>
      <c r="B617" t="s">
        <v>158</v>
      </c>
      <c r="C617" t="s">
        <v>421</v>
      </c>
    </row>
    <row r="618" spans="1:3" x14ac:dyDescent="0.25">
      <c r="A618" t="s">
        <v>126</v>
      </c>
      <c r="B618" t="s">
        <v>158</v>
      </c>
      <c r="C618" t="s">
        <v>420</v>
      </c>
    </row>
    <row r="619" spans="1:3" x14ac:dyDescent="0.25">
      <c r="A619" t="s">
        <v>126</v>
      </c>
      <c r="B619" t="s">
        <v>158</v>
      </c>
      <c r="C619" t="s">
        <v>421</v>
      </c>
    </row>
    <row r="620" spans="1:3" x14ac:dyDescent="0.25">
      <c r="A620" t="s">
        <v>126</v>
      </c>
      <c r="B620" t="s">
        <v>158</v>
      </c>
      <c r="C620" t="s">
        <v>421</v>
      </c>
    </row>
    <row r="621" spans="1:3" x14ac:dyDescent="0.25">
      <c r="A621" t="s">
        <v>126</v>
      </c>
      <c r="B621" t="s">
        <v>158</v>
      </c>
      <c r="C621" t="s">
        <v>421</v>
      </c>
    </row>
    <row r="622" spans="1:3" x14ac:dyDescent="0.25">
      <c r="A622" t="s">
        <v>126</v>
      </c>
      <c r="B622" t="s">
        <v>158</v>
      </c>
      <c r="C622" t="s">
        <v>422</v>
      </c>
    </row>
    <row r="623" spans="1:3" x14ac:dyDescent="0.25">
      <c r="A623" t="s">
        <v>126</v>
      </c>
      <c r="B623" t="s">
        <v>158</v>
      </c>
      <c r="C623" t="s">
        <v>422</v>
      </c>
    </row>
    <row r="624" spans="1:3" x14ac:dyDescent="0.25">
      <c r="A624" t="s">
        <v>126</v>
      </c>
      <c r="B624" t="s">
        <v>162</v>
      </c>
      <c r="C624" t="s">
        <v>421</v>
      </c>
    </row>
    <row r="625" spans="1:3" x14ac:dyDescent="0.25">
      <c r="A625" t="s">
        <v>126</v>
      </c>
      <c r="B625" t="s">
        <v>162</v>
      </c>
      <c r="C625" t="s">
        <v>420</v>
      </c>
    </row>
    <row r="626" spans="1:3" x14ac:dyDescent="0.25">
      <c r="A626" t="s">
        <v>126</v>
      </c>
      <c r="B626" t="s">
        <v>162</v>
      </c>
      <c r="C626" t="s">
        <v>420</v>
      </c>
    </row>
    <row r="627" spans="1:3" x14ac:dyDescent="0.25">
      <c r="A627" t="s">
        <v>126</v>
      </c>
      <c r="B627" t="s">
        <v>162</v>
      </c>
      <c r="C627" t="s">
        <v>420</v>
      </c>
    </row>
    <row r="628" spans="1:3" x14ac:dyDescent="0.25">
      <c r="A628" t="s">
        <v>126</v>
      </c>
      <c r="B628" t="s">
        <v>162</v>
      </c>
      <c r="C628" t="s">
        <v>421</v>
      </c>
    </row>
    <row r="629" spans="1:3" x14ac:dyDescent="0.25">
      <c r="A629" t="s">
        <v>126</v>
      </c>
      <c r="B629" t="s">
        <v>162</v>
      </c>
      <c r="C629" t="s">
        <v>420</v>
      </c>
    </row>
    <row r="630" spans="1:3" x14ac:dyDescent="0.25">
      <c r="A630" t="s">
        <v>126</v>
      </c>
      <c r="B630" t="s">
        <v>162</v>
      </c>
      <c r="C630" t="s">
        <v>420</v>
      </c>
    </row>
    <row r="631" spans="1:3" x14ac:dyDescent="0.25">
      <c r="A631" t="s">
        <v>126</v>
      </c>
      <c r="B631" t="s">
        <v>162</v>
      </c>
      <c r="C631" t="s">
        <v>420</v>
      </c>
    </row>
    <row r="632" spans="1:3" x14ac:dyDescent="0.25">
      <c r="A632" t="s">
        <v>126</v>
      </c>
      <c r="B632" t="s">
        <v>162</v>
      </c>
      <c r="C632" t="s">
        <v>420</v>
      </c>
    </row>
    <row r="633" spans="1:3" x14ac:dyDescent="0.25">
      <c r="A633" t="s">
        <v>126</v>
      </c>
      <c r="B633" t="s">
        <v>162</v>
      </c>
      <c r="C633" t="s">
        <v>420</v>
      </c>
    </row>
    <row r="634" spans="1:3" x14ac:dyDescent="0.25">
      <c r="A634" t="s">
        <v>126</v>
      </c>
      <c r="B634" t="s">
        <v>162</v>
      </c>
      <c r="C634" t="s">
        <v>422</v>
      </c>
    </row>
    <row r="635" spans="1:3" x14ac:dyDescent="0.25">
      <c r="A635" t="s">
        <v>126</v>
      </c>
      <c r="B635" t="s">
        <v>162</v>
      </c>
      <c r="C635" t="s">
        <v>421</v>
      </c>
    </row>
    <row r="636" spans="1:3" x14ac:dyDescent="0.25">
      <c r="A636" t="s">
        <v>126</v>
      </c>
      <c r="B636" t="s">
        <v>162</v>
      </c>
      <c r="C636" t="s">
        <v>421</v>
      </c>
    </row>
    <row r="637" spans="1:3" x14ac:dyDescent="0.25">
      <c r="A637" t="s">
        <v>126</v>
      </c>
      <c r="B637" t="s">
        <v>162</v>
      </c>
      <c r="C637" t="s">
        <v>420</v>
      </c>
    </row>
    <row r="638" spans="1:3" x14ac:dyDescent="0.25">
      <c r="A638" t="s">
        <v>126</v>
      </c>
      <c r="B638" t="s">
        <v>162</v>
      </c>
      <c r="C638" t="s">
        <v>420</v>
      </c>
    </row>
    <row r="639" spans="1:3" x14ac:dyDescent="0.25">
      <c r="A639" t="s">
        <v>126</v>
      </c>
      <c r="B639" t="s">
        <v>162</v>
      </c>
      <c r="C639" t="s">
        <v>420</v>
      </c>
    </row>
    <row r="640" spans="1:3" x14ac:dyDescent="0.25">
      <c r="A640" t="s">
        <v>126</v>
      </c>
      <c r="B640" t="s">
        <v>162</v>
      </c>
      <c r="C640" t="s">
        <v>420</v>
      </c>
    </row>
    <row r="641" spans="1:3" x14ac:dyDescent="0.25">
      <c r="A641" t="s">
        <v>126</v>
      </c>
      <c r="B641" t="s">
        <v>162</v>
      </c>
      <c r="C641" t="s">
        <v>421</v>
      </c>
    </row>
    <row r="642" spans="1:3" x14ac:dyDescent="0.25">
      <c r="A642" t="s">
        <v>126</v>
      </c>
      <c r="B642" t="s">
        <v>162</v>
      </c>
      <c r="C642" t="s">
        <v>421</v>
      </c>
    </row>
    <row r="643" spans="1:3" x14ac:dyDescent="0.25">
      <c r="A643" t="s">
        <v>126</v>
      </c>
      <c r="B643" t="s">
        <v>162</v>
      </c>
      <c r="C643" t="s">
        <v>420</v>
      </c>
    </row>
    <row r="644" spans="1:3" x14ac:dyDescent="0.25">
      <c r="A644" t="s">
        <v>126</v>
      </c>
      <c r="B644" t="s">
        <v>162</v>
      </c>
      <c r="C644" t="s">
        <v>421</v>
      </c>
    </row>
    <row r="645" spans="1:3" x14ac:dyDescent="0.25">
      <c r="A645" t="s">
        <v>126</v>
      </c>
      <c r="B645" t="s">
        <v>162</v>
      </c>
      <c r="C645" t="s">
        <v>423</v>
      </c>
    </row>
    <row r="646" spans="1:3" x14ac:dyDescent="0.25">
      <c r="A646" t="s">
        <v>126</v>
      </c>
      <c r="B646" t="s">
        <v>165</v>
      </c>
      <c r="C646" t="s">
        <v>422</v>
      </c>
    </row>
    <row r="647" spans="1:3" x14ac:dyDescent="0.25">
      <c r="A647" t="s">
        <v>126</v>
      </c>
      <c r="B647" t="s">
        <v>165</v>
      </c>
      <c r="C647" t="s">
        <v>420</v>
      </c>
    </row>
    <row r="648" spans="1:3" x14ac:dyDescent="0.25">
      <c r="A648" t="s">
        <v>126</v>
      </c>
      <c r="B648" t="s">
        <v>165</v>
      </c>
      <c r="C648" t="s">
        <v>421</v>
      </c>
    </row>
    <row r="649" spans="1:3" x14ac:dyDescent="0.25">
      <c r="A649" t="s">
        <v>126</v>
      </c>
      <c r="B649" t="s">
        <v>165</v>
      </c>
      <c r="C649" t="s">
        <v>421</v>
      </c>
    </row>
    <row r="650" spans="1:3" x14ac:dyDescent="0.25">
      <c r="A650" t="s">
        <v>126</v>
      </c>
      <c r="B650" t="s">
        <v>165</v>
      </c>
      <c r="C650" t="s">
        <v>422</v>
      </c>
    </row>
    <row r="651" spans="1:3" x14ac:dyDescent="0.25">
      <c r="A651" t="s">
        <v>126</v>
      </c>
      <c r="B651" t="s">
        <v>165</v>
      </c>
      <c r="C651" t="s">
        <v>421</v>
      </c>
    </row>
    <row r="652" spans="1:3" x14ac:dyDescent="0.25">
      <c r="A652" t="s">
        <v>126</v>
      </c>
      <c r="B652" t="s">
        <v>165</v>
      </c>
      <c r="C652" t="s">
        <v>421</v>
      </c>
    </row>
    <row r="653" spans="1:3" x14ac:dyDescent="0.25">
      <c r="A653" t="s">
        <v>126</v>
      </c>
      <c r="B653" t="s">
        <v>165</v>
      </c>
      <c r="C653" t="s">
        <v>420</v>
      </c>
    </row>
    <row r="654" spans="1:3" x14ac:dyDescent="0.25">
      <c r="A654" t="s">
        <v>126</v>
      </c>
      <c r="B654" t="s">
        <v>165</v>
      </c>
      <c r="C654" t="s">
        <v>421</v>
      </c>
    </row>
    <row r="655" spans="1:3" x14ac:dyDescent="0.25">
      <c r="A655" t="s">
        <v>126</v>
      </c>
      <c r="B655" t="s">
        <v>165</v>
      </c>
      <c r="C655" t="s">
        <v>421</v>
      </c>
    </row>
    <row r="656" spans="1:3" x14ac:dyDescent="0.25">
      <c r="A656" t="s">
        <v>126</v>
      </c>
      <c r="B656" t="s">
        <v>165</v>
      </c>
      <c r="C656" t="s">
        <v>422</v>
      </c>
    </row>
    <row r="657" spans="1:3" x14ac:dyDescent="0.25">
      <c r="A657" t="s">
        <v>126</v>
      </c>
      <c r="B657" t="s">
        <v>165</v>
      </c>
      <c r="C657" t="s">
        <v>421</v>
      </c>
    </row>
    <row r="658" spans="1:3" x14ac:dyDescent="0.25">
      <c r="A658" t="s">
        <v>126</v>
      </c>
      <c r="B658" t="s">
        <v>165</v>
      </c>
      <c r="C658" t="s">
        <v>421</v>
      </c>
    </row>
    <row r="659" spans="1:3" x14ac:dyDescent="0.25">
      <c r="A659" t="s">
        <v>126</v>
      </c>
      <c r="B659" t="s">
        <v>165</v>
      </c>
      <c r="C659" t="s">
        <v>423</v>
      </c>
    </row>
    <row r="660" spans="1:3" x14ac:dyDescent="0.25">
      <c r="A660" t="s">
        <v>126</v>
      </c>
      <c r="B660" t="s">
        <v>165</v>
      </c>
      <c r="C660" t="s">
        <v>421</v>
      </c>
    </row>
    <row r="661" spans="1:3" x14ac:dyDescent="0.25">
      <c r="A661" t="s">
        <v>126</v>
      </c>
      <c r="B661" t="s">
        <v>165</v>
      </c>
      <c r="C661" t="s">
        <v>423</v>
      </c>
    </row>
    <row r="662" spans="1:3" x14ac:dyDescent="0.25">
      <c r="A662" t="s">
        <v>126</v>
      </c>
      <c r="B662" t="s">
        <v>165</v>
      </c>
      <c r="C662" t="s">
        <v>423</v>
      </c>
    </row>
    <row r="663" spans="1:3" x14ac:dyDescent="0.25">
      <c r="A663" t="s">
        <v>126</v>
      </c>
      <c r="B663" t="s">
        <v>165</v>
      </c>
      <c r="C663" t="s">
        <v>422</v>
      </c>
    </row>
    <row r="664" spans="1:3" x14ac:dyDescent="0.25">
      <c r="A664" t="s">
        <v>126</v>
      </c>
      <c r="B664" t="s">
        <v>2278</v>
      </c>
      <c r="C664" t="s">
        <v>421</v>
      </c>
    </row>
    <row r="665" spans="1:3" x14ac:dyDescent="0.25">
      <c r="A665" t="s">
        <v>169</v>
      </c>
      <c r="B665" t="s">
        <v>170</v>
      </c>
      <c r="C665" t="s">
        <v>422</v>
      </c>
    </row>
    <row r="666" spans="1:3" x14ac:dyDescent="0.25">
      <c r="A666" t="s">
        <v>169</v>
      </c>
      <c r="B666" t="s">
        <v>170</v>
      </c>
      <c r="C666" t="s">
        <v>422</v>
      </c>
    </row>
    <row r="667" spans="1:3" x14ac:dyDescent="0.25">
      <c r="A667" t="s">
        <v>169</v>
      </c>
      <c r="B667" t="s">
        <v>170</v>
      </c>
      <c r="C667" t="s">
        <v>421</v>
      </c>
    </row>
    <row r="668" spans="1:3" x14ac:dyDescent="0.25">
      <c r="A668" t="s">
        <v>169</v>
      </c>
      <c r="B668" t="s">
        <v>170</v>
      </c>
      <c r="C668" t="s">
        <v>422</v>
      </c>
    </row>
    <row r="669" spans="1:3" x14ac:dyDescent="0.25">
      <c r="A669" t="s">
        <v>169</v>
      </c>
      <c r="B669" t="s">
        <v>170</v>
      </c>
      <c r="C669" t="s">
        <v>422</v>
      </c>
    </row>
    <row r="670" spans="1:3" x14ac:dyDescent="0.25">
      <c r="A670" t="s">
        <v>169</v>
      </c>
      <c r="B670" t="s">
        <v>170</v>
      </c>
      <c r="C670" t="s">
        <v>422</v>
      </c>
    </row>
    <row r="671" spans="1:3" x14ac:dyDescent="0.25">
      <c r="A671" t="s">
        <v>169</v>
      </c>
      <c r="B671" t="s">
        <v>170</v>
      </c>
      <c r="C671" t="s">
        <v>422</v>
      </c>
    </row>
    <row r="672" spans="1:3" x14ac:dyDescent="0.25">
      <c r="A672" t="s">
        <v>169</v>
      </c>
      <c r="B672" t="s">
        <v>170</v>
      </c>
      <c r="C672" t="s">
        <v>422</v>
      </c>
    </row>
    <row r="673" spans="1:3" x14ac:dyDescent="0.25">
      <c r="A673" t="s">
        <v>169</v>
      </c>
      <c r="B673" t="s">
        <v>170</v>
      </c>
      <c r="C673" t="s">
        <v>421</v>
      </c>
    </row>
    <row r="674" spans="1:3" x14ac:dyDescent="0.25">
      <c r="A674" t="s">
        <v>169</v>
      </c>
      <c r="B674" t="s">
        <v>170</v>
      </c>
      <c r="C674" t="s">
        <v>420</v>
      </c>
    </row>
    <row r="675" spans="1:3" x14ac:dyDescent="0.25">
      <c r="A675" t="s">
        <v>169</v>
      </c>
      <c r="B675" t="s">
        <v>170</v>
      </c>
      <c r="C675" t="s">
        <v>422</v>
      </c>
    </row>
    <row r="676" spans="1:3" x14ac:dyDescent="0.25">
      <c r="A676" t="s">
        <v>169</v>
      </c>
      <c r="B676" t="s">
        <v>170</v>
      </c>
      <c r="C676" t="s">
        <v>422</v>
      </c>
    </row>
    <row r="677" spans="1:3" x14ac:dyDescent="0.25">
      <c r="A677" t="s">
        <v>169</v>
      </c>
      <c r="B677" t="s">
        <v>170</v>
      </c>
      <c r="C677" t="s">
        <v>423</v>
      </c>
    </row>
    <row r="678" spans="1:3" x14ac:dyDescent="0.25">
      <c r="A678" t="s">
        <v>169</v>
      </c>
      <c r="B678" t="s">
        <v>170</v>
      </c>
      <c r="C678" t="s">
        <v>421</v>
      </c>
    </row>
    <row r="679" spans="1:3" x14ac:dyDescent="0.25">
      <c r="A679" t="s">
        <v>169</v>
      </c>
      <c r="B679" t="s">
        <v>170</v>
      </c>
      <c r="C679" t="s">
        <v>423</v>
      </c>
    </row>
    <row r="680" spans="1:3" x14ac:dyDescent="0.25">
      <c r="A680" t="s">
        <v>169</v>
      </c>
      <c r="B680" t="s">
        <v>170</v>
      </c>
      <c r="C680" t="s">
        <v>422</v>
      </c>
    </row>
    <row r="681" spans="1:3" x14ac:dyDescent="0.25">
      <c r="A681" t="s">
        <v>169</v>
      </c>
      <c r="B681" t="s">
        <v>174</v>
      </c>
      <c r="C681" t="s">
        <v>422</v>
      </c>
    </row>
    <row r="682" spans="1:3" x14ac:dyDescent="0.25">
      <c r="A682" t="s">
        <v>169</v>
      </c>
      <c r="B682" t="s">
        <v>174</v>
      </c>
      <c r="C682" t="s">
        <v>421</v>
      </c>
    </row>
    <row r="683" spans="1:3" x14ac:dyDescent="0.25">
      <c r="A683" t="s">
        <v>169</v>
      </c>
      <c r="B683" t="s">
        <v>174</v>
      </c>
      <c r="C683" t="s">
        <v>422</v>
      </c>
    </row>
    <row r="684" spans="1:3" x14ac:dyDescent="0.25">
      <c r="A684" t="s">
        <v>169</v>
      </c>
      <c r="B684" t="s">
        <v>174</v>
      </c>
      <c r="C684" t="s">
        <v>420</v>
      </c>
    </row>
    <row r="685" spans="1:3" x14ac:dyDescent="0.25">
      <c r="A685" t="s">
        <v>169</v>
      </c>
      <c r="B685" t="s">
        <v>174</v>
      </c>
      <c r="C685" t="s">
        <v>423</v>
      </c>
    </row>
    <row r="686" spans="1:3" x14ac:dyDescent="0.25">
      <c r="A686" t="s">
        <v>169</v>
      </c>
      <c r="B686" t="s">
        <v>174</v>
      </c>
      <c r="C686" t="s">
        <v>423</v>
      </c>
    </row>
    <row r="687" spans="1:3" x14ac:dyDescent="0.25">
      <c r="A687" t="s">
        <v>169</v>
      </c>
      <c r="B687" t="s">
        <v>174</v>
      </c>
      <c r="C687" t="s">
        <v>421</v>
      </c>
    </row>
    <row r="688" spans="1:3" x14ac:dyDescent="0.25">
      <c r="A688" t="s">
        <v>169</v>
      </c>
      <c r="B688" t="s">
        <v>174</v>
      </c>
      <c r="C688" t="s">
        <v>423</v>
      </c>
    </row>
    <row r="689" spans="1:3" x14ac:dyDescent="0.25">
      <c r="A689" t="s">
        <v>169</v>
      </c>
      <c r="B689" t="s">
        <v>174</v>
      </c>
      <c r="C689" t="s">
        <v>422</v>
      </c>
    </row>
    <row r="690" spans="1:3" x14ac:dyDescent="0.25">
      <c r="A690" t="s">
        <v>169</v>
      </c>
      <c r="B690" t="s">
        <v>174</v>
      </c>
      <c r="C690" t="s">
        <v>423</v>
      </c>
    </row>
    <row r="691" spans="1:3" x14ac:dyDescent="0.25">
      <c r="A691" t="s">
        <v>169</v>
      </c>
      <c r="B691" t="s">
        <v>174</v>
      </c>
      <c r="C691" t="s">
        <v>423</v>
      </c>
    </row>
    <row r="692" spans="1:3" x14ac:dyDescent="0.25">
      <c r="A692" t="s">
        <v>169</v>
      </c>
      <c r="B692" t="s">
        <v>174</v>
      </c>
      <c r="C692" t="s">
        <v>422</v>
      </c>
    </row>
    <row r="693" spans="1:3" x14ac:dyDescent="0.25">
      <c r="A693" t="s">
        <v>169</v>
      </c>
      <c r="B693" t="s">
        <v>174</v>
      </c>
      <c r="C693" t="s">
        <v>422</v>
      </c>
    </row>
    <row r="694" spans="1:3" x14ac:dyDescent="0.25">
      <c r="A694" t="s">
        <v>169</v>
      </c>
      <c r="B694" t="s">
        <v>174</v>
      </c>
      <c r="C694" t="s">
        <v>423</v>
      </c>
    </row>
    <row r="695" spans="1:3" x14ac:dyDescent="0.25">
      <c r="A695" t="s">
        <v>169</v>
      </c>
      <c r="B695" t="s">
        <v>174</v>
      </c>
      <c r="C695" t="s">
        <v>422</v>
      </c>
    </row>
    <row r="696" spans="1:3" x14ac:dyDescent="0.25">
      <c r="A696" t="s">
        <v>169</v>
      </c>
      <c r="B696" t="s">
        <v>174</v>
      </c>
      <c r="C696" t="s">
        <v>422</v>
      </c>
    </row>
    <row r="697" spans="1:3" x14ac:dyDescent="0.25">
      <c r="A697" t="s">
        <v>169</v>
      </c>
      <c r="B697" t="s">
        <v>174</v>
      </c>
      <c r="C697" t="s">
        <v>423</v>
      </c>
    </row>
    <row r="698" spans="1:3" x14ac:dyDescent="0.25">
      <c r="A698" t="s">
        <v>169</v>
      </c>
      <c r="B698" t="s">
        <v>174</v>
      </c>
      <c r="C698" t="s">
        <v>421</v>
      </c>
    </row>
    <row r="699" spans="1:3" x14ac:dyDescent="0.25">
      <c r="A699" t="s">
        <v>169</v>
      </c>
      <c r="B699" t="s">
        <v>174</v>
      </c>
      <c r="C699" t="s">
        <v>423</v>
      </c>
    </row>
    <row r="700" spans="1:3" x14ac:dyDescent="0.25">
      <c r="A700" t="s">
        <v>169</v>
      </c>
      <c r="B700" t="s">
        <v>174</v>
      </c>
      <c r="C700" t="s">
        <v>422</v>
      </c>
    </row>
    <row r="701" spans="1:3" x14ac:dyDescent="0.25">
      <c r="A701" t="s">
        <v>169</v>
      </c>
      <c r="B701" t="s">
        <v>177</v>
      </c>
      <c r="C701" t="s">
        <v>423</v>
      </c>
    </row>
    <row r="702" spans="1:3" x14ac:dyDescent="0.25">
      <c r="A702" t="s">
        <v>169</v>
      </c>
      <c r="B702" t="s">
        <v>177</v>
      </c>
      <c r="C702" t="s">
        <v>423</v>
      </c>
    </row>
    <row r="703" spans="1:3" x14ac:dyDescent="0.25">
      <c r="A703" t="s">
        <v>169</v>
      </c>
      <c r="B703" t="s">
        <v>177</v>
      </c>
      <c r="C703" t="s">
        <v>423</v>
      </c>
    </row>
    <row r="704" spans="1:3" x14ac:dyDescent="0.25">
      <c r="A704" t="s">
        <v>169</v>
      </c>
      <c r="B704" t="s">
        <v>177</v>
      </c>
      <c r="C704" t="s">
        <v>420</v>
      </c>
    </row>
    <row r="705" spans="1:3" x14ac:dyDescent="0.25">
      <c r="A705" t="s">
        <v>169</v>
      </c>
      <c r="B705" t="s">
        <v>177</v>
      </c>
      <c r="C705" t="s">
        <v>422</v>
      </c>
    </row>
    <row r="706" spans="1:3" x14ac:dyDescent="0.25">
      <c r="A706" t="s">
        <v>169</v>
      </c>
      <c r="B706" t="s">
        <v>177</v>
      </c>
      <c r="C706" t="s">
        <v>422</v>
      </c>
    </row>
    <row r="707" spans="1:3" x14ac:dyDescent="0.25">
      <c r="A707" t="s">
        <v>169</v>
      </c>
      <c r="B707" t="s">
        <v>177</v>
      </c>
      <c r="C707" t="s">
        <v>422</v>
      </c>
    </row>
    <row r="708" spans="1:3" x14ac:dyDescent="0.25">
      <c r="A708" t="s">
        <v>169</v>
      </c>
      <c r="B708" t="s">
        <v>177</v>
      </c>
      <c r="C708" t="s">
        <v>421</v>
      </c>
    </row>
    <row r="709" spans="1:3" x14ac:dyDescent="0.25">
      <c r="A709" t="s">
        <v>169</v>
      </c>
      <c r="B709" t="s">
        <v>180</v>
      </c>
      <c r="C709" t="s">
        <v>421</v>
      </c>
    </row>
    <row r="710" spans="1:3" x14ac:dyDescent="0.25">
      <c r="A710" t="s">
        <v>169</v>
      </c>
      <c r="B710" t="s">
        <v>180</v>
      </c>
      <c r="C710" t="s">
        <v>420</v>
      </c>
    </row>
    <row r="711" spans="1:3" x14ac:dyDescent="0.25">
      <c r="A711" t="s">
        <v>169</v>
      </c>
      <c r="B711" t="s">
        <v>180</v>
      </c>
      <c r="C711" t="s">
        <v>421</v>
      </c>
    </row>
    <row r="712" spans="1:3" x14ac:dyDescent="0.25">
      <c r="A712" t="s">
        <v>169</v>
      </c>
      <c r="B712" t="s">
        <v>180</v>
      </c>
      <c r="C712" t="s">
        <v>420</v>
      </c>
    </row>
    <row r="713" spans="1:3" x14ac:dyDescent="0.25">
      <c r="A713" t="s">
        <v>169</v>
      </c>
      <c r="B713" t="s">
        <v>180</v>
      </c>
      <c r="C713" t="s">
        <v>422</v>
      </c>
    </row>
    <row r="714" spans="1:3" x14ac:dyDescent="0.25">
      <c r="A714" t="s">
        <v>169</v>
      </c>
      <c r="B714" t="s">
        <v>180</v>
      </c>
      <c r="C714" t="s">
        <v>422</v>
      </c>
    </row>
    <row r="715" spans="1:3" x14ac:dyDescent="0.25">
      <c r="A715" t="s">
        <v>169</v>
      </c>
      <c r="B715" t="s">
        <v>180</v>
      </c>
      <c r="C715" t="s">
        <v>421</v>
      </c>
    </row>
    <row r="716" spans="1:3" x14ac:dyDescent="0.25">
      <c r="A716" t="s">
        <v>169</v>
      </c>
      <c r="B716" t="s">
        <v>180</v>
      </c>
      <c r="C716" t="s">
        <v>422</v>
      </c>
    </row>
    <row r="717" spans="1:3" x14ac:dyDescent="0.25">
      <c r="A717" t="s">
        <v>169</v>
      </c>
      <c r="B717" t="s">
        <v>180</v>
      </c>
      <c r="C717" t="s">
        <v>420</v>
      </c>
    </row>
    <row r="718" spans="1:3" x14ac:dyDescent="0.25">
      <c r="A718" t="s">
        <v>169</v>
      </c>
      <c r="B718" t="s">
        <v>180</v>
      </c>
      <c r="C718" t="s">
        <v>421</v>
      </c>
    </row>
    <row r="719" spans="1:3" x14ac:dyDescent="0.25">
      <c r="A719" t="s">
        <v>169</v>
      </c>
      <c r="B719" t="s">
        <v>180</v>
      </c>
      <c r="C719" t="s">
        <v>422</v>
      </c>
    </row>
    <row r="720" spans="1:3" x14ac:dyDescent="0.25">
      <c r="A720" t="s">
        <v>169</v>
      </c>
      <c r="B720" t="s">
        <v>180</v>
      </c>
      <c r="C720" t="s">
        <v>423</v>
      </c>
    </row>
    <row r="721" spans="1:3" x14ac:dyDescent="0.25">
      <c r="A721" t="s">
        <v>169</v>
      </c>
      <c r="B721" t="s">
        <v>180</v>
      </c>
      <c r="C721" t="s">
        <v>421</v>
      </c>
    </row>
    <row r="722" spans="1:3" x14ac:dyDescent="0.25">
      <c r="A722" t="s">
        <v>169</v>
      </c>
      <c r="B722" t="s">
        <v>183</v>
      </c>
      <c r="C722" t="s">
        <v>421</v>
      </c>
    </row>
    <row r="723" spans="1:3" x14ac:dyDescent="0.25">
      <c r="A723" t="s">
        <v>169</v>
      </c>
      <c r="B723" t="s">
        <v>183</v>
      </c>
      <c r="C723" t="s">
        <v>423</v>
      </c>
    </row>
    <row r="724" spans="1:3" x14ac:dyDescent="0.25">
      <c r="A724" t="s">
        <v>169</v>
      </c>
      <c r="B724" t="s">
        <v>183</v>
      </c>
      <c r="C724" t="s">
        <v>423</v>
      </c>
    </row>
    <row r="725" spans="1:3" x14ac:dyDescent="0.25">
      <c r="A725" t="s">
        <v>169</v>
      </c>
      <c r="B725" t="s">
        <v>183</v>
      </c>
      <c r="C725" t="s">
        <v>421</v>
      </c>
    </row>
    <row r="726" spans="1:3" x14ac:dyDescent="0.25">
      <c r="A726" t="s">
        <v>169</v>
      </c>
      <c r="B726" t="s">
        <v>183</v>
      </c>
      <c r="C726" t="s">
        <v>421</v>
      </c>
    </row>
    <row r="727" spans="1:3" x14ac:dyDescent="0.25">
      <c r="A727" t="s">
        <v>169</v>
      </c>
      <c r="B727" t="s">
        <v>183</v>
      </c>
      <c r="C727" t="s">
        <v>422</v>
      </c>
    </row>
    <row r="728" spans="1:3" x14ac:dyDescent="0.25">
      <c r="A728" t="s">
        <v>169</v>
      </c>
      <c r="B728" t="s">
        <v>183</v>
      </c>
      <c r="C728" t="s">
        <v>423</v>
      </c>
    </row>
    <row r="729" spans="1:3" x14ac:dyDescent="0.25">
      <c r="A729" t="s">
        <v>169</v>
      </c>
      <c r="B729" t="s">
        <v>183</v>
      </c>
      <c r="C729" t="s">
        <v>422</v>
      </c>
    </row>
    <row r="730" spans="1:3" x14ac:dyDescent="0.25">
      <c r="A730" t="s">
        <v>169</v>
      </c>
      <c r="B730" t="s">
        <v>183</v>
      </c>
      <c r="C730" t="s">
        <v>423</v>
      </c>
    </row>
    <row r="731" spans="1:3" x14ac:dyDescent="0.25">
      <c r="A731" t="s">
        <v>169</v>
      </c>
      <c r="B731" t="s">
        <v>183</v>
      </c>
      <c r="C731" t="s">
        <v>423</v>
      </c>
    </row>
    <row r="732" spans="1:3" x14ac:dyDescent="0.25">
      <c r="A732" t="s">
        <v>169</v>
      </c>
      <c r="B732" t="s">
        <v>183</v>
      </c>
      <c r="C732" t="s">
        <v>422</v>
      </c>
    </row>
    <row r="733" spans="1:3" x14ac:dyDescent="0.25">
      <c r="A733" t="s">
        <v>169</v>
      </c>
      <c r="B733" t="s">
        <v>183</v>
      </c>
      <c r="C733" t="s">
        <v>422</v>
      </c>
    </row>
    <row r="734" spans="1:3" x14ac:dyDescent="0.25">
      <c r="A734" t="s">
        <v>169</v>
      </c>
      <c r="B734" t="s">
        <v>183</v>
      </c>
      <c r="C734" t="s">
        <v>422</v>
      </c>
    </row>
    <row r="735" spans="1:3" x14ac:dyDescent="0.25">
      <c r="A735" t="s">
        <v>169</v>
      </c>
      <c r="B735" t="s">
        <v>183</v>
      </c>
      <c r="C735" t="s">
        <v>421</v>
      </c>
    </row>
    <row r="736" spans="1:3" x14ac:dyDescent="0.25">
      <c r="A736" t="s">
        <v>169</v>
      </c>
      <c r="B736" t="s">
        <v>183</v>
      </c>
      <c r="C736" t="s">
        <v>422</v>
      </c>
    </row>
    <row r="737" spans="1:3" x14ac:dyDescent="0.25">
      <c r="A737" t="s">
        <v>169</v>
      </c>
      <c r="B737" t="s">
        <v>183</v>
      </c>
      <c r="C737" t="s">
        <v>421</v>
      </c>
    </row>
    <row r="738" spans="1:3" x14ac:dyDescent="0.25">
      <c r="A738" t="s">
        <v>169</v>
      </c>
      <c r="B738" t="s">
        <v>183</v>
      </c>
      <c r="C738" t="s">
        <v>422</v>
      </c>
    </row>
    <row r="739" spans="1:3" x14ac:dyDescent="0.25">
      <c r="A739" t="s">
        <v>169</v>
      </c>
      <c r="B739" t="s">
        <v>183</v>
      </c>
      <c r="C739" t="s">
        <v>421</v>
      </c>
    </row>
    <row r="740" spans="1:3" x14ac:dyDescent="0.25">
      <c r="A740" t="s">
        <v>169</v>
      </c>
      <c r="B740" t="s">
        <v>183</v>
      </c>
      <c r="C740" t="s">
        <v>422</v>
      </c>
    </row>
    <row r="741" spans="1:3" x14ac:dyDescent="0.25">
      <c r="A741" t="s">
        <v>169</v>
      </c>
      <c r="B741" t="s">
        <v>183</v>
      </c>
      <c r="C741" t="s">
        <v>422</v>
      </c>
    </row>
    <row r="742" spans="1:3" x14ac:dyDescent="0.25">
      <c r="A742" t="s">
        <v>169</v>
      </c>
      <c r="B742" t="s">
        <v>183</v>
      </c>
      <c r="C742" t="s">
        <v>421</v>
      </c>
    </row>
    <row r="743" spans="1:3" x14ac:dyDescent="0.25">
      <c r="A743" t="s">
        <v>169</v>
      </c>
      <c r="B743" t="s">
        <v>183</v>
      </c>
      <c r="C743" t="s">
        <v>422</v>
      </c>
    </row>
    <row r="744" spans="1:3" x14ac:dyDescent="0.25">
      <c r="A744" t="s">
        <v>169</v>
      </c>
      <c r="B744" t="s">
        <v>183</v>
      </c>
      <c r="C744" t="s">
        <v>423</v>
      </c>
    </row>
    <row r="745" spans="1:3" x14ac:dyDescent="0.25">
      <c r="A745" t="s">
        <v>169</v>
      </c>
      <c r="B745" t="s">
        <v>183</v>
      </c>
      <c r="C745" t="s">
        <v>423</v>
      </c>
    </row>
    <row r="746" spans="1:3" x14ac:dyDescent="0.25">
      <c r="A746" t="s">
        <v>169</v>
      </c>
      <c r="B746" t="s">
        <v>183</v>
      </c>
      <c r="C746" t="s">
        <v>422</v>
      </c>
    </row>
    <row r="747" spans="1:3" x14ac:dyDescent="0.25">
      <c r="A747" t="s">
        <v>169</v>
      </c>
      <c r="B747" t="s">
        <v>183</v>
      </c>
      <c r="C747" t="s">
        <v>421</v>
      </c>
    </row>
    <row r="748" spans="1:3" x14ac:dyDescent="0.25">
      <c r="A748" t="s">
        <v>169</v>
      </c>
      <c r="B748" t="s">
        <v>183</v>
      </c>
      <c r="C748" t="s">
        <v>422</v>
      </c>
    </row>
    <row r="749" spans="1:3" x14ac:dyDescent="0.25">
      <c r="A749" t="s">
        <v>169</v>
      </c>
      <c r="B749" t="s">
        <v>183</v>
      </c>
      <c r="C749" t="s">
        <v>422</v>
      </c>
    </row>
    <row r="750" spans="1:3" x14ac:dyDescent="0.25">
      <c r="A750" t="s">
        <v>169</v>
      </c>
      <c r="B750" t="s">
        <v>183</v>
      </c>
      <c r="C750" t="s">
        <v>422</v>
      </c>
    </row>
    <row r="751" spans="1:3" x14ac:dyDescent="0.25">
      <c r="A751" t="s">
        <v>169</v>
      </c>
      <c r="B751" t="s">
        <v>183</v>
      </c>
      <c r="C751" t="s">
        <v>421</v>
      </c>
    </row>
    <row r="752" spans="1:3" x14ac:dyDescent="0.25">
      <c r="A752" t="s">
        <v>169</v>
      </c>
      <c r="B752" t="s">
        <v>187</v>
      </c>
      <c r="C752" t="s">
        <v>421</v>
      </c>
    </row>
    <row r="753" spans="1:3" x14ac:dyDescent="0.25">
      <c r="A753" t="s">
        <v>169</v>
      </c>
      <c r="B753" t="s">
        <v>187</v>
      </c>
      <c r="C753" t="s">
        <v>420</v>
      </c>
    </row>
    <row r="754" spans="1:3" x14ac:dyDescent="0.25">
      <c r="A754" t="s">
        <v>169</v>
      </c>
      <c r="B754" t="s">
        <v>187</v>
      </c>
      <c r="C754" t="s">
        <v>421</v>
      </c>
    </row>
    <row r="755" spans="1:3" x14ac:dyDescent="0.25">
      <c r="A755" t="s">
        <v>169</v>
      </c>
      <c r="B755" t="s">
        <v>187</v>
      </c>
      <c r="C755" t="s">
        <v>420</v>
      </c>
    </row>
    <row r="756" spans="1:3" x14ac:dyDescent="0.25">
      <c r="A756" t="s">
        <v>169</v>
      </c>
      <c r="B756" t="s">
        <v>187</v>
      </c>
      <c r="C756" t="s">
        <v>420</v>
      </c>
    </row>
    <row r="757" spans="1:3" x14ac:dyDescent="0.25">
      <c r="A757" t="s">
        <v>169</v>
      </c>
      <c r="B757" t="s">
        <v>187</v>
      </c>
      <c r="C757" t="s">
        <v>420</v>
      </c>
    </row>
    <row r="758" spans="1:3" x14ac:dyDescent="0.25">
      <c r="A758" t="s">
        <v>169</v>
      </c>
      <c r="B758" t="s">
        <v>187</v>
      </c>
      <c r="C758" t="s">
        <v>420</v>
      </c>
    </row>
    <row r="759" spans="1:3" x14ac:dyDescent="0.25">
      <c r="A759" t="s">
        <v>169</v>
      </c>
      <c r="B759" t="s">
        <v>187</v>
      </c>
      <c r="C759" t="s">
        <v>421</v>
      </c>
    </row>
    <row r="760" spans="1:3" x14ac:dyDescent="0.25">
      <c r="A760" t="s">
        <v>169</v>
      </c>
      <c r="B760" t="s">
        <v>187</v>
      </c>
      <c r="C760" t="s">
        <v>421</v>
      </c>
    </row>
    <row r="761" spans="1:3" x14ac:dyDescent="0.25">
      <c r="A761" t="s">
        <v>169</v>
      </c>
      <c r="B761" t="s">
        <v>187</v>
      </c>
      <c r="C761" t="s">
        <v>420</v>
      </c>
    </row>
    <row r="762" spans="1:3" x14ac:dyDescent="0.25">
      <c r="A762" t="s">
        <v>169</v>
      </c>
      <c r="B762" t="s">
        <v>187</v>
      </c>
      <c r="C762" t="s">
        <v>422</v>
      </c>
    </row>
    <row r="763" spans="1:3" x14ac:dyDescent="0.25">
      <c r="A763" t="s">
        <v>169</v>
      </c>
      <c r="B763" t="s">
        <v>187</v>
      </c>
      <c r="C763" t="s">
        <v>421</v>
      </c>
    </row>
    <row r="764" spans="1:3" x14ac:dyDescent="0.25">
      <c r="A764" t="s">
        <v>169</v>
      </c>
      <c r="B764" t="s">
        <v>189</v>
      </c>
      <c r="C764" t="s">
        <v>422</v>
      </c>
    </row>
    <row r="765" spans="1:3" x14ac:dyDescent="0.25">
      <c r="A765" t="s">
        <v>169</v>
      </c>
      <c r="B765" t="s">
        <v>189</v>
      </c>
      <c r="C765" t="s">
        <v>423</v>
      </c>
    </row>
    <row r="766" spans="1:3" x14ac:dyDescent="0.25">
      <c r="A766" t="s">
        <v>169</v>
      </c>
      <c r="B766" t="s">
        <v>189</v>
      </c>
      <c r="C766" t="s">
        <v>422</v>
      </c>
    </row>
    <row r="767" spans="1:3" x14ac:dyDescent="0.25">
      <c r="A767" t="s">
        <v>169</v>
      </c>
      <c r="B767" t="s">
        <v>189</v>
      </c>
      <c r="C767" t="s">
        <v>421</v>
      </c>
    </row>
    <row r="768" spans="1:3" x14ac:dyDescent="0.25">
      <c r="A768" t="s">
        <v>169</v>
      </c>
      <c r="B768" t="s">
        <v>189</v>
      </c>
      <c r="C768" t="s">
        <v>422</v>
      </c>
    </row>
    <row r="769" spans="1:3" x14ac:dyDescent="0.25">
      <c r="A769" t="s">
        <v>169</v>
      </c>
      <c r="B769" t="s">
        <v>189</v>
      </c>
      <c r="C769" t="s">
        <v>421</v>
      </c>
    </row>
    <row r="770" spans="1:3" x14ac:dyDescent="0.25">
      <c r="A770" t="s">
        <v>169</v>
      </c>
      <c r="B770" t="s">
        <v>189</v>
      </c>
      <c r="C770" t="s">
        <v>423</v>
      </c>
    </row>
    <row r="771" spans="1:3" x14ac:dyDescent="0.25">
      <c r="A771" t="s">
        <v>169</v>
      </c>
      <c r="B771" t="s">
        <v>189</v>
      </c>
      <c r="C771" t="s">
        <v>423</v>
      </c>
    </row>
    <row r="772" spans="1:3" x14ac:dyDescent="0.25">
      <c r="A772" t="s">
        <v>169</v>
      </c>
      <c r="B772" t="s">
        <v>189</v>
      </c>
      <c r="C772" t="s">
        <v>423</v>
      </c>
    </row>
    <row r="773" spans="1:3" x14ac:dyDescent="0.25">
      <c r="A773" t="s">
        <v>169</v>
      </c>
      <c r="B773" t="s">
        <v>189</v>
      </c>
      <c r="C773" t="s">
        <v>422</v>
      </c>
    </row>
    <row r="774" spans="1:3" x14ac:dyDescent="0.25">
      <c r="A774" t="s">
        <v>169</v>
      </c>
      <c r="B774" t="s">
        <v>189</v>
      </c>
      <c r="C774" t="s">
        <v>423</v>
      </c>
    </row>
    <row r="775" spans="1:3" x14ac:dyDescent="0.25">
      <c r="A775" t="s">
        <v>169</v>
      </c>
      <c r="B775" t="s">
        <v>189</v>
      </c>
      <c r="C775" t="s">
        <v>422</v>
      </c>
    </row>
    <row r="776" spans="1:3" x14ac:dyDescent="0.25">
      <c r="A776" t="s">
        <v>169</v>
      </c>
      <c r="B776" t="s">
        <v>189</v>
      </c>
      <c r="C776" t="s">
        <v>423</v>
      </c>
    </row>
    <row r="777" spans="1:3" x14ac:dyDescent="0.25">
      <c r="A777" t="s">
        <v>169</v>
      </c>
      <c r="B777" t="s">
        <v>189</v>
      </c>
      <c r="C777" t="s">
        <v>423</v>
      </c>
    </row>
    <row r="778" spans="1:3" x14ac:dyDescent="0.25">
      <c r="A778" t="s">
        <v>169</v>
      </c>
      <c r="B778" t="s">
        <v>189</v>
      </c>
      <c r="C778" t="s">
        <v>422</v>
      </c>
    </row>
    <row r="779" spans="1:3" x14ac:dyDescent="0.25">
      <c r="A779" t="s">
        <v>169</v>
      </c>
      <c r="B779" t="s">
        <v>189</v>
      </c>
      <c r="C779" t="s">
        <v>423</v>
      </c>
    </row>
    <row r="780" spans="1:3" x14ac:dyDescent="0.25">
      <c r="A780" t="s">
        <v>169</v>
      </c>
      <c r="B780" t="s">
        <v>189</v>
      </c>
      <c r="C780" t="s">
        <v>423</v>
      </c>
    </row>
    <row r="781" spans="1:3" x14ac:dyDescent="0.25">
      <c r="A781" t="s">
        <v>169</v>
      </c>
      <c r="B781" t="s">
        <v>189</v>
      </c>
      <c r="C781" t="s">
        <v>423</v>
      </c>
    </row>
    <row r="782" spans="1:3" x14ac:dyDescent="0.25">
      <c r="A782" t="s">
        <v>169</v>
      </c>
      <c r="B782" t="s">
        <v>189</v>
      </c>
      <c r="C782" t="s">
        <v>422</v>
      </c>
    </row>
    <row r="783" spans="1:3" x14ac:dyDescent="0.25">
      <c r="A783" t="s">
        <v>169</v>
      </c>
      <c r="B783" t="s">
        <v>189</v>
      </c>
      <c r="C783" t="s">
        <v>423</v>
      </c>
    </row>
    <row r="784" spans="1:3" x14ac:dyDescent="0.25">
      <c r="A784" t="s">
        <v>169</v>
      </c>
      <c r="B784" t="s">
        <v>189</v>
      </c>
      <c r="C784" t="s">
        <v>421</v>
      </c>
    </row>
    <row r="785" spans="1:3" x14ac:dyDescent="0.25">
      <c r="A785" t="s">
        <v>169</v>
      </c>
      <c r="B785" t="s">
        <v>189</v>
      </c>
      <c r="C785" t="s">
        <v>421</v>
      </c>
    </row>
    <row r="786" spans="1:3" x14ac:dyDescent="0.25">
      <c r="A786" t="s">
        <v>169</v>
      </c>
      <c r="B786" t="s">
        <v>189</v>
      </c>
      <c r="C786" t="s">
        <v>422</v>
      </c>
    </row>
    <row r="787" spans="1:3" x14ac:dyDescent="0.25">
      <c r="A787" t="s">
        <v>169</v>
      </c>
      <c r="B787" t="s">
        <v>189</v>
      </c>
      <c r="C787" t="s">
        <v>422</v>
      </c>
    </row>
    <row r="788" spans="1:3" x14ac:dyDescent="0.25">
      <c r="A788" t="s">
        <v>169</v>
      </c>
      <c r="B788" t="s">
        <v>189</v>
      </c>
      <c r="C788" t="s">
        <v>422</v>
      </c>
    </row>
    <row r="789" spans="1:3" x14ac:dyDescent="0.25">
      <c r="A789" t="s">
        <v>169</v>
      </c>
      <c r="B789" t="s">
        <v>189</v>
      </c>
      <c r="C789" t="s">
        <v>421</v>
      </c>
    </row>
    <row r="790" spans="1:3" x14ac:dyDescent="0.25">
      <c r="A790" t="s">
        <v>169</v>
      </c>
      <c r="B790" t="s">
        <v>193</v>
      </c>
      <c r="C790" t="s">
        <v>423</v>
      </c>
    </row>
    <row r="791" spans="1:3" x14ac:dyDescent="0.25">
      <c r="A791" t="s">
        <v>169</v>
      </c>
      <c r="B791" t="s">
        <v>193</v>
      </c>
      <c r="C791" t="s">
        <v>422</v>
      </c>
    </row>
    <row r="792" spans="1:3" x14ac:dyDescent="0.25">
      <c r="A792" t="s">
        <v>169</v>
      </c>
      <c r="B792" t="s">
        <v>193</v>
      </c>
      <c r="C792" t="s">
        <v>420</v>
      </c>
    </row>
    <row r="793" spans="1:3" x14ac:dyDescent="0.25">
      <c r="A793" t="s">
        <v>169</v>
      </c>
      <c r="B793" t="s">
        <v>193</v>
      </c>
      <c r="C793" t="s">
        <v>422</v>
      </c>
    </row>
    <row r="794" spans="1:3" x14ac:dyDescent="0.25">
      <c r="A794" t="s">
        <v>169</v>
      </c>
      <c r="B794" t="s">
        <v>193</v>
      </c>
      <c r="C794" t="s">
        <v>422</v>
      </c>
    </row>
    <row r="795" spans="1:3" x14ac:dyDescent="0.25">
      <c r="A795" t="s">
        <v>169</v>
      </c>
      <c r="B795" t="s">
        <v>196</v>
      </c>
      <c r="C795" t="s">
        <v>420</v>
      </c>
    </row>
    <row r="796" spans="1:3" x14ac:dyDescent="0.25">
      <c r="A796" t="s">
        <v>169</v>
      </c>
      <c r="B796" t="s">
        <v>196</v>
      </c>
      <c r="C796" t="s">
        <v>423</v>
      </c>
    </row>
    <row r="797" spans="1:3" x14ac:dyDescent="0.25">
      <c r="A797" t="s">
        <v>169</v>
      </c>
      <c r="B797" t="s">
        <v>196</v>
      </c>
      <c r="C797" t="s">
        <v>420</v>
      </c>
    </row>
    <row r="798" spans="1:3" x14ac:dyDescent="0.25">
      <c r="A798" t="s">
        <v>169</v>
      </c>
      <c r="B798" t="s">
        <v>196</v>
      </c>
      <c r="C798" t="s">
        <v>420</v>
      </c>
    </row>
    <row r="799" spans="1:3" x14ac:dyDescent="0.25">
      <c r="A799" t="s">
        <v>169</v>
      </c>
      <c r="B799" t="s">
        <v>196</v>
      </c>
      <c r="C799" t="s">
        <v>422</v>
      </c>
    </row>
    <row r="800" spans="1:3" x14ac:dyDescent="0.25">
      <c r="A800" t="s">
        <v>169</v>
      </c>
      <c r="B800" t="s">
        <v>196</v>
      </c>
      <c r="C800" t="s">
        <v>421</v>
      </c>
    </row>
    <row r="801" spans="1:3" x14ac:dyDescent="0.25">
      <c r="A801" t="s">
        <v>169</v>
      </c>
      <c r="B801" t="s">
        <v>196</v>
      </c>
      <c r="C801" t="s">
        <v>422</v>
      </c>
    </row>
    <row r="802" spans="1:3" x14ac:dyDescent="0.25">
      <c r="A802" t="s">
        <v>169</v>
      </c>
      <c r="B802" t="s">
        <v>196</v>
      </c>
      <c r="C802" t="s">
        <v>421</v>
      </c>
    </row>
    <row r="803" spans="1:3" x14ac:dyDescent="0.25">
      <c r="A803" t="s">
        <v>169</v>
      </c>
      <c r="B803" t="s">
        <v>196</v>
      </c>
      <c r="C803" t="s">
        <v>420</v>
      </c>
    </row>
    <row r="804" spans="1:3" x14ac:dyDescent="0.25">
      <c r="A804" t="s">
        <v>169</v>
      </c>
      <c r="B804" t="s">
        <v>196</v>
      </c>
      <c r="C804" t="s">
        <v>420</v>
      </c>
    </row>
    <row r="805" spans="1:3" x14ac:dyDescent="0.25">
      <c r="A805" t="s">
        <v>169</v>
      </c>
      <c r="B805" t="s">
        <v>196</v>
      </c>
      <c r="C805" t="s">
        <v>421</v>
      </c>
    </row>
    <row r="806" spans="1:3" x14ac:dyDescent="0.25">
      <c r="A806" t="s">
        <v>169</v>
      </c>
      <c r="B806" t="s">
        <v>196</v>
      </c>
      <c r="C806" t="s">
        <v>420</v>
      </c>
    </row>
    <row r="807" spans="1:3" x14ac:dyDescent="0.25">
      <c r="A807" t="s">
        <v>169</v>
      </c>
      <c r="B807" t="s">
        <v>196</v>
      </c>
      <c r="C807" t="s">
        <v>423</v>
      </c>
    </row>
    <row r="808" spans="1:3" x14ac:dyDescent="0.25">
      <c r="A808" t="s">
        <v>169</v>
      </c>
      <c r="B808" t="s">
        <v>196</v>
      </c>
      <c r="C808" t="s">
        <v>421</v>
      </c>
    </row>
    <row r="809" spans="1:3" x14ac:dyDescent="0.25">
      <c r="A809" t="s">
        <v>169</v>
      </c>
      <c r="B809" t="s">
        <v>196</v>
      </c>
      <c r="C809" t="s">
        <v>421</v>
      </c>
    </row>
    <row r="810" spans="1:3" x14ac:dyDescent="0.25">
      <c r="A810" t="s">
        <v>169</v>
      </c>
      <c r="B810" t="s">
        <v>196</v>
      </c>
      <c r="C810" t="s">
        <v>420</v>
      </c>
    </row>
    <row r="811" spans="1:3" x14ac:dyDescent="0.25">
      <c r="A811" t="s">
        <v>169</v>
      </c>
      <c r="B811" t="s">
        <v>196</v>
      </c>
      <c r="C811" t="s">
        <v>420</v>
      </c>
    </row>
    <row r="812" spans="1:3" x14ac:dyDescent="0.25">
      <c r="A812" t="s">
        <v>169</v>
      </c>
      <c r="B812" t="s">
        <v>196</v>
      </c>
      <c r="C812" t="s">
        <v>420</v>
      </c>
    </row>
    <row r="813" spans="1:3" x14ac:dyDescent="0.25">
      <c r="A813" t="s">
        <v>169</v>
      </c>
      <c r="B813" t="s">
        <v>196</v>
      </c>
      <c r="C813" t="s">
        <v>420</v>
      </c>
    </row>
    <row r="814" spans="1:3" x14ac:dyDescent="0.25">
      <c r="A814" t="s">
        <v>169</v>
      </c>
      <c r="B814" t="s">
        <v>196</v>
      </c>
      <c r="C814" t="s">
        <v>420</v>
      </c>
    </row>
    <row r="815" spans="1:3" x14ac:dyDescent="0.25">
      <c r="A815" t="s">
        <v>169</v>
      </c>
      <c r="B815" t="s">
        <v>196</v>
      </c>
      <c r="C815" t="s">
        <v>421</v>
      </c>
    </row>
    <row r="816" spans="1:3" x14ac:dyDescent="0.25">
      <c r="A816" t="s">
        <v>169</v>
      </c>
      <c r="B816" t="s">
        <v>196</v>
      </c>
      <c r="C816" t="s">
        <v>421</v>
      </c>
    </row>
    <row r="817" spans="1:3" x14ac:dyDescent="0.25">
      <c r="A817" t="s">
        <v>169</v>
      </c>
      <c r="B817" t="s">
        <v>196</v>
      </c>
      <c r="C817" t="s">
        <v>421</v>
      </c>
    </row>
    <row r="818" spans="1:3" x14ac:dyDescent="0.25">
      <c r="A818" t="s">
        <v>169</v>
      </c>
      <c r="B818" t="s">
        <v>200</v>
      </c>
      <c r="C818" t="s">
        <v>421</v>
      </c>
    </row>
    <row r="819" spans="1:3" x14ac:dyDescent="0.25">
      <c r="A819" t="s">
        <v>169</v>
      </c>
      <c r="B819" t="s">
        <v>200</v>
      </c>
      <c r="C819" t="s">
        <v>423</v>
      </c>
    </row>
    <row r="820" spans="1:3" x14ac:dyDescent="0.25">
      <c r="A820" t="s">
        <v>169</v>
      </c>
      <c r="B820" t="s">
        <v>200</v>
      </c>
      <c r="C820" t="s">
        <v>423</v>
      </c>
    </row>
    <row r="821" spans="1:3" x14ac:dyDescent="0.25">
      <c r="A821" t="s">
        <v>169</v>
      </c>
      <c r="B821" t="s">
        <v>200</v>
      </c>
      <c r="C821" t="s">
        <v>421</v>
      </c>
    </row>
    <row r="822" spans="1:3" x14ac:dyDescent="0.25">
      <c r="A822" t="s">
        <v>169</v>
      </c>
      <c r="B822" t="s">
        <v>200</v>
      </c>
      <c r="C822" t="s">
        <v>423</v>
      </c>
    </row>
    <row r="823" spans="1:3" x14ac:dyDescent="0.25">
      <c r="A823" t="s">
        <v>169</v>
      </c>
      <c r="B823" t="s">
        <v>200</v>
      </c>
      <c r="C823" t="s">
        <v>423</v>
      </c>
    </row>
    <row r="824" spans="1:3" x14ac:dyDescent="0.25">
      <c r="A824" t="s">
        <v>169</v>
      </c>
      <c r="B824" t="s">
        <v>203</v>
      </c>
      <c r="C824" t="s">
        <v>420</v>
      </c>
    </row>
    <row r="825" spans="1:3" x14ac:dyDescent="0.25">
      <c r="A825" t="s">
        <v>169</v>
      </c>
      <c r="B825" t="s">
        <v>203</v>
      </c>
      <c r="C825" t="s">
        <v>421</v>
      </c>
    </row>
    <row r="826" spans="1:3" x14ac:dyDescent="0.25">
      <c r="A826" t="s">
        <v>169</v>
      </c>
      <c r="B826" t="s">
        <v>203</v>
      </c>
      <c r="C826" t="s">
        <v>421</v>
      </c>
    </row>
    <row r="827" spans="1:3" x14ac:dyDescent="0.25">
      <c r="A827" t="s">
        <v>169</v>
      </c>
      <c r="B827" t="s">
        <v>203</v>
      </c>
      <c r="C827" t="s">
        <v>420</v>
      </c>
    </row>
    <row r="828" spans="1:3" x14ac:dyDescent="0.25">
      <c r="A828" t="s">
        <v>169</v>
      </c>
      <c r="B828" t="s">
        <v>203</v>
      </c>
      <c r="C828" t="s">
        <v>422</v>
      </c>
    </row>
    <row r="829" spans="1:3" x14ac:dyDescent="0.25">
      <c r="A829" t="s">
        <v>169</v>
      </c>
      <c r="B829" t="s">
        <v>203</v>
      </c>
      <c r="C829" t="s">
        <v>423</v>
      </c>
    </row>
    <row r="830" spans="1:3" x14ac:dyDescent="0.25">
      <c r="A830" t="s">
        <v>169</v>
      </c>
      <c r="B830" t="s">
        <v>203</v>
      </c>
      <c r="C830" t="s">
        <v>423</v>
      </c>
    </row>
    <row r="831" spans="1:3" x14ac:dyDescent="0.25">
      <c r="A831" t="s">
        <v>169</v>
      </c>
      <c r="B831" t="s">
        <v>203</v>
      </c>
      <c r="C831" t="s">
        <v>423</v>
      </c>
    </row>
    <row r="832" spans="1:3" x14ac:dyDescent="0.25">
      <c r="A832" t="s">
        <v>169</v>
      </c>
      <c r="B832" t="s">
        <v>203</v>
      </c>
      <c r="C832" t="s">
        <v>423</v>
      </c>
    </row>
    <row r="833" spans="1:3" x14ac:dyDescent="0.25">
      <c r="A833" t="s">
        <v>169</v>
      </c>
      <c r="B833" t="s">
        <v>206</v>
      </c>
      <c r="C833" t="s">
        <v>420</v>
      </c>
    </row>
    <row r="834" spans="1:3" x14ac:dyDescent="0.25">
      <c r="A834" t="s">
        <v>169</v>
      </c>
      <c r="B834" t="s">
        <v>206</v>
      </c>
      <c r="C834" t="s">
        <v>420</v>
      </c>
    </row>
    <row r="835" spans="1:3" x14ac:dyDescent="0.25">
      <c r="A835" t="s">
        <v>169</v>
      </c>
      <c r="B835" t="s">
        <v>206</v>
      </c>
      <c r="C835" t="s">
        <v>420</v>
      </c>
    </row>
    <row r="836" spans="1:3" x14ac:dyDescent="0.25">
      <c r="A836" t="s">
        <v>169</v>
      </c>
      <c r="B836" t="s">
        <v>206</v>
      </c>
      <c r="C836" t="s">
        <v>423</v>
      </c>
    </row>
    <row r="837" spans="1:3" x14ac:dyDescent="0.25">
      <c r="A837" t="s">
        <v>169</v>
      </c>
      <c r="B837" t="s">
        <v>206</v>
      </c>
      <c r="C837" t="s">
        <v>421</v>
      </c>
    </row>
    <row r="838" spans="1:3" x14ac:dyDescent="0.25">
      <c r="A838" t="s">
        <v>169</v>
      </c>
      <c r="B838" t="s">
        <v>206</v>
      </c>
      <c r="C838" t="s">
        <v>421</v>
      </c>
    </row>
    <row r="839" spans="1:3" x14ac:dyDescent="0.25">
      <c r="A839" t="s">
        <v>169</v>
      </c>
      <c r="B839" t="s">
        <v>206</v>
      </c>
      <c r="C839" t="s">
        <v>420</v>
      </c>
    </row>
    <row r="840" spans="1:3" x14ac:dyDescent="0.25">
      <c r="A840" t="s">
        <v>169</v>
      </c>
      <c r="B840" t="s">
        <v>206</v>
      </c>
      <c r="C840" t="s">
        <v>421</v>
      </c>
    </row>
    <row r="841" spans="1:3" x14ac:dyDescent="0.25">
      <c r="A841" t="s">
        <v>169</v>
      </c>
      <c r="B841" t="s">
        <v>206</v>
      </c>
      <c r="C841" t="s">
        <v>421</v>
      </c>
    </row>
    <row r="842" spans="1:3" x14ac:dyDescent="0.25">
      <c r="A842" t="s">
        <v>169</v>
      </c>
      <c r="B842" t="s">
        <v>206</v>
      </c>
      <c r="C842" t="s">
        <v>422</v>
      </c>
    </row>
    <row r="843" spans="1:3" x14ac:dyDescent="0.25">
      <c r="A843" t="s">
        <v>169</v>
      </c>
      <c r="B843" t="s">
        <v>206</v>
      </c>
      <c r="C843" t="s">
        <v>423</v>
      </c>
    </row>
    <row r="844" spans="1:3" x14ac:dyDescent="0.25">
      <c r="A844" t="s">
        <v>169</v>
      </c>
      <c r="B844" t="s">
        <v>206</v>
      </c>
      <c r="C844" t="s">
        <v>422</v>
      </c>
    </row>
    <row r="845" spans="1:3" x14ac:dyDescent="0.25">
      <c r="A845" t="s">
        <v>169</v>
      </c>
      <c r="B845" t="s">
        <v>206</v>
      </c>
      <c r="C845" t="s">
        <v>423</v>
      </c>
    </row>
    <row r="846" spans="1:3" x14ac:dyDescent="0.25">
      <c r="A846" t="s">
        <v>169</v>
      </c>
      <c r="B846" t="s">
        <v>206</v>
      </c>
      <c r="C846" t="s">
        <v>422</v>
      </c>
    </row>
    <row r="847" spans="1:3" x14ac:dyDescent="0.25">
      <c r="A847" t="s">
        <v>169</v>
      </c>
      <c r="B847" t="s">
        <v>206</v>
      </c>
      <c r="C847" t="s">
        <v>423</v>
      </c>
    </row>
    <row r="848" spans="1:3" x14ac:dyDescent="0.25">
      <c r="A848" t="s">
        <v>169</v>
      </c>
      <c r="B848" t="s">
        <v>206</v>
      </c>
      <c r="C848" t="s">
        <v>423</v>
      </c>
    </row>
    <row r="849" spans="1:3" x14ac:dyDescent="0.25">
      <c r="A849" t="s">
        <v>169</v>
      </c>
      <c r="B849" t="s">
        <v>206</v>
      </c>
      <c r="C849" t="s">
        <v>422</v>
      </c>
    </row>
    <row r="850" spans="1:3" x14ac:dyDescent="0.25">
      <c r="A850" t="s">
        <v>169</v>
      </c>
      <c r="B850" t="s">
        <v>2292</v>
      </c>
      <c r="C850" t="s">
        <v>423</v>
      </c>
    </row>
    <row r="851" spans="1:3" x14ac:dyDescent="0.25">
      <c r="A851" t="s">
        <v>169</v>
      </c>
      <c r="B851" t="s">
        <v>2292</v>
      </c>
      <c r="C851" t="s">
        <v>423</v>
      </c>
    </row>
    <row r="852" spans="1:3" x14ac:dyDescent="0.25">
      <c r="A852" t="s">
        <v>169</v>
      </c>
      <c r="B852" t="s">
        <v>2292</v>
      </c>
      <c r="C852" t="s">
        <v>423</v>
      </c>
    </row>
    <row r="853" spans="1:3" x14ac:dyDescent="0.25">
      <c r="A853" t="s">
        <v>169</v>
      </c>
      <c r="B853" t="s">
        <v>2292</v>
      </c>
      <c r="C853" t="s">
        <v>422</v>
      </c>
    </row>
    <row r="854" spans="1:3" x14ac:dyDescent="0.25">
      <c r="A854" t="s">
        <v>169</v>
      </c>
      <c r="B854" t="s">
        <v>2292</v>
      </c>
      <c r="C854" t="s">
        <v>421</v>
      </c>
    </row>
    <row r="855" spans="1:3" x14ac:dyDescent="0.25">
      <c r="A855" t="s">
        <v>169</v>
      </c>
      <c r="B855" t="s">
        <v>2292</v>
      </c>
      <c r="C855" t="s">
        <v>422</v>
      </c>
    </row>
    <row r="856" spans="1:3" x14ac:dyDescent="0.25">
      <c r="A856" t="s">
        <v>169</v>
      </c>
      <c r="B856" t="s">
        <v>2294</v>
      </c>
      <c r="C856" t="s">
        <v>421</v>
      </c>
    </row>
    <row r="857" spans="1:3" x14ac:dyDescent="0.25">
      <c r="A857" t="s">
        <v>169</v>
      </c>
      <c r="B857" t="s">
        <v>2294</v>
      </c>
      <c r="C857" t="s">
        <v>423</v>
      </c>
    </row>
    <row r="858" spans="1:3" x14ac:dyDescent="0.25">
      <c r="A858" t="s">
        <v>169</v>
      </c>
      <c r="B858" t="s">
        <v>2294</v>
      </c>
      <c r="C858" t="s">
        <v>420</v>
      </c>
    </row>
    <row r="859" spans="1:3" x14ac:dyDescent="0.25">
      <c r="A859" t="s">
        <v>169</v>
      </c>
      <c r="B859" t="s">
        <v>2294</v>
      </c>
      <c r="C859" t="s">
        <v>421</v>
      </c>
    </row>
    <row r="860" spans="1:3" x14ac:dyDescent="0.25">
      <c r="A860" t="s">
        <v>169</v>
      </c>
      <c r="B860" t="s">
        <v>2294</v>
      </c>
      <c r="C860" t="s">
        <v>422</v>
      </c>
    </row>
    <row r="861" spans="1:3" x14ac:dyDescent="0.25">
      <c r="A861" t="s">
        <v>169</v>
      </c>
      <c r="B861" t="s">
        <v>2294</v>
      </c>
      <c r="C861" t="s">
        <v>422</v>
      </c>
    </row>
    <row r="862" spans="1:3" x14ac:dyDescent="0.25">
      <c r="A862" t="s">
        <v>169</v>
      </c>
      <c r="B862" t="s">
        <v>2294</v>
      </c>
      <c r="C862" t="s">
        <v>422</v>
      </c>
    </row>
    <row r="863" spans="1:3" x14ac:dyDescent="0.25">
      <c r="A863" t="s">
        <v>169</v>
      </c>
      <c r="B863" t="s">
        <v>2294</v>
      </c>
      <c r="C863" t="s">
        <v>421</v>
      </c>
    </row>
    <row r="864" spans="1:3" x14ac:dyDescent="0.25">
      <c r="A864" t="s">
        <v>210</v>
      </c>
      <c r="B864" t="s">
        <v>211</v>
      </c>
      <c r="C864" t="s">
        <v>420</v>
      </c>
    </row>
    <row r="865" spans="1:3" x14ac:dyDescent="0.25">
      <c r="A865" t="s">
        <v>210</v>
      </c>
      <c r="B865" t="s">
        <v>211</v>
      </c>
      <c r="C865" t="s">
        <v>420</v>
      </c>
    </row>
    <row r="866" spans="1:3" x14ac:dyDescent="0.25">
      <c r="A866" t="s">
        <v>210</v>
      </c>
      <c r="B866" t="s">
        <v>211</v>
      </c>
      <c r="C866" t="s">
        <v>420</v>
      </c>
    </row>
    <row r="867" spans="1:3" x14ac:dyDescent="0.25">
      <c r="A867" t="s">
        <v>210</v>
      </c>
      <c r="B867" t="s">
        <v>211</v>
      </c>
      <c r="C867" t="s">
        <v>420</v>
      </c>
    </row>
    <row r="868" spans="1:3" x14ac:dyDescent="0.25">
      <c r="A868" t="s">
        <v>210</v>
      </c>
      <c r="B868" t="s">
        <v>211</v>
      </c>
      <c r="C868" t="s">
        <v>420</v>
      </c>
    </row>
    <row r="869" spans="1:3" x14ac:dyDescent="0.25">
      <c r="A869" t="s">
        <v>210</v>
      </c>
      <c r="B869" t="s">
        <v>211</v>
      </c>
      <c r="C869" t="s">
        <v>420</v>
      </c>
    </row>
    <row r="870" spans="1:3" x14ac:dyDescent="0.25">
      <c r="A870" t="s">
        <v>210</v>
      </c>
      <c r="B870" t="s">
        <v>211</v>
      </c>
      <c r="C870" t="s">
        <v>420</v>
      </c>
    </row>
    <row r="871" spans="1:3" x14ac:dyDescent="0.25">
      <c r="A871" t="s">
        <v>210</v>
      </c>
      <c r="B871" t="s">
        <v>211</v>
      </c>
      <c r="C871" t="s">
        <v>420</v>
      </c>
    </row>
    <row r="872" spans="1:3" x14ac:dyDescent="0.25">
      <c r="A872" t="s">
        <v>210</v>
      </c>
      <c r="B872" t="s">
        <v>211</v>
      </c>
      <c r="C872" t="s">
        <v>420</v>
      </c>
    </row>
    <row r="873" spans="1:3" x14ac:dyDescent="0.25">
      <c r="A873" t="s">
        <v>210</v>
      </c>
      <c r="B873" t="s">
        <v>211</v>
      </c>
      <c r="C873" t="s">
        <v>420</v>
      </c>
    </row>
    <row r="874" spans="1:3" x14ac:dyDescent="0.25">
      <c r="A874" t="s">
        <v>210</v>
      </c>
      <c r="B874" t="s">
        <v>211</v>
      </c>
      <c r="C874" t="s">
        <v>420</v>
      </c>
    </row>
    <row r="875" spans="1:3" x14ac:dyDescent="0.25">
      <c r="A875" t="s">
        <v>210</v>
      </c>
      <c r="B875" t="s">
        <v>211</v>
      </c>
      <c r="C875" t="s">
        <v>420</v>
      </c>
    </row>
    <row r="876" spans="1:3" x14ac:dyDescent="0.25">
      <c r="A876" t="s">
        <v>210</v>
      </c>
      <c r="B876" t="s">
        <v>211</v>
      </c>
      <c r="C876" t="s">
        <v>420</v>
      </c>
    </row>
    <row r="877" spans="1:3" x14ac:dyDescent="0.25">
      <c r="A877" t="s">
        <v>210</v>
      </c>
      <c r="B877" t="s">
        <v>211</v>
      </c>
      <c r="C877" t="s">
        <v>421</v>
      </c>
    </row>
    <row r="878" spans="1:3" x14ac:dyDescent="0.25">
      <c r="A878" t="s">
        <v>210</v>
      </c>
      <c r="B878" t="s">
        <v>211</v>
      </c>
      <c r="C878" t="s">
        <v>421</v>
      </c>
    </row>
    <row r="879" spans="1:3" x14ac:dyDescent="0.25">
      <c r="A879" t="s">
        <v>210</v>
      </c>
      <c r="B879" t="s">
        <v>211</v>
      </c>
      <c r="C879" t="s">
        <v>421</v>
      </c>
    </row>
    <row r="880" spans="1:3" x14ac:dyDescent="0.25">
      <c r="A880" t="s">
        <v>210</v>
      </c>
      <c r="B880" t="s">
        <v>211</v>
      </c>
      <c r="C880" t="s">
        <v>420</v>
      </c>
    </row>
    <row r="881" spans="1:3" x14ac:dyDescent="0.25">
      <c r="A881" t="s">
        <v>210</v>
      </c>
      <c r="B881" t="s">
        <v>211</v>
      </c>
      <c r="C881" t="s">
        <v>420</v>
      </c>
    </row>
    <row r="882" spans="1:3" x14ac:dyDescent="0.25">
      <c r="A882" t="s">
        <v>210</v>
      </c>
      <c r="B882" t="s">
        <v>211</v>
      </c>
      <c r="C882" t="s">
        <v>420</v>
      </c>
    </row>
    <row r="883" spans="1:3" x14ac:dyDescent="0.25">
      <c r="A883" t="s">
        <v>210</v>
      </c>
      <c r="B883" t="s">
        <v>211</v>
      </c>
      <c r="C883" t="s">
        <v>421</v>
      </c>
    </row>
    <row r="884" spans="1:3" x14ac:dyDescent="0.25">
      <c r="A884" t="s">
        <v>210</v>
      </c>
      <c r="B884" t="s">
        <v>211</v>
      </c>
      <c r="C884" t="s">
        <v>422</v>
      </c>
    </row>
    <row r="885" spans="1:3" x14ac:dyDescent="0.25">
      <c r="A885" t="s">
        <v>210</v>
      </c>
      <c r="B885" t="s">
        <v>211</v>
      </c>
      <c r="C885" t="s">
        <v>421</v>
      </c>
    </row>
    <row r="886" spans="1:3" x14ac:dyDescent="0.25">
      <c r="A886" t="s">
        <v>210</v>
      </c>
      <c r="B886" t="s">
        <v>211</v>
      </c>
      <c r="C886" t="s">
        <v>420</v>
      </c>
    </row>
    <row r="887" spans="1:3" x14ac:dyDescent="0.25">
      <c r="A887" t="s">
        <v>210</v>
      </c>
      <c r="B887" t="s">
        <v>215</v>
      </c>
      <c r="C887" t="s">
        <v>420</v>
      </c>
    </row>
    <row r="888" spans="1:3" x14ac:dyDescent="0.25">
      <c r="A888" t="s">
        <v>210</v>
      </c>
      <c r="B888" t="s">
        <v>218</v>
      </c>
      <c r="C888" t="s">
        <v>421</v>
      </c>
    </row>
    <row r="889" spans="1:3" x14ac:dyDescent="0.25">
      <c r="A889" t="s">
        <v>210</v>
      </c>
      <c r="B889" t="s">
        <v>218</v>
      </c>
      <c r="C889" t="s">
        <v>421</v>
      </c>
    </row>
    <row r="890" spans="1:3" x14ac:dyDescent="0.25">
      <c r="A890" t="s">
        <v>210</v>
      </c>
      <c r="B890" t="s">
        <v>218</v>
      </c>
      <c r="C890" t="s">
        <v>420</v>
      </c>
    </row>
    <row r="891" spans="1:3" x14ac:dyDescent="0.25">
      <c r="A891" t="s">
        <v>210</v>
      </c>
      <c r="B891" t="s">
        <v>218</v>
      </c>
      <c r="C891" t="s">
        <v>420</v>
      </c>
    </row>
    <row r="892" spans="1:3" x14ac:dyDescent="0.25">
      <c r="A892" t="s">
        <v>210</v>
      </c>
      <c r="B892" t="s">
        <v>218</v>
      </c>
      <c r="C892" t="s">
        <v>420</v>
      </c>
    </row>
    <row r="893" spans="1:3" x14ac:dyDescent="0.25">
      <c r="A893" t="s">
        <v>210</v>
      </c>
      <c r="B893" t="s">
        <v>218</v>
      </c>
      <c r="C893" t="s">
        <v>420</v>
      </c>
    </row>
    <row r="894" spans="1:3" x14ac:dyDescent="0.25">
      <c r="A894" t="s">
        <v>210</v>
      </c>
      <c r="B894" t="s">
        <v>218</v>
      </c>
      <c r="C894" t="s">
        <v>420</v>
      </c>
    </row>
    <row r="895" spans="1:3" x14ac:dyDescent="0.25">
      <c r="A895" t="s">
        <v>210</v>
      </c>
      <c r="B895" t="s">
        <v>218</v>
      </c>
      <c r="C895" t="s">
        <v>420</v>
      </c>
    </row>
    <row r="896" spans="1:3" x14ac:dyDescent="0.25">
      <c r="A896" t="s">
        <v>210</v>
      </c>
      <c r="B896" t="s">
        <v>218</v>
      </c>
      <c r="C896" t="s">
        <v>420</v>
      </c>
    </row>
    <row r="897" spans="1:3" x14ac:dyDescent="0.25">
      <c r="A897" t="s">
        <v>210</v>
      </c>
      <c r="B897" t="s">
        <v>218</v>
      </c>
      <c r="C897" t="s">
        <v>421</v>
      </c>
    </row>
    <row r="898" spans="1:3" x14ac:dyDescent="0.25">
      <c r="A898" t="s">
        <v>210</v>
      </c>
      <c r="B898" t="s">
        <v>218</v>
      </c>
      <c r="C898" t="s">
        <v>421</v>
      </c>
    </row>
    <row r="899" spans="1:3" x14ac:dyDescent="0.25">
      <c r="A899" t="s">
        <v>210</v>
      </c>
      <c r="B899" t="s">
        <v>218</v>
      </c>
      <c r="C899" t="s">
        <v>421</v>
      </c>
    </row>
    <row r="900" spans="1:3" x14ac:dyDescent="0.25">
      <c r="A900" t="s">
        <v>210</v>
      </c>
      <c r="B900" t="s">
        <v>218</v>
      </c>
      <c r="C900" t="s">
        <v>420</v>
      </c>
    </row>
    <row r="901" spans="1:3" x14ac:dyDescent="0.25">
      <c r="A901" t="s">
        <v>210</v>
      </c>
      <c r="B901" t="s">
        <v>218</v>
      </c>
      <c r="C901" t="s">
        <v>420</v>
      </c>
    </row>
    <row r="902" spans="1:3" x14ac:dyDescent="0.25">
      <c r="A902" t="s">
        <v>210</v>
      </c>
      <c r="B902" t="s">
        <v>218</v>
      </c>
      <c r="C902" t="s">
        <v>420</v>
      </c>
    </row>
    <row r="903" spans="1:3" x14ac:dyDescent="0.25">
      <c r="A903" t="s">
        <v>210</v>
      </c>
      <c r="B903" t="s">
        <v>218</v>
      </c>
      <c r="C903" t="s">
        <v>420</v>
      </c>
    </row>
    <row r="904" spans="1:3" x14ac:dyDescent="0.25">
      <c r="A904" t="s">
        <v>210</v>
      </c>
      <c r="B904" t="s">
        <v>218</v>
      </c>
      <c r="C904" t="s">
        <v>420</v>
      </c>
    </row>
    <row r="905" spans="1:3" x14ac:dyDescent="0.25">
      <c r="A905" t="s">
        <v>210</v>
      </c>
      <c r="B905" t="s">
        <v>218</v>
      </c>
      <c r="C905" t="s">
        <v>420</v>
      </c>
    </row>
    <row r="906" spans="1:3" x14ac:dyDescent="0.25">
      <c r="A906" t="s">
        <v>210</v>
      </c>
      <c r="B906" t="s">
        <v>218</v>
      </c>
      <c r="C906" t="s">
        <v>420</v>
      </c>
    </row>
    <row r="907" spans="1:3" x14ac:dyDescent="0.25">
      <c r="A907" t="s">
        <v>210</v>
      </c>
      <c r="B907" t="s">
        <v>218</v>
      </c>
      <c r="C907" t="s">
        <v>420</v>
      </c>
    </row>
    <row r="908" spans="1:3" x14ac:dyDescent="0.25">
      <c r="A908" t="s">
        <v>210</v>
      </c>
      <c r="B908" t="s">
        <v>218</v>
      </c>
      <c r="C908" t="s">
        <v>421</v>
      </c>
    </row>
    <row r="909" spans="1:3" x14ac:dyDescent="0.25">
      <c r="A909" t="s">
        <v>210</v>
      </c>
      <c r="B909" t="s">
        <v>218</v>
      </c>
      <c r="C909" t="s">
        <v>420</v>
      </c>
    </row>
    <row r="910" spans="1:3" x14ac:dyDescent="0.25">
      <c r="A910" t="s">
        <v>210</v>
      </c>
      <c r="B910" t="s">
        <v>218</v>
      </c>
      <c r="C910" t="s">
        <v>420</v>
      </c>
    </row>
    <row r="911" spans="1:3" x14ac:dyDescent="0.25">
      <c r="A911" t="s">
        <v>210</v>
      </c>
      <c r="B911" t="s">
        <v>218</v>
      </c>
      <c r="C911" t="s">
        <v>420</v>
      </c>
    </row>
    <row r="912" spans="1:3" x14ac:dyDescent="0.25">
      <c r="A912" t="s">
        <v>210</v>
      </c>
      <c r="B912" t="s">
        <v>218</v>
      </c>
      <c r="C912" t="s">
        <v>420</v>
      </c>
    </row>
    <row r="913" spans="1:3" x14ac:dyDescent="0.25">
      <c r="A913" t="s">
        <v>210</v>
      </c>
      <c r="B913" t="s">
        <v>218</v>
      </c>
      <c r="C913" t="s">
        <v>420</v>
      </c>
    </row>
    <row r="914" spans="1:3" x14ac:dyDescent="0.25">
      <c r="A914" t="s">
        <v>210</v>
      </c>
      <c r="B914" t="s">
        <v>218</v>
      </c>
      <c r="C914" t="s">
        <v>421</v>
      </c>
    </row>
    <row r="915" spans="1:3" x14ac:dyDescent="0.25">
      <c r="A915" t="s">
        <v>210</v>
      </c>
      <c r="B915" t="s">
        <v>218</v>
      </c>
      <c r="C915" t="s">
        <v>422</v>
      </c>
    </row>
    <row r="916" spans="1:3" x14ac:dyDescent="0.25">
      <c r="A916" t="s">
        <v>210</v>
      </c>
      <c r="B916" t="s">
        <v>221</v>
      </c>
      <c r="C916" t="s">
        <v>421</v>
      </c>
    </row>
    <row r="917" spans="1:3" x14ac:dyDescent="0.25">
      <c r="A917" t="s">
        <v>210</v>
      </c>
      <c r="B917" t="s">
        <v>221</v>
      </c>
      <c r="C917" t="s">
        <v>421</v>
      </c>
    </row>
    <row r="918" spans="1:3" x14ac:dyDescent="0.25">
      <c r="A918" t="s">
        <v>210</v>
      </c>
      <c r="B918" t="s">
        <v>221</v>
      </c>
      <c r="C918" t="s">
        <v>421</v>
      </c>
    </row>
    <row r="919" spans="1:3" x14ac:dyDescent="0.25">
      <c r="A919" t="s">
        <v>210</v>
      </c>
      <c r="B919" t="s">
        <v>221</v>
      </c>
      <c r="C919" t="s">
        <v>422</v>
      </c>
    </row>
    <row r="920" spans="1:3" x14ac:dyDescent="0.25">
      <c r="A920" t="s">
        <v>210</v>
      </c>
      <c r="B920" t="s">
        <v>221</v>
      </c>
      <c r="C920" t="s">
        <v>421</v>
      </c>
    </row>
    <row r="921" spans="1:3" x14ac:dyDescent="0.25">
      <c r="A921" t="s">
        <v>210</v>
      </c>
      <c r="B921" t="s">
        <v>221</v>
      </c>
      <c r="C921" t="s">
        <v>422</v>
      </c>
    </row>
    <row r="922" spans="1:3" x14ac:dyDescent="0.25">
      <c r="A922" t="s">
        <v>210</v>
      </c>
      <c r="B922" t="s">
        <v>221</v>
      </c>
      <c r="C922" t="s">
        <v>422</v>
      </c>
    </row>
    <row r="923" spans="1:3" x14ac:dyDescent="0.25">
      <c r="A923" t="s">
        <v>210</v>
      </c>
      <c r="B923" t="s">
        <v>221</v>
      </c>
      <c r="C923" t="s">
        <v>421</v>
      </c>
    </row>
    <row r="924" spans="1:3" x14ac:dyDescent="0.25">
      <c r="A924" t="s">
        <v>210</v>
      </c>
      <c r="B924" t="s">
        <v>221</v>
      </c>
      <c r="C924" t="s">
        <v>422</v>
      </c>
    </row>
    <row r="925" spans="1:3" x14ac:dyDescent="0.25">
      <c r="A925" t="s">
        <v>210</v>
      </c>
      <c r="B925" t="s">
        <v>221</v>
      </c>
      <c r="C925" t="s">
        <v>422</v>
      </c>
    </row>
    <row r="926" spans="1:3" x14ac:dyDescent="0.25">
      <c r="A926" t="s">
        <v>210</v>
      </c>
      <c r="B926" t="s">
        <v>221</v>
      </c>
      <c r="C926" t="s">
        <v>421</v>
      </c>
    </row>
    <row r="927" spans="1:3" x14ac:dyDescent="0.25">
      <c r="A927" t="s">
        <v>210</v>
      </c>
      <c r="B927" t="s">
        <v>221</v>
      </c>
      <c r="C927" t="s">
        <v>423</v>
      </c>
    </row>
    <row r="928" spans="1:3" x14ac:dyDescent="0.25">
      <c r="A928" t="s">
        <v>210</v>
      </c>
      <c r="B928" t="s">
        <v>221</v>
      </c>
      <c r="C928" t="s">
        <v>422</v>
      </c>
    </row>
    <row r="929" spans="1:3" x14ac:dyDescent="0.25">
      <c r="A929" t="s">
        <v>210</v>
      </c>
      <c r="B929" t="s">
        <v>221</v>
      </c>
      <c r="C929" t="s">
        <v>420</v>
      </c>
    </row>
    <row r="930" spans="1:3" x14ac:dyDescent="0.25">
      <c r="A930" t="s">
        <v>210</v>
      </c>
      <c r="B930" t="s">
        <v>221</v>
      </c>
      <c r="C930" t="s">
        <v>421</v>
      </c>
    </row>
    <row r="931" spans="1:3" x14ac:dyDescent="0.25">
      <c r="A931" t="s">
        <v>210</v>
      </c>
      <c r="B931" t="s">
        <v>221</v>
      </c>
      <c r="C931" t="s">
        <v>422</v>
      </c>
    </row>
    <row r="932" spans="1:3" x14ac:dyDescent="0.25">
      <c r="A932" t="s">
        <v>210</v>
      </c>
      <c r="B932" t="s">
        <v>225</v>
      </c>
      <c r="C932" t="s">
        <v>420</v>
      </c>
    </row>
    <row r="933" spans="1:3" x14ac:dyDescent="0.25">
      <c r="A933" t="s">
        <v>210</v>
      </c>
      <c r="B933" t="s">
        <v>225</v>
      </c>
      <c r="C933" t="s">
        <v>420</v>
      </c>
    </row>
    <row r="934" spans="1:3" x14ac:dyDescent="0.25">
      <c r="A934" t="s">
        <v>210</v>
      </c>
      <c r="B934" t="s">
        <v>225</v>
      </c>
      <c r="C934" t="s">
        <v>420</v>
      </c>
    </row>
    <row r="935" spans="1:3" x14ac:dyDescent="0.25">
      <c r="A935" t="s">
        <v>210</v>
      </c>
      <c r="B935" t="s">
        <v>225</v>
      </c>
      <c r="C935" t="s">
        <v>422</v>
      </c>
    </row>
    <row r="936" spans="1:3" x14ac:dyDescent="0.25">
      <c r="A936" t="s">
        <v>210</v>
      </c>
      <c r="B936" t="s">
        <v>225</v>
      </c>
      <c r="C936" t="s">
        <v>421</v>
      </c>
    </row>
    <row r="937" spans="1:3" x14ac:dyDescent="0.25">
      <c r="A937" t="s">
        <v>210</v>
      </c>
      <c r="B937" t="s">
        <v>225</v>
      </c>
      <c r="C937" t="s">
        <v>421</v>
      </c>
    </row>
    <row r="938" spans="1:3" x14ac:dyDescent="0.25">
      <c r="A938" t="s">
        <v>210</v>
      </c>
      <c r="B938" t="s">
        <v>225</v>
      </c>
      <c r="C938" t="s">
        <v>421</v>
      </c>
    </row>
    <row r="939" spans="1:3" x14ac:dyDescent="0.25">
      <c r="A939" t="s">
        <v>210</v>
      </c>
      <c r="B939" t="s">
        <v>225</v>
      </c>
      <c r="C939" t="s">
        <v>421</v>
      </c>
    </row>
    <row r="940" spans="1:3" x14ac:dyDescent="0.25">
      <c r="A940" t="s">
        <v>210</v>
      </c>
      <c r="B940" t="s">
        <v>225</v>
      </c>
      <c r="C940" t="s">
        <v>420</v>
      </c>
    </row>
    <row r="941" spans="1:3" x14ac:dyDescent="0.25">
      <c r="A941" t="s">
        <v>210</v>
      </c>
      <c r="B941" t="s">
        <v>225</v>
      </c>
      <c r="C941" t="s">
        <v>421</v>
      </c>
    </row>
    <row r="942" spans="1:3" x14ac:dyDescent="0.25">
      <c r="A942" t="s">
        <v>210</v>
      </c>
      <c r="B942" t="s">
        <v>225</v>
      </c>
      <c r="C942" t="s">
        <v>421</v>
      </c>
    </row>
    <row r="943" spans="1:3" x14ac:dyDescent="0.25">
      <c r="A943" t="s">
        <v>210</v>
      </c>
      <c r="B943" t="s">
        <v>225</v>
      </c>
      <c r="C943" t="s">
        <v>421</v>
      </c>
    </row>
    <row r="944" spans="1:3" x14ac:dyDescent="0.25">
      <c r="A944" t="s">
        <v>210</v>
      </c>
      <c r="B944" t="s">
        <v>225</v>
      </c>
      <c r="C944" t="s">
        <v>420</v>
      </c>
    </row>
    <row r="945" spans="1:3" x14ac:dyDescent="0.25">
      <c r="A945" t="s">
        <v>210</v>
      </c>
      <c r="B945" t="s">
        <v>225</v>
      </c>
      <c r="C945" t="s">
        <v>421</v>
      </c>
    </row>
    <row r="946" spans="1:3" x14ac:dyDescent="0.25">
      <c r="A946" t="s">
        <v>210</v>
      </c>
      <c r="B946" t="s">
        <v>225</v>
      </c>
      <c r="C946" t="s">
        <v>420</v>
      </c>
    </row>
    <row r="947" spans="1:3" x14ac:dyDescent="0.25">
      <c r="A947" t="s">
        <v>210</v>
      </c>
      <c r="B947" t="s">
        <v>225</v>
      </c>
      <c r="C947" t="s">
        <v>420</v>
      </c>
    </row>
    <row r="948" spans="1:3" x14ac:dyDescent="0.25">
      <c r="A948" t="s">
        <v>210</v>
      </c>
      <c r="B948" t="s">
        <v>225</v>
      </c>
      <c r="C948" t="s">
        <v>420</v>
      </c>
    </row>
    <row r="949" spans="1:3" x14ac:dyDescent="0.25">
      <c r="A949" t="s">
        <v>210</v>
      </c>
      <c r="B949" t="s">
        <v>225</v>
      </c>
      <c r="C949" t="s">
        <v>420</v>
      </c>
    </row>
    <row r="950" spans="1:3" x14ac:dyDescent="0.25">
      <c r="A950" t="s">
        <v>210</v>
      </c>
      <c r="B950" t="s">
        <v>225</v>
      </c>
      <c r="C950" t="s">
        <v>420</v>
      </c>
    </row>
    <row r="951" spans="1:3" x14ac:dyDescent="0.25">
      <c r="A951" t="s">
        <v>210</v>
      </c>
      <c r="B951" t="s">
        <v>225</v>
      </c>
      <c r="C951" t="s">
        <v>421</v>
      </c>
    </row>
    <row r="952" spans="1:3" x14ac:dyDescent="0.25">
      <c r="A952" t="s">
        <v>210</v>
      </c>
      <c r="B952" t="s">
        <v>227</v>
      </c>
      <c r="C952" t="s">
        <v>421</v>
      </c>
    </row>
    <row r="953" spans="1:3" x14ac:dyDescent="0.25">
      <c r="A953" t="s">
        <v>210</v>
      </c>
      <c r="B953" t="s">
        <v>227</v>
      </c>
      <c r="C953" t="s">
        <v>421</v>
      </c>
    </row>
    <row r="954" spans="1:3" x14ac:dyDescent="0.25">
      <c r="A954" t="s">
        <v>210</v>
      </c>
      <c r="B954" t="s">
        <v>227</v>
      </c>
      <c r="C954" t="s">
        <v>421</v>
      </c>
    </row>
    <row r="955" spans="1:3" x14ac:dyDescent="0.25">
      <c r="A955" t="s">
        <v>210</v>
      </c>
      <c r="B955" t="s">
        <v>227</v>
      </c>
      <c r="C955" t="s">
        <v>423</v>
      </c>
    </row>
    <row r="956" spans="1:3" x14ac:dyDescent="0.25">
      <c r="A956" t="s">
        <v>210</v>
      </c>
      <c r="B956" t="s">
        <v>229</v>
      </c>
      <c r="C956" t="s">
        <v>422</v>
      </c>
    </row>
    <row r="957" spans="1:3" x14ac:dyDescent="0.25">
      <c r="A957" t="s">
        <v>210</v>
      </c>
      <c r="B957" t="s">
        <v>229</v>
      </c>
      <c r="C957" t="s">
        <v>421</v>
      </c>
    </row>
    <row r="958" spans="1:3" x14ac:dyDescent="0.25">
      <c r="A958" t="s">
        <v>210</v>
      </c>
      <c r="B958" t="s">
        <v>229</v>
      </c>
      <c r="C958" t="s">
        <v>421</v>
      </c>
    </row>
    <row r="959" spans="1:3" x14ac:dyDescent="0.25">
      <c r="A959" t="s">
        <v>210</v>
      </c>
      <c r="B959" t="s">
        <v>229</v>
      </c>
      <c r="C959" t="s">
        <v>420</v>
      </c>
    </row>
    <row r="960" spans="1:3" x14ac:dyDescent="0.25">
      <c r="A960" t="s">
        <v>210</v>
      </c>
      <c r="B960" t="s">
        <v>229</v>
      </c>
      <c r="C960" t="s">
        <v>420</v>
      </c>
    </row>
    <row r="961" spans="1:3" x14ac:dyDescent="0.25">
      <c r="A961" t="s">
        <v>210</v>
      </c>
      <c r="B961" t="s">
        <v>229</v>
      </c>
      <c r="C961" t="s">
        <v>422</v>
      </c>
    </row>
    <row r="962" spans="1:3" x14ac:dyDescent="0.25">
      <c r="A962" t="s">
        <v>210</v>
      </c>
      <c r="B962" t="s">
        <v>229</v>
      </c>
      <c r="C962" t="s">
        <v>420</v>
      </c>
    </row>
    <row r="963" spans="1:3" x14ac:dyDescent="0.25">
      <c r="A963" t="s">
        <v>210</v>
      </c>
      <c r="B963" t="s">
        <v>229</v>
      </c>
      <c r="C963" t="s">
        <v>421</v>
      </c>
    </row>
    <row r="964" spans="1:3" x14ac:dyDescent="0.25">
      <c r="A964" t="s">
        <v>210</v>
      </c>
      <c r="B964" t="s">
        <v>229</v>
      </c>
      <c r="C964" t="s">
        <v>420</v>
      </c>
    </row>
    <row r="965" spans="1:3" x14ac:dyDescent="0.25">
      <c r="A965" t="s">
        <v>210</v>
      </c>
      <c r="B965" t="s">
        <v>229</v>
      </c>
      <c r="C965" t="s">
        <v>421</v>
      </c>
    </row>
    <row r="966" spans="1:3" x14ac:dyDescent="0.25">
      <c r="A966" t="s">
        <v>210</v>
      </c>
      <c r="B966" t="s">
        <v>229</v>
      </c>
      <c r="C966" t="s">
        <v>420</v>
      </c>
    </row>
    <row r="967" spans="1:3" x14ac:dyDescent="0.25">
      <c r="A967" t="s">
        <v>210</v>
      </c>
      <c r="B967" t="s">
        <v>229</v>
      </c>
      <c r="C967" t="s">
        <v>421</v>
      </c>
    </row>
    <row r="968" spans="1:3" x14ac:dyDescent="0.25">
      <c r="A968" t="s">
        <v>210</v>
      </c>
      <c r="B968" t="s">
        <v>229</v>
      </c>
      <c r="C968" t="s">
        <v>422</v>
      </c>
    </row>
    <row r="969" spans="1:3" x14ac:dyDescent="0.25">
      <c r="A969" t="s">
        <v>210</v>
      </c>
      <c r="B969" t="s">
        <v>229</v>
      </c>
      <c r="C969" t="s">
        <v>420</v>
      </c>
    </row>
    <row r="970" spans="1:3" x14ac:dyDescent="0.25">
      <c r="A970" t="s">
        <v>210</v>
      </c>
      <c r="B970" t="s">
        <v>229</v>
      </c>
      <c r="C970" t="s">
        <v>420</v>
      </c>
    </row>
    <row r="971" spans="1:3" x14ac:dyDescent="0.25">
      <c r="A971" t="s">
        <v>210</v>
      </c>
      <c r="B971" t="s">
        <v>229</v>
      </c>
      <c r="C971" t="s">
        <v>421</v>
      </c>
    </row>
    <row r="972" spans="1:3" x14ac:dyDescent="0.25">
      <c r="A972" t="s">
        <v>210</v>
      </c>
      <c r="B972" t="s">
        <v>229</v>
      </c>
      <c r="C972" t="s">
        <v>420</v>
      </c>
    </row>
    <row r="973" spans="1:3" x14ac:dyDescent="0.25">
      <c r="A973" t="s">
        <v>210</v>
      </c>
      <c r="B973" t="s">
        <v>229</v>
      </c>
      <c r="C973" t="s">
        <v>420</v>
      </c>
    </row>
    <row r="974" spans="1:3" x14ac:dyDescent="0.25">
      <c r="A974" t="s">
        <v>210</v>
      </c>
      <c r="B974" t="s">
        <v>229</v>
      </c>
      <c r="C974" t="s">
        <v>420</v>
      </c>
    </row>
    <row r="975" spans="1:3" x14ac:dyDescent="0.25">
      <c r="A975" t="s">
        <v>210</v>
      </c>
      <c r="B975" t="s">
        <v>229</v>
      </c>
      <c r="C975" t="s">
        <v>421</v>
      </c>
    </row>
    <row r="976" spans="1:3" x14ac:dyDescent="0.25">
      <c r="A976" t="s">
        <v>210</v>
      </c>
      <c r="B976" t="s">
        <v>229</v>
      </c>
      <c r="C976" t="s">
        <v>422</v>
      </c>
    </row>
    <row r="977" spans="1:3" x14ac:dyDescent="0.25">
      <c r="A977" t="s">
        <v>210</v>
      </c>
      <c r="B977" t="s">
        <v>229</v>
      </c>
      <c r="C977" t="s">
        <v>421</v>
      </c>
    </row>
    <row r="978" spans="1:3" x14ac:dyDescent="0.25">
      <c r="A978" t="s">
        <v>210</v>
      </c>
      <c r="B978" t="s">
        <v>232</v>
      </c>
      <c r="C978" t="s">
        <v>421</v>
      </c>
    </row>
    <row r="979" spans="1:3" x14ac:dyDescent="0.25">
      <c r="A979" t="s">
        <v>210</v>
      </c>
      <c r="B979" t="s">
        <v>232</v>
      </c>
      <c r="C979" t="s">
        <v>421</v>
      </c>
    </row>
    <row r="980" spans="1:3" x14ac:dyDescent="0.25">
      <c r="A980" t="s">
        <v>210</v>
      </c>
      <c r="B980" t="s">
        <v>232</v>
      </c>
      <c r="C980" t="s">
        <v>421</v>
      </c>
    </row>
    <row r="981" spans="1:3" x14ac:dyDescent="0.25">
      <c r="A981" t="s">
        <v>210</v>
      </c>
      <c r="B981" t="s">
        <v>232</v>
      </c>
      <c r="C981" t="s">
        <v>421</v>
      </c>
    </row>
    <row r="982" spans="1:3" x14ac:dyDescent="0.25">
      <c r="A982" t="s">
        <v>210</v>
      </c>
      <c r="B982" t="s">
        <v>232</v>
      </c>
      <c r="C982" t="s">
        <v>421</v>
      </c>
    </row>
    <row r="983" spans="1:3" x14ac:dyDescent="0.25">
      <c r="A983" t="s">
        <v>210</v>
      </c>
      <c r="B983" t="s">
        <v>232</v>
      </c>
      <c r="C983" t="s">
        <v>421</v>
      </c>
    </row>
    <row r="984" spans="1:3" x14ac:dyDescent="0.25">
      <c r="A984" t="s">
        <v>210</v>
      </c>
      <c r="B984" t="s">
        <v>232</v>
      </c>
      <c r="C984" t="s">
        <v>421</v>
      </c>
    </row>
    <row r="985" spans="1:3" x14ac:dyDescent="0.25">
      <c r="A985" t="s">
        <v>210</v>
      </c>
      <c r="B985" t="s">
        <v>232</v>
      </c>
      <c r="C985" t="s">
        <v>421</v>
      </c>
    </row>
    <row r="986" spans="1:3" x14ac:dyDescent="0.25">
      <c r="A986" t="s">
        <v>210</v>
      </c>
      <c r="B986" t="s">
        <v>232</v>
      </c>
      <c r="C986" t="s">
        <v>423</v>
      </c>
    </row>
    <row r="987" spans="1:3" x14ac:dyDescent="0.25">
      <c r="A987" t="s">
        <v>210</v>
      </c>
      <c r="B987" t="s">
        <v>232</v>
      </c>
      <c r="C987" t="s">
        <v>421</v>
      </c>
    </row>
    <row r="988" spans="1:3" x14ac:dyDescent="0.25">
      <c r="A988" t="s">
        <v>210</v>
      </c>
      <c r="B988" t="s">
        <v>232</v>
      </c>
      <c r="C988" t="s">
        <v>420</v>
      </c>
    </row>
    <row r="989" spans="1:3" x14ac:dyDescent="0.25">
      <c r="A989" t="s">
        <v>210</v>
      </c>
      <c r="B989" t="s">
        <v>232</v>
      </c>
      <c r="C989" t="s">
        <v>421</v>
      </c>
    </row>
    <row r="990" spans="1:3" x14ac:dyDescent="0.25">
      <c r="A990" t="s">
        <v>210</v>
      </c>
      <c r="B990" t="s">
        <v>232</v>
      </c>
      <c r="C990" t="s">
        <v>421</v>
      </c>
    </row>
    <row r="991" spans="1:3" x14ac:dyDescent="0.25">
      <c r="A991" t="s">
        <v>210</v>
      </c>
      <c r="B991" t="s">
        <v>232</v>
      </c>
      <c r="C991" t="s">
        <v>421</v>
      </c>
    </row>
    <row r="992" spans="1:3" x14ac:dyDescent="0.25">
      <c r="A992" t="s">
        <v>210</v>
      </c>
      <c r="B992" t="s">
        <v>232</v>
      </c>
      <c r="C992" t="s">
        <v>420</v>
      </c>
    </row>
    <row r="993" spans="1:3" x14ac:dyDescent="0.25">
      <c r="A993" t="s">
        <v>210</v>
      </c>
      <c r="B993" t="s">
        <v>232</v>
      </c>
      <c r="C993" t="s">
        <v>422</v>
      </c>
    </row>
    <row r="994" spans="1:3" x14ac:dyDescent="0.25">
      <c r="A994" t="s">
        <v>210</v>
      </c>
      <c r="B994" t="s">
        <v>232</v>
      </c>
      <c r="C994" t="s">
        <v>421</v>
      </c>
    </row>
    <row r="995" spans="1:3" x14ac:dyDescent="0.25">
      <c r="A995" t="s">
        <v>210</v>
      </c>
      <c r="B995" t="s">
        <v>232</v>
      </c>
      <c r="C995" t="s">
        <v>421</v>
      </c>
    </row>
    <row r="996" spans="1:3" x14ac:dyDescent="0.25">
      <c r="A996" t="s">
        <v>210</v>
      </c>
      <c r="B996" t="s">
        <v>232</v>
      </c>
      <c r="C996" t="s">
        <v>421</v>
      </c>
    </row>
    <row r="997" spans="1:3" x14ac:dyDescent="0.25">
      <c r="A997" t="s">
        <v>210</v>
      </c>
      <c r="B997" t="s">
        <v>232</v>
      </c>
      <c r="C997" t="s">
        <v>421</v>
      </c>
    </row>
    <row r="998" spans="1:3" x14ac:dyDescent="0.25">
      <c r="A998" t="s">
        <v>210</v>
      </c>
      <c r="B998" t="s">
        <v>232</v>
      </c>
      <c r="C998" t="s">
        <v>420</v>
      </c>
    </row>
    <row r="999" spans="1:3" x14ac:dyDescent="0.25">
      <c r="A999" t="s">
        <v>210</v>
      </c>
      <c r="B999" t="s">
        <v>232</v>
      </c>
      <c r="C999" t="s">
        <v>420</v>
      </c>
    </row>
    <row r="1000" spans="1:3" x14ac:dyDescent="0.25">
      <c r="A1000" t="s">
        <v>210</v>
      </c>
      <c r="B1000" t="s">
        <v>232</v>
      </c>
      <c r="C1000" t="s">
        <v>421</v>
      </c>
    </row>
    <row r="1001" spans="1:3" x14ac:dyDescent="0.25">
      <c r="A1001" t="s">
        <v>210</v>
      </c>
      <c r="B1001" t="s">
        <v>232</v>
      </c>
      <c r="C1001" t="s">
        <v>420</v>
      </c>
    </row>
    <row r="1002" spans="1:3" x14ac:dyDescent="0.25">
      <c r="A1002" t="s">
        <v>210</v>
      </c>
      <c r="B1002" t="s">
        <v>232</v>
      </c>
      <c r="C1002" t="s">
        <v>420</v>
      </c>
    </row>
    <row r="1003" spans="1:3" x14ac:dyDescent="0.25">
      <c r="A1003" t="s">
        <v>210</v>
      </c>
      <c r="B1003" t="s">
        <v>232</v>
      </c>
      <c r="C1003" t="s">
        <v>420</v>
      </c>
    </row>
    <row r="1004" spans="1:3" x14ac:dyDescent="0.25">
      <c r="A1004" t="s">
        <v>210</v>
      </c>
      <c r="B1004" t="s">
        <v>232</v>
      </c>
      <c r="C1004" t="s">
        <v>420</v>
      </c>
    </row>
    <row r="1005" spans="1:3" x14ac:dyDescent="0.25">
      <c r="A1005" t="s">
        <v>210</v>
      </c>
      <c r="B1005" t="s">
        <v>232</v>
      </c>
      <c r="C1005" t="s">
        <v>420</v>
      </c>
    </row>
    <row r="1006" spans="1:3" x14ac:dyDescent="0.25">
      <c r="A1006" t="s">
        <v>210</v>
      </c>
      <c r="B1006" t="s">
        <v>232</v>
      </c>
      <c r="C1006" t="s">
        <v>420</v>
      </c>
    </row>
    <row r="1007" spans="1:3" x14ac:dyDescent="0.25">
      <c r="A1007" t="s">
        <v>210</v>
      </c>
      <c r="B1007" t="s">
        <v>232</v>
      </c>
      <c r="C1007" t="s">
        <v>420</v>
      </c>
    </row>
    <row r="1008" spans="1:3" x14ac:dyDescent="0.25">
      <c r="A1008" t="s">
        <v>210</v>
      </c>
      <c r="B1008" t="s">
        <v>232</v>
      </c>
      <c r="C1008" t="s">
        <v>420</v>
      </c>
    </row>
    <row r="1009" spans="1:3" x14ac:dyDescent="0.25">
      <c r="A1009" t="s">
        <v>210</v>
      </c>
      <c r="B1009" t="s">
        <v>234</v>
      </c>
      <c r="C1009" t="s">
        <v>420</v>
      </c>
    </row>
    <row r="1010" spans="1:3" x14ac:dyDescent="0.25">
      <c r="A1010" t="s">
        <v>210</v>
      </c>
      <c r="B1010" t="s">
        <v>234</v>
      </c>
      <c r="C1010" t="s">
        <v>420</v>
      </c>
    </row>
    <row r="1011" spans="1:3" x14ac:dyDescent="0.25">
      <c r="A1011" t="s">
        <v>210</v>
      </c>
      <c r="B1011" t="s">
        <v>234</v>
      </c>
      <c r="C1011" t="s">
        <v>423</v>
      </c>
    </row>
    <row r="1012" spans="1:3" x14ac:dyDescent="0.25">
      <c r="A1012" t="s">
        <v>210</v>
      </c>
      <c r="B1012" t="s">
        <v>234</v>
      </c>
      <c r="C1012" t="s">
        <v>421</v>
      </c>
    </row>
    <row r="1013" spans="1:3" x14ac:dyDescent="0.25">
      <c r="A1013" t="s">
        <v>210</v>
      </c>
      <c r="B1013" t="s">
        <v>237</v>
      </c>
      <c r="C1013" t="s">
        <v>421</v>
      </c>
    </row>
    <row r="1014" spans="1:3" x14ac:dyDescent="0.25">
      <c r="A1014" t="s">
        <v>210</v>
      </c>
      <c r="B1014" t="s">
        <v>237</v>
      </c>
      <c r="C1014" t="s">
        <v>421</v>
      </c>
    </row>
    <row r="1015" spans="1:3" x14ac:dyDescent="0.25">
      <c r="A1015" t="s">
        <v>210</v>
      </c>
      <c r="B1015" t="s">
        <v>237</v>
      </c>
      <c r="C1015" t="s">
        <v>422</v>
      </c>
    </row>
    <row r="1016" spans="1:3" x14ac:dyDescent="0.25">
      <c r="A1016" t="s">
        <v>210</v>
      </c>
      <c r="B1016" t="s">
        <v>237</v>
      </c>
      <c r="C1016" t="s">
        <v>420</v>
      </c>
    </row>
    <row r="1017" spans="1:3" x14ac:dyDescent="0.25">
      <c r="A1017" t="s">
        <v>210</v>
      </c>
      <c r="B1017" t="s">
        <v>237</v>
      </c>
      <c r="C1017" t="s">
        <v>420</v>
      </c>
    </row>
    <row r="1018" spans="1:3" x14ac:dyDescent="0.25">
      <c r="A1018" t="s">
        <v>210</v>
      </c>
      <c r="B1018" t="s">
        <v>237</v>
      </c>
      <c r="C1018" t="s">
        <v>421</v>
      </c>
    </row>
    <row r="1019" spans="1:3" x14ac:dyDescent="0.25">
      <c r="A1019" t="s">
        <v>210</v>
      </c>
      <c r="B1019" t="s">
        <v>237</v>
      </c>
      <c r="C1019" t="s">
        <v>421</v>
      </c>
    </row>
    <row r="1020" spans="1:3" x14ac:dyDescent="0.25">
      <c r="A1020" t="s">
        <v>210</v>
      </c>
      <c r="B1020" t="s">
        <v>237</v>
      </c>
      <c r="C1020" t="s">
        <v>423</v>
      </c>
    </row>
    <row r="1021" spans="1:3" x14ac:dyDescent="0.25">
      <c r="A1021" t="s">
        <v>210</v>
      </c>
      <c r="B1021" t="s">
        <v>237</v>
      </c>
      <c r="C1021" t="s">
        <v>420</v>
      </c>
    </row>
    <row r="1022" spans="1:3" x14ac:dyDescent="0.25">
      <c r="A1022" t="s">
        <v>210</v>
      </c>
      <c r="B1022" t="s">
        <v>237</v>
      </c>
      <c r="C1022" t="s">
        <v>422</v>
      </c>
    </row>
    <row r="1023" spans="1:3" x14ac:dyDescent="0.25">
      <c r="A1023" t="s">
        <v>210</v>
      </c>
      <c r="B1023" t="s">
        <v>237</v>
      </c>
      <c r="C1023" t="s">
        <v>420</v>
      </c>
    </row>
    <row r="1024" spans="1:3" x14ac:dyDescent="0.25">
      <c r="A1024" t="s">
        <v>210</v>
      </c>
      <c r="B1024" t="s">
        <v>237</v>
      </c>
      <c r="C1024" t="s">
        <v>420</v>
      </c>
    </row>
    <row r="1025" spans="1:3" x14ac:dyDescent="0.25">
      <c r="A1025" t="s">
        <v>210</v>
      </c>
      <c r="B1025" t="s">
        <v>237</v>
      </c>
      <c r="C1025" t="s">
        <v>421</v>
      </c>
    </row>
    <row r="1026" spans="1:3" x14ac:dyDescent="0.25">
      <c r="A1026" t="s">
        <v>210</v>
      </c>
      <c r="B1026" t="s">
        <v>237</v>
      </c>
      <c r="C1026" t="s">
        <v>423</v>
      </c>
    </row>
    <row r="1027" spans="1:3" x14ac:dyDescent="0.25">
      <c r="A1027" t="s">
        <v>210</v>
      </c>
      <c r="B1027" t="s">
        <v>237</v>
      </c>
      <c r="C1027" t="s">
        <v>422</v>
      </c>
    </row>
    <row r="1028" spans="1:3" x14ac:dyDescent="0.25">
      <c r="A1028" t="s">
        <v>210</v>
      </c>
      <c r="B1028" t="s">
        <v>237</v>
      </c>
      <c r="C1028" t="s">
        <v>421</v>
      </c>
    </row>
    <row r="1029" spans="1:3" x14ac:dyDescent="0.25">
      <c r="A1029" t="s">
        <v>210</v>
      </c>
      <c r="B1029" t="s">
        <v>237</v>
      </c>
      <c r="C1029" t="s">
        <v>423</v>
      </c>
    </row>
    <row r="1030" spans="1:3" x14ac:dyDescent="0.25">
      <c r="A1030" t="s">
        <v>210</v>
      </c>
      <c r="B1030" t="s">
        <v>237</v>
      </c>
      <c r="C1030" t="s">
        <v>421</v>
      </c>
    </row>
    <row r="1031" spans="1:3" x14ac:dyDescent="0.25">
      <c r="A1031" t="s">
        <v>210</v>
      </c>
      <c r="B1031" t="s">
        <v>240</v>
      </c>
      <c r="C1031" t="s">
        <v>422</v>
      </c>
    </row>
    <row r="1032" spans="1:3" x14ac:dyDescent="0.25">
      <c r="A1032" t="s">
        <v>210</v>
      </c>
      <c r="B1032" t="s">
        <v>240</v>
      </c>
      <c r="C1032" t="s">
        <v>423</v>
      </c>
    </row>
    <row r="1033" spans="1:3" x14ac:dyDescent="0.25">
      <c r="A1033" t="s">
        <v>210</v>
      </c>
      <c r="B1033" t="s">
        <v>240</v>
      </c>
      <c r="C1033" t="s">
        <v>422</v>
      </c>
    </row>
    <row r="1034" spans="1:3" x14ac:dyDescent="0.25">
      <c r="A1034" t="s">
        <v>210</v>
      </c>
      <c r="B1034" t="s">
        <v>240</v>
      </c>
      <c r="C1034" t="s">
        <v>423</v>
      </c>
    </row>
    <row r="1035" spans="1:3" x14ac:dyDescent="0.25">
      <c r="A1035" t="s">
        <v>210</v>
      </c>
      <c r="B1035" t="s">
        <v>240</v>
      </c>
      <c r="C1035" t="s">
        <v>422</v>
      </c>
    </row>
    <row r="1036" spans="1:3" x14ac:dyDescent="0.25">
      <c r="A1036" t="s">
        <v>210</v>
      </c>
      <c r="B1036" t="s">
        <v>240</v>
      </c>
      <c r="C1036" t="s">
        <v>423</v>
      </c>
    </row>
    <row r="1037" spans="1:3" x14ac:dyDescent="0.25">
      <c r="A1037" t="s">
        <v>210</v>
      </c>
      <c r="B1037" t="s">
        <v>240</v>
      </c>
      <c r="C1037" t="s">
        <v>422</v>
      </c>
    </row>
    <row r="1038" spans="1:3" x14ac:dyDescent="0.25">
      <c r="A1038" t="s">
        <v>210</v>
      </c>
      <c r="B1038" t="s">
        <v>243</v>
      </c>
      <c r="C1038" t="s">
        <v>422</v>
      </c>
    </row>
    <row r="1039" spans="1:3" x14ac:dyDescent="0.25">
      <c r="A1039" t="s">
        <v>210</v>
      </c>
      <c r="B1039" t="s">
        <v>243</v>
      </c>
      <c r="C1039" t="s">
        <v>421</v>
      </c>
    </row>
    <row r="1040" spans="1:3" x14ac:dyDescent="0.25">
      <c r="A1040" t="s">
        <v>210</v>
      </c>
      <c r="B1040" t="s">
        <v>243</v>
      </c>
      <c r="C1040" t="s">
        <v>423</v>
      </c>
    </row>
    <row r="1041" spans="1:3" x14ac:dyDescent="0.25">
      <c r="A1041" t="s">
        <v>210</v>
      </c>
      <c r="B1041" t="s">
        <v>243</v>
      </c>
      <c r="C1041" t="s">
        <v>420</v>
      </c>
    </row>
    <row r="1042" spans="1:3" x14ac:dyDescent="0.25">
      <c r="A1042" t="s">
        <v>210</v>
      </c>
      <c r="B1042" t="s">
        <v>243</v>
      </c>
      <c r="C1042" t="s">
        <v>422</v>
      </c>
    </row>
    <row r="1043" spans="1:3" x14ac:dyDescent="0.25">
      <c r="A1043" t="s">
        <v>210</v>
      </c>
      <c r="B1043" t="s">
        <v>243</v>
      </c>
      <c r="C1043" t="s">
        <v>421</v>
      </c>
    </row>
    <row r="1044" spans="1:3" x14ac:dyDescent="0.25">
      <c r="A1044" t="s">
        <v>210</v>
      </c>
      <c r="B1044" t="s">
        <v>243</v>
      </c>
      <c r="C1044" t="s">
        <v>422</v>
      </c>
    </row>
    <row r="1045" spans="1:3" x14ac:dyDescent="0.25">
      <c r="A1045" t="s">
        <v>210</v>
      </c>
      <c r="B1045" t="s">
        <v>243</v>
      </c>
      <c r="C1045" t="s">
        <v>421</v>
      </c>
    </row>
    <row r="1046" spans="1:3" x14ac:dyDescent="0.25">
      <c r="A1046" t="s">
        <v>210</v>
      </c>
      <c r="B1046" t="s">
        <v>243</v>
      </c>
      <c r="C1046" t="s">
        <v>422</v>
      </c>
    </row>
    <row r="1047" spans="1:3" x14ac:dyDescent="0.25">
      <c r="A1047" t="s">
        <v>210</v>
      </c>
      <c r="B1047" t="s">
        <v>243</v>
      </c>
      <c r="C1047" t="s">
        <v>421</v>
      </c>
    </row>
    <row r="1048" spans="1:3" x14ac:dyDescent="0.25">
      <c r="A1048" t="s">
        <v>210</v>
      </c>
      <c r="B1048" t="s">
        <v>243</v>
      </c>
      <c r="C1048" t="s">
        <v>421</v>
      </c>
    </row>
    <row r="1049" spans="1:3" x14ac:dyDescent="0.25">
      <c r="A1049" t="s">
        <v>210</v>
      </c>
      <c r="B1049" t="s">
        <v>243</v>
      </c>
      <c r="C1049" t="s">
        <v>421</v>
      </c>
    </row>
    <row r="1050" spans="1:3" x14ac:dyDescent="0.25">
      <c r="A1050" t="s">
        <v>210</v>
      </c>
      <c r="B1050" t="s">
        <v>2308</v>
      </c>
      <c r="C1050" t="s">
        <v>422</v>
      </c>
    </row>
    <row r="1051" spans="1:3" x14ac:dyDescent="0.25">
      <c r="A1051" t="s">
        <v>210</v>
      </c>
      <c r="B1051" t="s">
        <v>2308</v>
      </c>
      <c r="C1051" t="s">
        <v>422</v>
      </c>
    </row>
    <row r="1052" spans="1:3" x14ac:dyDescent="0.25">
      <c r="A1052" t="s">
        <v>210</v>
      </c>
      <c r="B1052" t="s">
        <v>2308</v>
      </c>
      <c r="C1052" t="s">
        <v>422</v>
      </c>
    </row>
    <row r="1053" spans="1:3" x14ac:dyDescent="0.25">
      <c r="A1053" t="s">
        <v>247</v>
      </c>
      <c r="B1053" t="s">
        <v>248</v>
      </c>
      <c r="C1053" t="s">
        <v>423</v>
      </c>
    </row>
    <row r="1054" spans="1:3" x14ac:dyDescent="0.25">
      <c r="A1054" t="s">
        <v>247</v>
      </c>
      <c r="B1054" t="s">
        <v>248</v>
      </c>
      <c r="C1054" t="s">
        <v>422</v>
      </c>
    </row>
    <row r="1055" spans="1:3" x14ac:dyDescent="0.25">
      <c r="A1055" t="s">
        <v>247</v>
      </c>
      <c r="B1055" t="s">
        <v>248</v>
      </c>
      <c r="C1055" t="s">
        <v>422</v>
      </c>
    </row>
    <row r="1056" spans="1:3" x14ac:dyDescent="0.25">
      <c r="A1056" t="s">
        <v>247</v>
      </c>
      <c r="B1056" t="s">
        <v>248</v>
      </c>
      <c r="C1056" t="s">
        <v>422</v>
      </c>
    </row>
    <row r="1057" spans="1:3" x14ac:dyDescent="0.25">
      <c r="A1057" t="s">
        <v>247</v>
      </c>
      <c r="B1057" t="s">
        <v>248</v>
      </c>
      <c r="C1057" t="s">
        <v>421</v>
      </c>
    </row>
    <row r="1058" spans="1:3" x14ac:dyDescent="0.25">
      <c r="A1058" t="s">
        <v>247</v>
      </c>
      <c r="B1058" t="s">
        <v>248</v>
      </c>
      <c r="C1058" t="s">
        <v>421</v>
      </c>
    </row>
    <row r="1059" spans="1:3" x14ac:dyDescent="0.25">
      <c r="A1059" t="s">
        <v>247</v>
      </c>
      <c r="B1059" t="s">
        <v>248</v>
      </c>
      <c r="C1059" t="s">
        <v>421</v>
      </c>
    </row>
    <row r="1060" spans="1:3" x14ac:dyDescent="0.25">
      <c r="A1060" t="s">
        <v>247</v>
      </c>
      <c r="B1060" t="s">
        <v>248</v>
      </c>
      <c r="C1060" t="s">
        <v>421</v>
      </c>
    </row>
    <row r="1061" spans="1:3" x14ac:dyDescent="0.25">
      <c r="A1061" t="s">
        <v>247</v>
      </c>
      <c r="B1061" t="s">
        <v>248</v>
      </c>
      <c r="C1061" t="s">
        <v>423</v>
      </c>
    </row>
    <row r="1062" spans="1:3" x14ac:dyDescent="0.25">
      <c r="A1062" t="s">
        <v>247</v>
      </c>
      <c r="B1062" t="s">
        <v>248</v>
      </c>
      <c r="C1062" t="s">
        <v>422</v>
      </c>
    </row>
    <row r="1063" spans="1:3" x14ac:dyDescent="0.25">
      <c r="A1063" t="s">
        <v>247</v>
      </c>
      <c r="B1063" t="s">
        <v>248</v>
      </c>
      <c r="C1063" t="s">
        <v>422</v>
      </c>
    </row>
    <row r="1064" spans="1:3" x14ac:dyDescent="0.25">
      <c r="A1064" t="s">
        <v>247</v>
      </c>
      <c r="B1064" t="s">
        <v>248</v>
      </c>
      <c r="C1064" t="s">
        <v>421</v>
      </c>
    </row>
    <row r="1065" spans="1:3" x14ac:dyDescent="0.25">
      <c r="A1065" t="s">
        <v>247</v>
      </c>
      <c r="B1065" t="s">
        <v>248</v>
      </c>
      <c r="C1065" t="s">
        <v>423</v>
      </c>
    </row>
    <row r="1066" spans="1:3" x14ac:dyDescent="0.25">
      <c r="A1066" t="s">
        <v>247</v>
      </c>
      <c r="B1066" t="s">
        <v>248</v>
      </c>
      <c r="C1066" t="s">
        <v>422</v>
      </c>
    </row>
    <row r="1067" spans="1:3" x14ac:dyDescent="0.25">
      <c r="A1067" t="s">
        <v>247</v>
      </c>
      <c r="B1067" t="s">
        <v>248</v>
      </c>
      <c r="C1067" t="s">
        <v>422</v>
      </c>
    </row>
    <row r="1068" spans="1:3" x14ac:dyDescent="0.25">
      <c r="A1068" t="s">
        <v>247</v>
      </c>
      <c r="B1068" t="s">
        <v>250</v>
      </c>
      <c r="C1068" t="s">
        <v>420</v>
      </c>
    </row>
    <row r="1069" spans="1:3" x14ac:dyDescent="0.25">
      <c r="A1069" t="s">
        <v>247</v>
      </c>
      <c r="B1069" t="s">
        <v>250</v>
      </c>
      <c r="C1069" t="s">
        <v>420</v>
      </c>
    </row>
    <row r="1070" spans="1:3" x14ac:dyDescent="0.25">
      <c r="A1070" t="s">
        <v>247</v>
      </c>
      <c r="B1070" t="s">
        <v>252</v>
      </c>
      <c r="C1070" t="s">
        <v>420</v>
      </c>
    </row>
    <row r="1071" spans="1:3" x14ac:dyDescent="0.25">
      <c r="A1071" t="s">
        <v>247</v>
      </c>
      <c r="B1071" t="s">
        <v>252</v>
      </c>
      <c r="C1071" t="s">
        <v>420</v>
      </c>
    </row>
    <row r="1072" spans="1:3" x14ac:dyDescent="0.25">
      <c r="A1072" t="s">
        <v>247</v>
      </c>
      <c r="B1072" t="s">
        <v>252</v>
      </c>
      <c r="C1072" t="s">
        <v>421</v>
      </c>
    </row>
    <row r="1073" spans="1:3" x14ac:dyDescent="0.25">
      <c r="A1073" t="s">
        <v>247</v>
      </c>
      <c r="B1073" t="s">
        <v>252</v>
      </c>
      <c r="C1073" t="s">
        <v>421</v>
      </c>
    </row>
    <row r="1074" spans="1:3" x14ac:dyDescent="0.25">
      <c r="A1074" t="s">
        <v>247</v>
      </c>
      <c r="B1074" t="s">
        <v>252</v>
      </c>
      <c r="C1074" t="s">
        <v>420</v>
      </c>
    </row>
    <row r="1075" spans="1:3" x14ac:dyDescent="0.25">
      <c r="A1075" t="s">
        <v>247</v>
      </c>
      <c r="B1075" t="s">
        <v>252</v>
      </c>
      <c r="C1075" t="s">
        <v>422</v>
      </c>
    </row>
    <row r="1076" spans="1:3" x14ac:dyDescent="0.25">
      <c r="A1076" t="s">
        <v>247</v>
      </c>
      <c r="B1076" t="s">
        <v>252</v>
      </c>
      <c r="C1076" t="s">
        <v>423</v>
      </c>
    </row>
    <row r="1077" spans="1:3" x14ac:dyDescent="0.25">
      <c r="A1077" t="s">
        <v>247</v>
      </c>
      <c r="B1077" t="s">
        <v>252</v>
      </c>
      <c r="C1077" t="s">
        <v>421</v>
      </c>
    </row>
    <row r="1078" spans="1:3" x14ac:dyDescent="0.25">
      <c r="A1078" t="s">
        <v>247</v>
      </c>
      <c r="B1078" t="s">
        <v>252</v>
      </c>
      <c r="C1078" t="s">
        <v>420</v>
      </c>
    </row>
    <row r="1079" spans="1:3" x14ac:dyDescent="0.25">
      <c r="A1079" t="s">
        <v>247</v>
      </c>
      <c r="B1079" t="s">
        <v>252</v>
      </c>
      <c r="C1079" t="s">
        <v>420</v>
      </c>
    </row>
    <row r="1080" spans="1:3" x14ac:dyDescent="0.25">
      <c r="A1080" t="s">
        <v>247</v>
      </c>
      <c r="B1080" t="s">
        <v>252</v>
      </c>
      <c r="C1080" t="s">
        <v>421</v>
      </c>
    </row>
    <row r="1081" spans="1:3" x14ac:dyDescent="0.25">
      <c r="A1081" t="s">
        <v>247</v>
      </c>
      <c r="B1081" t="s">
        <v>252</v>
      </c>
      <c r="C1081" t="s">
        <v>422</v>
      </c>
    </row>
    <row r="1082" spans="1:3" x14ac:dyDescent="0.25">
      <c r="A1082" t="s">
        <v>247</v>
      </c>
      <c r="B1082" t="s">
        <v>252</v>
      </c>
      <c r="C1082" t="s">
        <v>420</v>
      </c>
    </row>
    <row r="1083" spans="1:3" x14ac:dyDescent="0.25">
      <c r="A1083" t="s">
        <v>247</v>
      </c>
      <c r="B1083" t="s">
        <v>252</v>
      </c>
      <c r="C1083" t="s">
        <v>420</v>
      </c>
    </row>
    <row r="1084" spans="1:3" x14ac:dyDescent="0.25">
      <c r="A1084" t="s">
        <v>247</v>
      </c>
      <c r="B1084" t="s">
        <v>252</v>
      </c>
      <c r="C1084" t="s">
        <v>421</v>
      </c>
    </row>
    <row r="1085" spans="1:3" x14ac:dyDescent="0.25">
      <c r="A1085" t="s">
        <v>247</v>
      </c>
      <c r="B1085" t="s">
        <v>252</v>
      </c>
      <c r="C1085" t="s">
        <v>420</v>
      </c>
    </row>
    <row r="1086" spans="1:3" x14ac:dyDescent="0.25">
      <c r="A1086" t="s">
        <v>247</v>
      </c>
      <c r="B1086" t="s">
        <v>252</v>
      </c>
      <c r="C1086" t="s">
        <v>421</v>
      </c>
    </row>
    <row r="1087" spans="1:3" x14ac:dyDescent="0.25">
      <c r="A1087" t="s">
        <v>247</v>
      </c>
      <c r="B1087" t="s">
        <v>252</v>
      </c>
      <c r="C1087" t="s">
        <v>422</v>
      </c>
    </row>
    <row r="1088" spans="1:3" x14ac:dyDescent="0.25">
      <c r="A1088" t="s">
        <v>247</v>
      </c>
      <c r="B1088" t="s">
        <v>252</v>
      </c>
      <c r="C1088" t="s">
        <v>421</v>
      </c>
    </row>
    <row r="1089" spans="1:3" x14ac:dyDescent="0.25">
      <c r="A1089" t="s">
        <v>247</v>
      </c>
      <c r="B1089" t="s">
        <v>252</v>
      </c>
      <c r="C1089" t="s">
        <v>422</v>
      </c>
    </row>
    <row r="1090" spans="1:3" x14ac:dyDescent="0.25">
      <c r="A1090" t="s">
        <v>247</v>
      </c>
      <c r="B1090" t="s">
        <v>252</v>
      </c>
      <c r="C1090" t="s">
        <v>421</v>
      </c>
    </row>
    <row r="1091" spans="1:3" x14ac:dyDescent="0.25">
      <c r="A1091" t="s">
        <v>247</v>
      </c>
      <c r="B1091" t="s">
        <v>252</v>
      </c>
      <c r="C1091" t="s">
        <v>422</v>
      </c>
    </row>
    <row r="1092" spans="1:3" x14ac:dyDescent="0.25">
      <c r="A1092" t="s">
        <v>247</v>
      </c>
      <c r="B1092" t="s">
        <v>252</v>
      </c>
      <c r="C1092" t="s">
        <v>420</v>
      </c>
    </row>
    <row r="1093" spans="1:3" x14ac:dyDescent="0.25">
      <c r="A1093" t="s">
        <v>247</v>
      </c>
      <c r="B1093" t="s">
        <v>252</v>
      </c>
      <c r="C1093" t="s">
        <v>420</v>
      </c>
    </row>
    <row r="1094" spans="1:3" x14ac:dyDescent="0.25">
      <c r="A1094" t="s">
        <v>247</v>
      </c>
      <c r="B1094" t="s">
        <v>252</v>
      </c>
      <c r="C1094" t="s">
        <v>421</v>
      </c>
    </row>
    <row r="1095" spans="1:3" x14ac:dyDescent="0.25">
      <c r="A1095" t="s">
        <v>247</v>
      </c>
      <c r="B1095" t="s">
        <v>252</v>
      </c>
      <c r="C1095" t="s">
        <v>423</v>
      </c>
    </row>
    <row r="1096" spans="1:3" x14ac:dyDescent="0.25">
      <c r="A1096" t="s">
        <v>247</v>
      </c>
      <c r="B1096" t="s">
        <v>252</v>
      </c>
      <c r="C1096" t="s">
        <v>421</v>
      </c>
    </row>
    <row r="1097" spans="1:3" x14ac:dyDescent="0.25">
      <c r="A1097" t="s">
        <v>247</v>
      </c>
      <c r="B1097" t="s">
        <v>252</v>
      </c>
      <c r="C1097" t="s">
        <v>420</v>
      </c>
    </row>
    <row r="1098" spans="1:3" x14ac:dyDescent="0.25">
      <c r="A1098" t="s">
        <v>247</v>
      </c>
      <c r="B1098" t="s">
        <v>256</v>
      </c>
      <c r="C1098" t="s">
        <v>421</v>
      </c>
    </row>
    <row r="1099" spans="1:3" x14ac:dyDescent="0.25">
      <c r="A1099" t="s">
        <v>247</v>
      </c>
      <c r="B1099" t="s">
        <v>256</v>
      </c>
      <c r="C1099" t="s">
        <v>420</v>
      </c>
    </row>
    <row r="1100" spans="1:3" x14ac:dyDescent="0.25">
      <c r="A1100" t="s">
        <v>247</v>
      </c>
      <c r="B1100" t="s">
        <v>256</v>
      </c>
      <c r="C1100" t="s">
        <v>420</v>
      </c>
    </row>
    <row r="1101" spans="1:3" x14ac:dyDescent="0.25">
      <c r="A1101" t="s">
        <v>247</v>
      </c>
      <c r="B1101" t="s">
        <v>256</v>
      </c>
      <c r="C1101" t="s">
        <v>420</v>
      </c>
    </row>
    <row r="1102" spans="1:3" x14ac:dyDescent="0.25">
      <c r="A1102" t="s">
        <v>247</v>
      </c>
      <c r="B1102" t="s">
        <v>256</v>
      </c>
      <c r="C1102" t="s">
        <v>420</v>
      </c>
    </row>
    <row r="1103" spans="1:3" x14ac:dyDescent="0.25">
      <c r="A1103" t="s">
        <v>247</v>
      </c>
      <c r="B1103" t="s">
        <v>256</v>
      </c>
      <c r="C1103" t="s">
        <v>421</v>
      </c>
    </row>
    <row r="1104" spans="1:3" x14ac:dyDescent="0.25">
      <c r="A1104" t="s">
        <v>247</v>
      </c>
      <c r="B1104" t="s">
        <v>256</v>
      </c>
      <c r="C1104" t="s">
        <v>421</v>
      </c>
    </row>
    <row r="1105" spans="1:3" x14ac:dyDescent="0.25">
      <c r="A1105" t="s">
        <v>247</v>
      </c>
      <c r="B1105" t="s">
        <v>256</v>
      </c>
      <c r="C1105" t="s">
        <v>422</v>
      </c>
    </row>
    <row r="1106" spans="1:3" x14ac:dyDescent="0.25">
      <c r="A1106" t="s">
        <v>247</v>
      </c>
      <c r="B1106" t="s">
        <v>256</v>
      </c>
      <c r="C1106" t="s">
        <v>422</v>
      </c>
    </row>
    <row r="1107" spans="1:3" x14ac:dyDescent="0.25">
      <c r="A1107" t="s">
        <v>247</v>
      </c>
      <c r="B1107" t="s">
        <v>259</v>
      </c>
      <c r="C1107" t="s">
        <v>420</v>
      </c>
    </row>
    <row r="1108" spans="1:3" x14ac:dyDescent="0.25">
      <c r="A1108" t="s">
        <v>247</v>
      </c>
      <c r="B1108" t="s">
        <v>259</v>
      </c>
      <c r="C1108" t="s">
        <v>420</v>
      </c>
    </row>
    <row r="1109" spans="1:3" x14ac:dyDescent="0.25">
      <c r="A1109" t="s">
        <v>247</v>
      </c>
      <c r="B1109" t="s">
        <v>259</v>
      </c>
      <c r="C1109" t="s">
        <v>421</v>
      </c>
    </row>
    <row r="1110" spans="1:3" x14ac:dyDescent="0.25">
      <c r="A1110" t="s">
        <v>247</v>
      </c>
      <c r="B1110" t="s">
        <v>259</v>
      </c>
      <c r="C1110" t="s">
        <v>421</v>
      </c>
    </row>
    <row r="1111" spans="1:3" x14ac:dyDescent="0.25">
      <c r="A1111" t="s">
        <v>247</v>
      </c>
      <c r="B1111" t="s">
        <v>259</v>
      </c>
      <c r="C1111" t="s">
        <v>420</v>
      </c>
    </row>
    <row r="1112" spans="1:3" x14ac:dyDescent="0.25">
      <c r="A1112" t="s">
        <v>247</v>
      </c>
      <c r="B1112" t="s">
        <v>259</v>
      </c>
      <c r="C1112" t="s">
        <v>421</v>
      </c>
    </row>
    <row r="1113" spans="1:3" x14ac:dyDescent="0.25">
      <c r="A1113" t="s">
        <v>247</v>
      </c>
      <c r="B1113" t="s">
        <v>259</v>
      </c>
      <c r="C1113" t="s">
        <v>422</v>
      </c>
    </row>
    <row r="1114" spans="1:3" x14ac:dyDescent="0.25">
      <c r="A1114" t="s">
        <v>247</v>
      </c>
      <c r="B1114" t="s">
        <v>259</v>
      </c>
      <c r="C1114" t="s">
        <v>422</v>
      </c>
    </row>
    <row r="1115" spans="1:3" x14ac:dyDescent="0.25">
      <c r="A1115" t="s">
        <v>247</v>
      </c>
      <c r="B1115" t="s">
        <v>259</v>
      </c>
      <c r="C1115" t="s">
        <v>421</v>
      </c>
    </row>
    <row r="1116" spans="1:3" x14ac:dyDescent="0.25">
      <c r="A1116" t="s">
        <v>247</v>
      </c>
      <c r="B1116" t="s">
        <v>259</v>
      </c>
      <c r="C1116" t="s">
        <v>422</v>
      </c>
    </row>
    <row r="1117" spans="1:3" x14ac:dyDescent="0.25">
      <c r="A1117" t="s">
        <v>247</v>
      </c>
      <c r="B1117" t="s">
        <v>259</v>
      </c>
      <c r="C1117" t="s">
        <v>420</v>
      </c>
    </row>
    <row r="1118" spans="1:3" x14ac:dyDescent="0.25">
      <c r="A1118" t="s">
        <v>247</v>
      </c>
      <c r="B1118" t="s">
        <v>261</v>
      </c>
      <c r="C1118" t="s">
        <v>420</v>
      </c>
    </row>
    <row r="1119" spans="1:3" x14ac:dyDescent="0.25">
      <c r="A1119" t="s">
        <v>247</v>
      </c>
      <c r="B1119" t="s">
        <v>261</v>
      </c>
      <c r="C1119" t="s">
        <v>421</v>
      </c>
    </row>
    <row r="1120" spans="1:3" x14ac:dyDescent="0.25">
      <c r="A1120" t="s">
        <v>247</v>
      </c>
      <c r="B1120" t="s">
        <v>263</v>
      </c>
      <c r="C1120" t="s">
        <v>421</v>
      </c>
    </row>
    <row r="1121" spans="1:3" x14ac:dyDescent="0.25">
      <c r="A1121" t="s">
        <v>247</v>
      </c>
      <c r="B1121" t="s">
        <v>263</v>
      </c>
      <c r="C1121" t="s">
        <v>421</v>
      </c>
    </row>
    <row r="1122" spans="1:3" x14ac:dyDescent="0.25">
      <c r="A1122" t="s">
        <v>247</v>
      </c>
      <c r="B1122" t="s">
        <v>263</v>
      </c>
      <c r="C1122" t="s">
        <v>421</v>
      </c>
    </row>
    <row r="1123" spans="1:3" x14ac:dyDescent="0.25">
      <c r="A1123" t="s">
        <v>247</v>
      </c>
      <c r="B1123" t="s">
        <v>263</v>
      </c>
      <c r="C1123" t="s">
        <v>422</v>
      </c>
    </row>
    <row r="1124" spans="1:3" x14ac:dyDescent="0.25">
      <c r="A1124" t="s">
        <v>247</v>
      </c>
      <c r="B1124" t="s">
        <v>263</v>
      </c>
      <c r="C1124" t="s">
        <v>423</v>
      </c>
    </row>
    <row r="1125" spans="1:3" x14ac:dyDescent="0.25">
      <c r="A1125" t="s">
        <v>247</v>
      </c>
      <c r="B1125" t="s">
        <v>263</v>
      </c>
      <c r="C1125" t="s">
        <v>423</v>
      </c>
    </row>
    <row r="1126" spans="1:3" x14ac:dyDescent="0.25">
      <c r="A1126" t="s">
        <v>247</v>
      </c>
      <c r="B1126" t="s">
        <v>263</v>
      </c>
      <c r="C1126" t="s">
        <v>422</v>
      </c>
    </row>
    <row r="1127" spans="1:3" x14ac:dyDescent="0.25">
      <c r="A1127" t="s">
        <v>247</v>
      </c>
      <c r="B1127" t="s">
        <v>263</v>
      </c>
      <c r="C1127" t="s">
        <v>423</v>
      </c>
    </row>
    <row r="1128" spans="1:3" x14ac:dyDescent="0.25">
      <c r="A1128" t="s">
        <v>247</v>
      </c>
      <c r="B1128" t="s">
        <v>263</v>
      </c>
      <c r="C1128" t="s">
        <v>422</v>
      </c>
    </row>
    <row r="1129" spans="1:3" x14ac:dyDescent="0.25">
      <c r="A1129" t="s">
        <v>247</v>
      </c>
      <c r="B1129" t="s">
        <v>263</v>
      </c>
      <c r="C1129" t="s">
        <v>420</v>
      </c>
    </row>
    <row r="1130" spans="1:3" x14ac:dyDescent="0.25">
      <c r="A1130" t="s">
        <v>247</v>
      </c>
      <c r="B1130" t="s">
        <v>263</v>
      </c>
      <c r="C1130" t="s">
        <v>423</v>
      </c>
    </row>
    <row r="1131" spans="1:3" x14ac:dyDescent="0.25">
      <c r="A1131" t="s">
        <v>247</v>
      </c>
      <c r="B1131" t="s">
        <v>263</v>
      </c>
      <c r="C1131" t="s">
        <v>420</v>
      </c>
    </row>
    <row r="1132" spans="1:3" x14ac:dyDescent="0.25">
      <c r="A1132" t="s">
        <v>247</v>
      </c>
      <c r="B1132" t="s">
        <v>263</v>
      </c>
      <c r="C1132" t="s">
        <v>420</v>
      </c>
    </row>
    <row r="1133" spans="1:3" x14ac:dyDescent="0.25">
      <c r="A1133" t="s">
        <v>247</v>
      </c>
      <c r="B1133" t="s">
        <v>263</v>
      </c>
      <c r="C1133" t="s">
        <v>422</v>
      </c>
    </row>
    <row r="1134" spans="1:3" x14ac:dyDescent="0.25">
      <c r="A1134" t="s">
        <v>247</v>
      </c>
      <c r="B1134" t="s">
        <v>263</v>
      </c>
      <c r="C1134" t="s">
        <v>421</v>
      </c>
    </row>
    <row r="1135" spans="1:3" x14ac:dyDescent="0.25">
      <c r="A1135" t="s">
        <v>247</v>
      </c>
      <c r="B1135" t="s">
        <v>263</v>
      </c>
      <c r="C1135" t="s">
        <v>423</v>
      </c>
    </row>
    <row r="1136" spans="1:3" x14ac:dyDescent="0.25">
      <c r="A1136" t="s">
        <v>247</v>
      </c>
      <c r="B1136" t="s">
        <v>263</v>
      </c>
      <c r="C1136" t="s">
        <v>422</v>
      </c>
    </row>
    <row r="1137" spans="1:3" x14ac:dyDescent="0.25">
      <c r="A1137" t="s">
        <v>247</v>
      </c>
      <c r="B1137" t="s">
        <v>263</v>
      </c>
      <c r="C1137" t="s">
        <v>422</v>
      </c>
    </row>
    <row r="1138" spans="1:3" x14ac:dyDescent="0.25">
      <c r="A1138" t="s">
        <v>247</v>
      </c>
      <c r="B1138" t="s">
        <v>263</v>
      </c>
      <c r="C1138" t="s">
        <v>422</v>
      </c>
    </row>
    <row r="1139" spans="1:3" x14ac:dyDescent="0.25">
      <c r="A1139" t="s">
        <v>247</v>
      </c>
      <c r="B1139" t="s">
        <v>266</v>
      </c>
      <c r="C1139" t="s">
        <v>422</v>
      </c>
    </row>
    <row r="1140" spans="1:3" x14ac:dyDescent="0.25">
      <c r="A1140" t="s">
        <v>247</v>
      </c>
      <c r="B1140" t="s">
        <v>266</v>
      </c>
      <c r="C1140" t="s">
        <v>421</v>
      </c>
    </row>
    <row r="1141" spans="1:3" x14ac:dyDescent="0.25">
      <c r="A1141" t="s">
        <v>247</v>
      </c>
      <c r="B1141" t="s">
        <v>266</v>
      </c>
      <c r="C1141" t="s">
        <v>421</v>
      </c>
    </row>
    <row r="1142" spans="1:3" x14ac:dyDescent="0.25">
      <c r="A1142" t="s">
        <v>247</v>
      </c>
      <c r="B1142" t="s">
        <v>266</v>
      </c>
      <c r="C1142" t="s">
        <v>422</v>
      </c>
    </row>
    <row r="1143" spans="1:3" x14ac:dyDescent="0.25">
      <c r="A1143" t="s">
        <v>247</v>
      </c>
      <c r="B1143" t="s">
        <v>266</v>
      </c>
      <c r="C1143" t="s">
        <v>421</v>
      </c>
    </row>
    <row r="1144" spans="1:3" x14ac:dyDescent="0.25">
      <c r="A1144" t="s">
        <v>247</v>
      </c>
      <c r="B1144" t="s">
        <v>266</v>
      </c>
      <c r="C1144" t="s">
        <v>422</v>
      </c>
    </row>
    <row r="1145" spans="1:3" x14ac:dyDescent="0.25">
      <c r="A1145" t="s">
        <v>247</v>
      </c>
      <c r="B1145" t="s">
        <v>266</v>
      </c>
      <c r="C1145" t="s">
        <v>423</v>
      </c>
    </row>
    <row r="1146" spans="1:3" x14ac:dyDescent="0.25">
      <c r="A1146" t="s">
        <v>247</v>
      </c>
      <c r="B1146" t="s">
        <v>266</v>
      </c>
      <c r="C1146" t="s">
        <v>423</v>
      </c>
    </row>
    <row r="1147" spans="1:3" x14ac:dyDescent="0.25">
      <c r="A1147" t="s">
        <v>247</v>
      </c>
      <c r="B1147" t="s">
        <v>266</v>
      </c>
      <c r="C1147" t="s">
        <v>423</v>
      </c>
    </row>
    <row r="1148" spans="1:3" x14ac:dyDescent="0.25">
      <c r="A1148" t="s">
        <v>247</v>
      </c>
      <c r="B1148" t="s">
        <v>268</v>
      </c>
      <c r="C1148" t="s">
        <v>420</v>
      </c>
    </row>
    <row r="1149" spans="1:3" x14ac:dyDescent="0.25">
      <c r="A1149" t="s">
        <v>247</v>
      </c>
      <c r="B1149" t="s">
        <v>268</v>
      </c>
      <c r="C1149" t="s">
        <v>423</v>
      </c>
    </row>
    <row r="1150" spans="1:3" x14ac:dyDescent="0.25">
      <c r="A1150" t="s">
        <v>247</v>
      </c>
      <c r="B1150" t="s">
        <v>268</v>
      </c>
      <c r="C1150" t="s">
        <v>423</v>
      </c>
    </row>
    <row r="1151" spans="1:3" x14ac:dyDescent="0.25">
      <c r="A1151" t="s">
        <v>247</v>
      </c>
      <c r="B1151" t="s">
        <v>271</v>
      </c>
      <c r="C1151" t="s">
        <v>421</v>
      </c>
    </row>
    <row r="1152" spans="1:3" x14ac:dyDescent="0.25">
      <c r="A1152" t="s">
        <v>247</v>
      </c>
      <c r="B1152" t="s">
        <v>271</v>
      </c>
      <c r="C1152" t="s">
        <v>421</v>
      </c>
    </row>
    <row r="1153" spans="1:3" x14ac:dyDescent="0.25">
      <c r="A1153" t="s">
        <v>247</v>
      </c>
      <c r="B1153" t="s">
        <v>271</v>
      </c>
      <c r="C1153" t="s">
        <v>421</v>
      </c>
    </row>
    <row r="1154" spans="1:3" x14ac:dyDescent="0.25">
      <c r="A1154" t="s">
        <v>247</v>
      </c>
      <c r="B1154" t="s">
        <v>271</v>
      </c>
      <c r="C1154" t="s">
        <v>420</v>
      </c>
    </row>
    <row r="1155" spans="1:3" x14ac:dyDescent="0.25">
      <c r="A1155" t="s">
        <v>247</v>
      </c>
      <c r="B1155" t="s">
        <v>271</v>
      </c>
      <c r="C1155" t="s">
        <v>420</v>
      </c>
    </row>
    <row r="1156" spans="1:3" x14ac:dyDescent="0.25">
      <c r="A1156" t="s">
        <v>247</v>
      </c>
      <c r="B1156" t="s">
        <v>271</v>
      </c>
      <c r="C1156" t="s">
        <v>420</v>
      </c>
    </row>
    <row r="1157" spans="1:3" x14ac:dyDescent="0.25">
      <c r="A1157" t="s">
        <v>247</v>
      </c>
      <c r="B1157" t="s">
        <v>271</v>
      </c>
      <c r="C1157" t="s">
        <v>421</v>
      </c>
    </row>
    <row r="1158" spans="1:3" x14ac:dyDescent="0.25">
      <c r="A1158" t="s">
        <v>247</v>
      </c>
      <c r="B1158" t="s">
        <v>271</v>
      </c>
      <c r="C1158" t="s">
        <v>421</v>
      </c>
    </row>
    <row r="1159" spans="1:3" x14ac:dyDescent="0.25">
      <c r="A1159" t="s">
        <v>247</v>
      </c>
      <c r="B1159" t="s">
        <v>271</v>
      </c>
      <c r="C1159" t="s">
        <v>420</v>
      </c>
    </row>
    <row r="1160" spans="1:3" x14ac:dyDescent="0.25">
      <c r="A1160" t="s">
        <v>247</v>
      </c>
      <c r="B1160" t="s">
        <v>271</v>
      </c>
      <c r="C1160" t="s">
        <v>420</v>
      </c>
    </row>
    <row r="1161" spans="1:3" x14ac:dyDescent="0.25">
      <c r="A1161" t="s">
        <v>247</v>
      </c>
      <c r="B1161" t="s">
        <v>271</v>
      </c>
      <c r="C1161" t="s">
        <v>420</v>
      </c>
    </row>
    <row r="1162" spans="1:3" x14ac:dyDescent="0.25">
      <c r="A1162" t="s">
        <v>247</v>
      </c>
      <c r="B1162" t="s">
        <v>271</v>
      </c>
      <c r="C1162" t="s">
        <v>422</v>
      </c>
    </row>
    <row r="1163" spans="1:3" x14ac:dyDescent="0.25">
      <c r="A1163" t="s">
        <v>247</v>
      </c>
      <c r="B1163" t="s">
        <v>271</v>
      </c>
      <c r="C1163" t="s">
        <v>422</v>
      </c>
    </row>
    <row r="1164" spans="1:3" x14ac:dyDescent="0.25">
      <c r="A1164" t="s">
        <v>247</v>
      </c>
      <c r="B1164" t="s">
        <v>271</v>
      </c>
      <c r="C1164" t="s">
        <v>421</v>
      </c>
    </row>
    <row r="1165" spans="1:3" x14ac:dyDescent="0.25">
      <c r="A1165" t="s">
        <v>247</v>
      </c>
      <c r="B1165" t="s">
        <v>271</v>
      </c>
      <c r="C1165" t="s">
        <v>422</v>
      </c>
    </row>
    <row r="1166" spans="1:3" x14ac:dyDescent="0.25">
      <c r="A1166" t="s">
        <v>247</v>
      </c>
      <c r="B1166" t="s">
        <v>271</v>
      </c>
      <c r="C1166" t="s">
        <v>423</v>
      </c>
    </row>
    <row r="1167" spans="1:3" x14ac:dyDescent="0.25">
      <c r="A1167" t="s">
        <v>247</v>
      </c>
      <c r="B1167" t="s">
        <v>271</v>
      </c>
      <c r="C1167" t="s">
        <v>422</v>
      </c>
    </row>
    <row r="1168" spans="1:3" x14ac:dyDescent="0.25">
      <c r="A1168" t="s">
        <v>247</v>
      </c>
      <c r="B1168" t="s">
        <v>271</v>
      </c>
      <c r="C1168" t="s">
        <v>423</v>
      </c>
    </row>
    <row r="1169" spans="1:3" x14ac:dyDescent="0.25">
      <c r="A1169" t="s">
        <v>247</v>
      </c>
      <c r="B1169" t="s">
        <v>271</v>
      </c>
      <c r="C1169" t="s">
        <v>421</v>
      </c>
    </row>
    <row r="1170" spans="1:3" x14ac:dyDescent="0.25">
      <c r="A1170" t="s">
        <v>247</v>
      </c>
      <c r="B1170" t="s">
        <v>271</v>
      </c>
      <c r="C1170" t="s">
        <v>422</v>
      </c>
    </row>
    <row r="1171" spans="1:3" x14ac:dyDescent="0.25">
      <c r="A1171" t="s">
        <v>247</v>
      </c>
      <c r="B1171" t="s">
        <v>271</v>
      </c>
      <c r="C1171" t="s">
        <v>420</v>
      </c>
    </row>
    <row r="1172" spans="1:3" x14ac:dyDescent="0.25">
      <c r="A1172" t="s">
        <v>247</v>
      </c>
      <c r="B1172" t="s">
        <v>271</v>
      </c>
      <c r="C1172" t="s">
        <v>421</v>
      </c>
    </row>
    <row r="1173" spans="1:3" x14ac:dyDescent="0.25">
      <c r="A1173" t="s">
        <v>247</v>
      </c>
      <c r="B1173" t="s">
        <v>271</v>
      </c>
      <c r="C1173" t="s">
        <v>420</v>
      </c>
    </row>
    <row r="1174" spans="1:3" x14ac:dyDescent="0.25">
      <c r="A1174" t="s">
        <v>247</v>
      </c>
      <c r="B1174" t="s">
        <v>273</v>
      </c>
      <c r="C1174" t="s">
        <v>420</v>
      </c>
    </row>
    <row r="1175" spans="1:3" x14ac:dyDescent="0.25">
      <c r="A1175" t="s">
        <v>247</v>
      </c>
      <c r="B1175" t="s">
        <v>273</v>
      </c>
      <c r="C1175" t="s">
        <v>421</v>
      </c>
    </row>
    <row r="1176" spans="1:3" x14ac:dyDescent="0.25">
      <c r="A1176" t="s">
        <v>247</v>
      </c>
      <c r="B1176" t="s">
        <v>273</v>
      </c>
      <c r="C1176" t="s">
        <v>421</v>
      </c>
    </row>
    <row r="1177" spans="1:3" x14ac:dyDescent="0.25">
      <c r="A1177" t="s">
        <v>247</v>
      </c>
      <c r="B1177" t="s">
        <v>273</v>
      </c>
      <c r="C1177" t="s">
        <v>420</v>
      </c>
    </row>
    <row r="1178" spans="1:3" x14ac:dyDescent="0.25">
      <c r="A1178" t="s">
        <v>247</v>
      </c>
      <c r="B1178" t="s">
        <v>273</v>
      </c>
      <c r="C1178" t="s">
        <v>421</v>
      </c>
    </row>
    <row r="1179" spans="1:3" x14ac:dyDescent="0.25">
      <c r="A1179" t="s">
        <v>247</v>
      </c>
      <c r="B1179" t="s">
        <v>273</v>
      </c>
      <c r="C1179" t="s">
        <v>421</v>
      </c>
    </row>
    <row r="1180" spans="1:3" x14ac:dyDescent="0.25">
      <c r="A1180" t="s">
        <v>247</v>
      </c>
      <c r="B1180" t="s">
        <v>273</v>
      </c>
      <c r="C1180" t="s">
        <v>420</v>
      </c>
    </row>
    <row r="1181" spans="1:3" x14ac:dyDescent="0.25">
      <c r="A1181" t="s">
        <v>247</v>
      </c>
      <c r="B1181" t="s">
        <v>273</v>
      </c>
      <c r="C1181" t="s">
        <v>420</v>
      </c>
    </row>
    <row r="1182" spans="1:3" x14ac:dyDescent="0.25">
      <c r="A1182" t="s">
        <v>247</v>
      </c>
      <c r="B1182" t="s">
        <v>273</v>
      </c>
      <c r="C1182" t="s">
        <v>421</v>
      </c>
    </row>
    <row r="1183" spans="1:3" x14ac:dyDescent="0.25">
      <c r="A1183" t="s">
        <v>247</v>
      </c>
      <c r="B1183" t="s">
        <v>273</v>
      </c>
      <c r="C1183" t="s">
        <v>421</v>
      </c>
    </row>
    <row r="1184" spans="1:3" x14ac:dyDescent="0.25">
      <c r="A1184" t="s">
        <v>247</v>
      </c>
      <c r="B1184" t="s">
        <v>273</v>
      </c>
      <c r="C1184" t="s">
        <v>421</v>
      </c>
    </row>
    <row r="1185" spans="1:3" x14ac:dyDescent="0.25">
      <c r="A1185" t="s">
        <v>247</v>
      </c>
      <c r="B1185" t="s">
        <v>273</v>
      </c>
      <c r="C1185" t="s">
        <v>421</v>
      </c>
    </row>
    <row r="1186" spans="1:3" x14ac:dyDescent="0.25">
      <c r="A1186" t="s">
        <v>247</v>
      </c>
      <c r="B1186" t="s">
        <v>273</v>
      </c>
      <c r="C1186" t="s">
        <v>421</v>
      </c>
    </row>
    <row r="1187" spans="1:3" x14ac:dyDescent="0.25">
      <c r="A1187" t="s">
        <v>247</v>
      </c>
      <c r="B1187" t="s">
        <v>273</v>
      </c>
      <c r="C1187" t="s">
        <v>421</v>
      </c>
    </row>
    <row r="1188" spans="1:3" x14ac:dyDescent="0.25">
      <c r="A1188" t="s">
        <v>247</v>
      </c>
      <c r="B1188" t="s">
        <v>273</v>
      </c>
      <c r="C1188" t="s">
        <v>420</v>
      </c>
    </row>
    <row r="1189" spans="1:3" x14ac:dyDescent="0.25">
      <c r="A1189" t="s">
        <v>247</v>
      </c>
      <c r="B1189" t="s">
        <v>273</v>
      </c>
      <c r="C1189" t="s">
        <v>420</v>
      </c>
    </row>
    <row r="1190" spans="1:3" x14ac:dyDescent="0.25">
      <c r="A1190" t="s">
        <v>247</v>
      </c>
      <c r="B1190" t="s">
        <v>273</v>
      </c>
      <c r="C1190" t="s">
        <v>420</v>
      </c>
    </row>
    <row r="1191" spans="1:3" x14ac:dyDescent="0.25">
      <c r="A1191" t="s">
        <v>275</v>
      </c>
      <c r="B1191" t="s">
        <v>276</v>
      </c>
      <c r="C1191" t="s">
        <v>421</v>
      </c>
    </row>
    <row r="1192" spans="1:3" x14ac:dyDescent="0.25">
      <c r="A1192" t="s">
        <v>275</v>
      </c>
      <c r="B1192" t="s">
        <v>276</v>
      </c>
      <c r="C1192" t="s">
        <v>422</v>
      </c>
    </row>
    <row r="1193" spans="1:3" x14ac:dyDescent="0.25">
      <c r="A1193" t="s">
        <v>275</v>
      </c>
      <c r="B1193" t="s">
        <v>276</v>
      </c>
      <c r="C1193" t="s">
        <v>422</v>
      </c>
    </row>
    <row r="1194" spans="1:3" x14ac:dyDescent="0.25">
      <c r="A1194" t="s">
        <v>275</v>
      </c>
      <c r="B1194" t="s">
        <v>276</v>
      </c>
      <c r="C1194" t="s">
        <v>421</v>
      </c>
    </row>
    <row r="1195" spans="1:3" x14ac:dyDescent="0.25">
      <c r="A1195" t="s">
        <v>275</v>
      </c>
      <c r="B1195" t="s">
        <v>276</v>
      </c>
      <c r="C1195" t="s">
        <v>420</v>
      </c>
    </row>
    <row r="1196" spans="1:3" x14ac:dyDescent="0.25">
      <c r="A1196" t="s">
        <v>275</v>
      </c>
      <c r="B1196" t="s">
        <v>276</v>
      </c>
      <c r="C1196" t="s">
        <v>422</v>
      </c>
    </row>
    <row r="1197" spans="1:3" x14ac:dyDescent="0.25">
      <c r="A1197" t="s">
        <v>275</v>
      </c>
      <c r="B1197" t="s">
        <v>276</v>
      </c>
      <c r="C1197" t="s">
        <v>420</v>
      </c>
    </row>
    <row r="1198" spans="1:3" x14ac:dyDescent="0.25">
      <c r="A1198" t="s">
        <v>275</v>
      </c>
      <c r="B1198" t="s">
        <v>276</v>
      </c>
      <c r="C1198" t="s">
        <v>421</v>
      </c>
    </row>
    <row r="1199" spans="1:3" x14ac:dyDescent="0.25">
      <c r="A1199" t="s">
        <v>275</v>
      </c>
      <c r="B1199" t="s">
        <v>276</v>
      </c>
      <c r="C1199" t="s">
        <v>420</v>
      </c>
    </row>
    <row r="1200" spans="1:3" x14ac:dyDescent="0.25">
      <c r="A1200" t="s">
        <v>275</v>
      </c>
      <c r="B1200" t="s">
        <v>276</v>
      </c>
      <c r="C1200" t="s">
        <v>420</v>
      </c>
    </row>
    <row r="1201" spans="1:3" x14ac:dyDescent="0.25">
      <c r="A1201" t="s">
        <v>275</v>
      </c>
      <c r="B1201" t="s">
        <v>276</v>
      </c>
      <c r="C1201" t="s">
        <v>422</v>
      </c>
    </row>
    <row r="1202" spans="1:3" x14ac:dyDescent="0.25">
      <c r="A1202" t="s">
        <v>275</v>
      </c>
      <c r="B1202" t="s">
        <v>276</v>
      </c>
      <c r="C1202" t="s">
        <v>421</v>
      </c>
    </row>
    <row r="1203" spans="1:3" x14ac:dyDescent="0.25">
      <c r="A1203" t="s">
        <v>275</v>
      </c>
      <c r="B1203" t="s">
        <v>279</v>
      </c>
      <c r="C1203" t="s">
        <v>422</v>
      </c>
    </row>
    <row r="1204" spans="1:3" x14ac:dyDescent="0.25">
      <c r="A1204" t="s">
        <v>275</v>
      </c>
      <c r="B1204" t="s">
        <v>279</v>
      </c>
      <c r="C1204" t="s">
        <v>422</v>
      </c>
    </row>
    <row r="1205" spans="1:3" x14ac:dyDescent="0.25">
      <c r="A1205" t="s">
        <v>275</v>
      </c>
      <c r="B1205" t="s">
        <v>279</v>
      </c>
      <c r="C1205" t="s">
        <v>421</v>
      </c>
    </row>
    <row r="1206" spans="1:3" x14ac:dyDescent="0.25">
      <c r="A1206" t="s">
        <v>275</v>
      </c>
      <c r="B1206" t="s">
        <v>279</v>
      </c>
      <c r="C1206" t="s">
        <v>423</v>
      </c>
    </row>
    <row r="1207" spans="1:3" x14ac:dyDescent="0.25">
      <c r="A1207" t="s">
        <v>275</v>
      </c>
      <c r="B1207" t="s">
        <v>279</v>
      </c>
      <c r="C1207" t="s">
        <v>423</v>
      </c>
    </row>
    <row r="1208" spans="1:3" x14ac:dyDescent="0.25">
      <c r="A1208" t="s">
        <v>275</v>
      </c>
      <c r="B1208" t="s">
        <v>279</v>
      </c>
      <c r="C1208" t="s">
        <v>420</v>
      </c>
    </row>
    <row r="1209" spans="1:3" x14ac:dyDescent="0.25">
      <c r="A1209" t="s">
        <v>275</v>
      </c>
      <c r="B1209" t="s">
        <v>279</v>
      </c>
      <c r="C1209" t="s">
        <v>421</v>
      </c>
    </row>
    <row r="1210" spans="1:3" x14ac:dyDescent="0.25">
      <c r="A1210" t="s">
        <v>275</v>
      </c>
      <c r="B1210" t="s">
        <v>279</v>
      </c>
      <c r="C1210" t="s">
        <v>422</v>
      </c>
    </row>
    <row r="1211" spans="1:3" x14ac:dyDescent="0.25">
      <c r="A1211" t="s">
        <v>275</v>
      </c>
      <c r="B1211" t="s">
        <v>279</v>
      </c>
      <c r="C1211" t="s">
        <v>422</v>
      </c>
    </row>
    <row r="1212" spans="1:3" x14ac:dyDescent="0.25">
      <c r="A1212" t="s">
        <v>275</v>
      </c>
      <c r="B1212" t="s">
        <v>279</v>
      </c>
      <c r="C1212" t="s">
        <v>421</v>
      </c>
    </row>
    <row r="1213" spans="1:3" x14ac:dyDescent="0.25">
      <c r="A1213" t="s">
        <v>275</v>
      </c>
      <c r="B1213" t="s">
        <v>279</v>
      </c>
      <c r="C1213" t="s">
        <v>423</v>
      </c>
    </row>
    <row r="1214" spans="1:3" x14ac:dyDescent="0.25">
      <c r="A1214" t="s">
        <v>275</v>
      </c>
      <c r="B1214" t="s">
        <v>279</v>
      </c>
      <c r="C1214" t="s">
        <v>422</v>
      </c>
    </row>
    <row r="1215" spans="1:3" x14ac:dyDescent="0.25">
      <c r="A1215" t="s">
        <v>275</v>
      </c>
      <c r="B1215" t="s">
        <v>279</v>
      </c>
      <c r="C1215" t="s">
        <v>423</v>
      </c>
    </row>
    <row r="1216" spans="1:3" x14ac:dyDescent="0.25">
      <c r="A1216" t="s">
        <v>275</v>
      </c>
      <c r="B1216" t="s">
        <v>279</v>
      </c>
      <c r="C1216" t="s">
        <v>422</v>
      </c>
    </row>
    <row r="1217" spans="1:3" x14ac:dyDescent="0.25">
      <c r="A1217" t="s">
        <v>275</v>
      </c>
      <c r="B1217" t="s">
        <v>279</v>
      </c>
      <c r="C1217" t="s">
        <v>421</v>
      </c>
    </row>
    <row r="1218" spans="1:3" x14ac:dyDescent="0.25">
      <c r="A1218" t="s">
        <v>275</v>
      </c>
      <c r="B1218" t="s">
        <v>279</v>
      </c>
      <c r="C1218" t="s">
        <v>420</v>
      </c>
    </row>
    <row r="1219" spans="1:3" x14ac:dyDescent="0.25">
      <c r="A1219" t="s">
        <v>275</v>
      </c>
      <c r="B1219" t="s">
        <v>279</v>
      </c>
      <c r="C1219" t="s">
        <v>420</v>
      </c>
    </row>
    <row r="1220" spans="1:3" x14ac:dyDescent="0.25">
      <c r="A1220" t="s">
        <v>275</v>
      </c>
      <c r="B1220" t="s">
        <v>279</v>
      </c>
      <c r="C1220" t="s">
        <v>421</v>
      </c>
    </row>
    <row r="1221" spans="1:3" x14ac:dyDescent="0.25">
      <c r="A1221" t="s">
        <v>275</v>
      </c>
      <c r="B1221" t="s">
        <v>279</v>
      </c>
      <c r="C1221" t="s">
        <v>421</v>
      </c>
    </row>
    <row r="1222" spans="1:3" x14ac:dyDescent="0.25">
      <c r="A1222" t="s">
        <v>275</v>
      </c>
      <c r="B1222" t="s">
        <v>279</v>
      </c>
      <c r="C1222" t="s">
        <v>421</v>
      </c>
    </row>
    <row r="1223" spans="1:3" x14ac:dyDescent="0.25">
      <c r="A1223" t="s">
        <v>275</v>
      </c>
      <c r="B1223" t="s">
        <v>279</v>
      </c>
      <c r="C1223" t="s">
        <v>420</v>
      </c>
    </row>
    <row r="1224" spans="1:3" x14ac:dyDescent="0.25">
      <c r="A1224" t="s">
        <v>275</v>
      </c>
      <c r="B1224" t="s">
        <v>279</v>
      </c>
      <c r="C1224" t="s">
        <v>421</v>
      </c>
    </row>
    <row r="1225" spans="1:3" x14ac:dyDescent="0.25">
      <c r="A1225" t="s">
        <v>275</v>
      </c>
      <c r="B1225" t="s">
        <v>282</v>
      </c>
      <c r="C1225" t="s">
        <v>422</v>
      </c>
    </row>
    <row r="1226" spans="1:3" x14ac:dyDescent="0.25">
      <c r="A1226" t="s">
        <v>275</v>
      </c>
      <c r="B1226" t="s">
        <v>282</v>
      </c>
      <c r="C1226" t="s">
        <v>420</v>
      </c>
    </row>
    <row r="1227" spans="1:3" x14ac:dyDescent="0.25">
      <c r="A1227" t="s">
        <v>275</v>
      </c>
      <c r="B1227" t="s">
        <v>282</v>
      </c>
      <c r="C1227" t="s">
        <v>423</v>
      </c>
    </row>
    <row r="1228" spans="1:3" x14ac:dyDescent="0.25">
      <c r="A1228" t="s">
        <v>275</v>
      </c>
      <c r="B1228" t="s">
        <v>282</v>
      </c>
      <c r="C1228" t="s">
        <v>421</v>
      </c>
    </row>
    <row r="1229" spans="1:3" x14ac:dyDescent="0.25">
      <c r="A1229" t="s">
        <v>275</v>
      </c>
      <c r="B1229" t="s">
        <v>282</v>
      </c>
      <c r="C1229" t="s">
        <v>423</v>
      </c>
    </row>
    <row r="1230" spans="1:3" x14ac:dyDescent="0.25">
      <c r="A1230" t="s">
        <v>275</v>
      </c>
      <c r="B1230" t="s">
        <v>282</v>
      </c>
      <c r="C1230" t="s">
        <v>423</v>
      </c>
    </row>
    <row r="1231" spans="1:3" x14ac:dyDescent="0.25">
      <c r="A1231" t="s">
        <v>275</v>
      </c>
      <c r="B1231" t="s">
        <v>282</v>
      </c>
      <c r="C1231" t="s">
        <v>421</v>
      </c>
    </row>
    <row r="1232" spans="1:3" x14ac:dyDescent="0.25">
      <c r="A1232" t="s">
        <v>275</v>
      </c>
      <c r="B1232" t="s">
        <v>282</v>
      </c>
      <c r="C1232" t="s">
        <v>422</v>
      </c>
    </row>
    <row r="1233" spans="1:3" x14ac:dyDescent="0.25">
      <c r="A1233" t="s">
        <v>275</v>
      </c>
      <c r="B1233" t="s">
        <v>282</v>
      </c>
      <c r="C1233" t="s">
        <v>423</v>
      </c>
    </row>
    <row r="1234" spans="1:3" x14ac:dyDescent="0.25">
      <c r="A1234" t="s">
        <v>275</v>
      </c>
      <c r="B1234" t="s">
        <v>282</v>
      </c>
      <c r="C1234" t="s">
        <v>421</v>
      </c>
    </row>
    <row r="1235" spans="1:3" x14ac:dyDescent="0.25">
      <c r="A1235" t="s">
        <v>275</v>
      </c>
      <c r="B1235" t="s">
        <v>282</v>
      </c>
      <c r="C1235" t="s">
        <v>423</v>
      </c>
    </row>
    <row r="1236" spans="1:3" x14ac:dyDescent="0.25">
      <c r="A1236" t="s">
        <v>275</v>
      </c>
      <c r="B1236" t="s">
        <v>282</v>
      </c>
      <c r="C1236" t="s">
        <v>423</v>
      </c>
    </row>
    <row r="1237" spans="1:3" x14ac:dyDescent="0.25">
      <c r="A1237" t="s">
        <v>275</v>
      </c>
      <c r="B1237" t="s">
        <v>282</v>
      </c>
      <c r="C1237" t="s">
        <v>421</v>
      </c>
    </row>
    <row r="1238" spans="1:3" x14ac:dyDescent="0.25">
      <c r="A1238" t="s">
        <v>275</v>
      </c>
      <c r="B1238" t="s">
        <v>282</v>
      </c>
      <c r="C1238" t="s">
        <v>422</v>
      </c>
    </row>
    <row r="1239" spans="1:3" x14ac:dyDescent="0.25">
      <c r="A1239" t="s">
        <v>275</v>
      </c>
      <c r="B1239" t="s">
        <v>282</v>
      </c>
      <c r="C1239" t="s">
        <v>423</v>
      </c>
    </row>
    <row r="1240" spans="1:3" x14ac:dyDescent="0.25">
      <c r="A1240" t="s">
        <v>275</v>
      </c>
      <c r="B1240" t="s">
        <v>282</v>
      </c>
      <c r="C1240" t="s">
        <v>421</v>
      </c>
    </row>
    <row r="1241" spans="1:3" x14ac:dyDescent="0.25">
      <c r="A1241" t="s">
        <v>275</v>
      </c>
      <c r="B1241" t="s">
        <v>282</v>
      </c>
      <c r="C1241" t="s">
        <v>423</v>
      </c>
    </row>
    <row r="1242" spans="1:3" x14ac:dyDescent="0.25">
      <c r="A1242" t="s">
        <v>275</v>
      </c>
      <c r="B1242" t="s">
        <v>286</v>
      </c>
      <c r="C1242" t="s">
        <v>421</v>
      </c>
    </row>
    <row r="1243" spans="1:3" x14ac:dyDescent="0.25">
      <c r="A1243" t="s">
        <v>275</v>
      </c>
      <c r="B1243" t="s">
        <v>286</v>
      </c>
      <c r="C1243" t="s">
        <v>423</v>
      </c>
    </row>
    <row r="1244" spans="1:3" x14ac:dyDescent="0.25">
      <c r="A1244" t="s">
        <v>275</v>
      </c>
      <c r="B1244" t="s">
        <v>286</v>
      </c>
      <c r="C1244" t="s">
        <v>420</v>
      </c>
    </row>
    <row r="1245" spans="1:3" x14ac:dyDescent="0.25">
      <c r="A1245" t="s">
        <v>275</v>
      </c>
      <c r="B1245" t="s">
        <v>286</v>
      </c>
      <c r="C1245" t="s">
        <v>421</v>
      </c>
    </row>
    <row r="1246" spans="1:3" x14ac:dyDescent="0.25">
      <c r="A1246" t="s">
        <v>275</v>
      </c>
      <c r="B1246" t="s">
        <v>286</v>
      </c>
      <c r="C1246" t="s">
        <v>422</v>
      </c>
    </row>
    <row r="1247" spans="1:3" x14ac:dyDescent="0.25">
      <c r="A1247" t="s">
        <v>275</v>
      </c>
      <c r="B1247" t="s">
        <v>286</v>
      </c>
      <c r="C1247" t="s">
        <v>423</v>
      </c>
    </row>
    <row r="1248" spans="1:3" x14ac:dyDescent="0.25">
      <c r="A1248" t="s">
        <v>275</v>
      </c>
      <c r="B1248" t="s">
        <v>286</v>
      </c>
      <c r="C1248" t="s">
        <v>422</v>
      </c>
    </row>
    <row r="1249" spans="1:3" x14ac:dyDescent="0.25">
      <c r="A1249" t="s">
        <v>275</v>
      </c>
      <c r="B1249" t="s">
        <v>286</v>
      </c>
      <c r="C1249" t="s">
        <v>421</v>
      </c>
    </row>
    <row r="1250" spans="1:3" x14ac:dyDescent="0.25">
      <c r="A1250" t="s">
        <v>275</v>
      </c>
      <c r="B1250" t="s">
        <v>286</v>
      </c>
      <c r="C1250" t="s">
        <v>422</v>
      </c>
    </row>
    <row r="1251" spans="1:3" x14ac:dyDescent="0.25">
      <c r="A1251" t="s">
        <v>275</v>
      </c>
      <c r="B1251" t="s">
        <v>286</v>
      </c>
      <c r="C1251" t="s">
        <v>422</v>
      </c>
    </row>
    <row r="1252" spans="1:3" x14ac:dyDescent="0.25">
      <c r="A1252" t="s">
        <v>275</v>
      </c>
      <c r="B1252" t="s">
        <v>286</v>
      </c>
      <c r="C1252" t="s">
        <v>421</v>
      </c>
    </row>
    <row r="1253" spans="1:3" x14ac:dyDescent="0.25">
      <c r="A1253" t="s">
        <v>275</v>
      </c>
      <c r="B1253" t="s">
        <v>286</v>
      </c>
      <c r="C1253" t="s">
        <v>420</v>
      </c>
    </row>
    <row r="1254" spans="1:3" x14ac:dyDescent="0.25">
      <c r="A1254" t="s">
        <v>275</v>
      </c>
      <c r="B1254" t="s">
        <v>286</v>
      </c>
      <c r="C1254" t="s">
        <v>422</v>
      </c>
    </row>
    <row r="1255" spans="1:3" x14ac:dyDescent="0.25">
      <c r="A1255" t="s">
        <v>275</v>
      </c>
      <c r="B1255" t="s">
        <v>289</v>
      </c>
      <c r="C1255" t="s">
        <v>423</v>
      </c>
    </row>
    <row r="1256" spans="1:3" x14ac:dyDescent="0.25">
      <c r="A1256" t="s">
        <v>275</v>
      </c>
      <c r="B1256" t="s">
        <v>289</v>
      </c>
      <c r="C1256" t="s">
        <v>423</v>
      </c>
    </row>
    <row r="1257" spans="1:3" x14ac:dyDescent="0.25">
      <c r="A1257" t="s">
        <v>275</v>
      </c>
      <c r="B1257" t="s">
        <v>289</v>
      </c>
      <c r="C1257" t="s">
        <v>423</v>
      </c>
    </row>
    <row r="1258" spans="1:3" x14ac:dyDescent="0.25">
      <c r="A1258" t="s">
        <v>275</v>
      </c>
      <c r="B1258" t="s">
        <v>289</v>
      </c>
      <c r="C1258" t="s">
        <v>422</v>
      </c>
    </row>
    <row r="1259" spans="1:3" x14ac:dyDescent="0.25">
      <c r="A1259" t="s">
        <v>275</v>
      </c>
      <c r="B1259" t="s">
        <v>289</v>
      </c>
      <c r="C1259" t="s">
        <v>421</v>
      </c>
    </row>
    <row r="1260" spans="1:3" x14ac:dyDescent="0.25">
      <c r="A1260" t="s">
        <v>275</v>
      </c>
      <c r="B1260" t="s">
        <v>289</v>
      </c>
      <c r="C1260" t="s">
        <v>422</v>
      </c>
    </row>
    <row r="1261" spans="1:3" x14ac:dyDescent="0.25">
      <c r="A1261" t="s">
        <v>275</v>
      </c>
      <c r="B1261" t="s">
        <v>289</v>
      </c>
      <c r="C1261" t="s">
        <v>422</v>
      </c>
    </row>
    <row r="1262" spans="1:3" x14ac:dyDescent="0.25">
      <c r="A1262" t="s">
        <v>275</v>
      </c>
      <c r="B1262" t="s">
        <v>289</v>
      </c>
      <c r="C1262" t="s">
        <v>423</v>
      </c>
    </row>
    <row r="1263" spans="1:3" x14ac:dyDescent="0.25">
      <c r="A1263" t="s">
        <v>275</v>
      </c>
      <c r="B1263" t="s">
        <v>289</v>
      </c>
      <c r="C1263" t="s">
        <v>423</v>
      </c>
    </row>
    <row r="1264" spans="1:3" x14ac:dyDescent="0.25">
      <c r="A1264" t="s">
        <v>275</v>
      </c>
      <c r="B1264" t="s">
        <v>289</v>
      </c>
      <c r="C1264" t="s">
        <v>423</v>
      </c>
    </row>
    <row r="1265" spans="1:3" x14ac:dyDescent="0.25">
      <c r="A1265" t="s">
        <v>275</v>
      </c>
      <c r="B1265" t="s">
        <v>289</v>
      </c>
      <c r="C1265" t="s">
        <v>423</v>
      </c>
    </row>
    <row r="1266" spans="1:3" x14ac:dyDescent="0.25">
      <c r="A1266" t="s">
        <v>275</v>
      </c>
      <c r="B1266" t="s">
        <v>289</v>
      </c>
      <c r="C1266" t="s">
        <v>422</v>
      </c>
    </row>
    <row r="1267" spans="1:3" x14ac:dyDescent="0.25">
      <c r="A1267" t="s">
        <v>275</v>
      </c>
      <c r="B1267" t="s">
        <v>289</v>
      </c>
      <c r="C1267" t="s">
        <v>421</v>
      </c>
    </row>
    <row r="1268" spans="1:3" x14ac:dyDescent="0.25">
      <c r="A1268" t="s">
        <v>275</v>
      </c>
      <c r="B1268" t="s">
        <v>289</v>
      </c>
      <c r="C1268" t="s">
        <v>422</v>
      </c>
    </row>
    <row r="1269" spans="1:3" x14ac:dyDescent="0.25">
      <c r="A1269" t="s">
        <v>275</v>
      </c>
      <c r="B1269" t="s">
        <v>289</v>
      </c>
      <c r="C1269" t="s">
        <v>421</v>
      </c>
    </row>
    <row r="1270" spans="1:3" x14ac:dyDescent="0.25">
      <c r="A1270" t="s">
        <v>275</v>
      </c>
      <c r="B1270" t="s">
        <v>289</v>
      </c>
      <c r="C1270" t="s">
        <v>422</v>
      </c>
    </row>
    <row r="1271" spans="1:3" x14ac:dyDescent="0.25">
      <c r="A1271" t="s">
        <v>275</v>
      </c>
      <c r="B1271" t="s">
        <v>289</v>
      </c>
      <c r="C1271" t="s">
        <v>421</v>
      </c>
    </row>
    <row r="1272" spans="1:3" x14ac:dyDescent="0.25">
      <c r="A1272" t="s">
        <v>275</v>
      </c>
      <c r="B1272" t="s">
        <v>289</v>
      </c>
      <c r="C1272" t="s">
        <v>420</v>
      </c>
    </row>
    <row r="1273" spans="1:3" x14ac:dyDescent="0.25">
      <c r="A1273" t="s">
        <v>275</v>
      </c>
      <c r="B1273" t="s">
        <v>289</v>
      </c>
      <c r="C1273" t="s">
        <v>420</v>
      </c>
    </row>
    <row r="1274" spans="1:3" x14ac:dyDescent="0.25">
      <c r="A1274" t="s">
        <v>275</v>
      </c>
      <c r="B1274" t="s">
        <v>292</v>
      </c>
      <c r="C1274" t="s">
        <v>420</v>
      </c>
    </row>
    <row r="1275" spans="1:3" x14ac:dyDescent="0.25">
      <c r="A1275" t="s">
        <v>275</v>
      </c>
      <c r="B1275" t="s">
        <v>292</v>
      </c>
      <c r="C1275" t="s">
        <v>420</v>
      </c>
    </row>
    <row r="1276" spans="1:3" x14ac:dyDescent="0.25">
      <c r="A1276" t="s">
        <v>275</v>
      </c>
      <c r="B1276" t="s">
        <v>292</v>
      </c>
      <c r="C1276" t="s">
        <v>420</v>
      </c>
    </row>
    <row r="1277" spans="1:3" x14ac:dyDescent="0.25">
      <c r="A1277" t="s">
        <v>275</v>
      </c>
      <c r="B1277" t="s">
        <v>292</v>
      </c>
      <c r="C1277" t="s">
        <v>420</v>
      </c>
    </row>
    <row r="1278" spans="1:3" x14ac:dyDescent="0.25">
      <c r="A1278" t="s">
        <v>275</v>
      </c>
      <c r="B1278" t="s">
        <v>292</v>
      </c>
      <c r="C1278" t="s">
        <v>420</v>
      </c>
    </row>
    <row r="1279" spans="1:3" x14ac:dyDescent="0.25">
      <c r="A1279" t="s">
        <v>275</v>
      </c>
      <c r="B1279" t="s">
        <v>292</v>
      </c>
      <c r="C1279" t="s">
        <v>422</v>
      </c>
    </row>
    <row r="1280" spans="1:3" x14ac:dyDescent="0.25">
      <c r="A1280" t="s">
        <v>275</v>
      </c>
      <c r="B1280" t="s">
        <v>292</v>
      </c>
      <c r="C1280" t="s">
        <v>421</v>
      </c>
    </row>
    <row r="1281" spans="1:3" x14ac:dyDescent="0.25">
      <c r="A1281" t="s">
        <v>275</v>
      </c>
      <c r="B1281" t="s">
        <v>292</v>
      </c>
      <c r="C1281" t="s">
        <v>420</v>
      </c>
    </row>
    <row r="1282" spans="1:3" x14ac:dyDescent="0.25">
      <c r="A1282" t="s">
        <v>275</v>
      </c>
      <c r="B1282" t="s">
        <v>292</v>
      </c>
      <c r="C1282" t="s">
        <v>420</v>
      </c>
    </row>
    <row r="1283" spans="1:3" x14ac:dyDescent="0.25">
      <c r="A1283" t="s">
        <v>275</v>
      </c>
      <c r="B1283" t="s">
        <v>292</v>
      </c>
      <c r="C1283" t="s">
        <v>423</v>
      </c>
    </row>
    <row r="1284" spans="1:3" x14ac:dyDescent="0.25">
      <c r="A1284" t="s">
        <v>275</v>
      </c>
      <c r="B1284" t="s">
        <v>292</v>
      </c>
      <c r="C1284" t="s">
        <v>421</v>
      </c>
    </row>
    <row r="1285" spans="1:3" x14ac:dyDescent="0.25">
      <c r="A1285" t="s">
        <v>275</v>
      </c>
      <c r="B1285" t="s">
        <v>292</v>
      </c>
      <c r="C1285" t="s">
        <v>421</v>
      </c>
    </row>
    <row r="1286" spans="1:3" x14ac:dyDescent="0.25">
      <c r="A1286" t="s">
        <v>275</v>
      </c>
      <c r="B1286" t="s">
        <v>292</v>
      </c>
      <c r="C1286" t="s">
        <v>421</v>
      </c>
    </row>
    <row r="1287" spans="1:3" x14ac:dyDescent="0.25">
      <c r="A1287" t="s">
        <v>275</v>
      </c>
      <c r="B1287" t="s">
        <v>292</v>
      </c>
      <c r="C1287" t="s">
        <v>423</v>
      </c>
    </row>
    <row r="1288" spans="1:3" x14ac:dyDescent="0.25">
      <c r="A1288" t="s">
        <v>275</v>
      </c>
      <c r="B1288" t="s">
        <v>295</v>
      </c>
      <c r="C1288" t="s">
        <v>421</v>
      </c>
    </row>
    <row r="1289" spans="1:3" x14ac:dyDescent="0.25">
      <c r="A1289" t="s">
        <v>275</v>
      </c>
      <c r="B1289" t="s">
        <v>295</v>
      </c>
      <c r="C1289" t="s">
        <v>422</v>
      </c>
    </row>
    <row r="1290" spans="1:3" x14ac:dyDescent="0.25">
      <c r="A1290" t="s">
        <v>275</v>
      </c>
      <c r="B1290" t="s">
        <v>295</v>
      </c>
      <c r="C1290" t="s">
        <v>421</v>
      </c>
    </row>
    <row r="1291" spans="1:3" x14ac:dyDescent="0.25">
      <c r="A1291" t="s">
        <v>275</v>
      </c>
      <c r="B1291" t="s">
        <v>295</v>
      </c>
      <c r="C1291" t="s">
        <v>422</v>
      </c>
    </row>
    <row r="1292" spans="1:3" x14ac:dyDescent="0.25">
      <c r="A1292" t="s">
        <v>275</v>
      </c>
      <c r="B1292" t="s">
        <v>295</v>
      </c>
      <c r="C1292" t="s">
        <v>422</v>
      </c>
    </row>
    <row r="1293" spans="1:3" x14ac:dyDescent="0.25">
      <c r="A1293" t="s">
        <v>275</v>
      </c>
      <c r="B1293" t="s">
        <v>295</v>
      </c>
      <c r="C1293" t="s">
        <v>423</v>
      </c>
    </row>
    <row r="1294" spans="1:3" x14ac:dyDescent="0.25">
      <c r="A1294" t="s">
        <v>275</v>
      </c>
      <c r="B1294" t="s">
        <v>295</v>
      </c>
      <c r="C1294" t="s">
        <v>422</v>
      </c>
    </row>
    <row r="1295" spans="1:3" x14ac:dyDescent="0.25">
      <c r="A1295" t="s">
        <v>275</v>
      </c>
      <c r="B1295" t="s">
        <v>295</v>
      </c>
      <c r="C1295" t="s">
        <v>422</v>
      </c>
    </row>
    <row r="1296" spans="1:3" x14ac:dyDescent="0.25">
      <c r="A1296" t="s">
        <v>275</v>
      </c>
      <c r="B1296" t="s">
        <v>295</v>
      </c>
      <c r="C1296" t="s">
        <v>423</v>
      </c>
    </row>
    <row r="1297" spans="1:3" x14ac:dyDescent="0.25">
      <c r="A1297" t="s">
        <v>275</v>
      </c>
      <c r="B1297" t="s">
        <v>295</v>
      </c>
      <c r="C1297" t="s">
        <v>421</v>
      </c>
    </row>
    <row r="1298" spans="1:3" x14ac:dyDescent="0.25">
      <c r="A1298" t="s">
        <v>275</v>
      </c>
      <c r="B1298" t="s">
        <v>295</v>
      </c>
      <c r="C1298" t="s">
        <v>423</v>
      </c>
    </row>
    <row r="1299" spans="1:3" x14ac:dyDescent="0.25">
      <c r="A1299" t="s">
        <v>275</v>
      </c>
      <c r="B1299" t="s">
        <v>295</v>
      </c>
      <c r="C1299" t="s">
        <v>421</v>
      </c>
    </row>
    <row r="1300" spans="1:3" x14ac:dyDescent="0.25">
      <c r="A1300" t="s">
        <v>275</v>
      </c>
      <c r="B1300" t="s">
        <v>299</v>
      </c>
      <c r="C1300" t="s">
        <v>420</v>
      </c>
    </row>
    <row r="1301" spans="1:3" x14ac:dyDescent="0.25">
      <c r="A1301" t="s">
        <v>275</v>
      </c>
      <c r="B1301" t="s">
        <v>299</v>
      </c>
      <c r="C1301" t="s">
        <v>421</v>
      </c>
    </row>
    <row r="1302" spans="1:3" x14ac:dyDescent="0.25">
      <c r="A1302" t="s">
        <v>275</v>
      </c>
      <c r="B1302" t="s">
        <v>299</v>
      </c>
      <c r="C1302" t="s">
        <v>420</v>
      </c>
    </row>
    <row r="1303" spans="1:3" x14ac:dyDescent="0.25">
      <c r="A1303" t="s">
        <v>275</v>
      </c>
      <c r="B1303" t="s">
        <v>299</v>
      </c>
      <c r="C1303" t="s">
        <v>420</v>
      </c>
    </row>
    <row r="1304" spans="1:3" x14ac:dyDescent="0.25">
      <c r="A1304" t="s">
        <v>275</v>
      </c>
      <c r="B1304" t="s">
        <v>299</v>
      </c>
      <c r="C1304" t="s">
        <v>421</v>
      </c>
    </row>
    <row r="1305" spans="1:3" x14ac:dyDescent="0.25">
      <c r="A1305" t="s">
        <v>275</v>
      </c>
      <c r="B1305" t="s">
        <v>299</v>
      </c>
      <c r="C1305" t="s">
        <v>421</v>
      </c>
    </row>
    <row r="1306" spans="1:3" x14ac:dyDescent="0.25">
      <c r="A1306" t="s">
        <v>275</v>
      </c>
      <c r="B1306" t="s">
        <v>299</v>
      </c>
      <c r="C1306" t="s">
        <v>421</v>
      </c>
    </row>
    <row r="1307" spans="1:3" x14ac:dyDescent="0.25">
      <c r="A1307" t="s">
        <v>275</v>
      </c>
      <c r="B1307" t="s">
        <v>299</v>
      </c>
      <c r="C1307" t="s">
        <v>421</v>
      </c>
    </row>
    <row r="1308" spans="1:3" x14ac:dyDescent="0.25">
      <c r="A1308" t="s">
        <v>275</v>
      </c>
      <c r="B1308" t="s">
        <v>299</v>
      </c>
      <c r="C1308" t="s">
        <v>421</v>
      </c>
    </row>
    <row r="1309" spans="1:3" x14ac:dyDescent="0.25">
      <c r="A1309" t="s">
        <v>275</v>
      </c>
      <c r="B1309" t="s">
        <v>299</v>
      </c>
      <c r="C1309" t="s">
        <v>420</v>
      </c>
    </row>
    <row r="1310" spans="1:3" x14ac:dyDescent="0.25">
      <c r="A1310" t="s">
        <v>275</v>
      </c>
      <c r="B1310" t="s">
        <v>299</v>
      </c>
      <c r="C1310" t="s">
        <v>421</v>
      </c>
    </row>
    <row r="1311" spans="1:3" x14ac:dyDescent="0.25">
      <c r="A1311" t="s">
        <v>275</v>
      </c>
      <c r="B1311" t="s">
        <v>299</v>
      </c>
      <c r="C1311" t="s">
        <v>421</v>
      </c>
    </row>
    <row r="1312" spans="1:3" x14ac:dyDescent="0.25">
      <c r="A1312" t="s">
        <v>275</v>
      </c>
      <c r="B1312" t="s">
        <v>299</v>
      </c>
      <c r="C1312" t="s">
        <v>422</v>
      </c>
    </row>
    <row r="1313" spans="1:3" x14ac:dyDescent="0.25">
      <c r="A1313" t="s">
        <v>275</v>
      </c>
      <c r="B1313" t="s">
        <v>299</v>
      </c>
      <c r="C1313" t="s">
        <v>420</v>
      </c>
    </row>
    <row r="1314" spans="1:3" x14ac:dyDescent="0.25">
      <c r="A1314" t="s">
        <v>275</v>
      </c>
      <c r="B1314" t="s">
        <v>299</v>
      </c>
      <c r="C1314" t="s">
        <v>420</v>
      </c>
    </row>
    <row r="1315" spans="1:3" x14ac:dyDescent="0.25">
      <c r="A1315" t="s">
        <v>275</v>
      </c>
      <c r="B1315" t="s">
        <v>299</v>
      </c>
      <c r="C1315" t="s">
        <v>420</v>
      </c>
    </row>
    <row r="1316" spans="1:3" x14ac:dyDescent="0.25">
      <c r="A1316" t="s">
        <v>275</v>
      </c>
      <c r="B1316" t="s">
        <v>302</v>
      </c>
      <c r="C1316" t="s">
        <v>420</v>
      </c>
    </row>
    <row r="1317" spans="1:3" x14ac:dyDescent="0.25">
      <c r="A1317" t="s">
        <v>275</v>
      </c>
      <c r="B1317" t="s">
        <v>302</v>
      </c>
      <c r="C1317" t="s">
        <v>420</v>
      </c>
    </row>
    <row r="1318" spans="1:3" x14ac:dyDescent="0.25">
      <c r="A1318" t="s">
        <v>275</v>
      </c>
      <c r="B1318" t="s">
        <v>302</v>
      </c>
      <c r="C1318" t="s">
        <v>422</v>
      </c>
    </row>
    <row r="1319" spans="1:3" x14ac:dyDescent="0.25">
      <c r="A1319" t="s">
        <v>275</v>
      </c>
      <c r="B1319" t="s">
        <v>302</v>
      </c>
      <c r="C1319" t="s">
        <v>420</v>
      </c>
    </row>
    <row r="1320" spans="1:3" x14ac:dyDescent="0.25">
      <c r="A1320" t="s">
        <v>275</v>
      </c>
      <c r="B1320" t="s">
        <v>302</v>
      </c>
      <c r="C1320" t="s">
        <v>421</v>
      </c>
    </row>
    <row r="1321" spans="1:3" x14ac:dyDescent="0.25">
      <c r="A1321" t="s">
        <v>275</v>
      </c>
      <c r="B1321" t="s">
        <v>302</v>
      </c>
      <c r="C1321" t="s">
        <v>420</v>
      </c>
    </row>
    <row r="1322" spans="1:3" x14ac:dyDescent="0.25">
      <c r="A1322" t="s">
        <v>275</v>
      </c>
      <c r="B1322" t="s">
        <v>302</v>
      </c>
      <c r="C1322" t="s">
        <v>421</v>
      </c>
    </row>
    <row r="1323" spans="1:3" x14ac:dyDescent="0.25">
      <c r="A1323" t="s">
        <v>275</v>
      </c>
      <c r="B1323" t="s">
        <v>302</v>
      </c>
      <c r="C1323" t="s">
        <v>420</v>
      </c>
    </row>
    <row r="1324" spans="1:3" x14ac:dyDescent="0.25">
      <c r="A1324" t="s">
        <v>275</v>
      </c>
      <c r="B1324" t="s">
        <v>302</v>
      </c>
      <c r="C1324" t="s">
        <v>420</v>
      </c>
    </row>
    <row r="1325" spans="1:3" x14ac:dyDescent="0.25">
      <c r="A1325" t="s">
        <v>275</v>
      </c>
      <c r="B1325" t="s">
        <v>302</v>
      </c>
      <c r="C1325" t="s">
        <v>420</v>
      </c>
    </row>
    <row r="1326" spans="1:3" x14ac:dyDescent="0.25">
      <c r="A1326" t="s">
        <v>275</v>
      </c>
      <c r="B1326" t="s">
        <v>302</v>
      </c>
      <c r="C1326" t="s">
        <v>422</v>
      </c>
    </row>
    <row r="1327" spans="1:3" x14ac:dyDescent="0.25">
      <c r="A1327" t="s">
        <v>275</v>
      </c>
      <c r="B1327" t="s">
        <v>302</v>
      </c>
      <c r="C1327" t="s">
        <v>420</v>
      </c>
    </row>
    <row r="1328" spans="1:3" x14ac:dyDescent="0.25">
      <c r="A1328" t="s">
        <v>275</v>
      </c>
      <c r="B1328" t="s">
        <v>302</v>
      </c>
      <c r="C1328" t="s">
        <v>420</v>
      </c>
    </row>
    <row r="1329" spans="1:3" x14ac:dyDescent="0.25">
      <c r="A1329" t="s">
        <v>275</v>
      </c>
      <c r="B1329" t="s">
        <v>302</v>
      </c>
      <c r="C1329" t="s">
        <v>420</v>
      </c>
    </row>
    <row r="1330" spans="1:3" x14ac:dyDescent="0.25">
      <c r="A1330" t="s">
        <v>275</v>
      </c>
      <c r="B1330" t="s">
        <v>305</v>
      </c>
      <c r="C1330" t="s">
        <v>423</v>
      </c>
    </row>
    <row r="1331" spans="1:3" x14ac:dyDescent="0.25">
      <c r="A1331" t="s">
        <v>275</v>
      </c>
      <c r="B1331" t="s">
        <v>305</v>
      </c>
      <c r="C1331" t="s">
        <v>421</v>
      </c>
    </row>
    <row r="1332" spans="1:3" x14ac:dyDescent="0.25">
      <c r="A1332" t="s">
        <v>275</v>
      </c>
      <c r="B1332" t="s">
        <v>305</v>
      </c>
      <c r="C1332" t="s">
        <v>420</v>
      </c>
    </row>
    <row r="1333" spans="1:3" x14ac:dyDescent="0.25">
      <c r="A1333" t="s">
        <v>275</v>
      </c>
      <c r="B1333" t="s">
        <v>305</v>
      </c>
      <c r="C1333" t="s">
        <v>423</v>
      </c>
    </row>
    <row r="1334" spans="1:3" x14ac:dyDescent="0.25">
      <c r="A1334" t="s">
        <v>275</v>
      </c>
      <c r="B1334" t="s">
        <v>305</v>
      </c>
      <c r="C1334" t="s">
        <v>423</v>
      </c>
    </row>
    <row r="1335" spans="1:3" x14ac:dyDescent="0.25">
      <c r="A1335" t="s">
        <v>275</v>
      </c>
      <c r="B1335" t="s">
        <v>305</v>
      </c>
      <c r="C1335" t="s">
        <v>422</v>
      </c>
    </row>
    <row r="1336" spans="1:3" x14ac:dyDescent="0.25">
      <c r="A1336" t="s">
        <v>275</v>
      </c>
      <c r="B1336" t="s">
        <v>305</v>
      </c>
      <c r="C1336" t="s">
        <v>421</v>
      </c>
    </row>
    <row r="1337" spans="1:3" x14ac:dyDescent="0.25">
      <c r="A1337" t="s">
        <v>275</v>
      </c>
      <c r="B1337" t="s">
        <v>305</v>
      </c>
      <c r="C1337" t="s">
        <v>423</v>
      </c>
    </row>
    <row r="1338" spans="1:3" x14ac:dyDescent="0.25">
      <c r="A1338" t="s">
        <v>275</v>
      </c>
      <c r="B1338" t="s">
        <v>305</v>
      </c>
      <c r="C1338" t="s">
        <v>422</v>
      </c>
    </row>
    <row r="1339" spans="1:3" x14ac:dyDescent="0.25">
      <c r="A1339" t="s">
        <v>275</v>
      </c>
      <c r="B1339" t="s">
        <v>305</v>
      </c>
      <c r="C1339" t="s">
        <v>423</v>
      </c>
    </row>
    <row r="1340" spans="1:3" x14ac:dyDescent="0.25">
      <c r="A1340" t="s">
        <v>275</v>
      </c>
      <c r="B1340" t="s">
        <v>308</v>
      </c>
      <c r="C1340" t="s">
        <v>422</v>
      </c>
    </row>
    <row r="1341" spans="1:3" x14ac:dyDescent="0.25">
      <c r="A1341" t="s">
        <v>275</v>
      </c>
      <c r="B1341" t="s">
        <v>308</v>
      </c>
      <c r="C1341" t="s">
        <v>422</v>
      </c>
    </row>
    <row r="1342" spans="1:3" x14ac:dyDescent="0.25">
      <c r="A1342" t="s">
        <v>275</v>
      </c>
      <c r="B1342" t="s">
        <v>308</v>
      </c>
      <c r="C1342" t="s">
        <v>423</v>
      </c>
    </row>
    <row r="1343" spans="1:3" x14ac:dyDescent="0.25">
      <c r="A1343" t="s">
        <v>275</v>
      </c>
      <c r="B1343" t="s">
        <v>308</v>
      </c>
      <c r="C1343" t="s">
        <v>422</v>
      </c>
    </row>
    <row r="1344" spans="1:3" x14ac:dyDescent="0.25">
      <c r="A1344" t="s">
        <v>275</v>
      </c>
      <c r="B1344" t="s">
        <v>308</v>
      </c>
      <c r="C1344" t="s">
        <v>421</v>
      </c>
    </row>
    <row r="1345" spans="1:3" x14ac:dyDescent="0.25">
      <c r="A1345" t="s">
        <v>275</v>
      </c>
      <c r="B1345" t="s">
        <v>308</v>
      </c>
      <c r="C1345" t="s">
        <v>423</v>
      </c>
    </row>
    <row r="1346" spans="1:3" x14ac:dyDescent="0.25">
      <c r="A1346" t="s">
        <v>275</v>
      </c>
      <c r="B1346" t="s">
        <v>308</v>
      </c>
      <c r="C1346" t="s">
        <v>421</v>
      </c>
    </row>
    <row r="1347" spans="1:3" x14ac:dyDescent="0.25">
      <c r="A1347" t="s">
        <v>275</v>
      </c>
      <c r="B1347" t="s">
        <v>308</v>
      </c>
      <c r="C1347" t="s">
        <v>422</v>
      </c>
    </row>
    <row r="1348" spans="1:3" x14ac:dyDescent="0.25">
      <c r="A1348" t="s">
        <v>275</v>
      </c>
      <c r="B1348" t="s">
        <v>308</v>
      </c>
      <c r="C1348" t="s">
        <v>422</v>
      </c>
    </row>
    <row r="1349" spans="1:3" x14ac:dyDescent="0.25">
      <c r="A1349" t="s">
        <v>275</v>
      </c>
      <c r="B1349" t="s">
        <v>311</v>
      </c>
      <c r="C1349" t="s">
        <v>420</v>
      </c>
    </row>
    <row r="1350" spans="1:3" x14ac:dyDescent="0.25">
      <c r="A1350" t="s">
        <v>275</v>
      </c>
      <c r="B1350" t="s">
        <v>311</v>
      </c>
      <c r="C1350" t="s">
        <v>420</v>
      </c>
    </row>
    <row r="1351" spans="1:3" x14ac:dyDescent="0.25">
      <c r="A1351" t="s">
        <v>275</v>
      </c>
      <c r="B1351" t="s">
        <v>311</v>
      </c>
      <c r="C1351" t="s">
        <v>421</v>
      </c>
    </row>
    <row r="1352" spans="1:3" x14ac:dyDescent="0.25">
      <c r="A1352" t="s">
        <v>275</v>
      </c>
      <c r="B1352" t="s">
        <v>311</v>
      </c>
      <c r="C1352" t="s">
        <v>421</v>
      </c>
    </row>
    <row r="1353" spans="1:3" x14ac:dyDescent="0.25">
      <c r="A1353" t="s">
        <v>275</v>
      </c>
      <c r="B1353" t="s">
        <v>311</v>
      </c>
      <c r="C1353" t="s">
        <v>420</v>
      </c>
    </row>
    <row r="1354" spans="1:3" x14ac:dyDescent="0.25">
      <c r="A1354" t="s">
        <v>275</v>
      </c>
      <c r="B1354" t="s">
        <v>2333</v>
      </c>
      <c r="C1354" t="s">
        <v>420</v>
      </c>
    </row>
    <row r="1355" spans="1:3" x14ac:dyDescent="0.25">
      <c r="A1355" t="s">
        <v>275</v>
      </c>
      <c r="B1355" t="s">
        <v>2333</v>
      </c>
      <c r="C1355" t="s">
        <v>421</v>
      </c>
    </row>
    <row r="1356" spans="1:3" x14ac:dyDescent="0.25">
      <c r="A1356" t="s">
        <v>275</v>
      </c>
      <c r="B1356" t="s">
        <v>2335</v>
      </c>
      <c r="C1356" t="s">
        <v>423</v>
      </c>
    </row>
    <row r="1357" spans="1:3" x14ac:dyDescent="0.25">
      <c r="A1357" t="s">
        <v>275</v>
      </c>
      <c r="B1357" t="s">
        <v>2335</v>
      </c>
      <c r="C1357" t="s">
        <v>421</v>
      </c>
    </row>
    <row r="1358" spans="1:3" x14ac:dyDescent="0.25">
      <c r="A1358" t="s">
        <v>275</v>
      </c>
      <c r="B1358" t="s">
        <v>2335</v>
      </c>
      <c r="C1358" t="s">
        <v>420</v>
      </c>
    </row>
    <row r="1359" spans="1:3" x14ac:dyDescent="0.25">
      <c r="A1359" t="s">
        <v>275</v>
      </c>
      <c r="B1359" t="s">
        <v>2335</v>
      </c>
      <c r="C1359" t="s">
        <v>421</v>
      </c>
    </row>
    <row r="1360" spans="1:3" x14ac:dyDescent="0.25">
      <c r="A1360" t="s">
        <v>275</v>
      </c>
      <c r="B1360" t="s">
        <v>2335</v>
      </c>
      <c r="C1360" t="s">
        <v>420</v>
      </c>
    </row>
    <row r="1361" spans="1:3" x14ac:dyDescent="0.25">
      <c r="A1361" t="s">
        <v>275</v>
      </c>
      <c r="B1361" t="s">
        <v>2335</v>
      </c>
      <c r="C1361" t="s">
        <v>421</v>
      </c>
    </row>
    <row r="1362" spans="1:3" x14ac:dyDescent="0.25">
      <c r="A1362" t="s">
        <v>275</v>
      </c>
      <c r="B1362" t="s">
        <v>2335</v>
      </c>
      <c r="C1362" t="s">
        <v>421</v>
      </c>
    </row>
    <row r="1363" spans="1:3" x14ac:dyDescent="0.25">
      <c r="A1363" t="s">
        <v>275</v>
      </c>
      <c r="B1363" t="s">
        <v>2335</v>
      </c>
      <c r="C1363" t="s">
        <v>421</v>
      </c>
    </row>
    <row r="1364" spans="1:3" x14ac:dyDescent="0.25">
      <c r="A1364" t="s">
        <v>275</v>
      </c>
      <c r="B1364" t="s">
        <v>2335</v>
      </c>
      <c r="C1364" t="s">
        <v>420</v>
      </c>
    </row>
    <row r="1365" spans="1:3" x14ac:dyDescent="0.25">
      <c r="A1365" t="s">
        <v>275</v>
      </c>
      <c r="B1365" t="s">
        <v>2335</v>
      </c>
      <c r="C1365" t="s">
        <v>420</v>
      </c>
    </row>
    <row r="1366" spans="1:3" x14ac:dyDescent="0.25">
      <c r="A1366" t="s">
        <v>275</v>
      </c>
      <c r="B1366" t="s">
        <v>2335</v>
      </c>
      <c r="C1366" t="s">
        <v>421</v>
      </c>
    </row>
    <row r="1367" spans="1:3" x14ac:dyDescent="0.25">
      <c r="A1367" t="s">
        <v>275</v>
      </c>
      <c r="B1367" t="s">
        <v>2335</v>
      </c>
      <c r="C1367" t="s">
        <v>421</v>
      </c>
    </row>
    <row r="1368" spans="1:3" x14ac:dyDescent="0.25">
      <c r="A1368" t="s">
        <v>275</v>
      </c>
      <c r="B1368" t="s">
        <v>2335</v>
      </c>
      <c r="C1368" t="s">
        <v>421</v>
      </c>
    </row>
    <row r="1369" spans="1:3" x14ac:dyDescent="0.25">
      <c r="A1369" t="s">
        <v>275</v>
      </c>
      <c r="B1369" t="s">
        <v>2335</v>
      </c>
      <c r="C1369" t="s">
        <v>422</v>
      </c>
    </row>
    <row r="1370" spans="1:3" x14ac:dyDescent="0.25">
      <c r="A1370" t="s">
        <v>275</v>
      </c>
      <c r="B1370" t="s">
        <v>2335</v>
      </c>
      <c r="C1370" t="s">
        <v>421</v>
      </c>
    </row>
    <row r="1371" spans="1:3" x14ac:dyDescent="0.25">
      <c r="A1371" t="s">
        <v>275</v>
      </c>
      <c r="B1371" t="s">
        <v>2335</v>
      </c>
      <c r="C1371" t="s">
        <v>422</v>
      </c>
    </row>
    <row r="1372" spans="1:3" x14ac:dyDescent="0.25">
      <c r="A1372" t="s">
        <v>275</v>
      </c>
      <c r="B1372" t="s">
        <v>2335</v>
      </c>
      <c r="C1372" t="s">
        <v>421</v>
      </c>
    </row>
    <row r="1373" spans="1:3" x14ac:dyDescent="0.25">
      <c r="A1373" t="s">
        <v>275</v>
      </c>
      <c r="B1373" t="s">
        <v>2335</v>
      </c>
      <c r="C1373" t="s">
        <v>421</v>
      </c>
    </row>
    <row r="1374" spans="1:3" x14ac:dyDescent="0.25">
      <c r="A1374" t="s">
        <v>275</v>
      </c>
      <c r="B1374" t="s">
        <v>2335</v>
      </c>
      <c r="C1374" t="s">
        <v>421</v>
      </c>
    </row>
    <row r="1375" spans="1:3" x14ac:dyDescent="0.25">
      <c r="A1375" t="s">
        <v>275</v>
      </c>
      <c r="B1375" t="s">
        <v>2335</v>
      </c>
      <c r="C1375" t="s">
        <v>421</v>
      </c>
    </row>
    <row r="1376" spans="1:3" x14ac:dyDescent="0.25">
      <c r="A1376" t="s">
        <v>275</v>
      </c>
      <c r="B1376" t="s">
        <v>2335</v>
      </c>
      <c r="C1376" t="s">
        <v>421</v>
      </c>
    </row>
    <row r="1377" spans="1:3" x14ac:dyDescent="0.25">
      <c r="A1377" t="s">
        <v>275</v>
      </c>
      <c r="B1377" t="s">
        <v>2335</v>
      </c>
      <c r="C1377" t="s">
        <v>420</v>
      </c>
    </row>
    <row r="1378" spans="1:3" x14ac:dyDescent="0.25">
      <c r="A1378" t="s">
        <v>314</v>
      </c>
      <c r="B1378" t="s">
        <v>315</v>
      </c>
      <c r="C1378" t="s">
        <v>422</v>
      </c>
    </row>
    <row r="1379" spans="1:3" x14ac:dyDescent="0.25">
      <c r="A1379" t="s">
        <v>314</v>
      </c>
      <c r="B1379" t="s">
        <v>315</v>
      </c>
      <c r="C1379" t="s">
        <v>423</v>
      </c>
    </row>
    <row r="1380" spans="1:3" x14ac:dyDescent="0.25">
      <c r="A1380" t="s">
        <v>314</v>
      </c>
      <c r="B1380" t="s">
        <v>315</v>
      </c>
      <c r="C1380" t="s">
        <v>423</v>
      </c>
    </row>
    <row r="1381" spans="1:3" x14ac:dyDescent="0.25">
      <c r="A1381" t="s">
        <v>314</v>
      </c>
      <c r="B1381" t="s">
        <v>315</v>
      </c>
      <c r="C1381" t="s">
        <v>420</v>
      </c>
    </row>
    <row r="1382" spans="1:3" x14ac:dyDescent="0.25">
      <c r="A1382" t="s">
        <v>314</v>
      </c>
      <c r="B1382" t="s">
        <v>315</v>
      </c>
      <c r="C1382" t="s">
        <v>423</v>
      </c>
    </row>
    <row r="1383" spans="1:3" x14ac:dyDescent="0.25">
      <c r="A1383" t="s">
        <v>314</v>
      </c>
      <c r="B1383" t="s">
        <v>315</v>
      </c>
      <c r="C1383" t="s">
        <v>421</v>
      </c>
    </row>
    <row r="1384" spans="1:3" x14ac:dyDescent="0.25">
      <c r="A1384" t="s">
        <v>314</v>
      </c>
      <c r="B1384" t="s">
        <v>315</v>
      </c>
      <c r="C1384" t="s">
        <v>421</v>
      </c>
    </row>
    <row r="1385" spans="1:3" x14ac:dyDescent="0.25">
      <c r="A1385" t="s">
        <v>314</v>
      </c>
      <c r="B1385" t="s">
        <v>315</v>
      </c>
      <c r="C1385" t="s">
        <v>422</v>
      </c>
    </row>
    <row r="1386" spans="1:3" x14ac:dyDescent="0.25">
      <c r="A1386" t="s">
        <v>314</v>
      </c>
      <c r="B1386" t="s">
        <v>315</v>
      </c>
      <c r="C1386" t="s">
        <v>422</v>
      </c>
    </row>
    <row r="1387" spans="1:3" x14ac:dyDescent="0.25">
      <c r="A1387" t="s">
        <v>314</v>
      </c>
      <c r="B1387" t="s">
        <v>315</v>
      </c>
      <c r="C1387" t="s">
        <v>421</v>
      </c>
    </row>
    <row r="1388" spans="1:3" x14ac:dyDescent="0.25">
      <c r="A1388" t="s">
        <v>314</v>
      </c>
      <c r="B1388" t="s">
        <v>315</v>
      </c>
      <c r="C1388" t="s">
        <v>421</v>
      </c>
    </row>
    <row r="1389" spans="1:3" x14ac:dyDescent="0.25">
      <c r="A1389" t="s">
        <v>314</v>
      </c>
      <c r="B1389" t="s">
        <v>315</v>
      </c>
      <c r="C1389" t="s">
        <v>421</v>
      </c>
    </row>
    <row r="1390" spans="1:3" x14ac:dyDescent="0.25">
      <c r="A1390" t="s">
        <v>314</v>
      </c>
      <c r="B1390" t="s">
        <v>315</v>
      </c>
      <c r="C1390" t="s">
        <v>421</v>
      </c>
    </row>
    <row r="1391" spans="1:3" x14ac:dyDescent="0.25">
      <c r="A1391" t="s">
        <v>314</v>
      </c>
      <c r="B1391" t="s">
        <v>315</v>
      </c>
      <c r="C1391" t="s">
        <v>422</v>
      </c>
    </row>
    <row r="1392" spans="1:3" x14ac:dyDescent="0.25">
      <c r="A1392" t="s">
        <v>314</v>
      </c>
      <c r="B1392" t="s">
        <v>315</v>
      </c>
      <c r="C1392" t="s">
        <v>421</v>
      </c>
    </row>
    <row r="1393" spans="1:3" x14ac:dyDescent="0.25">
      <c r="A1393" t="s">
        <v>314</v>
      </c>
      <c r="B1393" t="s">
        <v>315</v>
      </c>
      <c r="C1393" t="s">
        <v>421</v>
      </c>
    </row>
    <row r="1394" spans="1:3" x14ac:dyDescent="0.25">
      <c r="A1394" t="s">
        <v>314</v>
      </c>
      <c r="B1394" t="s">
        <v>315</v>
      </c>
      <c r="C1394" t="s">
        <v>420</v>
      </c>
    </row>
    <row r="1395" spans="1:3" x14ac:dyDescent="0.25">
      <c r="A1395" t="s">
        <v>314</v>
      </c>
      <c r="B1395" t="s">
        <v>315</v>
      </c>
      <c r="C1395" t="s">
        <v>422</v>
      </c>
    </row>
    <row r="1396" spans="1:3" x14ac:dyDescent="0.25">
      <c r="A1396" t="s">
        <v>314</v>
      </c>
      <c r="B1396" t="s">
        <v>319</v>
      </c>
      <c r="C1396" t="s">
        <v>422</v>
      </c>
    </row>
    <row r="1397" spans="1:3" x14ac:dyDescent="0.25">
      <c r="A1397" t="s">
        <v>314</v>
      </c>
      <c r="B1397" t="s">
        <v>319</v>
      </c>
      <c r="C1397" t="s">
        <v>421</v>
      </c>
    </row>
    <row r="1398" spans="1:3" x14ac:dyDescent="0.25">
      <c r="A1398" t="s">
        <v>314</v>
      </c>
      <c r="B1398" t="s">
        <v>319</v>
      </c>
      <c r="C1398" t="s">
        <v>420</v>
      </c>
    </row>
    <row r="1399" spans="1:3" x14ac:dyDescent="0.25">
      <c r="A1399" t="s">
        <v>314</v>
      </c>
      <c r="B1399" t="s">
        <v>319</v>
      </c>
      <c r="C1399" t="s">
        <v>420</v>
      </c>
    </row>
    <row r="1400" spans="1:3" x14ac:dyDescent="0.25">
      <c r="A1400" t="s">
        <v>314</v>
      </c>
      <c r="B1400" t="s">
        <v>319</v>
      </c>
      <c r="C1400" t="s">
        <v>420</v>
      </c>
    </row>
    <row r="1401" spans="1:3" x14ac:dyDescent="0.25">
      <c r="A1401" t="s">
        <v>314</v>
      </c>
      <c r="B1401" t="s">
        <v>319</v>
      </c>
      <c r="C1401" t="s">
        <v>421</v>
      </c>
    </row>
    <row r="1402" spans="1:3" x14ac:dyDescent="0.25">
      <c r="A1402" t="s">
        <v>314</v>
      </c>
      <c r="B1402" t="s">
        <v>319</v>
      </c>
      <c r="C1402" t="s">
        <v>421</v>
      </c>
    </row>
    <row r="1403" spans="1:3" x14ac:dyDescent="0.25">
      <c r="A1403" t="s">
        <v>314</v>
      </c>
      <c r="B1403" t="s">
        <v>319</v>
      </c>
      <c r="C1403" t="s">
        <v>421</v>
      </c>
    </row>
    <row r="1404" spans="1:3" x14ac:dyDescent="0.25">
      <c r="A1404" t="s">
        <v>314</v>
      </c>
      <c r="B1404" t="s">
        <v>319</v>
      </c>
      <c r="C1404" t="s">
        <v>422</v>
      </c>
    </row>
    <row r="1405" spans="1:3" x14ac:dyDescent="0.25">
      <c r="A1405" t="s">
        <v>314</v>
      </c>
      <c r="B1405" t="s">
        <v>319</v>
      </c>
      <c r="C1405" t="s">
        <v>421</v>
      </c>
    </row>
    <row r="1406" spans="1:3" x14ac:dyDescent="0.25">
      <c r="A1406" t="s">
        <v>314</v>
      </c>
      <c r="B1406" t="s">
        <v>319</v>
      </c>
      <c r="C1406" t="s">
        <v>421</v>
      </c>
    </row>
    <row r="1407" spans="1:3" x14ac:dyDescent="0.25">
      <c r="A1407" t="s">
        <v>314</v>
      </c>
      <c r="B1407" t="s">
        <v>319</v>
      </c>
      <c r="C1407" t="s">
        <v>422</v>
      </c>
    </row>
    <row r="1408" spans="1:3" x14ac:dyDescent="0.25">
      <c r="A1408" t="s">
        <v>314</v>
      </c>
      <c r="B1408" t="s">
        <v>319</v>
      </c>
      <c r="C1408" t="s">
        <v>422</v>
      </c>
    </row>
    <row r="1409" spans="1:3" x14ac:dyDescent="0.25">
      <c r="A1409" t="s">
        <v>314</v>
      </c>
      <c r="B1409" t="s">
        <v>319</v>
      </c>
      <c r="C1409" t="s">
        <v>421</v>
      </c>
    </row>
    <row r="1410" spans="1:3" x14ac:dyDescent="0.25">
      <c r="A1410" t="s">
        <v>314</v>
      </c>
      <c r="B1410" t="s">
        <v>319</v>
      </c>
      <c r="C1410" t="s">
        <v>422</v>
      </c>
    </row>
    <row r="1411" spans="1:3" x14ac:dyDescent="0.25">
      <c r="A1411" t="s">
        <v>314</v>
      </c>
      <c r="B1411" t="s">
        <v>319</v>
      </c>
      <c r="C1411" t="s">
        <v>421</v>
      </c>
    </row>
    <row r="1412" spans="1:3" x14ac:dyDescent="0.25">
      <c r="A1412" t="s">
        <v>314</v>
      </c>
      <c r="B1412" t="s">
        <v>319</v>
      </c>
      <c r="C1412" t="s">
        <v>421</v>
      </c>
    </row>
    <row r="1413" spans="1:3" x14ac:dyDescent="0.25">
      <c r="A1413" t="s">
        <v>314</v>
      </c>
      <c r="B1413" t="s">
        <v>319</v>
      </c>
      <c r="C1413" t="s">
        <v>420</v>
      </c>
    </row>
    <row r="1414" spans="1:3" x14ac:dyDescent="0.25">
      <c r="A1414" t="s">
        <v>314</v>
      </c>
      <c r="B1414" t="s">
        <v>319</v>
      </c>
      <c r="C1414" t="s">
        <v>420</v>
      </c>
    </row>
    <row r="1415" spans="1:3" x14ac:dyDescent="0.25">
      <c r="A1415" t="s">
        <v>314</v>
      </c>
      <c r="B1415" t="s">
        <v>319</v>
      </c>
      <c r="C1415" t="s">
        <v>423</v>
      </c>
    </row>
    <row r="1416" spans="1:3" x14ac:dyDescent="0.25">
      <c r="A1416" t="s">
        <v>314</v>
      </c>
      <c r="B1416" t="s">
        <v>323</v>
      </c>
      <c r="C1416" t="s">
        <v>421</v>
      </c>
    </row>
    <row r="1417" spans="1:3" x14ac:dyDescent="0.25">
      <c r="A1417" t="s">
        <v>314</v>
      </c>
      <c r="B1417" t="s">
        <v>323</v>
      </c>
      <c r="C1417" t="s">
        <v>421</v>
      </c>
    </row>
    <row r="1418" spans="1:3" x14ac:dyDescent="0.25">
      <c r="A1418" t="s">
        <v>314</v>
      </c>
      <c r="B1418" t="s">
        <v>323</v>
      </c>
      <c r="C1418" t="s">
        <v>422</v>
      </c>
    </row>
    <row r="1419" spans="1:3" x14ac:dyDescent="0.25">
      <c r="A1419" t="s">
        <v>314</v>
      </c>
      <c r="B1419" t="s">
        <v>325</v>
      </c>
      <c r="C1419" t="s">
        <v>421</v>
      </c>
    </row>
    <row r="1420" spans="1:3" x14ac:dyDescent="0.25">
      <c r="A1420" t="s">
        <v>314</v>
      </c>
      <c r="B1420" t="s">
        <v>325</v>
      </c>
      <c r="C1420" t="s">
        <v>421</v>
      </c>
    </row>
    <row r="1421" spans="1:3" x14ac:dyDescent="0.25">
      <c r="A1421" t="s">
        <v>314</v>
      </c>
      <c r="B1421" t="s">
        <v>325</v>
      </c>
      <c r="C1421" t="s">
        <v>421</v>
      </c>
    </row>
    <row r="1422" spans="1:3" x14ac:dyDescent="0.25">
      <c r="A1422" t="s">
        <v>314</v>
      </c>
      <c r="B1422" t="s">
        <v>325</v>
      </c>
      <c r="C1422" t="s">
        <v>420</v>
      </c>
    </row>
    <row r="1423" spans="1:3" x14ac:dyDescent="0.25">
      <c r="A1423" t="s">
        <v>314</v>
      </c>
      <c r="B1423" t="s">
        <v>325</v>
      </c>
      <c r="C1423" t="s">
        <v>420</v>
      </c>
    </row>
    <row r="1424" spans="1:3" x14ac:dyDescent="0.25">
      <c r="A1424" t="s">
        <v>314</v>
      </c>
      <c r="B1424" t="s">
        <v>325</v>
      </c>
      <c r="C1424" t="s">
        <v>420</v>
      </c>
    </row>
    <row r="1425" spans="1:3" x14ac:dyDescent="0.25">
      <c r="A1425" t="s">
        <v>314</v>
      </c>
      <c r="B1425" t="s">
        <v>325</v>
      </c>
      <c r="C1425" t="s">
        <v>420</v>
      </c>
    </row>
    <row r="1426" spans="1:3" x14ac:dyDescent="0.25">
      <c r="A1426" t="s">
        <v>314</v>
      </c>
      <c r="B1426" t="s">
        <v>325</v>
      </c>
      <c r="C1426" t="s">
        <v>421</v>
      </c>
    </row>
    <row r="1427" spans="1:3" x14ac:dyDescent="0.25">
      <c r="A1427" t="s">
        <v>314</v>
      </c>
      <c r="B1427" t="s">
        <v>325</v>
      </c>
      <c r="C1427" t="s">
        <v>420</v>
      </c>
    </row>
    <row r="1428" spans="1:3" x14ac:dyDescent="0.25">
      <c r="A1428" t="s">
        <v>314</v>
      </c>
      <c r="B1428" t="s">
        <v>325</v>
      </c>
      <c r="C1428" t="s">
        <v>422</v>
      </c>
    </row>
    <row r="1429" spans="1:3" x14ac:dyDescent="0.25">
      <c r="A1429" t="s">
        <v>314</v>
      </c>
      <c r="B1429" t="s">
        <v>325</v>
      </c>
      <c r="C1429" t="s">
        <v>421</v>
      </c>
    </row>
    <row r="1430" spans="1:3" x14ac:dyDescent="0.25">
      <c r="A1430" t="s">
        <v>314</v>
      </c>
      <c r="B1430" t="s">
        <v>325</v>
      </c>
      <c r="C1430" t="s">
        <v>421</v>
      </c>
    </row>
    <row r="1431" spans="1:3" x14ac:dyDescent="0.25">
      <c r="A1431" t="s">
        <v>314</v>
      </c>
      <c r="B1431" t="s">
        <v>325</v>
      </c>
      <c r="C1431" t="s">
        <v>420</v>
      </c>
    </row>
    <row r="1432" spans="1:3" x14ac:dyDescent="0.25">
      <c r="A1432" t="s">
        <v>314</v>
      </c>
      <c r="B1432" t="s">
        <v>325</v>
      </c>
      <c r="C1432" t="s">
        <v>420</v>
      </c>
    </row>
    <row r="1433" spans="1:3" x14ac:dyDescent="0.25">
      <c r="A1433" t="s">
        <v>314</v>
      </c>
      <c r="B1433" t="s">
        <v>325</v>
      </c>
      <c r="C1433" t="s">
        <v>421</v>
      </c>
    </row>
    <row r="1434" spans="1:3" x14ac:dyDescent="0.25">
      <c r="A1434" t="s">
        <v>314</v>
      </c>
      <c r="B1434" t="s">
        <v>325</v>
      </c>
      <c r="C1434" t="s">
        <v>420</v>
      </c>
    </row>
    <row r="1435" spans="1:3" x14ac:dyDescent="0.25">
      <c r="A1435" t="s">
        <v>314</v>
      </c>
      <c r="B1435" t="s">
        <v>325</v>
      </c>
      <c r="C1435" t="s">
        <v>422</v>
      </c>
    </row>
    <row r="1436" spans="1:3" x14ac:dyDescent="0.25">
      <c r="A1436" t="s">
        <v>314</v>
      </c>
      <c r="B1436" t="s">
        <v>328</v>
      </c>
      <c r="C1436" t="s">
        <v>420</v>
      </c>
    </row>
    <row r="1437" spans="1:3" x14ac:dyDescent="0.25">
      <c r="A1437" t="s">
        <v>314</v>
      </c>
      <c r="B1437" t="s">
        <v>328</v>
      </c>
      <c r="C1437" t="s">
        <v>422</v>
      </c>
    </row>
    <row r="1438" spans="1:3" x14ac:dyDescent="0.25">
      <c r="A1438" t="s">
        <v>314</v>
      </c>
      <c r="B1438" t="s">
        <v>328</v>
      </c>
      <c r="C1438" t="s">
        <v>422</v>
      </c>
    </row>
    <row r="1439" spans="1:3" x14ac:dyDescent="0.25">
      <c r="A1439" t="s">
        <v>314</v>
      </c>
      <c r="B1439" t="s">
        <v>328</v>
      </c>
      <c r="C1439" t="s">
        <v>421</v>
      </c>
    </row>
    <row r="1440" spans="1:3" x14ac:dyDescent="0.25">
      <c r="A1440" t="s">
        <v>314</v>
      </c>
      <c r="B1440" t="s">
        <v>328</v>
      </c>
      <c r="C1440" t="s">
        <v>421</v>
      </c>
    </row>
    <row r="1441" spans="1:3" x14ac:dyDescent="0.25">
      <c r="A1441" t="s">
        <v>314</v>
      </c>
      <c r="B1441" t="s">
        <v>328</v>
      </c>
      <c r="C1441" t="s">
        <v>420</v>
      </c>
    </row>
    <row r="1442" spans="1:3" x14ac:dyDescent="0.25">
      <c r="A1442" t="s">
        <v>314</v>
      </c>
      <c r="B1442" t="s">
        <v>328</v>
      </c>
      <c r="C1442" t="s">
        <v>420</v>
      </c>
    </row>
    <row r="1443" spans="1:3" x14ac:dyDescent="0.25">
      <c r="A1443" t="s">
        <v>314</v>
      </c>
      <c r="B1443" t="s">
        <v>328</v>
      </c>
      <c r="C1443" t="s">
        <v>422</v>
      </c>
    </row>
    <row r="1444" spans="1:3" x14ac:dyDescent="0.25">
      <c r="A1444" t="s">
        <v>314</v>
      </c>
      <c r="B1444" t="s">
        <v>328</v>
      </c>
      <c r="C1444" t="s">
        <v>423</v>
      </c>
    </row>
    <row r="1445" spans="1:3" x14ac:dyDescent="0.25">
      <c r="A1445" t="s">
        <v>314</v>
      </c>
      <c r="B1445" t="s">
        <v>328</v>
      </c>
      <c r="C1445" t="s">
        <v>421</v>
      </c>
    </row>
    <row r="1446" spans="1:3" x14ac:dyDescent="0.25">
      <c r="A1446" t="s">
        <v>314</v>
      </c>
      <c r="B1446" t="s">
        <v>328</v>
      </c>
      <c r="C1446" t="s">
        <v>421</v>
      </c>
    </row>
    <row r="1447" spans="1:3" x14ac:dyDescent="0.25">
      <c r="A1447" t="s">
        <v>314</v>
      </c>
      <c r="B1447" t="s">
        <v>328</v>
      </c>
      <c r="C1447" t="s">
        <v>422</v>
      </c>
    </row>
    <row r="1448" spans="1:3" x14ac:dyDescent="0.25">
      <c r="A1448" t="s">
        <v>314</v>
      </c>
      <c r="B1448" t="s">
        <v>328</v>
      </c>
      <c r="C1448" t="s">
        <v>420</v>
      </c>
    </row>
    <row r="1449" spans="1:3" x14ac:dyDescent="0.25">
      <c r="A1449" t="s">
        <v>314</v>
      </c>
      <c r="B1449" t="s">
        <v>328</v>
      </c>
      <c r="C1449" t="s">
        <v>421</v>
      </c>
    </row>
    <row r="1450" spans="1:3" x14ac:dyDescent="0.25">
      <c r="A1450" t="s">
        <v>314</v>
      </c>
      <c r="B1450" t="s">
        <v>328</v>
      </c>
      <c r="C1450" t="s">
        <v>420</v>
      </c>
    </row>
    <row r="1451" spans="1:3" x14ac:dyDescent="0.25">
      <c r="A1451" t="s">
        <v>314</v>
      </c>
      <c r="B1451" t="s">
        <v>328</v>
      </c>
      <c r="C1451" t="s">
        <v>421</v>
      </c>
    </row>
    <row r="1452" spans="1:3" x14ac:dyDescent="0.25">
      <c r="A1452" t="s">
        <v>314</v>
      </c>
      <c r="B1452" t="s">
        <v>328</v>
      </c>
      <c r="C1452" t="s">
        <v>423</v>
      </c>
    </row>
    <row r="1453" spans="1:3" x14ac:dyDescent="0.25">
      <c r="A1453" t="s">
        <v>314</v>
      </c>
      <c r="B1453" t="s">
        <v>331</v>
      </c>
      <c r="C1453" t="s">
        <v>421</v>
      </c>
    </row>
    <row r="1454" spans="1:3" x14ac:dyDescent="0.25">
      <c r="A1454" t="s">
        <v>314</v>
      </c>
      <c r="B1454" t="s">
        <v>331</v>
      </c>
      <c r="C1454" t="s">
        <v>422</v>
      </c>
    </row>
    <row r="1455" spans="1:3" x14ac:dyDescent="0.25">
      <c r="A1455" t="s">
        <v>314</v>
      </c>
      <c r="B1455" t="s">
        <v>331</v>
      </c>
      <c r="C1455" t="s">
        <v>421</v>
      </c>
    </row>
    <row r="1456" spans="1:3" x14ac:dyDescent="0.25">
      <c r="A1456" t="s">
        <v>314</v>
      </c>
      <c r="B1456" t="s">
        <v>331</v>
      </c>
      <c r="C1456" t="s">
        <v>421</v>
      </c>
    </row>
    <row r="1457" spans="1:3" x14ac:dyDescent="0.25">
      <c r="A1457" t="s">
        <v>314</v>
      </c>
      <c r="B1457" t="s">
        <v>331</v>
      </c>
      <c r="C1457" t="s">
        <v>421</v>
      </c>
    </row>
    <row r="1458" spans="1:3" x14ac:dyDescent="0.25">
      <c r="A1458" t="s">
        <v>314</v>
      </c>
      <c r="B1458" t="s">
        <v>331</v>
      </c>
      <c r="C1458" t="s">
        <v>422</v>
      </c>
    </row>
    <row r="1459" spans="1:3" x14ac:dyDescent="0.25">
      <c r="A1459" t="s">
        <v>314</v>
      </c>
      <c r="B1459" t="s">
        <v>331</v>
      </c>
      <c r="C1459" t="s">
        <v>421</v>
      </c>
    </row>
    <row r="1460" spans="1:3" x14ac:dyDescent="0.25">
      <c r="A1460" t="s">
        <v>314</v>
      </c>
      <c r="B1460" t="s">
        <v>331</v>
      </c>
      <c r="C1460" t="s">
        <v>421</v>
      </c>
    </row>
    <row r="1461" spans="1:3" x14ac:dyDescent="0.25">
      <c r="A1461" t="s">
        <v>314</v>
      </c>
      <c r="B1461" t="s">
        <v>331</v>
      </c>
      <c r="C1461" t="s">
        <v>420</v>
      </c>
    </row>
    <row r="1462" spans="1:3" x14ac:dyDescent="0.25">
      <c r="A1462" t="s">
        <v>314</v>
      </c>
      <c r="B1462" t="s">
        <v>331</v>
      </c>
      <c r="C1462" t="s">
        <v>422</v>
      </c>
    </row>
    <row r="1463" spans="1:3" x14ac:dyDescent="0.25">
      <c r="A1463" t="s">
        <v>314</v>
      </c>
      <c r="B1463" t="s">
        <v>331</v>
      </c>
      <c r="C1463" t="s">
        <v>421</v>
      </c>
    </row>
    <row r="1464" spans="1:3" x14ac:dyDescent="0.25">
      <c r="A1464" t="s">
        <v>314</v>
      </c>
      <c r="B1464" t="s">
        <v>331</v>
      </c>
      <c r="C1464" t="s">
        <v>423</v>
      </c>
    </row>
    <row r="1465" spans="1:3" x14ac:dyDescent="0.25">
      <c r="A1465" t="s">
        <v>314</v>
      </c>
      <c r="B1465" t="s">
        <v>331</v>
      </c>
      <c r="C1465" t="s">
        <v>421</v>
      </c>
    </row>
    <row r="1466" spans="1:3" x14ac:dyDescent="0.25">
      <c r="A1466" t="s">
        <v>314</v>
      </c>
      <c r="B1466" t="s">
        <v>331</v>
      </c>
      <c r="C1466" t="s">
        <v>422</v>
      </c>
    </row>
    <row r="1467" spans="1:3" x14ac:dyDescent="0.25">
      <c r="A1467" t="s">
        <v>314</v>
      </c>
      <c r="B1467" t="s">
        <v>331</v>
      </c>
      <c r="C1467" t="s">
        <v>421</v>
      </c>
    </row>
    <row r="1468" spans="1:3" x14ac:dyDescent="0.25">
      <c r="A1468" t="s">
        <v>314</v>
      </c>
      <c r="B1468" t="s">
        <v>331</v>
      </c>
      <c r="C1468" t="s">
        <v>421</v>
      </c>
    </row>
    <row r="1469" spans="1:3" x14ac:dyDescent="0.25">
      <c r="A1469" t="s">
        <v>314</v>
      </c>
      <c r="B1469" t="s">
        <v>331</v>
      </c>
      <c r="C1469" t="s">
        <v>421</v>
      </c>
    </row>
    <row r="1470" spans="1:3" x14ac:dyDescent="0.25">
      <c r="A1470" t="s">
        <v>314</v>
      </c>
      <c r="B1470" t="s">
        <v>331</v>
      </c>
      <c r="C1470" t="s">
        <v>422</v>
      </c>
    </row>
    <row r="1471" spans="1:3" x14ac:dyDescent="0.25">
      <c r="A1471" t="s">
        <v>314</v>
      </c>
      <c r="B1471" t="s">
        <v>331</v>
      </c>
      <c r="C1471" t="s">
        <v>422</v>
      </c>
    </row>
    <row r="1472" spans="1:3" x14ac:dyDescent="0.25">
      <c r="A1472" t="s">
        <v>314</v>
      </c>
      <c r="B1472" t="s">
        <v>331</v>
      </c>
      <c r="C1472" t="s">
        <v>422</v>
      </c>
    </row>
    <row r="1473" spans="1:3" x14ac:dyDescent="0.25">
      <c r="A1473" t="s">
        <v>314</v>
      </c>
      <c r="B1473" t="s">
        <v>331</v>
      </c>
      <c r="C1473" t="s">
        <v>422</v>
      </c>
    </row>
    <row r="1474" spans="1:3" x14ac:dyDescent="0.25">
      <c r="A1474" t="s">
        <v>314</v>
      </c>
      <c r="B1474" t="s">
        <v>331</v>
      </c>
      <c r="C1474" t="s">
        <v>421</v>
      </c>
    </row>
    <row r="1475" spans="1:3" x14ac:dyDescent="0.25">
      <c r="A1475" t="s">
        <v>314</v>
      </c>
      <c r="B1475" t="s">
        <v>331</v>
      </c>
      <c r="C1475" t="s">
        <v>422</v>
      </c>
    </row>
    <row r="1476" spans="1:3" x14ac:dyDescent="0.25">
      <c r="A1476" t="s">
        <v>314</v>
      </c>
      <c r="B1476" t="s">
        <v>331</v>
      </c>
      <c r="C1476" t="s">
        <v>420</v>
      </c>
    </row>
    <row r="1477" spans="1:3" x14ac:dyDescent="0.25">
      <c r="A1477" t="s">
        <v>314</v>
      </c>
      <c r="B1477" t="s">
        <v>331</v>
      </c>
      <c r="C1477" t="s">
        <v>423</v>
      </c>
    </row>
    <row r="1478" spans="1:3" x14ac:dyDescent="0.25">
      <c r="A1478" t="s">
        <v>314</v>
      </c>
      <c r="B1478" t="s">
        <v>331</v>
      </c>
      <c r="C1478" t="s">
        <v>422</v>
      </c>
    </row>
    <row r="1479" spans="1:3" x14ac:dyDescent="0.25">
      <c r="A1479" t="s">
        <v>314</v>
      </c>
      <c r="B1479" t="s">
        <v>331</v>
      </c>
      <c r="C1479" t="s">
        <v>421</v>
      </c>
    </row>
    <row r="1480" spans="1:3" x14ac:dyDescent="0.25">
      <c r="A1480" t="s">
        <v>314</v>
      </c>
      <c r="B1480" t="s">
        <v>331</v>
      </c>
      <c r="C1480" t="s">
        <v>421</v>
      </c>
    </row>
    <row r="1481" spans="1:3" x14ac:dyDescent="0.25">
      <c r="A1481" t="s">
        <v>314</v>
      </c>
      <c r="B1481" t="s">
        <v>331</v>
      </c>
      <c r="C1481" t="s">
        <v>422</v>
      </c>
    </row>
    <row r="1482" spans="1:3" x14ac:dyDescent="0.25">
      <c r="A1482" t="s">
        <v>314</v>
      </c>
      <c r="B1482" t="s">
        <v>331</v>
      </c>
      <c r="C1482" t="s">
        <v>421</v>
      </c>
    </row>
    <row r="1483" spans="1:3" x14ac:dyDescent="0.25">
      <c r="A1483" t="s">
        <v>314</v>
      </c>
      <c r="B1483" t="s">
        <v>331</v>
      </c>
      <c r="C1483" t="s">
        <v>420</v>
      </c>
    </row>
    <row r="1484" spans="1:3" x14ac:dyDescent="0.25">
      <c r="A1484" t="s">
        <v>314</v>
      </c>
      <c r="B1484" t="s">
        <v>331</v>
      </c>
      <c r="C1484" t="s">
        <v>422</v>
      </c>
    </row>
    <row r="1485" spans="1:3" x14ac:dyDescent="0.25">
      <c r="A1485" t="s">
        <v>314</v>
      </c>
      <c r="B1485" t="s">
        <v>331</v>
      </c>
      <c r="C1485" t="s">
        <v>420</v>
      </c>
    </row>
    <row r="1486" spans="1:3" x14ac:dyDescent="0.25">
      <c r="A1486" t="s">
        <v>314</v>
      </c>
      <c r="B1486" t="s">
        <v>331</v>
      </c>
      <c r="C1486" t="s">
        <v>421</v>
      </c>
    </row>
    <row r="1487" spans="1:3" x14ac:dyDescent="0.25">
      <c r="A1487" t="s">
        <v>314</v>
      </c>
      <c r="B1487" t="s">
        <v>331</v>
      </c>
      <c r="C1487" t="s">
        <v>421</v>
      </c>
    </row>
    <row r="1488" spans="1:3" x14ac:dyDescent="0.25">
      <c r="A1488" t="s">
        <v>314</v>
      </c>
      <c r="B1488" t="s">
        <v>331</v>
      </c>
      <c r="C1488" t="s">
        <v>420</v>
      </c>
    </row>
    <row r="1489" spans="1:3" x14ac:dyDescent="0.25">
      <c r="A1489" t="s">
        <v>314</v>
      </c>
      <c r="B1489" t="s">
        <v>331</v>
      </c>
      <c r="C1489" t="s">
        <v>421</v>
      </c>
    </row>
    <row r="1490" spans="1:3" x14ac:dyDescent="0.25">
      <c r="A1490" t="s">
        <v>314</v>
      </c>
      <c r="B1490" t="s">
        <v>331</v>
      </c>
      <c r="C1490" t="s">
        <v>421</v>
      </c>
    </row>
    <row r="1491" spans="1:3" x14ac:dyDescent="0.25">
      <c r="A1491" t="s">
        <v>314</v>
      </c>
      <c r="B1491" t="s">
        <v>334</v>
      </c>
      <c r="C1491" t="s">
        <v>422</v>
      </c>
    </row>
    <row r="1492" spans="1:3" x14ac:dyDescent="0.25">
      <c r="A1492" t="s">
        <v>314</v>
      </c>
      <c r="B1492" t="s">
        <v>334</v>
      </c>
      <c r="C1492" t="s">
        <v>422</v>
      </c>
    </row>
    <row r="1493" spans="1:3" x14ac:dyDescent="0.25">
      <c r="A1493" t="s">
        <v>314</v>
      </c>
      <c r="B1493" t="s">
        <v>334</v>
      </c>
      <c r="C1493" t="s">
        <v>421</v>
      </c>
    </row>
    <row r="1494" spans="1:3" x14ac:dyDescent="0.25">
      <c r="A1494" t="s">
        <v>314</v>
      </c>
      <c r="B1494" t="s">
        <v>334</v>
      </c>
      <c r="C1494" t="s">
        <v>420</v>
      </c>
    </row>
    <row r="1495" spans="1:3" x14ac:dyDescent="0.25">
      <c r="A1495" t="s">
        <v>314</v>
      </c>
      <c r="B1495" t="s">
        <v>334</v>
      </c>
      <c r="C1495" t="s">
        <v>421</v>
      </c>
    </row>
    <row r="1496" spans="1:3" x14ac:dyDescent="0.25">
      <c r="A1496" t="s">
        <v>314</v>
      </c>
      <c r="B1496" t="s">
        <v>334</v>
      </c>
      <c r="C1496" t="s">
        <v>421</v>
      </c>
    </row>
    <row r="1497" spans="1:3" x14ac:dyDescent="0.25">
      <c r="A1497" t="s">
        <v>314</v>
      </c>
      <c r="B1497" t="s">
        <v>337</v>
      </c>
      <c r="C1497" t="s">
        <v>421</v>
      </c>
    </row>
    <row r="1498" spans="1:3" x14ac:dyDescent="0.25">
      <c r="A1498" t="s">
        <v>314</v>
      </c>
      <c r="B1498" t="s">
        <v>337</v>
      </c>
      <c r="C1498" t="s">
        <v>420</v>
      </c>
    </row>
    <row r="1499" spans="1:3" x14ac:dyDescent="0.25">
      <c r="A1499" t="s">
        <v>314</v>
      </c>
      <c r="B1499" t="s">
        <v>337</v>
      </c>
      <c r="C1499" t="s">
        <v>420</v>
      </c>
    </row>
    <row r="1500" spans="1:3" x14ac:dyDescent="0.25">
      <c r="A1500" t="s">
        <v>314</v>
      </c>
      <c r="B1500" t="s">
        <v>337</v>
      </c>
      <c r="C1500" t="s">
        <v>420</v>
      </c>
    </row>
    <row r="1501" spans="1:3" x14ac:dyDescent="0.25">
      <c r="A1501" t="s">
        <v>314</v>
      </c>
      <c r="B1501" t="s">
        <v>337</v>
      </c>
      <c r="C1501" t="s">
        <v>420</v>
      </c>
    </row>
    <row r="1502" spans="1:3" x14ac:dyDescent="0.25">
      <c r="A1502" t="s">
        <v>314</v>
      </c>
      <c r="B1502" t="s">
        <v>337</v>
      </c>
      <c r="C1502" t="s">
        <v>421</v>
      </c>
    </row>
    <row r="1503" spans="1:3" x14ac:dyDescent="0.25">
      <c r="A1503" t="s">
        <v>314</v>
      </c>
      <c r="B1503" t="s">
        <v>337</v>
      </c>
      <c r="C1503" t="s">
        <v>420</v>
      </c>
    </row>
    <row r="1504" spans="1:3" x14ac:dyDescent="0.25">
      <c r="A1504" t="s">
        <v>314</v>
      </c>
      <c r="B1504" t="s">
        <v>339</v>
      </c>
      <c r="C1504" t="s">
        <v>421</v>
      </c>
    </row>
    <row r="1505" spans="1:3" x14ac:dyDescent="0.25">
      <c r="A1505" t="s">
        <v>314</v>
      </c>
      <c r="B1505" t="s">
        <v>339</v>
      </c>
      <c r="C1505" t="s">
        <v>420</v>
      </c>
    </row>
    <row r="1506" spans="1:3" x14ac:dyDescent="0.25">
      <c r="A1506" t="s">
        <v>314</v>
      </c>
      <c r="B1506" t="s">
        <v>339</v>
      </c>
      <c r="C1506" t="s">
        <v>420</v>
      </c>
    </row>
    <row r="1507" spans="1:3" x14ac:dyDescent="0.25">
      <c r="A1507" t="s">
        <v>314</v>
      </c>
      <c r="B1507" t="s">
        <v>339</v>
      </c>
      <c r="C1507" t="s">
        <v>421</v>
      </c>
    </row>
    <row r="1508" spans="1:3" x14ac:dyDescent="0.25">
      <c r="A1508" t="s">
        <v>314</v>
      </c>
      <c r="B1508" t="s">
        <v>339</v>
      </c>
      <c r="C1508" t="s">
        <v>421</v>
      </c>
    </row>
    <row r="1509" spans="1:3" x14ac:dyDescent="0.25">
      <c r="A1509" t="s">
        <v>314</v>
      </c>
      <c r="B1509" t="s">
        <v>339</v>
      </c>
      <c r="C1509" t="s">
        <v>422</v>
      </c>
    </row>
    <row r="1510" spans="1:3" x14ac:dyDescent="0.25">
      <c r="A1510" t="s">
        <v>314</v>
      </c>
      <c r="B1510" t="s">
        <v>339</v>
      </c>
      <c r="C1510" t="s">
        <v>420</v>
      </c>
    </row>
    <row r="1511" spans="1:3" x14ac:dyDescent="0.25">
      <c r="A1511" t="s">
        <v>314</v>
      </c>
      <c r="B1511" t="s">
        <v>339</v>
      </c>
      <c r="C1511" t="s">
        <v>421</v>
      </c>
    </row>
    <row r="1512" spans="1:3" x14ac:dyDescent="0.25">
      <c r="A1512" t="s">
        <v>314</v>
      </c>
      <c r="B1512" t="s">
        <v>339</v>
      </c>
      <c r="C1512" t="s">
        <v>421</v>
      </c>
    </row>
    <row r="1513" spans="1:3" x14ac:dyDescent="0.25">
      <c r="A1513" t="s">
        <v>314</v>
      </c>
      <c r="B1513" t="s">
        <v>339</v>
      </c>
      <c r="C1513" t="s">
        <v>421</v>
      </c>
    </row>
    <row r="1514" spans="1:3" x14ac:dyDescent="0.25">
      <c r="A1514" t="s">
        <v>314</v>
      </c>
      <c r="B1514" t="s">
        <v>339</v>
      </c>
      <c r="C1514" t="s">
        <v>420</v>
      </c>
    </row>
    <row r="1515" spans="1:3" x14ac:dyDescent="0.25">
      <c r="A1515" t="s">
        <v>314</v>
      </c>
      <c r="B1515" t="s">
        <v>339</v>
      </c>
      <c r="C1515" t="s">
        <v>421</v>
      </c>
    </row>
    <row r="1516" spans="1:3" x14ac:dyDescent="0.25">
      <c r="A1516" t="s">
        <v>314</v>
      </c>
      <c r="B1516" t="s">
        <v>341</v>
      </c>
      <c r="C1516" t="s">
        <v>423</v>
      </c>
    </row>
    <row r="1517" spans="1:3" x14ac:dyDescent="0.25">
      <c r="A1517" t="s">
        <v>314</v>
      </c>
      <c r="B1517" t="s">
        <v>341</v>
      </c>
      <c r="C1517" t="s">
        <v>422</v>
      </c>
    </row>
    <row r="1518" spans="1:3" x14ac:dyDescent="0.25">
      <c r="A1518" t="s">
        <v>314</v>
      </c>
      <c r="B1518" t="s">
        <v>341</v>
      </c>
      <c r="C1518" t="s">
        <v>423</v>
      </c>
    </row>
    <row r="1519" spans="1:3" x14ac:dyDescent="0.25">
      <c r="A1519" t="s">
        <v>314</v>
      </c>
      <c r="B1519" t="s">
        <v>341</v>
      </c>
      <c r="C1519" t="s">
        <v>421</v>
      </c>
    </row>
    <row r="1520" spans="1:3" x14ac:dyDescent="0.25">
      <c r="A1520" t="s">
        <v>314</v>
      </c>
      <c r="B1520" t="s">
        <v>341</v>
      </c>
      <c r="C1520" t="s">
        <v>421</v>
      </c>
    </row>
    <row r="1521" spans="1:3" x14ac:dyDescent="0.25">
      <c r="A1521" t="s">
        <v>314</v>
      </c>
      <c r="B1521" t="s">
        <v>341</v>
      </c>
      <c r="C1521" t="s">
        <v>423</v>
      </c>
    </row>
    <row r="1522" spans="1:3" x14ac:dyDescent="0.25">
      <c r="A1522" t="s">
        <v>314</v>
      </c>
      <c r="B1522" t="s">
        <v>341</v>
      </c>
      <c r="C1522" t="s">
        <v>423</v>
      </c>
    </row>
    <row r="1523" spans="1:3" x14ac:dyDescent="0.25">
      <c r="A1523" t="s">
        <v>314</v>
      </c>
      <c r="B1523" t="s">
        <v>341</v>
      </c>
      <c r="C1523" t="s">
        <v>421</v>
      </c>
    </row>
    <row r="1524" spans="1:3" x14ac:dyDescent="0.25">
      <c r="A1524" t="s">
        <v>314</v>
      </c>
      <c r="B1524" t="s">
        <v>341</v>
      </c>
      <c r="C1524" t="s">
        <v>423</v>
      </c>
    </row>
    <row r="1525" spans="1:3" x14ac:dyDescent="0.25">
      <c r="A1525" t="s">
        <v>314</v>
      </c>
      <c r="B1525" t="s">
        <v>341</v>
      </c>
      <c r="C1525" t="s">
        <v>421</v>
      </c>
    </row>
    <row r="1526" spans="1:3" x14ac:dyDescent="0.25">
      <c r="A1526" t="s">
        <v>314</v>
      </c>
      <c r="B1526" t="s">
        <v>341</v>
      </c>
      <c r="C1526" t="s">
        <v>422</v>
      </c>
    </row>
    <row r="1527" spans="1:3" x14ac:dyDescent="0.25">
      <c r="A1527" t="s">
        <v>314</v>
      </c>
      <c r="B1527" t="s">
        <v>341</v>
      </c>
      <c r="C1527" t="s">
        <v>421</v>
      </c>
    </row>
    <row r="1528" spans="1:3" x14ac:dyDescent="0.25">
      <c r="A1528" t="s">
        <v>314</v>
      </c>
      <c r="B1528" t="s">
        <v>341</v>
      </c>
      <c r="C1528" t="s">
        <v>423</v>
      </c>
    </row>
    <row r="1529" spans="1:3" x14ac:dyDescent="0.25">
      <c r="A1529" t="s">
        <v>314</v>
      </c>
      <c r="B1529" t="s">
        <v>341</v>
      </c>
      <c r="C1529" t="s">
        <v>423</v>
      </c>
    </row>
    <row r="1530" spans="1:3" x14ac:dyDescent="0.25">
      <c r="A1530" t="s">
        <v>314</v>
      </c>
      <c r="B1530" t="s">
        <v>341</v>
      </c>
      <c r="C1530" t="s">
        <v>421</v>
      </c>
    </row>
    <row r="1531" spans="1:3" x14ac:dyDescent="0.25">
      <c r="A1531" t="s">
        <v>314</v>
      </c>
      <c r="B1531" t="s">
        <v>341</v>
      </c>
      <c r="C1531" t="s">
        <v>422</v>
      </c>
    </row>
    <row r="1532" spans="1:3" x14ac:dyDescent="0.25">
      <c r="A1532" t="s">
        <v>314</v>
      </c>
      <c r="B1532" t="s">
        <v>341</v>
      </c>
      <c r="C1532" t="s">
        <v>423</v>
      </c>
    </row>
    <row r="1533" spans="1:3" x14ac:dyDescent="0.25">
      <c r="A1533" t="s">
        <v>314</v>
      </c>
      <c r="B1533" t="s">
        <v>341</v>
      </c>
      <c r="C1533" t="s">
        <v>422</v>
      </c>
    </row>
    <row r="1534" spans="1:3" x14ac:dyDescent="0.25">
      <c r="A1534" t="s">
        <v>314</v>
      </c>
      <c r="B1534" t="s">
        <v>341</v>
      </c>
      <c r="C1534" t="s">
        <v>422</v>
      </c>
    </row>
    <row r="1535" spans="1:3" x14ac:dyDescent="0.25">
      <c r="A1535" t="s">
        <v>314</v>
      </c>
      <c r="B1535" t="s">
        <v>341</v>
      </c>
      <c r="C1535" t="s">
        <v>421</v>
      </c>
    </row>
    <row r="1536" spans="1:3" x14ac:dyDescent="0.25">
      <c r="A1536" t="s">
        <v>314</v>
      </c>
      <c r="B1536" t="s">
        <v>341</v>
      </c>
      <c r="C1536" t="s">
        <v>423</v>
      </c>
    </row>
    <row r="1537" spans="1:3" x14ac:dyDescent="0.25">
      <c r="A1537" t="s">
        <v>314</v>
      </c>
      <c r="B1537" t="s">
        <v>341</v>
      </c>
      <c r="C1537" t="s">
        <v>422</v>
      </c>
    </row>
    <row r="1538" spans="1:3" x14ac:dyDescent="0.25">
      <c r="A1538" t="s">
        <v>314</v>
      </c>
      <c r="B1538" t="s">
        <v>341</v>
      </c>
      <c r="C1538" t="s">
        <v>421</v>
      </c>
    </row>
    <row r="1539" spans="1:3" x14ac:dyDescent="0.25">
      <c r="A1539" t="s">
        <v>314</v>
      </c>
      <c r="B1539" t="s">
        <v>341</v>
      </c>
      <c r="C1539" t="s">
        <v>423</v>
      </c>
    </row>
    <row r="1540" spans="1:3" x14ac:dyDescent="0.25">
      <c r="A1540" t="s">
        <v>314</v>
      </c>
      <c r="B1540" t="s">
        <v>341</v>
      </c>
      <c r="C1540" t="s">
        <v>423</v>
      </c>
    </row>
    <row r="1541" spans="1:3" x14ac:dyDescent="0.25">
      <c r="A1541" t="s">
        <v>314</v>
      </c>
      <c r="B1541" t="s">
        <v>341</v>
      </c>
      <c r="C1541" t="s">
        <v>421</v>
      </c>
    </row>
    <row r="1542" spans="1:3" x14ac:dyDescent="0.25">
      <c r="A1542" t="s">
        <v>314</v>
      </c>
      <c r="B1542" t="s">
        <v>344</v>
      </c>
      <c r="C1542" t="s">
        <v>421</v>
      </c>
    </row>
    <row r="1543" spans="1:3" x14ac:dyDescent="0.25">
      <c r="A1543" t="s">
        <v>314</v>
      </c>
      <c r="B1543" t="s">
        <v>344</v>
      </c>
      <c r="C1543" t="s">
        <v>421</v>
      </c>
    </row>
    <row r="1544" spans="1:3" x14ac:dyDescent="0.25">
      <c r="A1544" t="s">
        <v>314</v>
      </c>
      <c r="B1544" t="s">
        <v>344</v>
      </c>
      <c r="C1544" t="s">
        <v>420</v>
      </c>
    </row>
    <row r="1545" spans="1:3" x14ac:dyDescent="0.25">
      <c r="A1545" t="s">
        <v>314</v>
      </c>
      <c r="B1545" t="s">
        <v>344</v>
      </c>
      <c r="C1545" t="s">
        <v>421</v>
      </c>
    </row>
    <row r="1546" spans="1:3" x14ac:dyDescent="0.25">
      <c r="A1546" t="s">
        <v>314</v>
      </c>
      <c r="B1546" t="s">
        <v>344</v>
      </c>
      <c r="C1546" t="s">
        <v>421</v>
      </c>
    </row>
    <row r="1547" spans="1:3" x14ac:dyDescent="0.25">
      <c r="A1547" t="s">
        <v>314</v>
      </c>
      <c r="B1547" t="s">
        <v>344</v>
      </c>
      <c r="C1547" t="s">
        <v>421</v>
      </c>
    </row>
    <row r="1548" spans="1:3" x14ac:dyDescent="0.25">
      <c r="A1548" t="s">
        <v>314</v>
      </c>
      <c r="B1548" t="s">
        <v>344</v>
      </c>
      <c r="C1548" t="s">
        <v>421</v>
      </c>
    </row>
    <row r="1549" spans="1:3" x14ac:dyDescent="0.25">
      <c r="A1549" t="s">
        <v>314</v>
      </c>
      <c r="B1549" t="s">
        <v>344</v>
      </c>
      <c r="C1549" t="s">
        <v>421</v>
      </c>
    </row>
    <row r="1550" spans="1:3" x14ac:dyDescent="0.25">
      <c r="A1550" t="s">
        <v>314</v>
      </c>
      <c r="B1550" t="s">
        <v>344</v>
      </c>
      <c r="C1550" t="s">
        <v>420</v>
      </c>
    </row>
    <row r="1551" spans="1:3" x14ac:dyDescent="0.25">
      <c r="A1551" t="s">
        <v>314</v>
      </c>
      <c r="B1551" t="s">
        <v>344</v>
      </c>
      <c r="C1551" t="s">
        <v>423</v>
      </c>
    </row>
    <row r="1552" spans="1:3" x14ac:dyDescent="0.25">
      <c r="A1552" t="s">
        <v>314</v>
      </c>
      <c r="B1552" t="s">
        <v>344</v>
      </c>
      <c r="C1552" t="s">
        <v>420</v>
      </c>
    </row>
    <row r="1553" spans="1:3" x14ac:dyDescent="0.25">
      <c r="A1553" t="s">
        <v>314</v>
      </c>
      <c r="B1553" t="s">
        <v>344</v>
      </c>
      <c r="C1553" t="s">
        <v>421</v>
      </c>
    </row>
    <row r="1554" spans="1:3" x14ac:dyDescent="0.25">
      <c r="A1554" t="s">
        <v>314</v>
      </c>
      <c r="B1554" t="s">
        <v>347</v>
      </c>
      <c r="C1554" t="s">
        <v>421</v>
      </c>
    </row>
    <row r="1555" spans="1:3" x14ac:dyDescent="0.25">
      <c r="A1555" t="s">
        <v>314</v>
      </c>
      <c r="B1555" t="s">
        <v>347</v>
      </c>
      <c r="C1555" t="s">
        <v>420</v>
      </c>
    </row>
    <row r="1556" spans="1:3" x14ac:dyDescent="0.25">
      <c r="A1556" t="s">
        <v>314</v>
      </c>
      <c r="B1556" t="s">
        <v>347</v>
      </c>
      <c r="C1556" t="s">
        <v>423</v>
      </c>
    </row>
    <row r="1557" spans="1:3" x14ac:dyDescent="0.25">
      <c r="A1557" t="s">
        <v>314</v>
      </c>
      <c r="B1557" t="s">
        <v>347</v>
      </c>
      <c r="C1557" t="s">
        <v>422</v>
      </c>
    </row>
    <row r="1558" spans="1:3" x14ac:dyDescent="0.25">
      <c r="A1558" t="s">
        <v>314</v>
      </c>
      <c r="B1558" t="s">
        <v>347</v>
      </c>
      <c r="C1558" t="s">
        <v>423</v>
      </c>
    </row>
    <row r="1559" spans="1:3" x14ac:dyDescent="0.25">
      <c r="A1559" t="s">
        <v>314</v>
      </c>
      <c r="B1559" t="s">
        <v>347</v>
      </c>
      <c r="C1559" t="s">
        <v>422</v>
      </c>
    </row>
    <row r="1560" spans="1:3" x14ac:dyDescent="0.25">
      <c r="A1560" t="s">
        <v>314</v>
      </c>
      <c r="B1560" t="s">
        <v>347</v>
      </c>
      <c r="C1560" t="s">
        <v>422</v>
      </c>
    </row>
    <row r="1561" spans="1:3" x14ac:dyDescent="0.25">
      <c r="A1561" t="s">
        <v>314</v>
      </c>
      <c r="B1561" t="s">
        <v>347</v>
      </c>
      <c r="C1561" t="s">
        <v>423</v>
      </c>
    </row>
    <row r="1562" spans="1:3" x14ac:dyDescent="0.25">
      <c r="A1562" t="s">
        <v>314</v>
      </c>
      <c r="B1562" t="s">
        <v>347</v>
      </c>
      <c r="C1562" t="s">
        <v>421</v>
      </c>
    </row>
    <row r="1563" spans="1:3" x14ac:dyDescent="0.25">
      <c r="A1563" t="s">
        <v>314</v>
      </c>
      <c r="B1563" t="s">
        <v>347</v>
      </c>
      <c r="C1563" t="s">
        <v>422</v>
      </c>
    </row>
    <row r="1564" spans="1:3" x14ac:dyDescent="0.25">
      <c r="A1564" t="s">
        <v>314</v>
      </c>
      <c r="B1564" t="s">
        <v>2349</v>
      </c>
      <c r="C1564" t="s">
        <v>420</v>
      </c>
    </row>
    <row r="1565" spans="1:3" x14ac:dyDescent="0.25">
      <c r="A1565" t="s">
        <v>314</v>
      </c>
      <c r="B1565" t="s">
        <v>2349</v>
      </c>
      <c r="C1565" t="s">
        <v>421</v>
      </c>
    </row>
    <row r="1566" spans="1:3" x14ac:dyDescent="0.25">
      <c r="A1566" t="s">
        <v>314</v>
      </c>
      <c r="B1566" t="s">
        <v>2349</v>
      </c>
      <c r="C1566" t="s">
        <v>421</v>
      </c>
    </row>
    <row r="1567" spans="1:3" x14ac:dyDescent="0.25">
      <c r="A1567" t="s">
        <v>314</v>
      </c>
      <c r="B1567" t="s">
        <v>2349</v>
      </c>
      <c r="C1567" t="s">
        <v>423</v>
      </c>
    </row>
    <row r="1568" spans="1:3" x14ac:dyDescent="0.25">
      <c r="A1568" t="s">
        <v>314</v>
      </c>
      <c r="B1568" t="s">
        <v>2349</v>
      </c>
      <c r="C1568" t="s">
        <v>421</v>
      </c>
    </row>
    <row r="1569" spans="1:3" x14ac:dyDescent="0.25">
      <c r="A1569" t="s">
        <v>314</v>
      </c>
      <c r="B1569" t="s">
        <v>2349</v>
      </c>
      <c r="C1569" t="s">
        <v>421</v>
      </c>
    </row>
    <row r="1570" spans="1:3" x14ac:dyDescent="0.25">
      <c r="A1570" t="s">
        <v>314</v>
      </c>
      <c r="B1570" t="s">
        <v>2349</v>
      </c>
      <c r="C1570" t="s">
        <v>422</v>
      </c>
    </row>
    <row r="1571" spans="1:3" x14ac:dyDescent="0.25">
      <c r="A1571" t="s">
        <v>314</v>
      </c>
      <c r="B1571" t="s">
        <v>2349</v>
      </c>
      <c r="C1571" t="s">
        <v>421</v>
      </c>
    </row>
    <row r="1572" spans="1:3" x14ac:dyDescent="0.25">
      <c r="A1572" t="s">
        <v>314</v>
      </c>
      <c r="B1572" t="s">
        <v>2349</v>
      </c>
      <c r="C1572" t="s">
        <v>422</v>
      </c>
    </row>
    <row r="1573" spans="1:3" x14ac:dyDescent="0.25">
      <c r="A1573" t="s">
        <v>314</v>
      </c>
      <c r="B1573" t="s">
        <v>2349</v>
      </c>
      <c r="C1573" t="s">
        <v>421</v>
      </c>
    </row>
    <row r="1574" spans="1:3" x14ac:dyDescent="0.25">
      <c r="A1574" t="s">
        <v>314</v>
      </c>
      <c r="B1574" t="s">
        <v>2349</v>
      </c>
      <c r="C1574" t="s">
        <v>420</v>
      </c>
    </row>
    <row r="1575" spans="1:3" x14ac:dyDescent="0.25">
      <c r="A1575" t="s">
        <v>349</v>
      </c>
      <c r="B1575" t="s">
        <v>350</v>
      </c>
      <c r="C1575" t="s">
        <v>420</v>
      </c>
    </row>
    <row r="1576" spans="1:3" x14ac:dyDescent="0.25">
      <c r="A1576" t="s">
        <v>349</v>
      </c>
      <c r="B1576" t="s">
        <v>350</v>
      </c>
      <c r="C1576" t="s">
        <v>421</v>
      </c>
    </row>
    <row r="1577" spans="1:3" x14ac:dyDescent="0.25">
      <c r="A1577" t="s">
        <v>349</v>
      </c>
      <c r="B1577" t="s">
        <v>350</v>
      </c>
      <c r="C1577" t="s">
        <v>420</v>
      </c>
    </row>
    <row r="1578" spans="1:3" x14ac:dyDescent="0.25">
      <c r="A1578" t="s">
        <v>349</v>
      </c>
      <c r="B1578" t="s">
        <v>350</v>
      </c>
      <c r="C1578" t="s">
        <v>420</v>
      </c>
    </row>
    <row r="1579" spans="1:3" x14ac:dyDescent="0.25">
      <c r="A1579" t="s">
        <v>349</v>
      </c>
      <c r="B1579" t="s">
        <v>350</v>
      </c>
      <c r="C1579" t="s">
        <v>420</v>
      </c>
    </row>
    <row r="1580" spans="1:3" x14ac:dyDescent="0.25">
      <c r="A1580" t="s">
        <v>349</v>
      </c>
      <c r="B1580" t="s">
        <v>350</v>
      </c>
      <c r="C1580" t="s">
        <v>421</v>
      </c>
    </row>
    <row r="1581" spans="1:3" x14ac:dyDescent="0.25">
      <c r="A1581" t="s">
        <v>349</v>
      </c>
      <c r="B1581" t="s">
        <v>350</v>
      </c>
      <c r="C1581" t="s">
        <v>420</v>
      </c>
    </row>
    <row r="1582" spans="1:3" x14ac:dyDescent="0.25">
      <c r="A1582" t="s">
        <v>349</v>
      </c>
      <c r="B1582" t="s">
        <v>350</v>
      </c>
      <c r="C1582" t="s">
        <v>421</v>
      </c>
    </row>
    <row r="1583" spans="1:3" x14ac:dyDescent="0.25">
      <c r="A1583" t="s">
        <v>349</v>
      </c>
      <c r="B1583" t="s">
        <v>350</v>
      </c>
      <c r="C1583" t="s">
        <v>420</v>
      </c>
    </row>
    <row r="1584" spans="1:3" x14ac:dyDescent="0.25">
      <c r="A1584" t="s">
        <v>349</v>
      </c>
      <c r="B1584" t="s">
        <v>350</v>
      </c>
      <c r="C1584" t="s">
        <v>421</v>
      </c>
    </row>
    <row r="1585" spans="1:3" x14ac:dyDescent="0.25">
      <c r="A1585" t="s">
        <v>349</v>
      </c>
      <c r="B1585" t="s">
        <v>350</v>
      </c>
      <c r="C1585" t="s">
        <v>420</v>
      </c>
    </row>
    <row r="1586" spans="1:3" x14ac:dyDescent="0.25">
      <c r="A1586" t="s">
        <v>349</v>
      </c>
      <c r="B1586" t="s">
        <v>350</v>
      </c>
      <c r="C1586" t="s">
        <v>421</v>
      </c>
    </row>
    <row r="1587" spans="1:3" x14ac:dyDescent="0.25">
      <c r="A1587" t="s">
        <v>349</v>
      </c>
      <c r="B1587" t="s">
        <v>350</v>
      </c>
      <c r="C1587" t="s">
        <v>420</v>
      </c>
    </row>
    <row r="1588" spans="1:3" x14ac:dyDescent="0.25">
      <c r="A1588" t="s">
        <v>349</v>
      </c>
      <c r="B1588" t="s">
        <v>350</v>
      </c>
      <c r="C1588" t="s">
        <v>420</v>
      </c>
    </row>
    <row r="1589" spans="1:3" x14ac:dyDescent="0.25">
      <c r="A1589" t="s">
        <v>349</v>
      </c>
      <c r="B1589" t="s">
        <v>350</v>
      </c>
      <c r="C1589" t="s">
        <v>421</v>
      </c>
    </row>
    <row r="1590" spans="1:3" x14ac:dyDescent="0.25">
      <c r="A1590" t="s">
        <v>349</v>
      </c>
      <c r="B1590" t="s">
        <v>350</v>
      </c>
      <c r="C1590" t="s">
        <v>421</v>
      </c>
    </row>
    <row r="1591" spans="1:3" x14ac:dyDescent="0.25">
      <c r="A1591" t="s">
        <v>349</v>
      </c>
      <c r="B1591" t="s">
        <v>350</v>
      </c>
      <c r="C1591" t="s">
        <v>421</v>
      </c>
    </row>
    <row r="1592" spans="1:3" x14ac:dyDescent="0.25">
      <c r="A1592" t="s">
        <v>349</v>
      </c>
      <c r="B1592" t="s">
        <v>350</v>
      </c>
      <c r="C1592" t="s">
        <v>421</v>
      </c>
    </row>
    <row r="1593" spans="1:3" x14ac:dyDescent="0.25">
      <c r="A1593" t="s">
        <v>349</v>
      </c>
      <c r="B1593" t="s">
        <v>353</v>
      </c>
      <c r="C1593" t="s">
        <v>422</v>
      </c>
    </row>
    <row r="1594" spans="1:3" x14ac:dyDescent="0.25">
      <c r="A1594" t="s">
        <v>349</v>
      </c>
      <c r="B1594" t="s">
        <v>353</v>
      </c>
      <c r="C1594" t="s">
        <v>423</v>
      </c>
    </row>
    <row r="1595" spans="1:3" x14ac:dyDescent="0.25">
      <c r="A1595" t="s">
        <v>349</v>
      </c>
      <c r="B1595" t="s">
        <v>353</v>
      </c>
      <c r="C1595" t="s">
        <v>423</v>
      </c>
    </row>
    <row r="1596" spans="1:3" x14ac:dyDescent="0.25">
      <c r="A1596" t="s">
        <v>349</v>
      </c>
      <c r="B1596" t="s">
        <v>353</v>
      </c>
      <c r="C1596" t="s">
        <v>422</v>
      </c>
    </row>
    <row r="1597" spans="1:3" x14ac:dyDescent="0.25">
      <c r="A1597" t="s">
        <v>349</v>
      </c>
      <c r="B1597" t="s">
        <v>353</v>
      </c>
      <c r="C1597" t="s">
        <v>423</v>
      </c>
    </row>
    <row r="1598" spans="1:3" x14ac:dyDescent="0.25">
      <c r="A1598" t="s">
        <v>349</v>
      </c>
      <c r="B1598" t="s">
        <v>353</v>
      </c>
      <c r="C1598" t="s">
        <v>422</v>
      </c>
    </row>
    <row r="1599" spans="1:3" x14ac:dyDescent="0.25">
      <c r="A1599" t="s">
        <v>349</v>
      </c>
      <c r="B1599" t="s">
        <v>353</v>
      </c>
      <c r="C1599" t="s">
        <v>421</v>
      </c>
    </row>
    <row r="1600" spans="1:3" x14ac:dyDescent="0.25">
      <c r="A1600" t="s">
        <v>349</v>
      </c>
      <c r="B1600" t="s">
        <v>353</v>
      </c>
      <c r="C1600" t="s">
        <v>421</v>
      </c>
    </row>
    <row r="1601" spans="1:3" x14ac:dyDescent="0.25">
      <c r="A1601" t="s">
        <v>349</v>
      </c>
      <c r="B1601" t="s">
        <v>353</v>
      </c>
      <c r="C1601" t="s">
        <v>422</v>
      </c>
    </row>
    <row r="1602" spans="1:3" x14ac:dyDescent="0.25">
      <c r="A1602" t="s">
        <v>349</v>
      </c>
      <c r="B1602" t="s">
        <v>353</v>
      </c>
      <c r="C1602" t="s">
        <v>421</v>
      </c>
    </row>
    <row r="1603" spans="1:3" x14ac:dyDescent="0.25">
      <c r="A1603" t="s">
        <v>349</v>
      </c>
      <c r="B1603" t="s">
        <v>353</v>
      </c>
      <c r="C1603" t="s">
        <v>423</v>
      </c>
    </row>
    <row r="1604" spans="1:3" x14ac:dyDescent="0.25">
      <c r="A1604" t="s">
        <v>349</v>
      </c>
      <c r="B1604" t="s">
        <v>353</v>
      </c>
      <c r="C1604" t="s">
        <v>421</v>
      </c>
    </row>
    <row r="1605" spans="1:3" x14ac:dyDescent="0.25">
      <c r="A1605" t="s">
        <v>349</v>
      </c>
      <c r="B1605" t="s">
        <v>353</v>
      </c>
      <c r="C1605" t="s">
        <v>421</v>
      </c>
    </row>
    <row r="1606" spans="1:3" x14ac:dyDescent="0.25">
      <c r="A1606" t="s">
        <v>349</v>
      </c>
      <c r="B1606" t="s">
        <v>353</v>
      </c>
      <c r="C1606" t="s">
        <v>421</v>
      </c>
    </row>
    <row r="1607" spans="1:3" x14ac:dyDescent="0.25">
      <c r="A1607" t="s">
        <v>349</v>
      </c>
      <c r="B1607" t="s">
        <v>353</v>
      </c>
      <c r="C1607" t="s">
        <v>421</v>
      </c>
    </row>
    <row r="1608" spans="1:3" x14ac:dyDescent="0.25">
      <c r="A1608" t="s">
        <v>349</v>
      </c>
      <c r="B1608" t="s">
        <v>353</v>
      </c>
      <c r="C1608" t="s">
        <v>422</v>
      </c>
    </row>
    <row r="1609" spans="1:3" x14ac:dyDescent="0.25">
      <c r="A1609" t="s">
        <v>349</v>
      </c>
      <c r="B1609" t="s">
        <v>353</v>
      </c>
      <c r="C1609" t="s">
        <v>420</v>
      </c>
    </row>
    <row r="1610" spans="1:3" x14ac:dyDescent="0.25">
      <c r="A1610" t="s">
        <v>349</v>
      </c>
      <c r="B1610" t="s">
        <v>353</v>
      </c>
      <c r="C1610" t="s">
        <v>420</v>
      </c>
    </row>
    <row r="1611" spans="1:3" x14ac:dyDescent="0.25">
      <c r="A1611" t="s">
        <v>349</v>
      </c>
      <c r="B1611" t="s">
        <v>353</v>
      </c>
      <c r="C1611" t="s">
        <v>421</v>
      </c>
    </row>
    <row r="1612" spans="1:3" x14ac:dyDescent="0.25">
      <c r="A1612" t="s">
        <v>349</v>
      </c>
      <c r="B1612" t="s">
        <v>353</v>
      </c>
      <c r="C1612" t="s">
        <v>421</v>
      </c>
    </row>
    <row r="1613" spans="1:3" x14ac:dyDescent="0.25">
      <c r="A1613" t="s">
        <v>349</v>
      </c>
      <c r="B1613" t="s">
        <v>353</v>
      </c>
      <c r="C1613" t="s">
        <v>422</v>
      </c>
    </row>
    <row r="1614" spans="1:3" x14ac:dyDescent="0.25">
      <c r="A1614" t="s">
        <v>349</v>
      </c>
      <c r="B1614" t="s">
        <v>355</v>
      </c>
      <c r="C1614" t="s">
        <v>422</v>
      </c>
    </row>
    <row r="1615" spans="1:3" x14ac:dyDescent="0.25">
      <c r="A1615" t="s">
        <v>349</v>
      </c>
      <c r="B1615" t="s">
        <v>355</v>
      </c>
      <c r="C1615" t="s">
        <v>423</v>
      </c>
    </row>
    <row r="1616" spans="1:3" x14ac:dyDescent="0.25">
      <c r="A1616" t="s">
        <v>349</v>
      </c>
      <c r="B1616" t="s">
        <v>355</v>
      </c>
      <c r="C1616" t="s">
        <v>422</v>
      </c>
    </row>
    <row r="1617" spans="1:3" x14ac:dyDescent="0.25">
      <c r="A1617" t="s">
        <v>349</v>
      </c>
      <c r="B1617" t="s">
        <v>355</v>
      </c>
      <c r="C1617" t="s">
        <v>423</v>
      </c>
    </row>
    <row r="1618" spans="1:3" x14ac:dyDescent="0.25">
      <c r="A1618" t="s">
        <v>349</v>
      </c>
      <c r="B1618" t="s">
        <v>355</v>
      </c>
      <c r="C1618" t="s">
        <v>422</v>
      </c>
    </row>
    <row r="1619" spans="1:3" x14ac:dyDescent="0.25">
      <c r="A1619" t="s">
        <v>349</v>
      </c>
      <c r="B1619" t="s">
        <v>355</v>
      </c>
      <c r="C1619" t="s">
        <v>421</v>
      </c>
    </row>
    <row r="1620" spans="1:3" x14ac:dyDescent="0.25">
      <c r="A1620" t="s">
        <v>349</v>
      </c>
      <c r="B1620" t="s">
        <v>355</v>
      </c>
      <c r="C1620" t="s">
        <v>423</v>
      </c>
    </row>
    <row r="1621" spans="1:3" x14ac:dyDescent="0.25">
      <c r="A1621" t="s">
        <v>349</v>
      </c>
      <c r="B1621" t="s">
        <v>355</v>
      </c>
      <c r="C1621" t="s">
        <v>423</v>
      </c>
    </row>
    <row r="1622" spans="1:3" x14ac:dyDescent="0.25">
      <c r="A1622" t="s">
        <v>349</v>
      </c>
      <c r="B1622" t="s">
        <v>355</v>
      </c>
      <c r="C1622" t="s">
        <v>422</v>
      </c>
    </row>
    <row r="1623" spans="1:3" x14ac:dyDescent="0.25">
      <c r="A1623" t="s">
        <v>349</v>
      </c>
      <c r="B1623" t="s">
        <v>355</v>
      </c>
      <c r="C1623" t="s">
        <v>423</v>
      </c>
    </row>
    <row r="1624" spans="1:3" x14ac:dyDescent="0.25">
      <c r="A1624" t="s">
        <v>349</v>
      </c>
      <c r="B1624" t="s">
        <v>355</v>
      </c>
      <c r="C1624" t="s">
        <v>422</v>
      </c>
    </row>
    <row r="1625" spans="1:3" x14ac:dyDescent="0.25">
      <c r="A1625" t="s">
        <v>349</v>
      </c>
      <c r="B1625" t="s">
        <v>355</v>
      </c>
      <c r="C1625" t="s">
        <v>423</v>
      </c>
    </row>
    <row r="1626" spans="1:3" x14ac:dyDescent="0.25">
      <c r="A1626" t="s">
        <v>349</v>
      </c>
      <c r="B1626" t="s">
        <v>355</v>
      </c>
      <c r="C1626" t="s">
        <v>422</v>
      </c>
    </row>
    <row r="1627" spans="1:3" x14ac:dyDescent="0.25">
      <c r="A1627" t="s">
        <v>349</v>
      </c>
      <c r="B1627" t="s">
        <v>355</v>
      </c>
      <c r="C1627" t="s">
        <v>423</v>
      </c>
    </row>
    <row r="1628" spans="1:3" x14ac:dyDescent="0.25">
      <c r="A1628" t="s">
        <v>349</v>
      </c>
      <c r="B1628" t="s">
        <v>355</v>
      </c>
      <c r="C1628" t="s">
        <v>422</v>
      </c>
    </row>
    <row r="1629" spans="1:3" x14ac:dyDescent="0.25">
      <c r="A1629" t="s">
        <v>349</v>
      </c>
      <c r="B1629" t="s">
        <v>355</v>
      </c>
      <c r="C1629" t="s">
        <v>423</v>
      </c>
    </row>
    <row r="1630" spans="1:3" x14ac:dyDescent="0.25">
      <c r="A1630" t="s">
        <v>349</v>
      </c>
      <c r="B1630" t="s">
        <v>355</v>
      </c>
      <c r="C1630" t="s">
        <v>423</v>
      </c>
    </row>
    <row r="1631" spans="1:3" x14ac:dyDescent="0.25">
      <c r="A1631" t="s">
        <v>349</v>
      </c>
      <c r="B1631" t="s">
        <v>355</v>
      </c>
      <c r="C1631" t="s">
        <v>422</v>
      </c>
    </row>
    <row r="1632" spans="1:3" x14ac:dyDescent="0.25">
      <c r="A1632" t="s">
        <v>349</v>
      </c>
      <c r="B1632" t="s">
        <v>355</v>
      </c>
      <c r="C1632" t="s">
        <v>422</v>
      </c>
    </row>
    <row r="1633" spans="1:3" x14ac:dyDescent="0.25">
      <c r="A1633" t="s">
        <v>349</v>
      </c>
      <c r="B1633" t="s">
        <v>355</v>
      </c>
      <c r="C1633" t="s">
        <v>422</v>
      </c>
    </row>
    <row r="1634" spans="1:3" x14ac:dyDescent="0.25">
      <c r="A1634" t="s">
        <v>349</v>
      </c>
      <c r="B1634" t="s">
        <v>355</v>
      </c>
      <c r="C1634" t="s">
        <v>422</v>
      </c>
    </row>
    <row r="1635" spans="1:3" x14ac:dyDescent="0.25">
      <c r="A1635" t="s">
        <v>349</v>
      </c>
      <c r="B1635" t="s">
        <v>355</v>
      </c>
      <c r="C1635" t="s">
        <v>423</v>
      </c>
    </row>
    <row r="1636" spans="1:3" x14ac:dyDescent="0.25">
      <c r="A1636" t="s">
        <v>349</v>
      </c>
      <c r="B1636" t="s">
        <v>355</v>
      </c>
      <c r="C1636" t="s">
        <v>422</v>
      </c>
    </row>
    <row r="1637" spans="1:3" x14ac:dyDescent="0.25">
      <c r="A1637" t="s">
        <v>349</v>
      </c>
      <c r="B1637" t="s">
        <v>355</v>
      </c>
      <c r="C1637" t="s">
        <v>422</v>
      </c>
    </row>
    <row r="1638" spans="1:3" x14ac:dyDescent="0.25">
      <c r="A1638" t="s">
        <v>349</v>
      </c>
      <c r="B1638" t="s">
        <v>355</v>
      </c>
      <c r="C1638" t="s">
        <v>422</v>
      </c>
    </row>
    <row r="1639" spans="1:3" x14ac:dyDescent="0.25">
      <c r="A1639" t="s">
        <v>349</v>
      </c>
      <c r="B1639" t="s">
        <v>355</v>
      </c>
      <c r="C1639" t="s">
        <v>421</v>
      </c>
    </row>
    <row r="1640" spans="1:3" x14ac:dyDescent="0.25">
      <c r="A1640" t="s">
        <v>349</v>
      </c>
      <c r="B1640" t="s">
        <v>355</v>
      </c>
      <c r="C1640" t="s">
        <v>422</v>
      </c>
    </row>
    <row r="1641" spans="1:3" x14ac:dyDescent="0.25">
      <c r="A1641" t="s">
        <v>349</v>
      </c>
      <c r="B1641" t="s">
        <v>355</v>
      </c>
      <c r="C1641" t="s">
        <v>422</v>
      </c>
    </row>
    <row r="1642" spans="1:3" x14ac:dyDescent="0.25">
      <c r="A1642" t="s">
        <v>349</v>
      </c>
      <c r="B1642" t="s">
        <v>358</v>
      </c>
      <c r="C1642" t="s">
        <v>422</v>
      </c>
    </row>
    <row r="1643" spans="1:3" x14ac:dyDescent="0.25">
      <c r="A1643" t="s">
        <v>349</v>
      </c>
      <c r="B1643" t="s">
        <v>358</v>
      </c>
      <c r="C1643" t="s">
        <v>423</v>
      </c>
    </row>
    <row r="1644" spans="1:3" x14ac:dyDescent="0.25">
      <c r="A1644" t="s">
        <v>349</v>
      </c>
      <c r="B1644" t="s">
        <v>358</v>
      </c>
      <c r="C1644" t="s">
        <v>421</v>
      </c>
    </row>
    <row r="1645" spans="1:3" x14ac:dyDescent="0.25">
      <c r="A1645" t="s">
        <v>349</v>
      </c>
      <c r="B1645" t="s">
        <v>358</v>
      </c>
      <c r="C1645" t="s">
        <v>421</v>
      </c>
    </row>
    <row r="1646" spans="1:3" x14ac:dyDescent="0.25">
      <c r="A1646" t="s">
        <v>349</v>
      </c>
      <c r="B1646" t="s">
        <v>358</v>
      </c>
      <c r="C1646" t="s">
        <v>422</v>
      </c>
    </row>
    <row r="1647" spans="1:3" x14ac:dyDescent="0.25">
      <c r="A1647" t="s">
        <v>349</v>
      </c>
      <c r="B1647" t="s">
        <v>358</v>
      </c>
      <c r="C1647" t="s">
        <v>423</v>
      </c>
    </row>
    <row r="1648" spans="1:3" x14ac:dyDescent="0.25">
      <c r="A1648" t="s">
        <v>349</v>
      </c>
      <c r="B1648" t="s">
        <v>358</v>
      </c>
      <c r="C1648" t="s">
        <v>423</v>
      </c>
    </row>
    <row r="1649" spans="1:3" x14ac:dyDescent="0.25">
      <c r="A1649" t="s">
        <v>349</v>
      </c>
      <c r="B1649" t="s">
        <v>358</v>
      </c>
      <c r="C1649" t="s">
        <v>422</v>
      </c>
    </row>
    <row r="1650" spans="1:3" x14ac:dyDescent="0.25">
      <c r="A1650" t="s">
        <v>349</v>
      </c>
      <c r="B1650" t="s">
        <v>358</v>
      </c>
      <c r="C1650" t="s">
        <v>421</v>
      </c>
    </row>
    <row r="1651" spans="1:3" x14ac:dyDescent="0.25">
      <c r="A1651" t="s">
        <v>349</v>
      </c>
      <c r="B1651" t="s">
        <v>358</v>
      </c>
      <c r="C1651" t="s">
        <v>422</v>
      </c>
    </row>
    <row r="1652" spans="1:3" x14ac:dyDescent="0.25">
      <c r="A1652" t="s">
        <v>349</v>
      </c>
      <c r="B1652" t="s">
        <v>358</v>
      </c>
      <c r="C1652" t="s">
        <v>422</v>
      </c>
    </row>
    <row r="1653" spans="1:3" x14ac:dyDescent="0.25">
      <c r="A1653" t="s">
        <v>349</v>
      </c>
      <c r="B1653" t="s">
        <v>358</v>
      </c>
      <c r="C1653" t="s">
        <v>421</v>
      </c>
    </row>
    <row r="1654" spans="1:3" x14ac:dyDescent="0.25">
      <c r="A1654" t="s">
        <v>349</v>
      </c>
      <c r="B1654" t="s">
        <v>358</v>
      </c>
      <c r="C1654" t="s">
        <v>421</v>
      </c>
    </row>
    <row r="1655" spans="1:3" x14ac:dyDescent="0.25">
      <c r="A1655" t="s">
        <v>349</v>
      </c>
      <c r="B1655" t="s">
        <v>358</v>
      </c>
      <c r="C1655" t="s">
        <v>422</v>
      </c>
    </row>
    <row r="1656" spans="1:3" x14ac:dyDescent="0.25">
      <c r="A1656" t="s">
        <v>349</v>
      </c>
      <c r="B1656" t="s">
        <v>358</v>
      </c>
      <c r="C1656" t="s">
        <v>422</v>
      </c>
    </row>
    <row r="1657" spans="1:3" x14ac:dyDescent="0.25">
      <c r="A1657" t="s">
        <v>349</v>
      </c>
      <c r="B1657" t="s">
        <v>358</v>
      </c>
      <c r="C1657" t="s">
        <v>421</v>
      </c>
    </row>
    <row r="1658" spans="1:3" x14ac:dyDescent="0.25">
      <c r="A1658" t="s">
        <v>349</v>
      </c>
      <c r="B1658" t="s">
        <v>358</v>
      </c>
      <c r="C1658" t="s">
        <v>422</v>
      </c>
    </row>
    <row r="1659" spans="1:3" x14ac:dyDescent="0.25">
      <c r="A1659" t="s">
        <v>349</v>
      </c>
      <c r="B1659" t="s">
        <v>358</v>
      </c>
      <c r="C1659" t="s">
        <v>422</v>
      </c>
    </row>
    <row r="1660" spans="1:3" x14ac:dyDescent="0.25">
      <c r="A1660" t="s">
        <v>349</v>
      </c>
      <c r="B1660" t="s">
        <v>362</v>
      </c>
      <c r="C1660" t="s">
        <v>421</v>
      </c>
    </row>
    <row r="1661" spans="1:3" x14ac:dyDescent="0.25">
      <c r="A1661" t="s">
        <v>349</v>
      </c>
      <c r="B1661" t="s">
        <v>362</v>
      </c>
      <c r="C1661" t="s">
        <v>421</v>
      </c>
    </row>
    <row r="1662" spans="1:3" x14ac:dyDescent="0.25">
      <c r="A1662" t="s">
        <v>349</v>
      </c>
      <c r="B1662" t="s">
        <v>362</v>
      </c>
      <c r="C1662" t="s">
        <v>421</v>
      </c>
    </row>
    <row r="1663" spans="1:3" x14ac:dyDescent="0.25">
      <c r="A1663" t="s">
        <v>349</v>
      </c>
      <c r="B1663" t="s">
        <v>362</v>
      </c>
      <c r="C1663" t="s">
        <v>420</v>
      </c>
    </row>
    <row r="1664" spans="1:3" x14ac:dyDescent="0.25">
      <c r="A1664" t="s">
        <v>349</v>
      </c>
      <c r="B1664" t="s">
        <v>362</v>
      </c>
      <c r="C1664" t="s">
        <v>421</v>
      </c>
    </row>
    <row r="1665" spans="1:3" x14ac:dyDescent="0.25">
      <c r="A1665" t="s">
        <v>349</v>
      </c>
      <c r="B1665" t="s">
        <v>362</v>
      </c>
      <c r="C1665" t="s">
        <v>421</v>
      </c>
    </row>
    <row r="1666" spans="1:3" x14ac:dyDescent="0.25">
      <c r="A1666" t="s">
        <v>349</v>
      </c>
      <c r="B1666" t="s">
        <v>362</v>
      </c>
      <c r="C1666" t="s">
        <v>423</v>
      </c>
    </row>
    <row r="1667" spans="1:3" x14ac:dyDescent="0.25">
      <c r="A1667" t="s">
        <v>349</v>
      </c>
      <c r="B1667" t="s">
        <v>362</v>
      </c>
      <c r="C1667" t="s">
        <v>422</v>
      </c>
    </row>
    <row r="1668" spans="1:3" x14ac:dyDescent="0.25">
      <c r="A1668" t="s">
        <v>349</v>
      </c>
      <c r="B1668" t="s">
        <v>362</v>
      </c>
      <c r="C1668" t="s">
        <v>423</v>
      </c>
    </row>
    <row r="1669" spans="1:3" x14ac:dyDescent="0.25">
      <c r="A1669" t="s">
        <v>349</v>
      </c>
      <c r="B1669" t="s">
        <v>362</v>
      </c>
      <c r="C1669" t="s">
        <v>422</v>
      </c>
    </row>
    <row r="1670" spans="1:3" x14ac:dyDescent="0.25">
      <c r="A1670" t="s">
        <v>349</v>
      </c>
      <c r="B1670" t="s">
        <v>362</v>
      </c>
      <c r="C1670" t="s">
        <v>423</v>
      </c>
    </row>
    <row r="1671" spans="1:3" x14ac:dyDescent="0.25">
      <c r="A1671" t="s">
        <v>349</v>
      </c>
      <c r="B1671" t="s">
        <v>362</v>
      </c>
      <c r="C1671" t="s">
        <v>421</v>
      </c>
    </row>
    <row r="1672" spans="1:3" x14ac:dyDescent="0.25">
      <c r="A1672" t="s">
        <v>349</v>
      </c>
      <c r="B1672" t="s">
        <v>362</v>
      </c>
      <c r="C1672" t="s">
        <v>422</v>
      </c>
    </row>
    <row r="1673" spans="1:3" x14ac:dyDescent="0.25">
      <c r="A1673" t="s">
        <v>349</v>
      </c>
      <c r="B1673" t="s">
        <v>365</v>
      </c>
      <c r="C1673" t="s">
        <v>421</v>
      </c>
    </row>
    <row r="1674" spans="1:3" x14ac:dyDescent="0.25">
      <c r="A1674" t="s">
        <v>349</v>
      </c>
      <c r="B1674" t="s">
        <v>365</v>
      </c>
      <c r="C1674" t="s">
        <v>420</v>
      </c>
    </row>
    <row r="1675" spans="1:3" x14ac:dyDescent="0.25">
      <c r="A1675" t="s">
        <v>349</v>
      </c>
      <c r="B1675" t="s">
        <v>365</v>
      </c>
      <c r="C1675" t="s">
        <v>420</v>
      </c>
    </row>
    <row r="1676" spans="1:3" x14ac:dyDescent="0.25">
      <c r="A1676" t="s">
        <v>349</v>
      </c>
      <c r="B1676" t="s">
        <v>365</v>
      </c>
      <c r="C1676" t="s">
        <v>420</v>
      </c>
    </row>
    <row r="1677" spans="1:3" x14ac:dyDescent="0.25">
      <c r="A1677" t="s">
        <v>349</v>
      </c>
      <c r="B1677" t="s">
        <v>365</v>
      </c>
      <c r="C1677" t="s">
        <v>420</v>
      </c>
    </row>
    <row r="1678" spans="1:3" x14ac:dyDescent="0.25">
      <c r="A1678" t="s">
        <v>349</v>
      </c>
      <c r="B1678" t="s">
        <v>365</v>
      </c>
      <c r="C1678" t="s">
        <v>420</v>
      </c>
    </row>
    <row r="1679" spans="1:3" x14ac:dyDescent="0.25">
      <c r="A1679" t="s">
        <v>349</v>
      </c>
      <c r="B1679" t="s">
        <v>365</v>
      </c>
      <c r="C1679" t="s">
        <v>420</v>
      </c>
    </row>
    <row r="1680" spans="1:3" x14ac:dyDescent="0.25">
      <c r="A1680" t="s">
        <v>349</v>
      </c>
      <c r="B1680" t="s">
        <v>365</v>
      </c>
      <c r="C1680" t="s">
        <v>421</v>
      </c>
    </row>
    <row r="1681" spans="1:3" x14ac:dyDescent="0.25">
      <c r="A1681" t="s">
        <v>349</v>
      </c>
      <c r="B1681" t="s">
        <v>365</v>
      </c>
      <c r="C1681" t="s">
        <v>420</v>
      </c>
    </row>
    <row r="1682" spans="1:3" x14ac:dyDescent="0.25">
      <c r="A1682" t="s">
        <v>349</v>
      </c>
      <c r="B1682" t="s">
        <v>365</v>
      </c>
      <c r="C1682" t="s">
        <v>420</v>
      </c>
    </row>
    <row r="1683" spans="1:3" x14ac:dyDescent="0.25">
      <c r="A1683" t="s">
        <v>349</v>
      </c>
      <c r="B1683" t="s">
        <v>365</v>
      </c>
      <c r="C1683" t="s">
        <v>420</v>
      </c>
    </row>
    <row r="1684" spans="1:3" x14ac:dyDescent="0.25">
      <c r="A1684" t="s">
        <v>349</v>
      </c>
      <c r="B1684" t="s">
        <v>365</v>
      </c>
      <c r="C1684" t="s">
        <v>420</v>
      </c>
    </row>
    <row r="1685" spans="1:3" x14ac:dyDescent="0.25">
      <c r="A1685" t="s">
        <v>349</v>
      </c>
      <c r="B1685" t="s">
        <v>365</v>
      </c>
      <c r="C1685" t="s">
        <v>420</v>
      </c>
    </row>
    <row r="1686" spans="1:3" x14ac:dyDescent="0.25">
      <c r="A1686" t="s">
        <v>349</v>
      </c>
      <c r="B1686" t="s">
        <v>365</v>
      </c>
      <c r="C1686" t="s">
        <v>420</v>
      </c>
    </row>
    <row r="1687" spans="1:3" x14ac:dyDescent="0.25">
      <c r="A1687" t="s">
        <v>349</v>
      </c>
      <c r="B1687" t="s">
        <v>365</v>
      </c>
      <c r="C1687" t="s">
        <v>420</v>
      </c>
    </row>
    <row r="1688" spans="1:3" x14ac:dyDescent="0.25">
      <c r="A1688" t="s">
        <v>349</v>
      </c>
      <c r="B1688" t="s">
        <v>365</v>
      </c>
      <c r="C1688" t="s">
        <v>420</v>
      </c>
    </row>
    <row r="1689" spans="1:3" x14ac:dyDescent="0.25">
      <c r="A1689" t="s">
        <v>349</v>
      </c>
      <c r="B1689" t="s">
        <v>365</v>
      </c>
      <c r="C1689" t="s">
        <v>421</v>
      </c>
    </row>
    <row r="1690" spans="1:3" x14ac:dyDescent="0.25">
      <c r="A1690" t="s">
        <v>349</v>
      </c>
      <c r="B1690" t="s">
        <v>369</v>
      </c>
      <c r="C1690" t="s">
        <v>421</v>
      </c>
    </row>
    <row r="1691" spans="1:3" x14ac:dyDescent="0.25">
      <c r="A1691" t="s">
        <v>349</v>
      </c>
      <c r="B1691" t="s">
        <v>369</v>
      </c>
      <c r="C1691" t="s">
        <v>422</v>
      </c>
    </row>
    <row r="1692" spans="1:3" x14ac:dyDescent="0.25">
      <c r="A1692" t="s">
        <v>349</v>
      </c>
      <c r="B1692" t="s">
        <v>369</v>
      </c>
      <c r="C1692" t="s">
        <v>421</v>
      </c>
    </row>
    <row r="1693" spans="1:3" x14ac:dyDescent="0.25">
      <c r="A1693" t="s">
        <v>349</v>
      </c>
      <c r="B1693" t="s">
        <v>369</v>
      </c>
      <c r="C1693" t="s">
        <v>422</v>
      </c>
    </row>
    <row r="1694" spans="1:3" x14ac:dyDescent="0.25">
      <c r="A1694" t="s">
        <v>349</v>
      </c>
      <c r="B1694" t="s">
        <v>369</v>
      </c>
      <c r="C1694" t="s">
        <v>422</v>
      </c>
    </row>
    <row r="1695" spans="1:3" x14ac:dyDescent="0.25">
      <c r="A1695" t="s">
        <v>349</v>
      </c>
      <c r="B1695" t="s">
        <v>369</v>
      </c>
      <c r="C1695" t="s">
        <v>421</v>
      </c>
    </row>
    <row r="1696" spans="1:3" x14ac:dyDescent="0.25">
      <c r="A1696" t="s">
        <v>349</v>
      </c>
      <c r="B1696" t="s">
        <v>369</v>
      </c>
      <c r="C1696" t="s">
        <v>423</v>
      </c>
    </row>
    <row r="1697" spans="1:3" x14ac:dyDescent="0.25">
      <c r="A1697" t="s">
        <v>349</v>
      </c>
      <c r="B1697" t="s">
        <v>369</v>
      </c>
      <c r="C1697" t="s">
        <v>422</v>
      </c>
    </row>
    <row r="1698" spans="1:3" x14ac:dyDescent="0.25">
      <c r="A1698" t="s">
        <v>349</v>
      </c>
      <c r="B1698" t="s">
        <v>369</v>
      </c>
      <c r="C1698" t="s">
        <v>421</v>
      </c>
    </row>
    <row r="1699" spans="1:3" x14ac:dyDescent="0.25">
      <c r="A1699" t="s">
        <v>349</v>
      </c>
      <c r="B1699" t="s">
        <v>369</v>
      </c>
      <c r="C1699" t="s">
        <v>421</v>
      </c>
    </row>
    <row r="1700" spans="1:3" x14ac:dyDescent="0.25">
      <c r="A1700" t="s">
        <v>349</v>
      </c>
      <c r="B1700" t="s">
        <v>369</v>
      </c>
      <c r="C1700" t="s">
        <v>421</v>
      </c>
    </row>
    <row r="1701" spans="1:3" x14ac:dyDescent="0.25">
      <c r="A1701" t="s">
        <v>349</v>
      </c>
      <c r="B1701" t="s">
        <v>369</v>
      </c>
      <c r="C1701" t="s">
        <v>422</v>
      </c>
    </row>
    <row r="1702" spans="1:3" x14ac:dyDescent="0.25">
      <c r="A1702" t="s">
        <v>349</v>
      </c>
      <c r="B1702" t="s">
        <v>369</v>
      </c>
      <c r="C1702" t="s">
        <v>421</v>
      </c>
    </row>
    <row r="1703" spans="1:3" x14ac:dyDescent="0.25">
      <c r="A1703" t="s">
        <v>349</v>
      </c>
      <c r="B1703" t="s">
        <v>369</v>
      </c>
      <c r="C1703" t="s">
        <v>422</v>
      </c>
    </row>
    <row r="1704" spans="1:3" x14ac:dyDescent="0.25">
      <c r="A1704" t="s">
        <v>349</v>
      </c>
      <c r="B1704" t="s">
        <v>371</v>
      </c>
      <c r="C1704" t="s">
        <v>421</v>
      </c>
    </row>
    <row r="1705" spans="1:3" x14ac:dyDescent="0.25">
      <c r="A1705" t="s">
        <v>349</v>
      </c>
      <c r="B1705" t="s">
        <v>371</v>
      </c>
      <c r="C1705" t="s">
        <v>422</v>
      </c>
    </row>
    <row r="1706" spans="1:3" x14ac:dyDescent="0.25">
      <c r="A1706" t="s">
        <v>349</v>
      </c>
      <c r="B1706" t="s">
        <v>371</v>
      </c>
      <c r="C1706" t="s">
        <v>421</v>
      </c>
    </row>
    <row r="1707" spans="1:3" x14ac:dyDescent="0.25">
      <c r="A1707" t="s">
        <v>349</v>
      </c>
      <c r="B1707" t="s">
        <v>371</v>
      </c>
      <c r="C1707" t="s">
        <v>420</v>
      </c>
    </row>
    <row r="1708" spans="1:3" x14ac:dyDescent="0.25">
      <c r="A1708" t="s">
        <v>349</v>
      </c>
      <c r="B1708" t="s">
        <v>371</v>
      </c>
      <c r="C1708" t="s">
        <v>421</v>
      </c>
    </row>
    <row r="1709" spans="1:3" x14ac:dyDescent="0.25">
      <c r="A1709" t="s">
        <v>349</v>
      </c>
      <c r="B1709" t="s">
        <v>371</v>
      </c>
      <c r="C1709" t="s">
        <v>422</v>
      </c>
    </row>
    <row r="1710" spans="1:3" x14ac:dyDescent="0.25">
      <c r="A1710" t="s">
        <v>349</v>
      </c>
      <c r="B1710" t="s">
        <v>371</v>
      </c>
      <c r="C1710" t="s">
        <v>422</v>
      </c>
    </row>
    <row r="1711" spans="1:3" x14ac:dyDescent="0.25">
      <c r="A1711" t="s">
        <v>349</v>
      </c>
      <c r="B1711" t="s">
        <v>371</v>
      </c>
      <c r="C1711" t="s">
        <v>420</v>
      </c>
    </row>
    <row r="1712" spans="1:3" x14ac:dyDescent="0.25">
      <c r="A1712" t="s">
        <v>349</v>
      </c>
      <c r="B1712" t="s">
        <v>371</v>
      </c>
      <c r="C1712" t="s">
        <v>422</v>
      </c>
    </row>
    <row r="1713" spans="1:3" x14ac:dyDescent="0.25">
      <c r="A1713" t="s">
        <v>349</v>
      </c>
      <c r="B1713" t="s">
        <v>371</v>
      </c>
      <c r="C1713" t="s">
        <v>421</v>
      </c>
    </row>
    <row r="1714" spans="1:3" x14ac:dyDescent="0.25">
      <c r="A1714" t="s">
        <v>349</v>
      </c>
      <c r="B1714" t="s">
        <v>371</v>
      </c>
      <c r="C1714" t="s">
        <v>422</v>
      </c>
    </row>
    <row r="1715" spans="1:3" x14ac:dyDescent="0.25">
      <c r="A1715" t="s">
        <v>349</v>
      </c>
      <c r="B1715" t="s">
        <v>371</v>
      </c>
      <c r="C1715" t="s">
        <v>422</v>
      </c>
    </row>
    <row r="1716" spans="1:3" x14ac:dyDescent="0.25">
      <c r="A1716" t="s">
        <v>349</v>
      </c>
      <c r="B1716" t="s">
        <v>371</v>
      </c>
      <c r="C1716" t="s">
        <v>421</v>
      </c>
    </row>
    <row r="1717" spans="1:3" x14ac:dyDescent="0.25">
      <c r="A1717" t="s">
        <v>349</v>
      </c>
      <c r="B1717" t="s">
        <v>371</v>
      </c>
      <c r="C1717" t="s">
        <v>422</v>
      </c>
    </row>
    <row r="1718" spans="1:3" x14ac:dyDescent="0.25">
      <c r="A1718" t="s">
        <v>349</v>
      </c>
      <c r="B1718" t="s">
        <v>371</v>
      </c>
      <c r="C1718" t="s">
        <v>422</v>
      </c>
    </row>
    <row r="1719" spans="1:3" x14ac:dyDescent="0.25">
      <c r="A1719" t="s">
        <v>349</v>
      </c>
      <c r="B1719" t="s">
        <v>371</v>
      </c>
      <c r="C1719" t="s">
        <v>421</v>
      </c>
    </row>
    <row r="1720" spans="1:3" x14ac:dyDescent="0.25">
      <c r="A1720" t="s">
        <v>349</v>
      </c>
      <c r="B1720" t="s">
        <v>374</v>
      </c>
      <c r="C1720" t="s">
        <v>421</v>
      </c>
    </row>
    <row r="1721" spans="1:3" x14ac:dyDescent="0.25">
      <c r="A1721" t="s">
        <v>349</v>
      </c>
      <c r="B1721" t="s">
        <v>374</v>
      </c>
      <c r="C1721" t="s">
        <v>422</v>
      </c>
    </row>
    <row r="1722" spans="1:3" x14ac:dyDescent="0.25">
      <c r="A1722" t="s">
        <v>349</v>
      </c>
      <c r="B1722" t="s">
        <v>374</v>
      </c>
      <c r="C1722" t="s">
        <v>420</v>
      </c>
    </row>
    <row r="1723" spans="1:3" x14ac:dyDescent="0.25">
      <c r="A1723" t="s">
        <v>349</v>
      </c>
      <c r="B1723" t="s">
        <v>374</v>
      </c>
      <c r="C1723" t="s">
        <v>421</v>
      </c>
    </row>
    <row r="1724" spans="1:3" x14ac:dyDescent="0.25">
      <c r="A1724" t="s">
        <v>349</v>
      </c>
      <c r="B1724" t="s">
        <v>374</v>
      </c>
      <c r="C1724" t="s">
        <v>420</v>
      </c>
    </row>
    <row r="1725" spans="1:3" x14ac:dyDescent="0.25">
      <c r="A1725" t="s">
        <v>349</v>
      </c>
      <c r="B1725" t="s">
        <v>374</v>
      </c>
      <c r="C1725" t="s">
        <v>420</v>
      </c>
    </row>
    <row r="1726" spans="1:3" x14ac:dyDescent="0.25">
      <c r="A1726" t="s">
        <v>349</v>
      </c>
      <c r="B1726" t="s">
        <v>374</v>
      </c>
      <c r="C1726" t="s">
        <v>420</v>
      </c>
    </row>
    <row r="1727" spans="1:3" x14ac:dyDescent="0.25">
      <c r="A1727" t="s">
        <v>349</v>
      </c>
      <c r="B1727" t="s">
        <v>374</v>
      </c>
      <c r="C1727" t="s">
        <v>421</v>
      </c>
    </row>
    <row r="1728" spans="1:3" x14ac:dyDescent="0.25">
      <c r="A1728" t="s">
        <v>349</v>
      </c>
      <c r="B1728" t="s">
        <v>374</v>
      </c>
      <c r="C1728" t="s">
        <v>423</v>
      </c>
    </row>
    <row r="1729" spans="1:3" x14ac:dyDescent="0.25">
      <c r="A1729" t="s">
        <v>349</v>
      </c>
      <c r="B1729" t="s">
        <v>374</v>
      </c>
      <c r="C1729" t="s">
        <v>421</v>
      </c>
    </row>
    <row r="1730" spans="1:3" x14ac:dyDescent="0.25">
      <c r="A1730" t="s">
        <v>349</v>
      </c>
      <c r="B1730" t="s">
        <v>374</v>
      </c>
      <c r="C1730" t="s">
        <v>421</v>
      </c>
    </row>
    <row r="1731" spans="1:3" x14ac:dyDescent="0.25">
      <c r="A1731" t="s">
        <v>349</v>
      </c>
      <c r="B1731" t="s">
        <v>374</v>
      </c>
      <c r="C1731" t="s">
        <v>420</v>
      </c>
    </row>
    <row r="1732" spans="1:3" x14ac:dyDescent="0.25">
      <c r="A1732" t="s">
        <v>349</v>
      </c>
      <c r="B1732" t="s">
        <v>374</v>
      </c>
      <c r="C1732" t="s">
        <v>420</v>
      </c>
    </row>
    <row r="1733" spans="1:3" x14ac:dyDescent="0.25">
      <c r="A1733" t="s">
        <v>349</v>
      </c>
      <c r="B1733" t="s">
        <v>374</v>
      </c>
      <c r="C1733" t="s">
        <v>421</v>
      </c>
    </row>
    <row r="1734" spans="1:3" x14ac:dyDescent="0.25">
      <c r="A1734" t="s">
        <v>349</v>
      </c>
      <c r="B1734" t="s">
        <v>374</v>
      </c>
      <c r="C1734" t="s">
        <v>421</v>
      </c>
    </row>
    <row r="1735" spans="1:3" x14ac:dyDescent="0.25">
      <c r="A1735" t="s">
        <v>349</v>
      </c>
      <c r="B1735" t="s">
        <v>374</v>
      </c>
      <c r="C1735" t="s">
        <v>420</v>
      </c>
    </row>
    <row r="1736" spans="1:3" x14ac:dyDescent="0.25">
      <c r="A1736" t="s">
        <v>349</v>
      </c>
      <c r="B1736" t="s">
        <v>374</v>
      </c>
      <c r="C1736" t="s">
        <v>420</v>
      </c>
    </row>
    <row r="1737" spans="1:3" x14ac:dyDescent="0.25">
      <c r="A1737" t="s">
        <v>349</v>
      </c>
      <c r="B1737" t="s">
        <v>377</v>
      </c>
      <c r="C1737" t="s">
        <v>422</v>
      </c>
    </row>
    <row r="1738" spans="1:3" x14ac:dyDescent="0.25">
      <c r="A1738" t="s">
        <v>349</v>
      </c>
      <c r="B1738" t="s">
        <v>377</v>
      </c>
      <c r="C1738" t="s">
        <v>423</v>
      </c>
    </row>
    <row r="1739" spans="1:3" x14ac:dyDescent="0.25">
      <c r="A1739" t="s">
        <v>349</v>
      </c>
      <c r="B1739" t="s">
        <v>377</v>
      </c>
      <c r="C1739" t="s">
        <v>422</v>
      </c>
    </row>
    <row r="1740" spans="1:3" x14ac:dyDescent="0.25">
      <c r="A1740" t="s">
        <v>349</v>
      </c>
      <c r="B1740" t="s">
        <v>377</v>
      </c>
      <c r="C1740" t="s">
        <v>422</v>
      </c>
    </row>
    <row r="1741" spans="1:3" x14ac:dyDescent="0.25">
      <c r="A1741" t="s">
        <v>349</v>
      </c>
      <c r="B1741" t="s">
        <v>377</v>
      </c>
      <c r="C1741" t="s">
        <v>423</v>
      </c>
    </row>
    <row r="1742" spans="1:3" x14ac:dyDescent="0.25">
      <c r="A1742" t="s">
        <v>349</v>
      </c>
      <c r="B1742" t="s">
        <v>377</v>
      </c>
      <c r="C1742" t="s">
        <v>422</v>
      </c>
    </row>
    <row r="1743" spans="1:3" x14ac:dyDescent="0.25">
      <c r="A1743" t="s">
        <v>349</v>
      </c>
      <c r="B1743" t="s">
        <v>377</v>
      </c>
      <c r="C1743" t="s">
        <v>423</v>
      </c>
    </row>
    <row r="1744" spans="1:3" x14ac:dyDescent="0.25">
      <c r="A1744" t="s">
        <v>349</v>
      </c>
      <c r="B1744" t="s">
        <v>377</v>
      </c>
      <c r="C1744" t="s">
        <v>421</v>
      </c>
    </row>
    <row r="1745" spans="1:3" x14ac:dyDescent="0.25">
      <c r="A1745" t="s">
        <v>349</v>
      </c>
      <c r="B1745" t="s">
        <v>377</v>
      </c>
      <c r="C1745" t="s">
        <v>421</v>
      </c>
    </row>
    <row r="1746" spans="1:3" x14ac:dyDescent="0.25">
      <c r="A1746" t="s">
        <v>349</v>
      </c>
      <c r="B1746" t="s">
        <v>377</v>
      </c>
      <c r="C1746" t="s">
        <v>421</v>
      </c>
    </row>
    <row r="1747" spans="1:3" x14ac:dyDescent="0.25">
      <c r="A1747" t="s">
        <v>349</v>
      </c>
      <c r="B1747" t="s">
        <v>377</v>
      </c>
      <c r="C1747" t="s">
        <v>423</v>
      </c>
    </row>
    <row r="1748" spans="1:3" x14ac:dyDescent="0.25">
      <c r="A1748" t="s">
        <v>349</v>
      </c>
      <c r="B1748" t="s">
        <v>377</v>
      </c>
      <c r="C1748" t="s">
        <v>423</v>
      </c>
    </row>
    <row r="1749" spans="1:3" x14ac:dyDescent="0.25">
      <c r="A1749" t="s">
        <v>349</v>
      </c>
      <c r="B1749" t="s">
        <v>377</v>
      </c>
      <c r="C1749" t="s">
        <v>420</v>
      </c>
    </row>
    <row r="1750" spans="1:3" x14ac:dyDescent="0.25">
      <c r="A1750" t="s">
        <v>349</v>
      </c>
      <c r="B1750" t="s">
        <v>379</v>
      </c>
      <c r="C1750" t="s">
        <v>422</v>
      </c>
    </row>
    <row r="1751" spans="1:3" x14ac:dyDescent="0.25">
      <c r="A1751" t="s">
        <v>349</v>
      </c>
      <c r="B1751" t="s">
        <v>379</v>
      </c>
      <c r="C1751" t="s">
        <v>421</v>
      </c>
    </row>
    <row r="1752" spans="1:3" x14ac:dyDescent="0.25">
      <c r="A1752" t="s">
        <v>349</v>
      </c>
      <c r="B1752" t="s">
        <v>379</v>
      </c>
      <c r="C1752" t="s">
        <v>422</v>
      </c>
    </row>
    <row r="1753" spans="1:3" x14ac:dyDescent="0.25">
      <c r="A1753" t="s">
        <v>349</v>
      </c>
      <c r="B1753" t="s">
        <v>383</v>
      </c>
      <c r="C1753" t="s">
        <v>421</v>
      </c>
    </row>
    <row r="1754" spans="1:3" x14ac:dyDescent="0.25">
      <c r="A1754" t="s">
        <v>349</v>
      </c>
      <c r="B1754" t="s">
        <v>383</v>
      </c>
      <c r="C1754" t="s">
        <v>420</v>
      </c>
    </row>
    <row r="1755" spans="1:3" x14ac:dyDescent="0.25">
      <c r="A1755" t="s">
        <v>349</v>
      </c>
      <c r="B1755" t="s">
        <v>383</v>
      </c>
      <c r="C1755" t="s">
        <v>421</v>
      </c>
    </row>
    <row r="1756" spans="1:3" x14ac:dyDescent="0.25">
      <c r="A1756" t="s">
        <v>349</v>
      </c>
      <c r="B1756" t="s">
        <v>383</v>
      </c>
      <c r="C1756" t="s">
        <v>421</v>
      </c>
    </row>
    <row r="1757" spans="1:3" x14ac:dyDescent="0.25">
      <c r="A1757" t="s">
        <v>349</v>
      </c>
      <c r="B1757" t="s">
        <v>383</v>
      </c>
      <c r="C1757" t="s">
        <v>422</v>
      </c>
    </row>
    <row r="1758" spans="1:3" x14ac:dyDescent="0.25">
      <c r="A1758" t="s">
        <v>349</v>
      </c>
      <c r="B1758" t="s">
        <v>383</v>
      </c>
      <c r="C1758" t="s">
        <v>420</v>
      </c>
    </row>
    <row r="1759" spans="1:3" x14ac:dyDescent="0.25">
      <c r="A1759" t="s">
        <v>349</v>
      </c>
      <c r="B1759" t="s">
        <v>383</v>
      </c>
      <c r="C1759" t="s">
        <v>421</v>
      </c>
    </row>
    <row r="1760" spans="1:3" x14ac:dyDescent="0.25">
      <c r="A1760" t="s">
        <v>349</v>
      </c>
      <c r="B1760" t="s">
        <v>383</v>
      </c>
      <c r="C1760" t="s">
        <v>421</v>
      </c>
    </row>
    <row r="1761" spans="1:3" x14ac:dyDescent="0.25">
      <c r="A1761" t="s">
        <v>349</v>
      </c>
      <c r="B1761" t="s">
        <v>383</v>
      </c>
      <c r="C1761" t="s">
        <v>423</v>
      </c>
    </row>
    <row r="1762" spans="1:3" x14ac:dyDescent="0.25">
      <c r="A1762" t="s">
        <v>349</v>
      </c>
      <c r="B1762" t="s">
        <v>383</v>
      </c>
      <c r="C1762" t="s">
        <v>422</v>
      </c>
    </row>
    <row r="1763" spans="1:3" x14ac:dyDescent="0.25">
      <c r="A1763" t="s">
        <v>349</v>
      </c>
      <c r="B1763" t="s">
        <v>383</v>
      </c>
      <c r="C1763" t="s">
        <v>420</v>
      </c>
    </row>
    <row r="1764" spans="1:3" x14ac:dyDescent="0.25">
      <c r="A1764" t="s">
        <v>349</v>
      </c>
      <c r="B1764" t="s">
        <v>383</v>
      </c>
      <c r="C1764" t="s">
        <v>421</v>
      </c>
    </row>
    <row r="1765" spans="1:3" x14ac:dyDescent="0.25">
      <c r="A1765" t="s">
        <v>349</v>
      </c>
      <c r="B1765" t="s">
        <v>383</v>
      </c>
      <c r="C1765" t="s">
        <v>422</v>
      </c>
    </row>
    <row r="1766" spans="1:3" x14ac:dyDescent="0.25">
      <c r="A1766" t="s">
        <v>349</v>
      </c>
      <c r="B1766" t="s">
        <v>2349</v>
      </c>
      <c r="C1766" t="s">
        <v>420</v>
      </c>
    </row>
    <row r="1767" spans="1:3" x14ac:dyDescent="0.25">
      <c r="A1767" t="s">
        <v>349</v>
      </c>
      <c r="B1767" t="s">
        <v>2349</v>
      </c>
      <c r="C1767" t="s">
        <v>421</v>
      </c>
    </row>
    <row r="1768" spans="1:3" x14ac:dyDescent="0.25">
      <c r="A1768" t="s">
        <v>349</v>
      </c>
      <c r="B1768" t="s">
        <v>2349</v>
      </c>
      <c r="C1768" t="s">
        <v>421</v>
      </c>
    </row>
    <row r="1769" spans="1:3" x14ac:dyDescent="0.25">
      <c r="A1769" t="s">
        <v>349</v>
      </c>
      <c r="B1769" t="s">
        <v>2349</v>
      </c>
      <c r="C1769" t="s">
        <v>423</v>
      </c>
    </row>
    <row r="1770" spans="1:3" x14ac:dyDescent="0.25">
      <c r="A1770" t="s">
        <v>349</v>
      </c>
      <c r="B1770" t="s">
        <v>2349</v>
      </c>
      <c r="C1770" t="s">
        <v>421</v>
      </c>
    </row>
    <row r="1771" spans="1:3" x14ac:dyDescent="0.25">
      <c r="A1771" t="s">
        <v>349</v>
      </c>
      <c r="B1771" t="s">
        <v>2349</v>
      </c>
      <c r="C1771" t="s">
        <v>421</v>
      </c>
    </row>
    <row r="1772" spans="1:3" x14ac:dyDescent="0.25">
      <c r="A1772" t="s">
        <v>349</v>
      </c>
      <c r="B1772" t="s">
        <v>2349</v>
      </c>
      <c r="C1772" t="s">
        <v>422</v>
      </c>
    </row>
    <row r="1773" spans="1:3" x14ac:dyDescent="0.25">
      <c r="A1773" t="s">
        <v>349</v>
      </c>
      <c r="B1773" t="s">
        <v>2349</v>
      </c>
      <c r="C1773" t="s">
        <v>421</v>
      </c>
    </row>
    <row r="1774" spans="1:3" x14ac:dyDescent="0.25">
      <c r="A1774" t="s">
        <v>349</v>
      </c>
      <c r="B1774" t="s">
        <v>2349</v>
      </c>
      <c r="C1774" t="s">
        <v>422</v>
      </c>
    </row>
    <row r="1775" spans="1:3" x14ac:dyDescent="0.25">
      <c r="A1775" t="s">
        <v>349</v>
      </c>
      <c r="B1775" t="s">
        <v>2349</v>
      </c>
      <c r="C1775" t="s">
        <v>421</v>
      </c>
    </row>
    <row r="1776" spans="1:3" x14ac:dyDescent="0.25">
      <c r="A1776" t="s">
        <v>349</v>
      </c>
      <c r="B1776" t="s">
        <v>2349</v>
      </c>
      <c r="C1776" t="s">
        <v>420</v>
      </c>
    </row>
    <row r="1777" spans="1:3" x14ac:dyDescent="0.25">
      <c r="A1777" t="s">
        <v>349</v>
      </c>
      <c r="B1777" t="s">
        <v>2363</v>
      </c>
      <c r="C1777" t="s">
        <v>421</v>
      </c>
    </row>
    <row r="1778" spans="1:3" x14ac:dyDescent="0.25">
      <c r="A1778" t="s">
        <v>349</v>
      </c>
      <c r="B1778" t="s">
        <v>2363</v>
      </c>
      <c r="C1778" t="s">
        <v>422</v>
      </c>
    </row>
    <row r="1779" spans="1:3" x14ac:dyDescent="0.25">
      <c r="A1779" t="s">
        <v>349</v>
      </c>
      <c r="B1779" t="s">
        <v>2363</v>
      </c>
      <c r="C1779" t="s">
        <v>423</v>
      </c>
    </row>
    <row r="1780" spans="1:3" x14ac:dyDescent="0.25">
      <c r="A1780" t="s">
        <v>349</v>
      </c>
      <c r="B1780" t="s">
        <v>2363</v>
      </c>
      <c r="C1780" t="s">
        <v>421</v>
      </c>
    </row>
    <row r="1781" spans="1:3" x14ac:dyDescent="0.25">
      <c r="A1781" t="s">
        <v>349</v>
      </c>
      <c r="B1781" t="s">
        <v>2363</v>
      </c>
      <c r="C1781" t="s">
        <v>421</v>
      </c>
    </row>
    <row r="1782" spans="1:3" x14ac:dyDescent="0.25">
      <c r="A1782" t="s">
        <v>349</v>
      </c>
      <c r="B1782" t="s">
        <v>2363</v>
      </c>
      <c r="C1782" t="s">
        <v>421</v>
      </c>
    </row>
    <row r="1783" spans="1:3" x14ac:dyDescent="0.25">
      <c r="A1783" t="s">
        <v>349</v>
      </c>
      <c r="B1783" t="s">
        <v>2363</v>
      </c>
      <c r="C1783" t="s">
        <v>423</v>
      </c>
    </row>
    <row r="1784" spans="1:3" x14ac:dyDescent="0.25">
      <c r="A1784" t="s">
        <v>349</v>
      </c>
      <c r="B1784" t="s">
        <v>2363</v>
      </c>
      <c r="C1784" t="s">
        <v>420</v>
      </c>
    </row>
    <row r="1785" spans="1:3" x14ac:dyDescent="0.25">
      <c r="A1785" t="s">
        <v>349</v>
      </c>
      <c r="B1785" t="s">
        <v>2363</v>
      </c>
      <c r="C1785" t="s">
        <v>421</v>
      </c>
    </row>
    <row r="1786" spans="1:3" x14ac:dyDescent="0.25">
      <c r="A1786" t="s">
        <v>349</v>
      </c>
      <c r="B1786" t="s">
        <v>2363</v>
      </c>
      <c r="C1786" t="s">
        <v>421</v>
      </c>
    </row>
    <row r="1787" spans="1:3" x14ac:dyDescent="0.25">
      <c r="A1787" t="s">
        <v>349</v>
      </c>
      <c r="B1787" t="s">
        <v>2363</v>
      </c>
      <c r="C1787" t="s">
        <v>420</v>
      </c>
    </row>
    <row r="1788" spans="1:3" x14ac:dyDescent="0.25">
      <c r="A1788" t="s">
        <v>349</v>
      </c>
      <c r="B1788" t="s">
        <v>2363</v>
      </c>
      <c r="C1788" t="s">
        <v>422</v>
      </c>
    </row>
    <row r="1789" spans="1:3" x14ac:dyDescent="0.25">
      <c r="A1789" t="s">
        <v>349</v>
      </c>
      <c r="B1789" t="s">
        <v>2363</v>
      </c>
      <c r="C1789" t="s">
        <v>420</v>
      </c>
    </row>
    <row r="1790" spans="1:3" x14ac:dyDescent="0.25">
      <c r="A1790" t="s">
        <v>349</v>
      </c>
      <c r="B1790" t="s">
        <v>2363</v>
      </c>
      <c r="C1790" t="s">
        <v>420</v>
      </c>
    </row>
    <row r="1791" spans="1:3" x14ac:dyDescent="0.25">
      <c r="A1791" t="s">
        <v>349</v>
      </c>
      <c r="B1791" t="s">
        <v>2363</v>
      </c>
      <c r="C1791" t="s">
        <v>421</v>
      </c>
    </row>
    <row r="1792" spans="1:3" x14ac:dyDescent="0.25">
      <c r="A1792" t="s">
        <v>349</v>
      </c>
      <c r="B1792" t="s">
        <v>2363</v>
      </c>
      <c r="C1792" t="s">
        <v>422</v>
      </c>
    </row>
    <row r="1793" spans="1:3" x14ac:dyDescent="0.25">
      <c r="A1793" t="s">
        <v>349</v>
      </c>
      <c r="B1793" t="s">
        <v>2363</v>
      </c>
      <c r="C1793" t="s">
        <v>421</v>
      </c>
    </row>
    <row r="1794" spans="1:3" x14ac:dyDescent="0.25">
      <c r="A1794" t="s">
        <v>349</v>
      </c>
      <c r="B1794" t="s">
        <v>2363</v>
      </c>
      <c r="C1794" t="s">
        <v>423</v>
      </c>
    </row>
    <row r="1795" spans="1:3" x14ac:dyDescent="0.25">
      <c r="A1795" t="s">
        <v>349</v>
      </c>
      <c r="B1795" t="s">
        <v>2363</v>
      </c>
      <c r="C1795" t="s">
        <v>423</v>
      </c>
    </row>
    <row r="1796" spans="1:3" x14ac:dyDescent="0.25">
      <c r="A1796" t="s">
        <v>349</v>
      </c>
      <c r="B1796" t="s">
        <v>2363</v>
      </c>
      <c r="C1796" t="s">
        <v>421</v>
      </c>
    </row>
    <row r="1797" spans="1:3" x14ac:dyDescent="0.25">
      <c r="A1797" t="s">
        <v>349</v>
      </c>
      <c r="B1797" t="s">
        <v>2363</v>
      </c>
      <c r="C1797" t="s">
        <v>422</v>
      </c>
    </row>
    <row r="1798" spans="1:3" x14ac:dyDescent="0.25">
      <c r="A1798" t="s">
        <v>349</v>
      </c>
      <c r="B1798" t="s">
        <v>2363</v>
      </c>
      <c r="C1798" t="s">
        <v>420</v>
      </c>
    </row>
    <row r="1799" spans="1:3" x14ac:dyDescent="0.25">
      <c r="A1799" t="s">
        <v>349</v>
      </c>
      <c r="B1799" t="s">
        <v>2363</v>
      </c>
      <c r="C1799" t="s">
        <v>421</v>
      </c>
    </row>
    <row r="1800" spans="1:3" x14ac:dyDescent="0.25">
      <c r="A1800" t="s">
        <v>349</v>
      </c>
      <c r="B1800" t="s">
        <v>2363</v>
      </c>
      <c r="C1800" t="s">
        <v>421</v>
      </c>
    </row>
    <row r="1801" spans="1:3" x14ac:dyDescent="0.25">
      <c r="A1801" t="s">
        <v>349</v>
      </c>
      <c r="B1801" t="s">
        <v>2363</v>
      </c>
      <c r="C1801" t="s">
        <v>422</v>
      </c>
    </row>
  </sheetData>
  <autoFilter ref="A1:C1801" xr:uid="{69B5DB8C-20F0-4916-800E-F9DAFBE76424}"/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F236-AC50-4E9D-9684-ECB2DC57405C}">
  <sheetPr codeName="工作表12"/>
  <dimension ref="A1:C9"/>
  <sheetViews>
    <sheetView workbookViewId="0">
      <selection activeCell="N14" sqref="N14"/>
    </sheetView>
  </sheetViews>
  <sheetFormatPr defaultRowHeight="15.75" x14ac:dyDescent="0.25"/>
  <sheetData>
    <row r="1" spans="1:3" x14ac:dyDescent="0.25">
      <c r="A1" t="s">
        <v>1</v>
      </c>
      <c r="B1" t="s">
        <v>1755</v>
      </c>
      <c r="C1" t="s">
        <v>1756</v>
      </c>
    </row>
    <row r="2" spans="1:3" x14ac:dyDescent="0.25">
      <c r="A2" t="s">
        <v>68</v>
      </c>
      <c r="B2" t="s">
        <v>1757</v>
      </c>
      <c r="C2" t="s">
        <v>1758</v>
      </c>
    </row>
    <row r="3" spans="1:3" x14ac:dyDescent="0.25">
      <c r="A3" t="s">
        <v>126</v>
      </c>
      <c r="B3" t="s">
        <v>1759</v>
      </c>
      <c r="C3" t="s">
        <v>1758</v>
      </c>
    </row>
    <row r="4" spans="1:3" x14ac:dyDescent="0.25">
      <c r="A4" t="s">
        <v>169</v>
      </c>
      <c r="B4" t="s">
        <v>1757</v>
      </c>
      <c r="C4" t="s">
        <v>1758</v>
      </c>
    </row>
    <row r="5" spans="1:3" x14ac:dyDescent="0.25">
      <c r="A5" t="s">
        <v>210</v>
      </c>
      <c r="B5" t="s">
        <v>1760</v>
      </c>
      <c r="C5" t="s">
        <v>1758</v>
      </c>
    </row>
    <row r="6" spans="1:3" x14ac:dyDescent="0.25">
      <c r="A6" t="s">
        <v>247</v>
      </c>
      <c r="B6" t="s">
        <v>1757</v>
      </c>
      <c r="C6" t="s">
        <v>1761</v>
      </c>
    </row>
    <row r="7" spans="1:3" x14ac:dyDescent="0.25">
      <c r="A7" t="s">
        <v>275</v>
      </c>
      <c r="B7" t="s">
        <v>1759</v>
      </c>
      <c r="C7" t="s">
        <v>1758</v>
      </c>
    </row>
    <row r="8" spans="1:3" x14ac:dyDescent="0.25">
      <c r="A8" t="s">
        <v>314</v>
      </c>
      <c r="B8" t="s">
        <v>1759</v>
      </c>
      <c r="C8" t="s">
        <v>1761</v>
      </c>
    </row>
    <row r="9" spans="1:3" x14ac:dyDescent="0.25">
      <c r="A9" t="s">
        <v>349</v>
      </c>
      <c r="B9" t="s">
        <v>1759</v>
      </c>
      <c r="C9" t="s">
        <v>1761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31797-6A18-403E-841B-B36E71CB9C28}">
  <sheetPr codeName="工作表25"/>
  <dimension ref="A1:B12"/>
  <sheetViews>
    <sheetView workbookViewId="0">
      <selection activeCell="A13" sqref="A13:XFD14"/>
    </sheetView>
  </sheetViews>
  <sheetFormatPr defaultRowHeight="15.75" x14ac:dyDescent="0.25"/>
  <sheetData>
    <row r="1" spans="1:2" x14ac:dyDescent="0.25">
      <c r="A1" s="2">
        <v>1</v>
      </c>
      <c r="B1">
        <v>0.35</v>
      </c>
    </row>
    <row r="2" spans="1:2" x14ac:dyDescent="0.25">
      <c r="A2" s="2">
        <v>2</v>
      </c>
      <c r="B2">
        <v>0.18</v>
      </c>
    </row>
    <row r="3" spans="1:2" x14ac:dyDescent="0.25">
      <c r="A3" s="2">
        <v>3</v>
      </c>
      <c r="B3">
        <v>0.41</v>
      </c>
    </row>
    <row r="4" spans="1:2" x14ac:dyDescent="0.25">
      <c r="A4" s="2">
        <v>4</v>
      </c>
      <c r="B4">
        <v>0.47</v>
      </c>
    </row>
    <row r="5" spans="1:2" x14ac:dyDescent="0.25">
      <c r="A5" s="2">
        <v>5</v>
      </c>
      <c r="B5">
        <v>0.53</v>
      </c>
    </row>
    <row r="6" spans="1:2" x14ac:dyDescent="0.25">
      <c r="A6" s="2">
        <v>6</v>
      </c>
      <c r="B6">
        <v>0.12</v>
      </c>
    </row>
    <row r="7" spans="1:2" x14ac:dyDescent="0.25">
      <c r="A7" s="2">
        <v>7</v>
      </c>
      <c r="B7">
        <v>0.18</v>
      </c>
    </row>
    <row r="8" spans="1:2" x14ac:dyDescent="0.25">
      <c r="A8" s="2">
        <v>8</v>
      </c>
      <c r="B8">
        <v>0.2</v>
      </c>
    </row>
    <row r="9" spans="1:2" x14ac:dyDescent="0.25">
      <c r="A9" s="2">
        <v>9</v>
      </c>
      <c r="B9">
        <v>0.31</v>
      </c>
    </row>
    <row r="10" spans="1:2" x14ac:dyDescent="0.25">
      <c r="A10" s="2">
        <v>10</v>
      </c>
      <c r="B10">
        <v>0</v>
      </c>
    </row>
    <row r="11" spans="1:2" x14ac:dyDescent="0.25">
      <c r="A11" s="2">
        <v>11</v>
      </c>
      <c r="B11">
        <v>0.38</v>
      </c>
    </row>
    <row r="12" spans="1:2" x14ac:dyDescent="0.25">
      <c r="A12" s="2">
        <v>12</v>
      </c>
      <c r="B12">
        <v>0.33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BFB72-FDD4-4A3B-ABB3-1C9542482692}">
  <sheetPr codeName="工作表3"/>
  <dimension ref="A1:B12"/>
  <sheetViews>
    <sheetView workbookViewId="0">
      <selection activeCell="E22" sqref="E22"/>
    </sheetView>
  </sheetViews>
  <sheetFormatPr defaultRowHeight="15.75" x14ac:dyDescent="0.25"/>
  <sheetData>
    <row r="1" spans="1:2" x14ac:dyDescent="0.25">
      <c r="A1" s="2">
        <v>1</v>
      </c>
      <c r="B1">
        <v>0.41</v>
      </c>
    </row>
    <row r="2" spans="1:2" x14ac:dyDescent="0.25">
      <c r="A2" s="2">
        <v>2</v>
      </c>
      <c r="B2">
        <v>0.43</v>
      </c>
    </row>
    <row r="3" spans="1:2" x14ac:dyDescent="0.25">
      <c r="A3" s="2">
        <v>3</v>
      </c>
      <c r="B3">
        <v>0.32</v>
      </c>
    </row>
    <row r="4" spans="1:2" x14ac:dyDescent="0.25">
      <c r="A4" s="2">
        <v>4</v>
      </c>
      <c r="B4">
        <v>0.38</v>
      </c>
    </row>
    <row r="5" spans="1:2" x14ac:dyDescent="0.25">
      <c r="A5" s="2">
        <v>5</v>
      </c>
      <c r="B5">
        <v>0.33</v>
      </c>
    </row>
    <row r="6" spans="1:2" x14ac:dyDescent="0.25">
      <c r="A6" s="2">
        <v>6</v>
      </c>
      <c r="B6">
        <v>0.21</v>
      </c>
    </row>
    <row r="7" spans="1:2" x14ac:dyDescent="0.25">
      <c r="A7" s="2">
        <v>7</v>
      </c>
      <c r="B7">
        <v>0.16</v>
      </c>
    </row>
    <row r="8" spans="1:2" x14ac:dyDescent="0.25">
      <c r="A8" s="2">
        <v>8</v>
      </c>
      <c r="B8">
        <v>0.17</v>
      </c>
    </row>
    <row r="9" spans="1:2" x14ac:dyDescent="0.25">
      <c r="A9" s="2">
        <v>9</v>
      </c>
      <c r="B9">
        <v>0.23</v>
      </c>
    </row>
    <row r="10" spans="1:2" x14ac:dyDescent="0.25">
      <c r="A10" s="2">
        <v>10</v>
      </c>
      <c r="B10">
        <v>7.0000000000000007E-2</v>
      </c>
    </row>
    <row r="11" spans="1:2" x14ac:dyDescent="0.25">
      <c r="A11" s="2">
        <v>11</v>
      </c>
      <c r="B11">
        <v>0.17</v>
      </c>
    </row>
    <row r="12" spans="1:2" x14ac:dyDescent="0.25">
      <c r="A12" s="2">
        <v>12</v>
      </c>
      <c r="B12">
        <v>0.18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5C24E-3225-4A1B-ABE4-DF1B7CC3A8A3}">
  <sheetPr codeName="工作表4"/>
  <dimension ref="A1:B12"/>
  <sheetViews>
    <sheetView workbookViewId="0">
      <selection activeCell="G22" sqref="G22"/>
    </sheetView>
  </sheetViews>
  <sheetFormatPr defaultRowHeight="15.75" x14ac:dyDescent="0.25"/>
  <sheetData>
    <row r="1" spans="1:2" x14ac:dyDescent="0.25">
      <c r="A1" s="2">
        <v>1</v>
      </c>
      <c r="B1">
        <v>0.3</v>
      </c>
    </row>
    <row r="2" spans="1:2" x14ac:dyDescent="0.25">
      <c r="A2" s="2">
        <v>2</v>
      </c>
      <c r="B2">
        <v>0.26</v>
      </c>
    </row>
    <row r="3" spans="1:2" x14ac:dyDescent="0.25">
      <c r="A3" s="2">
        <v>3</v>
      </c>
      <c r="B3">
        <v>0.32</v>
      </c>
    </row>
    <row r="4" spans="1:2" x14ac:dyDescent="0.25">
      <c r="A4" s="2">
        <v>4</v>
      </c>
      <c r="B4">
        <v>0.18</v>
      </c>
    </row>
    <row r="5" spans="1:2" x14ac:dyDescent="0.25">
      <c r="A5" s="2">
        <v>5</v>
      </c>
      <c r="B5">
        <v>0.39</v>
      </c>
    </row>
    <row r="6" spans="1:2" x14ac:dyDescent="0.25">
      <c r="A6" s="2">
        <v>6</v>
      </c>
      <c r="B6">
        <v>0.32</v>
      </c>
    </row>
    <row r="7" spans="1:2" x14ac:dyDescent="0.25">
      <c r="A7" s="2">
        <v>7</v>
      </c>
      <c r="B7">
        <v>0.24</v>
      </c>
    </row>
    <row r="8" spans="1:2" x14ac:dyDescent="0.25">
      <c r="A8" s="2">
        <v>8</v>
      </c>
      <c r="B8">
        <v>0.19</v>
      </c>
    </row>
    <row r="9" spans="1:2" x14ac:dyDescent="0.25">
      <c r="A9" s="2">
        <v>9</v>
      </c>
      <c r="B9">
        <v>0.19</v>
      </c>
    </row>
    <row r="10" spans="1:2" x14ac:dyDescent="0.25">
      <c r="A10" s="2">
        <v>10</v>
      </c>
      <c r="B10">
        <v>0.17</v>
      </c>
    </row>
    <row r="11" spans="1:2" x14ac:dyDescent="0.25">
      <c r="A11" s="2">
        <v>11</v>
      </c>
      <c r="B11">
        <v>0.26</v>
      </c>
    </row>
    <row r="12" spans="1:2" x14ac:dyDescent="0.25">
      <c r="A12" s="2">
        <v>12</v>
      </c>
      <c r="B12">
        <v>0.3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77137-79FC-48F5-B9C1-FD8DC76C44E4}">
  <sheetPr codeName="工作表5"/>
  <dimension ref="A1:B12"/>
  <sheetViews>
    <sheetView workbookViewId="0">
      <selection activeCell="H19" sqref="H19"/>
    </sheetView>
  </sheetViews>
  <sheetFormatPr defaultRowHeight="15.75" x14ac:dyDescent="0.25"/>
  <sheetData>
    <row r="1" spans="1:2" x14ac:dyDescent="0.25">
      <c r="A1" s="2">
        <v>1</v>
      </c>
      <c r="B1">
        <v>0.45</v>
      </c>
    </row>
    <row r="2" spans="1:2" x14ac:dyDescent="0.25">
      <c r="A2" s="2">
        <v>2</v>
      </c>
      <c r="B2">
        <v>0.09</v>
      </c>
    </row>
    <row r="3" spans="1:2" x14ac:dyDescent="0.25">
      <c r="A3" s="2">
        <v>3</v>
      </c>
      <c r="B3">
        <v>0.36</v>
      </c>
    </row>
    <row r="4" spans="1:2" x14ac:dyDescent="0.25">
      <c r="A4" s="2">
        <v>4</v>
      </c>
      <c r="B4">
        <v>0.09</v>
      </c>
    </row>
    <row r="5" spans="1:2" x14ac:dyDescent="0.25">
      <c r="A5" s="2">
        <v>5</v>
      </c>
      <c r="B5">
        <v>0.36</v>
      </c>
    </row>
    <row r="6" spans="1:2" x14ac:dyDescent="0.25">
      <c r="A6" s="2">
        <v>6</v>
      </c>
      <c r="B6">
        <v>0.27</v>
      </c>
    </row>
    <row r="7" spans="1:2" x14ac:dyDescent="0.25">
      <c r="A7" s="2">
        <v>7</v>
      </c>
      <c r="B7">
        <v>0.36</v>
      </c>
    </row>
    <row r="8" spans="1:2" x14ac:dyDescent="0.25">
      <c r="A8" s="2">
        <v>8</v>
      </c>
      <c r="B8">
        <v>0.27</v>
      </c>
    </row>
    <row r="9" spans="1:2" x14ac:dyDescent="0.25">
      <c r="A9" s="2">
        <v>9</v>
      </c>
      <c r="B9">
        <v>0.3</v>
      </c>
    </row>
    <row r="10" spans="1:2" x14ac:dyDescent="0.25">
      <c r="A10" s="2">
        <v>10</v>
      </c>
      <c r="B10">
        <v>0.18</v>
      </c>
    </row>
    <row r="11" spans="1:2" x14ac:dyDescent="0.25">
      <c r="A11" s="2">
        <v>11</v>
      </c>
      <c r="B11">
        <v>0.3</v>
      </c>
    </row>
    <row r="12" spans="1:2" x14ac:dyDescent="0.25">
      <c r="A12" s="2">
        <v>12</v>
      </c>
      <c r="B12">
        <v>0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A9FF-B53F-4D57-996C-ACEA91D3CBF4}">
  <sheetPr codeName="工作表24"/>
  <dimension ref="A1:Z410"/>
  <sheetViews>
    <sheetView workbookViewId="0"/>
  </sheetViews>
  <sheetFormatPr defaultRowHeight="15.75" x14ac:dyDescent="0.25"/>
  <cols>
    <col min="2" max="2" width="10.28515625" style="105" bestFit="1" customWidth="1"/>
    <col min="3" max="4" width="10" customWidth="1"/>
    <col min="5" max="5" width="12.28515625" style="105" customWidth="1"/>
    <col min="7" max="7" width="9.140625" style="105"/>
    <col min="9" max="9" width="10" customWidth="1"/>
    <col min="10" max="10" width="12.28515625" customWidth="1"/>
    <col min="12" max="12" width="12.28515625" customWidth="1"/>
    <col min="18" max="18" width="12.28515625" customWidth="1"/>
    <col min="20" max="20" width="12.28515625" customWidth="1"/>
    <col min="24" max="24" width="12.28515625" customWidth="1"/>
    <col min="26" max="26" width="10" customWidth="1"/>
  </cols>
  <sheetData>
    <row r="1" spans="1:26" s="49" customFormat="1" x14ac:dyDescent="0.25">
      <c r="A1" s="55" t="s">
        <v>2227</v>
      </c>
      <c r="B1" s="70" t="s">
        <v>2229</v>
      </c>
      <c r="C1" s="49" t="s">
        <v>2375</v>
      </c>
      <c r="D1" s="49" t="s">
        <v>2389</v>
      </c>
      <c r="E1" s="112" t="s">
        <v>2377</v>
      </c>
      <c r="F1" s="49" t="s">
        <v>425</v>
      </c>
      <c r="G1" s="57" t="s">
        <v>4</v>
      </c>
      <c r="H1" s="49" t="s">
        <v>6</v>
      </c>
      <c r="I1" s="49" t="s">
        <v>2230</v>
      </c>
      <c r="J1" s="49" t="s">
        <v>2235</v>
      </c>
      <c r="K1" s="49" t="s">
        <v>427</v>
      </c>
      <c r="L1" s="49" t="s">
        <v>2236</v>
      </c>
      <c r="M1" s="49" t="s">
        <v>2374</v>
      </c>
      <c r="N1" s="49" t="s">
        <v>426</v>
      </c>
      <c r="O1" s="49" t="s">
        <v>2385</v>
      </c>
      <c r="P1" s="49" t="s">
        <v>2387</v>
      </c>
      <c r="Q1" s="49" t="s">
        <v>2231</v>
      </c>
      <c r="R1" s="49" t="s">
        <v>8</v>
      </c>
      <c r="S1" s="49" t="s">
        <v>2233</v>
      </c>
      <c r="T1" s="49" t="s">
        <v>2232</v>
      </c>
      <c r="U1" s="49" t="s">
        <v>424</v>
      </c>
      <c r="V1" s="49" t="s">
        <v>2212</v>
      </c>
      <c r="W1" s="49" t="s">
        <v>2213</v>
      </c>
      <c r="X1" s="49" t="s">
        <v>2234</v>
      </c>
      <c r="Y1" s="49" t="s">
        <v>7</v>
      </c>
      <c r="Z1" s="49" t="s">
        <v>5</v>
      </c>
    </row>
    <row r="2" spans="1:26" x14ac:dyDescent="0.25">
      <c r="A2" s="61" t="s">
        <v>1</v>
      </c>
      <c r="B2" s="61" t="s">
        <v>37</v>
      </c>
      <c r="C2">
        <v>49.1</v>
      </c>
      <c r="D2">
        <v>1</v>
      </c>
      <c r="E2" s="94" t="s">
        <v>38</v>
      </c>
      <c r="F2">
        <v>3</v>
      </c>
      <c r="G2" s="99" t="s">
        <v>101</v>
      </c>
      <c r="H2">
        <v>12</v>
      </c>
      <c r="I2" s="45" t="s">
        <v>421</v>
      </c>
      <c r="J2">
        <v>4.4000000000000004</v>
      </c>
      <c r="K2">
        <v>1800</v>
      </c>
      <c r="L2">
        <v>122</v>
      </c>
      <c r="M2">
        <v>1</v>
      </c>
      <c r="N2">
        <v>14</v>
      </c>
      <c r="O2">
        <v>5</v>
      </c>
      <c r="P2">
        <v>25</v>
      </c>
      <c r="Q2" t="s">
        <v>455</v>
      </c>
      <c r="R2">
        <v>1124</v>
      </c>
      <c r="S2">
        <v>5</v>
      </c>
      <c r="T2" t="s">
        <v>446</v>
      </c>
      <c r="U2">
        <v>669</v>
      </c>
      <c r="X2">
        <v>1</v>
      </c>
      <c r="Y2">
        <v>27</v>
      </c>
      <c r="Z2" t="s">
        <v>39</v>
      </c>
    </row>
    <row r="3" spans="1:26" x14ac:dyDescent="0.25">
      <c r="A3" s="61" t="s">
        <v>1</v>
      </c>
      <c r="B3" s="71" t="s">
        <v>52</v>
      </c>
      <c r="C3">
        <v>49.14</v>
      </c>
      <c r="D3">
        <v>9</v>
      </c>
      <c r="E3" s="59" t="s">
        <v>53</v>
      </c>
      <c r="F3">
        <v>4</v>
      </c>
      <c r="G3" s="109" t="s">
        <v>13</v>
      </c>
      <c r="H3">
        <v>11</v>
      </c>
      <c r="I3" s="47" t="s">
        <v>423</v>
      </c>
      <c r="J3">
        <v>3.9</v>
      </c>
      <c r="K3">
        <v>1800</v>
      </c>
      <c r="L3">
        <v>124</v>
      </c>
      <c r="M3">
        <v>1</v>
      </c>
      <c r="N3">
        <v>14</v>
      </c>
      <c r="O3">
        <v>5</v>
      </c>
      <c r="P3">
        <v>25</v>
      </c>
      <c r="Q3" t="s">
        <v>455</v>
      </c>
      <c r="R3">
        <v>1083</v>
      </c>
      <c r="S3">
        <v>5</v>
      </c>
      <c r="T3" t="s">
        <v>446</v>
      </c>
      <c r="U3">
        <v>669</v>
      </c>
      <c r="X3" t="s">
        <v>451</v>
      </c>
      <c r="Y3">
        <v>29</v>
      </c>
      <c r="Z3" t="s">
        <v>20</v>
      </c>
    </row>
    <row r="4" spans="1:26" x14ac:dyDescent="0.25">
      <c r="A4" s="61" t="s">
        <v>1</v>
      </c>
      <c r="B4" s="63" t="s">
        <v>12</v>
      </c>
      <c r="C4">
        <v>49.49</v>
      </c>
      <c r="D4">
        <v>4</v>
      </c>
      <c r="E4" s="109" t="s">
        <v>13</v>
      </c>
      <c r="F4">
        <v>5</v>
      </c>
      <c r="G4" s="56" t="s">
        <v>116</v>
      </c>
      <c r="H4">
        <v>10</v>
      </c>
      <c r="I4" s="44" t="s">
        <v>420</v>
      </c>
      <c r="J4">
        <v>4.8</v>
      </c>
      <c r="K4">
        <v>1800</v>
      </c>
      <c r="L4">
        <v>120</v>
      </c>
      <c r="M4">
        <v>1</v>
      </c>
      <c r="N4">
        <v>5</v>
      </c>
      <c r="O4">
        <v>3</v>
      </c>
      <c r="P4">
        <v>25</v>
      </c>
      <c r="Q4" t="s">
        <v>445</v>
      </c>
      <c r="R4">
        <v>1127</v>
      </c>
      <c r="S4">
        <v>4</v>
      </c>
      <c r="T4" t="s">
        <v>435</v>
      </c>
      <c r="U4">
        <v>481</v>
      </c>
      <c r="X4" t="s">
        <v>459</v>
      </c>
      <c r="Y4">
        <v>42</v>
      </c>
      <c r="Z4" t="s">
        <v>14</v>
      </c>
    </row>
    <row r="5" spans="1:26" x14ac:dyDescent="0.25">
      <c r="A5" s="61" t="s">
        <v>1</v>
      </c>
      <c r="B5" s="61" t="s">
        <v>37</v>
      </c>
      <c r="C5">
        <v>49.57</v>
      </c>
      <c r="D5">
        <v>1</v>
      </c>
      <c r="E5" s="94" t="s">
        <v>38</v>
      </c>
      <c r="F5">
        <v>1</v>
      </c>
      <c r="G5" s="99" t="s">
        <v>101</v>
      </c>
      <c r="H5">
        <v>9</v>
      </c>
      <c r="I5" s="44" t="s">
        <v>420</v>
      </c>
      <c r="J5">
        <v>9.4</v>
      </c>
      <c r="K5">
        <v>1800</v>
      </c>
      <c r="L5">
        <v>116</v>
      </c>
      <c r="M5">
        <v>1</v>
      </c>
      <c r="N5">
        <v>23</v>
      </c>
      <c r="O5">
        <v>4</v>
      </c>
      <c r="P5">
        <v>25</v>
      </c>
      <c r="Q5" t="s">
        <v>461</v>
      </c>
      <c r="R5">
        <v>1119</v>
      </c>
      <c r="S5">
        <v>5</v>
      </c>
      <c r="T5" t="s">
        <v>435</v>
      </c>
      <c r="U5">
        <v>612</v>
      </c>
      <c r="X5" t="s">
        <v>451</v>
      </c>
      <c r="Y5">
        <v>21</v>
      </c>
      <c r="Z5" t="s">
        <v>39</v>
      </c>
    </row>
    <row r="6" spans="1:26" x14ac:dyDescent="0.25">
      <c r="A6" s="61" t="s">
        <v>1</v>
      </c>
      <c r="B6" s="71" t="s">
        <v>52</v>
      </c>
      <c r="C6">
        <v>49.76</v>
      </c>
      <c r="D6">
        <v>9</v>
      </c>
      <c r="E6" s="59" t="s">
        <v>53</v>
      </c>
      <c r="F6">
        <v>2</v>
      </c>
      <c r="G6" s="109" t="s">
        <v>13</v>
      </c>
      <c r="H6">
        <v>11</v>
      </c>
      <c r="I6" s="46" t="s">
        <v>422</v>
      </c>
      <c r="J6">
        <v>8.8000000000000007</v>
      </c>
      <c r="K6">
        <v>1800</v>
      </c>
      <c r="L6">
        <v>124</v>
      </c>
      <c r="M6">
        <v>1</v>
      </c>
      <c r="N6">
        <v>23</v>
      </c>
      <c r="O6">
        <v>4</v>
      </c>
      <c r="P6">
        <v>25</v>
      </c>
      <c r="Q6" t="s">
        <v>461</v>
      </c>
      <c r="R6">
        <v>1066</v>
      </c>
      <c r="S6">
        <v>5</v>
      </c>
      <c r="T6" t="s">
        <v>435</v>
      </c>
      <c r="U6">
        <v>612</v>
      </c>
      <c r="X6" t="s">
        <v>451</v>
      </c>
      <c r="Y6">
        <v>29</v>
      </c>
      <c r="Z6" t="s">
        <v>20</v>
      </c>
    </row>
    <row r="7" spans="1:26" x14ac:dyDescent="0.25">
      <c r="A7" s="61" t="s">
        <v>1</v>
      </c>
      <c r="B7" s="72" t="s">
        <v>62</v>
      </c>
      <c r="C7">
        <v>50.76</v>
      </c>
      <c r="D7">
        <v>10</v>
      </c>
      <c r="E7" s="95" t="s">
        <v>63</v>
      </c>
      <c r="F7">
        <v>8</v>
      </c>
      <c r="G7" s="70" t="s">
        <v>19</v>
      </c>
      <c r="H7">
        <v>12</v>
      </c>
      <c r="I7" s="47" t="s">
        <v>423</v>
      </c>
      <c r="J7">
        <v>6.2</v>
      </c>
      <c r="K7">
        <v>1800</v>
      </c>
      <c r="L7">
        <v>129</v>
      </c>
      <c r="M7">
        <v>1</v>
      </c>
      <c r="N7">
        <v>23</v>
      </c>
      <c r="O7">
        <v>4</v>
      </c>
      <c r="P7">
        <v>25</v>
      </c>
      <c r="Q7" t="s">
        <v>461</v>
      </c>
      <c r="R7">
        <v>1045</v>
      </c>
      <c r="S7">
        <v>5</v>
      </c>
      <c r="T7" t="s">
        <v>435</v>
      </c>
      <c r="U7">
        <v>612</v>
      </c>
      <c r="X7" t="s">
        <v>624</v>
      </c>
      <c r="Y7">
        <v>34</v>
      </c>
      <c r="Z7" t="s">
        <v>64</v>
      </c>
    </row>
    <row r="8" spans="1:26" x14ac:dyDescent="0.25">
      <c r="A8" s="61" t="s">
        <v>1</v>
      </c>
      <c r="B8" s="57" t="s">
        <v>57</v>
      </c>
      <c r="C8">
        <v>50.96</v>
      </c>
      <c r="D8">
        <v>3</v>
      </c>
      <c r="E8" s="96" t="s">
        <v>58</v>
      </c>
      <c r="F8">
        <v>11</v>
      </c>
      <c r="G8" s="103" t="s">
        <v>150</v>
      </c>
      <c r="H8">
        <v>10</v>
      </c>
      <c r="I8" s="47" t="s">
        <v>423</v>
      </c>
      <c r="J8">
        <v>16</v>
      </c>
      <c r="K8">
        <v>1800</v>
      </c>
      <c r="L8">
        <v>124</v>
      </c>
      <c r="M8">
        <v>1</v>
      </c>
      <c r="N8">
        <v>14</v>
      </c>
      <c r="O8">
        <v>5</v>
      </c>
      <c r="P8">
        <v>25</v>
      </c>
      <c r="Q8" t="s">
        <v>455</v>
      </c>
      <c r="R8">
        <v>1139</v>
      </c>
      <c r="S8">
        <v>5</v>
      </c>
      <c r="T8" t="s">
        <v>446</v>
      </c>
      <c r="U8">
        <v>669</v>
      </c>
      <c r="X8" t="s">
        <v>819</v>
      </c>
      <c r="Y8">
        <v>29</v>
      </c>
      <c r="Z8" t="s">
        <v>64</v>
      </c>
    </row>
    <row r="9" spans="1:26" x14ac:dyDescent="0.25">
      <c r="A9" s="50" t="s">
        <v>68</v>
      </c>
      <c r="B9" s="73" t="s">
        <v>74</v>
      </c>
      <c r="C9">
        <v>39.01</v>
      </c>
      <c r="D9">
        <v>2</v>
      </c>
      <c r="E9" s="94" t="s">
        <v>38</v>
      </c>
      <c r="F9">
        <v>2</v>
      </c>
      <c r="G9" s="61" t="s">
        <v>49</v>
      </c>
      <c r="H9">
        <v>1</v>
      </c>
      <c r="I9" s="45" t="s">
        <v>421</v>
      </c>
      <c r="J9">
        <v>7.5</v>
      </c>
      <c r="K9">
        <v>1650</v>
      </c>
      <c r="L9">
        <v>119</v>
      </c>
      <c r="M9">
        <v>1</v>
      </c>
      <c r="N9">
        <v>19</v>
      </c>
      <c r="O9">
        <v>3</v>
      </c>
      <c r="P9">
        <v>25</v>
      </c>
      <c r="Q9" t="s">
        <v>455</v>
      </c>
      <c r="R9">
        <v>1152</v>
      </c>
      <c r="S9">
        <v>3</v>
      </c>
      <c r="T9" t="s">
        <v>446</v>
      </c>
      <c r="U9">
        <v>521</v>
      </c>
      <c r="X9">
        <v>2</v>
      </c>
      <c r="Y9">
        <v>62</v>
      </c>
      <c r="Z9" t="s">
        <v>39</v>
      </c>
    </row>
    <row r="10" spans="1:26" x14ac:dyDescent="0.25">
      <c r="A10" s="50" t="s">
        <v>68</v>
      </c>
      <c r="B10" s="108" t="s">
        <v>92</v>
      </c>
      <c r="C10">
        <v>39.200000000000003</v>
      </c>
      <c r="D10">
        <v>6</v>
      </c>
      <c r="E10" s="67" t="s">
        <v>93</v>
      </c>
      <c r="F10">
        <v>3</v>
      </c>
      <c r="G10" s="101" t="s">
        <v>34</v>
      </c>
      <c r="H10">
        <v>4</v>
      </c>
      <c r="I10" s="45" t="s">
        <v>421</v>
      </c>
      <c r="J10">
        <v>37</v>
      </c>
      <c r="K10">
        <v>1650</v>
      </c>
      <c r="L10">
        <v>118</v>
      </c>
      <c r="M10">
        <v>1</v>
      </c>
      <c r="N10">
        <v>30</v>
      </c>
      <c r="O10">
        <v>4</v>
      </c>
      <c r="P10">
        <v>25</v>
      </c>
      <c r="Q10" t="s">
        <v>445</v>
      </c>
      <c r="R10">
        <v>1180</v>
      </c>
      <c r="S10">
        <v>3</v>
      </c>
      <c r="T10" t="s">
        <v>446</v>
      </c>
      <c r="U10">
        <v>637</v>
      </c>
      <c r="X10" t="s">
        <v>521</v>
      </c>
      <c r="Y10">
        <v>60</v>
      </c>
      <c r="Z10" t="s">
        <v>94</v>
      </c>
    </row>
    <row r="11" spans="1:26" x14ac:dyDescent="0.25">
      <c r="A11" s="50" t="s">
        <v>68</v>
      </c>
      <c r="B11" s="74" t="s">
        <v>69</v>
      </c>
      <c r="C11">
        <v>39.25</v>
      </c>
      <c r="D11">
        <v>7</v>
      </c>
      <c r="E11" s="109" t="s">
        <v>13</v>
      </c>
      <c r="F11">
        <v>6</v>
      </c>
      <c r="G11" s="95" t="s">
        <v>63</v>
      </c>
      <c r="H11">
        <v>8</v>
      </c>
      <c r="I11" s="46" t="s">
        <v>422</v>
      </c>
      <c r="J11">
        <v>7.3</v>
      </c>
      <c r="K11">
        <v>1650</v>
      </c>
      <c r="L11">
        <v>119</v>
      </c>
      <c r="M11">
        <v>1</v>
      </c>
      <c r="N11">
        <v>19</v>
      </c>
      <c r="O11">
        <v>3</v>
      </c>
      <c r="P11">
        <v>25</v>
      </c>
      <c r="Q11" t="s">
        <v>455</v>
      </c>
      <c r="R11">
        <v>1132</v>
      </c>
      <c r="S11">
        <v>3</v>
      </c>
      <c r="T11" t="s">
        <v>446</v>
      </c>
      <c r="U11">
        <v>521</v>
      </c>
      <c r="X11" t="s">
        <v>474</v>
      </c>
      <c r="Y11">
        <v>62</v>
      </c>
      <c r="Z11" t="s">
        <v>20</v>
      </c>
    </row>
    <row r="12" spans="1:26" x14ac:dyDescent="0.25">
      <c r="A12" s="50" t="s">
        <v>68</v>
      </c>
      <c r="B12" s="74" t="s">
        <v>69</v>
      </c>
      <c r="C12">
        <v>39.26</v>
      </c>
      <c r="D12">
        <v>7</v>
      </c>
      <c r="E12" s="109" t="s">
        <v>13</v>
      </c>
      <c r="F12">
        <v>4</v>
      </c>
      <c r="G12" s="97" t="s">
        <v>121</v>
      </c>
      <c r="H12">
        <v>4</v>
      </c>
      <c r="I12" s="44" t="s">
        <v>420</v>
      </c>
      <c r="J12">
        <v>7.5</v>
      </c>
      <c r="K12">
        <v>1650</v>
      </c>
      <c r="L12">
        <v>117</v>
      </c>
      <c r="M12">
        <v>1</v>
      </c>
      <c r="N12">
        <v>7</v>
      </c>
      <c r="O12">
        <v>5</v>
      </c>
      <c r="P12">
        <v>25</v>
      </c>
      <c r="Q12" t="s">
        <v>450</v>
      </c>
      <c r="R12">
        <v>1128</v>
      </c>
      <c r="S12">
        <v>3</v>
      </c>
      <c r="T12" t="s">
        <v>435</v>
      </c>
      <c r="U12">
        <v>657</v>
      </c>
      <c r="X12" t="s">
        <v>451</v>
      </c>
      <c r="Y12">
        <v>62</v>
      </c>
      <c r="Z12" t="s">
        <v>20</v>
      </c>
    </row>
    <row r="13" spans="1:26" x14ac:dyDescent="0.25">
      <c r="A13" s="50" t="s">
        <v>68</v>
      </c>
      <c r="B13" s="73" t="s">
        <v>74</v>
      </c>
      <c r="C13">
        <v>39.270000000000003</v>
      </c>
      <c r="D13">
        <v>2</v>
      </c>
      <c r="E13" s="94" t="s">
        <v>38</v>
      </c>
      <c r="F13">
        <v>4</v>
      </c>
      <c r="G13" s="99" t="s">
        <v>101</v>
      </c>
      <c r="H13">
        <v>9</v>
      </c>
      <c r="I13" s="47" t="s">
        <v>423</v>
      </c>
      <c r="J13">
        <v>21</v>
      </c>
      <c r="K13">
        <v>1650</v>
      </c>
      <c r="L13">
        <v>121</v>
      </c>
      <c r="M13">
        <v>1</v>
      </c>
      <c r="N13">
        <v>30</v>
      </c>
      <c r="O13">
        <v>4</v>
      </c>
      <c r="P13">
        <v>25</v>
      </c>
      <c r="Q13" t="s">
        <v>445</v>
      </c>
      <c r="R13">
        <v>1135</v>
      </c>
      <c r="S13">
        <v>3</v>
      </c>
      <c r="T13" t="s">
        <v>446</v>
      </c>
      <c r="U13">
        <v>637</v>
      </c>
      <c r="X13" t="s">
        <v>456</v>
      </c>
      <c r="Y13">
        <v>63</v>
      </c>
      <c r="Z13" t="s">
        <v>39</v>
      </c>
    </row>
    <row r="14" spans="1:26" x14ac:dyDescent="0.25">
      <c r="A14" s="50" t="s">
        <v>68</v>
      </c>
      <c r="B14" s="62" t="s">
        <v>120</v>
      </c>
      <c r="C14">
        <v>39.4</v>
      </c>
      <c r="D14">
        <v>1</v>
      </c>
      <c r="E14" s="97" t="s">
        <v>121</v>
      </c>
      <c r="F14">
        <v>3</v>
      </c>
      <c r="G14" s="97" t="s">
        <v>121</v>
      </c>
      <c r="H14">
        <v>4</v>
      </c>
      <c r="I14" s="45" t="s">
        <v>421</v>
      </c>
      <c r="J14">
        <v>4.3</v>
      </c>
      <c r="K14">
        <v>1650</v>
      </c>
      <c r="L14">
        <v>117</v>
      </c>
      <c r="M14">
        <v>1</v>
      </c>
      <c r="N14">
        <v>30</v>
      </c>
      <c r="O14">
        <v>4</v>
      </c>
      <c r="P14">
        <v>25</v>
      </c>
      <c r="Q14" t="s">
        <v>445</v>
      </c>
      <c r="R14">
        <v>1185</v>
      </c>
      <c r="S14">
        <v>4</v>
      </c>
      <c r="T14" t="s">
        <v>446</v>
      </c>
      <c r="U14">
        <v>631</v>
      </c>
      <c r="X14" t="s">
        <v>591</v>
      </c>
      <c r="Y14">
        <v>41</v>
      </c>
      <c r="Z14" t="s">
        <v>24</v>
      </c>
    </row>
    <row r="15" spans="1:26" x14ac:dyDescent="0.25">
      <c r="A15" s="50" t="s">
        <v>68</v>
      </c>
      <c r="B15" s="73" t="s">
        <v>74</v>
      </c>
      <c r="C15">
        <v>39.43</v>
      </c>
      <c r="D15">
        <v>2</v>
      </c>
      <c r="E15" s="94" t="s">
        <v>38</v>
      </c>
      <c r="F15">
        <v>4</v>
      </c>
      <c r="G15" s="99" t="s">
        <v>101</v>
      </c>
      <c r="H15">
        <v>1</v>
      </c>
      <c r="I15" s="46" t="s">
        <v>422</v>
      </c>
      <c r="J15">
        <v>8.4</v>
      </c>
      <c r="K15">
        <v>1650</v>
      </c>
      <c r="L15">
        <v>121</v>
      </c>
      <c r="M15">
        <v>1</v>
      </c>
      <c r="N15">
        <v>25</v>
      </c>
      <c r="O15">
        <v>6</v>
      </c>
      <c r="P15">
        <v>25</v>
      </c>
      <c r="Q15" t="s">
        <v>461</v>
      </c>
      <c r="R15">
        <v>1147</v>
      </c>
      <c r="S15">
        <v>3</v>
      </c>
      <c r="T15" t="s">
        <v>446</v>
      </c>
      <c r="U15">
        <v>785</v>
      </c>
      <c r="X15">
        <v>2</v>
      </c>
      <c r="Y15">
        <v>62</v>
      </c>
      <c r="Z15" t="s">
        <v>39</v>
      </c>
    </row>
    <row r="16" spans="1:26" x14ac:dyDescent="0.25">
      <c r="A16" s="50" t="s">
        <v>68</v>
      </c>
      <c r="B16" s="74" t="s">
        <v>69</v>
      </c>
      <c r="C16">
        <v>39.549999999999997</v>
      </c>
      <c r="D16">
        <v>7</v>
      </c>
      <c r="E16" s="109" t="s">
        <v>13</v>
      </c>
      <c r="F16">
        <v>2</v>
      </c>
      <c r="G16" s="59" t="s">
        <v>53</v>
      </c>
      <c r="H16">
        <v>1</v>
      </c>
      <c r="I16" s="45" t="s">
        <v>421</v>
      </c>
      <c r="J16">
        <v>4.7</v>
      </c>
      <c r="K16">
        <v>1650</v>
      </c>
      <c r="L16">
        <v>135</v>
      </c>
      <c r="M16">
        <v>1</v>
      </c>
      <c r="N16">
        <v>9</v>
      </c>
      <c r="O16">
        <v>4</v>
      </c>
      <c r="P16">
        <v>25</v>
      </c>
      <c r="Q16" t="s">
        <v>450</v>
      </c>
      <c r="R16">
        <v>1131</v>
      </c>
      <c r="S16">
        <v>4</v>
      </c>
      <c r="T16" t="s">
        <v>446</v>
      </c>
      <c r="U16">
        <v>578</v>
      </c>
      <c r="X16" t="s">
        <v>883</v>
      </c>
      <c r="Y16">
        <v>60</v>
      </c>
      <c r="Z16" t="s">
        <v>20</v>
      </c>
    </row>
    <row r="17" spans="1:26" x14ac:dyDescent="0.25">
      <c r="A17" s="50" t="s">
        <v>68</v>
      </c>
      <c r="B17" s="60" t="s">
        <v>79</v>
      </c>
      <c r="C17">
        <v>39.71</v>
      </c>
      <c r="D17">
        <v>11</v>
      </c>
      <c r="E17" s="95" t="s">
        <v>63</v>
      </c>
      <c r="F17">
        <v>3</v>
      </c>
      <c r="G17" s="95" t="s">
        <v>63</v>
      </c>
      <c r="H17">
        <v>7</v>
      </c>
      <c r="I17" s="46" t="s">
        <v>422</v>
      </c>
      <c r="J17">
        <v>14</v>
      </c>
      <c r="K17">
        <v>1650</v>
      </c>
      <c r="L17">
        <v>124</v>
      </c>
      <c r="M17">
        <v>1</v>
      </c>
      <c r="N17">
        <v>2</v>
      </c>
      <c r="O17">
        <v>4</v>
      </c>
      <c r="P17">
        <v>25</v>
      </c>
      <c r="Q17" t="s">
        <v>445</v>
      </c>
      <c r="R17">
        <v>1060</v>
      </c>
      <c r="S17">
        <v>4</v>
      </c>
      <c r="T17" t="s">
        <v>446</v>
      </c>
      <c r="U17">
        <v>558</v>
      </c>
      <c r="X17" t="s">
        <v>464</v>
      </c>
      <c r="Y17">
        <v>49</v>
      </c>
      <c r="Z17" t="s">
        <v>80</v>
      </c>
    </row>
    <row r="18" spans="1:26" x14ac:dyDescent="0.25">
      <c r="A18" s="50" t="s">
        <v>68</v>
      </c>
      <c r="B18" s="62" t="s">
        <v>120</v>
      </c>
      <c r="C18">
        <v>39.78</v>
      </c>
      <c r="D18">
        <v>1</v>
      </c>
      <c r="E18" s="97" t="s">
        <v>121</v>
      </c>
      <c r="F18">
        <v>4</v>
      </c>
      <c r="G18" s="97" t="s">
        <v>121</v>
      </c>
      <c r="H18">
        <v>10</v>
      </c>
      <c r="I18" s="45" t="s">
        <v>421</v>
      </c>
      <c r="J18">
        <v>34</v>
      </c>
      <c r="K18">
        <v>1650</v>
      </c>
      <c r="L18">
        <v>118</v>
      </c>
      <c r="M18">
        <v>1</v>
      </c>
      <c r="N18">
        <v>16</v>
      </c>
      <c r="O18">
        <v>4</v>
      </c>
      <c r="P18">
        <v>25</v>
      </c>
      <c r="Q18" t="s">
        <v>455</v>
      </c>
      <c r="R18">
        <v>1198</v>
      </c>
      <c r="S18">
        <v>4</v>
      </c>
      <c r="T18" t="s">
        <v>446</v>
      </c>
      <c r="U18">
        <v>596</v>
      </c>
      <c r="X18">
        <v>2</v>
      </c>
      <c r="Y18">
        <v>42</v>
      </c>
      <c r="Z18" t="s">
        <v>24</v>
      </c>
    </row>
    <row r="19" spans="1:26" x14ac:dyDescent="0.25">
      <c r="A19" s="50" t="s">
        <v>68</v>
      </c>
      <c r="B19" s="75" t="s">
        <v>115</v>
      </c>
      <c r="C19">
        <v>39.79</v>
      </c>
      <c r="D19">
        <v>3</v>
      </c>
      <c r="E19" s="56" t="s">
        <v>116</v>
      </c>
      <c r="F19">
        <v>2</v>
      </c>
      <c r="G19" s="101" t="s">
        <v>34</v>
      </c>
      <c r="H19">
        <v>2</v>
      </c>
      <c r="I19" s="44" t="s">
        <v>420</v>
      </c>
      <c r="J19">
        <v>16</v>
      </c>
      <c r="K19">
        <v>1650</v>
      </c>
      <c r="L19">
        <v>135</v>
      </c>
      <c r="M19">
        <v>1</v>
      </c>
      <c r="N19">
        <v>19</v>
      </c>
      <c r="O19">
        <v>3</v>
      </c>
      <c r="P19">
        <v>25</v>
      </c>
      <c r="Q19" t="s">
        <v>455</v>
      </c>
      <c r="R19">
        <v>1172</v>
      </c>
      <c r="S19">
        <v>5</v>
      </c>
      <c r="T19" t="s">
        <v>446</v>
      </c>
      <c r="U19">
        <v>515</v>
      </c>
      <c r="X19" t="s">
        <v>591</v>
      </c>
      <c r="Y19">
        <v>40</v>
      </c>
      <c r="Z19" t="s">
        <v>50</v>
      </c>
    </row>
    <row r="20" spans="1:26" x14ac:dyDescent="0.25">
      <c r="A20" s="50" t="s">
        <v>68</v>
      </c>
      <c r="B20" s="108" t="s">
        <v>92</v>
      </c>
      <c r="C20">
        <v>39.81</v>
      </c>
      <c r="D20">
        <v>6</v>
      </c>
      <c r="E20" s="67" t="s">
        <v>93</v>
      </c>
      <c r="F20">
        <v>4</v>
      </c>
      <c r="G20" s="67" t="s">
        <v>93</v>
      </c>
      <c r="H20">
        <v>12</v>
      </c>
      <c r="I20" s="47" t="s">
        <v>423</v>
      </c>
      <c r="J20">
        <v>19</v>
      </c>
      <c r="K20">
        <v>1650</v>
      </c>
      <c r="L20">
        <v>127</v>
      </c>
      <c r="M20">
        <v>1</v>
      </c>
      <c r="N20">
        <v>16</v>
      </c>
      <c r="O20">
        <v>7</v>
      </c>
      <c r="P20">
        <v>25</v>
      </c>
      <c r="Q20" t="s">
        <v>455</v>
      </c>
      <c r="R20">
        <v>1183</v>
      </c>
      <c r="S20">
        <v>4</v>
      </c>
      <c r="T20" t="s">
        <v>446</v>
      </c>
      <c r="U20">
        <v>844</v>
      </c>
      <c r="X20" t="s">
        <v>451</v>
      </c>
      <c r="Y20">
        <v>52</v>
      </c>
      <c r="Z20" t="s">
        <v>94</v>
      </c>
    </row>
    <row r="21" spans="1:26" x14ac:dyDescent="0.25">
      <c r="A21" s="50" t="s">
        <v>68</v>
      </c>
      <c r="B21" s="60" t="s">
        <v>79</v>
      </c>
      <c r="C21">
        <v>39.86</v>
      </c>
      <c r="D21">
        <v>11</v>
      </c>
      <c r="E21" s="95" t="s">
        <v>63</v>
      </c>
      <c r="F21">
        <v>6</v>
      </c>
      <c r="G21" s="95" t="s">
        <v>63</v>
      </c>
      <c r="H21">
        <v>1</v>
      </c>
      <c r="I21" s="45" t="s">
        <v>421</v>
      </c>
      <c r="J21">
        <v>6.2</v>
      </c>
      <c r="K21">
        <v>1650</v>
      </c>
      <c r="L21">
        <v>130</v>
      </c>
      <c r="M21">
        <v>1</v>
      </c>
      <c r="N21">
        <v>25</v>
      </c>
      <c r="O21">
        <v>6</v>
      </c>
      <c r="P21">
        <v>25</v>
      </c>
      <c r="Q21" t="s">
        <v>461</v>
      </c>
      <c r="R21">
        <v>1068</v>
      </c>
      <c r="S21">
        <v>4</v>
      </c>
      <c r="T21" t="s">
        <v>446</v>
      </c>
      <c r="U21">
        <v>781</v>
      </c>
      <c r="X21" t="s">
        <v>600</v>
      </c>
      <c r="Y21">
        <v>55</v>
      </c>
      <c r="Z21" t="s">
        <v>80</v>
      </c>
    </row>
    <row r="22" spans="1:26" x14ac:dyDescent="0.25">
      <c r="A22" s="50" t="s">
        <v>68</v>
      </c>
      <c r="B22" s="58" t="s">
        <v>109</v>
      </c>
      <c r="C22">
        <v>39.880000000000003</v>
      </c>
      <c r="D22">
        <v>9</v>
      </c>
      <c r="E22" s="98" t="s">
        <v>471</v>
      </c>
      <c r="F22">
        <v>3</v>
      </c>
      <c r="G22" s="98" t="s">
        <v>471</v>
      </c>
      <c r="H22">
        <v>5</v>
      </c>
      <c r="I22" s="45" t="s">
        <v>421</v>
      </c>
      <c r="J22">
        <v>34</v>
      </c>
      <c r="K22">
        <v>1650</v>
      </c>
      <c r="L22">
        <v>131</v>
      </c>
      <c r="M22">
        <v>1</v>
      </c>
      <c r="N22">
        <v>16</v>
      </c>
      <c r="O22">
        <v>4</v>
      </c>
      <c r="P22">
        <v>25</v>
      </c>
      <c r="Q22" t="s">
        <v>455</v>
      </c>
      <c r="R22">
        <v>1116</v>
      </c>
      <c r="S22">
        <v>4</v>
      </c>
      <c r="T22" t="s">
        <v>446</v>
      </c>
      <c r="U22">
        <v>594</v>
      </c>
      <c r="X22" t="s">
        <v>464</v>
      </c>
      <c r="Y22">
        <v>58</v>
      </c>
      <c r="Z22" t="s">
        <v>692</v>
      </c>
    </row>
    <row r="23" spans="1:26" x14ac:dyDescent="0.25">
      <c r="A23" s="50" t="s">
        <v>68</v>
      </c>
      <c r="B23" s="58" t="s">
        <v>109</v>
      </c>
      <c r="C23">
        <v>39.92</v>
      </c>
      <c r="D23">
        <v>9</v>
      </c>
      <c r="E23" s="98" t="s">
        <v>471</v>
      </c>
      <c r="F23">
        <v>5</v>
      </c>
      <c r="G23" s="98" t="s">
        <v>471</v>
      </c>
      <c r="H23">
        <v>10</v>
      </c>
      <c r="I23" s="45" t="s">
        <v>421</v>
      </c>
      <c r="J23">
        <v>18</v>
      </c>
      <c r="K23">
        <v>1650</v>
      </c>
      <c r="L23">
        <v>128</v>
      </c>
      <c r="M23">
        <v>1</v>
      </c>
      <c r="N23">
        <v>11</v>
      </c>
      <c r="O23">
        <v>6</v>
      </c>
      <c r="P23">
        <v>25</v>
      </c>
      <c r="Q23" t="s">
        <v>455</v>
      </c>
      <c r="R23">
        <v>1134</v>
      </c>
      <c r="S23">
        <v>4</v>
      </c>
      <c r="T23" t="s">
        <v>446</v>
      </c>
      <c r="U23">
        <v>751</v>
      </c>
      <c r="X23">
        <v>4</v>
      </c>
      <c r="Y23">
        <v>54</v>
      </c>
      <c r="Z23" t="s">
        <v>692</v>
      </c>
    </row>
    <row r="24" spans="1:26" x14ac:dyDescent="0.25">
      <c r="A24" s="50" t="s">
        <v>68</v>
      </c>
      <c r="B24" s="75" t="s">
        <v>115</v>
      </c>
      <c r="C24">
        <v>39.950000000000003</v>
      </c>
      <c r="D24">
        <v>3</v>
      </c>
      <c r="E24" s="56" t="s">
        <v>116</v>
      </c>
      <c r="F24">
        <v>5</v>
      </c>
      <c r="G24" s="56" t="s">
        <v>116</v>
      </c>
      <c r="H24">
        <v>3</v>
      </c>
      <c r="I24" s="44" t="s">
        <v>420</v>
      </c>
      <c r="J24">
        <v>11</v>
      </c>
      <c r="K24">
        <v>1650</v>
      </c>
      <c r="L24">
        <v>118</v>
      </c>
      <c r="M24">
        <v>1</v>
      </c>
      <c r="N24">
        <v>23</v>
      </c>
      <c r="O24">
        <v>4</v>
      </c>
      <c r="P24">
        <v>25</v>
      </c>
      <c r="Q24" t="s">
        <v>461</v>
      </c>
      <c r="R24">
        <v>1143</v>
      </c>
      <c r="S24">
        <v>4</v>
      </c>
      <c r="T24" t="s">
        <v>435</v>
      </c>
      <c r="U24">
        <v>616</v>
      </c>
      <c r="X24">
        <v>3</v>
      </c>
      <c r="Y24">
        <v>42</v>
      </c>
      <c r="Z24" t="s">
        <v>50</v>
      </c>
    </row>
    <row r="25" spans="1:26" x14ac:dyDescent="0.25">
      <c r="A25" s="50" t="s">
        <v>68</v>
      </c>
      <c r="B25" s="74" t="s">
        <v>69</v>
      </c>
      <c r="C25">
        <v>39.97</v>
      </c>
      <c r="D25">
        <v>7</v>
      </c>
      <c r="E25" s="109" t="s">
        <v>13</v>
      </c>
      <c r="F25">
        <v>4</v>
      </c>
      <c r="G25" s="56" t="s">
        <v>116</v>
      </c>
      <c r="H25">
        <v>8</v>
      </c>
      <c r="I25" s="46" t="s">
        <v>422</v>
      </c>
      <c r="J25">
        <v>9.1999999999999993</v>
      </c>
      <c r="K25">
        <v>1650</v>
      </c>
      <c r="L25">
        <v>119</v>
      </c>
      <c r="M25">
        <v>1</v>
      </c>
      <c r="N25">
        <v>19</v>
      </c>
      <c r="O25">
        <v>2</v>
      </c>
      <c r="P25">
        <v>25</v>
      </c>
      <c r="Q25" t="s">
        <v>455</v>
      </c>
      <c r="R25">
        <v>1133</v>
      </c>
      <c r="S25">
        <v>3</v>
      </c>
      <c r="T25" t="s">
        <v>435</v>
      </c>
      <c r="U25">
        <v>446</v>
      </c>
      <c r="X25" t="s">
        <v>451</v>
      </c>
      <c r="Y25">
        <v>62</v>
      </c>
      <c r="Z25" t="s">
        <v>20</v>
      </c>
    </row>
    <row r="26" spans="1:26" x14ac:dyDescent="0.25">
      <c r="A26" s="50" t="s">
        <v>68</v>
      </c>
      <c r="B26" s="60" t="s">
        <v>79</v>
      </c>
      <c r="C26">
        <v>39.97</v>
      </c>
      <c r="D26">
        <v>11</v>
      </c>
      <c r="E26" s="95" t="s">
        <v>63</v>
      </c>
      <c r="F26">
        <v>4</v>
      </c>
      <c r="G26" s="95" t="s">
        <v>63</v>
      </c>
      <c r="H26">
        <v>6</v>
      </c>
      <c r="I26" s="46" t="s">
        <v>422</v>
      </c>
      <c r="J26">
        <v>4.5999999999999996</v>
      </c>
      <c r="K26">
        <v>1650</v>
      </c>
      <c r="L26">
        <v>124</v>
      </c>
      <c r="M26">
        <v>1</v>
      </c>
      <c r="N26">
        <v>16</v>
      </c>
      <c r="O26">
        <v>4</v>
      </c>
      <c r="P26">
        <v>25</v>
      </c>
      <c r="Q26" t="s">
        <v>455</v>
      </c>
      <c r="R26">
        <v>1062</v>
      </c>
      <c r="S26">
        <v>4</v>
      </c>
      <c r="T26" t="s">
        <v>446</v>
      </c>
      <c r="U26">
        <v>594</v>
      </c>
      <c r="X26">
        <v>2</v>
      </c>
      <c r="Y26">
        <v>49</v>
      </c>
      <c r="Z26" t="s">
        <v>80</v>
      </c>
    </row>
    <row r="27" spans="1:26" x14ac:dyDescent="0.25">
      <c r="A27" s="50" t="s">
        <v>68</v>
      </c>
      <c r="B27" s="108" t="s">
        <v>92</v>
      </c>
      <c r="C27">
        <v>39.979999999999997</v>
      </c>
      <c r="D27">
        <v>6</v>
      </c>
      <c r="E27" s="67" t="s">
        <v>93</v>
      </c>
      <c r="F27">
        <v>7</v>
      </c>
      <c r="G27" s="67" t="s">
        <v>93</v>
      </c>
      <c r="H27">
        <v>12</v>
      </c>
      <c r="I27" s="47" t="s">
        <v>423</v>
      </c>
      <c r="J27">
        <v>21</v>
      </c>
      <c r="K27">
        <v>1650</v>
      </c>
      <c r="L27">
        <v>121</v>
      </c>
      <c r="M27">
        <v>1</v>
      </c>
      <c r="N27">
        <v>15</v>
      </c>
      <c r="O27">
        <v>1</v>
      </c>
      <c r="P27">
        <v>25</v>
      </c>
      <c r="Q27" t="s">
        <v>455</v>
      </c>
      <c r="R27">
        <v>1198</v>
      </c>
      <c r="S27">
        <v>3</v>
      </c>
      <c r="T27" t="s">
        <v>435</v>
      </c>
      <c r="U27">
        <v>354</v>
      </c>
      <c r="X27" t="s">
        <v>558</v>
      </c>
      <c r="Y27">
        <v>65</v>
      </c>
      <c r="Z27" t="s">
        <v>94</v>
      </c>
    </row>
    <row r="28" spans="1:26" x14ac:dyDescent="0.25">
      <c r="A28" s="50" t="s">
        <v>68</v>
      </c>
      <c r="B28" s="62" t="s">
        <v>120</v>
      </c>
      <c r="C28">
        <v>39.979999999999997</v>
      </c>
      <c r="D28">
        <v>1</v>
      </c>
      <c r="E28" s="97" t="s">
        <v>121</v>
      </c>
      <c r="F28">
        <v>6</v>
      </c>
      <c r="G28" s="103" t="s">
        <v>150</v>
      </c>
      <c r="H28">
        <v>6</v>
      </c>
      <c r="I28" s="45" t="s">
        <v>421</v>
      </c>
      <c r="J28">
        <v>10</v>
      </c>
      <c r="K28">
        <v>1650</v>
      </c>
      <c r="L28">
        <v>119</v>
      </c>
      <c r="M28">
        <v>1</v>
      </c>
      <c r="N28">
        <v>12</v>
      </c>
      <c r="O28">
        <v>3</v>
      </c>
      <c r="P28">
        <v>25</v>
      </c>
      <c r="Q28" t="s">
        <v>450</v>
      </c>
      <c r="R28">
        <v>1201</v>
      </c>
      <c r="S28">
        <v>4</v>
      </c>
      <c r="T28" t="s">
        <v>446</v>
      </c>
      <c r="U28">
        <v>497</v>
      </c>
      <c r="X28" t="s">
        <v>488</v>
      </c>
      <c r="Y28">
        <v>44</v>
      </c>
      <c r="Z28" t="s">
        <v>24</v>
      </c>
    </row>
    <row r="29" spans="1:26" x14ac:dyDescent="0.25">
      <c r="A29" s="50" t="s">
        <v>68</v>
      </c>
      <c r="B29" s="73" t="s">
        <v>74</v>
      </c>
      <c r="C29">
        <v>40.01</v>
      </c>
      <c r="D29">
        <v>2</v>
      </c>
      <c r="E29" s="94" t="s">
        <v>38</v>
      </c>
      <c r="F29">
        <v>7</v>
      </c>
      <c r="G29" s="61" t="s">
        <v>49</v>
      </c>
      <c r="H29">
        <v>12</v>
      </c>
      <c r="I29" s="47" t="s">
        <v>423</v>
      </c>
      <c r="J29">
        <v>23</v>
      </c>
      <c r="K29">
        <v>1650</v>
      </c>
      <c r="L29">
        <v>118</v>
      </c>
      <c r="M29">
        <v>1</v>
      </c>
      <c r="N29">
        <v>16</v>
      </c>
      <c r="O29">
        <v>4</v>
      </c>
      <c r="P29">
        <v>25</v>
      </c>
      <c r="Q29" t="s">
        <v>455</v>
      </c>
      <c r="R29">
        <v>1143</v>
      </c>
      <c r="S29">
        <v>3</v>
      </c>
      <c r="T29" t="s">
        <v>446</v>
      </c>
      <c r="U29">
        <v>600</v>
      </c>
      <c r="X29" t="s">
        <v>699</v>
      </c>
      <c r="Y29">
        <v>63</v>
      </c>
      <c r="Z29" t="s">
        <v>39</v>
      </c>
    </row>
    <row r="30" spans="1:26" x14ac:dyDescent="0.25">
      <c r="A30" s="50" t="s">
        <v>68</v>
      </c>
      <c r="B30" s="76" t="s">
        <v>100</v>
      </c>
      <c r="C30">
        <v>40.090000000000003</v>
      </c>
      <c r="D30">
        <v>10</v>
      </c>
      <c r="E30" s="99" t="s">
        <v>101</v>
      </c>
      <c r="F30">
        <v>4</v>
      </c>
      <c r="G30" s="56" t="s">
        <v>116</v>
      </c>
      <c r="H30">
        <v>5</v>
      </c>
      <c r="I30" s="46" t="s">
        <v>422</v>
      </c>
      <c r="J30">
        <v>28</v>
      </c>
      <c r="K30">
        <v>1650</v>
      </c>
      <c r="L30">
        <v>132</v>
      </c>
      <c r="M30">
        <v>1</v>
      </c>
      <c r="N30">
        <v>14</v>
      </c>
      <c r="O30">
        <v>5</v>
      </c>
      <c r="P30">
        <v>25</v>
      </c>
      <c r="Q30" t="s">
        <v>455</v>
      </c>
      <c r="R30">
        <v>1036</v>
      </c>
      <c r="S30">
        <v>4</v>
      </c>
      <c r="T30" t="s">
        <v>446</v>
      </c>
      <c r="U30">
        <v>671</v>
      </c>
      <c r="X30">
        <v>2</v>
      </c>
      <c r="Y30">
        <v>56</v>
      </c>
      <c r="Z30" t="s">
        <v>35</v>
      </c>
    </row>
    <row r="31" spans="1:26" x14ac:dyDescent="0.25">
      <c r="A31" s="50" t="s">
        <v>68</v>
      </c>
      <c r="B31" s="77" t="s">
        <v>83</v>
      </c>
      <c r="C31">
        <v>40.11</v>
      </c>
      <c r="D31">
        <v>12</v>
      </c>
      <c r="E31" s="100" t="s">
        <v>84</v>
      </c>
      <c r="F31">
        <v>1</v>
      </c>
      <c r="G31" s="100" t="s">
        <v>84</v>
      </c>
      <c r="H31">
        <v>1</v>
      </c>
      <c r="I31" s="45" t="s">
        <v>421</v>
      </c>
      <c r="J31">
        <v>2.4</v>
      </c>
      <c r="K31">
        <v>1650</v>
      </c>
      <c r="L31">
        <v>121</v>
      </c>
      <c r="M31">
        <v>1</v>
      </c>
      <c r="N31">
        <v>15</v>
      </c>
      <c r="O31">
        <v>1</v>
      </c>
      <c r="P31">
        <v>25</v>
      </c>
      <c r="Q31" t="s">
        <v>455</v>
      </c>
      <c r="R31">
        <v>1163</v>
      </c>
      <c r="S31">
        <v>4</v>
      </c>
      <c r="T31" t="s">
        <v>435</v>
      </c>
      <c r="U31">
        <v>349</v>
      </c>
      <c r="X31">
        <v>2</v>
      </c>
      <c r="Y31">
        <v>46</v>
      </c>
      <c r="Z31" t="s">
        <v>85</v>
      </c>
    </row>
    <row r="32" spans="1:26" x14ac:dyDescent="0.25">
      <c r="A32" s="50" t="s">
        <v>68</v>
      </c>
      <c r="B32" s="78" t="s">
        <v>88</v>
      </c>
      <c r="C32">
        <v>40.11</v>
      </c>
      <c r="D32">
        <v>5</v>
      </c>
      <c r="E32" s="101" t="s">
        <v>34</v>
      </c>
      <c r="F32">
        <v>4</v>
      </c>
      <c r="G32" s="109" t="s">
        <v>13</v>
      </c>
      <c r="H32">
        <v>2</v>
      </c>
      <c r="I32" s="44" t="s">
        <v>420</v>
      </c>
      <c r="J32">
        <v>9.8000000000000007</v>
      </c>
      <c r="K32">
        <v>1650</v>
      </c>
      <c r="L32">
        <v>127</v>
      </c>
      <c r="M32">
        <v>1</v>
      </c>
      <c r="N32">
        <v>25</v>
      </c>
      <c r="O32">
        <v>6</v>
      </c>
      <c r="P32">
        <v>25</v>
      </c>
      <c r="Q32" t="s">
        <v>461</v>
      </c>
      <c r="R32">
        <v>1061</v>
      </c>
      <c r="S32">
        <v>4</v>
      </c>
      <c r="T32" t="s">
        <v>446</v>
      </c>
      <c r="U32">
        <v>784</v>
      </c>
      <c r="X32" t="s">
        <v>521</v>
      </c>
      <c r="Y32">
        <v>52</v>
      </c>
      <c r="Z32" t="s">
        <v>89</v>
      </c>
    </row>
    <row r="33" spans="1:26" x14ac:dyDescent="0.25">
      <c r="A33" s="50" t="s">
        <v>68</v>
      </c>
      <c r="B33" s="60" t="s">
        <v>79</v>
      </c>
      <c r="C33">
        <v>40.130000000000003</v>
      </c>
      <c r="D33">
        <v>11</v>
      </c>
      <c r="E33" s="95" t="s">
        <v>63</v>
      </c>
      <c r="F33">
        <v>2</v>
      </c>
      <c r="G33" s="95" t="s">
        <v>63</v>
      </c>
      <c r="H33">
        <v>9</v>
      </c>
      <c r="I33" s="46" t="s">
        <v>422</v>
      </c>
      <c r="J33">
        <v>7.9</v>
      </c>
      <c r="K33">
        <v>1650</v>
      </c>
      <c r="L33">
        <v>129</v>
      </c>
      <c r="M33">
        <v>1</v>
      </c>
      <c r="N33">
        <v>28</v>
      </c>
      <c r="O33">
        <v>5</v>
      </c>
      <c r="P33">
        <v>25</v>
      </c>
      <c r="Q33" t="s">
        <v>445</v>
      </c>
      <c r="R33">
        <v>1075</v>
      </c>
      <c r="S33">
        <v>4</v>
      </c>
      <c r="T33" t="s">
        <v>446</v>
      </c>
      <c r="U33">
        <v>715</v>
      </c>
      <c r="X33" t="s">
        <v>521</v>
      </c>
      <c r="Y33">
        <v>54</v>
      </c>
      <c r="Z33" t="s">
        <v>80</v>
      </c>
    </row>
    <row r="34" spans="1:26" x14ac:dyDescent="0.25">
      <c r="A34" s="50" t="s">
        <v>68</v>
      </c>
      <c r="B34" s="76" t="s">
        <v>100</v>
      </c>
      <c r="C34">
        <v>40.14</v>
      </c>
      <c r="D34">
        <v>10</v>
      </c>
      <c r="E34" s="99" t="s">
        <v>101</v>
      </c>
      <c r="F34">
        <v>3</v>
      </c>
      <c r="G34" s="56" t="s">
        <v>116</v>
      </c>
      <c r="H34">
        <v>1</v>
      </c>
      <c r="I34" s="45" t="s">
        <v>421</v>
      </c>
      <c r="J34">
        <v>11</v>
      </c>
      <c r="K34">
        <v>1650</v>
      </c>
      <c r="L34">
        <v>132</v>
      </c>
      <c r="M34">
        <v>1</v>
      </c>
      <c r="N34">
        <v>11</v>
      </c>
      <c r="O34">
        <v>6</v>
      </c>
      <c r="P34">
        <v>25</v>
      </c>
      <c r="Q34" t="s">
        <v>455</v>
      </c>
      <c r="R34">
        <v>1044</v>
      </c>
      <c r="S34">
        <v>4</v>
      </c>
      <c r="T34" t="s">
        <v>446</v>
      </c>
      <c r="U34">
        <v>749</v>
      </c>
      <c r="X34" t="s">
        <v>519</v>
      </c>
      <c r="Y34">
        <v>54</v>
      </c>
      <c r="Z34" t="s">
        <v>35</v>
      </c>
    </row>
    <row r="35" spans="1:26" x14ac:dyDescent="0.25">
      <c r="A35" s="50" t="s">
        <v>68</v>
      </c>
      <c r="B35" s="73" t="s">
        <v>74</v>
      </c>
      <c r="C35">
        <v>40.18</v>
      </c>
      <c r="D35">
        <v>2</v>
      </c>
      <c r="E35" s="94" t="s">
        <v>38</v>
      </c>
      <c r="F35">
        <v>1</v>
      </c>
      <c r="G35" s="67" t="s">
        <v>93</v>
      </c>
      <c r="H35">
        <v>2</v>
      </c>
      <c r="I35" s="45" t="s">
        <v>421</v>
      </c>
      <c r="J35">
        <v>5</v>
      </c>
      <c r="K35">
        <v>1650</v>
      </c>
      <c r="L35">
        <v>131</v>
      </c>
      <c r="M35">
        <v>1</v>
      </c>
      <c r="N35">
        <v>26</v>
      </c>
      <c r="O35">
        <v>2</v>
      </c>
      <c r="P35">
        <v>25</v>
      </c>
      <c r="Q35" t="s">
        <v>461</v>
      </c>
      <c r="R35">
        <v>1148</v>
      </c>
      <c r="S35">
        <v>4</v>
      </c>
      <c r="T35" t="s">
        <v>435</v>
      </c>
      <c r="U35">
        <v>463</v>
      </c>
      <c r="X35" t="s">
        <v>591</v>
      </c>
      <c r="Y35">
        <v>56</v>
      </c>
      <c r="Z35" t="s">
        <v>39</v>
      </c>
    </row>
    <row r="36" spans="1:26" x14ac:dyDescent="0.25">
      <c r="A36" s="50" t="s">
        <v>68</v>
      </c>
      <c r="B36" s="108" t="s">
        <v>92</v>
      </c>
      <c r="C36">
        <v>40.200000000000003</v>
      </c>
      <c r="D36">
        <v>6</v>
      </c>
      <c r="E36" s="67" t="s">
        <v>93</v>
      </c>
      <c r="F36">
        <v>8</v>
      </c>
      <c r="G36" s="101" t="s">
        <v>34</v>
      </c>
      <c r="H36">
        <v>7</v>
      </c>
      <c r="I36" s="46" t="s">
        <v>422</v>
      </c>
      <c r="J36">
        <v>14</v>
      </c>
      <c r="K36">
        <v>1650</v>
      </c>
      <c r="L36">
        <v>118</v>
      </c>
      <c r="M36">
        <v>1</v>
      </c>
      <c r="N36">
        <v>9</v>
      </c>
      <c r="O36">
        <v>4</v>
      </c>
      <c r="P36">
        <v>25</v>
      </c>
      <c r="Q36" t="s">
        <v>450</v>
      </c>
      <c r="R36">
        <v>1174</v>
      </c>
      <c r="S36">
        <v>3</v>
      </c>
      <c r="T36" t="s">
        <v>446</v>
      </c>
      <c r="U36">
        <v>579</v>
      </c>
      <c r="X36" t="s">
        <v>436</v>
      </c>
      <c r="Y36">
        <v>62</v>
      </c>
      <c r="Z36" t="s">
        <v>94</v>
      </c>
    </row>
    <row r="37" spans="1:26" x14ac:dyDescent="0.25">
      <c r="A37" s="50" t="s">
        <v>68</v>
      </c>
      <c r="B37" s="75" t="s">
        <v>115</v>
      </c>
      <c r="C37">
        <v>40.21</v>
      </c>
      <c r="D37">
        <v>3</v>
      </c>
      <c r="E37" s="56" t="s">
        <v>116</v>
      </c>
      <c r="F37">
        <v>1</v>
      </c>
      <c r="G37" s="56" t="s">
        <v>116</v>
      </c>
      <c r="H37">
        <v>10</v>
      </c>
      <c r="I37" s="45" t="s">
        <v>421</v>
      </c>
      <c r="J37">
        <v>13</v>
      </c>
      <c r="K37">
        <v>1650</v>
      </c>
      <c r="L37">
        <v>134</v>
      </c>
      <c r="M37">
        <v>1</v>
      </c>
      <c r="N37">
        <v>11</v>
      </c>
      <c r="O37">
        <v>6</v>
      </c>
      <c r="P37">
        <v>25</v>
      </c>
      <c r="Q37" t="s">
        <v>455</v>
      </c>
      <c r="R37">
        <v>1163</v>
      </c>
      <c r="S37">
        <v>5</v>
      </c>
      <c r="T37" t="s">
        <v>446</v>
      </c>
      <c r="U37">
        <v>747</v>
      </c>
      <c r="X37" t="s">
        <v>591</v>
      </c>
      <c r="Y37">
        <v>38</v>
      </c>
      <c r="Z37" t="s">
        <v>50</v>
      </c>
    </row>
    <row r="38" spans="1:26" x14ac:dyDescent="0.25">
      <c r="A38" s="50" t="s">
        <v>68</v>
      </c>
      <c r="B38" s="62" t="s">
        <v>120</v>
      </c>
      <c r="C38">
        <v>40.21</v>
      </c>
      <c r="D38">
        <v>1</v>
      </c>
      <c r="E38" s="97" t="s">
        <v>121</v>
      </c>
      <c r="F38">
        <v>3</v>
      </c>
      <c r="G38" s="97" t="s">
        <v>121</v>
      </c>
      <c r="H38">
        <v>8</v>
      </c>
      <c r="I38" s="45" t="s">
        <v>421</v>
      </c>
      <c r="J38">
        <v>10</v>
      </c>
      <c r="K38">
        <v>1650</v>
      </c>
      <c r="L38">
        <v>118</v>
      </c>
      <c r="M38">
        <v>1</v>
      </c>
      <c r="N38">
        <v>21</v>
      </c>
      <c r="O38">
        <v>5</v>
      </c>
      <c r="P38">
        <v>25</v>
      </c>
      <c r="Q38" t="s">
        <v>461</v>
      </c>
      <c r="R38">
        <v>1204</v>
      </c>
      <c r="S38">
        <v>4</v>
      </c>
      <c r="T38" t="s">
        <v>446</v>
      </c>
      <c r="U38">
        <v>691</v>
      </c>
      <c r="X38" t="s">
        <v>451</v>
      </c>
      <c r="Y38">
        <v>43</v>
      </c>
      <c r="Z38" t="s">
        <v>24</v>
      </c>
    </row>
    <row r="39" spans="1:26" x14ac:dyDescent="0.25">
      <c r="A39" s="50" t="s">
        <v>68</v>
      </c>
      <c r="B39" s="108" t="s">
        <v>92</v>
      </c>
      <c r="C39">
        <v>40.24</v>
      </c>
      <c r="D39">
        <v>6</v>
      </c>
      <c r="E39" s="67" t="s">
        <v>93</v>
      </c>
      <c r="F39">
        <v>6</v>
      </c>
      <c r="G39" s="67" t="s">
        <v>93</v>
      </c>
      <c r="H39">
        <v>6</v>
      </c>
      <c r="I39" s="46" t="s">
        <v>422</v>
      </c>
      <c r="J39">
        <v>13</v>
      </c>
      <c r="K39">
        <v>1650</v>
      </c>
      <c r="L39">
        <v>129</v>
      </c>
      <c r="M39">
        <v>1</v>
      </c>
      <c r="N39">
        <v>25</v>
      </c>
      <c r="O39">
        <v>6</v>
      </c>
      <c r="P39">
        <v>25</v>
      </c>
      <c r="Q39" t="s">
        <v>461</v>
      </c>
      <c r="R39">
        <v>1192</v>
      </c>
      <c r="S39">
        <v>4</v>
      </c>
      <c r="T39" t="s">
        <v>446</v>
      </c>
      <c r="U39">
        <v>784</v>
      </c>
      <c r="X39" t="s">
        <v>558</v>
      </c>
      <c r="Y39">
        <v>54</v>
      </c>
      <c r="Z39" t="s">
        <v>94</v>
      </c>
    </row>
    <row r="40" spans="1:26" x14ac:dyDescent="0.25">
      <c r="A40" s="50" t="s">
        <v>68</v>
      </c>
      <c r="B40" s="73" t="s">
        <v>74</v>
      </c>
      <c r="C40">
        <v>40.35</v>
      </c>
      <c r="D40">
        <v>2</v>
      </c>
      <c r="E40" s="94" t="s">
        <v>38</v>
      </c>
      <c r="F40">
        <v>8</v>
      </c>
      <c r="G40" s="99" t="s">
        <v>101</v>
      </c>
      <c r="H40">
        <v>6</v>
      </c>
      <c r="I40" s="46" t="s">
        <v>422</v>
      </c>
      <c r="J40">
        <v>12</v>
      </c>
      <c r="K40">
        <v>1650</v>
      </c>
      <c r="L40">
        <v>122</v>
      </c>
      <c r="M40">
        <v>1</v>
      </c>
      <c r="N40">
        <v>21</v>
      </c>
      <c r="O40">
        <v>5</v>
      </c>
      <c r="P40">
        <v>25</v>
      </c>
      <c r="Q40" t="s">
        <v>461</v>
      </c>
      <c r="R40">
        <v>1154</v>
      </c>
      <c r="S40">
        <v>3</v>
      </c>
      <c r="T40" t="s">
        <v>446</v>
      </c>
      <c r="U40">
        <v>695</v>
      </c>
      <c r="X40">
        <v>4</v>
      </c>
      <c r="Y40">
        <v>63</v>
      </c>
      <c r="Z40" t="s">
        <v>39</v>
      </c>
    </row>
    <row r="41" spans="1:26" x14ac:dyDescent="0.25">
      <c r="A41" s="50" t="s">
        <v>68</v>
      </c>
      <c r="B41" s="58" t="s">
        <v>109</v>
      </c>
      <c r="C41">
        <v>40.409999999999997</v>
      </c>
      <c r="D41">
        <v>9</v>
      </c>
      <c r="E41" s="98" t="s">
        <v>471</v>
      </c>
      <c r="F41">
        <v>7</v>
      </c>
      <c r="G41" s="98" t="s">
        <v>471</v>
      </c>
      <c r="H41">
        <v>11</v>
      </c>
      <c r="I41" s="47" t="s">
        <v>423</v>
      </c>
      <c r="J41">
        <v>21</v>
      </c>
      <c r="K41">
        <v>1650</v>
      </c>
      <c r="L41">
        <v>129</v>
      </c>
      <c r="M41">
        <v>1</v>
      </c>
      <c r="N41">
        <v>21</v>
      </c>
      <c r="O41">
        <v>5</v>
      </c>
      <c r="P41">
        <v>25</v>
      </c>
      <c r="Q41" t="s">
        <v>461</v>
      </c>
      <c r="R41">
        <v>1130</v>
      </c>
      <c r="S41">
        <v>4</v>
      </c>
      <c r="T41" t="s">
        <v>446</v>
      </c>
      <c r="U41">
        <v>691</v>
      </c>
      <c r="X41" t="s">
        <v>558</v>
      </c>
      <c r="Y41">
        <v>56</v>
      </c>
      <c r="Z41" t="s">
        <v>692</v>
      </c>
    </row>
    <row r="42" spans="1:26" x14ac:dyDescent="0.25">
      <c r="A42" s="50" t="s">
        <v>68</v>
      </c>
      <c r="B42" s="74" t="s">
        <v>69</v>
      </c>
      <c r="C42">
        <v>40.51</v>
      </c>
      <c r="D42">
        <v>7</v>
      </c>
      <c r="E42" s="109" t="s">
        <v>13</v>
      </c>
      <c r="F42">
        <v>6</v>
      </c>
      <c r="G42" s="94" t="s">
        <v>38</v>
      </c>
      <c r="H42">
        <v>2</v>
      </c>
      <c r="I42" s="45" t="s">
        <v>421</v>
      </c>
      <c r="J42">
        <v>4.8</v>
      </c>
      <c r="K42">
        <v>1650</v>
      </c>
      <c r="L42">
        <v>120</v>
      </c>
      <c r="M42">
        <v>1</v>
      </c>
      <c r="N42">
        <v>5</v>
      </c>
      <c r="O42">
        <v>2</v>
      </c>
      <c r="P42">
        <v>25</v>
      </c>
      <c r="Q42" t="s">
        <v>450</v>
      </c>
      <c r="R42">
        <v>1142</v>
      </c>
      <c r="S42">
        <v>3</v>
      </c>
      <c r="T42" t="s">
        <v>435</v>
      </c>
      <c r="U42">
        <v>405</v>
      </c>
      <c r="X42">
        <v>3</v>
      </c>
      <c r="Y42">
        <v>63</v>
      </c>
      <c r="Z42" t="s">
        <v>20</v>
      </c>
    </row>
    <row r="43" spans="1:26" x14ac:dyDescent="0.25">
      <c r="A43" s="50" t="s">
        <v>68</v>
      </c>
      <c r="B43" s="60" t="s">
        <v>79</v>
      </c>
      <c r="C43">
        <v>40.53</v>
      </c>
      <c r="D43">
        <v>11</v>
      </c>
      <c r="E43" s="95" t="s">
        <v>63</v>
      </c>
      <c r="F43">
        <v>5</v>
      </c>
      <c r="G43" s="95" t="s">
        <v>63</v>
      </c>
      <c r="H43">
        <v>11</v>
      </c>
      <c r="I43" s="46" t="s">
        <v>422</v>
      </c>
      <c r="J43">
        <v>6.2</v>
      </c>
      <c r="K43">
        <v>1650</v>
      </c>
      <c r="L43">
        <v>124</v>
      </c>
      <c r="M43">
        <v>1</v>
      </c>
      <c r="N43">
        <v>12</v>
      </c>
      <c r="O43">
        <v>3</v>
      </c>
      <c r="P43">
        <v>25</v>
      </c>
      <c r="Q43" t="s">
        <v>450</v>
      </c>
      <c r="R43">
        <v>1057</v>
      </c>
      <c r="S43">
        <v>4</v>
      </c>
      <c r="T43" t="s">
        <v>446</v>
      </c>
      <c r="U43">
        <v>500</v>
      </c>
      <c r="X43" t="s">
        <v>442</v>
      </c>
      <c r="Y43">
        <v>49</v>
      </c>
      <c r="Z43" t="s">
        <v>80</v>
      </c>
    </row>
    <row r="44" spans="1:26" x14ac:dyDescent="0.25">
      <c r="A44" s="50" t="s">
        <v>68</v>
      </c>
      <c r="B44" s="60" t="s">
        <v>79</v>
      </c>
      <c r="C44">
        <v>40.61</v>
      </c>
      <c r="D44">
        <v>11</v>
      </c>
      <c r="E44" s="95" t="s">
        <v>63</v>
      </c>
      <c r="F44">
        <v>1</v>
      </c>
      <c r="G44" s="95" t="s">
        <v>63</v>
      </c>
      <c r="H44">
        <v>5</v>
      </c>
      <c r="I44" s="45" t="s">
        <v>421</v>
      </c>
      <c r="J44">
        <v>5.7</v>
      </c>
      <c r="K44">
        <v>1650</v>
      </c>
      <c r="L44">
        <v>121</v>
      </c>
      <c r="M44">
        <v>1</v>
      </c>
      <c r="N44">
        <v>22</v>
      </c>
      <c r="O44">
        <v>1</v>
      </c>
      <c r="P44">
        <v>25</v>
      </c>
      <c r="Q44" t="s">
        <v>461</v>
      </c>
      <c r="R44">
        <v>1052</v>
      </c>
      <c r="S44">
        <v>4</v>
      </c>
      <c r="T44" t="s">
        <v>435</v>
      </c>
      <c r="U44">
        <v>370</v>
      </c>
      <c r="X44" t="s">
        <v>914</v>
      </c>
      <c r="Y44">
        <v>43</v>
      </c>
      <c r="Z44" t="s">
        <v>80</v>
      </c>
    </row>
    <row r="45" spans="1:26" x14ac:dyDescent="0.25">
      <c r="A45" s="50" t="s">
        <v>68</v>
      </c>
      <c r="B45" s="108" t="s">
        <v>92</v>
      </c>
      <c r="C45">
        <v>40.619999999999997</v>
      </c>
      <c r="D45">
        <v>6</v>
      </c>
      <c r="E45" s="67" t="s">
        <v>93</v>
      </c>
      <c r="F45">
        <v>4</v>
      </c>
      <c r="G45" s="67" t="s">
        <v>93</v>
      </c>
      <c r="H45">
        <v>8</v>
      </c>
      <c r="I45" s="46" t="s">
        <v>422</v>
      </c>
      <c r="J45">
        <v>11</v>
      </c>
      <c r="K45">
        <v>1650</v>
      </c>
      <c r="L45">
        <v>126</v>
      </c>
      <c r="M45">
        <v>1</v>
      </c>
      <c r="N45">
        <v>10</v>
      </c>
      <c r="O45">
        <v>9</v>
      </c>
      <c r="P45">
        <v>25</v>
      </c>
      <c r="Q45" t="s">
        <v>450</v>
      </c>
      <c r="R45">
        <v>1181</v>
      </c>
      <c r="S45">
        <v>4</v>
      </c>
      <c r="T45" t="s">
        <v>435</v>
      </c>
      <c r="U45">
        <v>14</v>
      </c>
      <c r="X45" t="s">
        <v>451</v>
      </c>
      <c r="Y45">
        <v>50</v>
      </c>
      <c r="Z45" t="s">
        <v>94</v>
      </c>
    </row>
    <row r="46" spans="1:26" x14ac:dyDescent="0.25">
      <c r="A46" s="50" t="s">
        <v>68</v>
      </c>
      <c r="B46" s="75" t="s">
        <v>115</v>
      </c>
      <c r="C46">
        <v>40.630000000000003</v>
      </c>
      <c r="D46">
        <v>3</v>
      </c>
      <c r="E46" s="56" t="s">
        <v>116</v>
      </c>
      <c r="F46">
        <v>5</v>
      </c>
      <c r="G46" s="56" t="s">
        <v>116</v>
      </c>
      <c r="H46">
        <v>7</v>
      </c>
      <c r="I46" s="46" t="s">
        <v>422</v>
      </c>
      <c r="J46">
        <v>7.7</v>
      </c>
      <c r="K46">
        <v>1650</v>
      </c>
      <c r="L46">
        <v>135</v>
      </c>
      <c r="M46">
        <v>1</v>
      </c>
      <c r="N46">
        <v>21</v>
      </c>
      <c r="O46">
        <v>5</v>
      </c>
      <c r="P46">
        <v>25</v>
      </c>
      <c r="Q46" t="s">
        <v>461</v>
      </c>
      <c r="R46">
        <v>1162</v>
      </c>
      <c r="S46">
        <v>5</v>
      </c>
      <c r="T46" t="s">
        <v>446</v>
      </c>
      <c r="U46">
        <v>689</v>
      </c>
      <c r="X46" t="s">
        <v>474</v>
      </c>
      <c r="Y46">
        <v>40</v>
      </c>
      <c r="Z46" t="s">
        <v>50</v>
      </c>
    </row>
    <row r="47" spans="1:26" x14ac:dyDescent="0.25">
      <c r="A47" s="50" t="s">
        <v>68</v>
      </c>
      <c r="B47" s="73" t="s">
        <v>74</v>
      </c>
      <c r="C47">
        <v>40.65</v>
      </c>
      <c r="D47">
        <v>2</v>
      </c>
      <c r="E47" s="94" t="s">
        <v>38</v>
      </c>
      <c r="F47">
        <v>2</v>
      </c>
      <c r="G47" s="94" t="s">
        <v>38</v>
      </c>
      <c r="H47">
        <v>10</v>
      </c>
      <c r="I47" s="47" t="s">
        <v>423</v>
      </c>
      <c r="J47">
        <v>10</v>
      </c>
      <c r="K47">
        <v>1650</v>
      </c>
      <c r="L47">
        <v>132</v>
      </c>
      <c r="M47">
        <v>1</v>
      </c>
      <c r="N47">
        <v>22</v>
      </c>
      <c r="O47">
        <v>1</v>
      </c>
      <c r="P47">
        <v>25</v>
      </c>
      <c r="Q47" t="s">
        <v>461</v>
      </c>
      <c r="R47">
        <v>1151</v>
      </c>
      <c r="S47">
        <v>4</v>
      </c>
      <c r="T47" t="s">
        <v>435</v>
      </c>
      <c r="U47">
        <v>370</v>
      </c>
      <c r="X47" t="s">
        <v>914</v>
      </c>
      <c r="Y47">
        <v>54</v>
      </c>
      <c r="Z47" t="s">
        <v>39</v>
      </c>
    </row>
    <row r="48" spans="1:26" x14ac:dyDescent="0.25">
      <c r="A48" s="50" t="s">
        <v>68</v>
      </c>
      <c r="B48" s="60" t="s">
        <v>79</v>
      </c>
      <c r="C48">
        <v>40.67</v>
      </c>
      <c r="D48">
        <v>11</v>
      </c>
      <c r="E48" s="95" t="s">
        <v>63</v>
      </c>
      <c r="F48">
        <v>1</v>
      </c>
      <c r="G48" s="95" t="s">
        <v>63</v>
      </c>
      <c r="H48">
        <v>7</v>
      </c>
      <c r="I48" s="45" t="s">
        <v>421</v>
      </c>
      <c r="J48">
        <v>6.1</v>
      </c>
      <c r="K48">
        <v>1650</v>
      </c>
      <c r="L48">
        <v>123</v>
      </c>
      <c r="M48">
        <v>1</v>
      </c>
      <c r="N48">
        <v>7</v>
      </c>
      <c r="O48">
        <v>5</v>
      </c>
      <c r="P48">
        <v>25</v>
      </c>
      <c r="Q48" t="s">
        <v>450</v>
      </c>
      <c r="R48">
        <v>1074</v>
      </c>
      <c r="S48">
        <v>4</v>
      </c>
      <c r="T48" t="s">
        <v>435</v>
      </c>
      <c r="U48">
        <v>654</v>
      </c>
      <c r="X48" t="s">
        <v>662</v>
      </c>
      <c r="Y48">
        <v>48</v>
      </c>
      <c r="Z48" t="s">
        <v>80</v>
      </c>
    </row>
    <row r="49" spans="1:26" x14ac:dyDescent="0.25">
      <c r="A49" s="50" t="s">
        <v>68</v>
      </c>
      <c r="B49" s="76" t="s">
        <v>100</v>
      </c>
      <c r="C49">
        <v>40.76</v>
      </c>
      <c r="D49">
        <v>10</v>
      </c>
      <c r="E49" s="99" t="s">
        <v>101</v>
      </c>
      <c r="F49">
        <v>12</v>
      </c>
      <c r="G49" s="56" t="s">
        <v>116</v>
      </c>
      <c r="H49">
        <v>11</v>
      </c>
      <c r="I49" s="47" t="s">
        <v>423</v>
      </c>
      <c r="J49">
        <v>29</v>
      </c>
      <c r="K49">
        <v>1650</v>
      </c>
      <c r="L49">
        <v>128</v>
      </c>
      <c r="M49">
        <v>1</v>
      </c>
      <c r="N49">
        <v>9</v>
      </c>
      <c r="O49">
        <v>7</v>
      </c>
      <c r="P49">
        <v>25</v>
      </c>
      <c r="Q49" t="s">
        <v>450</v>
      </c>
      <c r="R49">
        <v>1035</v>
      </c>
      <c r="S49">
        <v>4</v>
      </c>
      <c r="T49" t="s">
        <v>446</v>
      </c>
      <c r="U49">
        <v>823</v>
      </c>
      <c r="X49">
        <v>10</v>
      </c>
      <c r="Y49">
        <v>53</v>
      </c>
      <c r="Z49" t="s">
        <v>35</v>
      </c>
    </row>
    <row r="50" spans="1:26" x14ac:dyDescent="0.25">
      <c r="A50" s="50" t="s">
        <v>68</v>
      </c>
      <c r="B50" s="58" t="s">
        <v>109</v>
      </c>
      <c r="C50">
        <v>40.770000000000003</v>
      </c>
      <c r="D50">
        <v>9</v>
      </c>
      <c r="E50" s="98" t="s">
        <v>471</v>
      </c>
      <c r="F50">
        <v>10</v>
      </c>
      <c r="G50" s="98" t="s">
        <v>471</v>
      </c>
      <c r="H50">
        <v>12</v>
      </c>
      <c r="I50" s="47" t="s">
        <v>423</v>
      </c>
      <c r="J50">
        <v>98</v>
      </c>
      <c r="K50">
        <v>1650</v>
      </c>
      <c r="L50">
        <v>121</v>
      </c>
      <c r="M50">
        <v>1</v>
      </c>
      <c r="N50">
        <v>19</v>
      </c>
      <c r="O50">
        <v>2</v>
      </c>
      <c r="P50">
        <v>25</v>
      </c>
      <c r="Q50" t="s">
        <v>455</v>
      </c>
      <c r="R50">
        <v>1112</v>
      </c>
      <c r="S50">
        <v>3</v>
      </c>
      <c r="T50" t="s">
        <v>435</v>
      </c>
      <c r="U50">
        <v>446</v>
      </c>
      <c r="X50" t="s">
        <v>817</v>
      </c>
      <c r="Y50">
        <v>64</v>
      </c>
      <c r="Z50" t="s">
        <v>692</v>
      </c>
    </row>
    <row r="51" spans="1:26" x14ac:dyDescent="0.25">
      <c r="A51" s="50" t="s">
        <v>68</v>
      </c>
      <c r="B51" s="77" t="s">
        <v>83</v>
      </c>
      <c r="C51">
        <v>40.799999999999997</v>
      </c>
      <c r="D51">
        <v>12</v>
      </c>
      <c r="E51" s="100" t="s">
        <v>84</v>
      </c>
      <c r="F51">
        <v>5</v>
      </c>
      <c r="G51" s="95" t="s">
        <v>63</v>
      </c>
      <c r="H51">
        <v>2</v>
      </c>
      <c r="I51" s="46" t="s">
        <v>422</v>
      </c>
      <c r="J51">
        <v>22</v>
      </c>
      <c r="K51">
        <v>1650</v>
      </c>
      <c r="L51">
        <v>130</v>
      </c>
      <c r="M51">
        <v>1</v>
      </c>
      <c r="N51">
        <v>10</v>
      </c>
      <c r="O51">
        <v>9</v>
      </c>
      <c r="P51">
        <v>25</v>
      </c>
      <c r="Q51" t="s">
        <v>450</v>
      </c>
      <c r="R51">
        <v>1146</v>
      </c>
      <c r="S51">
        <v>4</v>
      </c>
      <c r="T51" t="s">
        <v>435</v>
      </c>
      <c r="U51">
        <v>14</v>
      </c>
      <c r="X51" t="s">
        <v>456</v>
      </c>
      <c r="Y51">
        <v>54</v>
      </c>
      <c r="Z51" t="s">
        <v>85</v>
      </c>
    </row>
    <row r="52" spans="1:26" x14ac:dyDescent="0.25">
      <c r="A52" s="50" t="s">
        <v>68</v>
      </c>
      <c r="B52" s="108" t="s">
        <v>92</v>
      </c>
      <c r="C52">
        <v>40.9</v>
      </c>
      <c r="D52">
        <v>6</v>
      </c>
      <c r="E52" s="67" t="s">
        <v>93</v>
      </c>
      <c r="F52">
        <v>11</v>
      </c>
      <c r="G52" s="67" t="s">
        <v>93</v>
      </c>
      <c r="H52">
        <v>10</v>
      </c>
      <c r="I52" s="46" t="s">
        <v>422</v>
      </c>
      <c r="J52">
        <v>31</v>
      </c>
      <c r="K52">
        <v>1650</v>
      </c>
      <c r="L52">
        <v>121</v>
      </c>
      <c r="M52">
        <v>1</v>
      </c>
      <c r="N52">
        <v>5</v>
      </c>
      <c r="O52">
        <v>2</v>
      </c>
      <c r="P52">
        <v>25</v>
      </c>
      <c r="Q52" t="s">
        <v>450</v>
      </c>
      <c r="R52">
        <v>1207</v>
      </c>
      <c r="S52">
        <v>3</v>
      </c>
      <c r="T52" t="s">
        <v>435</v>
      </c>
      <c r="U52">
        <v>405</v>
      </c>
      <c r="X52" t="s">
        <v>442</v>
      </c>
      <c r="Y52">
        <v>64</v>
      </c>
      <c r="Z52" t="s">
        <v>94</v>
      </c>
    </row>
    <row r="53" spans="1:26" x14ac:dyDescent="0.25">
      <c r="A53" s="50" t="s">
        <v>68</v>
      </c>
      <c r="B53" s="75" t="s">
        <v>115</v>
      </c>
      <c r="C53">
        <v>41.01</v>
      </c>
      <c r="D53">
        <v>3</v>
      </c>
      <c r="E53" s="56" t="s">
        <v>116</v>
      </c>
      <c r="F53">
        <v>11</v>
      </c>
      <c r="G53" s="101" t="s">
        <v>34</v>
      </c>
      <c r="H53">
        <v>9</v>
      </c>
      <c r="I53" s="46" t="s">
        <v>422</v>
      </c>
      <c r="J53">
        <v>10</v>
      </c>
      <c r="K53">
        <v>1650</v>
      </c>
      <c r="L53">
        <v>117</v>
      </c>
      <c r="M53">
        <v>1</v>
      </c>
      <c r="N53">
        <v>16</v>
      </c>
      <c r="O53">
        <v>4</v>
      </c>
      <c r="P53">
        <v>25</v>
      </c>
      <c r="Q53" t="s">
        <v>455</v>
      </c>
      <c r="R53">
        <v>1161</v>
      </c>
      <c r="S53">
        <v>4</v>
      </c>
      <c r="T53" t="s">
        <v>446</v>
      </c>
      <c r="U53">
        <v>594</v>
      </c>
      <c r="X53" t="s">
        <v>837</v>
      </c>
      <c r="Y53">
        <v>42</v>
      </c>
      <c r="Z53" t="s">
        <v>50</v>
      </c>
    </row>
    <row r="54" spans="1:26" x14ac:dyDescent="0.25">
      <c r="A54" s="50" t="s">
        <v>68</v>
      </c>
      <c r="B54" s="77" t="s">
        <v>83</v>
      </c>
      <c r="C54">
        <v>41.09</v>
      </c>
      <c r="D54">
        <v>12</v>
      </c>
      <c r="E54" s="100" t="s">
        <v>84</v>
      </c>
      <c r="F54">
        <v>9</v>
      </c>
      <c r="G54" s="100" t="s">
        <v>84</v>
      </c>
      <c r="H54">
        <v>8</v>
      </c>
      <c r="I54" s="47" t="s">
        <v>423</v>
      </c>
      <c r="J54">
        <v>8.9</v>
      </c>
      <c r="K54">
        <v>1650</v>
      </c>
      <c r="L54">
        <v>129</v>
      </c>
      <c r="M54">
        <v>1</v>
      </c>
      <c r="N54">
        <v>26</v>
      </c>
      <c r="O54">
        <v>2</v>
      </c>
      <c r="P54">
        <v>25</v>
      </c>
      <c r="Q54" t="s">
        <v>461</v>
      </c>
      <c r="R54">
        <v>1154</v>
      </c>
      <c r="S54">
        <v>4</v>
      </c>
      <c r="T54" t="s">
        <v>435</v>
      </c>
      <c r="U54">
        <v>463</v>
      </c>
      <c r="X54" t="s">
        <v>436</v>
      </c>
      <c r="Y54">
        <v>54</v>
      </c>
      <c r="Z54" t="s">
        <v>85</v>
      </c>
    </row>
    <row r="55" spans="1:26" x14ac:dyDescent="0.25">
      <c r="A55" s="50" t="s">
        <v>68</v>
      </c>
      <c r="B55" s="74" t="s">
        <v>69</v>
      </c>
      <c r="C55">
        <v>41.11</v>
      </c>
      <c r="D55">
        <v>7</v>
      </c>
      <c r="E55" s="109" t="s">
        <v>13</v>
      </c>
      <c r="F55">
        <v>2</v>
      </c>
      <c r="G55" s="109" t="s">
        <v>13</v>
      </c>
      <c r="H55">
        <v>7</v>
      </c>
      <c r="I55" s="46" t="s">
        <v>422</v>
      </c>
      <c r="J55">
        <v>5.5</v>
      </c>
      <c r="K55">
        <v>1650</v>
      </c>
      <c r="L55">
        <v>135</v>
      </c>
      <c r="M55">
        <v>1</v>
      </c>
      <c r="N55">
        <v>10</v>
      </c>
      <c r="O55">
        <v>9</v>
      </c>
      <c r="P55">
        <v>25</v>
      </c>
      <c r="Q55" t="s">
        <v>450</v>
      </c>
      <c r="R55">
        <v>1130</v>
      </c>
      <c r="S55">
        <v>4</v>
      </c>
      <c r="T55" t="s">
        <v>435</v>
      </c>
      <c r="U55">
        <v>16</v>
      </c>
      <c r="X55" t="s">
        <v>451</v>
      </c>
      <c r="Y55">
        <v>60</v>
      </c>
      <c r="Z55" t="s">
        <v>20</v>
      </c>
    </row>
    <row r="56" spans="1:26" x14ac:dyDescent="0.25">
      <c r="A56" s="50" t="s">
        <v>68</v>
      </c>
      <c r="B56" s="108" t="s">
        <v>92</v>
      </c>
      <c r="C56">
        <v>41.15</v>
      </c>
      <c r="D56">
        <v>6</v>
      </c>
      <c r="E56" s="67" t="s">
        <v>93</v>
      </c>
      <c r="F56">
        <v>7</v>
      </c>
      <c r="G56" s="67" t="s">
        <v>93</v>
      </c>
      <c r="H56">
        <v>2</v>
      </c>
      <c r="I56" s="46" t="s">
        <v>422</v>
      </c>
      <c r="J56">
        <v>3.6</v>
      </c>
      <c r="K56">
        <v>1650</v>
      </c>
      <c r="L56">
        <v>135</v>
      </c>
      <c r="M56">
        <v>1</v>
      </c>
      <c r="N56">
        <v>7</v>
      </c>
      <c r="O56">
        <v>5</v>
      </c>
      <c r="P56">
        <v>25</v>
      </c>
      <c r="Q56" t="s">
        <v>450</v>
      </c>
      <c r="R56">
        <v>1182</v>
      </c>
      <c r="S56">
        <v>4</v>
      </c>
      <c r="T56" t="s">
        <v>435</v>
      </c>
      <c r="U56">
        <v>654</v>
      </c>
      <c r="X56">
        <v>3</v>
      </c>
      <c r="Y56">
        <v>60</v>
      </c>
      <c r="Z56" t="s">
        <v>94</v>
      </c>
    </row>
    <row r="57" spans="1:26" x14ac:dyDescent="0.25">
      <c r="A57" s="50" t="s">
        <v>68</v>
      </c>
      <c r="B57" s="58" t="s">
        <v>109</v>
      </c>
      <c r="C57">
        <v>41.17</v>
      </c>
      <c r="D57">
        <v>9</v>
      </c>
      <c r="E57" s="98" t="s">
        <v>471</v>
      </c>
      <c r="F57">
        <v>8</v>
      </c>
      <c r="G57" s="98" t="s">
        <v>471</v>
      </c>
      <c r="H57">
        <v>9</v>
      </c>
      <c r="I57" s="47" t="s">
        <v>423</v>
      </c>
      <c r="J57">
        <v>14</v>
      </c>
      <c r="K57">
        <v>1650</v>
      </c>
      <c r="L57">
        <v>131</v>
      </c>
      <c r="M57">
        <v>1</v>
      </c>
      <c r="N57">
        <v>7</v>
      </c>
      <c r="O57">
        <v>5</v>
      </c>
      <c r="P57">
        <v>25</v>
      </c>
      <c r="Q57" t="s">
        <v>450</v>
      </c>
      <c r="R57">
        <v>1122</v>
      </c>
      <c r="S57">
        <v>4</v>
      </c>
      <c r="T57" t="s">
        <v>435</v>
      </c>
      <c r="U57">
        <v>654</v>
      </c>
      <c r="X57" t="s">
        <v>600</v>
      </c>
      <c r="Y57">
        <v>58</v>
      </c>
      <c r="Z57" t="s">
        <v>692</v>
      </c>
    </row>
    <row r="58" spans="1:26" x14ac:dyDescent="0.25">
      <c r="A58" s="50" t="s">
        <v>68</v>
      </c>
      <c r="B58" s="60" t="s">
        <v>79</v>
      </c>
      <c r="C58">
        <v>41.18</v>
      </c>
      <c r="D58">
        <v>11</v>
      </c>
      <c r="E58" s="95" t="s">
        <v>63</v>
      </c>
      <c r="F58">
        <v>2</v>
      </c>
      <c r="G58" s="97" t="s">
        <v>121</v>
      </c>
      <c r="H58">
        <v>9</v>
      </c>
      <c r="I58" s="47" t="s">
        <v>423</v>
      </c>
      <c r="J58">
        <v>18</v>
      </c>
      <c r="K58">
        <v>1650</v>
      </c>
      <c r="L58">
        <v>118</v>
      </c>
      <c r="M58">
        <v>1</v>
      </c>
      <c r="N58">
        <v>8</v>
      </c>
      <c r="O58">
        <v>1</v>
      </c>
      <c r="P58">
        <v>25</v>
      </c>
      <c r="Q58" t="s">
        <v>450</v>
      </c>
      <c r="R58">
        <v>1044</v>
      </c>
      <c r="S58">
        <v>4</v>
      </c>
      <c r="T58" t="s">
        <v>435</v>
      </c>
      <c r="U58">
        <v>333</v>
      </c>
      <c r="X58">
        <v>1</v>
      </c>
      <c r="Y58">
        <v>42</v>
      </c>
      <c r="Z58" t="s">
        <v>80</v>
      </c>
    </row>
    <row r="59" spans="1:26" x14ac:dyDescent="0.25">
      <c r="A59" s="50" t="s">
        <v>68</v>
      </c>
      <c r="B59" s="73" t="s">
        <v>74</v>
      </c>
      <c r="C59">
        <v>41.25</v>
      </c>
      <c r="D59">
        <v>2</v>
      </c>
      <c r="E59" s="94" t="s">
        <v>38</v>
      </c>
      <c r="F59">
        <v>4</v>
      </c>
      <c r="G59" s="94" t="s">
        <v>38</v>
      </c>
      <c r="H59">
        <v>6</v>
      </c>
      <c r="I59" s="47" t="s">
        <v>423</v>
      </c>
      <c r="J59">
        <v>8.6999999999999993</v>
      </c>
      <c r="K59">
        <v>1650</v>
      </c>
      <c r="L59">
        <v>135</v>
      </c>
      <c r="M59">
        <v>1</v>
      </c>
      <c r="N59">
        <v>10</v>
      </c>
      <c r="O59">
        <v>9</v>
      </c>
      <c r="P59">
        <v>25</v>
      </c>
      <c r="Q59" t="s">
        <v>450</v>
      </c>
      <c r="R59">
        <v>1139</v>
      </c>
      <c r="S59">
        <v>4</v>
      </c>
      <c r="T59" t="s">
        <v>435</v>
      </c>
      <c r="U59">
        <v>16</v>
      </c>
      <c r="X59" t="s">
        <v>456</v>
      </c>
      <c r="Y59">
        <v>60</v>
      </c>
      <c r="Z59" t="s">
        <v>39</v>
      </c>
    </row>
    <row r="60" spans="1:26" x14ac:dyDescent="0.25">
      <c r="A60" s="50" t="s">
        <v>68</v>
      </c>
      <c r="B60" s="62" t="s">
        <v>120</v>
      </c>
      <c r="C60">
        <v>41.44</v>
      </c>
      <c r="D60">
        <v>1</v>
      </c>
      <c r="E60" s="97" t="s">
        <v>121</v>
      </c>
      <c r="F60">
        <v>7</v>
      </c>
      <c r="G60" s="100" t="s">
        <v>84</v>
      </c>
      <c r="H60">
        <v>12</v>
      </c>
      <c r="I60" s="44" t="s">
        <v>420</v>
      </c>
      <c r="J60">
        <v>14</v>
      </c>
      <c r="K60">
        <v>1650</v>
      </c>
      <c r="L60">
        <v>124</v>
      </c>
      <c r="M60">
        <v>1</v>
      </c>
      <c r="N60">
        <v>8</v>
      </c>
      <c r="O60">
        <v>1</v>
      </c>
      <c r="P60">
        <v>25</v>
      </c>
      <c r="Q60" t="s">
        <v>450</v>
      </c>
      <c r="R60">
        <v>1192</v>
      </c>
      <c r="S60">
        <v>4</v>
      </c>
      <c r="T60" t="s">
        <v>435</v>
      </c>
      <c r="U60">
        <v>333</v>
      </c>
      <c r="X60" t="s">
        <v>558</v>
      </c>
      <c r="Y60">
        <v>48</v>
      </c>
      <c r="Z60" t="s">
        <v>24</v>
      </c>
    </row>
    <row r="61" spans="1:26" x14ac:dyDescent="0.25">
      <c r="A61" s="50" t="s">
        <v>68</v>
      </c>
      <c r="B61" s="108" t="s">
        <v>92</v>
      </c>
      <c r="C61">
        <v>41.93</v>
      </c>
      <c r="D61">
        <v>6</v>
      </c>
      <c r="E61" s="67" t="s">
        <v>93</v>
      </c>
      <c r="F61">
        <v>5</v>
      </c>
      <c r="G61" s="67" t="s">
        <v>93</v>
      </c>
      <c r="H61">
        <v>2</v>
      </c>
      <c r="I61" s="46" t="s">
        <v>422</v>
      </c>
      <c r="J61">
        <v>10</v>
      </c>
      <c r="K61">
        <v>1650</v>
      </c>
      <c r="L61">
        <v>134</v>
      </c>
      <c r="M61">
        <v>1</v>
      </c>
      <c r="N61">
        <v>4</v>
      </c>
      <c r="O61">
        <v>6</v>
      </c>
      <c r="P61">
        <v>25</v>
      </c>
      <c r="Q61" t="s">
        <v>450</v>
      </c>
      <c r="R61">
        <v>1184</v>
      </c>
      <c r="S61">
        <v>4</v>
      </c>
      <c r="T61" t="s">
        <v>499</v>
      </c>
      <c r="U61">
        <v>731</v>
      </c>
      <c r="X61" t="s">
        <v>519</v>
      </c>
      <c r="Y61">
        <v>56</v>
      </c>
      <c r="Z61" t="s">
        <v>94</v>
      </c>
    </row>
    <row r="62" spans="1:26" x14ac:dyDescent="0.25">
      <c r="A62" s="63" t="s">
        <v>126</v>
      </c>
      <c r="B62" s="106" t="s">
        <v>144</v>
      </c>
      <c r="C62">
        <v>9.0500000000000007</v>
      </c>
      <c r="D62">
        <v>11</v>
      </c>
      <c r="E62" s="59" t="s">
        <v>53</v>
      </c>
      <c r="F62">
        <v>1</v>
      </c>
      <c r="G62" s="59" t="s">
        <v>53</v>
      </c>
      <c r="H62">
        <v>3</v>
      </c>
      <c r="I62" s="45" t="s">
        <v>421</v>
      </c>
      <c r="J62">
        <v>5.0999999999999996</v>
      </c>
      <c r="K62">
        <v>1200</v>
      </c>
      <c r="L62">
        <v>120</v>
      </c>
      <c r="M62">
        <v>1</v>
      </c>
      <c r="N62">
        <v>16</v>
      </c>
      <c r="O62">
        <v>7</v>
      </c>
      <c r="P62">
        <v>25</v>
      </c>
      <c r="Q62" t="s">
        <v>455</v>
      </c>
      <c r="R62">
        <v>1139</v>
      </c>
      <c r="S62">
        <v>4</v>
      </c>
      <c r="T62" t="s">
        <v>446</v>
      </c>
      <c r="U62">
        <v>841</v>
      </c>
      <c r="X62" t="s">
        <v>456</v>
      </c>
      <c r="Y62">
        <v>45</v>
      </c>
      <c r="Z62" t="s">
        <v>145</v>
      </c>
    </row>
    <row r="63" spans="1:26" x14ac:dyDescent="0.25">
      <c r="A63" s="63" t="s">
        <v>126</v>
      </c>
      <c r="B63" s="79" t="s">
        <v>130</v>
      </c>
      <c r="C63">
        <v>9.2200000000000006</v>
      </c>
      <c r="D63">
        <v>1</v>
      </c>
      <c r="E63" s="102" t="s">
        <v>29</v>
      </c>
      <c r="F63">
        <v>1</v>
      </c>
      <c r="G63" s="61" t="s">
        <v>49</v>
      </c>
      <c r="H63">
        <v>6</v>
      </c>
      <c r="I63" s="44" t="s">
        <v>420</v>
      </c>
      <c r="J63">
        <v>4.5999999999999996</v>
      </c>
      <c r="K63">
        <v>1200</v>
      </c>
      <c r="L63">
        <v>124</v>
      </c>
      <c r="M63">
        <v>1</v>
      </c>
      <c r="N63">
        <v>21</v>
      </c>
      <c r="O63">
        <v>5</v>
      </c>
      <c r="P63">
        <v>25</v>
      </c>
      <c r="Q63" t="s">
        <v>461</v>
      </c>
      <c r="R63">
        <v>1098</v>
      </c>
      <c r="S63">
        <v>4</v>
      </c>
      <c r="T63" t="s">
        <v>446</v>
      </c>
      <c r="U63">
        <v>688</v>
      </c>
      <c r="X63" t="s">
        <v>591</v>
      </c>
      <c r="Y63">
        <v>48</v>
      </c>
      <c r="Z63" t="s">
        <v>59</v>
      </c>
    </row>
    <row r="64" spans="1:26" x14ac:dyDescent="0.25">
      <c r="A64" s="63" t="s">
        <v>126</v>
      </c>
      <c r="B64" s="80" t="s">
        <v>137</v>
      </c>
      <c r="C64">
        <v>9.35</v>
      </c>
      <c r="D64">
        <v>6</v>
      </c>
      <c r="E64" s="94" t="s">
        <v>38</v>
      </c>
      <c r="F64">
        <v>1</v>
      </c>
      <c r="G64" s="70" t="s">
        <v>19</v>
      </c>
      <c r="H64">
        <v>8</v>
      </c>
      <c r="I64" s="44" t="s">
        <v>420</v>
      </c>
      <c r="J64">
        <v>4.8</v>
      </c>
      <c r="K64">
        <v>1200</v>
      </c>
      <c r="L64">
        <v>122</v>
      </c>
      <c r="M64">
        <v>1</v>
      </c>
      <c r="N64">
        <v>30</v>
      </c>
      <c r="O64">
        <v>4</v>
      </c>
      <c r="P64">
        <v>25</v>
      </c>
      <c r="Q64" t="s">
        <v>445</v>
      </c>
      <c r="R64">
        <v>1107</v>
      </c>
      <c r="S64">
        <v>4</v>
      </c>
      <c r="T64" t="s">
        <v>446</v>
      </c>
      <c r="U64">
        <v>635</v>
      </c>
      <c r="X64" t="s">
        <v>431</v>
      </c>
      <c r="Y64">
        <v>47</v>
      </c>
      <c r="Z64" t="s">
        <v>138</v>
      </c>
    </row>
    <row r="65" spans="1:26" x14ac:dyDescent="0.25">
      <c r="A65" s="63" t="s">
        <v>126</v>
      </c>
      <c r="B65" s="81" t="s">
        <v>162</v>
      </c>
      <c r="C65">
        <v>9.52</v>
      </c>
      <c r="D65">
        <v>2</v>
      </c>
      <c r="E65" s="95" t="s">
        <v>63</v>
      </c>
      <c r="F65">
        <v>2</v>
      </c>
      <c r="G65" s="99" t="s">
        <v>101</v>
      </c>
      <c r="H65">
        <v>12</v>
      </c>
      <c r="I65" s="44" t="s">
        <v>420</v>
      </c>
      <c r="J65">
        <v>17</v>
      </c>
      <c r="K65">
        <v>1200</v>
      </c>
      <c r="L65">
        <v>126</v>
      </c>
      <c r="M65">
        <v>1</v>
      </c>
      <c r="N65">
        <v>12</v>
      </c>
      <c r="O65">
        <v>3</v>
      </c>
      <c r="P65">
        <v>25</v>
      </c>
      <c r="Q65" t="s">
        <v>450</v>
      </c>
      <c r="R65">
        <v>1029</v>
      </c>
      <c r="S65">
        <v>4</v>
      </c>
      <c r="T65" t="s">
        <v>446</v>
      </c>
      <c r="U65">
        <v>499</v>
      </c>
      <c r="X65" t="s">
        <v>431</v>
      </c>
      <c r="Y65">
        <v>50</v>
      </c>
      <c r="Z65" t="s">
        <v>85</v>
      </c>
    </row>
    <row r="66" spans="1:26" x14ac:dyDescent="0.25">
      <c r="A66" s="63" t="s">
        <v>126</v>
      </c>
      <c r="B66" s="79" t="s">
        <v>130</v>
      </c>
      <c r="C66">
        <v>9.56</v>
      </c>
      <c r="D66">
        <v>1</v>
      </c>
      <c r="E66" s="102" t="s">
        <v>29</v>
      </c>
      <c r="F66">
        <v>2</v>
      </c>
      <c r="G66" s="61" t="s">
        <v>49</v>
      </c>
      <c r="H66">
        <v>9</v>
      </c>
      <c r="I66" s="44" t="s">
        <v>420</v>
      </c>
      <c r="J66">
        <v>8.1999999999999993</v>
      </c>
      <c r="K66">
        <v>1200</v>
      </c>
      <c r="L66">
        <v>129</v>
      </c>
      <c r="M66">
        <v>1</v>
      </c>
      <c r="N66">
        <v>25</v>
      </c>
      <c r="O66">
        <v>6</v>
      </c>
      <c r="P66">
        <v>25</v>
      </c>
      <c r="Q66" t="s">
        <v>461</v>
      </c>
      <c r="R66">
        <v>1102</v>
      </c>
      <c r="S66">
        <v>4</v>
      </c>
      <c r="T66" t="s">
        <v>446</v>
      </c>
      <c r="U66">
        <v>779</v>
      </c>
      <c r="X66" t="s">
        <v>591</v>
      </c>
      <c r="Y66">
        <v>54</v>
      </c>
      <c r="Z66" t="s">
        <v>59</v>
      </c>
    </row>
    <row r="67" spans="1:26" x14ac:dyDescent="0.25">
      <c r="A67" s="63" t="s">
        <v>126</v>
      </c>
      <c r="B67" s="79" t="s">
        <v>130</v>
      </c>
      <c r="C67">
        <v>9.68</v>
      </c>
      <c r="D67">
        <v>1</v>
      </c>
      <c r="E67" s="102" t="s">
        <v>29</v>
      </c>
      <c r="F67">
        <v>3</v>
      </c>
      <c r="G67" s="73" t="s">
        <v>693</v>
      </c>
      <c r="H67">
        <v>10</v>
      </c>
      <c r="I67" s="44" t="s">
        <v>420</v>
      </c>
      <c r="J67">
        <v>10</v>
      </c>
      <c r="K67">
        <v>1200</v>
      </c>
      <c r="L67">
        <v>124</v>
      </c>
      <c r="M67">
        <v>1</v>
      </c>
      <c r="N67">
        <v>23</v>
      </c>
      <c r="O67">
        <v>4</v>
      </c>
      <c r="P67">
        <v>25</v>
      </c>
      <c r="Q67" t="s">
        <v>461</v>
      </c>
      <c r="R67">
        <v>1085</v>
      </c>
      <c r="S67">
        <v>4</v>
      </c>
      <c r="T67" t="s">
        <v>435</v>
      </c>
      <c r="U67">
        <v>615</v>
      </c>
      <c r="X67" t="s">
        <v>431</v>
      </c>
      <c r="Y67">
        <v>48</v>
      </c>
      <c r="Z67" t="s">
        <v>59</v>
      </c>
    </row>
    <row r="68" spans="1:26" x14ac:dyDescent="0.25">
      <c r="A68" s="63" t="s">
        <v>126</v>
      </c>
      <c r="B68" s="79" t="s">
        <v>130</v>
      </c>
      <c r="C68">
        <v>9.7200000000000006</v>
      </c>
      <c r="D68">
        <v>1</v>
      </c>
      <c r="E68" s="102" t="s">
        <v>29</v>
      </c>
      <c r="F68">
        <v>2</v>
      </c>
      <c r="G68" s="61" t="s">
        <v>49</v>
      </c>
      <c r="H68">
        <v>4</v>
      </c>
      <c r="I68" s="45" t="s">
        <v>421</v>
      </c>
      <c r="J68">
        <v>7.6</v>
      </c>
      <c r="K68">
        <v>1200</v>
      </c>
      <c r="L68">
        <v>122</v>
      </c>
      <c r="M68">
        <v>1</v>
      </c>
      <c r="N68">
        <v>2</v>
      </c>
      <c r="O68">
        <v>4</v>
      </c>
      <c r="P68">
        <v>25</v>
      </c>
      <c r="Q68" t="s">
        <v>445</v>
      </c>
      <c r="R68">
        <v>1102</v>
      </c>
      <c r="S68">
        <v>4</v>
      </c>
      <c r="T68" t="s">
        <v>446</v>
      </c>
      <c r="U68">
        <v>559</v>
      </c>
      <c r="X68" t="s">
        <v>431</v>
      </c>
      <c r="Y68">
        <v>46</v>
      </c>
      <c r="Z68" t="s">
        <v>59</v>
      </c>
    </row>
    <row r="69" spans="1:26" x14ac:dyDescent="0.25">
      <c r="A69" s="63" t="s">
        <v>126</v>
      </c>
      <c r="B69" s="81" t="s">
        <v>162</v>
      </c>
      <c r="C69">
        <v>9.75</v>
      </c>
      <c r="D69">
        <v>2</v>
      </c>
      <c r="E69" s="95" t="s">
        <v>63</v>
      </c>
      <c r="F69">
        <v>2</v>
      </c>
      <c r="G69" s="109" t="s">
        <v>13</v>
      </c>
      <c r="H69">
        <v>6</v>
      </c>
      <c r="I69" s="44" t="s">
        <v>420</v>
      </c>
      <c r="J69">
        <v>2.2999999999999998</v>
      </c>
      <c r="K69">
        <v>1200</v>
      </c>
      <c r="L69">
        <v>128</v>
      </c>
      <c r="M69">
        <v>1</v>
      </c>
      <c r="N69">
        <v>2</v>
      </c>
      <c r="O69">
        <v>4</v>
      </c>
      <c r="P69">
        <v>25</v>
      </c>
      <c r="Q69" t="s">
        <v>445</v>
      </c>
      <c r="R69">
        <v>1027</v>
      </c>
      <c r="S69">
        <v>4</v>
      </c>
      <c r="T69" t="s">
        <v>446</v>
      </c>
      <c r="U69">
        <v>556</v>
      </c>
      <c r="X69" t="s">
        <v>431</v>
      </c>
      <c r="Y69">
        <v>51</v>
      </c>
      <c r="Z69" t="s">
        <v>85</v>
      </c>
    </row>
    <row r="70" spans="1:26" x14ac:dyDescent="0.25">
      <c r="A70" s="63" t="s">
        <v>126</v>
      </c>
      <c r="B70" s="79" t="s">
        <v>130</v>
      </c>
      <c r="C70">
        <v>9.76</v>
      </c>
      <c r="D70">
        <v>1</v>
      </c>
      <c r="E70" s="102" t="s">
        <v>29</v>
      </c>
      <c r="F70">
        <v>5</v>
      </c>
      <c r="G70" s="61" t="s">
        <v>49</v>
      </c>
      <c r="H70">
        <v>7</v>
      </c>
      <c r="I70" s="44" t="s">
        <v>420</v>
      </c>
      <c r="J70">
        <v>8.1</v>
      </c>
      <c r="K70">
        <v>1200</v>
      </c>
      <c r="L70">
        <v>123</v>
      </c>
      <c r="M70">
        <v>1</v>
      </c>
      <c r="N70">
        <v>12</v>
      </c>
      <c r="O70">
        <v>3</v>
      </c>
      <c r="P70">
        <v>25</v>
      </c>
      <c r="Q70" t="s">
        <v>450</v>
      </c>
      <c r="R70">
        <v>1088</v>
      </c>
      <c r="S70">
        <v>4</v>
      </c>
      <c r="T70" t="s">
        <v>446</v>
      </c>
      <c r="U70">
        <v>499</v>
      </c>
      <c r="X70">
        <v>2</v>
      </c>
      <c r="Y70">
        <v>47</v>
      </c>
      <c r="Z70" t="s">
        <v>59</v>
      </c>
    </row>
    <row r="71" spans="1:26" x14ac:dyDescent="0.25">
      <c r="A71" s="63" t="s">
        <v>126</v>
      </c>
      <c r="B71" s="82" t="s">
        <v>127</v>
      </c>
      <c r="C71">
        <v>9.8000000000000007</v>
      </c>
      <c r="D71">
        <v>9</v>
      </c>
      <c r="E71" s="100" t="s">
        <v>84</v>
      </c>
      <c r="F71">
        <v>5</v>
      </c>
      <c r="G71" s="100" t="s">
        <v>84</v>
      </c>
      <c r="H71">
        <v>6</v>
      </c>
      <c r="I71" s="46" t="s">
        <v>422</v>
      </c>
      <c r="J71">
        <v>10</v>
      </c>
      <c r="K71">
        <v>1200</v>
      </c>
      <c r="L71">
        <v>124</v>
      </c>
      <c r="M71">
        <v>1</v>
      </c>
      <c r="N71">
        <v>22</v>
      </c>
      <c r="O71">
        <v>1</v>
      </c>
      <c r="P71">
        <v>25</v>
      </c>
      <c r="Q71" t="s">
        <v>461</v>
      </c>
      <c r="R71">
        <v>1101</v>
      </c>
      <c r="S71">
        <v>3</v>
      </c>
      <c r="T71" t="s">
        <v>435</v>
      </c>
      <c r="U71">
        <v>375</v>
      </c>
      <c r="X71" t="s">
        <v>521</v>
      </c>
      <c r="Y71">
        <v>64</v>
      </c>
      <c r="Z71" t="s">
        <v>24</v>
      </c>
    </row>
    <row r="72" spans="1:26" x14ac:dyDescent="0.25">
      <c r="A72" s="63" t="s">
        <v>126</v>
      </c>
      <c r="B72" s="79" t="s">
        <v>130</v>
      </c>
      <c r="C72">
        <v>9.82</v>
      </c>
      <c r="D72">
        <v>1</v>
      </c>
      <c r="E72" s="102" t="s">
        <v>29</v>
      </c>
      <c r="F72">
        <v>3</v>
      </c>
      <c r="G72" s="61" t="s">
        <v>49</v>
      </c>
      <c r="H72">
        <v>9</v>
      </c>
      <c r="I72" s="44" t="s">
        <v>420</v>
      </c>
      <c r="J72">
        <v>10</v>
      </c>
      <c r="K72">
        <v>1200</v>
      </c>
      <c r="L72">
        <v>121</v>
      </c>
      <c r="M72">
        <v>1</v>
      </c>
      <c r="N72">
        <v>26</v>
      </c>
      <c r="O72">
        <v>2</v>
      </c>
      <c r="P72">
        <v>25</v>
      </c>
      <c r="Q72" t="s">
        <v>461</v>
      </c>
      <c r="R72">
        <v>1099</v>
      </c>
      <c r="S72">
        <v>4</v>
      </c>
      <c r="T72" t="s">
        <v>435</v>
      </c>
      <c r="U72">
        <v>460</v>
      </c>
      <c r="X72" t="s">
        <v>662</v>
      </c>
      <c r="Y72">
        <v>46</v>
      </c>
      <c r="Z72" t="s">
        <v>59</v>
      </c>
    </row>
    <row r="73" spans="1:26" x14ac:dyDescent="0.25">
      <c r="A73" s="63" t="s">
        <v>126</v>
      </c>
      <c r="B73" s="106" t="s">
        <v>144</v>
      </c>
      <c r="C73">
        <v>9.86</v>
      </c>
      <c r="D73">
        <v>11</v>
      </c>
      <c r="E73" s="59" t="s">
        <v>53</v>
      </c>
      <c r="F73">
        <v>5</v>
      </c>
      <c r="G73" s="72" t="s">
        <v>316</v>
      </c>
      <c r="H73">
        <v>3</v>
      </c>
      <c r="I73" s="46" t="s">
        <v>422</v>
      </c>
      <c r="J73">
        <v>4.7</v>
      </c>
      <c r="K73">
        <v>1200</v>
      </c>
      <c r="L73">
        <v>120</v>
      </c>
      <c r="M73">
        <v>1</v>
      </c>
      <c r="N73">
        <v>25</v>
      </c>
      <c r="O73">
        <v>6</v>
      </c>
      <c r="P73">
        <v>25</v>
      </c>
      <c r="Q73" t="s">
        <v>461</v>
      </c>
      <c r="R73">
        <v>1145</v>
      </c>
      <c r="S73">
        <v>4</v>
      </c>
      <c r="T73" t="s">
        <v>446</v>
      </c>
      <c r="U73">
        <v>780</v>
      </c>
      <c r="X73" t="s">
        <v>521</v>
      </c>
      <c r="Y73">
        <v>45</v>
      </c>
      <c r="Z73" t="s">
        <v>145</v>
      </c>
    </row>
    <row r="74" spans="1:26" x14ac:dyDescent="0.25">
      <c r="A74" s="63" t="s">
        <v>126</v>
      </c>
      <c r="B74" s="82" t="s">
        <v>127</v>
      </c>
      <c r="C74">
        <v>9.9</v>
      </c>
      <c r="D74">
        <v>9</v>
      </c>
      <c r="E74" s="100" t="s">
        <v>84</v>
      </c>
      <c r="F74">
        <v>8</v>
      </c>
      <c r="G74" s="103" t="s">
        <v>150</v>
      </c>
      <c r="H74">
        <v>5</v>
      </c>
      <c r="I74" s="46" t="s">
        <v>422</v>
      </c>
      <c r="J74">
        <v>47</v>
      </c>
      <c r="K74">
        <v>1200</v>
      </c>
      <c r="L74">
        <v>116</v>
      </c>
      <c r="M74">
        <v>1</v>
      </c>
      <c r="N74">
        <v>16</v>
      </c>
      <c r="O74">
        <v>4</v>
      </c>
      <c r="P74">
        <v>25</v>
      </c>
      <c r="Q74" t="s">
        <v>455</v>
      </c>
      <c r="R74">
        <v>1091</v>
      </c>
      <c r="S74">
        <v>3</v>
      </c>
      <c r="T74" t="s">
        <v>446</v>
      </c>
      <c r="U74">
        <v>597</v>
      </c>
      <c r="X74" t="s">
        <v>442</v>
      </c>
      <c r="Y74">
        <v>61</v>
      </c>
      <c r="Z74" t="s">
        <v>24</v>
      </c>
    </row>
    <row r="75" spans="1:26" x14ac:dyDescent="0.25">
      <c r="A75" s="63" t="s">
        <v>126</v>
      </c>
      <c r="B75" s="83" t="s">
        <v>152</v>
      </c>
      <c r="C75">
        <v>9.91</v>
      </c>
      <c r="D75">
        <v>4</v>
      </c>
      <c r="E75" s="99" t="s">
        <v>101</v>
      </c>
      <c r="F75">
        <v>2</v>
      </c>
      <c r="G75" s="99" t="s">
        <v>101</v>
      </c>
      <c r="H75">
        <v>6</v>
      </c>
      <c r="I75" s="44" t="s">
        <v>420</v>
      </c>
      <c r="J75">
        <v>28</v>
      </c>
      <c r="K75">
        <v>1200</v>
      </c>
      <c r="L75">
        <v>128</v>
      </c>
      <c r="M75">
        <v>1</v>
      </c>
      <c r="N75">
        <v>9</v>
      </c>
      <c r="O75">
        <v>4</v>
      </c>
      <c r="P75">
        <v>25</v>
      </c>
      <c r="Q75" t="s">
        <v>450</v>
      </c>
      <c r="R75">
        <v>1031</v>
      </c>
      <c r="S75">
        <v>4</v>
      </c>
      <c r="T75" t="s">
        <v>446</v>
      </c>
      <c r="U75">
        <v>577</v>
      </c>
      <c r="X75" t="s">
        <v>662</v>
      </c>
      <c r="Y75">
        <v>52</v>
      </c>
      <c r="Z75" t="s">
        <v>111</v>
      </c>
    </row>
    <row r="76" spans="1:26" x14ac:dyDescent="0.25">
      <c r="A76" s="63" t="s">
        <v>126</v>
      </c>
      <c r="B76" s="84" t="s">
        <v>165</v>
      </c>
      <c r="C76">
        <v>9.91</v>
      </c>
      <c r="D76">
        <v>10</v>
      </c>
      <c r="E76" s="97" t="s">
        <v>121</v>
      </c>
      <c r="F76">
        <v>1</v>
      </c>
      <c r="G76" s="109" t="s">
        <v>13</v>
      </c>
      <c r="H76">
        <v>5</v>
      </c>
      <c r="I76" s="46" t="s">
        <v>422</v>
      </c>
      <c r="J76">
        <v>3.8</v>
      </c>
      <c r="K76">
        <v>1200</v>
      </c>
      <c r="L76">
        <v>130</v>
      </c>
      <c r="M76">
        <v>1</v>
      </c>
      <c r="N76">
        <v>10</v>
      </c>
      <c r="O76">
        <v>9</v>
      </c>
      <c r="P76">
        <v>25</v>
      </c>
      <c r="Q76" t="s">
        <v>450</v>
      </c>
      <c r="R76">
        <v>1182</v>
      </c>
      <c r="S76">
        <v>5</v>
      </c>
      <c r="T76" t="s">
        <v>435</v>
      </c>
      <c r="U76">
        <v>11</v>
      </c>
      <c r="X76" t="s">
        <v>431</v>
      </c>
      <c r="Y76">
        <v>35</v>
      </c>
      <c r="Z76" t="s">
        <v>166</v>
      </c>
    </row>
    <row r="77" spans="1:26" x14ac:dyDescent="0.25">
      <c r="A77" s="63" t="s">
        <v>126</v>
      </c>
      <c r="B77" s="81" t="s">
        <v>162</v>
      </c>
      <c r="C77">
        <v>9.92</v>
      </c>
      <c r="D77">
        <v>2</v>
      </c>
      <c r="E77" s="95" t="s">
        <v>63</v>
      </c>
      <c r="F77">
        <v>3</v>
      </c>
      <c r="G77" s="109" t="s">
        <v>13</v>
      </c>
      <c r="H77">
        <v>9</v>
      </c>
      <c r="I77" s="44" t="s">
        <v>420</v>
      </c>
      <c r="J77">
        <v>2.7</v>
      </c>
      <c r="K77">
        <v>1200</v>
      </c>
      <c r="L77">
        <v>128</v>
      </c>
      <c r="M77">
        <v>1</v>
      </c>
      <c r="N77">
        <v>30</v>
      </c>
      <c r="O77">
        <v>4</v>
      </c>
      <c r="P77">
        <v>25</v>
      </c>
      <c r="Q77" t="s">
        <v>445</v>
      </c>
      <c r="R77">
        <v>1024</v>
      </c>
      <c r="S77">
        <v>4</v>
      </c>
      <c r="T77" t="s">
        <v>446</v>
      </c>
      <c r="U77">
        <v>633</v>
      </c>
      <c r="X77">
        <v>3</v>
      </c>
      <c r="Y77">
        <v>53</v>
      </c>
      <c r="Z77" t="s">
        <v>85</v>
      </c>
    </row>
    <row r="78" spans="1:26" x14ac:dyDescent="0.25">
      <c r="A78" s="63" t="s">
        <v>126</v>
      </c>
      <c r="B78" s="82" t="s">
        <v>127</v>
      </c>
      <c r="C78">
        <v>9.9499999999999993</v>
      </c>
      <c r="D78">
        <v>9</v>
      </c>
      <c r="E78" s="100" t="s">
        <v>84</v>
      </c>
      <c r="F78">
        <v>3</v>
      </c>
      <c r="G78" s="100" t="s">
        <v>84</v>
      </c>
      <c r="H78">
        <v>8</v>
      </c>
      <c r="I78" s="46" t="s">
        <v>422</v>
      </c>
      <c r="J78">
        <v>16</v>
      </c>
      <c r="K78">
        <v>1200</v>
      </c>
      <c r="L78">
        <v>135</v>
      </c>
      <c r="M78">
        <v>1</v>
      </c>
      <c r="N78">
        <v>28</v>
      </c>
      <c r="O78">
        <v>5</v>
      </c>
      <c r="P78">
        <v>25</v>
      </c>
      <c r="Q78" t="s">
        <v>445</v>
      </c>
      <c r="R78">
        <v>1086</v>
      </c>
      <c r="S78">
        <v>4</v>
      </c>
      <c r="T78" t="s">
        <v>446</v>
      </c>
      <c r="U78">
        <v>713</v>
      </c>
      <c r="X78" t="s">
        <v>451</v>
      </c>
      <c r="Y78">
        <v>59</v>
      </c>
      <c r="Z78" t="s">
        <v>24</v>
      </c>
    </row>
    <row r="79" spans="1:26" x14ac:dyDescent="0.25">
      <c r="A79" s="63" t="s">
        <v>126</v>
      </c>
      <c r="B79" s="79" t="s">
        <v>130</v>
      </c>
      <c r="C79">
        <v>10</v>
      </c>
      <c r="D79">
        <v>1</v>
      </c>
      <c r="E79" s="102" t="s">
        <v>29</v>
      </c>
      <c r="F79">
        <v>3</v>
      </c>
      <c r="G79" s="61" t="s">
        <v>49</v>
      </c>
      <c r="H79">
        <v>3</v>
      </c>
      <c r="I79" s="45" t="s">
        <v>421</v>
      </c>
      <c r="J79">
        <v>4.9000000000000004</v>
      </c>
      <c r="K79">
        <v>1200</v>
      </c>
      <c r="L79">
        <v>131</v>
      </c>
      <c r="M79">
        <v>1</v>
      </c>
      <c r="N79">
        <v>17</v>
      </c>
      <c r="O79">
        <v>9</v>
      </c>
      <c r="P79">
        <v>25</v>
      </c>
      <c r="Q79" t="s">
        <v>455</v>
      </c>
      <c r="R79">
        <v>1103</v>
      </c>
      <c r="S79">
        <v>4</v>
      </c>
      <c r="T79" t="s">
        <v>446</v>
      </c>
      <c r="U79">
        <v>33</v>
      </c>
      <c r="X79" t="s">
        <v>451</v>
      </c>
      <c r="Y79">
        <v>56</v>
      </c>
      <c r="Z79" t="s">
        <v>59</v>
      </c>
    </row>
    <row r="80" spans="1:26" x14ac:dyDescent="0.25">
      <c r="A80" s="63" t="s">
        <v>126</v>
      </c>
      <c r="B80" s="84" t="s">
        <v>165</v>
      </c>
      <c r="C80">
        <v>10</v>
      </c>
      <c r="D80">
        <v>10</v>
      </c>
      <c r="E80" s="97" t="s">
        <v>121</v>
      </c>
      <c r="F80">
        <v>3</v>
      </c>
      <c r="G80" s="109" t="s">
        <v>13</v>
      </c>
      <c r="H80">
        <v>2</v>
      </c>
      <c r="I80" s="44" t="s">
        <v>420</v>
      </c>
      <c r="J80">
        <v>5.5</v>
      </c>
      <c r="K80">
        <v>1200</v>
      </c>
      <c r="L80">
        <v>131</v>
      </c>
      <c r="M80">
        <v>1</v>
      </c>
      <c r="N80">
        <v>16</v>
      </c>
      <c r="O80">
        <v>7</v>
      </c>
      <c r="P80">
        <v>25</v>
      </c>
      <c r="Q80" t="s">
        <v>455</v>
      </c>
      <c r="R80">
        <v>1206</v>
      </c>
      <c r="S80">
        <v>5</v>
      </c>
      <c r="T80" t="s">
        <v>446</v>
      </c>
      <c r="U80">
        <v>839</v>
      </c>
      <c r="X80" t="s">
        <v>914</v>
      </c>
      <c r="Y80">
        <v>36</v>
      </c>
      <c r="Z80" t="s">
        <v>166</v>
      </c>
    </row>
    <row r="81" spans="1:26" x14ac:dyDescent="0.25">
      <c r="A81" s="63" t="s">
        <v>126</v>
      </c>
      <c r="B81" s="85" t="s">
        <v>133</v>
      </c>
      <c r="C81">
        <v>10.06</v>
      </c>
      <c r="D81">
        <v>7</v>
      </c>
      <c r="E81" s="98" t="s">
        <v>471</v>
      </c>
      <c r="F81">
        <v>3</v>
      </c>
      <c r="G81" s="97" t="s">
        <v>121</v>
      </c>
      <c r="H81">
        <v>6</v>
      </c>
      <c r="I81" s="45" t="s">
        <v>421</v>
      </c>
      <c r="J81">
        <v>10</v>
      </c>
      <c r="K81">
        <v>1200</v>
      </c>
      <c r="L81">
        <v>133</v>
      </c>
      <c r="M81">
        <v>1</v>
      </c>
      <c r="N81">
        <v>19</v>
      </c>
      <c r="O81">
        <v>2</v>
      </c>
      <c r="P81">
        <v>25</v>
      </c>
      <c r="Q81" t="s">
        <v>455</v>
      </c>
      <c r="R81">
        <v>1153</v>
      </c>
      <c r="S81">
        <v>4</v>
      </c>
      <c r="T81" t="s">
        <v>435</v>
      </c>
      <c r="U81">
        <v>440</v>
      </c>
      <c r="X81" t="s">
        <v>464</v>
      </c>
      <c r="Y81">
        <v>58</v>
      </c>
      <c r="Z81" t="s">
        <v>20</v>
      </c>
    </row>
    <row r="82" spans="1:26" x14ac:dyDescent="0.25">
      <c r="A82" s="63" t="s">
        <v>126</v>
      </c>
      <c r="B82" s="111" t="s">
        <v>149</v>
      </c>
      <c r="C82">
        <v>10.06</v>
      </c>
      <c r="D82">
        <v>8</v>
      </c>
      <c r="E82" s="103" t="s">
        <v>150</v>
      </c>
      <c r="F82">
        <v>4</v>
      </c>
      <c r="G82" s="72" t="s">
        <v>316</v>
      </c>
      <c r="H82">
        <v>3</v>
      </c>
      <c r="I82" s="45" t="s">
        <v>421</v>
      </c>
      <c r="J82">
        <v>11</v>
      </c>
      <c r="K82">
        <v>1200</v>
      </c>
      <c r="L82">
        <v>126</v>
      </c>
      <c r="M82">
        <v>1</v>
      </c>
      <c r="N82">
        <v>17</v>
      </c>
      <c r="O82">
        <v>9</v>
      </c>
      <c r="P82">
        <v>25</v>
      </c>
      <c r="Q82" t="s">
        <v>455</v>
      </c>
      <c r="R82">
        <v>1079</v>
      </c>
      <c r="S82">
        <v>4</v>
      </c>
      <c r="T82" t="s">
        <v>435</v>
      </c>
      <c r="U82">
        <v>30</v>
      </c>
      <c r="X82" t="s">
        <v>558</v>
      </c>
      <c r="Y82">
        <v>50</v>
      </c>
      <c r="Z82" t="s">
        <v>35</v>
      </c>
    </row>
    <row r="83" spans="1:26" x14ac:dyDescent="0.25">
      <c r="A83" s="63" t="s">
        <v>126</v>
      </c>
      <c r="B83" s="81" t="s">
        <v>162</v>
      </c>
      <c r="C83">
        <v>10.07</v>
      </c>
      <c r="D83">
        <v>2</v>
      </c>
      <c r="E83" s="95" t="s">
        <v>63</v>
      </c>
      <c r="F83">
        <v>3</v>
      </c>
      <c r="G83" s="70" t="s">
        <v>19</v>
      </c>
      <c r="H83">
        <v>7</v>
      </c>
      <c r="I83" s="44" t="s">
        <v>420</v>
      </c>
      <c r="J83">
        <v>4.0999999999999996</v>
      </c>
      <c r="K83">
        <v>1200</v>
      </c>
      <c r="L83">
        <v>122</v>
      </c>
      <c r="M83">
        <v>1</v>
      </c>
      <c r="N83">
        <v>9</v>
      </c>
      <c r="O83">
        <v>7</v>
      </c>
      <c r="P83">
        <v>25</v>
      </c>
      <c r="Q83" t="s">
        <v>450</v>
      </c>
      <c r="R83">
        <v>1026</v>
      </c>
      <c r="S83">
        <v>4</v>
      </c>
      <c r="T83" t="s">
        <v>446</v>
      </c>
      <c r="U83">
        <v>821</v>
      </c>
      <c r="X83">
        <v>4</v>
      </c>
      <c r="Y83">
        <v>47</v>
      </c>
      <c r="Z83" t="s">
        <v>85</v>
      </c>
    </row>
    <row r="84" spans="1:26" x14ac:dyDescent="0.25">
      <c r="A84" s="63" t="s">
        <v>126</v>
      </c>
      <c r="B84" s="80" t="s">
        <v>137</v>
      </c>
      <c r="C84">
        <v>10.08</v>
      </c>
      <c r="D84">
        <v>6</v>
      </c>
      <c r="E84" s="94" t="s">
        <v>38</v>
      </c>
      <c r="F84">
        <v>3</v>
      </c>
      <c r="G84" s="70" t="s">
        <v>19</v>
      </c>
      <c r="H84">
        <v>6</v>
      </c>
      <c r="I84" s="44" t="s">
        <v>420</v>
      </c>
      <c r="J84">
        <v>3.8</v>
      </c>
      <c r="K84">
        <v>1200</v>
      </c>
      <c r="L84">
        <v>130</v>
      </c>
      <c r="M84">
        <v>1</v>
      </c>
      <c r="N84">
        <v>21</v>
      </c>
      <c r="O84">
        <v>5</v>
      </c>
      <c r="P84">
        <v>25</v>
      </c>
      <c r="Q84" t="s">
        <v>461</v>
      </c>
      <c r="R84">
        <v>1113</v>
      </c>
      <c r="S84">
        <v>4</v>
      </c>
      <c r="T84" t="s">
        <v>446</v>
      </c>
      <c r="U84">
        <v>693</v>
      </c>
      <c r="X84" t="s">
        <v>480</v>
      </c>
      <c r="Y84">
        <v>53</v>
      </c>
      <c r="Z84" t="s">
        <v>138</v>
      </c>
    </row>
    <row r="85" spans="1:26" x14ac:dyDescent="0.25">
      <c r="A85" s="63" t="s">
        <v>126</v>
      </c>
      <c r="B85" s="82" t="s">
        <v>127</v>
      </c>
      <c r="C85">
        <v>10.09</v>
      </c>
      <c r="D85">
        <v>9</v>
      </c>
      <c r="E85" s="100" t="s">
        <v>84</v>
      </c>
      <c r="F85">
        <v>7</v>
      </c>
      <c r="G85" s="100" t="s">
        <v>84</v>
      </c>
      <c r="H85">
        <v>6</v>
      </c>
      <c r="I85" s="45" t="s">
        <v>421</v>
      </c>
      <c r="J85">
        <v>10</v>
      </c>
      <c r="K85">
        <v>1200</v>
      </c>
      <c r="L85">
        <v>122</v>
      </c>
      <c r="M85">
        <v>1</v>
      </c>
      <c r="N85">
        <v>8</v>
      </c>
      <c r="O85">
        <v>1</v>
      </c>
      <c r="P85">
        <v>25</v>
      </c>
      <c r="Q85" t="s">
        <v>450</v>
      </c>
      <c r="R85">
        <v>1099</v>
      </c>
      <c r="S85">
        <v>3</v>
      </c>
      <c r="T85" t="s">
        <v>435</v>
      </c>
      <c r="U85">
        <v>335</v>
      </c>
      <c r="X85" t="s">
        <v>600</v>
      </c>
      <c r="Y85">
        <v>64</v>
      </c>
      <c r="Z85" t="s">
        <v>24</v>
      </c>
    </row>
    <row r="86" spans="1:26" x14ac:dyDescent="0.25">
      <c r="A86" s="63" t="s">
        <v>126</v>
      </c>
      <c r="B86" s="111" t="s">
        <v>149</v>
      </c>
      <c r="C86">
        <v>10.09</v>
      </c>
      <c r="D86">
        <v>8</v>
      </c>
      <c r="E86" s="103" t="s">
        <v>150</v>
      </c>
      <c r="F86">
        <v>3</v>
      </c>
      <c r="G86" s="72" t="s">
        <v>316</v>
      </c>
      <c r="H86">
        <v>5</v>
      </c>
      <c r="I86" s="46" t="s">
        <v>422</v>
      </c>
      <c r="J86">
        <v>10</v>
      </c>
      <c r="K86">
        <v>1200</v>
      </c>
      <c r="L86">
        <v>132</v>
      </c>
      <c r="M86">
        <v>1</v>
      </c>
      <c r="N86">
        <v>14</v>
      </c>
      <c r="O86">
        <v>5</v>
      </c>
      <c r="P86">
        <v>25</v>
      </c>
      <c r="Q86" t="s">
        <v>455</v>
      </c>
      <c r="R86">
        <v>1066</v>
      </c>
      <c r="S86">
        <v>4</v>
      </c>
      <c r="T86" t="s">
        <v>446</v>
      </c>
      <c r="U86">
        <v>674</v>
      </c>
      <c r="X86" t="s">
        <v>464</v>
      </c>
      <c r="Y86">
        <v>56</v>
      </c>
      <c r="Z86" t="s">
        <v>35</v>
      </c>
    </row>
    <row r="87" spans="1:26" x14ac:dyDescent="0.25">
      <c r="A87" s="63" t="s">
        <v>126</v>
      </c>
      <c r="B87" s="82" t="s">
        <v>127</v>
      </c>
      <c r="C87">
        <v>10.11</v>
      </c>
      <c r="D87">
        <v>9</v>
      </c>
      <c r="E87" s="100" t="s">
        <v>84</v>
      </c>
      <c r="F87">
        <v>4</v>
      </c>
      <c r="G87" s="109" t="s">
        <v>13</v>
      </c>
      <c r="H87">
        <v>1</v>
      </c>
      <c r="I87" s="45" t="s">
        <v>421</v>
      </c>
      <c r="J87">
        <v>7</v>
      </c>
      <c r="K87">
        <v>1200</v>
      </c>
      <c r="L87">
        <v>135</v>
      </c>
      <c r="M87">
        <v>1</v>
      </c>
      <c r="N87">
        <v>14</v>
      </c>
      <c r="O87">
        <v>5</v>
      </c>
      <c r="P87">
        <v>25</v>
      </c>
      <c r="Q87" t="s">
        <v>455</v>
      </c>
      <c r="R87">
        <v>1082</v>
      </c>
      <c r="S87">
        <v>4</v>
      </c>
      <c r="T87" t="s">
        <v>446</v>
      </c>
      <c r="U87">
        <v>674</v>
      </c>
      <c r="X87" t="s">
        <v>464</v>
      </c>
      <c r="Y87">
        <v>59</v>
      </c>
      <c r="Z87" t="s">
        <v>24</v>
      </c>
    </row>
    <row r="88" spans="1:26" x14ac:dyDescent="0.25">
      <c r="A88" s="63" t="s">
        <v>126</v>
      </c>
      <c r="B88" s="85" t="s">
        <v>133</v>
      </c>
      <c r="C88">
        <v>10.119999999999999</v>
      </c>
      <c r="D88">
        <v>7</v>
      </c>
      <c r="E88" s="98" t="s">
        <v>471</v>
      </c>
      <c r="F88">
        <v>1</v>
      </c>
      <c r="G88" s="97" t="s">
        <v>121</v>
      </c>
      <c r="H88">
        <v>4</v>
      </c>
      <c r="I88" s="44" t="s">
        <v>420</v>
      </c>
      <c r="J88">
        <v>23</v>
      </c>
      <c r="K88">
        <v>1200</v>
      </c>
      <c r="L88">
        <v>127</v>
      </c>
      <c r="M88">
        <v>1</v>
      </c>
      <c r="N88">
        <v>15</v>
      </c>
      <c r="O88">
        <v>1</v>
      </c>
      <c r="P88">
        <v>25</v>
      </c>
      <c r="Q88" t="s">
        <v>455</v>
      </c>
      <c r="R88">
        <v>1160</v>
      </c>
      <c r="S88">
        <v>4</v>
      </c>
      <c r="T88" t="s">
        <v>435</v>
      </c>
      <c r="U88">
        <v>353</v>
      </c>
      <c r="X88" t="s">
        <v>451</v>
      </c>
      <c r="Y88">
        <v>51</v>
      </c>
      <c r="Z88" t="s">
        <v>20</v>
      </c>
    </row>
    <row r="89" spans="1:26" x14ac:dyDescent="0.25">
      <c r="A89" s="63" t="s">
        <v>126</v>
      </c>
      <c r="B89" s="83" t="s">
        <v>152</v>
      </c>
      <c r="C89">
        <v>10.130000000000001</v>
      </c>
      <c r="D89">
        <v>4</v>
      </c>
      <c r="E89" s="99" t="s">
        <v>101</v>
      </c>
      <c r="F89">
        <v>5</v>
      </c>
      <c r="G89" s="73" t="s">
        <v>693</v>
      </c>
      <c r="H89">
        <v>7</v>
      </c>
      <c r="I89" s="46" t="s">
        <v>422</v>
      </c>
      <c r="J89">
        <v>74</v>
      </c>
      <c r="K89">
        <v>1200</v>
      </c>
      <c r="L89">
        <v>130</v>
      </c>
      <c r="M89">
        <v>1</v>
      </c>
      <c r="N89">
        <v>19</v>
      </c>
      <c r="O89">
        <v>2</v>
      </c>
      <c r="P89">
        <v>25</v>
      </c>
      <c r="Q89" t="s">
        <v>455</v>
      </c>
      <c r="R89">
        <v>1033</v>
      </c>
      <c r="S89">
        <v>4</v>
      </c>
      <c r="T89" t="s">
        <v>435</v>
      </c>
      <c r="U89">
        <v>440</v>
      </c>
      <c r="X89">
        <v>2</v>
      </c>
      <c r="Y89">
        <v>55</v>
      </c>
      <c r="Z89" t="s">
        <v>111</v>
      </c>
    </row>
    <row r="90" spans="1:26" x14ac:dyDescent="0.25">
      <c r="A90" s="63" t="s">
        <v>126</v>
      </c>
      <c r="B90" s="106" t="s">
        <v>144</v>
      </c>
      <c r="C90">
        <v>10.15</v>
      </c>
      <c r="D90">
        <v>11</v>
      </c>
      <c r="E90" s="59" t="s">
        <v>53</v>
      </c>
      <c r="F90">
        <v>2</v>
      </c>
      <c r="G90" s="72" t="s">
        <v>316</v>
      </c>
      <c r="H90">
        <v>1</v>
      </c>
      <c r="I90" s="45" t="s">
        <v>421</v>
      </c>
      <c r="J90">
        <v>7.3</v>
      </c>
      <c r="K90">
        <v>1200</v>
      </c>
      <c r="L90">
        <v>119</v>
      </c>
      <c r="M90">
        <v>1</v>
      </c>
      <c r="N90">
        <v>14</v>
      </c>
      <c r="O90">
        <v>5</v>
      </c>
      <c r="P90">
        <v>25</v>
      </c>
      <c r="Q90" t="s">
        <v>455</v>
      </c>
      <c r="R90">
        <v>1123</v>
      </c>
      <c r="S90">
        <v>4</v>
      </c>
      <c r="T90" t="s">
        <v>446</v>
      </c>
      <c r="U90">
        <v>675</v>
      </c>
      <c r="X90" t="s">
        <v>480</v>
      </c>
      <c r="Y90">
        <v>44</v>
      </c>
      <c r="Z90" t="s">
        <v>145</v>
      </c>
    </row>
    <row r="91" spans="1:26" x14ac:dyDescent="0.25">
      <c r="A91" s="63" t="s">
        <v>126</v>
      </c>
      <c r="B91" s="80" t="s">
        <v>137</v>
      </c>
      <c r="C91">
        <v>10.17</v>
      </c>
      <c r="D91">
        <v>6</v>
      </c>
      <c r="E91" s="94" t="s">
        <v>38</v>
      </c>
      <c r="F91">
        <v>5</v>
      </c>
      <c r="G91" s="70" t="s">
        <v>19</v>
      </c>
      <c r="H91">
        <v>7</v>
      </c>
      <c r="I91" s="45" t="s">
        <v>421</v>
      </c>
      <c r="J91">
        <v>3.5</v>
      </c>
      <c r="K91">
        <v>1200</v>
      </c>
      <c r="L91">
        <v>123</v>
      </c>
      <c r="M91">
        <v>1</v>
      </c>
      <c r="N91">
        <v>16</v>
      </c>
      <c r="O91">
        <v>4</v>
      </c>
      <c r="P91">
        <v>25</v>
      </c>
      <c r="Q91" t="s">
        <v>455</v>
      </c>
      <c r="R91">
        <v>1107</v>
      </c>
      <c r="S91">
        <v>4</v>
      </c>
      <c r="T91" t="s">
        <v>446</v>
      </c>
      <c r="U91">
        <v>598</v>
      </c>
      <c r="X91" t="s">
        <v>464</v>
      </c>
      <c r="Y91">
        <v>47</v>
      </c>
      <c r="Z91" t="s">
        <v>138</v>
      </c>
    </row>
    <row r="92" spans="1:26" x14ac:dyDescent="0.25">
      <c r="A92" s="63" t="s">
        <v>126</v>
      </c>
      <c r="B92" s="106" t="s">
        <v>144</v>
      </c>
      <c r="C92">
        <v>10.17</v>
      </c>
      <c r="D92">
        <v>11</v>
      </c>
      <c r="E92" s="59" t="s">
        <v>53</v>
      </c>
      <c r="F92">
        <v>6</v>
      </c>
      <c r="G92" s="59" t="s">
        <v>53</v>
      </c>
      <c r="H92">
        <v>5</v>
      </c>
      <c r="I92" s="44" t="s">
        <v>420</v>
      </c>
      <c r="J92">
        <v>4.0999999999999996</v>
      </c>
      <c r="K92">
        <v>1200</v>
      </c>
      <c r="L92">
        <v>130</v>
      </c>
      <c r="M92">
        <v>1</v>
      </c>
      <c r="N92">
        <v>17</v>
      </c>
      <c r="O92">
        <v>9</v>
      </c>
      <c r="P92">
        <v>25</v>
      </c>
      <c r="Q92" t="s">
        <v>455</v>
      </c>
      <c r="R92">
        <v>1143</v>
      </c>
      <c r="S92">
        <v>4</v>
      </c>
      <c r="T92" t="s">
        <v>446</v>
      </c>
      <c r="U92">
        <v>34</v>
      </c>
      <c r="X92" t="s">
        <v>456</v>
      </c>
      <c r="Y92">
        <v>53</v>
      </c>
      <c r="Z92" t="s">
        <v>145</v>
      </c>
    </row>
    <row r="93" spans="1:26" x14ac:dyDescent="0.25">
      <c r="A93" s="63" t="s">
        <v>126</v>
      </c>
      <c r="B93" s="85" t="s">
        <v>133</v>
      </c>
      <c r="C93">
        <v>10.19</v>
      </c>
      <c r="D93">
        <v>7</v>
      </c>
      <c r="E93" s="98" t="s">
        <v>471</v>
      </c>
      <c r="F93">
        <v>3</v>
      </c>
      <c r="G93" s="102" t="s">
        <v>29</v>
      </c>
      <c r="H93">
        <v>6</v>
      </c>
      <c r="I93" s="45" t="s">
        <v>421</v>
      </c>
      <c r="J93">
        <v>9.1</v>
      </c>
      <c r="K93">
        <v>1200</v>
      </c>
      <c r="L93">
        <v>133</v>
      </c>
      <c r="M93">
        <v>1</v>
      </c>
      <c r="N93">
        <v>12</v>
      </c>
      <c r="O93">
        <v>3</v>
      </c>
      <c r="P93">
        <v>25</v>
      </c>
      <c r="Q93" t="s">
        <v>450</v>
      </c>
      <c r="R93">
        <v>1159</v>
      </c>
      <c r="S93">
        <v>4</v>
      </c>
      <c r="T93" t="s">
        <v>446</v>
      </c>
      <c r="U93">
        <v>498</v>
      </c>
      <c r="X93" t="s">
        <v>480</v>
      </c>
      <c r="Y93">
        <v>58</v>
      </c>
      <c r="Z93" t="s">
        <v>20</v>
      </c>
    </row>
    <row r="94" spans="1:26" x14ac:dyDescent="0.25">
      <c r="A94" s="63" t="s">
        <v>126</v>
      </c>
      <c r="B94" s="111" t="s">
        <v>149</v>
      </c>
      <c r="C94">
        <v>10.210000000000001</v>
      </c>
      <c r="D94">
        <v>8</v>
      </c>
      <c r="E94" s="103" t="s">
        <v>150</v>
      </c>
      <c r="F94">
        <v>7</v>
      </c>
      <c r="G94" s="95" t="s">
        <v>63</v>
      </c>
      <c r="H94">
        <v>3</v>
      </c>
      <c r="I94" s="46" t="s">
        <v>422</v>
      </c>
      <c r="J94">
        <v>9.9</v>
      </c>
      <c r="K94">
        <v>1200</v>
      </c>
      <c r="L94">
        <v>134</v>
      </c>
      <c r="M94">
        <v>1</v>
      </c>
      <c r="N94">
        <v>16</v>
      </c>
      <c r="O94">
        <v>4</v>
      </c>
      <c r="P94">
        <v>25</v>
      </c>
      <c r="Q94" t="s">
        <v>455</v>
      </c>
      <c r="R94">
        <v>1059</v>
      </c>
      <c r="S94">
        <v>4</v>
      </c>
      <c r="T94" t="s">
        <v>446</v>
      </c>
      <c r="U94">
        <v>598</v>
      </c>
      <c r="X94" t="s">
        <v>521</v>
      </c>
      <c r="Y94">
        <v>58</v>
      </c>
      <c r="Z94" t="s">
        <v>35</v>
      </c>
    </row>
    <row r="95" spans="1:26" x14ac:dyDescent="0.25">
      <c r="A95" s="63" t="s">
        <v>126</v>
      </c>
      <c r="B95" s="85" t="s">
        <v>133</v>
      </c>
      <c r="C95">
        <v>10.220000000000001</v>
      </c>
      <c r="D95">
        <v>7</v>
      </c>
      <c r="E95" s="98" t="s">
        <v>471</v>
      </c>
      <c r="F95">
        <v>3</v>
      </c>
      <c r="G95" s="97" t="s">
        <v>121</v>
      </c>
      <c r="H95">
        <v>6</v>
      </c>
      <c r="I95" s="45" t="s">
        <v>421</v>
      </c>
      <c r="J95">
        <v>13</v>
      </c>
      <c r="K95">
        <v>1200</v>
      </c>
      <c r="L95">
        <v>134</v>
      </c>
      <c r="M95">
        <v>1</v>
      </c>
      <c r="N95">
        <v>5</v>
      </c>
      <c r="O95">
        <v>2</v>
      </c>
      <c r="P95">
        <v>25</v>
      </c>
      <c r="Q95" t="s">
        <v>450</v>
      </c>
      <c r="R95">
        <v>1157</v>
      </c>
      <c r="S95">
        <v>4</v>
      </c>
      <c r="T95" t="s">
        <v>435</v>
      </c>
      <c r="U95">
        <v>399</v>
      </c>
      <c r="X95" t="s">
        <v>521</v>
      </c>
      <c r="Y95">
        <v>58</v>
      </c>
      <c r="Z95" t="s">
        <v>20</v>
      </c>
    </row>
    <row r="96" spans="1:26" x14ac:dyDescent="0.25">
      <c r="A96" s="63" t="s">
        <v>126</v>
      </c>
      <c r="B96" s="79" t="s">
        <v>130</v>
      </c>
      <c r="C96">
        <v>10.26</v>
      </c>
      <c r="D96">
        <v>1</v>
      </c>
      <c r="E96" s="102" t="s">
        <v>29</v>
      </c>
      <c r="F96">
        <v>3</v>
      </c>
      <c r="G96" s="61" t="s">
        <v>49</v>
      </c>
      <c r="H96">
        <v>5</v>
      </c>
      <c r="I96" s="44" t="s">
        <v>420</v>
      </c>
      <c r="J96">
        <v>8.4</v>
      </c>
      <c r="K96">
        <v>1200</v>
      </c>
      <c r="L96">
        <v>128</v>
      </c>
      <c r="M96">
        <v>1</v>
      </c>
      <c r="N96">
        <v>11</v>
      </c>
      <c r="O96">
        <v>6</v>
      </c>
      <c r="P96">
        <v>25</v>
      </c>
      <c r="Q96" t="s">
        <v>455</v>
      </c>
      <c r="R96">
        <v>1098</v>
      </c>
      <c r="S96">
        <v>4</v>
      </c>
      <c r="T96" t="s">
        <v>446</v>
      </c>
      <c r="U96">
        <v>753</v>
      </c>
      <c r="X96" t="s">
        <v>480</v>
      </c>
      <c r="Y96">
        <v>53</v>
      </c>
      <c r="Z96" t="s">
        <v>59</v>
      </c>
    </row>
    <row r="97" spans="1:26" x14ac:dyDescent="0.25">
      <c r="A97" s="63" t="s">
        <v>126</v>
      </c>
      <c r="B97" s="83" t="s">
        <v>152</v>
      </c>
      <c r="C97">
        <v>10.26</v>
      </c>
      <c r="D97">
        <v>4</v>
      </c>
      <c r="E97" s="99" t="s">
        <v>101</v>
      </c>
      <c r="F97">
        <v>9</v>
      </c>
      <c r="G97" s="73" t="s">
        <v>693</v>
      </c>
      <c r="H97">
        <v>9</v>
      </c>
      <c r="I97" s="46" t="s">
        <v>422</v>
      </c>
      <c r="J97">
        <v>24</v>
      </c>
      <c r="K97">
        <v>1200</v>
      </c>
      <c r="L97">
        <v>130</v>
      </c>
      <c r="M97">
        <v>1</v>
      </c>
      <c r="N97">
        <v>19</v>
      </c>
      <c r="O97">
        <v>3</v>
      </c>
      <c r="P97">
        <v>25</v>
      </c>
      <c r="Q97" t="s">
        <v>455</v>
      </c>
      <c r="R97">
        <v>1034</v>
      </c>
      <c r="S97">
        <v>4</v>
      </c>
      <c r="T97" t="s">
        <v>446</v>
      </c>
      <c r="U97">
        <v>517</v>
      </c>
      <c r="X97" t="s">
        <v>488</v>
      </c>
      <c r="Y97">
        <v>54</v>
      </c>
      <c r="Z97" t="s">
        <v>111</v>
      </c>
    </row>
    <row r="98" spans="1:26" x14ac:dyDescent="0.25">
      <c r="A98" s="63" t="s">
        <v>126</v>
      </c>
      <c r="B98" s="86" t="s">
        <v>158</v>
      </c>
      <c r="C98">
        <v>10.3</v>
      </c>
      <c r="D98">
        <v>3</v>
      </c>
      <c r="E98" s="104" t="s">
        <v>524</v>
      </c>
      <c r="F98">
        <v>4</v>
      </c>
      <c r="G98" s="99" t="s">
        <v>101</v>
      </c>
      <c r="H98">
        <v>3</v>
      </c>
      <c r="I98" s="44" t="s">
        <v>420</v>
      </c>
      <c r="J98">
        <v>4</v>
      </c>
      <c r="K98">
        <v>1200</v>
      </c>
      <c r="L98">
        <v>119</v>
      </c>
      <c r="M98">
        <v>1</v>
      </c>
      <c r="N98">
        <v>5</v>
      </c>
      <c r="O98">
        <v>3</v>
      </c>
      <c r="P98">
        <v>25</v>
      </c>
      <c r="Q98" t="s">
        <v>445</v>
      </c>
      <c r="R98">
        <v>1090</v>
      </c>
      <c r="S98">
        <v>4</v>
      </c>
      <c r="T98" t="s">
        <v>435</v>
      </c>
      <c r="U98">
        <v>480</v>
      </c>
      <c r="X98">
        <v>2</v>
      </c>
      <c r="Y98">
        <v>41</v>
      </c>
      <c r="Z98" t="s">
        <v>106</v>
      </c>
    </row>
    <row r="99" spans="1:26" x14ac:dyDescent="0.25">
      <c r="A99" s="63" t="s">
        <v>126</v>
      </c>
      <c r="B99" s="81" t="s">
        <v>162</v>
      </c>
      <c r="C99">
        <v>10.35</v>
      </c>
      <c r="D99">
        <v>2</v>
      </c>
      <c r="E99" s="95" t="s">
        <v>63</v>
      </c>
      <c r="F99">
        <v>8</v>
      </c>
      <c r="G99" s="109" t="s">
        <v>13</v>
      </c>
      <c r="H99">
        <v>1</v>
      </c>
      <c r="I99" s="45" t="s">
        <v>421</v>
      </c>
      <c r="J99">
        <v>5</v>
      </c>
      <c r="K99">
        <v>1200</v>
      </c>
      <c r="L99">
        <v>130</v>
      </c>
      <c r="M99">
        <v>1</v>
      </c>
      <c r="N99">
        <v>21</v>
      </c>
      <c r="O99">
        <v>5</v>
      </c>
      <c r="P99">
        <v>25</v>
      </c>
      <c r="Q99" t="s">
        <v>461</v>
      </c>
      <c r="R99">
        <v>1025</v>
      </c>
      <c r="S99">
        <v>4</v>
      </c>
      <c r="T99" t="s">
        <v>446</v>
      </c>
      <c r="U99">
        <v>693</v>
      </c>
      <c r="X99" t="s">
        <v>519</v>
      </c>
      <c r="Y99">
        <v>53</v>
      </c>
      <c r="Z99" t="s">
        <v>85</v>
      </c>
    </row>
    <row r="100" spans="1:26" x14ac:dyDescent="0.25">
      <c r="A100" s="63" t="s">
        <v>126</v>
      </c>
      <c r="B100" s="87" t="s">
        <v>155</v>
      </c>
      <c r="C100">
        <v>10.38</v>
      </c>
      <c r="D100">
        <v>12</v>
      </c>
      <c r="E100" s="110" t="s">
        <v>105</v>
      </c>
      <c r="F100">
        <v>7</v>
      </c>
      <c r="G100" s="100" t="s">
        <v>84</v>
      </c>
      <c r="H100">
        <v>3</v>
      </c>
      <c r="I100" s="44" t="s">
        <v>420</v>
      </c>
      <c r="J100">
        <v>13</v>
      </c>
      <c r="K100">
        <v>1200</v>
      </c>
      <c r="L100">
        <v>125</v>
      </c>
      <c r="M100">
        <v>1</v>
      </c>
      <c r="N100">
        <v>19</v>
      </c>
      <c r="O100">
        <v>2</v>
      </c>
      <c r="P100">
        <v>25</v>
      </c>
      <c r="Q100" t="s">
        <v>455</v>
      </c>
      <c r="R100">
        <v>1067</v>
      </c>
      <c r="S100">
        <v>4</v>
      </c>
      <c r="T100" t="s">
        <v>435</v>
      </c>
      <c r="U100">
        <v>440</v>
      </c>
      <c r="X100" t="s">
        <v>474</v>
      </c>
      <c r="Y100">
        <v>50</v>
      </c>
      <c r="Z100" t="s">
        <v>45</v>
      </c>
    </row>
    <row r="101" spans="1:26" x14ac:dyDescent="0.25">
      <c r="A101" s="63" t="s">
        <v>126</v>
      </c>
      <c r="B101" s="86" t="s">
        <v>158</v>
      </c>
      <c r="C101">
        <v>10.39</v>
      </c>
      <c r="D101">
        <v>3</v>
      </c>
      <c r="E101" s="104" t="s">
        <v>524</v>
      </c>
      <c r="F101">
        <v>3</v>
      </c>
      <c r="G101" s="99" t="s">
        <v>101</v>
      </c>
      <c r="H101">
        <v>7</v>
      </c>
      <c r="I101" s="44" t="s">
        <v>420</v>
      </c>
      <c r="J101">
        <v>11</v>
      </c>
      <c r="K101">
        <v>1200</v>
      </c>
      <c r="L101">
        <v>122</v>
      </c>
      <c r="M101">
        <v>1</v>
      </c>
      <c r="N101">
        <v>15</v>
      </c>
      <c r="O101">
        <v>1</v>
      </c>
      <c r="P101">
        <v>25</v>
      </c>
      <c r="Q101" t="s">
        <v>455</v>
      </c>
      <c r="R101">
        <v>1116</v>
      </c>
      <c r="S101">
        <v>4</v>
      </c>
      <c r="T101" t="s">
        <v>435</v>
      </c>
      <c r="U101">
        <v>352</v>
      </c>
      <c r="X101" t="s">
        <v>464</v>
      </c>
      <c r="Y101">
        <v>45</v>
      </c>
      <c r="Z101" t="s">
        <v>106</v>
      </c>
    </row>
    <row r="102" spans="1:26" x14ac:dyDescent="0.25">
      <c r="A102" s="63" t="s">
        <v>126</v>
      </c>
      <c r="B102" s="79" t="s">
        <v>130</v>
      </c>
      <c r="C102">
        <v>10.48</v>
      </c>
      <c r="D102">
        <v>1</v>
      </c>
      <c r="E102" s="102" t="s">
        <v>29</v>
      </c>
      <c r="F102">
        <v>6</v>
      </c>
      <c r="G102" s="73" t="s">
        <v>693</v>
      </c>
      <c r="H102">
        <v>3</v>
      </c>
      <c r="I102" s="44" t="s">
        <v>420</v>
      </c>
      <c r="J102">
        <v>2.7</v>
      </c>
      <c r="K102">
        <v>1200</v>
      </c>
      <c r="L102">
        <v>124</v>
      </c>
      <c r="M102">
        <v>1</v>
      </c>
      <c r="N102">
        <v>14</v>
      </c>
      <c r="O102">
        <v>5</v>
      </c>
      <c r="P102">
        <v>25</v>
      </c>
      <c r="Q102" t="s">
        <v>455</v>
      </c>
      <c r="R102">
        <v>1104</v>
      </c>
      <c r="S102">
        <v>4</v>
      </c>
      <c r="T102" t="s">
        <v>446</v>
      </c>
      <c r="U102">
        <v>673</v>
      </c>
      <c r="X102" t="s">
        <v>541</v>
      </c>
      <c r="Y102">
        <v>49</v>
      </c>
      <c r="Z102" t="s">
        <v>59</v>
      </c>
    </row>
    <row r="103" spans="1:26" x14ac:dyDescent="0.25">
      <c r="A103" s="63" t="s">
        <v>126</v>
      </c>
      <c r="B103" s="82" t="s">
        <v>127</v>
      </c>
      <c r="C103">
        <v>10.5</v>
      </c>
      <c r="D103">
        <v>9</v>
      </c>
      <c r="E103" s="100" t="s">
        <v>84</v>
      </c>
      <c r="F103">
        <v>12</v>
      </c>
      <c r="G103" s="103" t="s">
        <v>150</v>
      </c>
      <c r="H103">
        <v>11</v>
      </c>
      <c r="I103" s="47" t="s">
        <v>423</v>
      </c>
      <c r="J103">
        <v>65</v>
      </c>
      <c r="K103">
        <v>1200</v>
      </c>
      <c r="L103">
        <v>118</v>
      </c>
      <c r="M103">
        <v>1</v>
      </c>
      <c r="N103">
        <v>19</v>
      </c>
      <c r="O103">
        <v>3</v>
      </c>
      <c r="P103">
        <v>25</v>
      </c>
      <c r="Q103" t="s">
        <v>455</v>
      </c>
      <c r="R103">
        <v>1106</v>
      </c>
      <c r="S103">
        <v>3</v>
      </c>
      <c r="T103" t="s">
        <v>446</v>
      </c>
      <c r="U103">
        <v>522</v>
      </c>
      <c r="X103" t="s">
        <v>488</v>
      </c>
      <c r="Y103">
        <v>63</v>
      </c>
      <c r="Z103" t="s">
        <v>24</v>
      </c>
    </row>
    <row r="104" spans="1:26" x14ac:dyDescent="0.25">
      <c r="A104" s="63" t="s">
        <v>126</v>
      </c>
      <c r="B104" s="82" t="s">
        <v>127</v>
      </c>
      <c r="C104">
        <v>10.51</v>
      </c>
      <c r="D104">
        <v>9</v>
      </c>
      <c r="E104" s="100" t="s">
        <v>84</v>
      </c>
      <c r="F104">
        <v>10</v>
      </c>
      <c r="G104" s="103" t="s">
        <v>150</v>
      </c>
      <c r="H104">
        <v>5</v>
      </c>
      <c r="I104" s="45" t="s">
        <v>421</v>
      </c>
      <c r="J104">
        <v>7.9</v>
      </c>
      <c r="K104">
        <v>1200</v>
      </c>
      <c r="L104">
        <v>134</v>
      </c>
      <c r="M104">
        <v>1</v>
      </c>
      <c r="N104">
        <v>9</v>
      </c>
      <c r="O104">
        <v>7</v>
      </c>
      <c r="P104">
        <v>25</v>
      </c>
      <c r="Q104" t="s">
        <v>450</v>
      </c>
      <c r="R104">
        <v>1090</v>
      </c>
      <c r="S104">
        <v>4</v>
      </c>
      <c r="T104" t="s">
        <v>446</v>
      </c>
      <c r="U104">
        <v>821</v>
      </c>
      <c r="X104" t="s">
        <v>650</v>
      </c>
      <c r="Y104">
        <v>59</v>
      </c>
      <c r="Z104" t="s">
        <v>24</v>
      </c>
    </row>
    <row r="105" spans="1:26" x14ac:dyDescent="0.25">
      <c r="A105" s="63" t="s">
        <v>126</v>
      </c>
      <c r="B105" s="87" t="s">
        <v>155</v>
      </c>
      <c r="C105">
        <v>10.56</v>
      </c>
      <c r="D105">
        <v>12</v>
      </c>
      <c r="E105" s="110" t="s">
        <v>105</v>
      </c>
      <c r="F105">
        <v>9</v>
      </c>
      <c r="G105" s="96" t="s">
        <v>58</v>
      </c>
      <c r="H105">
        <v>6</v>
      </c>
      <c r="I105" s="44" t="s">
        <v>420</v>
      </c>
      <c r="J105">
        <v>13</v>
      </c>
      <c r="K105">
        <v>1200</v>
      </c>
      <c r="L105">
        <v>123</v>
      </c>
      <c r="M105">
        <v>1</v>
      </c>
      <c r="N105">
        <v>17</v>
      </c>
      <c r="O105">
        <v>9</v>
      </c>
      <c r="P105">
        <v>25</v>
      </c>
      <c r="Q105" t="s">
        <v>455</v>
      </c>
      <c r="R105">
        <v>1089</v>
      </c>
      <c r="S105">
        <v>4</v>
      </c>
      <c r="T105" t="s">
        <v>435</v>
      </c>
      <c r="U105">
        <v>30</v>
      </c>
      <c r="X105" t="s">
        <v>436</v>
      </c>
      <c r="Y105">
        <v>47</v>
      </c>
      <c r="Z105" t="s">
        <v>45</v>
      </c>
    </row>
    <row r="106" spans="1:26" x14ac:dyDescent="0.25">
      <c r="A106" s="63" t="s">
        <v>126</v>
      </c>
      <c r="B106" s="83" t="s">
        <v>152</v>
      </c>
      <c r="C106">
        <v>10.57</v>
      </c>
      <c r="D106">
        <v>4</v>
      </c>
      <c r="E106" s="99" t="s">
        <v>101</v>
      </c>
      <c r="F106">
        <v>6</v>
      </c>
      <c r="G106" s="59" t="s">
        <v>53</v>
      </c>
      <c r="H106">
        <v>3</v>
      </c>
      <c r="I106" s="45" t="s">
        <v>421</v>
      </c>
      <c r="J106">
        <v>5.9</v>
      </c>
      <c r="K106">
        <v>1200</v>
      </c>
      <c r="L106">
        <v>128</v>
      </c>
      <c r="M106">
        <v>1</v>
      </c>
      <c r="N106">
        <v>14</v>
      </c>
      <c r="O106">
        <v>5</v>
      </c>
      <c r="P106">
        <v>25</v>
      </c>
      <c r="Q106" t="s">
        <v>455</v>
      </c>
      <c r="R106">
        <v>1038</v>
      </c>
      <c r="S106">
        <v>4</v>
      </c>
      <c r="T106" t="s">
        <v>446</v>
      </c>
      <c r="U106">
        <v>675</v>
      </c>
      <c r="X106" t="s">
        <v>474</v>
      </c>
      <c r="Y106">
        <v>53</v>
      </c>
      <c r="Z106" t="s">
        <v>111</v>
      </c>
    </row>
    <row r="107" spans="1:26" x14ac:dyDescent="0.25">
      <c r="A107" s="63" t="s">
        <v>126</v>
      </c>
      <c r="B107" s="106" t="s">
        <v>144</v>
      </c>
      <c r="C107">
        <v>10.59</v>
      </c>
      <c r="D107">
        <v>11</v>
      </c>
      <c r="E107" s="59" t="s">
        <v>53</v>
      </c>
      <c r="F107">
        <v>2</v>
      </c>
      <c r="G107" s="72" t="s">
        <v>316</v>
      </c>
      <c r="H107">
        <v>1</v>
      </c>
      <c r="I107" s="44" t="s">
        <v>420</v>
      </c>
      <c r="J107">
        <v>4.8</v>
      </c>
      <c r="K107">
        <v>1200</v>
      </c>
      <c r="L107">
        <v>121</v>
      </c>
      <c r="M107">
        <v>1</v>
      </c>
      <c r="N107">
        <v>4</v>
      </c>
      <c r="O107">
        <v>6</v>
      </c>
      <c r="P107">
        <v>25</v>
      </c>
      <c r="Q107" t="s">
        <v>450</v>
      </c>
      <c r="R107">
        <v>1140</v>
      </c>
      <c r="S107">
        <v>4</v>
      </c>
      <c r="T107" t="s">
        <v>499</v>
      </c>
      <c r="U107">
        <v>730</v>
      </c>
      <c r="X107" t="s">
        <v>456</v>
      </c>
      <c r="Y107">
        <v>45</v>
      </c>
      <c r="Z107" t="s">
        <v>145</v>
      </c>
    </row>
    <row r="108" spans="1:26" x14ac:dyDescent="0.25">
      <c r="A108" s="63" t="s">
        <v>126</v>
      </c>
      <c r="B108" s="81" t="s">
        <v>162</v>
      </c>
      <c r="C108">
        <v>10.59</v>
      </c>
      <c r="D108">
        <v>2</v>
      </c>
      <c r="E108" s="95" t="s">
        <v>63</v>
      </c>
      <c r="F108">
        <v>8</v>
      </c>
      <c r="G108" s="108" t="s">
        <v>389</v>
      </c>
      <c r="H108">
        <v>4</v>
      </c>
      <c r="I108" s="44" t="s">
        <v>420</v>
      </c>
      <c r="J108">
        <v>10</v>
      </c>
      <c r="K108">
        <v>1200</v>
      </c>
      <c r="L108">
        <v>127</v>
      </c>
      <c r="M108">
        <v>1</v>
      </c>
      <c r="N108">
        <v>19</v>
      </c>
      <c r="O108">
        <v>2</v>
      </c>
      <c r="P108">
        <v>25</v>
      </c>
      <c r="Q108" t="s">
        <v>455</v>
      </c>
      <c r="R108">
        <v>1041</v>
      </c>
      <c r="S108">
        <v>4</v>
      </c>
      <c r="T108" t="s">
        <v>435</v>
      </c>
      <c r="U108">
        <v>440</v>
      </c>
      <c r="X108" t="s">
        <v>699</v>
      </c>
      <c r="Y108">
        <v>52</v>
      </c>
      <c r="Z108" t="s">
        <v>85</v>
      </c>
    </row>
    <row r="109" spans="1:26" x14ac:dyDescent="0.25">
      <c r="A109" s="63" t="s">
        <v>126</v>
      </c>
      <c r="B109" s="82" t="s">
        <v>127</v>
      </c>
      <c r="C109">
        <v>10.7</v>
      </c>
      <c r="D109">
        <v>9</v>
      </c>
      <c r="E109" s="100" t="s">
        <v>84</v>
      </c>
      <c r="F109">
        <v>10</v>
      </c>
      <c r="G109" s="103" t="s">
        <v>150</v>
      </c>
      <c r="H109">
        <v>9</v>
      </c>
      <c r="I109" s="46" t="s">
        <v>422</v>
      </c>
      <c r="J109">
        <v>17</v>
      </c>
      <c r="K109">
        <v>1200</v>
      </c>
      <c r="L109">
        <v>121</v>
      </c>
      <c r="M109">
        <v>1</v>
      </c>
      <c r="N109">
        <v>5</v>
      </c>
      <c r="O109">
        <v>3</v>
      </c>
      <c r="P109">
        <v>25</v>
      </c>
      <c r="Q109" t="s">
        <v>445</v>
      </c>
      <c r="R109">
        <v>1102</v>
      </c>
      <c r="S109">
        <v>3</v>
      </c>
      <c r="T109" t="s">
        <v>435</v>
      </c>
      <c r="U109">
        <v>484</v>
      </c>
      <c r="X109" t="s">
        <v>436</v>
      </c>
      <c r="Y109">
        <v>64</v>
      </c>
      <c r="Z109" t="s">
        <v>24</v>
      </c>
    </row>
    <row r="110" spans="1:26" x14ac:dyDescent="0.25">
      <c r="A110" s="63" t="s">
        <v>126</v>
      </c>
      <c r="B110" s="81" t="s">
        <v>162</v>
      </c>
      <c r="C110">
        <v>10.71</v>
      </c>
      <c r="D110">
        <v>2</v>
      </c>
      <c r="E110" s="95" t="s">
        <v>63</v>
      </c>
      <c r="F110">
        <v>11</v>
      </c>
      <c r="G110" s="95" t="s">
        <v>63</v>
      </c>
      <c r="H110">
        <v>11</v>
      </c>
      <c r="I110" s="45" t="s">
        <v>421</v>
      </c>
      <c r="J110">
        <v>8.6</v>
      </c>
      <c r="K110">
        <v>1200</v>
      </c>
      <c r="L110">
        <v>121</v>
      </c>
      <c r="M110">
        <v>1</v>
      </c>
      <c r="N110">
        <v>17</v>
      </c>
      <c r="O110">
        <v>9</v>
      </c>
      <c r="P110">
        <v>25</v>
      </c>
      <c r="Q110" t="s">
        <v>455</v>
      </c>
      <c r="R110">
        <v>1018</v>
      </c>
      <c r="S110">
        <v>4</v>
      </c>
      <c r="T110" t="s">
        <v>446</v>
      </c>
      <c r="U110">
        <v>34</v>
      </c>
      <c r="X110" t="s">
        <v>436</v>
      </c>
      <c r="Y110">
        <v>44</v>
      </c>
      <c r="Z110" t="s">
        <v>85</v>
      </c>
    </row>
    <row r="111" spans="1:26" x14ac:dyDescent="0.25">
      <c r="A111" s="63" t="s">
        <v>126</v>
      </c>
      <c r="B111" s="111" t="s">
        <v>149</v>
      </c>
      <c r="C111">
        <v>10.73</v>
      </c>
      <c r="D111">
        <v>8</v>
      </c>
      <c r="E111" s="103" t="s">
        <v>150</v>
      </c>
      <c r="F111">
        <v>6</v>
      </c>
      <c r="G111" s="95" t="s">
        <v>63</v>
      </c>
      <c r="H111">
        <v>3</v>
      </c>
      <c r="I111" s="45" t="s">
        <v>421</v>
      </c>
      <c r="J111">
        <v>11</v>
      </c>
      <c r="K111">
        <v>1200</v>
      </c>
      <c r="L111">
        <v>135</v>
      </c>
      <c r="M111">
        <v>1</v>
      </c>
      <c r="N111">
        <v>11</v>
      </c>
      <c r="O111">
        <v>6</v>
      </c>
      <c r="P111">
        <v>25</v>
      </c>
      <c r="Q111" t="s">
        <v>455</v>
      </c>
      <c r="R111">
        <v>1085</v>
      </c>
      <c r="S111">
        <v>4</v>
      </c>
      <c r="T111" t="s">
        <v>446</v>
      </c>
      <c r="U111">
        <v>750</v>
      </c>
      <c r="X111" t="s">
        <v>456</v>
      </c>
      <c r="Y111">
        <v>56</v>
      </c>
      <c r="Z111" t="s">
        <v>35</v>
      </c>
    </row>
    <row r="112" spans="1:26" x14ac:dyDescent="0.25">
      <c r="A112" s="63" t="s">
        <v>126</v>
      </c>
      <c r="B112" s="83" t="s">
        <v>152</v>
      </c>
      <c r="C112">
        <v>10.8</v>
      </c>
      <c r="D112">
        <v>4</v>
      </c>
      <c r="E112" s="99" t="s">
        <v>101</v>
      </c>
      <c r="F112">
        <v>11</v>
      </c>
      <c r="G112" s="103" t="s">
        <v>150</v>
      </c>
      <c r="H112">
        <v>8</v>
      </c>
      <c r="I112" s="47" t="s">
        <v>423</v>
      </c>
      <c r="J112">
        <v>13</v>
      </c>
      <c r="K112">
        <v>1200</v>
      </c>
      <c r="L112">
        <v>132</v>
      </c>
      <c r="M112">
        <v>1</v>
      </c>
      <c r="N112">
        <v>22</v>
      </c>
      <c r="O112">
        <v>1</v>
      </c>
      <c r="P112">
        <v>25</v>
      </c>
      <c r="Q112" t="s">
        <v>461</v>
      </c>
      <c r="R112">
        <v>1038</v>
      </c>
      <c r="S112">
        <v>4</v>
      </c>
      <c r="T112" t="s">
        <v>435</v>
      </c>
      <c r="U112">
        <v>368</v>
      </c>
      <c r="X112" t="s">
        <v>459</v>
      </c>
      <c r="Y112">
        <v>57</v>
      </c>
      <c r="Z112" t="s">
        <v>111</v>
      </c>
    </row>
    <row r="113" spans="1:26" x14ac:dyDescent="0.25">
      <c r="A113" s="63" t="s">
        <v>126</v>
      </c>
      <c r="B113" s="85" t="s">
        <v>133</v>
      </c>
      <c r="C113">
        <v>10.91</v>
      </c>
      <c r="D113">
        <v>7</v>
      </c>
      <c r="E113" s="98" t="s">
        <v>471</v>
      </c>
      <c r="F113">
        <v>7</v>
      </c>
      <c r="G113" s="97" t="s">
        <v>121</v>
      </c>
      <c r="H113">
        <v>3</v>
      </c>
      <c r="I113" s="45" t="s">
        <v>421</v>
      </c>
      <c r="J113">
        <v>5.9</v>
      </c>
      <c r="K113">
        <v>1200</v>
      </c>
      <c r="L113">
        <v>133</v>
      </c>
      <c r="M113">
        <v>1</v>
      </c>
      <c r="N113">
        <v>22</v>
      </c>
      <c r="O113">
        <v>1</v>
      </c>
      <c r="P113">
        <v>25</v>
      </c>
      <c r="Q113" t="s">
        <v>461</v>
      </c>
      <c r="R113">
        <v>1165</v>
      </c>
      <c r="S113">
        <v>4</v>
      </c>
      <c r="T113" t="s">
        <v>435</v>
      </c>
      <c r="U113">
        <v>371</v>
      </c>
      <c r="X113" t="s">
        <v>519</v>
      </c>
      <c r="Y113">
        <v>58</v>
      </c>
      <c r="Z113" t="s">
        <v>20</v>
      </c>
    </row>
    <row r="114" spans="1:26" x14ac:dyDescent="0.25">
      <c r="A114" s="63" t="s">
        <v>126</v>
      </c>
      <c r="B114" s="106" t="s">
        <v>144</v>
      </c>
      <c r="C114">
        <v>10.97</v>
      </c>
      <c r="D114">
        <v>11</v>
      </c>
      <c r="E114" s="59" t="s">
        <v>53</v>
      </c>
      <c r="F114">
        <v>6</v>
      </c>
      <c r="G114" s="102" t="s">
        <v>29</v>
      </c>
      <c r="H114">
        <v>3</v>
      </c>
      <c r="I114" s="45" t="s">
        <v>421</v>
      </c>
      <c r="J114">
        <v>17</v>
      </c>
      <c r="K114">
        <v>1200</v>
      </c>
      <c r="L114">
        <v>123</v>
      </c>
      <c r="M114">
        <v>1</v>
      </c>
      <c r="N114">
        <v>7</v>
      </c>
      <c r="O114">
        <v>5</v>
      </c>
      <c r="P114">
        <v>25</v>
      </c>
      <c r="Q114" t="s">
        <v>450</v>
      </c>
      <c r="R114">
        <v>1137</v>
      </c>
      <c r="S114">
        <v>4</v>
      </c>
      <c r="T114" t="s">
        <v>435</v>
      </c>
      <c r="U114">
        <v>653</v>
      </c>
      <c r="X114">
        <v>2</v>
      </c>
      <c r="Y114">
        <v>46</v>
      </c>
      <c r="Z114" t="s">
        <v>145</v>
      </c>
    </row>
    <row r="115" spans="1:26" x14ac:dyDescent="0.25">
      <c r="A115" s="63" t="s">
        <v>126</v>
      </c>
      <c r="B115" s="85" t="s">
        <v>133</v>
      </c>
      <c r="C115">
        <v>11</v>
      </c>
      <c r="D115">
        <v>7</v>
      </c>
      <c r="E115" s="98" t="s">
        <v>471</v>
      </c>
      <c r="F115">
        <v>12</v>
      </c>
      <c r="G115" s="102" t="s">
        <v>29</v>
      </c>
      <c r="H115">
        <v>10</v>
      </c>
      <c r="I115" s="45" t="s">
        <v>421</v>
      </c>
      <c r="J115">
        <v>31</v>
      </c>
      <c r="K115">
        <v>1200</v>
      </c>
      <c r="L115">
        <v>134</v>
      </c>
      <c r="M115">
        <v>1</v>
      </c>
      <c r="N115">
        <v>2</v>
      </c>
      <c r="O115">
        <v>4</v>
      </c>
      <c r="P115">
        <v>25</v>
      </c>
      <c r="Q115" t="s">
        <v>445</v>
      </c>
      <c r="R115">
        <v>1174</v>
      </c>
      <c r="S115">
        <v>4</v>
      </c>
      <c r="T115" t="s">
        <v>446</v>
      </c>
      <c r="U115">
        <v>559</v>
      </c>
      <c r="X115" t="s">
        <v>837</v>
      </c>
      <c r="Y115">
        <v>58</v>
      </c>
      <c r="Z115" t="s">
        <v>20</v>
      </c>
    </row>
    <row r="116" spans="1:26" x14ac:dyDescent="0.25">
      <c r="A116" s="63" t="s">
        <v>126</v>
      </c>
      <c r="B116" s="85" t="s">
        <v>133</v>
      </c>
      <c r="C116">
        <v>11.28</v>
      </c>
      <c r="D116">
        <v>7</v>
      </c>
      <c r="E116" s="98" t="s">
        <v>471</v>
      </c>
      <c r="F116">
        <v>11</v>
      </c>
      <c r="G116" s="102" t="s">
        <v>29</v>
      </c>
      <c r="H116">
        <v>2</v>
      </c>
      <c r="I116" s="44" t="s">
        <v>420</v>
      </c>
      <c r="J116">
        <v>23</v>
      </c>
      <c r="K116">
        <v>1200</v>
      </c>
      <c r="L116">
        <v>132</v>
      </c>
      <c r="M116">
        <v>1</v>
      </c>
      <c r="N116">
        <v>10</v>
      </c>
      <c r="O116">
        <v>9</v>
      </c>
      <c r="P116">
        <v>25</v>
      </c>
      <c r="Q116" t="s">
        <v>450</v>
      </c>
      <c r="R116">
        <v>1155</v>
      </c>
      <c r="S116">
        <v>4</v>
      </c>
      <c r="T116" t="s">
        <v>435</v>
      </c>
      <c r="U116">
        <v>17</v>
      </c>
      <c r="X116">
        <v>8</v>
      </c>
      <c r="Y116">
        <v>57</v>
      </c>
      <c r="Z116" t="s">
        <v>20</v>
      </c>
    </row>
    <row r="117" spans="1:26" x14ac:dyDescent="0.25">
      <c r="A117" s="63" t="s">
        <v>126</v>
      </c>
      <c r="B117" s="83" t="s">
        <v>152</v>
      </c>
      <c r="C117">
        <v>11.51</v>
      </c>
      <c r="D117">
        <v>4</v>
      </c>
      <c r="E117" s="99" t="s">
        <v>101</v>
      </c>
      <c r="F117">
        <v>8</v>
      </c>
      <c r="G117" s="70" t="s">
        <v>19</v>
      </c>
      <c r="H117">
        <v>5</v>
      </c>
      <c r="I117" s="45" t="s">
        <v>421</v>
      </c>
      <c r="J117">
        <v>5.6</v>
      </c>
      <c r="K117">
        <v>1200</v>
      </c>
      <c r="L117">
        <v>129</v>
      </c>
      <c r="M117">
        <v>1</v>
      </c>
      <c r="N117">
        <v>4</v>
      </c>
      <c r="O117">
        <v>6</v>
      </c>
      <c r="P117">
        <v>25</v>
      </c>
      <c r="Q117" t="s">
        <v>450</v>
      </c>
      <c r="R117">
        <v>1036</v>
      </c>
      <c r="S117">
        <v>4</v>
      </c>
      <c r="T117" t="s">
        <v>499</v>
      </c>
      <c r="U117">
        <v>730</v>
      </c>
      <c r="X117">
        <v>8</v>
      </c>
      <c r="Y117">
        <v>53</v>
      </c>
      <c r="Z117" t="s">
        <v>111</v>
      </c>
    </row>
    <row r="118" spans="1:26" x14ac:dyDescent="0.25">
      <c r="A118" s="63" t="s">
        <v>126</v>
      </c>
      <c r="B118" s="80" t="s">
        <v>137</v>
      </c>
      <c r="C118">
        <v>12.02</v>
      </c>
      <c r="D118">
        <v>6</v>
      </c>
      <c r="E118" s="94" t="s">
        <v>38</v>
      </c>
      <c r="F118">
        <v>8</v>
      </c>
      <c r="G118" s="97" t="s">
        <v>121</v>
      </c>
      <c r="H118">
        <v>6</v>
      </c>
      <c r="I118" s="44" t="s">
        <v>420</v>
      </c>
      <c r="J118">
        <v>9.9</v>
      </c>
      <c r="K118">
        <v>1200</v>
      </c>
      <c r="L118">
        <v>128</v>
      </c>
      <c r="M118">
        <v>1</v>
      </c>
      <c r="N118">
        <v>4</v>
      </c>
      <c r="O118">
        <v>6</v>
      </c>
      <c r="P118">
        <v>25</v>
      </c>
      <c r="Q118" t="s">
        <v>450</v>
      </c>
      <c r="R118">
        <v>1115</v>
      </c>
      <c r="S118">
        <v>4</v>
      </c>
      <c r="T118" t="s">
        <v>499</v>
      </c>
      <c r="U118">
        <v>732</v>
      </c>
      <c r="X118" t="s">
        <v>629</v>
      </c>
      <c r="Y118">
        <v>53</v>
      </c>
      <c r="Z118" t="s">
        <v>138</v>
      </c>
    </row>
    <row r="119" spans="1:26" x14ac:dyDescent="0.25">
      <c r="A119" s="51" t="s">
        <v>169</v>
      </c>
      <c r="B119" s="88" t="s">
        <v>180</v>
      </c>
      <c r="C119">
        <v>39.25</v>
      </c>
      <c r="D119">
        <v>11</v>
      </c>
      <c r="E119" s="70" t="s">
        <v>19</v>
      </c>
      <c r="F119">
        <v>2</v>
      </c>
      <c r="G119" s="71" t="s">
        <v>487</v>
      </c>
      <c r="H119">
        <v>7</v>
      </c>
      <c r="I119" s="44" t="s">
        <v>420</v>
      </c>
      <c r="J119">
        <v>4.7</v>
      </c>
      <c r="K119">
        <v>1650</v>
      </c>
      <c r="L119">
        <v>125</v>
      </c>
      <c r="M119">
        <v>1</v>
      </c>
      <c r="N119">
        <v>9</v>
      </c>
      <c r="O119">
        <v>7</v>
      </c>
      <c r="P119">
        <v>25</v>
      </c>
      <c r="Q119" t="s">
        <v>450</v>
      </c>
      <c r="R119">
        <v>992</v>
      </c>
      <c r="S119">
        <v>4</v>
      </c>
      <c r="T119" t="s">
        <v>446</v>
      </c>
      <c r="U119">
        <v>823</v>
      </c>
      <c r="X119" t="s">
        <v>431</v>
      </c>
      <c r="Y119">
        <v>52</v>
      </c>
      <c r="Z119" t="s">
        <v>138</v>
      </c>
    </row>
    <row r="120" spans="1:26" x14ac:dyDescent="0.25">
      <c r="A120" s="51" t="s">
        <v>169</v>
      </c>
      <c r="B120" s="89" t="s">
        <v>170</v>
      </c>
      <c r="C120">
        <v>39.39</v>
      </c>
      <c r="D120">
        <v>10</v>
      </c>
      <c r="E120" s="109" t="s">
        <v>13</v>
      </c>
      <c r="F120">
        <v>1</v>
      </c>
      <c r="G120" s="70" t="s">
        <v>19</v>
      </c>
      <c r="H120">
        <v>2</v>
      </c>
      <c r="I120" s="45" t="s">
        <v>421</v>
      </c>
      <c r="J120">
        <v>2.9</v>
      </c>
      <c r="K120">
        <v>1650</v>
      </c>
      <c r="L120">
        <v>130</v>
      </c>
      <c r="M120">
        <v>1</v>
      </c>
      <c r="N120">
        <v>30</v>
      </c>
      <c r="O120">
        <v>4</v>
      </c>
      <c r="P120">
        <v>25</v>
      </c>
      <c r="Q120" t="s">
        <v>445</v>
      </c>
      <c r="R120">
        <v>1107</v>
      </c>
      <c r="S120">
        <v>4</v>
      </c>
      <c r="T120" t="s">
        <v>446</v>
      </c>
      <c r="U120">
        <v>631</v>
      </c>
      <c r="X120" t="s">
        <v>883</v>
      </c>
      <c r="Y120">
        <v>54</v>
      </c>
      <c r="Z120" t="s">
        <v>171</v>
      </c>
    </row>
    <row r="121" spans="1:26" x14ac:dyDescent="0.25">
      <c r="A121" s="51" t="s">
        <v>169</v>
      </c>
      <c r="B121" s="68" t="s">
        <v>206</v>
      </c>
      <c r="C121">
        <v>39.47</v>
      </c>
      <c r="D121">
        <v>7</v>
      </c>
      <c r="E121" s="61" t="s">
        <v>49</v>
      </c>
      <c r="F121">
        <v>2</v>
      </c>
      <c r="G121" s="61" t="s">
        <v>49</v>
      </c>
      <c r="H121">
        <v>6</v>
      </c>
      <c r="I121" s="44" t="s">
        <v>420</v>
      </c>
      <c r="J121">
        <v>8.5</v>
      </c>
      <c r="K121">
        <v>1650</v>
      </c>
      <c r="L121">
        <v>116</v>
      </c>
      <c r="M121">
        <v>1</v>
      </c>
      <c r="N121">
        <v>11</v>
      </c>
      <c r="O121">
        <v>6</v>
      </c>
      <c r="P121">
        <v>25</v>
      </c>
      <c r="Q121" t="s">
        <v>455</v>
      </c>
      <c r="R121">
        <v>1051</v>
      </c>
      <c r="S121">
        <v>4</v>
      </c>
      <c r="T121" t="s">
        <v>446</v>
      </c>
      <c r="U121">
        <v>751</v>
      </c>
      <c r="X121" t="s">
        <v>451</v>
      </c>
      <c r="Y121">
        <v>40</v>
      </c>
      <c r="Z121" t="s">
        <v>166</v>
      </c>
    </row>
    <row r="122" spans="1:26" x14ac:dyDescent="0.25">
      <c r="A122" s="51" t="s">
        <v>169</v>
      </c>
      <c r="B122" s="90" t="s">
        <v>196</v>
      </c>
      <c r="C122">
        <v>39.5</v>
      </c>
      <c r="D122">
        <v>8</v>
      </c>
      <c r="E122" s="56" t="s">
        <v>116</v>
      </c>
      <c r="F122">
        <v>2</v>
      </c>
      <c r="G122" s="59" t="s">
        <v>53</v>
      </c>
      <c r="H122">
        <v>3</v>
      </c>
      <c r="I122" s="44" t="s">
        <v>420</v>
      </c>
      <c r="J122">
        <v>5.5</v>
      </c>
      <c r="K122">
        <v>1650</v>
      </c>
      <c r="L122">
        <v>123</v>
      </c>
      <c r="M122">
        <v>1</v>
      </c>
      <c r="N122">
        <v>21</v>
      </c>
      <c r="O122">
        <v>5</v>
      </c>
      <c r="P122">
        <v>25</v>
      </c>
      <c r="Q122" t="s">
        <v>461</v>
      </c>
      <c r="R122">
        <v>1101</v>
      </c>
      <c r="S122">
        <v>4</v>
      </c>
      <c r="T122" t="s">
        <v>446</v>
      </c>
      <c r="U122">
        <v>690</v>
      </c>
      <c r="X122" t="s">
        <v>519</v>
      </c>
      <c r="Y122">
        <v>48</v>
      </c>
      <c r="Z122" t="s">
        <v>20</v>
      </c>
    </row>
    <row r="123" spans="1:26" x14ac:dyDescent="0.25">
      <c r="A123" s="51" t="s">
        <v>169</v>
      </c>
      <c r="B123" s="65" t="s">
        <v>177</v>
      </c>
      <c r="C123">
        <v>39.58</v>
      </c>
      <c r="D123">
        <v>6</v>
      </c>
      <c r="E123" s="100" t="s">
        <v>84</v>
      </c>
      <c r="F123">
        <v>8</v>
      </c>
      <c r="G123" s="71" t="s">
        <v>487</v>
      </c>
      <c r="H123">
        <v>4</v>
      </c>
      <c r="I123" s="44" t="s">
        <v>420</v>
      </c>
      <c r="J123">
        <v>41</v>
      </c>
      <c r="K123">
        <v>1650</v>
      </c>
      <c r="L123">
        <v>116</v>
      </c>
      <c r="M123">
        <v>1</v>
      </c>
      <c r="N123">
        <v>28</v>
      </c>
      <c r="O123">
        <v>5</v>
      </c>
      <c r="P123">
        <v>25</v>
      </c>
      <c r="Q123" t="s">
        <v>445</v>
      </c>
      <c r="R123">
        <v>1100</v>
      </c>
      <c r="S123">
        <v>3</v>
      </c>
      <c r="T123" t="s">
        <v>446</v>
      </c>
      <c r="U123">
        <v>714</v>
      </c>
      <c r="X123">
        <v>5</v>
      </c>
      <c r="Y123">
        <v>64</v>
      </c>
      <c r="Z123" t="s">
        <v>24</v>
      </c>
    </row>
    <row r="124" spans="1:26" x14ac:dyDescent="0.25">
      <c r="A124" s="51" t="s">
        <v>169</v>
      </c>
      <c r="B124" s="90" t="s">
        <v>196</v>
      </c>
      <c r="C124">
        <v>39.590000000000003</v>
      </c>
      <c r="D124">
        <v>8</v>
      </c>
      <c r="E124" s="56" t="s">
        <v>116</v>
      </c>
      <c r="F124">
        <v>2</v>
      </c>
      <c r="G124" s="59" t="s">
        <v>53</v>
      </c>
      <c r="H124">
        <v>9</v>
      </c>
      <c r="I124" s="46" t="s">
        <v>422</v>
      </c>
      <c r="J124">
        <v>9.5</v>
      </c>
      <c r="K124">
        <v>1650</v>
      </c>
      <c r="L124">
        <v>121</v>
      </c>
      <c r="M124">
        <v>1</v>
      </c>
      <c r="N124">
        <v>2</v>
      </c>
      <c r="O124">
        <v>4</v>
      </c>
      <c r="P124">
        <v>25</v>
      </c>
      <c r="Q124" t="s">
        <v>445</v>
      </c>
      <c r="R124">
        <v>1116</v>
      </c>
      <c r="S124">
        <v>4</v>
      </c>
      <c r="T124" t="s">
        <v>446</v>
      </c>
      <c r="U124">
        <v>558</v>
      </c>
      <c r="X124" t="s">
        <v>480</v>
      </c>
      <c r="Y124">
        <v>44</v>
      </c>
      <c r="Z124" t="s">
        <v>20</v>
      </c>
    </row>
    <row r="125" spans="1:26" x14ac:dyDescent="0.25">
      <c r="A125" s="51" t="s">
        <v>169</v>
      </c>
      <c r="B125" s="90" t="s">
        <v>196</v>
      </c>
      <c r="C125">
        <v>39.6</v>
      </c>
      <c r="D125">
        <v>8</v>
      </c>
      <c r="E125" s="56" t="s">
        <v>116</v>
      </c>
      <c r="F125">
        <v>3</v>
      </c>
      <c r="G125" s="59" t="s">
        <v>53</v>
      </c>
      <c r="H125">
        <v>3</v>
      </c>
      <c r="I125" s="45" t="s">
        <v>421</v>
      </c>
      <c r="J125">
        <v>2.7</v>
      </c>
      <c r="K125">
        <v>1650</v>
      </c>
      <c r="L125">
        <v>123</v>
      </c>
      <c r="M125">
        <v>1</v>
      </c>
      <c r="N125">
        <v>16</v>
      </c>
      <c r="O125">
        <v>4</v>
      </c>
      <c r="P125">
        <v>25</v>
      </c>
      <c r="Q125" t="s">
        <v>455</v>
      </c>
      <c r="R125">
        <v>1103</v>
      </c>
      <c r="S125">
        <v>4</v>
      </c>
      <c r="T125" t="s">
        <v>446</v>
      </c>
      <c r="U125">
        <v>596</v>
      </c>
      <c r="X125" t="s">
        <v>480</v>
      </c>
      <c r="Y125">
        <v>47</v>
      </c>
      <c r="Z125" t="s">
        <v>20</v>
      </c>
    </row>
    <row r="126" spans="1:26" x14ac:dyDescent="0.25">
      <c r="A126" s="51" t="s">
        <v>169</v>
      </c>
      <c r="B126" s="64" t="s">
        <v>193</v>
      </c>
      <c r="C126">
        <v>39.61</v>
      </c>
      <c r="D126">
        <v>3</v>
      </c>
      <c r="E126" s="67" t="s">
        <v>93</v>
      </c>
      <c r="F126">
        <v>2</v>
      </c>
      <c r="G126" s="67" t="s">
        <v>93</v>
      </c>
      <c r="H126">
        <v>12</v>
      </c>
      <c r="I126" s="47" t="s">
        <v>423</v>
      </c>
      <c r="J126">
        <v>18</v>
      </c>
      <c r="K126">
        <v>1650</v>
      </c>
      <c r="L126">
        <v>121</v>
      </c>
      <c r="M126">
        <v>1</v>
      </c>
      <c r="N126">
        <v>25</v>
      </c>
      <c r="O126">
        <v>6</v>
      </c>
      <c r="P126">
        <v>25</v>
      </c>
      <c r="Q126" t="s">
        <v>461</v>
      </c>
      <c r="R126">
        <v>1106</v>
      </c>
      <c r="S126">
        <v>4</v>
      </c>
      <c r="T126" t="s">
        <v>446</v>
      </c>
      <c r="U126">
        <v>781</v>
      </c>
      <c r="X126" t="s">
        <v>464</v>
      </c>
      <c r="Y126">
        <v>46</v>
      </c>
      <c r="Z126" t="s">
        <v>94</v>
      </c>
    </row>
    <row r="127" spans="1:26" x14ac:dyDescent="0.25">
      <c r="A127" s="51" t="s">
        <v>169</v>
      </c>
      <c r="B127" s="91" t="s">
        <v>200</v>
      </c>
      <c r="C127">
        <v>39.61</v>
      </c>
      <c r="D127">
        <v>5</v>
      </c>
      <c r="E127" s="110" t="s">
        <v>105</v>
      </c>
      <c r="F127">
        <v>3</v>
      </c>
      <c r="G127" s="73" t="s">
        <v>693</v>
      </c>
      <c r="H127">
        <v>11</v>
      </c>
      <c r="I127" s="47" t="s">
        <v>423</v>
      </c>
      <c r="J127">
        <v>31</v>
      </c>
      <c r="K127">
        <v>1650</v>
      </c>
      <c r="L127">
        <v>123</v>
      </c>
      <c r="M127">
        <v>1</v>
      </c>
      <c r="N127">
        <v>21</v>
      </c>
      <c r="O127">
        <v>5</v>
      </c>
      <c r="P127">
        <v>25</v>
      </c>
      <c r="Q127" t="s">
        <v>461</v>
      </c>
      <c r="R127">
        <v>1107</v>
      </c>
      <c r="S127">
        <v>4</v>
      </c>
      <c r="T127" t="s">
        <v>446</v>
      </c>
      <c r="U127">
        <v>690</v>
      </c>
      <c r="X127" t="s">
        <v>474</v>
      </c>
      <c r="Y127">
        <v>48</v>
      </c>
      <c r="Z127" t="s">
        <v>80</v>
      </c>
    </row>
    <row r="128" spans="1:26" x14ac:dyDescent="0.25">
      <c r="A128" s="51" t="s">
        <v>169</v>
      </c>
      <c r="B128" s="89" t="s">
        <v>170</v>
      </c>
      <c r="C128">
        <v>39.75</v>
      </c>
      <c r="D128">
        <v>10</v>
      </c>
      <c r="E128" s="109" t="s">
        <v>13</v>
      </c>
      <c r="F128">
        <v>3</v>
      </c>
      <c r="G128" s="97" t="s">
        <v>121</v>
      </c>
      <c r="H128">
        <v>10</v>
      </c>
      <c r="I128" s="46" t="s">
        <v>422</v>
      </c>
      <c r="J128">
        <v>31</v>
      </c>
      <c r="K128">
        <v>1650</v>
      </c>
      <c r="L128">
        <v>129</v>
      </c>
      <c r="M128">
        <v>1</v>
      </c>
      <c r="N128">
        <v>9</v>
      </c>
      <c r="O128">
        <v>4</v>
      </c>
      <c r="P128">
        <v>25</v>
      </c>
      <c r="Q128" t="s">
        <v>450</v>
      </c>
      <c r="R128">
        <v>1110</v>
      </c>
      <c r="S128">
        <v>4</v>
      </c>
      <c r="T128" t="s">
        <v>446</v>
      </c>
      <c r="U128">
        <v>578</v>
      </c>
      <c r="X128" t="s">
        <v>451</v>
      </c>
      <c r="Y128">
        <v>54</v>
      </c>
      <c r="Z128" t="s">
        <v>171</v>
      </c>
    </row>
    <row r="129" spans="1:26" x14ac:dyDescent="0.25">
      <c r="A129" s="51" t="s">
        <v>169</v>
      </c>
      <c r="B129" s="92" t="s">
        <v>183</v>
      </c>
      <c r="C129">
        <v>39.81</v>
      </c>
      <c r="D129">
        <v>1</v>
      </c>
      <c r="E129" s="99" t="s">
        <v>101</v>
      </c>
      <c r="F129">
        <v>11</v>
      </c>
      <c r="G129" s="99" t="s">
        <v>101</v>
      </c>
      <c r="H129">
        <v>9</v>
      </c>
      <c r="I129" s="46" t="s">
        <v>422</v>
      </c>
      <c r="J129">
        <v>43</v>
      </c>
      <c r="K129">
        <v>1650</v>
      </c>
      <c r="L129">
        <v>123</v>
      </c>
      <c r="M129">
        <v>1</v>
      </c>
      <c r="N129">
        <v>2</v>
      </c>
      <c r="O129">
        <v>4</v>
      </c>
      <c r="P129">
        <v>25</v>
      </c>
      <c r="Q129" t="s">
        <v>445</v>
      </c>
      <c r="R129">
        <v>1048</v>
      </c>
      <c r="S129">
        <v>4</v>
      </c>
      <c r="T129" t="s">
        <v>446</v>
      </c>
      <c r="U129">
        <v>553</v>
      </c>
      <c r="X129" t="s">
        <v>613</v>
      </c>
      <c r="Y129">
        <v>48</v>
      </c>
      <c r="Z129" t="s">
        <v>184</v>
      </c>
    </row>
    <row r="130" spans="1:26" x14ac:dyDescent="0.25">
      <c r="A130" s="51" t="s">
        <v>169</v>
      </c>
      <c r="B130" s="69" t="s">
        <v>189</v>
      </c>
      <c r="C130">
        <v>39.82</v>
      </c>
      <c r="D130">
        <v>4</v>
      </c>
      <c r="E130" s="97" t="s">
        <v>121</v>
      </c>
      <c r="F130">
        <v>6</v>
      </c>
      <c r="G130" s="99" t="s">
        <v>101</v>
      </c>
      <c r="H130">
        <v>10</v>
      </c>
      <c r="I130" s="46" t="s">
        <v>422</v>
      </c>
      <c r="J130">
        <v>31</v>
      </c>
      <c r="K130">
        <v>1650</v>
      </c>
      <c r="L130">
        <v>135</v>
      </c>
      <c r="M130">
        <v>1</v>
      </c>
      <c r="N130">
        <v>30</v>
      </c>
      <c r="O130">
        <v>4</v>
      </c>
      <c r="P130">
        <v>25</v>
      </c>
      <c r="Q130" t="s">
        <v>445</v>
      </c>
      <c r="R130">
        <v>1126</v>
      </c>
      <c r="S130">
        <v>4</v>
      </c>
      <c r="T130" t="s">
        <v>446</v>
      </c>
      <c r="U130">
        <v>631</v>
      </c>
      <c r="X130" t="s">
        <v>519</v>
      </c>
      <c r="Y130">
        <v>59</v>
      </c>
      <c r="Z130" t="s">
        <v>85</v>
      </c>
    </row>
    <row r="131" spans="1:26" x14ac:dyDescent="0.25">
      <c r="A131" s="51" t="s">
        <v>169</v>
      </c>
      <c r="B131" s="68" t="s">
        <v>206</v>
      </c>
      <c r="C131">
        <v>39.86</v>
      </c>
      <c r="D131">
        <v>7</v>
      </c>
      <c r="E131" s="61" t="s">
        <v>49</v>
      </c>
      <c r="F131">
        <v>5</v>
      </c>
      <c r="G131" s="59" t="s">
        <v>53</v>
      </c>
      <c r="H131">
        <v>11</v>
      </c>
      <c r="I131" s="44" t="s">
        <v>420</v>
      </c>
      <c r="J131">
        <v>8.1999999999999993</v>
      </c>
      <c r="K131">
        <v>1650</v>
      </c>
      <c r="L131">
        <v>118</v>
      </c>
      <c r="M131">
        <v>1</v>
      </c>
      <c r="N131">
        <v>16</v>
      </c>
      <c r="O131">
        <v>7</v>
      </c>
      <c r="P131">
        <v>25</v>
      </c>
      <c r="Q131" t="s">
        <v>455</v>
      </c>
      <c r="R131">
        <v>1052</v>
      </c>
      <c r="S131">
        <v>4</v>
      </c>
      <c r="T131" t="s">
        <v>446</v>
      </c>
      <c r="U131">
        <v>844</v>
      </c>
      <c r="X131" t="s">
        <v>521</v>
      </c>
      <c r="Y131">
        <v>41</v>
      </c>
      <c r="Z131" t="s">
        <v>166</v>
      </c>
    </row>
    <row r="132" spans="1:26" x14ac:dyDescent="0.25">
      <c r="A132" s="51" t="s">
        <v>169</v>
      </c>
      <c r="B132" s="91" t="s">
        <v>200</v>
      </c>
      <c r="C132">
        <v>39.9</v>
      </c>
      <c r="D132">
        <v>5</v>
      </c>
      <c r="E132" s="110" t="s">
        <v>105</v>
      </c>
      <c r="F132">
        <v>4</v>
      </c>
      <c r="G132" s="73" t="s">
        <v>693</v>
      </c>
      <c r="H132">
        <v>11</v>
      </c>
      <c r="I132" s="47" t="s">
        <v>423</v>
      </c>
      <c r="J132">
        <v>7.4</v>
      </c>
      <c r="K132">
        <v>1650</v>
      </c>
      <c r="L132">
        <v>124</v>
      </c>
      <c r="M132">
        <v>1</v>
      </c>
      <c r="N132">
        <v>11</v>
      </c>
      <c r="O132">
        <v>6</v>
      </c>
      <c r="P132">
        <v>25</v>
      </c>
      <c r="Q132" t="s">
        <v>455</v>
      </c>
      <c r="R132">
        <v>1095</v>
      </c>
      <c r="S132">
        <v>4</v>
      </c>
      <c r="T132" t="s">
        <v>446</v>
      </c>
      <c r="U132">
        <v>751</v>
      </c>
      <c r="X132">
        <v>4</v>
      </c>
      <c r="Y132">
        <v>48</v>
      </c>
      <c r="Z132" t="s">
        <v>80</v>
      </c>
    </row>
    <row r="133" spans="1:26" x14ac:dyDescent="0.25">
      <c r="A133" s="51" t="s">
        <v>169</v>
      </c>
      <c r="B133" s="89" t="s">
        <v>170</v>
      </c>
      <c r="C133">
        <v>39.92</v>
      </c>
      <c r="D133">
        <v>10</v>
      </c>
      <c r="E133" s="109" t="s">
        <v>13</v>
      </c>
      <c r="F133">
        <v>8</v>
      </c>
      <c r="G133" s="100" t="s">
        <v>84</v>
      </c>
      <c r="H133">
        <v>3</v>
      </c>
      <c r="I133" s="46" t="s">
        <v>422</v>
      </c>
      <c r="J133">
        <v>11</v>
      </c>
      <c r="K133">
        <v>1650</v>
      </c>
      <c r="L133">
        <v>135</v>
      </c>
      <c r="M133">
        <v>1</v>
      </c>
      <c r="N133">
        <v>25</v>
      </c>
      <c r="O133">
        <v>6</v>
      </c>
      <c r="P133">
        <v>25</v>
      </c>
      <c r="Q133" t="s">
        <v>461</v>
      </c>
      <c r="R133">
        <v>1099</v>
      </c>
      <c r="S133">
        <v>4</v>
      </c>
      <c r="T133" t="s">
        <v>446</v>
      </c>
      <c r="U133">
        <v>781</v>
      </c>
      <c r="X133" t="s">
        <v>474</v>
      </c>
      <c r="Y133">
        <v>60</v>
      </c>
      <c r="Z133" t="s">
        <v>171</v>
      </c>
    </row>
    <row r="134" spans="1:26" x14ac:dyDescent="0.25">
      <c r="A134" s="51" t="s">
        <v>169</v>
      </c>
      <c r="B134" s="69" t="s">
        <v>189</v>
      </c>
      <c r="C134">
        <v>39.979999999999997</v>
      </c>
      <c r="D134">
        <v>4</v>
      </c>
      <c r="E134" s="97" t="s">
        <v>121</v>
      </c>
      <c r="F134">
        <v>8</v>
      </c>
      <c r="G134" s="99" t="s">
        <v>101</v>
      </c>
      <c r="H134">
        <v>2</v>
      </c>
      <c r="I134" s="45" t="s">
        <v>421</v>
      </c>
      <c r="J134">
        <v>14</v>
      </c>
      <c r="K134">
        <v>1650</v>
      </c>
      <c r="L134">
        <v>115</v>
      </c>
      <c r="M134">
        <v>1</v>
      </c>
      <c r="N134">
        <v>26</v>
      </c>
      <c r="O134">
        <v>2</v>
      </c>
      <c r="P134">
        <v>25</v>
      </c>
      <c r="Q134" t="s">
        <v>461</v>
      </c>
      <c r="R134">
        <v>1153</v>
      </c>
      <c r="S134">
        <v>3</v>
      </c>
      <c r="T134" t="s">
        <v>435</v>
      </c>
      <c r="U134">
        <v>459</v>
      </c>
      <c r="X134" t="s">
        <v>436</v>
      </c>
      <c r="Y134">
        <v>60</v>
      </c>
      <c r="Z134" t="s">
        <v>85</v>
      </c>
    </row>
    <row r="135" spans="1:26" x14ac:dyDescent="0.25">
      <c r="A135" s="51" t="s">
        <v>169</v>
      </c>
      <c r="B135" s="92" t="s">
        <v>183</v>
      </c>
      <c r="C135">
        <v>40</v>
      </c>
      <c r="D135">
        <v>1</v>
      </c>
      <c r="E135" s="99" t="s">
        <v>101</v>
      </c>
      <c r="F135">
        <v>1</v>
      </c>
      <c r="G135" s="101" t="s">
        <v>34</v>
      </c>
      <c r="H135">
        <v>2</v>
      </c>
      <c r="I135" s="45" t="s">
        <v>421</v>
      </c>
      <c r="J135">
        <v>32</v>
      </c>
      <c r="K135">
        <v>1650</v>
      </c>
      <c r="L135">
        <v>117</v>
      </c>
      <c r="M135">
        <v>1</v>
      </c>
      <c r="N135">
        <v>21</v>
      </c>
      <c r="O135">
        <v>5</v>
      </c>
      <c r="P135">
        <v>25</v>
      </c>
      <c r="Q135" t="s">
        <v>461</v>
      </c>
      <c r="R135">
        <v>1023</v>
      </c>
      <c r="S135">
        <v>4</v>
      </c>
      <c r="T135" t="s">
        <v>446</v>
      </c>
      <c r="U135">
        <v>691</v>
      </c>
      <c r="X135" t="s">
        <v>480</v>
      </c>
      <c r="Y135">
        <v>42</v>
      </c>
      <c r="Z135" t="s">
        <v>184</v>
      </c>
    </row>
    <row r="136" spans="1:26" x14ac:dyDescent="0.25">
      <c r="A136" s="51" t="s">
        <v>169</v>
      </c>
      <c r="B136" s="92" t="s">
        <v>183</v>
      </c>
      <c r="C136">
        <v>40.06</v>
      </c>
      <c r="D136">
        <v>1</v>
      </c>
      <c r="E136" s="99" t="s">
        <v>101</v>
      </c>
      <c r="F136">
        <v>8</v>
      </c>
      <c r="G136" s="71" t="s">
        <v>487</v>
      </c>
      <c r="H136">
        <v>12</v>
      </c>
      <c r="I136" s="47" t="s">
        <v>423</v>
      </c>
      <c r="J136">
        <v>97</v>
      </c>
      <c r="K136">
        <v>1650</v>
      </c>
      <c r="L136">
        <v>118</v>
      </c>
      <c r="M136">
        <v>1</v>
      </c>
      <c r="N136">
        <v>9</v>
      </c>
      <c r="O136">
        <v>4</v>
      </c>
      <c r="P136">
        <v>25</v>
      </c>
      <c r="Q136" t="s">
        <v>450</v>
      </c>
      <c r="R136">
        <v>1029</v>
      </c>
      <c r="S136">
        <v>4</v>
      </c>
      <c r="T136" t="s">
        <v>446</v>
      </c>
      <c r="U136">
        <v>578</v>
      </c>
      <c r="X136" t="s">
        <v>600</v>
      </c>
      <c r="Y136">
        <v>46</v>
      </c>
      <c r="Z136" t="s">
        <v>184</v>
      </c>
    </row>
    <row r="137" spans="1:26" x14ac:dyDescent="0.25">
      <c r="A137" s="51" t="s">
        <v>169</v>
      </c>
      <c r="B137" s="92" t="s">
        <v>183</v>
      </c>
      <c r="C137">
        <v>40.07</v>
      </c>
      <c r="D137">
        <v>1</v>
      </c>
      <c r="E137" s="99" t="s">
        <v>101</v>
      </c>
      <c r="F137">
        <v>7</v>
      </c>
      <c r="G137" s="59" t="s">
        <v>53</v>
      </c>
      <c r="H137">
        <v>7</v>
      </c>
      <c r="I137" s="46" t="s">
        <v>422</v>
      </c>
      <c r="J137">
        <v>52</v>
      </c>
      <c r="K137">
        <v>1650</v>
      </c>
      <c r="L137">
        <v>121</v>
      </c>
      <c r="M137">
        <v>1</v>
      </c>
      <c r="N137">
        <v>23</v>
      </c>
      <c r="O137">
        <v>4</v>
      </c>
      <c r="P137">
        <v>25</v>
      </c>
      <c r="Q137" t="s">
        <v>461</v>
      </c>
      <c r="R137">
        <v>1019</v>
      </c>
      <c r="S137">
        <v>4</v>
      </c>
      <c r="T137" t="s">
        <v>435</v>
      </c>
      <c r="U137">
        <v>616</v>
      </c>
      <c r="X137" t="s">
        <v>541</v>
      </c>
      <c r="Y137">
        <v>44</v>
      </c>
      <c r="Z137" t="s">
        <v>184</v>
      </c>
    </row>
    <row r="138" spans="1:26" x14ac:dyDescent="0.25">
      <c r="A138" s="51" t="s">
        <v>169</v>
      </c>
      <c r="B138" s="68" t="s">
        <v>206</v>
      </c>
      <c r="C138">
        <v>40.08</v>
      </c>
      <c r="D138">
        <v>7</v>
      </c>
      <c r="E138" s="61" t="s">
        <v>49</v>
      </c>
      <c r="F138">
        <v>1</v>
      </c>
      <c r="G138" s="109" t="s">
        <v>13</v>
      </c>
      <c r="H138">
        <v>4</v>
      </c>
      <c r="I138" s="44" t="s">
        <v>420</v>
      </c>
      <c r="J138">
        <v>12</v>
      </c>
      <c r="K138">
        <v>1650</v>
      </c>
      <c r="L138">
        <v>127</v>
      </c>
      <c r="M138">
        <v>1</v>
      </c>
      <c r="N138">
        <v>21</v>
      </c>
      <c r="O138">
        <v>5</v>
      </c>
      <c r="P138">
        <v>25</v>
      </c>
      <c r="Q138" t="s">
        <v>461</v>
      </c>
      <c r="R138">
        <v>1060</v>
      </c>
      <c r="S138">
        <v>5</v>
      </c>
      <c r="T138" t="s">
        <v>446</v>
      </c>
      <c r="U138">
        <v>689</v>
      </c>
      <c r="X138">
        <v>2</v>
      </c>
      <c r="Y138">
        <v>32</v>
      </c>
      <c r="Z138" t="s">
        <v>166</v>
      </c>
    </row>
    <row r="139" spans="1:26" x14ac:dyDescent="0.25">
      <c r="A139" s="51" t="s">
        <v>169</v>
      </c>
      <c r="B139" s="66" t="s">
        <v>174</v>
      </c>
      <c r="C139">
        <v>40.1</v>
      </c>
      <c r="D139">
        <v>9</v>
      </c>
      <c r="E139" s="98" t="s">
        <v>471</v>
      </c>
      <c r="F139">
        <v>2</v>
      </c>
      <c r="G139" s="101" t="s">
        <v>34</v>
      </c>
      <c r="H139">
        <v>6</v>
      </c>
      <c r="I139" s="46" t="s">
        <v>422</v>
      </c>
      <c r="J139">
        <v>21</v>
      </c>
      <c r="K139">
        <v>1650</v>
      </c>
      <c r="L139">
        <v>134</v>
      </c>
      <c r="M139">
        <v>1</v>
      </c>
      <c r="N139">
        <v>11</v>
      </c>
      <c r="O139">
        <v>6</v>
      </c>
      <c r="P139">
        <v>25</v>
      </c>
      <c r="Q139" t="s">
        <v>455</v>
      </c>
      <c r="R139">
        <v>1043</v>
      </c>
      <c r="S139">
        <v>4</v>
      </c>
      <c r="T139" t="s">
        <v>446</v>
      </c>
      <c r="U139">
        <v>749</v>
      </c>
      <c r="X139" t="s">
        <v>558</v>
      </c>
      <c r="Y139">
        <v>56</v>
      </c>
      <c r="Z139" t="s">
        <v>111</v>
      </c>
    </row>
    <row r="140" spans="1:26" x14ac:dyDescent="0.25">
      <c r="A140" s="51" t="s">
        <v>169</v>
      </c>
      <c r="B140" s="93" t="s">
        <v>203</v>
      </c>
      <c r="C140">
        <v>40.14</v>
      </c>
      <c r="D140">
        <v>12</v>
      </c>
      <c r="E140" s="95" t="s">
        <v>63</v>
      </c>
      <c r="F140">
        <v>6</v>
      </c>
      <c r="G140" s="72" t="s">
        <v>316</v>
      </c>
      <c r="H140">
        <v>7</v>
      </c>
      <c r="I140" s="44" t="s">
        <v>420</v>
      </c>
      <c r="J140">
        <v>16</v>
      </c>
      <c r="K140">
        <v>1650</v>
      </c>
      <c r="L140">
        <v>119</v>
      </c>
      <c r="M140">
        <v>1</v>
      </c>
      <c r="N140">
        <v>14</v>
      </c>
      <c r="O140">
        <v>5</v>
      </c>
      <c r="P140">
        <v>25</v>
      </c>
      <c r="Q140" t="s">
        <v>455</v>
      </c>
      <c r="R140">
        <v>1202</v>
      </c>
      <c r="S140">
        <v>4</v>
      </c>
      <c r="T140" t="s">
        <v>446</v>
      </c>
      <c r="U140">
        <v>671</v>
      </c>
      <c r="X140" t="s">
        <v>558</v>
      </c>
      <c r="Y140">
        <v>43</v>
      </c>
      <c r="Z140" t="s">
        <v>106</v>
      </c>
    </row>
    <row r="141" spans="1:26" x14ac:dyDescent="0.25">
      <c r="A141" s="51" t="s">
        <v>169</v>
      </c>
      <c r="B141" s="65" t="s">
        <v>177</v>
      </c>
      <c r="C141">
        <v>40.26</v>
      </c>
      <c r="D141">
        <v>6</v>
      </c>
      <c r="E141" s="100" t="s">
        <v>84</v>
      </c>
      <c r="F141">
        <v>8</v>
      </c>
      <c r="G141" s="71" t="s">
        <v>487</v>
      </c>
      <c r="H141">
        <v>12</v>
      </c>
      <c r="I141" s="46" t="s">
        <v>422</v>
      </c>
      <c r="J141">
        <v>121</v>
      </c>
      <c r="K141">
        <v>1650</v>
      </c>
      <c r="L141">
        <v>118</v>
      </c>
      <c r="M141">
        <v>1</v>
      </c>
      <c r="N141">
        <v>7</v>
      </c>
      <c r="O141">
        <v>5</v>
      </c>
      <c r="P141">
        <v>25</v>
      </c>
      <c r="Q141" t="s">
        <v>450</v>
      </c>
      <c r="R141">
        <v>1097</v>
      </c>
      <c r="S141">
        <v>3</v>
      </c>
      <c r="T141" t="s">
        <v>435</v>
      </c>
      <c r="U141">
        <v>657</v>
      </c>
      <c r="X141" t="s">
        <v>624</v>
      </c>
      <c r="Y141">
        <v>66</v>
      </c>
      <c r="Z141" t="s">
        <v>24</v>
      </c>
    </row>
    <row r="142" spans="1:26" x14ac:dyDescent="0.25">
      <c r="A142" s="51" t="s">
        <v>169</v>
      </c>
      <c r="B142" s="93" t="s">
        <v>203</v>
      </c>
      <c r="C142">
        <v>40.26</v>
      </c>
      <c r="D142">
        <v>12</v>
      </c>
      <c r="E142" s="95" t="s">
        <v>63</v>
      </c>
      <c r="F142">
        <v>4</v>
      </c>
      <c r="G142" s="108" t="s">
        <v>389</v>
      </c>
      <c r="H142">
        <v>6</v>
      </c>
      <c r="I142" s="45" t="s">
        <v>421</v>
      </c>
      <c r="J142">
        <v>13</v>
      </c>
      <c r="K142">
        <v>1650</v>
      </c>
      <c r="L142">
        <v>116</v>
      </c>
      <c r="M142">
        <v>1</v>
      </c>
      <c r="N142">
        <v>28</v>
      </c>
      <c r="O142">
        <v>5</v>
      </c>
      <c r="P142">
        <v>25</v>
      </c>
      <c r="Q142" t="s">
        <v>445</v>
      </c>
      <c r="R142">
        <v>1211</v>
      </c>
      <c r="S142">
        <v>4</v>
      </c>
      <c r="T142" t="s">
        <v>446</v>
      </c>
      <c r="U142">
        <v>712</v>
      </c>
      <c r="X142">
        <v>5</v>
      </c>
      <c r="Y142">
        <v>41</v>
      </c>
      <c r="Z142" t="s">
        <v>106</v>
      </c>
    </row>
    <row r="143" spans="1:26" x14ac:dyDescent="0.25">
      <c r="A143" s="51" t="s">
        <v>169</v>
      </c>
      <c r="B143" s="93" t="s">
        <v>203</v>
      </c>
      <c r="C143">
        <v>40.299999999999997</v>
      </c>
      <c r="D143">
        <v>12</v>
      </c>
      <c r="E143" s="95" t="s">
        <v>63</v>
      </c>
      <c r="F143">
        <v>1</v>
      </c>
      <c r="G143" s="109" t="s">
        <v>13</v>
      </c>
      <c r="H143">
        <v>9</v>
      </c>
      <c r="I143" s="44" t="s">
        <v>420</v>
      </c>
      <c r="J143">
        <v>5.6</v>
      </c>
      <c r="K143">
        <v>1650</v>
      </c>
      <c r="L143">
        <v>131</v>
      </c>
      <c r="M143">
        <v>1</v>
      </c>
      <c r="N143">
        <v>10</v>
      </c>
      <c r="O143">
        <v>9</v>
      </c>
      <c r="P143">
        <v>25</v>
      </c>
      <c r="Q143" t="s">
        <v>450</v>
      </c>
      <c r="R143">
        <v>1192</v>
      </c>
      <c r="S143">
        <v>5</v>
      </c>
      <c r="T143" t="s">
        <v>435</v>
      </c>
      <c r="U143">
        <v>12</v>
      </c>
      <c r="X143" t="s">
        <v>480</v>
      </c>
      <c r="Y143">
        <v>36</v>
      </c>
      <c r="Z143" t="s">
        <v>106</v>
      </c>
    </row>
    <row r="144" spans="1:26" x14ac:dyDescent="0.25">
      <c r="A144" s="51" t="s">
        <v>169</v>
      </c>
      <c r="B144" s="64" t="s">
        <v>193</v>
      </c>
      <c r="C144">
        <v>40.409999999999997</v>
      </c>
      <c r="D144">
        <v>3</v>
      </c>
      <c r="E144" s="67" t="s">
        <v>93</v>
      </c>
      <c r="F144">
        <v>6</v>
      </c>
      <c r="G144" s="101" t="s">
        <v>34</v>
      </c>
      <c r="H144">
        <v>8</v>
      </c>
      <c r="I144" s="46" t="s">
        <v>422</v>
      </c>
      <c r="J144">
        <v>8.4</v>
      </c>
      <c r="K144">
        <v>1650</v>
      </c>
      <c r="L144">
        <v>123</v>
      </c>
      <c r="M144">
        <v>1</v>
      </c>
      <c r="N144">
        <v>28</v>
      </c>
      <c r="O144">
        <v>5</v>
      </c>
      <c r="P144">
        <v>25</v>
      </c>
      <c r="Q144" t="s">
        <v>445</v>
      </c>
      <c r="R144">
        <v>1100</v>
      </c>
      <c r="S144">
        <v>4</v>
      </c>
      <c r="T144" t="s">
        <v>446</v>
      </c>
      <c r="U144">
        <v>715</v>
      </c>
      <c r="X144" t="s">
        <v>474</v>
      </c>
      <c r="Y144">
        <v>48</v>
      </c>
      <c r="Z144" t="s">
        <v>94</v>
      </c>
    </row>
    <row r="145" spans="1:26" x14ac:dyDescent="0.25">
      <c r="A145" s="51" t="s">
        <v>169</v>
      </c>
      <c r="B145" s="92" t="s">
        <v>183</v>
      </c>
      <c r="C145">
        <v>40.42</v>
      </c>
      <c r="D145">
        <v>1</v>
      </c>
      <c r="E145" s="99" t="s">
        <v>101</v>
      </c>
      <c r="F145">
        <v>1</v>
      </c>
      <c r="G145" s="99" t="s">
        <v>101</v>
      </c>
      <c r="H145">
        <v>6</v>
      </c>
      <c r="I145" s="45" t="s">
        <v>421</v>
      </c>
      <c r="J145">
        <v>35</v>
      </c>
      <c r="K145">
        <v>1650</v>
      </c>
      <c r="L145">
        <v>123</v>
      </c>
      <c r="M145">
        <v>1</v>
      </c>
      <c r="N145">
        <v>10</v>
      </c>
      <c r="O145">
        <v>9</v>
      </c>
      <c r="P145">
        <v>25</v>
      </c>
      <c r="Q145" t="s">
        <v>450</v>
      </c>
      <c r="R145">
        <v>1010</v>
      </c>
      <c r="S145">
        <v>4</v>
      </c>
      <c r="T145" t="s">
        <v>435</v>
      </c>
      <c r="U145">
        <v>14</v>
      </c>
      <c r="X145" t="s">
        <v>591</v>
      </c>
      <c r="Y145">
        <v>47</v>
      </c>
      <c r="Z145" t="s">
        <v>184</v>
      </c>
    </row>
    <row r="146" spans="1:26" x14ac:dyDescent="0.25">
      <c r="A146" s="51" t="s">
        <v>169</v>
      </c>
      <c r="B146" s="88" t="s">
        <v>180</v>
      </c>
      <c r="C146">
        <v>40.44</v>
      </c>
      <c r="D146">
        <v>11</v>
      </c>
      <c r="E146" s="70" t="s">
        <v>19</v>
      </c>
      <c r="F146">
        <v>2</v>
      </c>
      <c r="G146" s="94" t="s">
        <v>38</v>
      </c>
      <c r="H146">
        <v>3</v>
      </c>
      <c r="I146" s="45" t="s">
        <v>421</v>
      </c>
      <c r="J146">
        <v>1.9</v>
      </c>
      <c r="K146">
        <v>1650</v>
      </c>
      <c r="L146">
        <v>128</v>
      </c>
      <c r="M146">
        <v>1</v>
      </c>
      <c r="N146">
        <v>10</v>
      </c>
      <c r="O146">
        <v>9</v>
      </c>
      <c r="P146">
        <v>25</v>
      </c>
      <c r="Q146" t="s">
        <v>450</v>
      </c>
      <c r="R146">
        <v>1009</v>
      </c>
      <c r="S146">
        <v>4</v>
      </c>
      <c r="T146" t="s">
        <v>435</v>
      </c>
      <c r="U146">
        <v>14</v>
      </c>
      <c r="X146" t="s">
        <v>591</v>
      </c>
      <c r="Y146">
        <v>52</v>
      </c>
      <c r="Z146" t="s">
        <v>138</v>
      </c>
    </row>
    <row r="147" spans="1:26" x14ac:dyDescent="0.25">
      <c r="A147" s="51" t="s">
        <v>169</v>
      </c>
      <c r="B147" s="69" t="s">
        <v>189</v>
      </c>
      <c r="C147">
        <v>40.49</v>
      </c>
      <c r="D147">
        <v>4</v>
      </c>
      <c r="E147" s="97" t="s">
        <v>121</v>
      </c>
      <c r="F147">
        <v>9</v>
      </c>
      <c r="G147" s="99" t="s">
        <v>101</v>
      </c>
      <c r="H147">
        <v>6</v>
      </c>
      <c r="I147" s="45" t="s">
        <v>421</v>
      </c>
      <c r="J147">
        <v>19</v>
      </c>
      <c r="K147">
        <v>1650</v>
      </c>
      <c r="L147">
        <v>132</v>
      </c>
      <c r="M147">
        <v>1</v>
      </c>
      <c r="N147">
        <v>21</v>
      </c>
      <c r="O147">
        <v>5</v>
      </c>
      <c r="P147">
        <v>25</v>
      </c>
      <c r="Q147" t="s">
        <v>461</v>
      </c>
      <c r="R147">
        <v>1148</v>
      </c>
      <c r="S147">
        <v>4</v>
      </c>
      <c r="T147" t="s">
        <v>446</v>
      </c>
      <c r="U147">
        <v>691</v>
      </c>
      <c r="X147">
        <v>3</v>
      </c>
      <c r="Y147">
        <v>57</v>
      </c>
      <c r="Z147" t="s">
        <v>85</v>
      </c>
    </row>
    <row r="148" spans="1:26" x14ac:dyDescent="0.25">
      <c r="A148" s="51" t="s">
        <v>169</v>
      </c>
      <c r="B148" s="92" t="s">
        <v>183</v>
      </c>
      <c r="C148">
        <v>40.53</v>
      </c>
      <c r="D148">
        <v>1</v>
      </c>
      <c r="E148" s="99" t="s">
        <v>101</v>
      </c>
      <c r="F148">
        <v>11</v>
      </c>
      <c r="G148" s="100" t="s">
        <v>84</v>
      </c>
      <c r="H148">
        <v>5</v>
      </c>
      <c r="I148" s="47" t="s">
        <v>423</v>
      </c>
      <c r="J148">
        <v>47</v>
      </c>
      <c r="K148">
        <v>1650</v>
      </c>
      <c r="L148">
        <v>125</v>
      </c>
      <c r="M148">
        <v>1</v>
      </c>
      <c r="N148">
        <v>12</v>
      </c>
      <c r="O148">
        <v>3</v>
      </c>
      <c r="P148">
        <v>25</v>
      </c>
      <c r="Q148" t="s">
        <v>450</v>
      </c>
      <c r="R148">
        <v>1050</v>
      </c>
      <c r="S148">
        <v>4</v>
      </c>
      <c r="T148" t="s">
        <v>446</v>
      </c>
      <c r="U148">
        <v>497</v>
      </c>
      <c r="X148" t="s">
        <v>837</v>
      </c>
      <c r="Y148">
        <v>50</v>
      </c>
      <c r="Z148" t="s">
        <v>184</v>
      </c>
    </row>
    <row r="149" spans="1:26" x14ac:dyDescent="0.25">
      <c r="A149" s="51" t="s">
        <v>169</v>
      </c>
      <c r="B149" s="89" t="s">
        <v>170</v>
      </c>
      <c r="C149">
        <v>40.54</v>
      </c>
      <c r="D149">
        <v>10</v>
      </c>
      <c r="E149" s="109" t="s">
        <v>13</v>
      </c>
      <c r="F149">
        <v>6</v>
      </c>
      <c r="G149" s="67" t="s">
        <v>93</v>
      </c>
      <c r="H149">
        <v>4</v>
      </c>
      <c r="I149" s="46" t="s">
        <v>422</v>
      </c>
      <c r="J149">
        <v>5.2</v>
      </c>
      <c r="K149">
        <v>1650</v>
      </c>
      <c r="L149">
        <v>129</v>
      </c>
      <c r="M149">
        <v>1</v>
      </c>
      <c r="N149">
        <v>12</v>
      </c>
      <c r="O149">
        <v>3</v>
      </c>
      <c r="P149">
        <v>25</v>
      </c>
      <c r="Q149" t="s">
        <v>450</v>
      </c>
      <c r="R149">
        <v>1103</v>
      </c>
      <c r="S149">
        <v>4</v>
      </c>
      <c r="T149" t="s">
        <v>446</v>
      </c>
      <c r="U149">
        <v>500</v>
      </c>
      <c r="X149" t="s">
        <v>442</v>
      </c>
      <c r="Y149">
        <v>54</v>
      </c>
      <c r="Z149" t="s">
        <v>171</v>
      </c>
    </row>
    <row r="150" spans="1:26" x14ac:dyDescent="0.25">
      <c r="A150" s="51" t="s">
        <v>169</v>
      </c>
      <c r="B150" s="89" t="s">
        <v>170</v>
      </c>
      <c r="C150">
        <v>40.57</v>
      </c>
      <c r="D150">
        <v>10</v>
      </c>
      <c r="E150" s="109" t="s">
        <v>13</v>
      </c>
      <c r="F150">
        <v>7</v>
      </c>
      <c r="G150" s="59" t="s">
        <v>53</v>
      </c>
      <c r="H150">
        <v>12</v>
      </c>
      <c r="I150" s="46" t="s">
        <v>422</v>
      </c>
      <c r="J150">
        <v>9.6999999999999993</v>
      </c>
      <c r="K150">
        <v>1650</v>
      </c>
      <c r="L150">
        <v>135</v>
      </c>
      <c r="M150">
        <v>1</v>
      </c>
      <c r="N150">
        <v>28</v>
      </c>
      <c r="O150">
        <v>5</v>
      </c>
      <c r="P150">
        <v>25</v>
      </c>
      <c r="Q150" t="s">
        <v>445</v>
      </c>
      <c r="R150">
        <v>1117</v>
      </c>
      <c r="S150">
        <v>4</v>
      </c>
      <c r="T150" t="s">
        <v>446</v>
      </c>
      <c r="U150">
        <v>715</v>
      </c>
      <c r="X150" t="s">
        <v>629</v>
      </c>
      <c r="Y150">
        <v>60</v>
      </c>
      <c r="Z150" t="s">
        <v>171</v>
      </c>
    </row>
    <row r="151" spans="1:26" x14ac:dyDescent="0.25">
      <c r="A151" s="51" t="s">
        <v>169</v>
      </c>
      <c r="B151" s="89" t="s">
        <v>170</v>
      </c>
      <c r="C151">
        <v>40.57</v>
      </c>
      <c r="D151">
        <v>10</v>
      </c>
      <c r="E151" s="109" t="s">
        <v>13</v>
      </c>
      <c r="F151">
        <v>6</v>
      </c>
      <c r="G151" s="74" t="s">
        <v>394</v>
      </c>
      <c r="H151">
        <v>7</v>
      </c>
      <c r="I151" s="46" t="s">
        <v>422</v>
      </c>
      <c r="J151">
        <v>4.3</v>
      </c>
      <c r="K151">
        <v>1650</v>
      </c>
      <c r="L151">
        <v>129</v>
      </c>
      <c r="M151">
        <v>1</v>
      </c>
      <c r="N151">
        <v>26</v>
      </c>
      <c r="O151">
        <v>2</v>
      </c>
      <c r="P151">
        <v>25</v>
      </c>
      <c r="Q151" t="s">
        <v>461</v>
      </c>
      <c r="R151">
        <v>1103</v>
      </c>
      <c r="S151">
        <v>4</v>
      </c>
      <c r="T151" t="s">
        <v>435</v>
      </c>
      <c r="U151">
        <v>463</v>
      </c>
      <c r="X151" t="s">
        <v>558</v>
      </c>
      <c r="Y151">
        <v>54</v>
      </c>
      <c r="Z151" t="s">
        <v>171</v>
      </c>
    </row>
    <row r="152" spans="1:26" x14ac:dyDescent="0.25">
      <c r="A152" s="51" t="s">
        <v>169</v>
      </c>
      <c r="B152" s="89" t="s">
        <v>170</v>
      </c>
      <c r="C152">
        <v>40.64</v>
      </c>
      <c r="D152">
        <v>10</v>
      </c>
      <c r="E152" s="109" t="s">
        <v>13</v>
      </c>
      <c r="F152">
        <v>2</v>
      </c>
      <c r="G152" s="59" t="s">
        <v>53</v>
      </c>
      <c r="H152">
        <v>4</v>
      </c>
      <c r="I152" s="46" t="s">
        <v>422</v>
      </c>
      <c r="J152">
        <v>5.3</v>
      </c>
      <c r="K152">
        <v>1650</v>
      </c>
      <c r="L152">
        <v>127</v>
      </c>
      <c r="M152">
        <v>1</v>
      </c>
      <c r="N152">
        <v>8</v>
      </c>
      <c r="O152">
        <v>1</v>
      </c>
      <c r="P152">
        <v>25</v>
      </c>
      <c r="Q152" t="s">
        <v>450</v>
      </c>
      <c r="R152">
        <v>1104</v>
      </c>
      <c r="S152">
        <v>4</v>
      </c>
      <c r="T152" t="s">
        <v>435</v>
      </c>
      <c r="U152">
        <v>330</v>
      </c>
      <c r="X152" t="s">
        <v>480</v>
      </c>
      <c r="Y152">
        <v>52</v>
      </c>
      <c r="Z152" t="s">
        <v>171</v>
      </c>
    </row>
    <row r="153" spans="1:26" x14ac:dyDescent="0.25">
      <c r="A153" s="51" t="s">
        <v>169</v>
      </c>
      <c r="B153" s="90" t="s">
        <v>196</v>
      </c>
      <c r="C153">
        <v>40.64</v>
      </c>
      <c r="D153">
        <v>8</v>
      </c>
      <c r="E153" s="56" t="s">
        <v>116</v>
      </c>
      <c r="F153">
        <v>6</v>
      </c>
      <c r="G153" s="59" t="s">
        <v>53</v>
      </c>
      <c r="H153">
        <v>8</v>
      </c>
      <c r="I153" s="44" t="s">
        <v>420</v>
      </c>
      <c r="J153">
        <v>4.2</v>
      </c>
      <c r="K153">
        <v>1650</v>
      </c>
      <c r="L153">
        <v>126</v>
      </c>
      <c r="M153">
        <v>1</v>
      </c>
      <c r="N153">
        <v>11</v>
      </c>
      <c r="O153">
        <v>6</v>
      </c>
      <c r="P153">
        <v>25</v>
      </c>
      <c r="Q153" t="s">
        <v>455</v>
      </c>
      <c r="R153">
        <v>1108</v>
      </c>
      <c r="S153">
        <v>4</v>
      </c>
      <c r="T153" t="s">
        <v>446</v>
      </c>
      <c r="U153">
        <v>749</v>
      </c>
      <c r="X153">
        <v>6</v>
      </c>
      <c r="Y153">
        <v>48</v>
      </c>
      <c r="Z153" t="s">
        <v>20</v>
      </c>
    </row>
    <row r="154" spans="1:26" x14ac:dyDescent="0.25">
      <c r="A154" s="51" t="s">
        <v>169</v>
      </c>
      <c r="B154" s="92" t="s">
        <v>183</v>
      </c>
      <c r="C154">
        <v>41.27</v>
      </c>
      <c r="D154">
        <v>1</v>
      </c>
      <c r="E154" s="99" t="s">
        <v>101</v>
      </c>
      <c r="F154">
        <v>11</v>
      </c>
      <c r="G154" s="99" t="s">
        <v>101</v>
      </c>
      <c r="H154">
        <v>12</v>
      </c>
      <c r="I154" s="47" t="s">
        <v>423</v>
      </c>
      <c r="J154">
        <v>37</v>
      </c>
      <c r="K154">
        <v>1650</v>
      </c>
      <c r="L154">
        <v>123</v>
      </c>
      <c r="M154">
        <v>1</v>
      </c>
      <c r="N154">
        <v>25</v>
      </c>
      <c r="O154">
        <v>6</v>
      </c>
      <c r="P154">
        <v>25</v>
      </c>
      <c r="Q154" t="s">
        <v>461</v>
      </c>
      <c r="R154">
        <v>1035</v>
      </c>
      <c r="S154">
        <v>4</v>
      </c>
      <c r="T154" t="s">
        <v>446</v>
      </c>
      <c r="U154">
        <v>784</v>
      </c>
      <c r="X154">
        <v>9</v>
      </c>
      <c r="Y154">
        <v>48</v>
      </c>
      <c r="Z154" t="s">
        <v>184</v>
      </c>
    </row>
    <row r="155" spans="1:26" x14ac:dyDescent="0.25">
      <c r="A155" s="51" t="s">
        <v>169</v>
      </c>
      <c r="B155" s="92" t="s">
        <v>183</v>
      </c>
      <c r="C155">
        <v>41.55</v>
      </c>
      <c r="D155">
        <v>1</v>
      </c>
      <c r="E155" s="99" t="s">
        <v>101</v>
      </c>
      <c r="F155">
        <v>11</v>
      </c>
      <c r="G155" s="100" t="s">
        <v>84</v>
      </c>
      <c r="H155">
        <v>11</v>
      </c>
      <c r="I155" s="46" t="s">
        <v>422</v>
      </c>
      <c r="J155">
        <v>69</v>
      </c>
      <c r="K155">
        <v>1650</v>
      </c>
      <c r="L155">
        <v>129</v>
      </c>
      <c r="M155">
        <v>1</v>
      </c>
      <c r="N155">
        <v>22</v>
      </c>
      <c r="O155">
        <v>1</v>
      </c>
      <c r="P155">
        <v>25</v>
      </c>
      <c r="Q155" t="s">
        <v>461</v>
      </c>
      <c r="R155">
        <v>1047</v>
      </c>
      <c r="S155">
        <v>4</v>
      </c>
      <c r="T155" t="s">
        <v>435</v>
      </c>
      <c r="U155">
        <v>370</v>
      </c>
      <c r="X155" t="s">
        <v>436</v>
      </c>
      <c r="Y155">
        <v>51</v>
      </c>
      <c r="Z155" t="s">
        <v>184</v>
      </c>
    </row>
    <row r="156" spans="1:26" x14ac:dyDescent="0.25">
      <c r="A156" s="51" t="s">
        <v>169</v>
      </c>
      <c r="B156" s="92" t="s">
        <v>183</v>
      </c>
      <c r="C156">
        <v>41.71</v>
      </c>
      <c r="D156">
        <v>1</v>
      </c>
      <c r="E156" s="99" t="s">
        <v>101</v>
      </c>
      <c r="F156">
        <v>3</v>
      </c>
      <c r="G156" s="101" t="s">
        <v>34</v>
      </c>
      <c r="H156">
        <v>3</v>
      </c>
      <c r="I156" s="45" t="s">
        <v>421</v>
      </c>
      <c r="J156">
        <v>23</v>
      </c>
      <c r="K156">
        <v>1650</v>
      </c>
      <c r="L156">
        <v>126</v>
      </c>
      <c r="M156">
        <v>1</v>
      </c>
      <c r="N156">
        <v>4</v>
      </c>
      <c r="O156">
        <v>6</v>
      </c>
      <c r="P156">
        <v>25</v>
      </c>
      <c r="Q156" t="s">
        <v>450</v>
      </c>
      <c r="R156">
        <v>1027</v>
      </c>
      <c r="S156">
        <v>4</v>
      </c>
      <c r="T156" t="s">
        <v>499</v>
      </c>
      <c r="U156">
        <v>731</v>
      </c>
      <c r="X156" t="s">
        <v>451</v>
      </c>
      <c r="Y156">
        <v>48</v>
      </c>
      <c r="Z156" t="s">
        <v>184</v>
      </c>
    </row>
    <row r="157" spans="1:26" x14ac:dyDescent="0.25">
      <c r="A157" s="51" t="s">
        <v>169</v>
      </c>
      <c r="B157" s="92" t="s">
        <v>183</v>
      </c>
      <c r="C157">
        <v>41.71</v>
      </c>
      <c r="D157">
        <v>1</v>
      </c>
      <c r="E157" s="99" t="s">
        <v>101</v>
      </c>
      <c r="F157">
        <v>11</v>
      </c>
      <c r="G157" s="99" t="s">
        <v>101</v>
      </c>
      <c r="H157">
        <v>5</v>
      </c>
      <c r="I157" s="46" t="s">
        <v>422</v>
      </c>
      <c r="J157">
        <v>15</v>
      </c>
      <c r="K157">
        <v>1650</v>
      </c>
      <c r="L157">
        <v>127</v>
      </c>
      <c r="M157">
        <v>1</v>
      </c>
      <c r="N157">
        <v>8</v>
      </c>
      <c r="O157">
        <v>1</v>
      </c>
      <c r="P157">
        <v>25</v>
      </c>
      <c r="Q157" t="s">
        <v>450</v>
      </c>
      <c r="R157">
        <v>1033</v>
      </c>
      <c r="S157">
        <v>4</v>
      </c>
      <c r="T157" t="s">
        <v>435</v>
      </c>
      <c r="U157">
        <v>333</v>
      </c>
      <c r="X157" t="s">
        <v>459</v>
      </c>
      <c r="Y157">
        <v>51</v>
      </c>
      <c r="Z157" t="s">
        <v>184</v>
      </c>
    </row>
    <row r="158" spans="1:26" x14ac:dyDescent="0.25">
      <c r="A158" s="51" t="s">
        <v>169</v>
      </c>
      <c r="B158" s="90" t="s">
        <v>196</v>
      </c>
      <c r="C158">
        <v>41.88</v>
      </c>
      <c r="D158">
        <v>8</v>
      </c>
      <c r="E158" s="56" t="s">
        <v>116</v>
      </c>
      <c r="F158">
        <v>11</v>
      </c>
      <c r="G158" s="100" t="s">
        <v>84</v>
      </c>
      <c r="H158">
        <v>7</v>
      </c>
      <c r="I158" s="44" t="s">
        <v>420</v>
      </c>
      <c r="J158">
        <v>11</v>
      </c>
      <c r="K158">
        <v>1650</v>
      </c>
      <c r="L158">
        <v>123</v>
      </c>
      <c r="M158">
        <v>1</v>
      </c>
      <c r="N158">
        <v>10</v>
      </c>
      <c r="O158">
        <v>9</v>
      </c>
      <c r="P158">
        <v>25</v>
      </c>
      <c r="Q158" t="s">
        <v>450</v>
      </c>
      <c r="R158">
        <v>1117</v>
      </c>
      <c r="S158">
        <v>4</v>
      </c>
      <c r="T158" t="s">
        <v>435</v>
      </c>
      <c r="U158">
        <v>14</v>
      </c>
      <c r="X158">
        <v>9</v>
      </c>
      <c r="Y158">
        <v>47</v>
      </c>
      <c r="Z158" t="s">
        <v>20</v>
      </c>
    </row>
    <row r="159" spans="1:26" x14ac:dyDescent="0.25">
      <c r="A159" s="57" t="s">
        <v>210</v>
      </c>
      <c r="B159" s="94" t="s">
        <v>211</v>
      </c>
      <c r="C159">
        <v>56.64</v>
      </c>
      <c r="D159">
        <v>2</v>
      </c>
      <c r="E159" s="71" t="s">
        <v>487</v>
      </c>
      <c r="F159">
        <v>4</v>
      </c>
      <c r="G159" s="71" t="s">
        <v>487</v>
      </c>
      <c r="H159">
        <v>6</v>
      </c>
      <c r="I159" s="44" t="s">
        <v>420</v>
      </c>
      <c r="J159">
        <v>4.5999999999999996</v>
      </c>
      <c r="K159">
        <v>1000</v>
      </c>
      <c r="L159">
        <v>116</v>
      </c>
      <c r="M159">
        <v>0</v>
      </c>
      <c r="N159">
        <v>14</v>
      </c>
      <c r="O159">
        <v>5</v>
      </c>
      <c r="P159">
        <v>25</v>
      </c>
      <c r="Q159" t="s">
        <v>455</v>
      </c>
      <c r="R159">
        <v>1051</v>
      </c>
      <c r="S159">
        <v>3</v>
      </c>
      <c r="T159" t="s">
        <v>446</v>
      </c>
      <c r="U159">
        <v>670</v>
      </c>
      <c r="X159">
        <v>2</v>
      </c>
      <c r="Y159">
        <v>62</v>
      </c>
      <c r="Z159" t="s">
        <v>24</v>
      </c>
    </row>
    <row r="160" spans="1:26" x14ac:dyDescent="0.25">
      <c r="A160" s="57" t="s">
        <v>210</v>
      </c>
      <c r="B160" s="94" t="s">
        <v>211</v>
      </c>
      <c r="C160">
        <v>56.71</v>
      </c>
      <c r="D160">
        <v>2</v>
      </c>
      <c r="E160" s="71" t="s">
        <v>487</v>
      </c>
      <c r="F160">
        <v>3</v>
      </c>
      <c r="G160" s="71" t="s">
        <v>487</v>
      </c>
      <c r="H160">
        <v>9</v>
      </c>
      <c r="I160" s="44" t="s">
        <v>420</v>
      </c>
      <c r="J160">
        <v>9.8000000000000007</v>
      </c>
      <c r="K160">
        <v>1000</v>
      </c>
      <c r="L160">
        <v>115</v>
      </c>
      <c r="M160">
        <v>0</v>
      </c>
      <c r="N160">
        <v>23</v>
      </c>
      <c r="O160">
        <v>4</v>
      </c>
      <c r="P160">
        <v>25</v>
      </c>
      <c r="Q160" t="s">
        <v>461</v>
      </c>
      <c r="R160">
        <v>1050</v>
      </c>
      <c r="S160">
        <v>3</v>
      </c>
      <c r="T160" t="s">
        <v>435</v>
      </c>
      <c r="U160">
        <v>618</v>
      </c>
      <c r="X160" t="s">
        <v>456</v>
      </c>
      <c r="Y160">
        <v>62</v>
      </c>
      <c r="Z160" t="s">
        <v>24</v>
      </c>
    </row>
    <row r="161" spans="1:26" x14ac:dyDescent="0.25">
      <c r="A161" s="57" t="s">
        <v>210</v>
      </c>
      <c r="B161" s="94" t="s">
        <v>211</v>
      </c>
      <c r="C161">
        <v>56.86</v>
      </c>
      <c r="D161">
        <v>2</v>
      </c>
      <c r="E161" s="71" t="s">
        <v>487</v>
      </c>
      <c r="F161">
        <v>2</v>
      </c>
      <c r="G161" s="71" t="s">
        <v>487</v>
      </c>
      <c r="H161">
        <v>1</v>
      </c>
      <c r="I161" s="44" t="s">
        <v>420</v>
      </c>
      <c r="J161">
        <v>4.7</v>
      </c>
      <c r="K161">
        <v>1000</v>
      </c>
      <c r="L161">
        <v>127</v>
      </c>
      <c r="M161">
        <v>0</v>
      </c>
      <c r="N161">
        <v>19</v>
      </c>
      <c r="O161">
        <v>3</v>
      </c>
      <c r="P161">
        <v>25</v>
      </c>
      <c r="Q161" t="s">
        <v>455</v>
      </c>
      <c r="R161">
        <v>1059</v>
      </c>
      <c r="S161">
        <v>4</v>
      </c>
      <c r="T161" t="s">
        <v>446</v>
      </c>
      <c r="U161">
        <v>520</v>
      </c>
      <c r="X161" t="s">
        <v>431</v>
      </c>
      <c r="Y161">
        <v>55</v>
      </c>
      <c r="Z161" t="s">
        <v>24</v>
      </c>
    </row>
    <row r="162" spans="1:26" x14ac:dyDescent="0.25">
      <c r="A162" s="57" t="s">
        <v>210</v>
      </c>
      <c r="B162" s="94" t="s">
        <v>211</v>
      </c>
      <c r="C162">
        <v>56.89</v>
      </c>
      <c r="D162">
        <v>2</v>
      </c>
      <c r="E162" s="71" t="s">
        <v>487</v>
      </c>
      <c r="F162">
        <v>5</v>
      </c>
      <c r="G162" s="71" t="s">
        <v>487</v>
      </c>
      <c r="H162">
        <v>5</v>
      </c>
      <c r="I162" s="44" t="s">
        <v>420</v>
      </c>
      <c r="J162">
        <v>7.9</v>
      </c>
      <c r="K162">
        <v>1000</v>
      </c>
      <c r="L162">
        <v>116</v>
      </c>
      <c r="M162">
        <v>0</v>
      </c>
      <c r="N162">
        <v>25</v>
      </c>
      <c r="O162">
        <v>6</v>
      </c>
      <c r="P162">
        <v>25</v>
      </c>
      <c r="Q162" t="s">
        <v>461</v>
      </c>
      <c r="R162">
        <v>1048</v>
      </c>
      <c r="S162">
        <v>3</v>
      </c>
      <c r="T162" t="s">
        <v>446</v>
      </c>
      <c r="U162">
        <v>782</v>
      </c>
      <c r="X162" t="s">
        <v>519</v>
      </c>
      <c r="Y162">
        <v>62</v>
      </c>
      <c r="Z162" t="s">
        <v>24</v>
      </c>
    </row>
    <row r="163" spans="1:26" x14ac:dyDescent="0.25">
      <c r="A163" s="57" t="s">
        <v>210</v>
      </c>
      <c r="B163" s="59" t="s">
        <v>237</v>
      </c>
      <c r="C163">
        <v>56.9</v>
      </c>
      <c r="D163">
        <v>11</v>
      </c>
      <c r="E163" s="99" t="s">
        <v>101</v>
      </c>
      <c r="F163">
        <v>1</v>
      </c>
      <c r="G163" s="99" t="s">
        <v>101</v>
      </c>
      <c r="H163">
        <v>4</v>
      </c>
      <c r="I163" s="45" t="s">
        <v>421</v>
      </c>
      <c r="J163">
        <v>6.3</v>
      </c>
      <c r="K163">
        <v>1000</v>
      </c>
      <c r="L163">
        <v>125</v>
      </c>
      <c r="M163">
        <v>0</v>
      </c>
      <c r="N163">
        <v>16</v>
      </c>
      <c r="O163">
        <v>4</v>
      </c>
      <c r="P163">
        <v>25</v>
      </c>
      <c r="Q163" t="s">
        <v>455</v>
      </c>
      <c r="R163">
        <v>1170</v>
      </c>
      <c r="S163">
        <v>5</v>
      </c>
      <c r="T163" t="s">
        <v>446</v>
      </c>
      <c r="U163">
        <v>592</v>
      </c>
      <c r="X163" t="s">
        <v>431</v>
      </c>
      <c r="Y163">
        <v>31</v>
      </c>
      <c r="Z163" t="s">
        <v>692</v>
      </c>
    </row>
    <row r="164" spans="1:26" x14ac:dyDescent="0.25">
      <c r="A164" s="57" t="s">
        <v>210</v>
      </c>
      <c r="B164" s="109" t="s">
        <v>215</v>
      </c>
      <c r="C164">
        <v>56.92</v>
      </c>
      <c r="D164">
        <v>12</v>
      </c>
      <c r="E164" s="102" t="s">
        <v>29</v>
      </c>
      <c r="F164">
        <v>1</v>
      </c>
      <c r="G164" s="102" t="s">
        <v>29</v>
      </c>
      <c r="H164">
        <v>11</v>
      </c>
      <c r="I164" s="44" t="s">
        <v>420</v>
      </c>
      <c r="J164">
        <v>61</v>
      </c>
      <c r="K164">
        <v>1000</v>
      </c>
      <c r="L164">
        <v>128</v>
      </c>
      <c r="M164">
        <v>0</v>
      </c>
      <c r="N164">
        <v>9</v>
      </c>
      <c r="O164">
        <v>7</v>
      </c>
      <c r="P164">
        <v>25</v>
      </c>
      <c r="Q164" t="s">
        <v>450</v>
      </c>
      <c r="R164">
        <v>1066</v>
      </c>
      <c r="S164">
        <v>4</v>
      </c>
      <c r="T164" t="s">
        <v>446</v>
      </c>
      <c r="U164">
        <v>822</v>
      </c>
      <c r="X164" t="s">
        <v>431</v>
      </c>
      <c r="Y164">
        <v>52</v>
      </c>
      <c r="Z164" t="s">
        <v>50</v>
      </c>
    </row>
    <row r="165" spans="1:26" x14ac:dyDescent="0.25">
      <c r="A165" s="57" t="s">
        <v>210</v>
      </c>
      <c r="B165" s="95" t="s">
        <v>221</v>
      </c>
      <c r="C165">
        <v>56.99</v>
      </c>
      <c r="D165">
        <v>9</v>
      </c>
      <c r="E165" s="109" t="s">
        <v>13</v>
      </c>
      <c r="F165">
        <v>4</v>
      </c>
      <c r="G165" s="99" t="s">
        <v>101</v>
      </c>
      <c r="H165">
        <v>10</v>
      </c>
      <c r="I165" s="46" t="s">
        <v>422</v>
      </c>
      <c r="J165">
        <v>8.6</v>
      </c>
      <c r="K165">
        <v>1000</v>
      </c>
      <c r="L165">
        <v>126</v>
      </c>
      <c r="M165">
        <v>0</v>
      </c>
      <c r="N165">
        <v>19</v>
      </c>
      <c r="O165">
        <v>3</v>
      </c>
      <c r="P165">
        <v>25</v>
      </c>
      <c r="Q165" t="s">
        <v>455</v>
      </c>
      <c r="R165">
        <v>1065</v>
      </c>
      <c r="S165">
        <v>4</v>
      </c>
      <c r="T165" t="s">
        <v>446</v>
      </c>
      <c r="U165">
        <v>520</v>
      </c>
      <c r="X165" t="s">
        <v>451</v>
      </c>
      <c r="Y165">
        <v>51</v>
      </c>
      <c r="Z165" t="s">
        <v>106</v>
      </c>
    </row>
    <row r="166" spans="1:26" x14ac:dyDescent="0.25">
      <c r="A166" s="57" t="s">
        <v>210</v>
      </c>
      <c r="B166" s="96" t="s">
        <v>225</v>
      </c>
      <c r="C166">
        <v>57.01</v>
      </c>
      <c r="D166">
        <v>3</v>
      </c>
      <c r="E166" s="67" t="s">
        <v>93</v>
      </c>
      <c r="F166">
        <v>2</v>
      </c>
      <c r="G166" s="67" t="s">
        <v>93</v>
      </c>
      <c r="H166">
        <v>3</v>
      </c>
      <c r="I166" s="44" t="s">
        <v>420</v>
      </c>
      <c r="J166">
        <v>5</v>
      </c>
      <c r="K166">
        <v>1000</v>
      </c>
      <c r="L166">
        <v>126</v>
      </c>
      <c r="M166">
        <v>0</v>
      </c>
      <c r="N166">
        <v>9</v>
      </c>
      <c r="O166">
        <v>7</v>
      </c>
      <c r="P166">
        <v>25</v>
      </c>
      <c r="Q166" t="s">
        <v>450</v>
      </c>
      <c r="R166">
        <v>1119</v>
      </c>
      <c r="S166">
        <v>4</v>
      </c>
      <c r="T166" t="s">
        <v>446</v>
      </c>
      <c r="U166">
        <v>822</v>
      </c>
      <c r="X166" t="s">
        <v>431</v>
      </c>
      <c r="Y166">
        <v>50</v>
      </c>
      <c r="Z166" t="s">
        <v>166</v>
      </c>
    </row>
    <row r="167" spans="1:26" x14ac:dyDescent="0.25">
      <c r="A167" s="57" t="s">
        <v>210</v>
      </c>
      <c r="B167" s="67" t="s">
        <v>232</v>
      </c>
      <c r="C167">
        <v>57.05</v>
      </c>
      <c r="D167">
        <v>1</v>
      </c>
      <c r="E167" s="70" t="s">
        <v>19</v>
      </c>
      <c r="F167">
        <v>5</v>
      </c>
      <c r="G167" s="61" t="s">
        <v>49</v>
      </c>
      <c r="H167">
        <v>1</v>
      </c>
      <c r="I167" s="45" t="s">
        <v>421</v>
      </c>
      <c r="J167">
        <v>55</v>
      </c>
      <c r="K167">
        <v>1000</v>
      </c>
      <c r="L167">
        <v>115</v>
      </c>
      <c r="M167">
        <v>0</v>
      </c>
      <c r="N167">
        <v>26</v>
      </c>
      <c r="O167">
        <v>2</v>
      </c>
      <c r="P167">
        <v>25</v>
      </c>
      <c r="Q167" t="s">
        <v>461</v>
      </c>
      <c r="R167">
        <v>1184</v>
      </c>
      <c r="S167">
        <v>3</v>
      </c>
      <c r="T167" t="s">
        <v>435</v>
      </c>
      <c r="U167">
        <v>465</v>
      </c>
      <c r="X167" t="s">
        <v>474</v>
      </c>
      <c r="Y167">
        <v>60</v>
      </c>
      <c r="Z167" t="s">
        <v>145</v>
      </c>
    </row>
    <row r="168" spans="1:26" x14ac:dyDescent="0.25">
      <c r="A168" s="57" t="s">
        <v>210</v>
      </c>
      <c r="B168" s="59" t="s">
        <v>237</v>
      </c>
      <c r="C168">
        <v>57.06</v>
      </c>
      <c r="D168">
        <v>11</v>
      </c>
      <c r="E168" s="99" t="s">
        <v>101</v>
      </c>
      <c r="F168">
        <v>2</v>
      </c>
      <c r="G168" s="99" t="s">
        <v>101</v>
      </c>
      <c r="H168">
        <v>3</v>
      </c>
      <c r="I168" s="46" t="s">
        <v>422</v>
      </c>
      <c r="J168">
        <v>4.7</v>
      </c>
      <c r="K168">
        <v>1000</v>
      </c>
      <c r="L168">
        <v>118</v>
      </c>
      <c r="M168">
        <v>0</v>
      </c>
      <c r="N168">
        <v>11</v>
      </c>
      <c r="O168">
        <v>6</v>
      </c>
      <c r="P168">
        <v>25</v>
      </c>
      <c r="Q168" t="s">
        <v>455</v>
      </c>
      <c r="R168">
        <v>1180</v>
      </c>
      <c r="S168">
        <v>4</v>
      </c>
      <c r="T168" t="s">
        <v>446</v>
      </c>
      <c r="U168">
        <v>748</v>
      </c>
      <c r="X168" t="s">
        <v>451</v>
      </c>
      <c r="Y168">
        <v>43</v>
      </c>
      <c r="Z168" t="s">
        <v>692</v>
      </c>
    </row>
    <row r="169" spans="1:26" x14ac:dyDescent="0.25">
      <c r="A169" s="57" t="s">
        <v>210</v>
      </c>
      <c r="B169" s="59" t="s">
        <v>237</v>
      </c>
      <c r="C169">
        <v>57.11</v>
      </c>
      <c r="D169">
        <v>11</v>
      </c>
      <c r="E169" s="99" t="s">
        <v>101</v>
      </c>
      <c r="F169">
        <v>3</v>
      </c>
      <c r="G169" s="99" t="s">
        <v>101</v>
      </c>
      <c r="H169">
        <v>4</v>
      </c>
      <c r="I169" s="45" t="s">
        <v>421</v>
      </c>
      <c r="J169">
        <v>3.5</v>
      </c>
      <c r="K169">
        <v>1000</v>
      </c>
      <c r="L169">
        <v>120</v>
      </c>
      <c r="M169">
        <v>0</v>
      </c>
      <c r="N169">
        <v>9</v>
      </c>
      <c r="O169">
        <v>7</v>
      </c>
      <c r="P169">
        <v>25</v>
      </c>
      <c r="Q169" t="s">
        <v>450</v>
      </c>
      <c r="R169">
        <v>1157</v>
      </c>
      <c r="S169">
        <v>4</v>
      </c>
      <c r="T169" t="s">
        <v>446</v>
      </c>
      <c r="U169">
        <v>822</v>
      </c>
      <c r="X169" t="s">
        <v>451</v>
      </c>
      <c r="Y169">
        <v>44</v>
      </c>
      <c r="Z169" t="s">
        <v>692</v>
      </c>
    </row>
    <row r="170" spans="1:26" x14ac:dyDescent="0.25">
      <c r="A170" s="57" t="s">
        <v>210</v>
      </c>
      <c r="B170" s="96" t="s">
        <v>225</v>
      </c>
      <c r="C170">
        <v>57.12</v>
      </c>
      <c r="D170">
        <v>3</v>
      </c>
      <c r="E170" s="67" t="s">
        <v>93</v>
      </c>
      <c r="F170">
        <v>6</v>
      </c>
      <c r="G170" s="102" t="s">
        <v>29</v>
      </c>
      <c r="H170">
        <v>3</v>
      </c>
      <c r="I170" s="45" t="s">
        <v>421</v>
      </c>
      <c r="J170">
        <v>14</v>
      </c>
      <c r="K170">
        <v>1000</v>
      </c>
      <c r="L170">
        <v>130</v>
      </c>
      <c r="M170">
        <v>0</v>
      </c>
      <c r="N170">
        <v>19</v>
      </c>
      <c r="O170">
        <v>3</v>
      </c>
      <c r="P170">
        <v>25</v>
      </c>
      <c r="Q170" t="s">
        <v>455</v>
      </c>
      <c r="R170">
        <v>1103</v>
      </c>
      <c r="S170">
        <v>4</v>
      </c>
      <c r="T170" t="s">
        <v>446</v>
      </c>
      <c r="U170">
        <v>520</v>
      </c>
      <c r="X170">
        <v>2</v>
      </c>
      <c r="Y170">
        <v>55</v>
      </c>
      <c r="Z170" t="s">
        <v>166</v>
      </c>
    </row>
    <row r="171" spans="1:26" x14ac:dyDescent="0.25">
      <c r="A171" s="57" t="s">
        <v>210</v>
      </c>
      <c r="B171" s="94" t="s">
        <v>211</v>
      </c>
      <c r="C171">
        <v>57.17</v>
      </c>
      <c r="D171">
        <v>2</v>
      </c>
      <c r="E171" s="71" t="s">
        <v>487</v>
      </c>
      <c r="F171">
        <v>1</v>
      </c>
      <c r="G171" s="71" t="s">
        <v>487</v>
      </c>
      <c r="H171">
        <v>10</v>
      </c>
      <c r="I171" s="44" t="s">
        <v>420</v>
      </c>
      <c r="J171">
        <v>7.7</v>
      </c>
      <c r="K171">
        <v>1000</v>
      </c>
      <c r="L171">
        <v>119</v>
      </c>
      <c r="M171">
        <v>0</v>
      </c>
      <c r="N171">
        <v>15</v>
      </c>
      <c r="O171">
        <v>1</v>
      </c>
      <c r="P171">
        <v>25</v>
      </c>
      <c r="Q171" t="s">
        <v>455</v>
      </c>
      <c r="R171">
        <v>1069</v>
      </c>
      <c r="S171">
        <v>4</v>
      </c>
      <c r="T171" t="s">
        <v>435</v>
      </c>
      <c r="U171">
        <v>351</v>
      </c>
      <c r="X171" t="s">
        <v>431</v>
      </c>
      <c r="Y171">
        <v>47</v>
      </c>
      <c r="Z171" t="s">
        <v>24</v>
      </c>
    </row>
    <row r="172" spans="1:26" x14ac:dyDescent="0.25">
      <c r="A172" s="57" t="s">
        <v>210</v>
      </c>
      <c r="B172" s="59" t="s">
        <v>237</v>
      </c>
      <c r="C172">
        <v>57.17</v>
      </c>
      <c r="D172">
        <v>11</v>
      </c>
      <c r="E172" s="99" t="s">
        <v>101</v>
      </c>
      <c r="F172">
        <v>1</v>
      </c>
      <c r="G172" s="99" t="s">
        <v>101</v>
      </c>
      <c r="H172">
        <v>1</v>
      </c>
      <c r="I172" s="44" t="s">
        <v>420</v>
      </c>
      <c r="J172">
        <v>3.4</v>
      </c>
      <c r="K172">
        <v>1000</v>
      </c>
      <c r="L172">
        <v>127</v>
      </c>
      <c r="M172">
        <v>0</v>
      </c>
      <c r="N172">
        <v>7</v>
      </c>
      <c r="O172">
        <v>5</v>
      </c>
      <c r="P172">
        <v>25</v>
      </c>
      <c r="Q172" t="s">
        <v>450</v>
      </c>
      <c r="R172">
        <v>1172</v>
      </c>
      <c r="S172">
        <v>5</v>
      </c>
      <c r="T172" t="s">
        <v>435</v>
      </c>
      <c r="U172">
        <v>651</v>
      </c>
      <c r="X172" t="s">
        <v>451</v>
      </c>
      <c r="Y172">
        <v>36</v>
      </c>
      <c r="Z172" t="s">
        <v>692</v>
      </c>
    </row>
    <row r="173" spans="1:26" x14ac:dyDescent="0.25">
      <c r="A173" s="57" t="s">
        <v>210</v>
      </c>
      <c r="B173" s="97" t="s">
        <v>229</v>
      </c>
      <c r="C173">
        <v>57.18</v>
      </c>
      <c r="D173">
        <v>8</v>
      </c>
      <c r="E173" s="100" t="s">
        <v>84</v>
      </c>
      <c r="F173">
        <v>7</v>
      </c>
      <c r="G173" s="100" t="s">
        <v>84</v>
      </c>
      <c r="H173">
        <v>7</v>
      </c>
      <c r="I173" s="44" t="s">
        <v>420</v>
      </c>
      <c r="J173">
        <v>18</v>
      </c>
      <c r="K173">
        <v>1000</v>
      </c>
      <c r="L173">
        <v>132</v>
      </c>
      <c r="M173">
        <v>0</v>
      </c>
      <c r="N173">
        <v>2</v>
      </c>
      <c r="O173">
        <v>4</v>
      </c>
      <c r="P173">
        <v>25</v>
      </c>
      <c r="Q173" t="s">
        <v>445</v>
      </c>
      <c r="R173">
        <v>1154</v>
      </c>
      <c r="S173">
        <v>4</v>
      </c>
      <c r="T173" t="s">
        <v>446</v>
      </c>
      <c r="U173">
        <v>557</v>
      </c>
      <c r="X173" t="s">
        <v>464</v>
      </c>
      <c r="Y173">
        <v>57</v>
      </c>
      <c r="Z173" t="s">
        <v>184</v>
      </c>
    </row>
    <row r="174" spans="1:26" x14ac:dyDescent="0.25">
      <c r="A174" s="57" t="s">
        <v>210</v>
      </c>
      <c r="B174" s="56" t="s">
        <v>240</v>
      </c>
      <c r="C174">
        <v>57.2</v>
      </c>
      <c r="D174">
        <v>10</v>
      </c>
      <c r="E174" s="101" t="s">
        <v>34</v>
      </c>
      <c r="F174">
        <v>3</v>
      </c>
      <c r="G174" s="101" t="s">
        <v>34</v>
      </c>
      <c r="H174">
        <v>5</v>
      </c>
      <c r="I174" s="46" t="s">
        <v>422</v>
      </c>
      <c r="J174">
        <v>75</v>
      </c>
      <c r="K174">
        <v>1000</v>
      </c>
      <c r="L174">
        <v>121</v>
      </c>
      <c r="M174">
        <v>0</v>
      </c>
      <c r="N174">
        <v>11</v>
      </c>
      <c r="O174">
        <v>6</v>
      </c>
      <c r="P174">
        <v>25</v>
      </c>
      <c r="Q174" t="s">
        <v>455</v>
      </c>
      <c r="R174">
        <v>1018</v>
      </c>
      <c r="S174">
        <v>4</v>
      </c>
      <c r="T174" t="s">
        <v>446</v>
      </c>
      <c r="U174">
        <v>748</v>
      </c>
      <c r="X174" t="s">
        <v>456</v>
      </c>
      <c r="Y174">
        <v>46</v>
      </c>
      <c r="Z174" t="s">
        <v>94</v>
      </c>
    </row>
    <row r="175" spans="1:26" x14ac:dyDescent="0.25">
      <c r="A175" s="57" t="s">
        <v>210</v>
      </c>
      <c r="B175" s="98" t="s">
        <v>218</v>
      </c>
      <c r="C175">
        <v>57.23</v>
      </c>
      <c r="D175">
        <v>7</v>
      </c>
      <c r="E175" s="104" t="s">
        <v>524</v>
      </c>
      <c r="F175">
        <v>1</v>
      </c>
      <c r="G175" s="56" t="s">
        <v>116</v>
      </c>
      <c r="H175">
        <v>7</v>
      </c>
      <c r="I175" s="45" t="s">
        <v>421</v>
      </c>
      <c r="J175">
        <v>4.9000000000000004</v>
      </c>
      <c r="K175">
        <v>1000</v>
      </c>
      <c r="L175">
        <v>128</v>
      </c>
      <c r="M175">
        <v>0</v>
      </c>
      <c r="N175">
        <v>21</v>
      </c>
      <c r="O175">
        <v>5</v>
      </c>
      <c r="P175">
        <v>25</v>
      </c>
      <c r="Q175" t="s">
        <v>461</v>
      </c>
      <c r="R175">
        <v>1098</v>
      </c>
      <c r="S175">
        <v>4</v>
      </c>
      <c r="T175" t="s">
        <v>446</v>
      </c>
      <c r="U175">
        <v>692</v>
      </c>
      <c r="X175" t="s">
        <v>451</v>
      </c>
      <c r="Y175">
        <v>51</v>
      </c>
      <c r="Z175" t="s">
        <v>64</v>
      </c>
    </row>
    <row r="176" spans="1:26" x14ac:dyDescent="0.25">
      <c r="A176" s="57" t="s">
        <v>210</v>
      </c>
      <c r="B176" s="95" t="s">
        <v>221</v>
      </c>
      <c r="C176">
        <v>57.23</v>
      </c>
      <c r="D176">
        <v>9</v>
      </c>
      <c r="E176" s="109" t="s">
        <v>13</v>
      </c>
      <c r="F176">
        <v>1</v>
      </c>
      <c r="G176" s="104" t="s">
        <v>524</v>
      </c>
      <c r="H176">
        <v>1</v>
      </c>
      <c r="I176" s="45" t="s">
        <v>421</v>
      </c>
      <c r="J176">
        <v>3.8</v>
      </c>
      <c r="K176">
        <v>1000</v>
      </c>
      <c r="L176">
        <v>122</v>
      </c>
      <c r="M176">
        <v>0</v>
      </c>
      <c r="N176">
        <v>23</v>
      </c>
      <c r="O176">
        <v>4</v>
      </c>
      <c r="P176">
        <v>25</v>
      </c>
      <c r="Q176" t="s">
        <v>461</v>
      </c>
      <c r="R176">
        <v>1064</v>
      </c>
      <c r="S176">
        <v>4</v>
      </c>
      <c r="T176" t="s">
        <v>435</v>
      </c>
      <c r="U176">
        <v>614</v>
      </c>
      <c r="X176" t="s">
        <v>431</v>
      </c>
      <c r="Y176">
        <v>51</v>
      </c>
      <c r="Z176" t="s">
        <v>106</v>
      </c>
    </row>
    <row r="177" spans="1:26" x14ac:dyDescent="0.25">
      <c r="A177" s="57" t="s">
        <v>210</v>
      </c>
      <c r="B177" s="67" t="s">
        <v>232</v>
      </c>
      <c r="C177">
        <v>57.27</v>
      </c>
      <c r="D177">
        <v>1</v>
      </c>
      <c r="E177" s="70" t="s">
        <v>19</v>
      </c>
      <c r="F177">
        <v>8</v>
      </c>
      <c r="G177" s="102" t="s">
        <v>29</v>
      </c>
      <c r="H177">
        <v>6</v>
      </c>
      <c r="I177" s="45" t="s">
        <v>421</v>
      </c>
      <c r="J177">
        <v>21</v>
      </c>
      <c r="K177">
        <v>1000</v>
      </c>
      <c r="L177">
        <v>133</v>
      </c>
      <c r="M177">
        <v>0</v>
      </c>
      <c r="N177">
        <v>2</v>
      </c>
      <c r="O177">
        <v>4</v>
      </c>
      <c r="P177">
        <v>25</v>
      </c>
      <c r="Q177" t="s">
        <v>445</v>
      </c>
      <c r="R177">
        <v>1165</v>
      </c>
      <c r="S177">
        <v>4</v>
      </c>
      <c r="T177" t="s">
        <v>446</v>
      </c>
      <c r="U177">
        <v>557</v>
      </c>
      <c r="X177">
        <v>2</v>
      </c>
      <c r="Y177">
        <v>58</v>
      </c>
      <c r="Z177" t="s">
        <v>145</v>
      </c>
    </row>
    <row r="178" spans="1:26" x14ac:dyDescent="0.25">
      <c r="A178" s="57" t="s">
        <v>210</v>
      </c>
      <c r="B178" s="97" t="s">
        <v>229</v>
      </c>
      <c r="C178">
        <v>57.3</v>
      </c>
      <c r="D178">
        <v>8</v>
      </c>
      <c r="E178" s="100" t="s">
        <v>84</v>
      </c>
      <c r="F178">
        <v>4</v>
      </c>
      <c r="G178" s="71" t="s">
        <v>487</v>
      </c>
      <c r="H178">
        <v>10</v>
      </c>
      <c r="I178" s="46" t="s">
        <v>422</v>
      </c>
      <c r="J178">
        <v>13</v>
      </c>
      <c r="K178">
        <v>1000</v>
      </c>
      <c r="L178">
        <v>128</v>
      </c>
      <c r="M178">
        <v>0</v>
      </c>
      <c r="N178">
        <v>9</v>
      </c>
      <c r="O178">
        <v>7</v>
      </c>
      <c r="P178">
        <v>25</v>
      </c>
      <c r="Q178" t="s">
        <v>450</v>
      </c>
      <c r="R178">
        <v>1132</v>
      </c>
      <c r="S178">
        <v>4</v>
      </c>
      <c r="T178" t="s">
        <v>446</v>
      </c>
      <c r="U178">
        <v>822</v>
      </c>
      <c r="X178" t="s">
        <v>456</v>
      </c>
      <c r="Y178">
        <v>54</v>
      </c>
      <c r="Z178" t="s">
        <v>184</v>
      </c>
    </row>
    <row r="179" spans="1:26" x14ac:dyDescent="0.25">
      <c r="A179" s="57" t="s">
        <v>210</v>
      </c>
      <c r="B179" s="97" t="s">
        <v>229</v>
      </c>
      <c r="C179">
        <v>57.32</v>
      </c>
      <c r="D179">
        <v>8</v>
      </c>
      <c r="E179" s="100" t="s">
        <v>84</v>
      </c>
      <c r="F179">
        <v>3</v>
      </c>
      <c r="G179" s="70" t="s">
        <v>19</v>
      </c>
      <c r="H179">
        <v>1</v>
      </c>
      <c r="I179" s="45" t="s">
        <v>421</v>
      </c>
      <c r="J179">
        <v>4.8</v>
      </c>
      <c r="K179">
        <v>1000</v>
      </c>
      <c r="L179">
        <v>135</v>
      </c>
      <c r="M179">
        <v>0</v>
      </c>
      <c r="N179">
        <v>15</v>
      </c>
      <c r="O179">
        <v>1</v>
      </c>
      <c r="P179">
        <v>25</v>
      </c>
      <c r="Q179" t="s">
        <v>455</v>
      </c>
      <c r="R179">
        <v>1144</v>
      </c>
      <c r="S179">
        <v>4</v>
      </c>
      <c r="T179" t="s">
        <v>435</v>
      </c>
      <c r="U179">
        <v>351</v>
      </c>
      <c r="X179">
        <v>1</v>
      </c>
      <c r="Y179">
        <v>60</v>
      </c>
      <c r="Z179" t="s">
        <v>184</v>
      </c>
    </row>
    <row r="180" spans="1:26" x14ac:dyDescent="0.25">
      <c r="A180" s="57" t="s">
        <v>210</v>
      </c>
      <c r="B180" s="56" t="s">
        <v>240</v>
      </c>
      <c r="C180">
        <v>57.33</v>
      </c>
      <c r="D180">
        <v>10</v>
      </c>
      <c r="E180" s="101" t="s">
        <v>34</v>
      </c>
      <c r="F180">
        <v>5</v>
      </c>
      <c r="G180" s="70" t="s">
        <v>19</v>
      </c>
      <c r="H180">
        <v>12</v>
      </c>
      <c r="I180" s="47" t="s">
        <v>423</v>
      </c>
      <c r="J180">
        <v>9.3000000000000007</v>
      </c>
      <c r="K180">
        <v>1000</v>
      </c>
      <c r="L180">
        <v>122</v>
      </c>
      <c r="M180">
        <v>0</v>
      </c>
      <c r="N180">
        <v>9</v>
      </c>
      <c r="O180">
        <v>7</v>
      </c>
      <c r="P180">
        <v>25</v>
      </c>
      <c r="Q180" t="s">
        <v>450</v>
      </c>
      <c r="R180">
        <v>1031</v>
      </c>
      <c r="S180">
        <v>4</v>
      </c>
      <c r="T180" t="s">
        <v>446</v>
      </c>
      <c r="U180">
        <v>822</v>
      </c>
      <c r="X180" t="s">
        <v>558</v>
      </c>
      <c r="Y180">
        <v>46</v>
      </c>
      <c r="Z180" t="s">
        <v>94</v>
      </c>
    </row>
    <row r="181" spans="1:26" x14ac:dyDescent="0.25">
      <c r="A181" s="57" t="s">
        <v>210</v>
      </c>
      <c r="B181" s="94" t="s">
        <v>211</v>
      </c>
      <c r="C181">
        <v>57.36</v>
      </c>
      <c r="D181">
        <v>2</v>
      </c>
      <c r="E181" s="71" t="s">
        <v>487</v>
      </c>
      <c r="F181">
        <v>2</v>
      </c>
      <c r="G181" s="103" t="s">
        <v>150</v>
      </c>
      <c r="H181">
        <v>9</v>
      </c>
      <c r="I181" s="44" t="s">
        <v>420</v>
      </c>
      <c r="J181">
        <v>8.6</v>
      </c>
      <c r="K181">
        <v>1000</v>
      </c>
      <c r="L181">
        <v>129</v>
      </c>
      <c r="M181">
        <v>0</v>
      </c>
      <c r="N181">
        <v>19</v>
      </c>
      <c r="O181">
        <v>2</v>
      </c>
      <c r="P181">
        <v>25</v>
      </c>
      <c r="Q181" t="s">
        <v>455</v>
      </c>
      <c r="R181">
        <v>1056</v>
      </c>
      <c r="S181">
        <v>4</v>
      </c>
      <c r="T181" t="s">
        <v>435</v>
      </c>
      <c r="U181">
        <v>442</v>
      </c>
      <c r="X181">
        <v>2</v>
      </c>
      <c r="Y181">
        <v>54</v>
      </c>
      <c r="Z181" t="s">
        <v>24</v>
      </c>
    </row>
    <row r="182" spans="1:26" x14ac:dyDescent="0.25">
      <c r="A182" s="57" t="s">
        <v>210</v>
      </c>
      <c r="B182" s="97" t="s">
        <v>229</v>
      </c>
      <c r="C182">
        <v>57.44</v>
      </c>
      <c r="D182">
        <v>8</v>
      </c>
      <c r="E182" s="100" t="s">
        <v>84</v>
      </c>
      <c r="F182">
        <v>5</v>
      </c>
      <c r="G182" s="100" t="s">
        <v>84</v>
      </c>
      <c r="H182">
        <v>10</v>
      </c>
      <c r="I182" s="44" t="s">
        <v>420</v>
      </c>
      <c r="J182">
        <v>17</v>
      </c>
      <c r="K182">
        <v>1000</v>
      </c>
      <c r="L182">
        <v>133</v>
      </c>
      <c r="M182">
        <v>0</v>
      </c>
      <c r="N182">
        <v>23</v>
      </c>
      <c r="O182">
        <v>4</v>
      </c>
      <c r="P182">
        <v>25</v>
      </c>
      <c r="Q182" t="s">
        <v>461</v>
      </c>
      <c r="R182">
        <v>1154</v>
      </c>
      <c r="S182">
        <v>4</v>
      </c>
      <c r="T182" t="s">
        <v>435</v>
      </c>
      <c r="U182">
        <v>614</v>
      </c>
      <c r="X182" t="s">
        <v>451</v>
      </c>
      <c r="Y182">
        <v>55</v>
      </c>
      <c r="Z182" t="s">
        <v>184</v>
      </c>
    </row>
    <row r="183" spans="1:26" x14ac:dyDescent="0.25">
      <c r="A183" s="57" t="s">
        <v>210</v>
      </c>
      <c r="B183" s="95" t="s">
        <v>221</v>
      </c>
      <c r="C183">
        <v>57.45</v>
      </c>
      <c r="D183">
        <v>9</v>
      </c>
      <c r="E183" s="109" t="s">
        <v>13</v>
      </c>
      <c r="F183">
        <v>4</v>
      </c>
      <c r="G183" s="99" t="s">
        <v>101</v>
      </c>
      <c r="H183">
        <v>9</v>
      </c>
      <c r="I183" s="46" t="s">
        <v>422</v>
      </c>
      <c r="J183">
        <v>4</v>
      </c>
      <c r="K183">
        <v>1000</v>
      </c>
      <c r="L183">
        <v>120</v>
      </c>
      <c r="M183">
        <v>0</v>
      </c>
      <c r="N183">
        <v>15</v>
      </c>
      <c r="O183">
        <v>1</v>
      </c>
      <c r="P183">
        <v>25</v>
      </c>
      <c r="Q183" t="s">
        <v>455</v>
      </c>
      <c r="R183">
        <v>1063</v>
      </c>
      <c r="S183">
        <v>4</v>
      </c>
      <c r="T183" t="s">
        <v>435</v>
      </c>
      <c r="U183">
        <v>351</v>
      </c>
      <c r="X183" t="s">
        <v>521</v>
      </c>
      <c r="Y183">
        <v>45</v>
      </c>
      <c r="Z183" t="s">
        <v>106</v>
      </c>
    </row>
    <row r="184" spans="1:26" x14ac:dyDescent="0.25">
      <c r="A184" s="57" t="s">
        <v>210</v>
      </c>
      <c r="B184" s="97" t="s">
        <v>229</v>
      </c>
      <c r="C184">
        <v>57.45</v>
      </c>
      <c r="D184">
        <v>8</v>
      </c>
      <c r="E184" s="100" t="s">
        <v>84</v>
      </c>
      <c r="F184">
        <v>2</v>
      </c>
      <c r="G184" s="71" t="s">
        <v>487</v>
      </c>
      <c r="H184">
        <v>5</v>
      </c>
      <c r="I184" s="45" t="s">
        <v>421</v>
      </c>
      <c r="J184">
        <v>10</v>
      </c>
      <c r="K184">
        <v>1000</v>
      </c>
      <c r="L184">
        <v>128</v>
      </c>
      <c r="M184">
        <v>0</v>
      </c>
      <c r="N184">
        <v>21</v>
      </c>
      <c r="O184">
        <v>5</v>
      </c>
      <c r="P184">
        <v>25</v>
      </c>
      <c r="Q184" t="s">
        <v>461</v>
      </c>
      <c r="R184">
        <v>1138</v>
      </c>
      <c r="S184">
        <v>4</v>
      </c>
      <c r="T184" t="s">
        <v>446</v>
      </c>
      <c r="U184">
        <v>692</v>
      </c>
      <c r="X184" t="s">
        <v>451</v>
      </c>
      <c r="Y184">
        <v>54</v>
      </c>
      <c r="Z184" t="s">
        <v>184</v>
      </c>
    </row>
    <row r="185" spans="1:26" x14ac:dyDescent="0.25">
      <c r="A185" s="57" t="s">
        <v>210</v>
      </c>
      <c r="B185" s="96" t="s">
        <v>225</v>
      </c>
      <c r="C185">
        <v>57.46</v>
      </c>
      <c r="D185">
        <v>3</v>
      </c>
      <c r="E185" s="67" t="s">
        <v>93</v>
      </c>
      <c r="F185">
        <v>5</v>
      </c>
      <c r="G185" s="62" t="s">
        <v>398</v>
      </c>
      <c r="H185">
        <v>2</v>
      </c>
      <c r="I185" s="45" t="s">
        <v>421</v>
      </c>
      <c r="J185">
        <v>9</v>
      </c>
      <c r="K185">
        <v>1000</v>
      </c>
      <c r="L185">
        <v>134</v>
      </c>
      <c r="M185">
        <v>0</v>
      </c>
      <c r="N185">
        <v>15</v>
      </c>
      <c r="O185">
        <v>1</v>
      </c>
      <c r="P185">
        <v>25</v>
      </c>
      <c r="Q185" t="s">
        <v>455</v>
      </c>
      <c r="R185">
        <v>1101</v>
      </c>
      <c r="S185">
        <v>4</v>
      </c>
      <c r="T185" t="s">
        <v>435</v>
      </c>
      <c r="U185">
        <v>351</v>
      </c>
      <c r="X185" t="s">
        <v>521</v>
      </c>
      <c r="Y185">
        <v>59</v>
      </c>
      <c r="Z185" t="s">
        <v>166</v>
      </c>
    </row>
    <row r="186" spans="1:26" x14ac:dyDescent="0.25">
      <c r="A186" s="57" t="s">
        <v>210</v>
      </c>
      <c r="B186" s="59" t="s">
        <v>237</v>
      </c>
      <c r="C186">
        <v>57.46</v>
      </c>
      <c r="D186">
        <v>11</v>
      </c>
      <c r="E186" s="99" t="s">
        <v>101</v>
      </c>
      <c r="F186">
        <v>3</v>
      </c>
      <c r="G186" s="101" t="s">
        <v>34</v>
      </c>
      <c r="H186">
        <v>1</v>
      </c>
      <c r="I186" s="46" t="s">
        <v>422</v>
      </c>
      <c r="J186">
        <v>15</v>
      </c>
      <c r="K186">
        <v>1000</v>
      </c>
      <c r="L186">
        <v>131</v>
      </c>
      <c r="M186">
        <v>0</v>
      </c>
      <c r="N186">
        <v>22</v>
      </c>
      <c r="O186">
        <v>1</v>
      </c>
      <c r="P186">
        <v>25</v>
      </c>
      <c r="Q186" t="s">
        <v>461</v>
      </c>
      <c r="R186">
        <v>1154</v>
      </c>
      <c r="S186">
        <v>5</v>
      </c>
      <c r="T186" t="s">
        <v>435</v>
      </c>
      <c r="U186">
        <v>367</v>
      </c>
      <c r="X186">
        <v>2</v>
      </c>
      <c r="Y186">
        <v>35</v>
      </c>
      <c r="Z186" t="s">
        <v>692</v>
      </c>
    </row>
    <row r="187" spans="1:26" x14ac:dyDescent="0.25">
      <c r="A187" s="57" t="s">
        <v>210</v>
      </c>
      <c r="B187" s="96" t="s">
        <v>225</v>
      </c>
      <c r="C187">
        <v>57.47</v>
      </c>
      <c r="D187">
        <v>3</v>
      </c>
      <c r="E187" s="67" t="s">
        <v>93</v>
      </c>
      <c r="F187">
        <v>5</v>
      </c>
      <c r="G187" s="104" t="s">
        <v>524</v>
      </c>
      <c r="H187">
        <v>9</v>
      </c>
      <c r="I187" s="44" t="s">
        <v>420</v>
      </c>
      <c r="J187">
        <v>12</v>
      </c>
      <c r="K187">
        <v>1000</v>
      </c>
      <c r="L187">
        <v>120</v>
      </c>
      <c r="M187">
        <v>0</v>
      </c>
      <c r="N187">
        <v>11</v>
      </c>
      <c r="O187">
        <v>6</v>
      </c>
      <c r="P187">
        <v>25</v>
      </c>
      <c r="Q187" t="s">
        <v>455</v>
      </c>
      <c r="R187">
        <v>1095</v>
      </c>
      <c r="S187">
        <v>4</v>
      </c>
      <c r="T187" t="s">
        <v>446</v>
      </c>
      <c r="U187">
        <v>748</v>
      </c>
      <c r="X187" t="s">
        <v>541</v>
      </c>
      <c r="Y187">
        <v>52</v>
      </c>
      <c r="Z187" t="s">
        <v>166</v>
      </c>
    </row>
    <row r="188" spans="1:26" x14ac:dyDescent="0.25">
      <c r="A188" s="57" t="s">
        <v>210</v>
      </c>
      <c r="B188" s="94" t="s">
        <v>211</v>
      </c>
      <c r="C188">
        <v>57.49</v>
      </c>
      <c r="D188">
        <v>2</v>
      </c>
      <c r="E188" s="71" t="s">
        <v>487</v>
      </c>
      <c r="F188">
        <v>11</v>
      </c>
      <c r="G188" s="71" t="s">
        <v>487</v>
      </c>
      <c r="H188">
        <v>5</v>
      </c>
      <c r="I188" s="44" t="s">
        <v>420</v>
      </c>
      <c r="J188">
        <v>8.6</v>
      </c>
      <c r="K188">
        <v>1000</v>
      </c>
      <c r="L188">
        <v>114</v>
      </c>
      <c r="M188">
        <v>0</v>
      </c>
      <c r="N188">
        <v>9</v>
      </c>
      <c r="O188">
        <v>7</v>
      </c>
      <c r="P188">
        <v>25</v>
      </c>
      <c r="Q188" t="s">
        <v>450</v>
      </c>
      <c r="R188">
        <v>1046</v>
      </c>
      <c r="S188">
        <v>3</v>
      </c>
      <c r="T188" t="s">
        <v>446</v>
      </c>
      <c r="U188">
        <v>824</v>
      </c>
      <c r="X188">
        <v>5</v>
      </c>
      <c r="Y188">
        <v>61</v>
      </c>
      <c r="Z188" t="s">
        <v>24</v>
      </c>
    </row>
    <row r="189" spans="1:26" x14ac:dyDescent="0.25">
      <c r="A189" s="57" t="s">
        <v>210</v>
      </c>
      <c r="B189" s="96" t="s">
        <v>225</v>
      </c>
      <c r="C189">
        <v>57.54</v>
      </c>
      <c r="D189">
        <v>3</v>
      </c>
      <c r="E189" s="67" t="s">
        <v>93</v>
      </c>
      <c r="F189">
        <v>4</v>
      </c>
      <c r="G189" s="104" t="s">
        <v>524</v>
      </c>
      <c r="H189">
        <v>10</v>
      </c>
      <c r="I189" s="46" t="s">
        <v>422</v>
      </c>
      <c r="J189">
        <v>21</v>
      </c>
      <c r="K189">
        <v>1000</v>
      </c>
      <c r="L189">
        <v>123</v>
      </c>
      <c r="M189">
        <v>0</v>
      </c>
      <c r="N189">
        <v>21</v>
      </c>
      <c r="O189">
        <v>5</v>
      </c>
      <c r="P189">
        <v>25</v>
      </c>
      <c r="Q189" t="s">
        <v>461</v>
      </c>
      <c r="R189">
        <v>1121</v>
      </c>
      <c r="S189">
        <v>4</v>
      </c>
      <c r="T189" t="s">
        <v>446</v>
      </c>
      <c r="U189">
        <v>692</v>
      </c>
      <c r="X189">
        <v>2</v>
      </c>
      <c r="Y189">
        <v>53</v>
      </c>
      <c r="Z189" t="s">
        <v>166</v>
      </c>
    </row>
    <row r="190" spans="1:26" x14ac:dyDescent="0.25">
      <c r="A190" s="57" t="s">
        <v>210</v>
      </c>
      <c r="B190" s="59" t="s">
        <v>237</v>
      </c>
      <c r="C190">
        <v>57.55</v>
      </c>
      <c r="D190">
        <v>11</v>
      </c>
      <c r="E190" s="99" t="s">
        <v>101</v>
      </c>
      <c r="F190">
        <v>8</v>
      </c>
      <c r="G190" s="101" t="s">
        <v>34</v>
      </c>
      <c r="H190">
        <v>11</v>
      </c>
      <c r="I190" s="47" t="s">
        <v>423</v>
      </c>
      <c r="J190">
        <v>14</v>
      </c>
      <c r="K190">
        <v>1000</v>
      </c>
      <c r="L190">
        <v>130</v>
      </c>
      <c r="M190">
        <v>0</v>
      </c>
      <c r="N190">
        <v>12</v>
      </c>
      <c r="O190">
        <v>3</v>
      </c>
      <c r="P190">
        <v>25</v>
      </c>
      <c r="Q190" t="s">
        <v>450</v>
      </c>
      <c r="R190">
        <v>1167</v>
      </c>
      <c r="S190">
        <v>5</v>
      </c>
      <c r="T190" t="s">
        <v>446</v>
      </c>
      <c r="U190">
        <v>496</v>
      </c>
      <c r="X190" t="s">
        <v>541</v>
      </c>
      <c r="Y190">
        <v>35</v>
      </c>
      <c r="Z190" t="s">
        <v>692</v>
      </c>
    </row>
    <row r="191" spans="1:26" x14ac:dyDescent="0.25">
      <c r="A191" s="57" t="s">
        <v>210</v>
      </c>
      <c r="B191" s="96" t="s">
        <v>225</v>
      </c>
      <c r="C191">
        <v>57.58</v>
      </c>
      <c r="D191">
        <v>3</v>
      </c>
      <c r="E191" s="67" t="s">
        <v>93</v>
      </c>
      <c r="F191">
        <v>1</v>
      </c>
      <c r="G191" s="67" t="s">
        <v>93</v>
      </c>
      <c r="H191">
        <v>10</v>
      </c>
      <c r="I191" s="44" t="s">
        <v>420</v>
      </c>
      <c r="J191">
        <v>10</v>
      </c>
      <c r="K191">
        <v>1000</v>
      </c>
      <c r="L191">
        <v>126</v>
      </c>
      <c r="M191">
        <v>0</v>
      </c>
      <c r="N191">
        <v>10</v>
      </c>
      <c r="O191">
        <v>9</v>
      </c>
      <c r="P191">
        <v>25</v>
      </c>
      <c r="Q191" t="s">
        <v>450</v>
      </c>
      <c r="R191">
        <v>1083</v>
      </c>
      <c r="S191">
        <v>4</v>
      </c>
      <c r="T191" t="s">
        <v>435</v>
      </c>
      <c r="U191">
        <v>13</v>
      </c>
      <c r="X191" t="s">
        <v>662</v>
      </c>
      <c r="Y191">
        <v>49</v>
      </c>
      <c r="Z191" t="s">
        <v>166</v>
      </c>
    </row>
    <row r="192" spans="1:26" x14ac:dyDescent="0.25">
      <c r="A192" s="57" t="s">
        <v>210</v>
      </c>
      <c r="B192" s="97" t="s">
        <v>229</v>
      </c>
      <c r="C192">
        <v>57.59</v>
      </c>
      <c r="D192">
        <v>8</v>
      </c>
      <c r="E192" s="100" t="s">
        <v>84</v>
      </c>
      <c r="F192">
        <v>7</v>
      </c>
      <c r="G192" s="71" t="s">
        <v>487</v>
      </c>
      <c r="H192">
        <v>7</v>
      </c>
      <c r="I192" s="45" t="s">
        <v>421</v>
      </c>
      <c r="J192">
        <v>6.4</v>
      </c>
      <c r="K192">
        <v>1000</v>
      </c>
      <c r="L192">
        <v>127</v>
      </c>
      <c r="M192">
        <v>0</v>
      </c>
      <c r="N192">
        <v>11</v>
      </c>
      <c r="O192">
        <v>6</v>
      </c>
      <c r="P192">
        <v>25</v>
      </c>
      <c r="Q192" t="s">
        <v>455</v>
      </c>
      <c r="R192">
        <v>1126</v>
      </c>
      <c r="S192">
        <v>4</v>
      </c>
      <c r="T192" t="s">
        <v>446</v>
      </c>
      <c r="U192">
        <v>748</v>
      </c>
      <c r="X192" t="s">
        <v>629</v>
      </c>
      <c r="Y192">
        <v>54</v>
      </c>
      <c r="Z192" t="s">
        <v>184</v>
      </c>
    </row>
    <row r="193" spans="1:26" x14ac:dyDescent="0.25">
      <c r="A193" s="57" t="s">
        <v>210</v>
      </c>
      <c r="B193" s="67" t="s">
        <v>232</v>
      </c>
      <c r="C193">
        <v>57.64</v>
      </c>
      <c r="D193">
        <v>1</v>
      </c>
      <c r="E193" s="70" t="s">
        <v>19</v>
      </c>
      <c r="F193">
        <v>10</v>
      </c>
      <c r="G193" s="61" t="s">
        <v>49</v>
      </c>
      <c r="H193">
        <v>5</v>
      </c>
      <c r="I193" s="45" t="s">
        <v>421</v>
      </c>
      <c r="J193">
        <v>53</v>
      </c>
      <c r="K193">
        <v>1000</v>
      </c>
      <c r="L193">
        <v>120</v>
      </c>
      <c r="M193">
        <v>0</v>
      </c>
      <c r="N193">
        <v>5</v>
      </c>
      <c r="O193">
        <v>2</v>
      </c>
      <c r="P193">
        <v>25</v>
      </c>
      <c r="Q193" t="s">
        <v>450</v>
      </c>
      <c r="R193">
        <v>1174</v>
      </c>
      <c r="S193">
        <v>3</v>
      </c>
      <c r="T193" t="s">
        <v>435</v>
      </c>
      <c r="U193">
        <v>404</v>
      </c>
      <c r="X193" t="s">
        <v>817</v>
      </c>
      <c r="Y193">
        <v>62</v>
      </c>
      <c r="Z193" t="s">
        <v>145</v>
      </c>
    </row>
    <row r="194" spans="1:26" x14ac:dyDescent="0.25">
      <c r="A194" s="57" t="s">
        <v>210</v>
      </c>
      <c r="B194" s="98" t="s">
        <v>218</v>
      </c>
      <c r="C194">
        <v>57.69</v>
      </c>
      <c r="D194">
        <v>7</v>
      </c>
      <c r="E194" s="104" t="s">
        <v>524</v>
      </c>
      <c r="F194">
        <v>8</v>
      </c>
      <c r="G194" s="104" t="s">
        <v>524</v>
      </c>
      <c r="H194">
        <v>12</v>
      </c>
      <c r="I194" s="44" t="s">
        <v>420</v>
      </c>
      <c r="J194">
        <v>11</v>
      </c>
      <c r="K194">
        <v>1000</v>
      </c>
      <c r="L194">
        <v>127</v>
      </c>
      <c r="M194">
        <v>0</v>
      </c>
      <c r="N194">
        <v>15</v>
      </c>
      <c r="O194">
        <v>1</v>
      </c>
      <c r="P194">
        <v>25</v>
      </c>
      <c r="Q194" t="s">
        <v>455</v>
      </c>
      <c r="R194">
        <v>1108</v>
      </c>
      <c r="S194">
        <v>4</v>
      </c>
      <c r="T194" t="s">
        <v>435</v>
      </c>
      <c r="U194">
        <v>351</v>
      </c>
      <c r="X194" t="s">
        <v>600</v>
      </c>
      <c r="Y194">
        <v>59</v>
      </c>
      <c r="Z194" t="s">
        <v>64</v>
      </c>
    </row>
    <row r="195" spans="1:26" x14ac:dyDescent="0.25">
      <c r="A195" s="57" t="s">
        <v>210</v>
      </c>
      <c r="B195" s="97" t="s">
        <v>229</v>
      </c>
      <c r="C195">
        <v>57.69</v>
      </c>
      <c r="D195">
        <v>8</v>
      </c>
      <c r="E195" s="100" t="s">
        <v>84</v>
      </c>
      <c r="F195">
        <v>5</v>
      </c>
      <c r="G195" s="67" t="s">
        <v>93</v>
      </c>
      <c r="H195">
        <v>1</v>
      </c>
      <c r="I195" s="44" t="s">
        <v>420</v>
      </c>
      <c r="J195">
        <v>6.1</v>
      </c>
      <c r="K195">
        <v>1000</v>
      </c>
      <c r="L195">
        <v>135</v>
      </c>
      <c r="M195">
        <v>0</v>
      </c>
      <c r="N195">
        <v>19</v>
      </c>
      <c r="O195">
        <v>2</v>
      </c>
      <c r="P195">
        <v>25</v>
      </c>
      <c r="Q195" t="s">
        <v>455</v>
      </c>
      <c r="R195">
        <v>1148</v>
      </c>
      <c r="S195">
        <v>4</v>
      </c>
      <c r="T195" t="s">
        <v>435</v>
      </c>
      <c r="U195">
        <v>442</v>
      </c>
      <c r="X195">
        <v>4</v>
      </c>
      <c r="Y195">
        <v>60</v>
      </c>
      <c r="Z195" t="s">
        <v>184</v>
      </c>
    </row>
    <row r="196" spans="1:26" x14ac:dyDescent="0.25">
      <c r="A196" s="57" t="s">
        <v>210</v>
      </c>
      <c r="B196" s="56" t="s">
        <v>240</v>
      </c>
      <c r="C196">
        <v>57.7</v>
      </c>
      <c r="D196">
        <v>10</v>
      </c>
      <c r="E196" s="101" t="s">
        <v>34</v>
      </c>
      <c r="F196">
        <v>8</v>
      </c>
      <c r="G196" s="101" t="s">
        <v>34</v>
      </c>
      <c r="H196">
        <v>7</v>
      </c>
      <c r="I196" s="46" t="s">
        <v>422</v>
      </c>
      <c r="J196">
        <v>146</v>
      </c>
      <c r="K196">
        <v>1000</v>
      </c>
      <c r="L196">
        <v>128</v>
      </c>
      <c r="M196">
        <v>0</v>
      </c>
      <c r="N196">
        <v>23</v>
      </c>
      <c r="O196">
        <v>4</v>
      </c>
      <c r="P196">
        <v>25</v>
      </c>
      <c r="Q196" t="s">
        <v>461</v>
      </c>
      <c r="R196">
        <v>1039</v>
      </c>
      <c r="S196">
        <v>4</v>
      </c>
      <c r="T196" t="s">
        <v>435</v>
      </c>
      <c r="U196">
        <v>614</v>
      </c>
      <c r="X196">
        <v>3</v>
      </c>
      <c r="Y196">
        <v>50</v>
      </c>
      <c r="Z196" t="s">
        <v>94</v>
      </c>
    </row>
    <row r="197" spans="1:26" x14ac:dyDescent="0.25">
      <c r="A197" s="57" t="s">
        <v>210</v>
      </c>
      <c r="B197" s="67" t="s">
        <v>232</v>
      </c>
      <c r="C197">
        <v>57.75</v>
      </c>
      <c r="D197">
        <v>1</v>
      </c>
      <c r="E197" s="70" t="s">
        <v>19</v>
      </c>
      <c r="F197">
        <v>5</v>
      </c>
      <c r="G197" s="59" t="s">
        <v>53</v>
      </c>
      <c r="H197">
        <v>11</v>
      </c>
      <c r="I197" s="45" t="s">
        <v>421</v>
      </c>
      <c r="J197">
        <v>22</v>
      </c>
      <c r="K197">
        <v>1000</v>
      </c>
      <c r="L197">
        <v>127</v>
      </c>
      <c r="M197">
        <v>0</v>
      </c>
      <c r="N197">
        <v>10</v>
      </c>
      <c r="O197">
        <v>9</v>
      </c>
      <c r="P197">
        <v>25</v>
      </c>
      <c r="Q197" t="s">
        <v>450</v>
      </c>
      <c r="R197">
        <v>1124</v>
      </c>
      <c r="S197">
        <v>4</v>
      </c>
      <c r="T197" t="s">
        <v>435</v>
      </c>
      <c r="U197">
        <v>13</v>
      </c>
      <c r="X197">
        <v>1</v>
      </c>
      <c r="Y197">
        <v>50</v>
      </c>
      <c r="Z197" t="s">
        <v>145</v>
      </c>
    </row>
    <row r="198" spans="1:26" x14ac:dyDescent="0.25">
      <c r="A198" s="57" t="s">
        <v>210</v>
      </c>
      <c r="B198" s="67" t="s">
        <v>232</v>
      </c>
      <c r="C198">
        <v>57.75</v>
      </c>
      <c r="D198">
        <v>1</v>
      </c>
      <c r="E198" s="70" t="s">
        <v>19</v>
      </c>
      <c r="F198">
        <v>6</v>
      </c>
      <c r="G198" s="59" t="s">
        <v>53</v>
      </c>
      <c r="H198">
        <v>1</v>
      </c>
      <c r="I198" s="45" t="s">
        <v>421</v>
      </c>
      <c r="J198">
        <v>13</v>
      </c>
      <c r="K198">
        <v>1000</v>
      </c>
      <c r="L198">
        <v>131</v>
      </c>
      <c r="M198">
        <v>0</v>
      </c>
      <c r="N198">
        <v>21</v>
      </c>
      <c r="O198">
        <v>5</v>
      </c>
      <c r="P198">
        <v>25</v>
      </c>
      <c r="Q198" t="s">
        <v>461</v>
      </c>
      <c r="R198">
        <v>1167</v>
      </c>
      <c r="S198">
        <v>4</v>
      </c>
      <c r="T198" t="s">
        <v>446</v>
      </c>
      <c r="U198">
        <v>692</v>
      </c>
      <c r="X198" t="s">
        <v>600</v>
      </c>
      <c r="Y198">
        <v>54</v>
      </c>
      <c r="Z198" t="s">
        <v>145</v>
      </c>
    </row>
    <row r="199" spans="1:26" x14ac:dyDescent="0.25">
      <c r="A199" s="57" t="s">
        <v>210</v>
      </c>
      <c r="B199" s="95" t="s">
        <v>221</v>
      </c>
      <c r="C199">
        <v>57.77</v>
      </c>
      <c r="D199">
        <v>9</v>
      </c>
      <c r="E199" s="109" t="s">
        <v>13</v>
      </c>
      <c r="F199">
        <v>6</v>
      </c>
      <c r="G199" s="104" t="s">
        <v>524</v>
      </c>
      <c r="H199">
        <v>3</v>
      </c>
      <c r="I199" s="45" t="s">
        <v>421</v>
      </c>
      <c r="J199">
        <v>11</v>
      </c>
      <c r="K199">
        <v>1000</v>
      </c>
      <c r="L199">
        <v>129</v>
      </c>
      <c r="M199">
        <v>0</v>
      </c>
      <c r="N199">
        <v>10</v>
      </c>
      <c r="O199">
        <v>9</v>
      </c>
      <c r="P199">
        <v>25</v>
      </c>
      <c r="Q199" t="s">
        <v>450</v>
      </c>
      <c r="R199">
        <v>1080</v>
      </c>
      <c r="S199">
        <v>4</v>
      </c>
      <c r="T199" t="s">
        <v>435</v>
      </c>
      <c r="U199">
        <v>13</v>
      </c>
      <c r="X199" t="s">
        <v>451</v>
      </c>
      <c r="Y199">
        <v>57</v>
      </c>
      <c r="Z199" t="s">
        <v>106</v>
      </c>
    </row>
    <row r="200" spans="1:26" x14ac:dyDescent="0.25">
      <c r="A200" s="57" t="s">
        <v>210</v>
      </c>
      <c r="B200" s="98" t="s">
        <v>218</v>
      </c>
      <c r="C200">
        <v>57.81</v>
      </c>
      <c r="D200">
        <v>7</v>
      </c>
      <c r="E200" s="104" t="s">
        <v>524</v>
      </c>
      <c r="F200">
        <v>9</v>
      </c>
      <c r="G200" s="56" t="s">
        <v>116</v>
      </c>
      <c r="H200">
        <v>7</v>
      </c>
      <c r="I200" s="45" t="s">
        <v>421</v>
      </c>
      <c r="J200">
        <v>4</v>
      </c>
      <c r="K200">
        <v>1000</v>
      </c>
      <c r="L200">
        <v>134</v>
      </c>
      <c r="M200">
        <v>0</v>
      </c>
      <c r="N200">
        <v>9</v>
      </c>
      <c r="O200">
        <v>7</v>
      </c>
      <c r="P200">
        <v>25</v>
      </c>
      <c r="Q200" t="s">
        <v>450</v>
      </c>
      <c r="R200">
        <v>1111</v>
      </c>
      <c r="S200">
        <v>4</v>
      </c>
      <c r="T200" t="s">
        <v>446</v>
      </c>
      <c r="U200">
        <v>822</v>
      </c>
      <c r="X200" t="s">
        <v>442</v>
      </c>
      <c r="Y200">
        <v>58</v>
      </c>
      <c r="Z200" t="s">
        <v>64</v>
      </c>
    </row>
    <row r="201" spans="1:26" x14ac:dyDescent="0.25">
      <c r="A201" s="57" t="s">
        <v>210</v>
      </c>
      <c r="B201" s="56" t="s">
        <v>240</v>
      </c>
      <c r="C201">
        <v>57.87</v>
      </c>
      <c r="D201">
        <v>10</v>
      </c>
      <c r="E201" s="101" t="s">
        <v>34</v>
      </c>
      <c r="F201">
        <v>8</v>
      </c>
      <c r="G201" s="101" t="s">
        <v>34</v>
      </c>
      <c r="H201">
        <v>4</v>
      </c>
      <c r="I201" s="46" t="s">
        <v>422</v>
      </c>
      <c r="J201">
        <v>5.8</v>
      </c>
      <c r="K201">
        <v>1000</v>
      </c>
      <c r="L201">
        <v>121</v>
      </c>
      <c r="M201">
        <v>0</v>
      </c>
      <c r="N201">
        <v>10</v>
      </c>
      <c r="O201">
        <v>9</v>
      </c>
      <c r="P201">
        <v>25</v>
      </c>
      <c r="Q201" t="s">
        <v>450</v>
      </c>
      <c r="R201">
        <v>1018</v>
      </c>
      <c r="S201">
        <v>4</v>
      </c>
      <c r="T201" t="s">
        <v>435</v>
      </c>
      <c r="U201">
        <v>13</v>
      </c>
      <c r="X201" t="s">
        <v>521</v>
      </c>
      <c r="Y201">
        <v>44</v>
      </c>
      <c r="Z201" t="s">
        <v>94</v>
      </c>
    </row>
    <row r="202" spans="1:26" x14ac:dyDescent="0.25">
      <c r="A202" s="57" t="s">
        <v>210</v>
      </c>
      <c r="B202" s="59" t="s">
        <v>237</v>
      </c>
      <c r="C202">
        <v>57.88</v>
      </c>
      <c r="D202">
        <v>11</v>
      </c>
      <c r="E202" s="99" t="s">
        <v>101</v>
      </c>
      <c r="F202">
        <v>7</v>
      </c>
      <c r="G202" s="99" t="s">
        <v>101</v>
      </c>
      <c r="H202">
        <v>8</v>
      </c>
      <c r="I202" s="44" t="s">
        <v>420</v>
      </c>
      <c r="J202">
        <v>4.4000000000000004</v>
      </c>
      <c r="K202">
        <v>1000</v>
      </c>
      <c r="L202">
        <v>120</v>
      </c>
      <c r="M202">
        <v>0</v>
      </c>
      <c r="N202">
        <v>21</v>
      </c>
      <c r="O202">
        <v>5</v>
      </c>
      <c r="P202">
        <v>25</v>
      </c>
      <c r="Q202" t="s">
        <v>461</v>
      </c>
      <c r="R202">
        <v>1175</v>
      </c>
      <c r="S202">
        <v>4</v>
      </c>
      <c r="T202" t="s">
        <v>446</v>
      </c>
      <c r="U202">
        <v>692</v>
      </c>
      <c r="X202">
        <v>4</v>
      </c>
      <c r="Y202">
        <v>43</v>
      </c>
      <c r="Z202" t="s">
        <v>692</v>
      </c>
    </row>
    <row r="203" spans="1:26" x14ac:dyDescent="0.25">
      <c r="A203" s="57" t="s">
        <v>210</v>
      </c>
      <c r="B203" s="96" t="s">
        <v>225</v>
      </c>
      <c r="C203">
        <v>58.13</v>
      </c>
      <c r="D203">
        <v>3</v>
      </c>
      <c r="E203" s="67" t="s">
        <v>93</v>
      </c>
      <c r="F203">
        <v>11</v>
      </c>
      <c r="G203" s="104" t="s">
        <v>524</v>
      </c>
      <c r="H203">
        <v>8</v>
      </c>
      <c r="I203" s="45" t="s">
        <v>421</v>
      </c>
      <c r="J203">
        <v>11</v>
      </c>
      <c r="K203">
        <v>1000</v>
      </c>
      <c r="L203">
        <v>125</v>
      </c>
      <c r="M203">
        <v>0</v>
      </c>
      <c r="N203">
        <v>19</v>
      </c>
      <c r="O203">
        <v>2</v>
      </c>
      <c r="P203">
        <v>25</v>
      </c>
      <c r="Q203" t="s">
        <v>455</v>
      </c>
      <c r="R203">
        <v>1097</v>
      </c>
      <c r="S203">
        <v>4</v>
      </c>
      <c r="T203" t="s">
        <v>435</v>
      </c>
      <c r="U203">
        <v>442</v>
      </c>
      <c r="X203" t="s">
        <v>650</v>
      </c>
      <c r="Y203">
        <v>57</v>
      </c>
      <c r="Z203" t="s">
        <v>166</v>
      </c>
    </row>
    <row r="204" spans="1:26" x14ac:dyDescent="0.25">
      <c r="A204" s="57" t="s">
        <v>210</v>
      </c>
      <c r="B204" s="56" t="s">
        <v>240</v>
      </c>
      <c r="C204">
        <v>58.2</v>
      </c>
      <c r="D204">
        <v>10</v>
      </c>
      <c r="E204" s="101" t="s">
        <v>34</v>
      </c>
      <c r="F204">
        <v>10</v>
      </c>
      <c r="G204" s="101" t="s">
        <v>34</v>
      </c>
      <c r="H204">
        <v>11</v>
      </c>
      <c r="I204" s="47" t="s">
        <v>423</v>
      </c>
      <c r="J204">
        <v>113</v>
      </c>
      <c r="K204">
        <v>1000</v>
      </c>
      <c r="L204">
        <v>125</v>
      </c>
      <c r="M204">
        <v>0</v>
      </c>
      <c r="N204">
        <v>21</v>
      </c>
      <c r="O204">
        <v>5</v>
      </c>
      <c r="P204">
        <v>25</v>
      </c>
      <c r="Q204" t="s">
        <v>461</v>
      </c>
      <c r="R204">
        <v>1018</v>
      </c>
      <c r="S204">
        <v>4</v>
      </c>
      <c r="T204" t="s">
        <v>446</v>
      </c>
      <c r="U204">
        <v>692</v>
      </c>
      <c r="X204">
        <v>6</v>
      </c>
      <c r="Y204">
        <v>48</v>
      </c>
      <c r="Z204" t="s">
        <v>94</v>
      </c>
    </row>
    <row r="205" spans="1:26" x14ac:dyDescent="0.25">
      <c r="A205" s="57" t="s">
        <v>210</v>
      </c>
      <c r="B205" s="67" t="s">
        <v>232</v>
      </c>
      <c r="C205">
        <v>58.39</v>
      </c>
      <c r="D205">
        <v>1</v>
      </c>
      <c r="E205" s="70" t="s">
        <v>19</v>
      </c>
      <c r="F205">
        <v>12</v>
      </c>
      <c r="G205" s="61" t="s">
        <v>49</v>
      </c>
      <c r="H205">
        <v>12</v>
      </c>
      <c r="I205" s="45" t="s">
        <v>421</v>
      </c>
      <c r="J205">
        <v>33</v>
      </c>
      <c r="K205">
        <v>1000</v>
      </c>
      <c r="L205">
        <v>135</v>
      </c>
      <c r="M205">
        <v>0</v>
      </c>
      <c r="N205">
        <v>19</v>
      </c>
      <c r="O205">
        <v>3</v>
      </c>
      <c r="P205">
        <v>25</v>
      </c>
      <c r="Q205" t="s">
        <v>455</v>
      </c>
      <c r="R205">
        <v>1162</v>
      </c>
      <c r="S205">
        <v>4</v>
      </c>
      <c r="T205" t="s">
        <v>446</v>
      </c>
      <c r="U205">
        <v>520</v>
      </c>
      <c r="X205">
        <v>10</v>
      </c>
      <c r="Y205">
        <v>60</v>
      </c>
      <c r="Z205" t="s">
        <v>145</v>
      </c>
    </row>
    <row r="206" spans="1:26" x14ac:dyDescent="0.25">
      <c r="A206" s="57" t="s">
        <v>210</v>
      </c>
      <c r="B206" s="67" t="s">
        <v>232</v>
      </c>
      <c r="C206">
        <v>59.18</v>
      </c>
      <c r="D206">
        <v>1</v>
      </c>
      <c r="E206" s="70" t="s">
        <v>19</v>
      </c>
      <c r="F206">
        <v>12</v>
      </c>
      <c r="G206" s="95" t="s">
        <v>63</v>
      </c>
      <c r="H206">
        <v>12</v>
      </c>
      <c r="I206" s="45" t="s">
        <v>421</v>
      </c>
      <c r="J206">
        <v>25</v>
      </c>
      <c r="K206">
        <v>1000</v>
      </c>
      <c r="L206">
        <v>134</v>
      </c>
      <c r="M206">
        <v>0</v>
      </c>
      <c r="N206">
        <v>23</v>
      </c>
      <c r="O206">
        <v>4</v>
      </c>
      <c r="P206">
        <v>25</v>
      </c>
      <c r="Q206" t="s">
        <v>461</v>
      </c>
      <c r="R206">
        <v>1178</v>
      </c>
      <c r="S206">
        <v>4</v>
      </c>
      <c r="T206" t="s">
        <v>435</v>
      </c>
      <c r="U206">
        <v>614</v>
      </c>
      <c r="X206" t="s">
        <v>503</v>
      </c>
      <c r="Y206">
        <v>56</v>
      </c>
      <c r="Z206" t="s">
        <v>145</v>
      </c>
    </row>
    <row r="207" spans="1:26" x14ac:dyDescent="0.25">
      <c r="A207" s="52" t="s">
        <v>247</v>
      </c>
      <c r="B207" s="99" t="s">
        <v>256</v>
      </c>
      <c r="C207">
        <v>38.36</v>
      </c>
      <c r="D207">
        <v>11</v>
      </c>
      <c r="E207" s="102" t="s">
        <v>29</v>
      </c>
      <c r="F207">
        <v>2</v>
      </c>
      <c r="G207" s="102" t="s">
        <v>29</v>
      </c>
      <c r="H207">
        <v>5</v>
      </c>
      <c r="I207" s="45" t="s">
        <v>421</v>
      </c>
      <c r="J207">
        <v>6</v>
      </c>
      <c r="K207">
        <v>1650</v>
      </c>
      <c r="L207">
        <v>127</v>
      </c>
      <c r="M207">
        <v>1</v>
      </c>
      <c r="N207">
        <v>16</v>
      </c>
      <c r="O207">
        <v>7</v>
      </c>
      <c r="P207">
        <v>25</v>
      </c>
      <c r="Q207" t="s">
        <v>455</v>
      </c>
      <c r="R207">
        <v>1115</v>
      </c>
      <c r="S207">
        <v>3</v>
      </c>
      <c r="T207" t="s">
        <v>446</v>
      </c>
      <c r="U207">
        <v>845</v>
      </c>
      <c r="X207" t="s">
        <v>591</v>
      </c>
      <c r="Y207">
        <v>68</v>
      </c>
      <c r="Z207" t="s">
        <v>45</v>
      </c>
    </row>
    <row r="208" spans="1:26" x14ac:dyDescent="0.25">
      <c r="A208" s="52" t="s">
        <v>247</v>
      </c>
      <c r="B208" s="100" t="s">
        <v>263</v>
      </c>
      <c r="C208">
        <v>38.5</v>
      </c>
      <c r="D208">
        <v>6</v>
      </c>
      <c r="E208" s="63" t="s">
        <v>44</v>
      </c>
      <c r="F208">
        <v>2</v>
      </c>
      <c r="G208" s="100" t="s">
        <v>84</v>
      </c>
      <c r="H208">
        <v>5</v>
      </c>
      <c r="I208" s="46" t="s">
        <v>422</v>
      </c>
      <c r="J208">
        <v>4.5</v>
      </c>
      <c r="K208">
        <v>1650</v>
      </c>
      <c r="L208">
        <v>129</v>
      </c>
      <c r="M208">
        <v>1</v>
      </c>
      <c r="N208">
        <v>2</v>
      </c>
      <c r="O208">
        <v>4</v>
      </c>
      <c r="P208">
        <v>25</v>
      </c>
      <c r="Q208" t="s">
        <v>445</v>
      </c>
      <c r="R208">
        <v>1041</v>
      </c>
      <c r="S208">
        <v>4</v>
      </c>
      <c r="T208" t="s">
        <v>446</v>
      </c>
      <c r="U208">
        <v>553</v>
      </c>
      <c r="X208" t="s">
        <v>431</v>
      </c>
      <c r="Y208">
        <v>54</v>
      </c>
      <c r="Z208" t="s">
        <v>14</v>
      </c>
    </row>
    <row r="209" spans="1:26" x14ac:dyDescent="0.25">
      <c r="A209" s="52" t="s">
        <v>247</v>
      </c>
      <c r="B209" s="99" t="s">
        <v>256</v>
      </c>
      <c r="C209">
        <v>38.54</v>
      </c>
      <c r="D209">
        <v>11</v>
      </c>
      <c r="E209" s="102" t="s">
        <v>29</v>
      </c>
      <c r="F209">
        <v>3</v>
      </c>
      <c r="G209" s="63" t="s">
        <v>44</v>
      </c>
      <c r="H209">
        <v>10</v>
      </c>
      <c r="I209" s="44" t="s">
        <v>420</v>
      </c>
      <c r="J209">
        <v>9.3000000000000007</v>
      </c>
      <c r="K209">
        <v>1650</v>
      </c>
      <c r="L209">
        <v>135</v>
      </c>
      <c r="M209">
        <v>1</v>
      </c>
      <c r="N209">
        <v>2</v>
      </c>
      <c r="O209">
        <v>4</v>
      </c>
      <c r="P209">
        <v>25</v>
      </c>
      <c r="Q209" t="s">
        <v>445</v>
      </c>
      <c r="R209">
        <v>1109</v>
      </c>
      <c r="S209">
        <v>4</v>
      </c>
      <c r="T209" t="s">
        <v>446</v>
      </c>
      <c r="U209">
        <v>553</v>
      </c>
      <c r="X209" t="s">
        <v>480</v>
      </c>
      <c r="Y209">
        <v>60</v>
      </c>
      <c r="Z209" t="s">
        <v>45</v>
      </c>
    </row>
    <row r="210" spans="1:26" x14ac:dyDescent="0.25">
      <c r="A210" s="52" t="s">
        <v>247</v>
      </c>
      <c r="B210" s="101" t="s">
        <v>248</v>
      </c>
      <c r="C210">
        <v>39.090000000000003</v>
      </c>
      <c r="D210">
        <v>8</v>
      </c>
      <c r="E210" s="98" t="s">
        <v>471</v>
      </c>
      <c r="F210">
        <v>8</v>
      </c>
      <c r="G210" s="71" t="s">
        <v>487</v>
      </c>
      <c r="H210">
        <v>6</v>
      </c>
      <c r="I210" s="46" t="s">
        <v>422</v>
      </c>
      <c r="J210">
        <v>5.5</v>
      </c>
      <c r="K210">
        <v>1650</v>
      </c>
      <c r="L210">
        <v>116</v>
      </c>
      <c r="M210">
        <v>1</v>
      </c>
      <c r="N210">
        <v>11</v>
      </c>
      <c r="O210">
        <v>6</v>
      </c>
      <c r="P210">
        <v>25</v>
      </c>
      <c r="Q210" t="s">
        <v>455</v>
      </c>
      <c r="R210">
        <v>1079</v>
      </c>
      <c r="S210">
        <v>2</v>
      </c>
      <c r="T210" t="s">
        <v>446</v>
      </c>
      <c r="U210">
        <v>752</v>
      </c>
      <c r="X210">
        <v>4</v>
      </c>
      <c r="Y210">
        <v>80</v>
      </c>
      <c r="Z210" t="s">
        <v>111</v>
      </c>
    </row>
    <row r="211" spans="1:26" x14ac:dyDescent="0.25">
      <c r="A211" s="52" t="s">
        <v>247</v>
      </c>
      <c r="B211" s="102" t="s">
        <v>259</v>
      </c>
      <c r="C211">
        <v>39.090000000000003</v>
      </c>
      <c r="D211">
        <v>3</v>
      </c>
      <c r="E211" s="104" t="s">
        <v>524</v>
      </c>
      <c r="F211">
        <v>1</v>
      </c>
      <c r="G211" s="103" t="s">
        <v>150</v>
      </c>
      <c r="H211">
        <v>5</v>
      </c>
      <c r="I211" s="44" t="s">
        <v>420</v>
      </c>
      <c r="J211">
        <v>10</v>
      </c>
      <c r="K211">
        <v>1650</v>
      </c>
      <c r="L211">
        <v>120</v>
      </c>
      <c r="M211">
        <v>1</v>
      </c>
      <c r="N211">
        <v>25</v>
      </c>
      <c r="O211">
        <v>6</v>
      </c>
      <c r="P211">
        <v>25</v>
      </c>
      <c r="Q211" t="s">
        <v>461</v>
      </c>
      <c r="R211">
        <v>1121</v>
      </c>
      <c r="S211">
        <v>3</v>
      </c>
      <c r="T211" t="s">
        <v>446</v>
      </c>
      <c r="U211">
        <v>785</v>
      </c>
      <c r="X211" t="s">
        <v>431</v>
      </c>
      <c r="Y211">
        <v>61</v>
      </c>
      <c r="Z211" t="s">
        <v>145</v>
      </c>
    </row>
    <row r="212" spans="1:26" x14ac:dyDescent="0.25">
      <c r="A212" s="52" t="s">
        <v>247</v>
      </c>
      <c r="B212" s="100" t="s">
        <v>263</v>
      </c>
      <c r="C212">
        <v>39.229999999999997</v>
      </c>
      <c r="D212">
        <v>6</v>
      </c>
      <c r="E212" s="63" t="s">
        <v>44</v>
      </c>
      <c r="F212">
        <v>3</v>
      </c>
      <c r="G212" s="100" t="s">
        <v>84</v>
      </c>
      <c r="H212">
        <v>3</v>
      </c>
      <c r="I212" s="45" t="s">
        <v>421</v>
      </c>
      <c r="J212">
        <v>11</v>
      </c>
      <c r="K212">
        <v>1650</v>
      </c>
      <c r="L212">
        <v>126</v>
      </c>
      <c r="M212">
        <v>1</v>
      </c>
      <c r="N212">
        <v>25</v>
      </c>
      <c r="O212">
        <v>6</v>
      </c>
      <c r="P212">
        <v>25</v>
      </c>
      <c r="Q212" t="s">
        <v>461</v>
      </c>
      <c r="R212">
        <v>1013</v>
      </c>
      <c r="S212">
        <v>3</v>
      </c>
      <c r="T212" t="s">
        <v>446</v>
      </c>
      <c r="U212">
        <v>785</v>
      </c>
      <c r="X212" t="s">
        <v>480</v>
      </c>
      <c r="Y212">
        <v>67</v>
      </c>
      <c r="Z212" t="s">
        <v>14</v>
      </c>
    </row>
    <row r="213" spans="1:26" x14ac:dyDescent="0.25">
      <c r="A213" s="52" t="s">
        <v>247</v>
      </c>
      <c r="B213" s="101" t="s">
        <v>248</v>
      </c>
      <c r="C213">
        <v>39.4</v>
      </c>
      <c r="D213">
        <v>8</v>
      </c>
      <c r="E213" s="98" t="s">
        <v>471</v>
      </c>
      <c r="F213">
        <v>5</v>
      </c>
      <c r="G213" s="98" t="s">
        <v>471</v>
      </c>
      <c r="H213">
        <v>6</v>
      </c>
      <c r="I213" s="45" t="s">
        <v>421</v>
      </c>
      <c r="J213">
        <v>2.7</v>
      </c>
      <c r="K213">
        <v>1650</v>
      </c>
      <c r="L213">
        <v>125</v>
      </c>
      <c r="M213">
        <v>1</v>
      </c>
      <c r="N213">
        <v>16</v>
      </c>
      <c r="O213">
        <v>4</v>
      </c>
      <c r="P213">
        <v>25</v>
      </c>
      <c r="Q213" t="s">
        <v>455</v>
      </c>
      <c r="R213">
        <v>1066</v>
      </c>
      <c r="S213">
        <v>3</v>
      </c>
      <c r="T213" t="s">
        <v>446</v>
      </c>
      <c r="U213">
        <v>600</v>
      </c>
      <c r="X213">
        <v>1</v>
      </c>
      <c r="Y213">
        <v>72</v>
      </c>
      <c r="Z213" t="s">
        <v>111</v>
      </c>
    </row>
    <row r="214" spans="1:26" x14ac:dyDescent="0.25">
      <c r="A214" s="52" t="s">
        <v>247</v>
      </c>
      <c r="B214" s="103" t="s">
        <v>266</v>
      </c>
      <c r="C214">
        <v>39.4</v>
      </c>
      <c r="D214">
        <v>4</v>
      </c>
      <c r="E214" s="99" t="s">
        <v>101</v>
      </c>
      <c r="F214">
        <v>5</v>
      </c>
      <c r="G214" s="101" t="s">
        <v>34</v>
      </c>
      <c r="H214">
        <v>1</v>
      </c>
      <c r="I214" s="45" t="s">
        <v>421</v>
      </c>
      <c r="J214">
        <v>7.6</v>
      </c>
      <c r="K214">
        <v>1650</v>
      </c>
      <c r="L214">
        <v>118</v>
      </c>
      <c r="M214">
        <v>1</v>
      </c>
      <c r="N214">
        <v>7</v>
      </c>
      <c r="O214">
        <v>5</v>
      </c>
      <c r="P214">
        <v>25</v>
      </c>
      <c r="Q214" t="s">
        <v>450</v>
      </c>
      <c r="R214">
        <v>945</v>
      </c>
      <c r="S214">
        <v>3</v>
      </c>
      <c r="T214" t="s">
        <v>435</v>
      </c>
      <c r="U214">
        <v>657</v>
      </c>
      <c r="X214" t="s">
        <v>456</v>
      </c>
      <c r="Y214">
        <v>63</v>
      </c>
      <c r="Z214" t="s">
        <v>94</v>
      </c>
    </row>
    <row r="215" spans="1:26" x14ac:dyDescent="0.25">
      <c r="A215" s="52" t="s">
        <v>247</v>
      </c>
      <c r="B215" s="99" t="s">
        <v>256</v>
      </c>
      <c r="C215">
        <v>39.47</v>
      </c>
      <c r="D215">
        <v>11</v>
      </c>
      <c r="E215" s="102" t="s">
        <v>29</v>
      </c>
      <c r="F215">
        <v>1</v>
      </c>
      <c r="G215" s="59" t="s">
        <v>53</v>
      </c>
      <c r="H215">
        <v>3</v>
      </c>
      <c r="I215" s="44" t="s">
        <v>420</v>
      </c>
      <c r="J215">
        <v>2.6</v>
      </c>
      <c r="K215">
        <v>1650</v>
      </c>
      <c r="L215">
        <v>135</v>
      </c>
      <c r="M215">
        <v>1</v>
      </c>
      <c r="N215">
        <v>28</v>
      </c>
      <c r="O215">
        <v>5</v>
      </c>
      <c r="P215">
        <v>25</v>
      </c>
      <c r="Q215" t="s">
        <v>445</v>
      </c>
      <c r="R215">
        <v>1108</v>
      </c>
      <c r="S215">
        <v>4</v>
      </c>
      <c r="T215" t="s">
        <v>446</v>
      </c>
      <c r="U215">
        <v>712</v>
      </c>
      <c r="X215" t="s">
        <v>456</v>
      </c>
      <c r="Y215">
        <v>60</v>
      </c>
      <c r="Z215" t="s">
        <v>45</v>
      </c>
    </row>
    <row r="216" spans="1:26" x14ac:dyDescent="0.25">
      <c r="A216" s="52" t="s">
        <v>247</v>
      </c>
      <c r="B216" s="103" t="s">
        <v>266</v>
      </c>
      <c r="C216">
        <v>39.54</v>
      </c>
      <c r="D216">
        <v>4</v>
      </c>
      <c r="E216" s="99" t="s">
        <v>101</v>
      </c>
      <c r="F216">
        <v>1</v>
      </c>
      <c r="G216" s="109" t="s">
        <v>13</v>
      </c>
      <c r="H216">
        <v>8</v>
      </c>
      <c r="I216" s="46" t="s">
        <v>422</v>
      </c>
      <c r="J216">
        <v>6.2</v>
      </c>
      <c r="K216">
        <v>1650</v>
      </c>
      <c r="L216">
        <v>132</v>
      </c>
      <c r="M216">
        <v>1</v>
      </c>
      <c r="N216">
        <v>9</v>
      </c>
      <c r="O216">
        <v>4</v>
      </c>
      <c r="P216">
        <v>25</v>
      </c>
      <c r="Q216" t="s">
        <v>450</v>
      </c>
      <c r="R216">
        <v>938</v>
      </c>
      <c r="S216">
        <v>4</v>
      </c>
      <c r="T216" t="s">
        <v>446</v>
      </c>
      <c r="U216">
        <v>578</v>
      </c>
      <c r="X216" t="s">
        <v>883</v>
      </c>
      <c r="Y216">
        <v>57</v>
      </c>
      <c r="Z216" t="s">
        <v>94</v>
      </c>
    </row>
    <row r="217" spans="1:26" x14ac:dyDescent="0.25">
      <c r="A217" s="52" t="s">
        <v>247</v>
      </c>
      <c r="B217" s="101" t="s">
        <v>248</v>
      </c>
      <c r="C217">
        <v>39.69</v>
      </c>
      <c r="D217">
        <v>8</v>
      </c>
      <c r="E217" s="98" t="s">
        <v>471</v>
      </c>
      <c r="F217">
        <v>1</v>
      </c>
      <c r="G217" s="98" t="s">
        <v>471</v>
      </c>
      <c r="H217">
        <v>11</v>
      </c>
      <c r="I217" s="46" t="s">
        <v>422</v>
      </c>
      <c r="J217">
        <v>6.3</v>
      </c>
      <c r="K217">
        <v>1650</v>
      </c>
      <c r="L217">
        <v>129</v>
      </c>
      <c r="M217">
        <v>1</v>
      </c>
      <c r="N217">
        <v>21</v>
      </c>
      <c r="O217">
        <v>5</v>
      </c>
      <c r="P217">
        <v>25</v>
      </c>
      <c r="Q217" t="s">
        <v>461</v>
      </c>
      <c r="R217">
        <v>1068</v>
      </c>
      <c r="S217">
        <v>3</v>
      </c>
      <c r="T217" t="s">
        <v>446</v>
      </c>
      <c r="U217">
        <v>695</v>
      </c>
      <c r="X217" t="s">
        <v>431</v>
      </c>
      <c r="Y217">
        <v>72</v>
      </c>
      <c r="Z217" t="s">
        <v>111</v>
      </c>
    </row>
    <row r="218" spans="1:26" x14ac:dyDescent="0.25">
      <c r="A218" s="52" t="s">
        <v>247</v>
      </c>
      <c r="B218" s="104" t="s">
        <v>271</v>
      </c>
      <c r="C218">
        <v>39.770000000000003</v>
      </c>
      <c r="D218">
        <v>9</v>
      </c>
      <c r="E218" s="103" t="s">
        <v>150</v>
      </c>
      <c r="F218">
        <v>2</v>
      </c>
      <c r="G218" s="103" t="s">
        <v>150</v>
      </c>
      <c r="H218">
        <v>3</v>
      </c>
      <c r="I218" s="44" t="s">
        <v>420</v>
      </c>
      <c r="J218">
        <v>4.7</v>
      </c>
      <c r="K218">
        <v>1650</v>
      </c>
      <c r="L218">
        <v>135</v>
      </c>
      <c r="M218">
        <v>1</v>
      </c>
      <c r="N218">
        <v>12</v>
      </c>
      <c r="O218">
        <v>3</v>
      </c>
      <c r="P218">
        <v>25</v>
      </c>
      <c r="Q218" t="s">
        <v>450</v>
      </c>
      <c r="R218">
        <v>1105</v>
      </c>
      <c r="S218">
        <v>4</v>
      </c>
      <c r="T218" t="s">
        <v>446</v>
      </c>
      <c r="U218">
        <v>500</v>
      </c>
      <c r="X218" t="s">
        <v>480</v>
      </c>
      <c r="Y218">
        <v>60</v>
      </c>
      <c r="Z218" t="s">
        <v>24</v>
      </c>
    </row>
    <row r="219" spans="1:26" x14ac:dyDescent="0.25">
      <c r="A219" s="52" t="s">
        <v>247</v>
      </c>
      <c r="B219" s="100" t="s">
        <v>263</v>
      </c>
      <c r="C219">
        <v>39.79</v>
      </c>
      <c r="D219">
        <v>6</v>
      </c>
      <c r="E219" s="63" t="s">
        <v>44</v>
      </c>
      <c r="F219">
        <v>5</v>
      </c>
      <c r="G219" s="96" t="s">
        <v>58</v>
      </c>
      <c r="H219">
        <v>12</v>
      </c>
      <c r="I219" s="47" t="s">
        <v>423</v>
      </c>
      <c r="J219">
        <v>20</v>
      </c>
      <c r="K219">
        <v>1650</v>
      </c>
      <c r="L219">
        <v>131</v>
      </c>
      <c r="M219">
        <v>1</v>
      </c>
      <c r="N219">
        <v>19</v>
      </c>
      <c r="O219">
        <v>3</v>
      </c>
      <c r="P219">
        <v>25</v>
      </c>
      <c r="Q219" t="s">
        <v>455</v>
      </c>
      <c r="R219">
        <v>1039</v>
      </c>
      <c r="S219">
        <v>4</v>
      </c>
      <c r="T219" t="s">
        <v>446</v>
      </c>
      <c r="U219">
        <v>519</v>
      </c>
      <c r="X219" t="s">
        <v>558</v>
      </c>
      <c r="Y219">
        <v>56</v>
      </c>
      <c r="Z219" t="s">
        <v>14</v>
      </c>
    </row>
    <row r="220" spans="1:26" x14ac:dyDescent="0.25">
      <c r="A220" s="52" t="s">
        <v>247</v>
      </c>
      <c r="B220" s="110" t="s">
        <v>252</v>
      </c>
      <c r="C220">
        <v>39.799999999999997</v>
      </c>
      <c r="D220">
        <v>5</v>
      </c>
      <c r="E220" s="100" t="s">
        <v>84</v>
      </c>
      <c r="F220">
        <v>2</v>
      </c>
      <c r="G220" s="108" t="s">
        <v>389</v>
      </c>
      <c r="H220">
        <v>5</v>
      </c>
      <c r="I220" s="45" t="s">
        <v>421</v>
      </c>
      <c r="J220">
        <v>37</v>
      </c>
      <c r="K220">
        <v>1650</v>
      </c>
      <c r="L220">
        <v>130</v>
      </c>
      <c r="M220">
        <v>1</v>
      </c>
      <c r="N220">
        <v>21</v>
      </c>
      <c r="O220">
        <v>5</v>
      </c>
      <c r="P220">
        <v>25</v>
      </c>
      <c r="Q220" t="s">
        <v>461</v>
      </c>
      <c r="R220">
        <v>1206</v>
      </c>
      <c r="S220">
        <v>3</v>
      </c>
      <c r="T220" t="s">
        <v>446</v>
      </c>
      <c r="U220">
        <v>695</v>
      </c>
      <c r="X220" t="s">
        <v>431</v>
      </c>
      <c r="Y220">
        <v>71</v>
      </c>
      <c r="Z220" t="s">
        <v>89</v>
      </c>
    </row>
    <row r="221" spans="1:26" x14ac:dyDescent="0.25">
      <c r="A221" s="52" t="s">
        <v>247</v>
      </c>
      <c r="B221" s="101" t="s">
        <v>248</v>
      </c>
      <c r="C221">
        <v>39.82</v>
      </c>
      <c r="D221">
        <v>8</v>
      </c>
      <c r="E221" s="98" t="s">
        <v>471</v>
      </c>
      <c r="F221">
        <v>4</v>
      </c>
      <c r="G221" s="98" t="s">
        <v>471</v>
      </c>
      <c r="H221">
        <v>10</v>
      </c>
      <c r="I221" s="47" t="s">
        <v>423</v>
      </c>
      <c r="J221">
        <v>12</v>
      </c>
      <c r="K221">
        <v>1650</v>
      </c>
      <c r="L221">
        <v>133</v>
      </c>
      <c r="M221">
        <v>1</v>
      </c>
      <c r="N221">
        <v>10</v>
      </c>
      <c r="O221">
        <v>9</v>
      </c>
      <c r="P221">
        <v>25</v>
      </c>
      <c r="Q221" t="s">
        <v>450</v>
      </c>
      <c r="R221">
        <v>1079</v>
      </c>
      <c r="S221">
        <v>3</v>
      </c>
      <c r="T221" t="s">
        <v>435</v>
      </c>
      <c r="U221">
        <v>15</v>
      </c>
      <c r="X221" t="s">
        <v>451</v>
      </c>
      <c r="Y221">
        <v>80</v>
      </c>
      <c r="Z221" t="s">
        <v>111</v>
      </c>
    </row>
    <row r="222" spans="1:26" x14ac:dyDescent="0.25">
      <c r="A222" s="52" t="s">
        <v>247</v>
      </c>
      <c r="B222" s="103" t="s">
        <v>266</v>
      </c>
      <c r="C222">
        <v>39.82</v>
      </c>
      <c r="D222">
        <v>4</v>
      </c>
      <c r="E222" s="99" t="s">
        <v>101</v>
      </c>
      <c r="F222">
        <v>6</v>
      </c>
      <c r="G222" s="101" t="s">
        <v>34</v>
      </c>
      <c r="H222">
        <v>5</v>
      </c>
      <c r="I222" s="45" t="s">
        <v>421</v>
      </c>
      <c r="J222">
        <v>6.1</v>
      </c>
      <c r="K222">
        <v>1650</v>
      </c>
      <c r="L222">
        <v>134</v>
      </c>
      <c r="M222">
        <v>1</v>
      </c>
      <c r="N222">
        <v>19</v>
      </c>
      <c r="O222">
        <v>3</v>
      </c>
      <c r="P222">
        <v>25</v>
      </c>
      <c r="Q222" t="s">
        <v>455</v>
      </c>
      <c r="R222">
        <v>942</v>
      </c>
      <c r="S222">
        <v>4</v>
      </c>
      <c r="T222" t="s">
        <v>446</v>
      </c>
      <c r="U222">
        <v>519</v>
      </c>
      <c r="X222" t="s">
        <v>558</v>
      </c>
      <c r="Y222">
        <v>59</v>
      </c>
      <c r="Z222" t="s">
        <v>94</v>
      </c>
    </row>
    <row r="223" spans="1:26" x14ac:dyDescent="0.25">
      <c r="A223" s="52" t="s">
        <v>247</v>
      </c>
      <c r="B223" s="103" t="s">
        <v>266</v>
      </c>
      <c r="C223">
        <v>39.840000000000003</v>
      </c>
      <c r="D223">
        <v>4</v>
      </c>
      <c r="E223" s="99" t="s">
        <v>101</v>
      </c>
      <c r="F223">
        <v>5</v>
      </c>
      <c r="G223" s="103" t="s">
        <v>150</v>
      </c>
      <c r="H223">
        <v>4</v>
      </c>
      <c r="I223" s="46" t="s">
        <v>422</v>
      </c>
      <c r="J223">
        <v>17</v>
      </c>
      <c r="K223">
        <v>1650</v>
      </c>
      <c r="L223">
        <v>118</v>
      </c>
      <c r="M223">
        <v>1</v>
      </c>
      <c r="N223">
        <v>10</v>
      </c>
      <c r="O223">
        <v>9</v>
      </c>
      <c r="P223">
        <v>25</v>
      </c>
      <c r="Q223" t="s">
        <v>450</v>
      </c>
      <c r="R223">
        <v>952</v>
      </c>
      <c r="S223">
        <v>3</v>
      </c>
      <c r="T223" t="s">
        <v>435</v>
      </c>
      <c r="U223">
        <v>15</v>
      </c>
      <c r="X223" t="s">
        <v>451</v>
      </c>
      <c r="Y223">
        <v>63</v>
      </c>
      <c r="Z223" t="s">
        <v>94</v>
      </c>
    </row>
    <row r="224" spans="1:26" x14ac:dyDescent="0.25">
      <c r="A224" s="52" t="s">
        <v>247</v>
      </c>
      <c r="B224" s="110" t="s">
        <v>252</v>
      </c>
      <c r="C224">
        <v>39.85</v>
      </c>
      <c r="D224">
        <v>5</v>
      </c>
      <c r="E224" s="100" t="s">
        <v>84</v>
      </c>
      <c r="F224">
        <v>10</v>
      </c>
      <c r="G224" s="100" t="s">
        <v>84</v>
      </c>
      <c r="H224">
        <v>12</v>
      </c>
      <c r="I224" s="44" t="s">
        <v>420</v>
      </c>
      <c r="J224">
        <v>60</v>
      </c>
      <c r="K224">
        <v>1650</v>
      </c>
      <c r="L224">
        <v>131</v>
      </c>
      <c r="M224">
        <v>1</v>
      </c>
      <c r="N224">
        <v>30</v>
      </c>
      <c r="O224">
        <v>4</v>
      </c>
      <c r="P224">
        <v>25</v>
      </c>
      <c r="Q224" t="s">
        <v>445</v>
      </c>
      <c r="R224">
        <v>1200</v>
      </c>
      <c r="S224">
        <v>3</v>
      </c>
      <c r="T224" t="s">
        <v>446</v>
      </c>
      <c r="U224">
        <v>637</v>
      </c>
      <c r="X224">
        <v>6</v>
      </c>
      <c r="Y224">
        <v>73</v>
      </c>
      <c r="Z224" t="s">
        <v>89</v>
      </c>
    </row>
    <row r="225" spans="1:26" x14ac:dyDescent="0.25">
      <c r="A225" s="52" t="s">
        <v>247</v>
      </c>
      <c r="B225" s="110" t="s">
        <v>252</v>
      </c>
      <c r="C225">
        <v>39.86</v>
      </c>
      <c r="D225">
        <v>5</v>
      </c>
      <c r="E225" s="100" t="s">
        <v>84</v>
      </c>
      <c r="F225">
        <v>6</v>
      </c>
      <c r="G225" s="95" t="s">
        <v>63</v>
      </c>
      <c r="H225">
        <v>6</v>
      </c>
      <c r="I225" s="46" t="s">
        <v>422</v>
      </c>
      <c r="J225">
        <v>10</v>
      </c>
      <c r="K225">
        <v>1650</v>
      </c>
      <c r="L225">
        <v>131</v>
      </c>
      <c r="M225">
        <v>1</v>
      </c>
      <c r="N225">
        <v>9</v>
      </c>
      <c r="O225">
        <v>4</v>
      </c>
      <c r="P225">
        <v>25</v>
      </c>
      <c r="Q225" t="s">
        <v>450</v>
      </c>
      <c r="R225">
        <v>1215</v>
      </c>
      <c r="S225">
        <v>3</v>
      </c>
      <c r="T225" t="s">
        <v>446</v>
      </c>
      <c r="U225">
        <v>579</v>
      </c>
      <c r="X225" t="s">
        <v>541</v>
      </c>
      <c r="Y225">
        <v>75</v>
      </c>
      <c r="Z225" t="s">
        <v>89</v>
      </c>
    </row>
    <row r="226" spans="1:26" x14ac:dyDescent="0.25">
      <c r="A226" s="52" t="s">
        <v>247</v>
      </c>
      <c r="B226" s="110" t="s">
        <v>252</v>
      </c>
      <c r="C226">
        <v>39.96</v>
      </c>
      <c r="D226">
        <v>5</v>
      </c>
      <c r="E226" s="100" t="s">
        <v>84</v>
      </c>
      <c r="F226">
        <v>2</v>
      </c>
      <c r="G226" s="100" t="s">
        <v>84</v>
      </c>
      <c r="H226">
        <v>8</v>
      </c>
      <c r="I226" s="44" t="s">
        <v>420</v>
      </c>
      <c r="J226">
        <v>7.1</v>
      </c>
      <c r="K226">
        <v>1650</v>
      </c>
      <c r="L226">
        <v>128</v>
      </c>
      <c r="M226">
        <v>1</v>
      </c>
      <c r="N226">
        <v>17</v>
      </c>
      <c r="O226">
        <v>9</v>
      </c>
      <c r="P226">
        <v>25</v>
      </c>
      <c r="Q226" t="s">
        <v>455</v>
      </c>
      <c r="R226">
        <v>1197</v>
      </c>
      <c r="S226">
        <v>3</v>
      </c>
      <c r="T226" t="s">
        <v>446</v>
      </c>
      <c r="U226">
        <v>32</v>
      </c>
      <c r="X226" t="s">
        <v>662</v>
      </c>
      <c r="Y226">
        <v>71</v>
      </c>
      <c r="Z226" t="s">
        <v>89</v>
      </c>
    </row>
    <row r="227" spans="1:26" x14ac:dyDescent="0.25">
      <c r="A227" s="52" t="s">
        <v>247</v>
      </c>
      <c r="B227" s="104" t="s">
        <v>271</v>
      </c>
      <c r="C227">
        <v>40.020000000000003</v>
      </c>
      <c r="D227">
        <v>9</v>
      </c>
      <c r="E227" s="103" t="s">
        <v>150</v>
      </c>
      <c r="F227">
        <v>2</v>
      </c>
      <c r="G227" s="103" t="s">
        <v>150</v>
      </c>
      <c r="H227">
        <v>3</v>
      </c>
      <c r="I227" s="45" t="s">
        <v>421</v>
      </c>
      <c r="J227">
        <v>4.3</v>
      </c>
      <c r="K227">
        <v>1650</v>
      </c>
      <c r="L227">
        <v>135</v>
      </c>
      <c r="M227">
        <v>1</v>
      </c>
      <c r="N227">
        <v>22</v>
      </c>
      <c r="O227">
        <v>1</v>
      </c>
      <c r="P227">
        <v>25</v>
      </c>
      <c r="Q227" t="s">
        <v>461</v>
      </c>
      <c r="R227">
        <v>1095</v>
      </c>
      <c r="S227">
        <v>4</v>
      </c>
      <c r="T227" t="s">
        <v>435</v>
      </c>
      <c r="U227">
        <v>372</v>
      </c>
      <c r="X227" t="s">
        <v>662</v>
      </c>
      <c r="Y227">
        <v>58</v>
      </c>
      <c r="Z227" t="s">
        <v>24</v>
      </c>
    </row>
    <row r="228" spans="1:26" x14ac:dyDescent="0.25">
      <c r="A228" s="52" t="s">
        <v>247</v>
      </c>
      <c r="B228" s="104" t="s">
        <v>271</v>
      </c>
      <c r="C228">
        <v>40.06</v>
      </c>
      <c r="D228">
        <v>9</v>
      </c>
      <c r="E228" s="103" t="s">
        <v>150</v>
      </c>
      <c r="F228">
        <v>5</v>
      </c>
      <c r="G228" s="103" t="s">
        <v>150</v>
      </c>
      <c r="H228">
        <v>11</v>
      </c>
      <c r="I228" s="45" t="s">
        <v>421</v>
      </c>
      <c r="J228">
        <v>9.3000000000000007</v>
      </c>
      <c r="K228">
        <v>1650</v>
      </c>
      <c r="L228">
        <v>117</v>
      </c>
      <c r="M228">
        <v>1</v>
      </c>
      <c r="N228">
        <v>19</v>
      </c>
      <c r="O228">
        <v>2</v>
      </c>
      <c r="P228">
        <v>25</v>
      </c>
      <c r="Q228" t="s">
        <v>455</v>
      </c>
      <c r="R228">
        <v>1109</v>
      </c>
      <c r="S228">
        <v>3</v>
      </c>
      <c r="T228" t="s">
        <v>435</v>
      </c>
      <c r="U228">
        <v>446</v>
      </c>
      <c r="X228" t="s">
        <v>521</v>
      </c>
      <c r="Y228">
        <v>60</v>
      </c>
      <c r="Z228" t="s">
        <v>24</v>
      </c>
    </row>
    <row r="229" spans="1:26" x14ac:dyDescent="0.25">
      <c r="A229" s="52" t="s">
        <v>247</v>
      </c>
      <c r="B229" s="102" t="s">
        <v>259</v>
      </c>
      <c r="C229">
        <v>40.07</v>
      </c>
      <c r="D229">
        <v>3</v>
      </c>
      <c r="E229" s="104" t="s">
        <v>524</v>
      </c>
      <c r="F229">
        <v>3</v>
      </c>
      <c r="G229" s="103" t="s">
        <v>150</v>
      </c>
      <c r="H229">
        <v>7</v>
      </c>
      <c r="I229" s="44" t="s">
        <v>420</v>
      </c>
      <c r="J229">
        <v>5</v>
      </c>
      <c r="K229">
        <v>1650</v>
      </c>
      <c r="L229">
        <v>125</v>
      </c>
      <c r="M229">
        <v>1</v>
      </c>
      <c r="N229">
        <v>17</v>
      </c>
      <c r="O229">
        <v>9</v>
      </c>
      <c r="P229">
        <v>25</v>
      </c>
      <c r="Q229" t="s">
        <v>455</v>
      </c>
      <c r="R229">
        <v>1124</v>
      </c>
      <c r="S229">
        <v>3</v>
      </c>
      <c r="T229" t="s">
        <v>446</v>
      </c>
      <c r="U229">
        <v>32</v>
      </c>
      <c r="X229">
        <v>1</v>
      </c>
      <c r="Y229">
        <v>68</v>
      </c>
      <c r="Z229" t="s">
        <v>145</v>
      </c>
    </row>
    <row r="230" spans="1:26" x14ac:dyDescent="0.25">
      <c r="A230" s="52" t="s">
        <v>247</v>
      </c>
      <c r="B230" s="104" t="s">
        <v>271</v>
      </c>
      <c r="C230">
        <v>40.25</v>
      </c>
      <c r="D230">
        <v>9</v>
      </c>
      <c r="E230" s="103" t="s">
        <v>150</v>
      </c>
      <c r="F230">
        <v>3</v>
      </c>
      <c r="G230" s="103" t="s">
        <v>150</v>
      </c>
      <c r="H230">
        <v>11</v>
      </c>
      <c r="I230" s="45" t="s">
        <v>421</v>
      </c>
      <c r="J230">
        <v>25</v>
      </c>
      <c r="K230">
        <v>1650</v>
      </c>
      <c r="L230">
        <v>134</v>
      </c>
      <c r="M230">
        <v>1</v>
      </c>
      <c r="N230">
        <v>28</v>
      </c>
      <c r="O230">
        <v>5</v>
      </c>
      <c r="P230">
        <v>25</v>
      </c>
      <c r="Q230" t="s">
        <v>445</v>
      </c>
      <c r="R230">
        <v>1093</v>
      </c>
      <c r="S230">
        <v>4</v>
      </c>
      <c r="T230" t="s">
        <v>446</v>
      </c>
      <c r="U230">
        <v>715</v>
      </c>
      <c r="X230" t="s">
        <v>558</v>
      </c>
      <c r="Y230">
        <v>59</v>
      </c>
      <c r="Z230" t="s">
        <v>24</v>
      </c>
    </row>
    <row r="231" spans="1:26" x14ac:dyDescent="0.25">
      <c r="A231" s="52" t="s">
        <v>247</v>
      </c>
      <c r="B231" s="100" t="s">
        <v>263</v>
      </c>
      <c r="C231">
        <v>40.369999999999997</v>
      </c>
      <c r="D231">
        <v>6</v>
      </c>
      <c r="E231" s="63" t="s">
        <v>44</v>
      </c>
      <c r="F231">
        <v>7</v>
      </c>
      <c r="G231" s="98" t="s">
        <v>471</v>
      </c>
      <c r="H231">
        <v>3</v>
      </c>
      <c r="I231" s="45" t="s">
        <v>421</v>
      </c>
      <c r="J231">
        <v>13</v>
      </c>
      <c r="K231">
        <v>1650</v>
      </c>
      <c r="L231">
        <v>123</v>
      </c>
      <c r="M231">
        <v>1</v>
      </c>
      <c r="N231">
        <v>17</v>
      </c>
      <c r="O231">
        <v>9</v>
      </c>
      <c r="P231">
        <v>25</v>
      </c>
      <c r="Q231" t="s">
        <v>455</v>
      </c>
      <c r="R231">
        <v>1027</v>
      </c>
      <c r="S231">
        <v>3</v>
      </c>
      <c r="T231" t="s">
        <v>446</v>
      </c>
      <c r="U231">
        <v>32</v>
      </c>
      <c r="X231" t="s">
        <v>519</v>
      </c>
      <c r="Y231">
        <v>68</v>
      </c>
      <c r="Z231" t="s">
        <v>14</v>
      </c>
    </row>
    <row r="232" spans="1:26" x14ac:dyDescent="0.25">
      <c r="A232" s="52" t="s">
        <v>247</v>
      </c>
      <c r="B232" s="100" t="s">
        <v>263</v>
      </c>
      <c r="C232">
        <v>40.39</v>
      </c>
      <c r="D232">
        <v>6</v>
      </c>
      <c r="E232" s="63" t="s">
        <v>44</v>
      </c>
      <c r="F232">
        <v>9</v>
      </c>
      <c r="G232" s="100" t="s">
        <v>84</v>
      </c>
      <c r="H232">
        <v>5</v>
      </c>
      <c r="I232" s="45" t="s">
        <v>421</v>
      </c>
      <c r="J232">
        <v>14</v>
      </c>
      <c r="K232">
        <v>1650</v>
      </c>
      <c r="L232">
        <v>123</v>
      </c>
      <c r="M232">
        <v>1</v>
      </c>
      <c r="N232">
        <v>10</v>
      </c>
      <c r="O232">
        <v>9</v>
      </c>
      <c r="P232">
        <v>25</v>
      </c>
      <c r="Q232" t="s">
        <v>450</v>
      </c>
      <c r="R232">
        <v>1010</v>
      </c>
      <c r="S232">
        <v>3</v>
      </c>
      <c r="T232" t="s">
        <v>435</v>
      </c>
      <c r="U232">
        <v>15</v>
      </c>
      <c r="X232" t="s">
        <v>699</v>
      </c>
      <c r="Y232">
        <v>68</v>
      </c>
      <c r="Z232" t="s">
        <v>14</v>
      </c>
    </row>
    <row r="233" spans="1:26" x14ac:dyDescent="0.25">
      <c r="A233" s="52" t="s">
        <v>247</v>
      </c>
      <c r="B233" s="99" t="s">
        <v>256</v>
      </c>
      <c r="C233">
        <v>40.68</v>
      </c>
      <c r="D233">
        <v>11</v>
      </c>
      <c r="E233" s="102" t="s">
        <v>29</v>
      </c>
      <c r="F233">
        <v>8</v>
      </c>
      <c r="G233" s="59" t="s">
        <v>53</v>
      </c>
      <c r="H233">
        <v>8</v>
      </c>
      <c r="I233" s="44" t="s">
        <v>420</v>
      </c>
      <c r="J233">
        <v>3.7</v>
      </c>
      <c r="K233">
        <v>1650</v>
      </c>
      <c r="L233">
        <v>126</v>
      </c>
      <c r="M233">
        <v>1</v>
      </c>
      <c r="N233">
        <v>4</v>
      </c>
      <c r="O233">
        <v>6</v>
      </c>
      <c r="P233">
        <v>25</v>
      </c>
      <c r="Q233" t="s">
        <v>450</v>
      </c>
      <c r="R233">
        <v>1107</v>
      </c>
      <c r="S233">
        <v>3</v>
      </c>
      <c r="T233" t="s">
        <v>499</v>
      </c>
      <c r="U233">
        <v>735</v>
      </c>
      <c r="X233" t="s">
        <v>674</v>
      </c>
      <c r="Y233">
        <v>68</v>
      </c>
      <c r="Z233" t="s">
        <v>45</v>
      </c>
    </row>
    <row r="234" spans="1:26" x14ac:dyDescent="0.25">
      <c r="A234" s="52" t="s">
        <v>247</v>
      </c>
      <c r="B234" s="100" t="s">
        <v>263</v>
      </c>
      <c r="C234">
        <v>40.729999999999997</v>
      </c>
      <c r="D234">
        <v>6</v>
      </c>
      <c r="E234" s="63" t="s">
        <v>44</v>
      </c>
      <c r="F234">
        <v>9</v>
      </c>
      <c r="G234" s="100" t="s">
        <v>84</v>
      </c>
      <c r="H234">
        <v>3</v>
      </c>
      <c r="I234" s="46" t="s">
        <v>422</v>
      </c>
      <c r="J234">
        <v>17</v>
      </c>
      <c r="K234">
        <v>1650</v>
      </c>
      <c r="L234">
        <v>125</v>
      </c>
      <c r="M234">
        <v>1</v>
      </c>
      <c r="N234">
        <v>4</v>
      </c>
      <c r="O234">
        <v>6</v>
      </c>
      <c r="P234">
        <v>25</v>
      </c>
      <c r="Q234" t="s">
        <v>450</v>
      </c>
      <c r="R234">
        <v>1008</v>
      </c>
      <c r="S234">
        <v>3</v>
      </c>
      <c r="T234" t="s">
        <v>499</v>
      </c>
      <c r="U234">
        <v>735</v>
      </c>
      <c r="X234" t="s">
        <v>624</v>
      </c>
      <c r="Y234">
        <v>67</v>
      </c>
      <c r="Z234" t="s">
        <v>14</v>
      </c>
    </row>
    <row r="235" spans="1:26" x14ac:dyDescent="0.25">
      <c r="A235" s="52" t="s">
        <v>247</v>
      </c>
      <c r="B235" s="100" t="s">
        <v>263</v>
      </c>
      <c r="C235">
        <v>40.76</v>
      </c>
      <c r="D235">
        <v>6</v>
      </c>
      <c r="E235" s="63" t="s">
        <v>44</v>
      </c>
      <c r="F235">
        <v>7</v>
      </c>
      <c r="G235" s="60" t="s">
        <v>402</v>
      </c>
      <c r="H235">
        <v>6</v>
      </c>
      <c r="I235" s="46" t="s">
        <v>422</v>
      </c>
      <c r="J235">
        <v>12</v>
      </c>
      <c r="K235">
        <v>1650</v>
      </c>
      <c r="L235">
        <v>133</v>
      </c>
      <c r="M235">
        <v>1</v>
      </c>
      <c r="N235">
        <v>26</v>
      </c>
      <c r="O235">
        <v>2</v>
      </c>
      <c r="P235">
        <v>25</v>
      </c>
      <c r="Q235" t="s">
        <v>461</v>
      </c>
      <c r="R235">
        <v>1043</v>
      </c>
      <c r="S235">
        <v>4</v>
      </c>
      <c r="T235" t="s">
        <v>435</v>
      </c>
      <c r="U235">
        <v>463</v>
      </c>
      <c r="X235" t="s">
        <v>474</v>
      </c>
      <c r="Y235">
        <v>58</v>
      </c>
      <c r="Z235" t="s">
        <v>14</v>
      </c>
    </row>
    <row r="236" spans="1:26" x14ac:dyDescent="0.25">
      <c r="A236" s="52" t="s">
        <v>247</v>
      </c>
      <c r="B236" s="104" t="s">
        <v>271</v>
      </c>
      <c r="C236">
        <v>40.9</v>
      </c>
      <c r="D236">
        <v>9</v>
      </c>
      <c r="E236" s="103" t="s">
        <v>150</v>
      </c>
      <c r="F236">
        <v>1</v>
      </c>
      <c r="G236" s="103" t="s">
        <v>150</v>
      </c>
      <c r="H236">
        <v>1</v>
      </c>
      <c r="I236" s="45" t="s">
        <v>421</v>
      </c>
      <c r="J236">
        <v>7.1</v>
      </c>
      <c r="K236">
        <v>1650</v>
      </c>
      <c r="L236">
        <v>130</v>
      </c>
      <c r="M236">
        <v>1</v>
      </c>
      <c r="N236">
        <v>10</v>
      </c>
      <c r="O236">
        <v>9</v>
      </c>
      <c r="P236">
        <v>25</v>
      </c>
      <c r="Q236" t="s">
        <v>450</v>
      </c>
      <c r="R236">
        <v>1090</v>
      </c>
      <c r="S236">
        <v>4</v>
      </c>
      <c r="T236" t="s">
        <v>435</v>
      </c>
      <c r="U236">
        <v>16</v>
      </c>
      <c r="X236" t="s">
        <v>451</v>
      </c>
      <c r="Y236">
        <v>55</v>
      </c>
      <c r="Z236" t="s">
        <v>24</v>
      </c>
    </row>
    <row r="237" spans="1:26" x14ac:dyDescent="0.25">
      <c r="A237" s="52" t="s">
        <v>247</v>
      </c>
      <c r="B237" s="99" t="s">
        <v>256</v>
      </c>
      <c r="C237">
        <v>41.01</v>
      </c>
      <c r="D237">
        <v>11</v>
      </c>
      <c r="E237" s="102" t="s">
        <v>29</v>
      </c>
      <c r="F237">
        <v>3</v>
      </c>
      <c r="G237" s="63" t="s">
        <v>44</v>
      </c>
      <c r="H237">
        <v>6</v>
      </c>
      <c r="I237" s="45" t="s">
        <v>421</v>
      </c>
      <c r="J237">
        <v>8.1</v>
      </c>
      <c r="K237">
        <v>1650</v>
      </c>
      <c r="L237">
        <v>135</v>
      </c>
      <c r="M237">
        <v>1</v>
      </c>
      <c r="N237">
        <v>5</v>
      </c>
      <c r="O237">
        <v>3</v>
      </c>
      <c r="P237">
        <v>25</v>
      </c>
      <c r="Q237" t="s">
        <v>445</v>
      </c>
      <c r="R237">
        <v>1105</v>
      </c>
      <c r="S237">
        <v>4</v>
      </c>
      <c r="T237" t="s">
        <v>435</v>
      </c>
      <c r="U237">
        <v>483</v>
      </c>
      <c r="X237" t="s">
        <v>451</v>
      </c>
      <c r="Y237">
        <v>60</v>
      </c>
      <c r="Z237" t="s">
        <v>45</v>
      </c>
    </row>
    <row r="238" spans="1:26" x14ac:dyDescent="0.25">
      <c r="A238" s="52" t="s">
        <v>247</v>
      </c>
      <c r="B238" s="70" t="s">
        <v>268</v>
      </c>
      <c r="C238">
        <v>41.03</v>
      </c>
      <c r="D238">
        <v>2</v>
      </c>
      <c r="E238" s="96" t="s">
        <v>58</v>
      </c>
      <c r="F238">
        <v>12</v>
      </c>
      <c r="G238" s="104" t="s">
        <v>524</v>
      </c>
      <c r="H238">
        <v>10</v>
      </c>
      <c r="I238" s="47" t="s">
        <v>423</v>
      </c>
      <c r="J238">
        <v>134</v>
      </c>
      <c r="K238">
        <v>1650</v>
      </c>
      <c r="L238">
        <v>119</v>
      </c>
      <c r="M238">
        <v>1</v>
      </c>
      <c r="N238">
        <v>16</v>
      </c>
      <c r="O238">
        <v>7</v>
      </c>
      <c r="P238">
        <v>25</v>
      </c>
      <c r="Q238" t="s">
        <v>455</v>
      </c>
      <c r="R238">
        <v>1129</v>
      </c>
      <c r="S238">
        <v>3</v>
      </c>
      <c r="T238" t="s">
        <v>446</v>
      </c>
      <c r="U238">
        <v>845</v>
      </c>
      <c r="X238" t="s">
        <v>1555</v>
      </c>
      <c r="Y238">
        <v>65</v>
      </c>
      <c r="Z238" t="s">
        <v>171</v>
      </c>
    </row>
    <row r="239" spans="1:26" x14ac:dyDescent="0.25">
      <c r="A239" s="52" t="s">
        <v>247</v>
      </c>
      <c r="B239" s="110" t="s">
        <v>252</v>
      </c>
      <c r="C239">
        <v>41.12</v>
      </c>
      <c r="D239">
        <v>5</v>
      </c>
      <c r="E239" s="100" t="s">
        <v>84</v>
      </c>
      <c r="F239">
        <v>12</v>
      </c>
      <c r="G239" s="108" t="s">
        <v>389</v>
      </c>
      <c r="H239">
        <v>11</v>
      </c>
      <c r="I239" s="45" t="s">
        <v>421</v>
      </c>
      <c r="J239">
        <v>45</v>
      </c>
      <c r="K239">
        <v>1650</v>
      </c>
      <c r="L239">
        <v>130</v>
      </c>
      <c r="M239">
        <v>1</v>
      </c>
      <c r="N239">
        <v>4</v>
      </c>
      <c r="O239">
        <v>6</v>
      </c>
      <c r="P239">
        <v>25</v>
      </c>
      <c r="Q239" t="s">
        <v>450</v>
      </c>
      <c r="R239">
        <v>1212</v>
      </c>
      <c r="S239">
        <v>3</v>
      </c>
      <c r="T239" t="s">
        <v>499</v>
      </c>
      <c r="U239">
        <v>735</v>
      </c>
      <c r="X239">
        <v>10</v>
      </c>
      <c r="Y239">
        <v>72</v>
      </c>
      <c r="Z239" t="s">
        <v>89</v>
      </c>
    </row>
    <row r="240" spans="1:26" x14ac:dyDescent="0.25">
      <c r="A240" s="52" t="s">
        <v>247</v>
      </c>
      <c r="B240" s="103" t="s">
        <v>266</v>
      </c>
      <c r="C240">
        <v>41.12</v>
      </c>
      <c r="D240">
        <v>4</v>
      </c>
      <c r="E240" s="99" t="s">
        <v>101</v>
      </c>
      <c r="F240">
        <v>5</v>
      </c>
      <c r="G240" s="101" t="s">
        <v>34</v>
      </c>
      <c r="H240">
        <v>11</v>
      </c>
      <c r="I240" s="46" t="s">
        <v>422</v>
      </c>
      <c r="J240">
        <v>39</v>
      </c>
      <c r="K240">
        <v>1650</v>
      </c>
      <c r="L240">
        <v>134</v>
      </c>
      <c r="M240">
        <v>1</v>
      </c>
      <c r="N240">
        <v>5</v>
      </c>
      <c r="O240">
        <v>3</v>
      </c>
      <c r="P240">
        <v>25</v>
      </c>
      <c r="Q240" t="s">
        <v>445</v>
      </c>
      <c r="R240">
        <v>937</v>
      </c>
      <c r="S240">
        <v>4</v>
      </c>
      <c r="T240" t="s">
        <v>435</v>
      </c>
      <c r="U240">
        <v>483</v>
      </c>
      <c r="X240">
        <v>2</v>
      </c>
      <c r="Y240">
        <v>59</v>
      </c>
      <c r="Z240" t="s">
        <v>94</v>
      </c>
    </row>
    <row r="241" spans="1:26" x14ac:dyDescent="0.25">
      <c r="A241" s="52" t="s">
        <v>247</v>
      </c>
      <c r="B241" s="100" t="s">
        <v>263</v>
      </c>
      <c r="C241">
        <v>41.43</v>
      </c>
      <c r="D241">
        <v>6</v>
      </c>
      <c r="E241" s="63" t="s">
        <v>44</v>
      </c>
      <c r="F241">
        <v>6</v>
      </c>
      <c r="G241" s="109" t="s">
        <v>13</v>
      </c>
      <c r="H241">
        <v>7</v>
      </c>
      <c r="I241" s="44" t="s">
        <v>420</v>
      </c>
      <c r="J241">
        <v>4</v>
      </c>
      <c r="K241">
        <v>1650</v>
      </c>
      <c r="L241">
        <v>135</v>
      </c>
      <c r="M241">
        <v>1</v>
      </c>
      <c r="N241">
        <v>8</v>
      </c>
      <c r="O241">
        <v>1</v>
      </c>
      <c r="P241">
        <v>25</v>
      </c>
      <c r="Q241" t="s">
        <v>450</v>
      </c>
      <c r="R241">
        <v>1033</v>
      </c>
      <c r="S241">
        <v>4</v>
      </c>
      <c r="T241" t="s">
        <v>435</v>
      </c>
      <c r="U241">
        <v>333</v>
      </c>
      <c r="X241" t="s">
        <v>558</v>
      </c>
      <c r="Y241">
        <v>59</v>
      </c>
      <c r="Z241" t="s">
        <v>14</v>
      </c>
    </row>
    <row r="242" spans="1:26" x14ac:dyDescent="0.25">
      <c r="A242" s="52" t="s">
        <v>247</v>
      </c>
      <c r="B242" s="104" t="s">
        <v>271</v>
      </c>
      <c r="C242">
        <v>42.03</v>
      </c>
      <c r="D242">
        <v>9</v>
      </c>
      <c r="E242" s="103" t="s">
        <v>150</v>
      </c>
      <c r="F242">
        <v>11</v>
      </c>
      <c r="G242" s="70" t="s">
        <v>19</v>
      </c>
      <c r="H242">
        <v>10</v>
      </c>
      <c r="I242" s="44" t="s">
        <v>420</v>
      </c>
      <c r="J242">
        <v>3.2</v>
      </c>
      <c r="K242">
        <v>1650</v>
      </c>
      <c r="L242">
        <v>135</v>
      </c>
      <c r="M242">
        <v>1</v>
      </c>
      <c r="N242">
        <v>2</v>
      </c>
      <c r="O242">
        <v>4</v>
      </c>
      <c r="P242">
        <v>25</v>
      </c>
      <c r="Q242" t="s">
        <v>445</v>
      </c>
      <c r="R242">
        <v>1092</v>
      </c>
      <c r="S242">
        <v>4</v>
      </c>
      <c r="T242" t="s">
        <v>446</v>
      </c>
      <c r="U242">
        <v>558</v>
      </c>
      <c r="X242">
        <v>16</v>
      </c>
      <c r="Y242">
        <v>60</v>
      </c>
      <c r="Z242" t="s">
        <v>24</v>
      </c>
    </row>
    <row r="243" spans="1:26" x14ac:dyDescent="0.25">
      <c r="A243" s="53" t="s">
        <v>275</v>
      </c>
      <c r="B243" s="61" t="s">
        <v>299</v>
      </c>
      <c r="C243">
        <v>9.31</v>
      </c>
      <c r="D243">
        <v>11</v>
      </c>
      <c r="E243" s="98" t="s">
        <v>471</v>
      </c>
      <c r="F243">
        <v>3</v>
      </c>
      <c r="G243" s="96" t="s">
        <v>58</v>
      </c>
      <c r="H243">
        <v>8</v>
      </c>
      <c r="I243" s="45" t="s">
        <v>421</v>
      </c>
      <c r="J243">
        <v>6.6</v>
      </c>
      <c r="K243">
        <v>1200</v>
      </c>
      <c r="L243">
        <v>125</v>
      </c>
      <c r="M243">
        <v>1</v>
      </c>
      <c r="N243">
        <v>16</v>
      </c>
      <c r="O243">
        <v>7</v>
      </c>
      <c r="P243">
        <v>25</v>
      </c>
      <c r="Q243" t="s">
        <v>455</v>
      </c>
      <c r="R243">
        <v>1139</v>
      </c>
      <c r="S243">
        <v>4</v>
      </c>
      <c r="T243" t="s">
        <v>446</v>
      </c>
      <c r="U243">
        <v>840</v>
      </c>
      <c r="X243" t="s">
        <v>591</v>
      </c>
      <c r="Y243">
        <v>50</v>
      </c>
      <c r="Z243" t="s">
        <v>24</v>
      </c>
    </row>
    <row r="244" spans="1:26" x14ac:dyDescent="0.25">
      <c r="A244" s="53" t="s">
        <v>275</v>
      </c>
      <c r="B244" s="71" t="s">
        <v>282</v>
      </c>
      <c r="C244">
        <v>9.48</v>
      </c>
      <c r="D244">
        <v>7</v>
      </c>
      <c r="E244" s="109" t="s">
        <v>13</v>
      </c>
      <c r="F244">
        <v>3</v>
      </c>
      <c r="G244" s="103" t="s">
        <v>150</v>
      </c>
      <c r="H244">
        <v>3</v>
      </c>
      <c r="I244" s="44" t="s">
        <v>420</v>
      </c>
      <c r="J244">
        <v>12</v>
      </c>
      <c r="K244">
        <v>1200</v>
      </c>
      <c r="L244">
        <v>131</v>
      </c>
      <c r="M244">
        <v>1</v>
      </c>
      <c r="N244">
        <v>16</v>
      </c>
      <c r="O244">
        <v>7</v>
      </c>
      <c r="P244">
        <v>25</v>
      </c>
      <c r="Q244" t="s">
        <v>455</v>
      </c>
      <c r="R244">
        <v>1069</v>
      </c>
      <c r="S244">
        <v>4</v>
      </c>
      <c r="T244" t="s">
        <v>446</v>
      </c>
      <c r="U244">
        <v>843</v>
      </c>
      <c r="X244" t="s">
        <v>662</v>
      </c>
      <c r="Y244">
        <v>55</v>
      </c>
      <c r="Z244" t="s">
        <v>85</v>
      </c>
    </row>
    <row r="245" spans="1:26" x14ac:dyDescent="0.25">
      <c r="A245" s="53" t="s">
        <v>275</v>
      </c>
      <c r="B245" s="63" t="s">
        <v>289</v>
      </c>
      <c r="C245">
        <v>9.49</v>
      </c>
      <c r="D245">
        <v>4</v>
      </c>
      <c r="E245" s="67" t="s">
        <v>93</v>
      </c>
      <c r="F245">
        <v>1</v>
      </c>
      <c r="G245" s="67" t="s">
        <v>93</v>
      </c>
      <c r="H245">
        <v>10</v>
      </c>
      <c r="I245" s="47" t="s">
        <v>423</v>
      </c>
      <c r="J245">
        <v>46</v>
      </c>
      <c r="K245">
        <v>1200</v>
      </c>
      <c r="L245">
        <v>122</v>
      </c>
      <c r="M245">
        <v>1</v>
      </c>
      <c r="N245">
        <v>9</v>
      </c>
      <c r="O245">
        <v>7</v>
      </c>
      <c r="P245">
        <v>25</v>
      </c>
      <c r="Q245" t="s">
        <v>450</v>
      </c>
      <c r="R245">
        <v>1104</v>
      </c>
      <c r="S245">
        <v>4</v>
      </c>
      <c r="T245" t="s">
        <v>446</v>
      </c>
      <c r="U245">
        <v>825</v>
      </c>
      <c r="X245" t="s">
        <v>480</v>
      </c>
      <c r="Y245">
        <v>45</v>
      </c>
      <c r="Z245" t="s">
        <v>166</v>
      </c>
    </row>
    <row r="246" spans="1:26" x14ac:dyDescent="0.25">
      <c r="A246" s="53" t="s">
        <v>275</v>
      </c>
      <c r="B246" s="72" t="s">
        <v>286</v>
      </c>
      <c r="C246">
        <v>9.52</v>
      </c>
      <c r="D246">
        <v>12</v>
      </c>
      <c r="E246" s="95" t="s">
        <v>63</v>
      </c>
      <c r="F246">
        <v>6</v>
      </c>
      <c r="G246" s="96" t="s">
        <v>58</v>
      </c>
      <c r="H246">
        <v>3</v>
      </c>
      <c r="I246" s="45" t="s">
        <v>421</v>
      </c>
      <c r="J246">
        <v>25</v>
      </c>
      <c r="K246">
        <v>1200</v>
      </c>
      <c r="L246">
        <v>117</v>
      </c>
      <c r="M246">
        <v>1</v>
      </c>
      <c r="N246">
        <v>30</v>
      </c>
      <c r="O246">
        <v>4</v>
      </c>
      <c r="P246">
        <v>25</v>
      </c>
      <c r="Q246" t="s">
        <v>445</v>
      </c>
      <c r="R246">
        <v>1138</v>
      </c>
      <c r="S246">
        <v>3</v>
      </c>
      <c r="T246" t="s">
        <v>446</v>
      </c>
      <c r="U246">
        <v>636</v>
      </c>
      <c r="X246" t="s">
        <v>456</v>
      </c>
      <c r="Y246">
        <v>60</v>
      </c>
      <c r="Z246" t="s">
        <v>184</v>
      </c>
    </row>
    <row r="247" spans="1:26" x14ac:dyDescent="0.25">
      <c r="A247" s="53" t="s">
        <v>275</v>
      </c>
      <c r="B247" s="63" t="s">
        <v>289</v>
      </c>
      <c r="C247">
        <v>9.69</v>
      </c>
      <c r="D247">
        <v>4</v>
      </c>
      <c r="E247" s="67" t="s">
        <v>93</v>
      </c>
      <c r="F247">
        <v>1</v>
      </c>
      <c r="G247" s="95" t="s">
        <v>63</v>
      </c>
      <c r="H247">
        <v>3</v>
      </c>
      <c r="I247" s="46" t="s">
        <v>422</v>
      </c>
      <c r="J247">
        <v>6.5</v>
      </c>
      <c r="K247">
        <v>1200</v>
      </c>
      <c r="L247">
        <v>117</v>
      </c>
      <c r="M247">
        <v>1</v>
      </c>
      <c r="N247">
        <v>19</v>
      </c>
      <c r="O247">
        <v>3</v>
      </c>
      <c r="P247">
        <v>25</v>
      </c>
      <c r="Q247" t="s">
        <v>455</v>
      </c>
      <c r="R247">
        <v>1118</v>
      </c>
      <c r="S247">
        <v>4</v>
      </c>
      <c r="T247" t="s">
        <v>446</v>
      </c>
      <c r="U247">
        <v>518</v>
      </c>
      <c r="X247" t="s">
        <v>591</v>
      </c>
      <c r="Y247">
        <v>41</v>
      </c>
      <c r="Z247" t="s">
        <v>166</v>
      </c>
    </row>
    <row r="248" spans="1:26" x14ac:dyDescent="0.25">
      <c r="A248" s="53" t="s">
        <v>275</v>
      </c>
      <c r="B248" s="61" t="s">
        <v>299</v>
      </c>
      <c r="C248">
        <v>9.7100000000000009</v>
      </c>
      <c r="D248">
        <v>11</v>
      </c>
      <c r="E248" s="98" t="s">
        <v>471</v>
      </c>
      <c r="F248">
        <v>2</v>
      </c>
      <c r="G248" s="98" t="s">
        <v>471</v>
      </c>
      <c r="H248">
        <v>1</v>
      </c>
      <c r="I248" s="45" t="s">
        <v>421</v>
      </c>
      <c r="J248">
        <v>4.9000000000000004</v>
      </c>
      <c r="K248">
        <v>1200</v>
      </c>
      <c r="L248">
        <v>128</v>
      </c>
      <c r="M248">
        <v>1</v>
      </c>
      <c r="N248">
        <v>19</v>
      </c>
      <c r="O248">
        <v>3</v>
      </c>
      <c r="P248">
        <v>25</v>
      </c>
      <c r="Q248" t="s">
        <v>455</v>
      </c>
      <c r="R248">
        <v>1096</v>
      </c>
      <c r="S248">
        <v>4</v>
      </c>
      <c r="T248" t="s">
        <v>446</v>
      </c>
      <c r="U248">
        <v>518</v>
      </c>
      <c r="X248" t="s">
        <v>591</v>
      </c>
      <c r="Y248">
        <v>54</v>
      </c>
      <c r="Z248" t="s">
        <v>24</v>
      </c>
    </row>
    <row r="249" spans="1:26" x14ac:dyDescent="0.25">
      <c r="A249" s="53" t="s">
        <v>275</v>
      </c>
      <c r="B249" s="57" t="s">
        <v>276</v>
      </c>
      <c r="C249">
        <v>9.7200000000000006</v>
      </c>
      <c r="D249">
        <v>2</v>
      </c>
      <c r="E249" s="102" t="s">
        <v>29</v>
      </c>
      <c r="F249">
        <v>3</v>
      </c>
      <c r="G249" s="102" t="s">
        <v>29</v>
      </c>
      <c r="H249">
        <v>1</v>
      </c>
      <c r="I249" s="45" t="s">
        <v>421</v>
      </c>
      <c r="J249">
        <v>6.7</v>
      </c>
      <c r="K249">
        <v>1200</v>
      </c>
      <c r="L249">
        <v>135</v>
      </c>
      <c r="M249">
        <v>1</v>
      </c>
      <c r="N249">
        <v>25</v>
      </c>
      <c r="O249">
        <v>6</v>
      </c>
      <c r="P249">
        <v>25</v>
      </c>
      <c r="Q249" t="s">
        <v>461</v>
      </c>
      <c r="R249">
        <v>1097</v>
      </c>
      <c r="S249">
        <v>4</v>
      </c>
      <c r="T249" t="s">
        <v>446</v>
      </c>
      <c r="U249">
        <v>779</v>
      </c>
      <c r="X249">
        <v>1</v>
      </c>
      <c r="Y249">
        <v>60</v>
      </c>
      <c r="Z249" t="s">
        <v>45</v>
      </c>
    </row>
    <row r="250" spans="1:26" x14ac:dyDescent="0.25">
      <c r="A250" s="53" t="s">
        <v>275</v>
      </c>
      <c r="B250" s="73" t="s">
        <v>308</v>
      </c>
      <c r="C250">
        <v>9.75</v>
      </c>
      <c r="D250">
        <v>10</v>
      </c>
      <c r="E250" s="101" t="s">
        <v>34</v>
      </c>
      <c r="F250">
        <v>5</v>
      </c>
      <c r="G250" s="101" t="s">
        <v>34</v>
      </c>
      <c r="H250">
        <v>10</v>
      </c>
      <c r="I250" s="46" t="s">
        <v>422</v>
      </c>
      <c r="J250">
        <v>38</v>
      </c>
      <c r="K250">
        <v>1200</v>
      </c>
      <c r="L250">
        <v>122</v>
      </c>
      <c r="M250">
        <v>1</v>
      </c>
      <c r="N250">
        <v>21</v>
      </c>
      <c r="O250">
        <v>5</v>
      </c>
      <c r="P250">
        <v>25</v>
      </c>
      <c r="Q250" t="s">
        <v>461</v>
      </c>
      <c r="R250">
        <v>1013</v>
      </c>
      <c r="S250">
        <v>4</v>
      </c>
      <c r="T250" t="s">
        <v>446</v>
      </c>
      <c r="U250">
        <v>688</v>
      </c>
      <c r="X250" t="s">
        <v>600</v>
      </c>
      <c r="Y250">
        <v>46</v>
      </c>
      <c r="Z250" t="s">
        <v>94</v>
      </c>
    </row>
    <row r="251" spans="1:26" x14ac:dyDescent="0.25">
      <c r="A251" s="53" t="s">
        <v>275</v>
      </c>
      <c r="B251" s="61" t="s">
        <v>299</v>
      </c>
      <c r="C251">
        <v>9.77</v>
      </c>
      <c r="D251">
        <v>11</v>
      </c>
      <c r="E251" s="98" t="s">
        <v>471</v>
      </c>
      <c r="F251">
        <v>4</v>
      </c>
      <c r="G251" s="96" t="s">
        <v>58</v>
      </c>
      <c r="H251">
        <v>7</v>
      </c>
      <c r="I251" s="44" t="s">
        <v>420</v>
      </c>
      <c r="J251">
        <v>8.3000000000000007</v>
      </c>
      <c r="K251">
        <v>1200</v>
      </c>
      <c r="L251">
        <v>126</v>
      </c>
      <c r="M251">
        <v>1</v>
      </c>
      <c r="N251">
        <v>25</v>
      </c>
      <c r="O251">
        <v>6</v>
      </c>
      <c r="P251">
        <v>25</v>
      </c>
      <c r="Q251" t="s">
        <v>461</v>
      </c>
      <c r="R251">
        <v>1114</v>
      </c>
      <c r="S251">
        <v>4</v>
      </c>
      <c r="T251" t="s">
        <v>446</v>
      </c>
      <c r="U251">
        <v>779</v>
      </c>
      <c r="X251" t="s">
        <v>451</v>
      </c>
      <c r="Y251">
        <v>51</v>
      </c>
      <c r="Z251" t="s">
        <v>24</v>
      </c>
    </row>
    <row r="252" spans="1:26" x14ac:dyDescent="0.25">
      <c r="A252" s="53" t="s">
        <v>275</v>
      </c>
      <c r="B252" s="72" t="s">
        <v>286</v>
      </c>
      <c r="C252">
        <v>9.7799999999999994</v>
      </c>
      <c r="D252">
        <v>12</v>
      </c>
      <c r="E252" s="95" t="s">
        <v>63</v>
      </c>
      <c r="F252">
        <v>3</v>
      </c>
      <c r="G252" s="103" t="s">
        <v>150</v>
      </c>
      <c r="H252">
        <v>2</v>
      </c>
      <c r="I252" s="45" t="s">
        <v>421</v>
      </c>
      <c r="J252">
        <v>16</v>
      </c>
      <c r="K252">
        <v>1200</v>
      </c>
      <c r="L252">
        <v>130</v>
      </c>
      <c r="M252">
        <v>1</v>
      </c>
      <c r="N252">
        <v>9</v>
      </c>
      <c r="O252">
        <v>7</v>
      </c>
      <c r="P252">
        <v>25</v>
      </c>
      <c r="Q252" t="s">
        <v>450</v>
      </c>
      <c r="R252">
        <v>1144</v>
      </c>
      <c r="S252">
        <v>4</v>
      </c>
      <c r="T252" t="s">
        <v>446</v>
      </c>
      <c r="U252">
        <v>825</v>
      </c>
      <c r="X252">
        <v>2</v>
      </c>
      <c r="Y252">
        <v>55</v>
      </c>
      <c r="Z252" t="s">
        <v>184</v>
      </c>
    </row>
    <row r="253" spans="1:26" x14ac:dyDescent="0.25">
      <c r="A253" s="53" t="s">
        <v>275</v>
      </c>
      <c r="B253" s="57" t="s">
        <v>276</v>
      </c>
      <c r="C253">
        <v>9.8000000000000007</v>
      </c>
      <c r="D253">
        <v>2</v>
      </c>
      <c r="E253" s="102" t="s">
        <v>29</v>
      </c>
      <c r="F253">
        <v>5</v>
      </c>
      <c r="G253" s="73" t="s">
        <v>693</v>
      </c>
      <c r="H253">
        <v>6</v>
      </c>
      <c r="I253" s="44" t="s">
        <v>420</v>
      </c>
      <c r="J253">
        <v>8.8000000000000007</v>
      </c>
      <c r="K253">
        <v>1200</v>
      </c>
      <c r="L253">
        <v>119</v>
      </c>
      <c r="M253">
        <v>1</v>
      </c>
      <c r="N253">
        <v>9</v>
      </c>
      <c r="O253">
        <v>4</v>
      </c>
      <c r="P253">
        <v>25</v>
      </c>
      <c r="Q253" t="s">
        <v>450</v>
      </c>
      <c r="R253">
        <v>1086</v>
      </c>
      <c r="S253">
        <v>3</v>
      </c>
      <c r="T253" t="s">
        <v>446</v>
      </c>
      <c r="U253">
        <v>580</v>
      </c>
      <c r="X253" t="s">
        <v>456</v>
      </c>
      <c r="Y253">
        <v>63</v>
      </c>
      <c r="Z253" t="s">
        <v>45</v>
      </c>
    </row>
    <row r="254" spans="1:26" x14ac:dyDescent="0.25">
      <c r="A254" s="53" t="s">
        <v>275</v>
      </c>
      <c r="B254" s="72" t="s">
        <v>286</v>
      </c>
      <c r="C254">
        <v>9.82</v>
      </c>
      <c r="D254">
        <v>12</v>
      </c>
      <c r="E254" s="95" t="s">
        <v>63</v>
      </c>
      <c r="F254">
        <v>1</v>
      </c>
      <c r="G254" s="95" t="s">
        <v>63</v>
      </c>
      <c r="H254">
        <v>5</v>
      </c>
      <c r="I254" s="45" t="s">
        <v>421</v>
      </c>
      <c r="J254">
        <v>26</v>
      </c>
      <c r="K254">
        <v>1200</v>
      </c>
      <c r="L254">
        <v>129</v>
      </c>
      <c r="M254">
        <v>1</v>
      </c>
      <c r="N254">
        <v>19</v>
      </c>
      <c r="O254">
        <v>2</v>
      </c>
      <c r="P254">
        <v>25</v>
      </c>
      <c r="Q254" t="s">
        <v>455</v>
      </c>
      <c r="R254">
        <v>1144</v>
      </c>
      <c r="S254">
        <v>4</v>
      </c>
      <c r="T254" t="s">
        <v>435</v>
      </c>
      <c r="U254">
        <v>440</v>
      </c>
      <c r="X254" t="s">
        <v>451</v>
      </c>
      <c r="Y254">
        <v>54</v>
      </c>
      <c r="Z254" t="s">
        <v>184</v>
      </c>
    </row>
    <row r="255" spans="1:26" x14ac:dyDescent="0.25">
      <c r="A255" s="53" t="s">
        <v>275</v>
      </c>
      <c r="B255" s="61" t="s">
        <v>299</v>
      </c>
      <c r="C255">
        <v>9.84</v>
      </c>
      <c r="D255">
        <v>11</v>
      </c>
      <c r="E255" s="98" t="s">
        <v>471</v>
      </c>
      <c r="F255">
        <v>5</v>
      </c>
      <c r="G255" s="96" t="s">
        <v>58</v>
      </c>
      <c r="H255">
        <v>1</v>
      </c>
      <c r="I255" s="45" t="s">
        <v>421</v>
      </c>
      <c r="J255">
        <v>3.6</v>
      </c>
      <c r="K255">
        <v>1200</v>
      </c>
      <c r="L255">
        <v>132</v>
      </c>
      <c r="M255">
        <v>1</v>
      </c>
      <c r="N255">
        <v>23</v>
      </c>
      <c r="O255">
        <v>4</v>
      </c>
      <c r="P255">
        <v>25</v>
      </c>
      <c r="Q255" t="s">
        <v>461</v>
      </c>
      <c r="R255">
        <v>1109</v>
      </c>
      <c r="S255">
        <v>4</v>
      </c>
      <c r="T255" t="s">
        <v>435</v>
      </c>
      <c r="U255">
        <v>615</v>
      </c>
      <c r="X255" t="s">
        <v>464</v>
      </c>
      <c r="Y255">
        <v>56</v>
      </c>
      <c r="Z255" t="s">
        <v>24</v>
      </c>
    </row>
    <row r="256" spans="1:26" x14ac:dyDescent="0.25">
      <c r="A256" s="53" t="s">
        <v>275</v>
      </c>
      <c r="B256" s="57" t="s">
        <v>276</v>
      </c>
      <c r="C256">
        <v>9.85</v>
      </c>
      <c r="D256">
        <v>2</v>
      </c>
      <c r="E256" s="102" t="s">
        <v>29</v>
      </c>
      <c r="F256">
        <v>10</v>
      </c>
      <c r="G256" s="59" t="s">
        <v>53</v>
      </c>
      <c r="H256">
        <v>8</v>
      </c>
      <c r="I256" s="46" t="s">
        <v>422</v>
      </c>
      <c r="J256">
        <v>28</v>
      </c>
      <c r="K256">
        <v>1200</v>
      </c>
      <c r="L256">
        <v>120</v>
      </c>
      <c r="M256">
        <v>1</v>
      </c>
      <c r="N256">
        <v>30</v>
      </c>
      <c r="O256">
        <v>4</v>
      </c>
      <c r="P256">
        <v>25</v>
      </c>
      <c r="Q256" t="s">
        <v>445</v>
      </c>
      <c r="R256">
        <v>1070</v>
      </c>
      <c r="S256">
        <v>3</v>
      </c>
      <c r="T256" t="s">
        <v>446</v>
      </c>
      <c r="U256">
        <v>636</v>
      </c>
      <c r="X256" t="s">
        <v>459</v>
      </c>
      <c r="Y256">
        <v>63</v>
      </c>
      <c r="Z256" t="s">
        <v>45</v>
      </c>
    </row>
    <row r="257" spans="1:26" x14ac:dyDescent="0.25">
      <c r="A257" s="53" t="s">
        <v>275</v>
      </c>
      <c r="B257" s="108" t="s">
        <v>279</v>
      </c>
      <c r="C257">
        <v>9.8699999999999992</v>
      </c>
      <c r="D257">
        <v>8</v>
      </c>
      <c r="E257" s="100" t="s">
        <v>84</v>
      </c>
      <c r="F257">
        <v>4</v>
      </c>
      <c r="G257" s="70" t="s">
        <v>19</v>
      </c>
      <c r="H257">
        <v>1</v>
      </c>
      <c r="I257" s="44" t="s">
        <v>420</v>
      </c>
      <c r="J257">
        <v>7.9</v>
      </c>
      <c r="K257">
        <v>1200</v>
      </c>
      <c r="L257">
        <v>121</v>
      </c>
      <c r="M257">
        <v>1</v>
      </c>
      <c r="N257">
        <v>16</v>
      </c>
      <c r="O257">
        <v>4</v>
      </c>
      <c r="P257">
        <v>25</v>
      </c>
      <c r="Q257" t="s">
        <v>455</v>
      </c>
      <c r="R257">
        <v>1176</v>
      </c>
      <c r="S257">
        <v>3</v>
      </c>
      <c r="T257" t="s">
        <v>446</v>
      </c>
      <c r="U257">
        <v>595</v>
      </c>
      <c r="X257">
        <v>2</v>
      </c>
      <c r="Y257">
        <v>65</v>
      </c>
      <c r="Z257" t="s">
        <v>14</v>
      </c>
    </row>
    <row r="258" spans="1:26" x14ac:dyDescent="0.25">
      <c r="A258" s="53" t="s">
        <v>275</v>
      </c>
      <c r="B258" s="72" t="s">
        <v>286</v>
      </c>
      <c r="C258">
        <v>9.91</v>
      </c>
      <c r="D258">
        <v>12</v>
      </c>
      <c r="E258" s="95" t="s">
        <v>63</v>
      </c>
      <c r="F258">
        <v>5</v>
      </c>
      <c r="G258" s="103" t="s">
        <v>150</v>
      </c>
      <c r="H258">
        <v>7</v>
      </c>
      <c r="I258" s="46" t="s">
        <v>422</v>
      </c>
      <c r="J258">
        <v>35</v>
      </c>
      <c r="K258">
        <v>1200</v>
      </c>
      <c r="L258">
        <v>117</v>
      </c>
      <c r="M258">
        <v>1</v>
      </c>
      <c r="N258">
        <v>16</v>
      </c>
      <c r="O258">
        <v>4</v>
      </c>
      <c r="P258">
        <v>25</v>
      </c>
      <c r="Q258" t="s">
        <v>455</v>
      </c>
      <c r="R258">
        <v>1135</v>
      </c>
      <c r="S258">
        <v>3</v>
      </c>
      <c r="T258" t="s">
        <v>446</v>
      </c>
      <c r="U258">
        <v>595</v>
      </c>
      <c r="X258" t="s">
        <v>456</v>
      </c>
      <c r="Y258">
        <v>61</v>
      </c>
      <c r="Z258" t="s">
        <v>184</v>
      </c>
    </row>
    <row r="259" spans="1:26" x14ac:dyDescent="0.25">
      <c r="A259" s="53" t="s">
        <v>275</v>
      </c>
      <c r="B259" s="57" t="s">
        <v>276</v>
      </c>
      <c r="C259">
        <v>9.92</v>
      </c>
      <c r="D259">
        <v>2</v>
      </c>
      <c r="E259" s="102" t="s">
        <v>29</v>
      </c>
      <c r="F259">
        <v>1</v>
      </c>
      <c r="G259" s="102" t="s">
        <v>29</v>
      </c>
      <c r="H259">
        <v>11</v>
      </c>
      <c r="I259" s="46" t="s">
        <v>422</v>
      </c>
      <c r="J259">
        <v>26</v>
      </c>
      <c r="K259">
        <v>1200</v>
      </c>
      <c r="L259">
        <v>135</v>
      </c>
      <c r="M259">
        <v>1</v>
      </c>
      <c r="N259">
        <v>26</v>
      </c>
      <c r="O259">
        <v>2</v>
      </c>
      <c r="P259">
        <v>25</v>
      </c>
      <c r="Q259" t="s">
        <v>461</v>
      </c>
      <c r="R259">
        <v>1091</v>
      </c>
      <c r="S259">
        <v>4</v>
      </c>
      <c r="T259" t="s">
        <v>435</v>
      </c>
      <c r="U259">
        <v>462</v>
      </c>
      <c r="X259" t="s">
        <v>480</v>
      </c>
      <c r="Y259">
        <v>56</v>
      </c>
      <c r="Z259" t="s">
        <v>45</v>
      </c>
    </row>
    <row r="260" spans="1:26" x14ac:dyDescent="0.25">
      <c r="A260" s="53" t="s">
        <v>275</v>
      </c>
      <c r="B260" s="72" t="s">
        <v>286</v>
      </c>
      <c r="C260">
        <v>9.93</v>
      </c>
      <c r="D260">
        <v>12</v>
      </c>
      <c r="E260" s="95" t="s">
        <v>63</v>
      </c>
      <c r="F260">
        <v>9</v>
      </c>
      <c r="G260" s="95" t="s">
        <v>63</v>
      </c>
      <c r="H260">
        <v>8</v>
      </c>
      <c r="I260" s="47" t="s">
        <v>423</v>
      </c>
      <c r="J260">
        <v>81</v>
      </c>
      <c r="K260">
        <v>1200</v>
      </c>
      <c r="L260">
        <v>121</v>
      </c>
      <c r="M260">
        <v>1</v>
      </c>
      <c r="N260">
        <v>2</v>
      </c>
      <c r="O260">
        <v>4</v>
      </c>
      <c r="P260">
        <v>25</v>
      </c>
      <c r="Q260" t="s">
        <v>445</v>
      </c>
      <c r="R260">
        <v>1143</v>
      </c>
      <c r="S260">
        <v>3</v>
      </c>
      <c r="T260" t="s">
        <v>446</v>
      </c>
      <c r="U260">
        <v>561</v>
      </c>
      <c r="X260">
        <v>4</v>
      </c>
      <c r="Y260">
        <v>61</v>
      </c>
      <c r="Z260" t="s">
        <v>184</v>
      </c>
    </row>
    <row r="261" spans="1:26" x14ac:dyDescent="0.25">
      <c r="A261" s="53" t="s">
        <v>275</v>
      </c>
      <c r="B261" s="108" t="s">
        <v>279</v>
      </c>
      <c r="C261">
        <v>9.94</v>
      </c>
      <c r="D261">
        <v>8</v>
      </c>
      <c r="E261" s="100" t="s">
        <v>84</v>
      </c>
      <c r="F261">
        <v>11</v>
      </c>
      <c r="G261" s="97" t="s">
        <v>121</v>
      </c>
      <c r="H261">
        <v>7</v>
      </c>
      <c r="I261" s="47" t="s">
        <v>423</v>
      </c>
      <c r="J261">
        <v>29</v>
      </c>
      <c r="K261">
        <v>1200</v>
      </c>
      <c r="L261">
        <v>121</v>
      </c>
      <c r="M261">
        <v>1</v>
      </c>
      <c r="N261">
        <v>30</v>
      </c>
      <c r="O261">
        <v>4</v>
      </c>
      <c r="P261">
        <v>25</v>
      </c>
      <c r="Q261" t="s">
        <v>445</v>
      </c>
      <c r="R261">
        <v>1166</v>
      </c>
      <c r="S261">
        <v>3</v>
      </c>
      <c r="T261" t="s">
        <v>446</v>
      </c>
      <c r="U261">
        <v>636</v>
      </c>
      <c r="X261">
        <v>5</v>
      </c>
      <c r="Y261">
        <v>64</v>
      </c>
      <c r="Z261" t="s">
        <v>14</v>
      </c>
    </row>
    <row r="262" spans="1:26" x14ac:dyDescent="0.25">
      <c r="A262" s="53" t="s">
        <v>275</v>
      </c>
      <c r="B262" s="72" t="s">
        <v>286</v>
      </c>
      <c r="C262">
        <v>10</v>
      </c>
      <c r="D262">
        <v>12</v>
      </c>
      <c r="E262" s="95" t="s">
        <v>63</v>
      </c>
      <c r="F262">
        <v>9</v>
      </c>
      <c r="G262" s="97" t="s">
        <v>121</v>
      </c>
      <c r="H262">
        <v>10</v>
      </c>
      <c r="I262" s="46" t="s">
        <v>422</v>
      </c>
      <c r="J262">
        <v>24</v>
      </c>
      <c r="K262">
        <v>1200</v>
      </c>
      <c r="L262">
        <v>122</v>
      </c>
      <c r="M262">
        <v>1</v>
      </c>
      <c r="N262">
        <v>12</v>
      </c>
      <c r="O262">
        <v>3</v>
      </c>
      <c r="P262">
        <v>25</v>
      </c>
      <c r="Q262" t="s">
        <v>450</v>
      </c>
      <c r="R262">
        <v>1148</v>
      </c>
      <c r="S262">
        <v>3</v>
      </c>
      <c r="T262" t="s">
        <v>446</v>
      </c>
      <c r="U262">
        <v>503</v>
      </c>
      <c r="X262" t="s">
        <v>442</v>
      </c>
      <c r="Y262">
        <v>61</v>
      </c>
      <c r="Z262" t="s">
        <v>184</v>
      </c>
    </row>
    <row r="263" spans="1:26" x14ac:dyDescent="0.25">
      <c r="A263" s="53" t="s">
        <v>275</v>
      </c>
      <c r="B263" s="72" t="s">
        <v>286</v>
      </c>
      <c r="C263">
        <v>10.01</v>
      </c>
      <c r="D263">
        <v>12</v>
      </c>
      <c r="E263" s="95" t="s">
        <v>63</v>
      </c>
      <c r="F263">
        <v>8</v>
      </c>
      <c r="G263" s="95" t="s">
        <v>63</v>
      </c>
      <c r="H263">
        <v>12</v>
      </c>
      <c r="I263" s="47" t="s">
        <v>423</v>
      </c>
      <c r="J263">
        <v>45</v>
      </c>
      <c r="K263">
        <v>1200</v>
      </c>
      <c r="L263">
        <v>132</v>
      </c>
      <c r="M263">
        <v>1</v>
      </c>
      <c r="N263">
        <v>25</v>
      </c>
      <c r="O263">
        <v>6</v>
      </c>
      <c r="P263">
        <v>25</v>
      </c>
      <c r="Q263" t="s">
        <v>461</v>
      </c>
      <c r="R263">
        <v>1128</v>
      </c>
      <c r="S263">
        <v>4</v>
      </c>
      <c r="T263" t="s">
        <v>446</v>
      </c>
      <c r="U263">
        <v>780</v>
      </c>
      <c r="X263" t="s">
        <v>558</v>
      </c>
      <c r="Y263">
        <v>57</v>
      </c>
      <c r="Z263" t="s">
        <v>184</v>
      </c>
    </row>
    <row r="264" spans="1:26" x14ac:dyDescent="0.25">
      <c r="A264" s="53" t="s">
        <v>275</v>
      </c>
      <c r="B264" s="74" t="s">
        <v>311</v>
      </c>
      <c r="C264">
        <v>10.02</v>
      </c>
      <c r="D264">
        <v>1</v>
      </c>
      <c r="E264" s="103" t="s">
        <v>150</v>
      </c>
      <c r="F264">
        <v>4</v>
      </c>
      <c r="G264" s="97" t="s">
        <v>121</v>
      </c>
      <c r="H264">
        <v>2</v>
      </c>
      <c r="I264" s="44" t="s">
        <v>420</v>
      </c>
      <c r="J264">
        <v>14</v>
      </c>
      <c r="K264">
        <v>1200</v>
      </c>
      <c r="L264">
        <v>125</v>
      </c>
      <c r="M264">
        <v>1</v>
      </c>
      <c r="N264">
        <v>2</v>
      </c>
      <c r="O264">
        <v>4</v>
      </c>
      <c r="P264">
        <v>25</v>
      </c>
      <c r="Q264" t="s">
        <v>445</v>
      </c>
      <c r="R264">
        <v>1060</v>
      </c>
      <c r="S264">
        <v>4</v>
      </c>
      <c r="T264" t="s">
        <v>446</v>
      </c>
      <c r="U264">
        <v>556</v>
      </c>
      <c r="X264" t="s">
        <v>456</v>
      </c>
      <c r="Y264">
        <v>48</v>
      </c>
      <c r="Z264" t="s">
        <v>35</v>
      </c>
    </row>
    <row r="265" spans="1:26" x14ac:dyDescent="0.25">
      <c r="A265" s="53" t="s">
        <v>275</v>
      </c>
      <c r="B265" s="61" t="s">
        <v>299</v>
      </c>
      <c r="C265">
        <v>10.09</v>
      </c>
      <c r="D265">
        <v>11</v>
      </c>
      <c r="E265" s="98" t="s">
        <v>471</v>
      </c>
      <c r="F265">
        <v>6</v>
      </c>
      <c r="G265" s="98" t="s">
        <v>471</v>
      </c>
      <c r="H265">
        <v>12</v>
      </c>
      <c r="I265" s="45" t="s">
        <v>421</v>
      </c>
      <c r="J265">
        <v>13</v>
      </c>
      <c r="K265">
        <v>1200</v>
      </c>
      <c r="L265">
        <v>131</v>
      </c>
      <c r="M265">
        <v>1</v>
      </c>
      <c r="N265">
        <v>2</v>
      </c>
      <c r="O265">
        <v>4</v>
      </c>
      <c r="P265">
        <v>25</v>
      </c>
      <c r="Q265" t="s">
        <v>445</v>
      </c>
      <c r="R265">
        <v>1102</v>
      </c>
      <c r="S265">
        <v>4</v>
      </c>
      <c r="T265" t="s">
        <v>446</v>
      </c>
      <c r="U265">
        <v>556</v>
      </c>
      <c r="X265" t="s">
        <v>519</v>
      </c>
      <c r="Y265">
        <v>56</v>
      </c>
      <c r="Z265" t="s">
        <v>24</v>
      </c>
    </row>
    <row r="266" spans="1:26" x14ac:dyDescent="0.25">
      <c r="A266" s="53" t="s">
        <v>275</v>
      </c>
      <c r="B266" s="63" t="s">
        <v>289</v>
      </c>
      <c r="C266">
        <v>10.119999999999999</v>
      </c>
      <c r="D266">
        <v>4</v>
      </c>
      <c r="E266" s="67" t="s">
        <v>93</v>
      </c>
      <c r="F266">
        <v>4</v>
      </c>
      <c r="G266" s="67" t="s">
        <v>93</v>
      </c>
      <c r="H266">
        <v>10</v>
      </c>
      <c r="I266" s="47" t="s">
        <v>423</v>
      </c>
      <c r="J266">
        <v>18</v>
      </c>
      <c r="K266">
        <v>1200</v>
      </c>
      <c r="L266">
        <v>130</v>
      </c>
      <c r="M266">
        <v>1</v>
      </c>
      <c r="N266">
        <v>17</v>
      </c>
      <c r="O266">
        <v>9</v>
      </c>
      <c r="P266">
        <v>25</v>
      </c>
      <c r="Q266" t="s">
        <v>455</v>
      </c>
      <c r="R266">
        <v>1091</v>
      </c>
      <c r="S266">
        <v>4</v>
      </c>
      <c r="T266" t="s">
        <v>446</v>
      </c>
      <c r="U266">
        <v>34</v>
      </c>
      <c r="X266">
        <v>2</v>
      </c>
      <c r="Y266">
        <v>53</v>
      </c>
      <c r="Z266" t="s">
        <v>166</v>
      </c>
    </row>
    <row r="267" spans="1:26" x14ac:dyDescent="0.25">
      <c r="A267" s="53" t="s">
        <v>275</v>
      </c>
      <c r="B267" s="73" t="s">
        <v>308</v>
      </c>
      <c r="C267">
        <v>10.119999999999999</v>
      </c>
      <c r="D267">
        <v>10</v>
      </c>
      <c r="E267" s="101" t="s">
        <v>34</v>
      </c>
      <c r="F267">
        <v>5</v>
      </c>
      <c r="G267" s="101" t="s">
        <v>34</v>
      </c>
      <c r="H267">
        <v>8</v>
      </c>
      <c r="I267" s="46" t="s">
        <v>422</v>
      </c>
      <c r="J267">
        <v>16</v>
      </c>
      <c r="K267">
        <v>1200</v>
      </c>
      <c r="L267">
        <v>117</v>
      </c>
      <c r="M267">
        <v>1</v>
      </c>
      <c r="N267">
        <v>17</v>
      </c>
      <c r="O267">
        <v>9</v>
      </c>
      <c r="P267">
        <v>25</v>
      </c>
      <c r="Q267" t="s">
        <v>455</v>
      </c>
      <c r="R267">
        <v>1017</v>
      </c>
      <c r="S267">
        <v>4</v>
      </c>
      <c r="T267" t="s">
        <v>446</v>
      </c>
      <c r="U267">
        <v>33</v>
      </c>
      <c r="X267">
        <v>2</v>
      </c>
      <c r="Y267">
        <v>42</v>
      </c>
      <c r="Z267" t="s">
        <v>94</v>
      </c>
    </row>
    <row r="268" spans="1:26" x14ac:dyDescent="0.25">
      <c r="A268" s="53" t="s">
        <v>275</v>
      </c>
      <c r="B268" s="62" t="s">
        <v>295</v>
      </c>
      <c r="C268">
        <v>10.130000000000001</v>
      </c>
      <c r="D268">
        <v>3</v>
      </c>
      <c r="E268" s="97" t="s">
        <v>121</v>
      </c>
      <c r="F268">
        <v>2</v>
      </c>
      <c r="G268" s="109" t="s">
        <v>13</v>
      </c>
      <c r="H268">
        <v>12</v>
      </c>
      <c r="I268" s="46" t="s">
        <v>422</v>
      </c>
      <c r="J268">
        <v>22</v>
      </c>
      <c r="K268">
        <v>1200</v>
      </c>
      <c r="L268">
        <v>129</v>
      </c>
      <c r="M268">
        <v>1</v>
      </c>
      <c r="N268">
        <v>12</v>
      </c>
      <c r="O268">
        <v>3</v>
      </c>
      <c r="P268">
        <v>25</v>
      </c>
      <c r="Q268" t="s">
        <v>450</v>
      </c>
      <c r="R268">
        <v>1072</v>
      </c>
      <c r="S268">
        <v>4</v>
      </c>
      <c r="T268" t="s">
        <v>446</v>
      </c>
      <c r="U268">
        <v>498</v>
      </c>
      <c r="X268" t="s">
        <v>662</v>
      </c>
      <c r="Y268">
        <v>54</v>
      </c>
      <c r="Z268" t="s">
        <v>166</v>
      </c>
    </row>
    <row r="269" spans="1:26" x14ac:dyDescent="0.25">
      <c r="A269" s="53" t="s">
        <v>275</v>
      </c>
      <c r="B269" s="108" t="s">
        <v>279</v>
      </c>
      <c r="C269">
        <v>10.15</v>
      </c>
      <c r="D269">
        <v>8</v>
      </c>
      <c r="E269" s="100" t="s">
        <v>84</v>
      </c>
      <c r="F269">
        <v>6</v>
      </c>
      <c r="G269" s="102" t="s">
        <v>29</v>
      </c>
      <c r="H269">
        <v>9</v>
      </c>
      <c r="I269" s="46" t="s">
        <v>422</v>
      </c>
      <c r="J269">
        <v>19</v>
      </c>
      <c r="K269">
        <v>1200</v>
      </c>
      <c r="L269">
        <v>135</v>
      </c>
      <c r="M269">
        <v>1</v>
      </c>
      <c r="N269">
        <v>9</v>
      </c>
      <c r="O269">
        <v>7</v>
      </c>
      <c r="P269">
        <v>25</v>
      </c>
      <c r="Q269" t="s">
        <v>450</v>
      </c>
      <c r="R269">
        <v>1160</v>
      </c>
      <c r="S269">
        <v>4</v>
      </c>
      <c r="T269" t="s">
        <v>446</v>
      </c>
      <c r="U269">
        <v>825</v>
      </c>
      <c r="X269" t="s">
        <v>459</v>
      </c>
      <c r="Y269">
        <v>60</v>
      </c>
      <c r="Z269" t="s">
        <v>14</v>
      </c>
    </row>
    <row r="270" spans="1:26" x14ac:dyDescent="0.25">
      <c r="A270" s="53" t="s">
        <v>275</v>
      </c>
      <c r="B270" s="74" t="s">
        <v>311</v>
      </c>
      <c r="C270">
        <v>10.15</v>
      </c>
      <c r="D270">
        <v>1</v>
      </c>
      <c r="E270" s="103" t="s">
        <v>150</v>
      </c>
      <c r="F270">
        <v>6</v>
      </c>
      <c r="G270" s="60" t="s">
        <v>402</v>
      </c>
      <c r="H270">
        <v>3</v>
      </c>
      <c r="I270" s="45" t="s">
        <v>421</v>
      </c>
      <c r="J270">
        <v>12</v>
      </c>
      <c r="K270">
        <v>1200</v>
      </c>
      <c r="L270">
        <v>126</v>
      </c>
      <c r="M270">
        <v>1</v>
      </c>
      <c r="N270">
        <v>5</v>
      </c>
      <c r="O270">
        <v>3</v>
      </c>
      <c r="P270">
        <v>25</v>
      </c>
      <c r="Q270" t="s">
        <v>445</v>
      </c>
      <c r="R270">
        <v>1070</v>
      </c>
      <c r="S270">
        <v>4</v>
      </c>
      <c r="T270" t="s">
        <v>435</v>
      </c>
      <c r="U270">
        <v>477</v>
      </c>
      <c r="X270" t="s">
        <v>456</v>
      </c>
      <c r="Y270">
        <v>50</v>
      </c>
      <c r="Z270" t="s">
        <v>35</v>
      </c>
    </row>
    <row r="271" spans="1:26" x14ac:dyDescent="0.25">
      <c r="A271" s="53" t="s">
        <v>275</v>
      </c>
      <c r="B271" s="60" t="s">
        <v>302</v>
      </c>
      <c r="C271">
        <v>10.16</v>
      </c>
      <c r="D271">
        <v>5</v>
      </c>
      <c r="E271" s="94" t="s">
        <v>38</v>
      </c>
      <c r="F271">
        <v>10</v>
      </c>
      <c r="G271" s="71" t="s">
        <v>487</v>
      </c>
      <c r="H271">
        <v>2</v>
      </c>
      <c r="I271" s="44" t="s">
        <v>420</v>
      </c>
      <c r="J271">
        <v>4.4000000000000004</v>
      </c>
      <c r="K271">
        <v>1200</v>
      </c>
      <c r="L271">
        <v>129</v>
      </c>
      <c r="M271">
        <v>1</v>
      </c>
      <c r="N271">
        <v>2</v>
      </c>
      <c r="O271">
        <v>4</v>
      </c>
      <c r="P271">
        <v>25</v>
      </c>
      <c r="Q271" t="s">
        <v>445</v>
      </c>
      <c r="R271">
        <v>1217</v>
      </c>
      <c r="S271">
        <v>4</v>
      </c>
      <c r="T271" t="s">
        <v>446</v>
      </c>
      <c r="U271">
        <v>559</v>
      </c>
      <c r="X271" t="s">
        <v>600</v>
      </c>
      <c r="Y271">
        <v>56</v>
      </c>
      <c r="Z271" t="s">
        <v>138</v>
      </c>
    </row>
    <row r="272" spans="1:26" x14ac:dyDescent="0.25">
      <c r="A272" s="53" t="s">
        <v>275</v>
      </c>
      <c r="B272" s="62" t="s">
        <v>295</v>
      </c>
      <c r="C272">
        <v>10.199999999999999</v>
      </c>
      <c r="D272">
        <v>3</v>
      </c>
      <c r="E272" s="97" t="s">
        <v>121</v>
      </c>
      <c r="F272">
        <v>5</v>
      </c>
      <c r="G272" s="101" t="s">
        <v>34</v>
      </c>
      <c r="H272">
        <v>8</v>
      </c>
      <c r="I272" s="46" t="s">
        <v>422</v>
      </c>
      <c r="J272">
        <v>12</v>
      </c>
      <c r="K272">
        <v>1200</v>
      </c>
      <c r="L272">
        <v>132</v>
      </c>
      <c r="M272">
        <v>1</v>
      </c>
      <c r="N272">
        <v>21</v>
      </c>
      <c r="O272">
        <v>5</v>
      </c>
      <c r="P272">
        <v>25</v>
      </c>
      <c r="Q272" t="s">
        <v>461</v>
      </c>
      <c r="R272">
        <v>1069</v>
      </c>
      <c r="S272">
        <v>4</v>
      </c>
      <c r="T272" t="s">
        <v>446</v>
      </c>
      <c r="U272">
        <v>693</v>
      </c>
      <c r="X272" t="s">
        <v>521</v>
      </c>
      <c r="Y272">
        <v>55</v>
      </c>
      <c r="Z272" t="s">
        <v>166</v>
      </c>
    </row>
    <row r="273" spans="1:26" x14ac:dyDescent="0.25">
      <c r="A273" s="53" t="s">
        <v>275</v>
      </c>
      <c r="B273" s="62" t="s">
        <v>295</v>
      </c>
      <c r="C273">
        <v>10.220000000000001</v>
      </c>
      <c r="D273">
        <v>3</v>
      </c>
      <c r="E273" s="97" t="s">
        <v>121</v>
      </c>
      <c r="F273">
        <v>4</v>
      </c>
      <c r="G273" s="109" t="s">
        <v>13</v>
      </c>
      <c r="H273">
        <v>4</v>
      </c>
      <c r="I273" s="45" t="s">
        <v>421</v>
      </c>
      <c r="J273">
        <v>4.2</v>
      </c>
      <c r="K273">
        <v>1200</v>
      </c>
      <c r="L273">
        <v>131</v>
      </c>
      <c r="M273">
        <v>1</v>
      </c>
      <c r="N273">
        <v>9</v>
      </c>
      <c r="O273">
        <v>4</v>
      </c>
      <c r="P273">
        <v>25</v>
      </c>
      <c r="Q273" t="s">
        <v>450</v>
      </c>
      <c r="R273">
        <v>1074</v>
      </c>
      <c r="S273">
        <v>4</v>
      </c>
      <c r="T273" t="s">
        <v>446</v>
      </c>
      <c r="U273">
        <v>575</v>
      </c>
      <c r="X273" t="s">
        <v>456</v>
      </c>
      <c r="Y273">
        <v>55</v>
      </c>
      <c r="Z273" t="s">
        <v>166</v>
      </c>
    </row>
    <row r="274" spans="1:26" x14ac:dyDescent="0.25">
      <c r="A274" s="53" t="s">
        <v>275</v>
      </c>
      <c r="B274" s="75" t="s">
        <v>292</v>
      </c>
      <c r="C274">
        <v>10.24</v>
      </c>
      <c r="D274">
        <v>9</v>
      </c>
      <c r="E274" s="99" t="s">
        <v>101</v>
      </c>
      <c r="F274">
        <v>6</v>
      </c>
      <c r="G274" s="67" t="s">
        <v>93</v>
      </c>
      <c r="H274">
        <v>8</v>
      </c>
      <c r="I274" s="46" t="s">
        <v>422</v>
      </c>
      <c r="J274">
        <v>11</v>
      </c>
      <c r="K274">
        <v>1200</v>
      </c>
      <c r="L274">
        <v>135</v>
      </c>
      <c r="M274">
        <v>1</v>
      </c>
      <c r="N274">
        <v>19</v>
      </c>
      <c r="O274">
        <v>2</v>
      </c>
      <c r="P274">
        <v>25</v>
      </c>
      <c r="Q274" t="s">
        <v>455</v>
      </c>
      <c r="R274">
        <v>1100</v>
      </c>
      <c r="S274">
        <v>5</v>
      </c>
      <c r="T274" t="s">
        <v>435</v>
      </c>
      <c r="U274">
        <v>438</v>
      </c>
      <c r="X274" t="s">
        <v>521</v>
      </c>
      <c r="Y274">
        <v>39</v>
      </c>
      <c r="Z274" t="s">
        <v>89</v>
      </c>
    </row>
    <row r="275" spans="1:26" x14ac:dyDescent="0.25">
      <c r="A275" s="53" t="s">
        <v>275</v>
      </c>
      <c r="B275" s="63" t="s">
        <v>289</v>
      </c>
      <c r="C275">
        <v>10.26</v>
      </c>
      <c r="D275">
        <v>4</v>
      </c>
      <c r="E275" s="67" t="s">
        <v>93</v>
      </c>
      <c r="F275">
        <v>6</v>
      </c>
      <c r="G275" s="95" t="s">
        <v>63</v>
      </c>
      <c r="H275">
        <v>3</v>
      </c>
      <c r="I275" s="45" t="s">
        <v>421</v>
      </c>
      <c r="J275">
        <v>8</v>
      </c>
      <c r="K275">
        <v>1200</v>
      </c>
      <c r="L275">
        <v>122</v>
      </c>
      <c r="M275">
        <v>1</v>
      </c>
      <c r="N275">
        <v>9</v>
      </c>
      <c r="O275">
        <v>4</v>
      </c>
      <c r="P275">
        <v>25</v>
      </c>
      <c r="Q275" t="s">
        <v>450</v>
      </c>
      <c r="R275">
        <v>1112</v>
      </c>
      <c r="S275">
        <v>4</v>
      </c>
      <c r="T275" t="s">
        <v>446</v>
      </c>
      <c r="U275">
        <v>577</v>
      </c>
      <c r="X275" t="s">
        <v>558</v>
      </c>
      <c r="Y275">
        <v>46</v>
      </c>
      <c r="Z275" t="s">
        <v>166</v>
      </c>
    </row>
    <row r="276" spans="1:26" x14ac:dyDescent="0.25">
      <c r="A276" s="53" t="s">
        <v>275</v>
      </c>
      <c r="B276" s="58" t="s">
        <v>305</v>
      </c>
      <c r="C276">
        <v>10.26</v>
      </c>
      <c r="D276">
        <v>6</v>
      </c>
      <c r="E276" s="63" t="s">
        <v>44</v>
      </c>
      <c r="F276">
        <v>7</v>
      </c>
      <c r="G276" s="63" t="s">
        <v>44</v>
      </c>
      <c r="H276">
        <v>12</v>
      </c>
      <c r="I276" s="47" t="s">
        <v>423</v>
      </c>
      <c r="J276">
        <v>144</v>
      </c>
      <c r="K276">
        <v>1200</v>
      </c>
      <c r="L276">
        <v>123</v>
      </c>
      <c r="M276">
        <v>1</v>
      </c>
      <c r="N276">
        <v>17</v>
      </c>
      <c r="O276">
        <v>9</v>
      </c>
      <c r="P276">
        <v>25</v>
      </c>
      <c r="Q276" t="s">
        <v>455</v>
      </c>
      <c r="R276">
        <v>1090</v>
      </c>
      <c r="S276">
        <v>4</v>
      </c>
      <c r="T276" t="s">
        <v>446</v>
      </c>
      <c r="U276">
        <v>33</v>
      </c>
      <c r="X276" t="s">
        <v>519</v>
      </c>
      <c r="Y276">
        <v>48</v>
      </c>
      <c r="Z276" t="s">
        <v>145</v>
      </c>
    </row>
    <row r="277" spans="1:26" x14ac:dyDescent="0.25">
      <c r="A277" s="53" t="s">
        <v>275</v>
      </c>
      <c r="B277" s="73" t="s">
        <v>308</v>
      </c>
      <c r="C277">
        <v>10.26</v>
      </c>
      <c r="D277">
        <v>10</v>
      </c>
      <c r="E277" s="101" t="s">
        <v>34</v>
      </c>
      <c r="F277">
        <v>9</v>
      </c>
      <c r="G277" s="99" t="s">
        <v>101</v>
      </c>
      <c r="H277">
        <v>6</v>
      </c>
      <c r="I277" s="46" t="s">
        <v>422</v>
      </c>
      <c r="J277">
        <v>12</v>
      </c>
      <c r="K277">
        <v>1200</v>
      </c>
      <c r="L277">
        <v>119</v>
      </c>
      <c r="M277">
        <v>1</v>
      </c>
      <c r="N277">
        <v>9</v>
      </c>
      <c r="O277">
        <v>7</v>
      </c>
      <c r="P277">
        <v>25</v>
      </c>
      <c r="Q277" t="s">
        <v>450</v>
      </c>
      <c r="R277">
        <v>1017</v>
      </c>
      <c r="S277">
        <v>4</v>
      </c>
      <c r="T277" t="s">
        <v>446</v>
      </c>
      <c r="U277">
        <v>825</v>
      </c>
      <c r="X277" t="s">
        <v>699</v>
      </c>
      <c r="Y277">
        <v>44</v>
      </c>
      <c r="Z277" t="s">
        <v>94</v>
      </c>
    </row>
    <row r="278" spans="1:26" x14ac:dyDescent="0.25">
      <c r="A278" s="53" t="s">
        <v>275</v>
      </c>
      <c r="B278" s="61" t="s">
        <v>299</v>
      </c>
      <c r="C278">
        <v>10.28</v>
      </c>
      <c r="D278">
        <v>11</v>
      </c>
      <c r="E278" s="98" t="s">
        <v>471</v>
      </c>
      <c r="F278">
        <v>2</v>
      </c>
      <c r="G278" s="98" t="s">
        <v>471</v>
      </c>
      <c r="H278">
        <v>10</v>
      </c>
      <c r="I278" s="44" t="s">
        <v>420</v>
      </c>
      <c r="J278">
        <v>3.5</v>
      </c>
      <c r="K278">
        <v>1200</v>
      </c>
      <c r="L278">
        <v>122</v>
      </c>
      <c r="M278">
        <v>1</v>
      </c>
      <c r="N278">
        <v>10</v>
      </c>
      <c r="O278">
        <v>9</v>
      </c>
      <c r="P278">
        <v>25</v>
      </c>
      <c r="Q278" t="s">
        <v>450</v>
      </c>
      <c r="R278">
        <v>1131</v>
      </c>
      <c r="S278">
        <v>4</v>
      </c>
      <c r="T278" t="s">
        <v>435</v>
      </c>
      <c r="U278">
        <v>17</v>
      </c>
      <c r="X278" t="s">
        <v>521</v>
      </c>
      <c r="Y278">
        <v>49</v>
      </c>
      <c r="Z278" t="s">
        <v>24</v>
      </c>
    </row>
    <row r="279" spans="1:26" x14ac:dyDescent="0.25">
      <c r="A279" s="53" t="s">
        <v>275</v>
      </c>
      <c r="B279" s="74" t="s">
        <v>311</v>
      </c>
      <c r="C279">
        <v>10.35</v>
      </c>
      <c r="D279">
        <v>1</v>
      </c>
      <c r="E279" s="103" t="s">
        <v>150</v>
      </c>
      <c r="F279">
        <v>6</v>
      </c>
      <c r="G279" s="94" t="s">
        <v>38</v>
      </c>
      <c r="H279">
        <v>2</v>
      </c>
      <c r="I279" s="45" t="s">
        <v>421</v>
      </c>
      <c r="J279">
        <v>14</v>
      </c>
      <c r="K279">
        <v>1200</v>
      </c>
      <c r="L279">
        <v>128</v>
      </c>
      <c r="M279">
        <v>1</v>
      </c>
      <c r="N279">
        <v>5</v>
      </c>
      <c r="O279">
        <v>2</v>
      </c>
      <c r="P279">
        <v>25</v>
      </c>
      <c r="Q279" t="s">
        <v>450</v>
      </c>
      <c r="R279">
        <v>1064</v>
      </c>
      <c r="S279">
        <v>4</v>
      </c>
      <c r="T279" t="s">
        <v>435</v>
      </c>
      <c r="U279">
        <v>399</v>
      </c>
      <c r="X279" t="s">
        <v>558</v>
      </c>
      <c r="Y279">
        <v>52</v>
      </c>
      <c r="Z279" t="s">
        <v>35</v>
      </c>
    </row>
    <row r="280" spans="1:26" x14ac:dyDescent="0.25">
      <c r="A280" s="53" t="s">
        <v>275</v>
      </c>
      <c r="B280" s="108" t="s">
        <v>279</v>
      </c>
      <c r="C280">
        <v>10.36</v>
      </c>
      <c r="D280">
        <v>8</v>
      </c>
      <c r="E280" s="100" t="s">
        <v>84</v>
      </c>
      <c r="F280">
        <v>10</v>
      </c>
      <c r="G280" s="96" t="s">
        <v>58</v>
      </c>
      <c r="H280">
        <v>11</v>
      </c>
      <c r="I280" s="47" t="s">
        <v>423</v>
      </c>
      <c r="J280">
        <v>79</v>
      </c>
      <c r="K280">
        <v>1200</v>
      </c>
      <c r="L280">
        <v>119</v>
      </c>
      <c r="M280">
        <v>1</v>
      </c>
      <c r="N280">
        <v>21</v>
      </c>
      <c r="O280">
        <v>5</v>
      </c>
      <c r="P280">
        <v>25</v>
      </c>
      <c r="Q280" t="s">
        <v>461</v>
      </c>
      <c r="R280">
        <v>1167</v>
      </c>
      <c r="S280">
        <v>3</v>
      </c>
      <c r="T280" t="s">
        <v>446</v>
      </c>
      <c r="U280">
        <v>694</v>
      </c>
      <c r="X280" t="s">
        <v>699</v>
      </c>
      <c r="Y280">
        <v>62</v>
      </c>
      <c r="Z280" t="s">
        <v>14</v>
      </c>
    </row>
    <row r="281" spans="1:26" x14ac:dyDescent="0.25">
      <c r="A281" s="53" t="s">
        <v>275</v>
      </c>
      <c r="B281" s="73" t="s">
        <v>308</v>
      </c>
      <c r="C281">
        <v>10.36</v>
      </c>
      <c r="D281">
        <v>10</v>
      </c>
      <c r="E281" s="101" t="s">
        <v>34</v>
      </c>
      <c r="F281">
        <v>6</v>
      </c>
      <c r="G281" s="101" t="s">
        <v>34</v>
      </c>
      <c r="H281">
        <v>9</v>
      </c>
      <c r="I281" s="47" t="s">
        <v>423</v>
      </c>
      <c r="J281">
        <v>95</v>
      </c>
      <c r="K281">
        <v>1200</v>
      </c>
      <c r="L281">
        <v>123</v>
      </c>
      <c r="M281">
        <v>1</v>
      </c>
      <c r="N281">
        <v>12</v>
      </c>
      <c r="O281">
        <v>3</v>
      </c>
      <c r="P281">
        <v>25</v>
      </c>
      <c r="Q281" t="s">
        <v>450</v>
      </c>
      <c r="R281">
        <v>1009</v>
      </c>
      <c r="S281">
        <v>4</v>
      </c>
      <c r="T281" t="s">
        <v>446</v>
      </c>
      <c r="U281">
        <v>498</v>
      </c>
      <c r="X281" t="s">
        <v>521</v>
      </c>
      <c r="Y281">
        <v>48</v>
      </c>
      <c r="Z281" t="s">
        <v>94</v>
      </c>
    </row>
    <row r="282" spans="1:26" x14ac:dyDescent="0.25">
      <c r="A282" s="53" t="s">
        <v>275</v>
      </c>
      <c r="B282" s="108" t="s">
        <v>279</v>
      </c>
      <c r="C282">
        <v>10.37</v>
      </c>
      <c r="D282">
        <v>8</v>
      </c>
      <c r="E282" s="100" t="s">
        <v>84</v>
      </c>
      <c r="F282">
        <v>4</v>
      </c>
      <c r="G282" s="100" t="s">
        <v>84</v>
      </c>
      <c r="H282">
        <v>11</v>
      </c>
      <c r="I282" s="46" t="s">
        <v>422</v>
      </c>
      <c r="J282">
        <v>35</v>
      </c>
      <c r="K282">
        <v>1200</v>
      </c>
      <c r="L282">
        <v>132</v>
      </c>
      <c r="M282">
        <v>1</v>
      </c>
      <c r="N282">
        <v>10</v>
      </c>
      <c r="O282">
        <v>9</v>
      </c>
      <c r="P282">
        <v>25</v>
      </c>
      <c r="Q282" t="s">
        <v>450</v>
      </c>
      <c r="R282">
        <v>1132</v>
      </c>
      <c r="S282">
        <v>4</v>
      </c>
      <c r="T282" t="s">
        <v>435</v>
      </c>
      <c r="U282">
        <v>17</v>
      </c>
      <c r="X282" t="s">
        <v>456</v>
      </c>
      <c r="Y282">
        <v>57</v>
      </c>
      <c r="Z282" t="s">
        <v>14</v>
      </c>
    </row>
    <row r="283" spans="1:26" x14ac:dyDescent="0.25">
      <c r="A283" s="53" t="s">
        <v>275</v>
      </c>
      <c r="B283" s="62" t="s">
        <v>295</v>
      </c>
      <c r="C283">
        <v>10.37</v>
      </c>
      <c r="D283">
        <v>3</v>
      </c>
      <c r="E283" s="97" t="s">
        <v>121</v>
      </c>
      <c r="F283">
        <v>7</v>
      </c>
      <c r="G283" s="75" t="s">
        <v>401</v>
      </c>
      <c r="H283">
        <v>9</v>
      </c>
      <c r="I283" s="46" t="s">
        <v>422</v>
      </c>
      <c r="J283">
        <v>24</v>
      </c>
      <c r="K283">
        <v>1200</v>
      </c>
      <c r="L283">
        <v>131</v>
      </c>
      <c r="M283">
        <v>1</v>
      </c>
      <c r="N283">
        <v>19</v>
      </c>
      <c r="O283">
        <v>2</v>
      </c>
      <c r="P283">
        <v>25</v>
      </c>
      <c r="Q283" t="s">
        <v>455</v>
      </c>
      <c r="R283">
        <v>1074</v>
      </c>
      <c r="S283">
        <v>4</v>
      </c>
      <c r="T283" t="s">
        <v>435</v>
      </c>
      <c r="U283">
        <v>439</v>
      </c>
      <c r="X283">
        <v>3</v>
      </c>
      <c r="Y283">
        <v>56</v>
      </c>
      <c r="Z283" t="s">
        <v>166</v>
      </c>
    </row>
    <row r="284" spans="1:26" x14ac:dyDescent="0.25">
      <c r="A284" s="53" t="s">
        <v>275</v>
      </c>
      <c r="B284" s="73" t="s">
        <v>308</v>
      </c>
      <c r="C284">
        <v>10.38</v>
      </c>
      <c r="D284">
        <v>10</v>
      </c>
      <c r="E284" s="101" t="s">
        <v>34</v>
      </c>
      <c r="F284">
        <v>6</v>
      </c>
      <c r="G284" s="101" t="s">
        <v>34</v>
      </c>
      <c r="H284">
        <v>3</v>
      </c>
      <c r="I284" s="45" t="s">
        <v>421</v>
      </c>
      <c r="J284">
        <v>18</v>
      </c>
      <c r="K284">
        <v>1200</v>
      </c>
      <c r="L284">
        <v>124</v>
      </c>
      <c r="M284">
        <v>1</v>
      </c>
      <c r="N284">
        <v>9</v>
      </c>
      <c r="O284">
        <v>4</v>
      </c>
      <c r="P284">
        <v>25</v>
      </c>
      <c r="Q284" t="s">
        <v>450</v>
      </c>
      <c r="R284">
        <v>1017</v>
      </c>
      <c r="S284">
        <v>4</v>
      </c>
      <c r="T284" t="s">
        <v>446</v>
      </c>
      <c r="U284">
        <v>575</v>
      </c>
      <c r="X284" t="s">
        <v>600</v>
      </c>
      <c r="Y284">
        <v>48</v>
      </c>
      <c r="Z284" t="s">
        <v>94</v>
      </c>
    </row>
    <row r="285" spans="1:26" x14ac:dyDescent="0.25">
      <c r="A285" s="53" t="s">
        <v>275</v>
      </c>
      <c r="B285" s="73" t="s">
        <v>308</v>
      </c>
      <c r="C285">
        <v>10.39</v>
      </c>
      <c r="D285">
        <v>10</v>
      </c>
      <c r="E285" s="101" t="s">
        <v>34</v>
      </c>
      <c r="F285">
        <v>2</v>
      </c>
      <c r="G285" s="97" t="s">
        <v>121</v>
      </c>
      <c r="H285">
        <v>11</v>
      </c>
      <c r="I285" s="47" t="s">
        <v>423</v>
      </c>
      <c r="J285">
        <v>22</v>
      </c>
      <c r="K285">
        <v>1200</v>
      </c>
      <c r="L285">
        <v>119</v>
      </c>
      <c r="M285">
        <v>1</v>
      </c>
      <c r="N285">
        <v>25</v>
      </c>
      <c r="O285">
        <v>6</v>
      </c>
      <c r="P285">
        <v>25</v>
      </c>
      <c r="Q285" t="s">
        <v>461</v>
      </c>
      <c r="R285">
        <v>1023</v>
      </c>
      <c r="S285">
        <v>4</v>
      </c>
      <c r="T285" t="s">
        <v>446</v>
      </c>
      <c r="U285">
        <v>783</v>
      </c>
      <c r="X285">
        <v>3</v>
      </c>
      <c r="Y285">
        <v>44</v>
      </c>
      <c r="Z285" t="s">
        <v>94</v>
      </c>
    </row>
    <row r="286" spans="1:26" x14ac:dyDescent="0.25">
      <c r="A286" s="53" t="s">
        <v>275</v>
      </c>
      <c r="B286" s="63" t="s">
        <v>289</v>
      </c>
      <c r="C286">
        <v>10.4</v>
      </c>
      <c r="D286">
        <v>4</v>
      </c>
      <c r="E286" s="67" t="s">
        <v>93</v>
      </c>
      <c r="F286">
        <v>5</v>
      </c>
      <c r="G286" s="97" t="s">
        <v>121</v>
      </c>
      <c r="H286">
        <v>11</v>
      </c>
      <c r="I286" s="47" t="s">
        <v>423</v>
      </c>
      <c r="J286">
        <v>25</v>
      </c>
      <c r="K286">
        <v>1200</v>
      </c>
      <c r="L286">
        <v>120</v>
      </c>
      <c r="M286">
        <v>1</v>
      </c>
      <c r="N286">
        <v>5</v>
      </c>
      <c r="O286">
        <v>2</v>
      </c>
      <c r="P286">
        <v>25</v>
      </c>
      <c r="Q286" t="s">
        <v>450</v>
      </c>
      <c r="R286">
        <v>1105</v>
      </c>
      <c r="S286">
        <v>4</v>
      </c>
      <c r="T286" t="s">
        <v>435</v>
      </c>
      <c r="U286">
        <v>402</v>
      </c>
      <c r="X286" t="s">
        <v>464</v>
      </c>
      <c r="Y286">
        <v>44</v>
      </c>
      <c r="Z286" t="s">
        <v>166</v>
      </c>
    </row>
    <row r="287" spans="1:26" x14ac:dyDescent="0.25">
      <c r="A287" s="53" t="s">
        <v>275</v>
      </c>
      <c r="B287" s="63" t="s">
        <v>289</v>
      </c>
      <c r="C287">
        <v>10.49</v>
      </c>
      <c r="D287">
        <v>4</v>
      </c>
      <c r="E287" s="67" t="s">
        <v>93</v>
      </c>
      <c r="F287">
        <v>6</v>
      </c>
      <c r="G287" s="62" t="s">
        <v>398</v>
      </c>
      <c r="H287">
        <v>9</v>
      </c>
      <c r="I287" s="47" t="s">
        <v>423</v>
      </c>
      <c r="J287">
        <v>55</v>
      </c>
      <c r="K287">
        <v>1200</v>
      </c>
      <c r="L287">
        <v>122</v>
      </c>
      <c r="M287">
        <v>1</v>
      </c>
      <c r="N287">
        <v>15</v>
      </c>
      <c r="O287">
        <v>1</v>
      </c>
      <c r="P287">
        <v>25</v>
      </c>
      <c r="Q287" t="s">
        <v>455</v>
      </c>
      <c r="R287">
        <v>1107</v>
      </c>
      <c r="S287">
        <v>4</v>
      </c>
      <c r="T287" t="s">
        <v>435</v>
      </c>
      <c r="U287">
        <v>353</v>
      </c>
      <c r="X287" t="s">
        <v>456</v>
      </c>
      <c r="Y287">
        <v>46</v>
      </c>
      <c r="Z287" t="s">
        <v>166</v>
      </c>
    </row>
    <row r="288" spans="1:26" x14ac:dyDescent="0.25">
      <c r="A288" s="53" t="s">
        <v>275</v>
      </c>
      <c r="B288" s="75" t="s">
        <v>292</v>
      </c>
      <c r="C288">
        <v>10.49</v>
      </c>
      <c r="D288">
        <v>9</v>
      </c>
      <c r="E288" s="99" t="s">
        <v>101</v>
      </c>
      <c r="F288">
        <v>7</v>
      </c>
      <c r="G288" s="99" t="s">
        <v>101</v>
      </c>
      <c r="H288">
        <v>10</v>
      </c>
      <c r="I288" s="44" t="s">
        <v>420</v>
      </c>
      <c r="J288">
        <v>13</v>
      </c>
      <c r="K288">
        <v>1200</v>
      </c>
      <c r="L288">
        <v>119</v>
      </c>
      <c r="M288">
        <v>1</v>
      </c>
      <c r="N288">
        <v>16</v>
      </c>
      <c r="O288">
        <v>4</v>
      </c>
      <c r="P288">
        <v>25</v>
      </c>
      <c r="Q288" t="s">
        <v>455</v>
      </c>
      <c r="R288">
        <v>1086</v>
      </c>
      <c r="S288">
        <v>4</v>
      </c>
      <c r="T288" t="s">
        <v>446</v>
      </c>
      <c r="U288">
        <v>599</v>
      </c>
      <c r="X288" t="s">
        <v>488</v>
      </c>
      <c r="Y288">
        <v>43</v>
      </c>
      <c r="Z288" t="s">
        <v>89</v>
      </c>
    </row>
    <row r="289" spans="1:26" x14ac:dyDescent="0.25">
      <c r="A289" s="53" t="s">
        <v>275</v>
      </c>
      <c r="B289" s="75" t="s">
        <v>292</v>
      </c>
      <c r="C289">
        <v>10.5</v>
      </c>
      <c r="D289">
        <v>9</v>
      </c>
      <c r="E289" s="99" t="s">
        <v>101</v>
      </c>
      <c r="F289">
        <v>6</v>
      </c>
      <c r="G289" s="101" t="s">
        <v>34</v>
      </c>
      <c r="H289">
        <v>1</v>
      </c>
      <c r="I289" s="45" t="s">
        <v>421</v>
      </c>
      <c r="J289">
        <v>6.7</v>
      </c>
      <c r="K289">
        <v>1200</v>
      </c>
      <c r="L289">
        <v>117</v>
      </c>
      <c r="M289">
        <v>1</v>
      </c>
      <c r="N289">
        <v>5</v>
      </c>
      <c r="O289">
        <v>2</v>
      </c>
      <c r="P289">
        <v>25</v>
      </c>
      <c r="Q289" t="s">
        <v>450</v>
      </c>
      <c r="R289">
        <v>1102</v>
      </c>
      <c r="S289">
        <v>4</v>
      </c>
      <c r="T289" t="s">
        <v>435</v>
      </c>
      <c r="U289">
        <v>402</v>
      </c>
      <c r="X289" t="s">
        <v>456</v>
      </c>
      <c r="Y289">
        <v>41</v>
      </c>
      <c r="Z289" t="s">
        <v>89</v>
      </c>
    </row>
    <row r="290" spans="1:26" x14ac:dyDescent="0.25">
      <c r="A290" s="53" t="s">
        <v>275</v>
      </c>
      <c r="B290" s="63" t="s">
        <v>289</v>
      </c>
      <c r="C290">
        <v>10.53</v>
      </c>
      <c r="D290">
        <v>4</v>
      </c>
      <c r="E290" s="67" t="s">
        <v>93</v>
      </c>
      <c r="F290">
        <v>7</v>
      </c>
      <c r="G290" s="97" t="s">
        <v>121</v>
      </c>
      <c r="H290">
        <v>7</v>
      </c>
      <c r="I290" s="46" t="s">
        <v>422</v>
      </c>
      <c r="J290">
        <v>8.4</v>
      </c>
      <c r="K290">
        <v>1200</v>
      </c>
      <c r="L290">
        <v>122</v>
      </c>
      <c r="M290">
        <v>1</v>
      </c>
      <c r="N290">
        <v>26</v>
      </c>
      <c r="O290">
        <v>2</v>
      </c>
      <c r="P290">
        <v>25</v>
      </c>
      <c r="Q290" t="s">
        <v>461</v>
      </c>
      <c r="R290">
        <v>1113</v>
      </c>
      <c r="S290">
        <v>4</v>
      </c>
      <c r="T290" t="s">
        <v>435</v>
      </c>
      <c r="U290">
        <v>462</v>
      </c>
      <c r="X290" t="s">
        <v>541</v>
      </c>
      <c r="Y290">
        <v>43</v>
      </c>
      <c r="Z290" t="s">
        <v>166</v>
      </c>
    </row>
    <row r="291" spans="1:26" x14ac:dyDescent="0.25">
      <c r="A291" s="53" t="s">
        <v>275</v>
      </c>
      <c r="B291" s="62" t="s">
        <v>295</v>
      </c>
      <c r="C291">
        <v>10.54</v>
      </c>
      <c r="D291">
        <v>3</v>
      </c>
      <c r="E291" s="97" t="s">
        <v>121</v>
      </c>
      <c r="F291">
        <v>4</v>
      </c>
      <c r="G291" s="109" t="s">
        <v>13</v>
      </c>
      <c r="H291">
        <v>1</v>
      </c>
      <c r="I291" s="45" t="s">
        <v>421</v>
      </c>
      <c r="J291">
        <v>3.7</v>
      </c>
      <c r="K291">
        <v>1200</v>
      </c>
      <c r="L291">
        <v>132</v>
      </c>
      <c r="M291">
        <v>1</v>
      </c>
      <c r="N291">
        <v>11</v>
      </c>
      <c r="O291">
        <v>6</v>
      </c>
      <c r="P291">
        <v>25</v>
      </c>
      <c r="Q291" t="s">
        <v>455</v>
      </c>
      <c r="R291">
        <v>1078</v>
      </c>
      <c r="S291">
        <v>4</v>
      </c>
      <c r="T291" t="s">
        <v>446</v>
      </c>
      <c r="U291">
        <v>750</v>
      </c>
      <c r="X291">
        <v>1</v>
      </c>
      <c r="Y291">
        <v>53</v>
      </c>
      <c r="Z291" t="s">
        <v>166</v>
      </c>
    </row>
    <row r="292" spans="1:26" x14ac:dyDescent="0.25">
      <c r="A292" s="53" t="s">
        <v>275</v>
      </c>
      <c r="B292" s="108" t="s">
        <v>279</v>
      </c>
      <c r="C292">
        <v>10.64</v>
      </c>
      <c r="D292">
        <v>8</v>
      </c>
      <c r="E292" s="100" t="s">
        <v>84</v>
      </c>
      <c r="F292">
        <v>9</v>
      </c>
      <c r="G292" s="96" t="s">
        <v>58</v>
      </c>
      <c r="H292">
        <v>1</v>
      </c>
      <c r="I292" s="45" t="s">
        <v>421</v>
      </c>
      <c r="J292">
        <v>19</v>
      </c>
      <c r="K292">
        <v>1200</v>
      </c>
      <c r="L292">
        <v>121</v>
      </c>
      <c r="M292">
        <v>1</v>
      </c>
      <c r="N292">
        <v>15</v>
      </c>
      <c r="O292">
        <v>1</v>
      </c>
      <c r="P292">
        <v>25</v>
      </c>
      <c r="Q292" t="s">
        <v>455</v>
      </c>
      <c r="R292">
        <v>1147</v>
      </c>
      <c r="S292">
        <v>3</v>
      </c>
      <c r="T292" t="s">
        <v>435</v>
      </c>
      <c r="U292">
        <v>355</v>
      </c>
      <c r="X292" t="s">
        <v>558</v>
      </c>
      <c r="Y292">
        <v>66</v>
      </c>
      <c r="Z292" t="s">
        <v>14</v>
      </c>
    </row>
    <row r="293" spans="1:26" x14ac:dyDescent="0.25">
      <c r="A293" s="53" t="s">
        <v>275</v>
      </c>
      <c r="B293" s="62" t="s">
        <v>295</v>
      </c>
      <c r="C293">
        <v>10.71</v>
      </c>
      <c r="D293">
        <v>3</v>
      </c>
      <c r="E293" s="97" t="s">
        <v>121</v>
      </c>
      <c r="F293">
        <v>7</v>
      </c>
      <c r="G293" s="109" t="s">
        <v>13</v>
      </c>
      <c r="H293">
        <v>11</v>
      </c>
      <c r="I293" s="47" t="s">
        <v>423</v>
      </c>
      <c r="J293">
        <v>35</v>
      </c>
      <c r="K293">
        <v>1200</v>
      </c>
      <c r="L293">
        <v>133</v>
      </c>
      <c r="M293">
        <v>1</v>
      </c>
      <c r="N293">
        <v>22</v>
      </c>
      <c r="O293">
        <v>1</v>
      </c>
      <c r="P293">
        <v>25</v>
      </c>
      <c r="Q293" t="s">
        <v>461</v>
      </c>
      <c r="R293">
        <v>1069</v>
      </c>
      <c r="S293">
        <v>4</v>
      </c>
      <c r="T293" t="s">
        <v>435</v>
      </c>
      <c r="U293">
        <v>369</v>
      </c>
      <c r="X293" t="s">
        <v>629</v>
      </c>
      <c r="Y293">
        <v>58</v>
      </c>
      <c r="Z293" t="s">
        <v>166</v>
      </c>
    </row>
    <row r="294" spans="1:26" x14ac:dyDescent="0.25">
      <c r="A294" s="53" t="s">
        <v>275</v>
      </c>
      <c r="B294" s="60" t="s">
        <v>302</v>
      </c>
      <c r="C294">
        <v>10.77</v>
      </c>
      <c r="D294">
        <v>5</v>
      </c>
      <c r="E294" s="94" t="s">
        <v>38</v>
      </c>
      <c r="F294">
        <v>7</v>
      </c>
      <c r="G294" s="97" t="s">
        <v>121</v>
      </c>
      <c r="H294">
        <v>11</v>
      </c>
      <c r="I294" s="45" t="s">
        <v>421</v>
      </c>
      <c r="J294">
        <v>8.5</v>
      </c>
      <c r="K294">
        <v>1200</v>
      </c>
      <c r="L294">
        <v>133</v>
      </c>
      <c r="M294">
        <v>1</v>
      </c>
      <c r="N294">
        <v>8</v>
      </c>
      <c r="O294">
        <v>1</v>
      </c>
      <c r="P294">
        <v>25</v>
      </c>
      <c r="Q294" t="s">
        <v>450</v>
      </c>
      <c r="R294">
        <v>1213</v>
      </c>
      <c r="S294">
        <v>4</v>
      </c>
      <c r="T294" t="s">
        <v>435</v>
      </c>
      <c r="U294">
        <v>332</v>
      </c>
      <c r="X294" t="s">
        <v>558</v>
      </c>
      <c r="Y294">
        <v>57</v>
      </c>
      <c r="Z294" t="s">
        <v>138</v>
      </c>
    </row>
    <row r="295" spans="1:26" x14ac:dyDescent="0.25">
      <c r="A295" s="53" t="s">
        <v>275</v>
      </c>
      <c r="B295" s="63" t="s">
        <v>289</v>
      </c>
      <c r="C295">
        <v>11.11</v>
      </c>
      <c r="D295">
        <v>4</v>
      </c>
      <c r="E295" s="67" t="s">
        <v>93</v>
      </c>
      <c r="F295">
        <v>8</v>
      </c>
      <c r="G295" s="95" t="s">
        <v>63</v>
      </c>
      <c r="H295">
        <v>8</v>
      </c>
      <c r="I295" s="46" t="s">
        <v>422</v>
      </c>
      <c r="J295">
        <v>16</v>
      </c>
      <c r="K295">
        <v>1200</v>
      </c>
      <c r="L295">
        <v>122</v>
      </c>
      <c r="M295">
        <v>1</v>
      </c>
      <c r="N295">
        <v>7</v>
      </c>
      <c r="O295">
        <v>5</v>
      </c>
      <c r="P295">
        <v>25</v>
      </c>
      <c r="Q295" t="s">
        <v>450</v>
      </c>
      <c r="R295">
        <v>1108</v>
      </c>
      <c r="S295">
        <v>4</v>
      </c>
      <c r="T295" t="s">
        <v>435</v>
      </c>
      <c r="U295">
        <v>655</v>
      </c>
      <c r="X295" t="s">
        <v>629</v>
      </c>
      <c r="Y295">
        <v>46</v>
      </c>
      <c r="Z295" t="s">
        <v>166</v>
      </c>
    </row>
    <row r="296" spans="1:26" x14ac:dyDescent="0.25">
      <c r="A296" s="53" t="s">
        <v>275</v>
      </c>
      <c r="B296" s="108" t="s">
        <v>279</v>
      </c>
      <c r="C296">
        <v>11.55</v>
      </c>
      <c r="D296">
        <v>8</v>
      </c>
      <c r="E296" s="100" t="s">
        <v>84</v>
      </c>
      <c r="F296">
        <v>3</v>
      </c>
      <c r="G296" s="104" t="s">
        <v>524</v>
      </c>
      <c r="H296">
        <v>7</v>
      </c>
      <c r="I296" s="45" t="s">
        <v>421</v>
      </c>
      <c r="J296">
        <v>21</v>
      </c>
      <c r="K296">
        <v>1200</v>
      </c>
      <c r="L296">
        <v>128</v>
      </c>
      <c r="M296">
        <v>1</v>
      </c>
      <c r="N296">
        <v>4</v>
      </c>
      <c r="O296">
        <v>6</v>
      </c>
      <c r="P296">
        <v>25</v>
      </c>
      <c r="Q296" t="s">
        <v>450</v>
      </c>
      <c r="R296">
        <v>1160</v>
      </c>
      <c r="S296">
        <v>4</v>
      </c>
      <c r="T296" t="s">
        <v>499</v>
      </c>
      <c r="U296">
        <v>732</v>
      </c>
      <c r="X296" t="s">
        <v>521</v>
      </c>
      <c r="Y296">
        <v>60</v>
      </c>
      <c r="Z296" t="s">
        <v>14</v>
      </c>
    </row>
    <row r="297" spans="1:26" x14ac:dyDescent="0.25">
      <c r="A297" s="53" t="s">
        <v>275</v>
      </c>
      <c r="B297" s="60" t="s">
        <v>302</v>
      </c>
      <c r="C297">
        <v>11.73</v>
      </c>
      <c r="D297">
        <v>5</v>
      </c>
      <c r="E297" s="94" t="s">
        <v>38</v>
      </c>
      <c r="F297">
        <v>12</v>
      </c>
      <c r="G297" s="97" t="s">
        <v>121</v>
      </c>
      <c r="H297">
        <v>7</v>
      </c>
      <c r="I297" s="44" t="s">
        <v>420</v>
      </c>
      <c r="J297">
        <v>12</v>
      </c>
      <c r="K297">
        <v>1200</v>
      </c>
      <c r="L297">
        <v>126</v>
      </c>
      <c r="M297">
        <v>1</v>
      </c>
      <c r="N297">
        <v>9</v>
      </c>
      <c r="O297">
        <v>7</v>
      </c>
      <c r="P297">
        <v>25</v>
      </c>
      <c r="Q297" t="s">
        <v>450</v>
      </c>
      <c r="R297">
        <v>1217</v>
      </c>
      <c r="S297">
        <v>4</v>
      </c>
      <c r="T297" t="s">
        <v>446</v>
      </c>
      <c r="U297">
        <v>825</v>
      </c>
      <c r="X297">
        <v>14</v>
      </c>
      <c r="Y297">
        <v>51</v>
      </c>
      <c r="Z297" t="s">
        <v>138</v>
      </c>
    </row>
    <row r="298" spans="1:26" x14ac:dyDescent="0.25">
      <c r="A298" s="53" t="s">
        <v>275</v>
      </c>
      <c r="B298" s="57" t="s">
        <v>276</v>
      </c>
      <c r="D298">
        <v>2</v>
      </c>
      <c r="E298" s="102" t="s">
        <v>29</v>
      </c>
      <c r="F298" t="s">
        <v>778</v>
      </c>
      <c r="G298" s="94" t="s">
        <v>38</v>
      </c>
      <c r="H298" t="s">
        <v>546</v>
      </c>
      <c r="J298" t="s">
        <v>546</v>
      </c>
      <c r="K298">
        <v>1200</v>
      </c>
      <c r="L298">
        <v>135</v>
      </c>
      <c r="M298" t="s">
        <v>546</v>
      </c>
      <c r="N298">
        <v>10</v>
      </c>
      <c r="O298">
        <v>9</v>
      </c>
      <c r="P298">
        <v>25</v>
      </c>
      <c r="Q298" t="s">
        <v>450</v>
      </c>
      <c r="R298" t="s">
        <v>546</v>
      </c>
      <c r="S298">
        <v>4</v>
      </c>
      <c r="T298" t="s">
        <v>435</v>
      </c>
      <c r="U298">
        <v>17</v>
      </c>
      <c r="X298" t="s">
        <v>546</v>
      </c>
      <c r="Y298">
        <v>60</v>
      </c>
      <c r="Z298" t="s">
        <v>45</v>
      </c>
    </row>
    <row r="299" spans="1:26" x14ac:dyDescent="0.25">
      <c r="A299" s="53" t="s">
        <v>275</v>
      </c>
      <c r="B299" s="60" t="s">
        <v>302</v>
      </c>
      <c r="D299">
        <v>5</v>
      </c>
      <c r="E299" s="94" t="s">
        <v>38</v>
      </c>
      <c r="F299" t="s">
        <v>720</v>
      </c>
      <c r="G299" s="70" t="s">
        <v>19</v>
      </c>
      <c r="H299" t="s">
        <v>546</v>
      </c>
      <c r="J299" t="s">
        <v>546</v>
      </c>
      <c r="K299">
        <v>1200</v>
      </c>
      <c r="L299">
        <v>130</v>
      </c>
      <c r="M299" t="s">
        <v>546</v>
      </c>
      <c r="N299">
        <v>11</v>
      </c>
      <c r="O299">
        <v>6</v>
      </c>
      <c r="P299">
        <v>25</v>
      </c>
      <c r="Q299" t="s">
        <v>455</v>
      </c>
      <c r="R299" t="s">
        <v>546</v>
      </c>
      <c r="S299">
        <v>4</v>
      </c>
      <c r="T299" t="s">
        <v>446</v>
      </c>
      <c r="U299">
        <v>750</v>
      </c>
      <c r="X299" t="s">
        <v>546</v>
      </c>
      <c r="Y299">
        <v>51</v>
      </c>
      <c r="Z299" t="s">
        <v>138</v>
      </c>
    </row>
    <row r="300" spans="1:26" x14ac:dyDescent="0.25">
      <c r="A300" s="54" t="s">
        <v>314</v>
      </c>
      <c r="B300" s="76" t="s">
        <v>331</v>
      </c>
      <c r="C300">
        <v>9.07</v>
      </c>
      <c r="D300">
        <v>4</v>
      </c>
      <c r="E300" s="100" t="s">
        <v>84</v>
      </c>
      <c r="F300">
        <v>3</v>
      </c>
      <c r="G300" s="95" t="s">
        <v>63</v>
      </c>
      <c r="H300">
        <v>2</v>
      </c>
      <c r="I300" s="45" t="s">
        <v>421</v>
      </c>
      <c r="J300">
        <v>8.6</v>
      </c>
      <c r="K300">
        <v>1200</v>
      </c>
      <c r="L300">
        <v>120</v>
      </c>
      <c r="M300">
        <v>1</v>
      </c>
      <c r="N300">
        <v>19</v>
      </c>
      <c r="O300">
        <v>3</v>
      </c>
      <c r="P300">
        <v>25</v>
      </c>
      <c r="Q300" t="s">
        <v>455</v>
      </c>
      <c r="R300">
        <v>1208</v>
      </c>
      <c r="S300">
        <v>2</v>
      </c>
      <c r="T300" t="s">
        <v>446</v>
      </c>
      <c r="U300">
        <v>523</v>
      </c>
      <c r="X300" t="s">
        <v>464</v>
      </c>
      <c r="Y300">
        <v>81</v>
      </c>
      <c r="Z300" t="s">
        <v>85</v>
      </c>
    </row>
    <row r="301" spans="1:26" x14ac:dyDescent="0.25">
      <c r="A301" s="54" t="s">
        <v>314</v>
      </c>
      <c r="B301" s="77" t="s">
        <v>334</v>
      </c>
      <c r="C301">
        <v>9.1300000000000008</v>
      </c>
      <c r="D301">
        <v>3</v>
      </c>
      <c r="E301" s="59" t="s">
        <v>53</v>
      </c>
      <c r="F301">
        <v>1</v>
      </c>
      <c r="G301" s="59" t="s">
        <v>53</v>
      </c>
      <c r="H301">
        <v>4</v>
      </c>
      <c r="I301" s="46" t="s">
        <v>422</v>
      </c>
      <c r="J301">
        <v>23</v>
      </c>
      <c r="K301">
        <v>1200</v>
      </c>
      <c r="L301">
        <v>119</v>
      </c>
      <c r="M301">
        <v>1</v>
      </c>
      <c r="N301">
        <v>16</v>
      </c>
      <c r="O301">
        <v>7</v>
      </c>
      <c r="P301">
        <v>25</v>
      </c>
      <c r="Q301" t="s">
        <v>455</v>
      </c>
      <c r="R301">
        <v>1101</v>
      </c>
      <c r="S301">
        <v>3</v>
      </c>
      <c r="T301" t="s">
        <v>446</v>
      </c>
      <c r="U301">
        <v>847</v>
      </c>
      <c r="X301" t="s">
        <v>591</v>
      </c>
      <c r="Y301">
        <v>62</v>
      </c>
      <c r="Z301" t="s">
        <v>171</v>
      </c>
    </row>
    <row r="302" spans="1:26" x14ac:dyDescent="0.25">
      <c r="A302" s="54" t="s">
        <v>314</v>
      </c>
      <c r="B302" s="78" t="s">
        <v>328</v>
      </c>
      <c r="C302">
        <v>9.19</v>
      </c>
      <c r="D302">
        <v>5</v>
      </c>
      <c r="E302" s="95" t="s">
        <v>63</v>
      </c>
      <c r="F302">
        <v>3</v>
      </c>
      <c r="G302" s="95" t="s">
        <v>63</v>
      </c>
      <c r="H302">
        <v>6</v>
      </c>
      <c r="I302" s="45" t="s">
        <v>421</v>
      </c>
      <c r="J302">
        <v>7.6</v>
      </c>
      <c r="K302">
        <v>1200</v>
      </c>
      <c r="L302">
        <v>118</v>
      </c>
      <c r="M302">
        <v>1</v>
      </c>
      <c r="N302">
        <v>21</v>
      </c>
      <c r="O302">
        <v>5</v>
      </c>
      <c r="P302">
        <v>25</v>
      </c>
      <c r="Q302" t="s">
        <v>461</v>
      </c>
      <c r="R302">
        <v>1164</v>
      </c>
      <c r="S302">
        <v>3</v>
      </c>
      <c r="T302" t="s">
        <v>446</v>
      </c>
      <c r="U302">
        <v>696</v>
      </c>
      <c r="X302" t="s">
        <v>662</v>
      </c>
      <c r="Y302">
        <v>61</v>
      </c>
      <c r="Z302" t="s">
        <v>59</v>
      </c>
    </row>
    <row r="303" spans="1:26" x14ac:dyDescent="0.25">
      <c r="A303" s="54" t="s">
        <v>314</v>
      </c>
      <c r="B303" s="106" t="s">
        <v>319</v>
      </c>
      <c r="C303">
        <v>9.24</v>
      </c>
      <c r="D303">
        <v>8</v>
      </c>
      <c r="E303" s="99" t="s">
        <v>101</v>
      </c>
      <c r="F303">
        <v>2</v>
      </c>
      <c r="G303" s="99" t="s">
        <v>101</v>
      </c>
      <c r="H303">
        <v>1</v>
      </c>
      <c r="I303" s="44" t="s">
        <v>420</v>
      </c>
      <c r="J303">
        <v>5.4</v>
      </c>
      <c r="K303">
        <v>1200</v>
      </c>
      <c r="L303">
        <v>131</v>
      </c>
      <c r="M303">
        <v>1</v>
      </c>
      <c r="N303">
        <v>30</v>
      </c>
      <c r="O303">
        <v>4</v>
      </c>
      <c r="P303">
        <v>25</v>
      </c>
      <c r="Q303" t="s">
        <v>445</v>
      </c>
      <c r="R303">
        <v>1193</v>
      </c>
      <c r="S303">
        <v>3</v>
      </c>
      <c r="T303" t="s">
        <v>446</v>
      </c>
      <c r="U303">
        <v>636</v>
      </c>
      <c r="X303" t="s">
        <v>431</v>
      </c>
      <c r="Y303">
        <v>74</v>
      </c>
      <c r="Z303" t="s">
        <v>94</v>
      </c>
    </row>
    <row r="304" spans="1:26" x14ac:dyDescent="0.25">
      <c r="A304" s="54" t="s">
        <v>314</v>
      </c>
      <c r="B304" s="79" t="s">
        <v>344</v>
      </c>
      <c r="C304">
        <v>9.26</v>
      </c>
      <c r="D304">
        <v>9</v>
      </c>
      <c r="E304" s="103" t="s">
        <v>150</v>
      </c>
      <c r="F304">
        <v>4</v>
      </c>
      <c r="G304" s="103" t="s">
        <v>150</v>
      </c>
      <c r="H304">
        <v>10</v>
      </c>
      <c r="I304" s="45" t="s">
        <v>421</v>
      </c>
      <c r="J304">
        <v>26</v>
      </c>
      <c r="K304">
        <v>1200</v>
      </c>
      <c r="L304">
        <v>118</v>
      </c>
      <c r="M304">
        <v>1</v>
      </c>
      <c r="N304">
        <v>16</v>
      </c>
      <c r="O304">
        <v>7</v>
      </c>
      <c r="P304">
        <v>25</v>
      </c>
      <c r="Q304" t="s">
        <v>455</v>
      </c>
      <c r="R304">
        <v>1084</v>
      </c>
      <c r="S304">
        <v>3</v>
      </c>
      <c r="T304" t="s">
        <v>446</v>
      </c>
      <c r="U304">
        <v>847</v>
      </c>
      <c r="X304" t="s">
        <v>480</v>
      </c>
      <c r="Y304">
        <v>63</v>
      </c>
      <c r="Z304" t="s">
        <v>64</v>
      </c>
    </row>
    <row r="305" spans="1:26" x14ac:dyDescent="0.25">
      <c r="A305" s="54" t="s">
        <v>314</v>
      </c>
      <c r="B305" s="80" t="s">
        <v>315</v>
      </c>
      <c r="C305">
        <v>9.2799999999999994</v>
      </c>
      <c r="D305">
        <v>12</v>
      </c>
      <c r="E305" s="72" t="s">
        <v>316</v>
      </c>
      <c r="F305">
        <v>6</v>
      </c>
      <c r="G305" s="56" t="s">
        <v>116</v>
      </c>
      <c r="H305">
        <v>12</v>
      </c>
      <c r="I305" s="47" t="s">
        <v>423</v>
      </c>
      <c r="J305">
        <v>33</v>
      </c>
      <c r="K305">
        <v>1200</v>
      </c>
      <c r="L305">
        <v>119</v>
      </c>
      <c r="M305">
        <v>1</v>
      </c>
      <c r="N305">
        <v>19</v>
      </c>
      <c r="O305">
        <v>3</v>
      </c>
      <c r="P305">
        <v>25</v>
      </c>
      <c r="Q305" t="s">
        <v>455</v>
      </c>
      <c r="R305">
        <v>1190</v>
      </c>
      <c r="S305">
        <v>2</v>
      </c>
      <c r="T305" t="s">
        <v>446</v>
      </c>
      <c r="U305">
        <v>523</v>
      </c>
      <c r="X305" t="s">
        <v>519</v>
      </c>
      <c r="Y305">
        <v>80</v>
      </c>
      <c r="Z305" t="s">
        <v>166</v>
      </c>
    </row>
    <row r="306" spans="1:26" x14ac:dyDescent="0.25">
      <c r="A306" s="54" t="s">
        <v>314</v>
      </c>
      <c r="B306" s="81" t="s">
        <v>347</v>
      </c>
      <c r="C306">
        <v>9.2799999999999994</v>
      </c>
      <c r="D306">
        <v>1</v>
      </c>
      <c r="E306" s="101" t="s">
        <v>34</v>
      </c>
      <c r="F306">
        <v>1</v>
      </c>
      <c r="G306" s="102" t="s">
        <v>29</v>
      </c>
      <c r="H306">
        <v>6</v>
      </c>
      <c r="I306" s="44" t="s">
        <v>420</v>
      </c>
      <c r="J306">
        <v>3.6</v>
      </c>
      <c r="K306">
        <v>1200</v>
      </c>
      <c r="L306">
        <v>131</v>
      </c>
      <c r="M306">
        <v>1</v>
      </c>
      <c r="N306">
        <v>16</v>
      </c>
      <c r="O306">
        <v>7</v>
      </c>
      <c r="P306">
        <v>25</v>
      </c>
      <c r="Q306" t="s">
        <v>455</v>
      </c>
      <c r="R306">
        <v>1102</v>
      </c>
      <c r="S306">
        <v>4</v>
      </c>
      <c r="T306" t="s">
        <v>446</v>
      </c>
      <c r="U306">
        <v>840</v>
      </c>
      <c r="X306" t="s">
        <v>591</v>
      </c>
      <c r="Y306">
        <v>56</v>
      </c>
      <c r="Z306" t="s">
        <v>106</v>
      </c>
    </row>
    <row r="307" spans="1:26" x14ac:dyDescent="0.25">
      <c r="A307" s="54" t="s">
        <v>314</v>
      </c>
      <c r="B307" s="82" t="s">
        <v>339</v>
      </c>
      <c r="C307">
        <v>9.31</v>
      </c>
      <c r="D307">
        <v>11</v>
      </c>
      <c r="E307" s="56" t="s">
        <v>116</v>
      </c>
      <c r="F307">
        <v>4</v>
      </c>
      <c r="G307" s="67" t="s">
        <v>93</v>
      </c>
      <c r="H307">
        <v>3</v>
      </c>
      <c r="I307" s="45" t="s">
        <v>421</v>
      </c>
      <c r="J307">
        <v>8.4</v>
      </c>
      <c r="K307">
        <v>1200</v>
      </c>
      <c r="L307">
        <v>128</v>
      </c>
      <c r="M307">
        <v>1</v>
      </c>
      <c r="N307">
        <v>21</v>
      </c>
      <c r="O307">
        <v>5</v>
      </c>
      <c r="P307">
        <v>25</v>
      </c>
      <c r="Q307" t="s">
        <v>461</v>
      </c>
      <c r="R307">
        <v>1153</v>
      </c>
      <c r="S307">
        <v>3</v>
      </c>
      <c r="T307" t="s">
        <v>446</v>
      </c>
      <c r="U307">
        <v>696</v>
      </c>
      <c r="X307">
        <v>1</v>
      </c>
      <c r="Y307">
        <v>71</v>
      </c>
      <c r="Z307" t="s">
        <v>89</v>
      </c>
    </row>
    <row r="308" spans="1:26" x14ac:dyDescent="0.25">
      <c r="A308" s="54" t="s">
        <v>314</v>
      </c>
      <c r="B308" s="78" t="s">
        <v>328</v>
      </c>
      <c r="C308">
        <v>9.42</v>
      </c>
      <c r="D308">
        <v>5</v>
      </c>
      <c r="E308" s="95" t="s">
        <v>63</v>
      </c>
      <c r="F308">
        <v>1</v>
      </c>
      <c r="G308" s="95" t="s">
        <v>63</v>
      </c>
      <c r="H308">
        <v>12</v>
      </c>
      <c r="I308" s="46" t="s">
        <v>422</v>
      </c>
      <c r="J308">
        <v>8.8000000000000007</v>
      </c>
      <c r="K308">
        <v>1200</v>
      </c>
      <c r="L308">
        <v>121</v>
      </c>
      <c r="M308">
        <v>1</v>
      </c>
      <c r="N308">
        <v>9</v>
      </c>
      <c r="O308">
        <v>7</v>
      </c>
      <c r="P308">
        <v>25</v>
      </c>
      <c r="Q308" t="s">
        <v>450</v>
      </c>
      <c r="R308">
        <v>1164</v>
      </c>
      <c r="S308">
        <v>3</v>
      </c>
      <c r="T308" t="s">
        <v>446</v>
      </c>
      <c r="U308">
        <v>827</v>
      </c>
      <c r="X308" t="s">
        <v>451</v>
      </c>
      <c r="Y308">
        <v>64</v>
      </c>
      <c r="Z308" t="s">
        <v>59</v>
      </c>
    </row>
    <row r="309" spans="1:26" x14ac:dyDescent="0.25">
      <c r="A309" s="54" t="s">
        <v>314</v>
      </c>
      <c r="B309" s="83" t="s">
        <v>341</v>
      </c>
      <c r="C309">
        <v>9.44</v>
      </c>
      <c r="D309">
        <v>2</v>
      </c>
      <c r="E309" s="70" t="s">
        <v>19</v>
      </c>
      <c r="F309">
        <v>2</v>
      </c>
      <c r="G309" s="96" t="s">
        <v>58</v>
      </c>
      <c r="H309">
        <v>2</v>
      </c>
      <c r="I309" s="45" t="s">
        <v>421</v>
      </c>
      <c r="J309">
        <v>8.4</v>
      </c>
      <c r="K309">
        <v>1200</v>
      </c>
      <c r="L309">
        <v>130</v>
      </c>
      <c r="M309">
        <v>1</v>
      </c>
      <c r="N309">
        <v>30</v>
      </c>
      <c r="O309">
        <v>4</v>
      </c>
      <c r="P309">
        <v>25</v>
      </c>
      <c r="Q309" t="s">
        <v>445</v>
      </c>
      <c r="R309">
        <v>1129</v>
      </c>
      <c r="S309">
        <v>4</v>
      </c>
      <c r="T309" t="s">
        <v>446</v>
      </c>
      <c r="U309">
        <v>635</v>
      </c>
      <c r="X309" t="s">
        <v>431</v>
      </c>
      <c r="Y309">
        <v>55</v>
      </c>
      <c r="Z309" t="s">
        <v>30</v>
      </c>
    </row>
    <row r="310" spans="1:26" x14ac:dyDescent="0.25">
      <c r="A310" s="54" t="s">
        <v>314</v>
      </c>
      <c r="B310" s="78" t="s">
        <v>328</v>
      </c>
      <c r="C310">
        <v>9.48</v>
      </c>
      <c r="D310">
        <v>5</v>
      </c>
      <c r="E310" s="95" t="s">
        <v>63</v>
      </c>
      <c r="F310">
        <v>3</v>
      </c>
      <c r="G310" s="95" t="s">
        <v>63</v>
      </c>
      <c r="H310">
        <v>9</v>
      </c>
      <c r="I310" s="45" t="s">
        <v>421</v>
      </c>
      <c r="J310">
        <v>16</v>
      </c>
      <c r="K310">
        <v>1200</v>
      </c>
      <c r="L310">
        <v>116</v>
      </c>
      <c r="M310">
        <v>1</v>
      </c>
      <c r="N310">
        <v>30</v>
      </c>
      <c r="O310">
        <v>4</v>
      </c>
      <c r="P310">
        <v>25</v>
      </c>
      <c r="Q310" t="s">
        <v>445</v>
      </c>
      <c r="R310">
        <v>1154</v>
      </c>
      <c r="S310">
        <v>3</v>
      </c>
      <c r="T310" t="s">
        <v>446</v>
      </c>
      <c r="U310">
        <v>638</v>
      </c>
      <c r="X310" t="s">
        <v>914</v>
      </c>
      <c r="Y310">
        <v>60</v>
      </c>
      <c r="Z310" t="s">
        <v>59</v>
      </c>
    </row>
    <row r="311" spans="1:26" x14ac:dyDescent="0.25">
      <c r="A311" s="54" t="s">
        <v>314</v>
      </c>
      <c r="B311" s="78" t="s">
        <v>328</v>
      </c>
      <c r="C311">
        <v>9.5</v>
      </c>
      <c r="D311">
        <v>5</v>
      </c>
      <c r="E311" s="95" t="s">
        <v>63</v>
      </c>
      <c r="F311">
        <v>2</v>
      </c>
      <c r="G311" s="95" t="s">
        <v>63</v>
      </c>
      <c r="H311">
        <v>8</v>
      </c>
      <c r="I311" s="46" t="s">
        <v>422</v>
      </c>
      <c r="J311">
        <v>9.1</v>
      </c>
      <c r="K311">
        <v>1200</v>
      </c>
      <c r="L311">
        <v>117</v>
      </c>
      <c r="M311">
        <v>1</v>
      </c>
      <c r="N311">
        <v>11</v>
      </c>
      <c r="O311">
        <v>6</v>
      </c>
      <c r="P311">
        <v>25</v>
      </c>
      <c r="Q311" t="s">
        <v>455</v>
      </c>
      <c r="R311">
        <v>1162</v>
      </c>
      <c r="S311">
        <v>3</v>
      </c>
      <c r="T311" t="s">
        <v>446</v>
      </c>
      <c r="U311">
        <v>755</v>
      </c>
      <c r="X311" t="s">
        <v>431</v>
      </c>
      <c r="Y311">
        <v>62</v>
      </c>
      <c r="Z311" t="s">
        <v>59</v>
      </c>
    </row>
    <row r="312" spans="1:26" x14ac:dyDescent="0.25">
      <c r="A312" s="54" t="s">
        <v>314</v>
      </c>
      <c r="B312" s="80" t="s">
        <v>315</v>
      </c>
      <c r="C312">
        <v>9.51</v>
      </c>
      <c r="D312">
        <v>12</v>
      </c>
      <c r="E312" s="72" t="s">
        <v>316</v>
      </c>
      <c r="F312">
        <v>6</v>
      </c>
      <c r="G312" s="109" t="s">
        <v>13</v>
      </c>
      <c r="H312">
        <v>7</v>
      </c>
      <c r="I312" s="45" t="s">
        <v>421</v>
      </c>
      <c r="J312">
        <v>11</v>
      </c>
      <c r="K312">
        <v>1200</v>
      </c>
      <c r="L312">
        <v>132</v>
      </c>
      <c r="M312">
        <v>1</v>
      </c>
      <c r="N312">
        <v>26</v>
      </c>
      <c r="O312">
        <v>2</v>
      </c>
      <c r="P312">
        <v>25</v>
      </c>
      <c r="Q312" t="s">
        <v>461</v>
      </c>
      <c r="R312">
        <v>1158</v>
      </c>
      <c r="S312">
        <v>3</v>
      </c>
      <c r="T312" t="s">
        <v>435</v>
      </c>
      <c r="U312">
        <v>464</v>
      </c>
      <c r="X312" t="s">
        <v>464</v>
      </c>
      <c r="Y312">
        <v>80</v>
      </c>
      <c r="Z312" t="s">
        <v>166</v>
      </c>
    </row>
    <row r="313" spans="1:26" x14ac:dyDescent="0.25">
      <c r="A313" s="54" t="s">
        <v>314</v>
      </c>
      <c r="B313" s="76" t="s">
        <v>331</v>
      </c>
      <c r="C313">
        <v>9.5399999999999991</v>
      </c>
      <c r="D313">
        <v>4</v>
      </c>
      <c r="E313" s="100" t="s">
        <v>84</v>
      </c>
      <c r="F313">
        <v>6</v>
      </c>
      <c r="G313" s="99" t="s">
        <v>101</v>
      </c>
      <c r="H313">
        <v>2</v>
      </c>
      <c r="I313" s="45" t="s">
        <v>421</v>
      </c>
      <c r="J313">
        <v>7</v>
      </c>
      <c r="K313">
        <v>1200</v>
      </c>
      <c r="L313">
        <v>135</v>
      </c>
      <c r="M313">
        <v>1</v>
      </c>
      <c r="N313">
        <v>16</v>
      </c>
      <c r="O313">
        <v>4</v>
      </c>
      <c r="P313">
        <v>25</v>
      </c>
      <c r="Q313" t="s">
        <v>455</v>
      </c>
      <c r="R313">
        <v>1205</v>
      </c>
      <c r="S313">
        <v>3</v>
      </c>
      <c r="T313" t="s">
        <v>446</v>
      </c>
      <c r="U313">
        <v>597</v>
      </c>
      <c r="X313" t="s">
        <v>600</v>
      </c>
      <c r="Y313">
        <v>80</v>
      </c>
      <c r="Z313" t="s">
        <v>85</v>
      </c>
    </row>
    <row r="314" spans="1:26" x14ac:dyDescent="0.25">
      <c r="A314" s="54" t="s">
        <v>314</v>
      </c>
      <c r="B314" s="106" t="s">
        <v>319</v>
      </c>
      <c r="C314">
        <v>9.58</v>
      </c>
      <c r="D314">
        <v>8</v>
      </c>
      <c r="E314" s="99" t="s">
        <v>101</v>
      </c>
      <c r="F314">
        <v>2</v>
      </c>
      <c r="G314" s="99" t="s">
        <v>101</v>
      </c>
      <c r="H314">
        <v>3</v>
      </c>
      <c r="I314" s="45" t="s">
        <v>421</v>
      </c>
      <c r="J314">
        <v>2.8</v>
      </c>
      <c r="K314">
        <v>1200</v>
      </c>
      <c r="L314">
        <v>122</v>
      </c>
      <c r="M314">
        <v>1</v>
      </c>
      <c r="N314">
        <v>8</v>
      </c>
      <c r="O314">
        <v>1</v>
      </c>
      <c r="P314">
        <v>25</v>
      </c>
      <c r="Q314" t="s">
        <v>450</v>
      </c>
      <c r="R314">
        <v>1224</v>
      </c>
      <c r="S314">
        <v>3</v>
      </c>
      <c r="T314" t="s">
        <v>435</v>
      </c>
      <c r="U314">
        <v>335</v>
      </c>
      <c r="X314" t="s">
        <v>591</v>
      </c>
      <c r="Y314">
        <v>64</v>
      </c>
      <c r="Z314" t="s">
        <v>94</v>
      </c>
    </row>
    <row r="315" spans="1:26" x14ac:dyDescent="0.25">
      <c r="A315" s="54" t="s">
        <v>314</v>
      </c>
      <c r="B315" s="82" t="s">
        <v>339</v>
      </c>
      <c r="C315">
        <v>9.59</v>
      </c>
      <c r="D315">
        <v>11</v>
      </c>
      <c r="E315" s="56" t="s">
        <v>116</v>
      </c>
      <c r="F315">
        <v>1</v>
      </c>
      <c r="G315" s="56" t="s">
        <v>116</v>
      </c>
      <c r="H315">
        <v>5</v>
      </c>
      <c r="I315" s="44" t="s">
        <v>420</v>
      </c>
      <c r="J315">
        <v>6.4</v>
      </c>
      <c r="K315">
        <v>1200</v>
      </c>
      <c r="L315">
        <v>125</v>
      </c>
      <c r="M315">
        <v>1</v>
      </c>
      <c r="N315">
        <v>5</v>
      </c>
      <c r="O315">
        <v>3</v>
      </c>
      <c r="P315">
        <v>25</v>
      </c>
      <c r="Q315" t="s">
        <v>445</v>
      </c>
      <c r="R315">
        <v>1156</v>
      </c>
      <c r="S315">
        <v>3</v>
      </c>
      <c r="T315" t="s">
        <v>435</v>
      </c>
      <c r="U315">
        <v>482</v>
      </c>
      <c r="X315" t="s">
        <v>883</v>
      </c>
      <c r="Y315">
        <v>66</v>
      </c>
      <c r="Z315" t="s">
        <v>89</v>
      </c>
    </row>
    <row r="316" spans="1:26" x14ac:dyDescent="0.25">
      <c r="A316" s="54" t="s">
        <v>314</v>
      </c>
      <c r="B316" s="84" t="s">
        <v>325</v>
      </c>
      <c r="C316">
        <v>9.6199999999999992</v>
      </c>
      <c r="D316">
        <v>10</v>
      </c>
      <c r="E316" s="102" t="s">
        <v>29</v>
      </c>
      <c r="F316">
        <v>2</v>
      </c>
      <c r="G316" s="102" t="s">
        <v>29</v>
      </c>
      <c r="H316">
        <v>2</v>
      </c>
      <c r="I316" s="45" t="s">
        <v>421</v>
      </c>
      <c r="J316">
        <v>6.5</v>
      </c>
      <c r="K316">
        <v>1200</v>
      </c>
      <c r="L316">
        <v>128</v>
      </c>
      <c r="M316">
        <v>1</v>
      </c>
      <c r="N316">
        <v>9</v>
      </c>
      <c r="O316">
        <v>7</v>
      </c>
      <c r="P316">
        <v>25</v>
      </c>
      <c r="Q316" t="s">
        <v>450</v>
      </c>
      <c r="R316">
        <v>1143</v>
      </c>
      <c r="S316">
        <v>3</v>
      </c>
      <c r="T316" t="s">
        <v>446</v>
      </c>
      <c r="U316">
        <v>827</v>
      </c>
      <c r="X316" t="s">
        <v>451</v>
      </c>
      <c r="Y316">
        <v>71</v>
      </c>
      <c r="Z316" t="s">
        <v>45</v>
      </c>
    </row>
    <row r="317" spans="1:26" x14ac:dyDescent="0.25">
      <c r="A317" s="54" t="s">
        <v>314</v>
      </c>
      <c r="B317" s="80" t="s">
        <v>315</v>
      </c>
      <c r="C317">
        <v>9.67</v>
      </c>
      <c r="D317">
        <v>12</v>
      </c>
      <c r="E317" s="72" t="s">
        <v>316</v>
      </c>
      <c r="F317">
        <v>5</v>
      </c>
      <c r="G317" s="109" t="s">
        <v>13</v>
      </c>
      <c r="H317">
        <v>9</v>
      </c>
      <c r="I317" s="47" t="s">
        <v>423</v>
      </c>
      <c r="J317">
        <v>14</v>
      </c>
      <c r="K317">
        <v>1200</v>
      </c>
      <c r="L317">
        <v>134</v>
      </c>
      <c r="M317">
        <v>1</v>
      </c>
      <c r="N317">
        <v>11</v>
      </c>
      <c r="O317">
        <v>6</v>
      </c>
      <c r="P317">
        <v>25</v>
      </c>
      <c r="Q317" t="s">
        <v>455</v>
      </c>
      <c r="R317">
        <v>1171</v>
      </c>
      <c r="S317">
        <v>3</v>
      </c>
      <c r="T317" t="s">
        <v>446</v>
      </c>
      <c r="U317">
        <v>755</v>
      </c>
      <c r="X317" t="s">
        <v>521</v>
      </c>
      <c r="Y317">
        <v>79</v>
      </c>
      <c r="Z317" t="s">
        <v>166</v>
      </c>
    </row>
    <row r="318" spans="1:26" x14ac:dyDescent="0.25">
      <c r="A318" s="54" t="s">
        <v>314</v>
      </c>
      <c r="B318" s="84" t="s">
        <v>325</v>
      </c>
      <c r="C318">
        <v>9.7100000000000009</v>
      </c>
      <c r="D318">
        <v>10</v>
      </c>
      <c r="E318" s="102" t="s">
        <v>29</v>
      </c>
      <c r="F318">
        <v>1</v>
      </c>
      <c r="G318" s="59" t="s">
        <v>53</v>
      </c>
      <c r="H318">
        <v>9</v>
      </c>
      <c r="I318" s="45" t="s">
        <v>421</v>
      </c>
      <c r="J318">
        <v>11</v>
      </c>
      <c r="K318">
        <v>1200</v>
      </c>
      <c r="L318">
        <v>121</v>
      </c>
      <c r="M318">
        <v>1</v>
      </c>
      <c r="N318">
        <v>28</v>
      </c>
      <c r="O318">
        <v>5</v>
      </c>
      <c r="P318">
        <v>25</v>
      </c>
      <c r="Q318" t="s">
        <v>445</v>
      </c>
      <c r="R318">
        <v>1124</v>
      </c>
      <c r="S318">
        <v>3</v>
      </c>
      <c r="T318" t="s">
        <v>446</v>
      </c>
      <c r="U318">
        <v>716</v>
      </c>
      <c r="X318" t="s">
        <v>480</v>
      </c>
      <c r="Y318">
        <v>64</v>
      </c>
      <c r="Z318" t="s">
        <v>45</v>
      </c>
    </row>
    <row r="319" spans="1:26" x14ac:dyDescent="0.25">
      <c r="A319" s="54" t="s">
        <v>314</v>
      </c>
      <c r="B319" s="80" t="s">
        <v>315</v>
      </c>
      <c r="C319">
        <v>9.7200000000000006</v>
      </c>
      <c r="D319">
        <v>12</v>
      </c>
      <c r="E319" s="72" t="s">
        <v>316</v>
      </c>
      <c r="F319">
        <v>4</v>
      </c>
      <c r="G319" s="109" t="s">
        <v>13</v>
      </c>
      <c r="H319">
        <v>11</v>
      </c>
      <c r="I319" s="47" t="s">
        <v>423</v>
      </c>
      <c r="J319">
        <v>9.3000000000000007</v>
      </c>
      <c r="K319">
        <v>1200</v>
      </c>
      <c r="L319">
        <v>135</v>
      </c>
      <c r="M319">
        <v>1</v>
      </c>
      <c r="N319">
        <v>9</v>
      </c>
      <c r="O319">
        <v>7</v>
      </c>
      <c r="P319">
        <v>25</v>
      </c>
      <c r="Q319" t="s">
        <v>450</v>
      </c>
      <c r="R319">
        <v>1173</v>
      </c>
      <c r="S319">
        <v>3</v>
      </c>
      <c r="T319" t="s">
        <v>446</v>
      </c>
      <c r="U319">
        <v>827</v>
      </c>
      <c r="X319">
        <v>2</v>
      </c>
      <c r="Y319">
        <v>78</v>
      </c>
      <c r="Z319" t="s">
        <v>166</v>
      </c>
    </row>
    <row r="320" spans="1:26" x14ac:dyDescent="0.25">
      <c r="A320" s="54" t="s">
        <v>314</v>
      </c>
      <c r="B320" s="106" t="s">
        <v>319</v>
      </c>
      <c r="C320">
        <v>9.76</v>
      </c>
      <c r="D320">
        <v>8</v>
      </c>
      <c r="E320" s="99" t="s">
        <v>101</v>
      </c>
      <c r="F320">
        <v>1</v>
      </c>
      <c r="G320" s="99" t="s">
        <v>101</v>
      </c>
      <c r="H320">
        <v>5</v>
      </c>
      <c r="I320" s="44" t="s">
        <v>420</v>
      </c>
      <c r="J320">
        <v>3.7</v>
      </c>
      <c r="K320">
        <v>1200</v>
      </c>
      <c r="L320">
        <v>125</v>
      </c>
      <c r="M320">
        <v>1</v>
      </c>
      <c r="N320">
        <v>5</v>
      </c>
      <c r="O320">
        <v>3</v>
      </c>
      <c r="P320">
        <v>25</v>
      </c>
      <c r="Q320" t="s">
        <v>445</v>
      </c>
      <c r="R320">
        <v>1216</v>
      </c>
      <c r="S320">
        <v>3</v>
      </c>
      <c r="T320" t="s">
        <v>435</v>
      </c>
      <c r="U320">
        <v>484</v>
      </c>
      <c r="X320" t="s">
        <v>662</v>
      </c>
      <c r="Y320">
        <v>68</v>
      </c>
      <c r="Z320" t="s">
        <v>94</v>
      </c>
    </row>
    <row r="321" spans="1:26" x14ac:dyDescent="0.25">
      <c r="A321" s="54" t="s">
        <v>314</v>
      </c>
      <c r="B321" s="85" t="s">
        <v>337</v>
      </c>
      <c r="C321">
        <v>9.8000000000000007</v>
      </c>
      <c r="D321">
        <v>6</v>
      </c>
      <c r="E321" s="96" t="s">
        <v>58</v>
      </c>
      <c r="F321">
        <v>1</v>
      </c>
      <c r="G321" s="95" t="s">
        <v>63</v>
      </c>
      <c r="H321">
        <v>1</v>
      </c>
      <c r="I321" s="45" t="s">
        <v>421</v>
      </c>
      <c r="J321">
        <v>3.9</v>
      </c>
      <c r="K321">
        <v>1200</v>
      </c>
      <c r="L321">
        <v>135</v>
      </c>
      <c r="M321">
        <v>1</v>
      </c>
      <c r="N321">
        <v>17</v>
      </c>
      <c r="O321">
        <v>9</v>
      </c>
      <c r="P321">
        <v>25</v>
      </c>
      <c r="Q321" t="s">
        <v>455</v>
      </c>
      <c r="R321">
        <v>1216</v>
      </c>
      <c r="S321">
        <v>4</v>
      </c>
      <c r="T321" t="s">
        <v>446</v>
      </c>
      <c r="U321">
        <v>33</v>
      </c>
      <c r="X321" t="s">
        <v>451</v>
      </c>
      <c r="Y321">
        <v>60</v>
      </c>
      <c r="Z321" t="s">
        <v>14</v>
      </c>
    </row>
    <row r="322" spans="1:26" x14ac:dyDescent="0.25">
      <c r="A322" s="54" t="s">
        <v>314</v>
      </c>
      <c r="B322" s="80" t="s">
        <v>315</v>
      </c>
      <c r="C322">
        <v>9.84</v>
      </c>
      <c r="D322">
        <v>12</v>
      </c>
      <c r="E322" s="72" t="s">
        <v>316</v>
      </c>
      <c r="F322">
        <v>3</v>
      </c>
      <c r="G322" s="109" t="s">
        <v>13</v>
      </c>
      <c r="H322">
        <v>2</v>
      </c>
      <c r="I322" s="44" t="s">
        <v>420</v>
      </c>
      <c r="J322">
        <v>2.4</v>
      </c>
      <c r="K322">
        <v>1200</v>
      </c>
      <c r="L322">
        <v>135</v>
      </c>
      <c r="M322">
        <v>1</v>
      </c>
      <c r="N322">
        <v>16</v>
      </c>
      <c r="O322">
        <v>4</v>
      </c>
      <c r="P322">
        <v>25</v>
      </c>
      <c r="Q322" t="s">
        <v>455</v>
      </c>
      <c r="R322">
        <v>1160</v>
      </c>
      <c r="S322">
        <v>3</v>
      </c>
      <c r="T322" t="s">
        <v>446</v>
      </c>
      <c r="U322">
        <v>595</v>
      </c>
      <c r="X322" t="s">
        <v>521</v>
      </c>
      <c r="Y322">
        <v>79</v>
      </c>
      <c r="Z322" t="s">
        <v>166</v>
      </c>
    </row>
    <row r="323" spans="1:26" x14ac:dyDescent="0.25">
      <c r="A323" s="54" t="s">
        <v>314</v>
      </c>
      <c r="B323" s="76" t="s">
        <v>331</v>
      </c>
      <c r="C323">
        <v>9.85</v>
      </c>
      <c r="D323">
        <v>4</v>
      </c>
      <c r="E323" s="100" t="s">
        <v>84</v>
      </c>
      <c r="F323">
        <v>10</v>
      </c>
      <c r="G323" s="74" t="s">
        <v>394</v>
      </c>
      <c r="H323">
        <v>8</v>
      </c>
      <c r="I323" s="46" t="s">
        <v>422</v>
      </c>
      <c r="J323">
        <v>15</v>
      </c>
      <c r="K323">
        <v>1200</v>
      </c>
      <c r="L323">
        <v>135</v>
      </c>
      <c r="M323">
        <v>1</v>
      </c>
      <c r="N323">
        <v>26</v>
      </c>
      <c r="O323">
        <v>2</v>
      </c>
      <c r="P323">
        <v>25</v>
      </c>
      <c r="Q323" t="s">
        <v>461</v>
      </c>
      <c r="R323">
        <v>1210</v>
      </c>
      <c r="S323">
        <v>3</v>
      </c>
      <c r="T323" t="s">
        <v>435</v>
      </c>
      <c r="U323">
        <v>464</v>
      </c>
      <c r="X323" t="s">
        <v>541</v>
      </c>
      <c r="Y323">
        <v>83</v>
      </c>
      <c r="Z323" t="s">
        <v>85</v>
      </c>
    </row>
    <row r="324" spans="1:26" x14ac:dyDescent="0.25">
      <c r="A324" s="54" t="s">
        <v>314</v>
      </c>
      <c r="B324" s="78" t="s">
        <v>328</v>
      </c>
      <c r="C324">
        <v>9.86</v>
      </c>
      <c r="D324">
        <v>5</v>
      </c>
      <c r="E324" s="95" t="s">
        <v>63</v>
      </c>
      <c r="F324">
        <v>1</v>
      </c>
      <c r="G324" s="95" t="s">
        <v>63</v>
      </c>
      <c r="H324">
        <v>2</v>
      </c>
      <c r="I324" s="44" t="s">
        <v>420</v>
      </c>
      <c r="J324">
        <v>4.5</v>
      </c>
      <c r="K324">
        <v>1200</v>
      </c>
      <c r="L324">
        <v>129</v>
      </c>
      <c r="M324">
        <v>1</v>
      </c>
      <c r="N324">
        <v>9</v>
      </c>
      <c r="O324">
        <v>4</v>
      </c>
      <c r="P324">
        <v>25</v>
      </c>
      <c r="Q324" t="s">
        <v>450</v>
      </c>
      <c r="R324">
        <v>1149</v>
      </c>
      <c r="S324">
        <v>4</v>
      </c>
      <c r="T324" t="s">
        <v>446</v>
      </c>
      <c r="U324">
        <v>575</v>
      </c>
      <c r="X324" t="s">
        <v>521</v>
      </c>
      <c r="Y324">
        <v>53</v>
      </c>
      <c r="Z324" t="s">
        <v>59</v>
      </c>
    </row>
    <row r="325" spans="1:26" x14ac:dyDescent="0.25">
      <c r="A325" s="54" t="s">
        <v>314</v>
      </c>
      <c r="B325" s="82" t="s">
        <v>339</v>
      </c>
      <c r="C325">
        <v>9.8800000000000008</v>
      </c>
      <c r="D325">
        <v>11</v>
      </c>
      <c r="E325" s="56" t="s">
        <v>116</v>
      </c>
      <c r="F325">
        <v>9</v>
      </c>
      <c r="G325" s="67" t="s">
        <v>93</v>
      </c>
      <c r="H325">
        <v>5</v>
      </c>
      <c r="I325" s="44" t="s">
        <v>420</v>
      </c>
      <c r="J325">
        <v>15</v>
      </c>
      <c r="K325">
        <v>1200</v>
      </c>
      <c r="L325">
        <v>125</v>
      </c>
      <c r="M325">
        <v>1</v>
      </c>
      <c r="N325">
        <v>16</v>
      </c>
      <c r="O325">
        <v>7</v>
      </c>
      <c r="P325">
        <v>25</v>
      </c>
      <c r="Q325" t="s">
        <v>455</v>
      </c>
      <c r="R325">
        <v>1176</v>
      </c>
      <c r="S325">
        <v>3</v>
      </c>
      <c r="T325" t="s">
        <v>446</v>
      </c>
      <c r="U325">
        <v>847</v>
      </c>
      <c r="X325" t="s">
        <v>699</v>
      </c>
      <c r="Y325">
        <v>70</v>
      </c>
      <c r="Z325" t="s">
        <v>89</v>
      </c>
    </row>
    <row r="326" spans="1:26" x14ac:dyDescent="0.25">
      <c r="A326" s="54" t="s">
        <v>314</v>
      </c>
      <c r="B326" s="81" t="s">
        <v>347</v>
      </c>
      <c r="C326">
        <v>9.8800000000000008</v>
      </c>
      <c r="D326">
        <v>1</v>
      </c>
      <c r="E326" s="101" t="s">
        <v>34</v>
      </c>
      <c r="F326">
        <v>5</v>
      </c>
      <c r="G326" s="109" t="s">
        <v>13</v>
      </c>
      <c r="H326">
        <v>12</v>
      </c>
      <c r="I326" s="47" t="s">
        <v>423</v>
      </c>
      <c r="J326">
        <v>7.6</v>
      </c>
      <c r="K326">
        <v>1200</v>
      </c>
      <c r="L326">
        <v>131</v>
      </c>
      <c r="M326">
        <v>1</v>
      </c>
      <c r="N326">
        <v>25</v>
      </c>
      <c r="O326">
        <v>6</v>
      </c>
      <c r="P326">
        <v>25</v>
      </c>
      <c r="Q326" t="s">
        <v>461</v>
      </c>
      <c r="R326">
        <v>1083</v>
      </c>
      <c r="S326">
        <v>4</v>
      </c>
      <c r="T326" t="s">
        <v>446</v>
      </c>
      <c r="U326">
        <v>779</v>
      </c>
      <c r="X326">
        <v>2</v>
      </c>
      <c r="Y326">
        <v>56</v>
      </c>
      <c r="Z326" t="s">
        <v>106</v>
      </c>
    </row>
    <row r="327" spans="1:26" x14ac:dyDescent="0.25">
      <c r="A327" s="54" t="s">
        <v>314</v>
      </c>
      <c r="B327" s="78" t="s">
        <v>328</v>
      </c>
      <c r="C327">
        <v>9.93</v>
      </c>
      <c r="D327">
        <v>5</v>
      </c>
      <c r="E327" s="95" t="s">
        <v>63</v>
      </c>
      <c r="F327">
        <v>4</v>
      </c>
      <c r="G327" s="108" t="s">
        <v>389</v>
      </c>
      <c r="H327">
        <v>6</v>
      </c>
      <c r="I327" s="44" t="s">
        <v>420</v>
      </c>
      <c r="J327">
        <v>13</v>
      </c>
      <c r="K327">
        <v>1200</v>
      </c>
      <c r="L327">
        <v>129</v>
      </c>
      <c r="M327">
        <v>1</v>
      </c>
      <c r="N327">
        <v>19</v>
      </c>
      <c r="O327">
        <v>3</v>
      </c>
      <c r="P327">
        <v>25</v>
      </c>
      <c r="Q327" t="s">
        <v>455</v>
      </c>
      <c r="R327">
        <v>1143</v>
      </c>
      <c r="S327">
        <v>4</v>
      </c>
      <c r="T327" t="s">
        <v>446</v>
      </c>
      <c r="U327">
        <v>518</v>
      </c>
      <c r="X327" t="s">
        <v>464</v>
      </c>
      <c r="Y327">
        <v>53</v>
      </c>
      <c r="Z327" t="s">
        <v>59</v>
      </c>
    </row>
    <row r="328" spans="1:26" x14ac:dyDescent="0.25">
      <c r="A328" s="54" t="s">
        <v>314</v>
      </c>
      <c r="B328" s="83" t="s">
        <v>341</v>
      </c>
      <c r="C328">
        <v>9.93</v>
      </c>
      <c r="D328">
        <v>2</v>
      </c>
      <c r="E328" s="70" t="s">
        <v>19</v>
      </c>
      <c r="F328">
        <v>1</v>
      </c>
      <c r="G328" s="100" t="s">
        <v>84</v>
      </c>
      <c r="H328">
        <v>1</v>
      </c>
      <c r="I328" s="46" t="s">
        <v>422</v>
      </c>
      <c r="J328">
        <v>3.3</v>
      </c>
      <c r="K328">
        <v>1200</v>
      </c>
      <c r="L328">
        <v>129</v>
      </c>
      <c r="M328">
        <v>1</v>
      </c>
      <c r="N328">
        <v>25</v>
      </c>
      <c r="O328">
        <v>6</v>
      </c>
      <c r="P328">
        <v>25</v>
      </c>
      <c r="Q328" t="s">
        <v>461</v>
      </c>
      <c r="R328">
        <v>1127</v>
      </c>
      <c r="S328">
        <v>4</v>
      </c>
      <c r="T328" t="s">
        <v>446</v>
      </c>
      <c r="U328">
        <v>783</v>
      </c>
      <c r="X328">
        <v>3</v>
      </c>
      <c r="Y328">
        <v>54</v>
      </c>
      <c r="Z328" t="s">
        <v>30</v>
      </c>
    </row>
    <row r="329" spans="1:26" x14ac:dyDescent="0.25">
      <c r="A329" s="54" t="s">
        <v>314</v>
      </c>
      <c r="B329" s="79" t="s">
        <v>344</v>
      </c>
      <c r="C329">
        <v>9.93</v>
      </c>
      <c r="D329">
        <v>9</v>
      </c>
      <c r="E329" s="103" t="s">
        <v>150</v>
      </c>
      <c r="F329">
        <v>1</v>
      </c>
      <c r="G329" s="103" t="s">
        <v>150</v>
      </c>
      <c r="H329">
        <v>3</v>
      </c>
      <c r="I329" s="44" t="s">
        <v>420</v>
      </c>
      <c r="J329">
        <v>4.2</v>
      </c>
      <c r="K329">
        <v>1200</v>
      </c>
      <c r="L329">
        <v>135</v>
      </c>
      <c r="M329">
        <v>1</v>
      </c>
      <c r="N329">
        <v>21</v>
      </c>
      <c r="O329">
        <v>5</v>
      </c>
      <c r="P329">
        <v>25</v>
      </c>
      <c r="Q329" t="s">
        <v>461</v>
      </c>
      <c r="R329">
        <v>1087</v>
      </c>
      <c r="S329">
        <v>4</v>
      </c>
      <c r="T329" t="s">
        <v>446</v>
      </c>
      <c r="U329">
        <v>693</v>
      </c>
      <c r="X329" t="s">
        <v>591</v>
      </c>
      <c r="Y329">
        <v>58</v>
      </c>
      <c r="Z329" t="s">
        <v>64</v>
      </c>
    </row>
    <row r="330" spans="1:26" x14ac:dyDescent="0.25">
      <c r="A330" s="54" t="s">
        <v>314</v>
      </c>
      <c r="B330" s="83" t="s">
        <v>341</v>
      </c>
      <c r="C330">
        <v>9.94</v>
      </c>
      <c r="D330">
        <v>2</v>
      </c>
      <c r="E330" s="70" t="s">
        <v>19</v>
      </c>
      <c r="F330">
        <v>9</v>
      </c>
      <c r="G330" s="96" t="s">
        <v>58</v>
      </c>
      <c r="H330">
        <v>6</v>
      </c>
      <c r="I330" s="47" t="s">
        <v>423</v>
      </c>
      <c r="J330">
        <v>20</v>
      </c>
      <c r="K330">
        <v>1200</v>
      </c>
      <c r="L330">
        <v>120</v>
      </c>
      <c r="M330">
        <v>1</v>
      </c>
      <c r="N330">
        <v>9</v>
      </c>
      <c r="O330">
        <v>7</v>
      </c>
      <c r="P330">
        <v>25</v>
      </c>
      <c r="Q330" t="s">
        <v>450</v>
      </c>
      <c r="R330">
        <v>1122</v>
      </c>
      <c r="S330">
        <v>3</v>
      </c>
      <c r="T330" t="s">
        <v>446</v>
      </c>
      <c r="U330">
        <v>827</v>
      </c>
      <c r="X330" t="s">
        <v>600</v>
      </c>
      <c r="Y330">
        <v>63</v>
      </c>
      <c r="Z330" t="s">
        <v>30</v>
      </c>
    </row>
    <row r="331" spans="1:26" x14ac:dyDescent="0.25">
      <c r="A331" s="54" t="s">
        <v>314</v>
      </c>
      <c r="B331" s="111" t="s">
        <v>323</v>
      </c>
      <c r="C331">
        <v>9.98</v>
      </c>
      <c r="D331">
        <v>7</v>
      </c>
      <c r="E331" s="67" t="s">
        <v>93</v>
      </c>
      <c r="F331">
        <v>5</v>
      </c>
      <c r="G331" s="109" t="s">
        <v>13</v>
      </c>
      <c r="H331">
        <v>4</v>
      </c>
      <c r="I331" s="45" t="s">
        <v>421</v>
      </c>
      <c r="J331">
        <v>6.7</v>
      </c>
      <c r="K331">
        <v>1200</v>
      </c>
      <c r="L331">
        <v>133</v>
      </c>
      <c r="M331">
        <v>1</v>
      </c>
      <c r="N331">
        <v>5</v>
      </c>
      <c r="O331">
        <v>3</v>
      </c>
      <c r="P331">
        <v>25</v>
      </c>
      <c r="Q331" t="s">
        <v>445</v>
      </c>
      <c r="R331">
        <v>1062</v>
      </c>
      <c r="S331">
        <v>3</v>
      </c>
      <c r="T331" t="s">
        <v>435</v>
      </c>
      <c r="U331">
        <v>482</v>
      </c>
      <c r="X331" t="s">
        <v>558</v>
      </c>
      <c r="Y331">
        <v>74</v>
      </c>
      <c r="Z331" t="s">
        <v>80</v>
      </c>
    </row>
    <row r="332" spans="1:26" x14ac:dyDescent="0.25">
      <c r="A332" s="54" t="s">
        <v>314</v>
      </c>
      <c r="B332" s="106" t="s">
        <v>319</v>
      </c>
      <c r="C332">
        <v>10.01</v>
      </c>
      <c r="D332">
        <v>8</v>
      </c>
      <c r="E332" s="99" t="s">
        <v>101</v>
      </c>
      <c r="F332">
        <v>2</v>
      </c>
      <c r="G332" s="99" t="s">
        <v>101</v>
      </c>
      <c r="H332">
        <v>1</v>
      </c>
      <c r="I332" s="45" t="s">
        <v>421</v>
      </c>
      <c r="J332">
        <v>2.5</v>
      </c>
      <c r="K332">
        <v>1200</v>
      </c>
      <c r="L332">
        <v>124</v>
      </c>
      <c r="M332">
        <v>1</v>
      </c>
      <c r="N332">
        <v>19</v>
      </c>
      <c r="O332">
        <v>2</v>
      </c>
      <c r="P332">
        <v>25</v>
      </c>
      <c r="Q332" t="s">
        <v>455</v>
      </c>
      <c r="R332">
        <v>1214</v>
      </c>
      <c r="S332">
        <v>3</v>
      </c>
      <c r="T332" t="s">
        <v>435</v>
      </c>
      <c r="U332">
        <v>445</v>
      </c>
      <c r="X332" t="s">
        <v>431</v>
      </c>
      <c r="Y332">
        <v>66</v>
      </c>
      <c r="Z332" t="s">
        <v>94</v>
      </c>
    </row>
    <row r="333" spans="1:26" x14ac:dyDescent="0.25">
      <c r="A333" s="54" t="s">
        <v>314</v>
      </c>
      <c r="B333" s="77" t="s">
        <v>334</v>
      </c>
      <c r="C333">
        <v>10.029999999999999</v>
      </c>
      <c r="D333">
        <v>3</v>
      </c>
      <c r="E333" s="59" t="s">
        <v>53</v>
      </c>
      <c r="F333">
        <v>7</v>
      </c>
      <c r="G333" s="59" t="s">
        <v>53</v>
      </c>
      <c r="H333">
        <v>7</v>
      </c>
      <c r="I333" s="45" t="s">
        <v>421</v>
      </c>
      <c r="J333">
        <v>11</v>
      </c>
      <c r="K333">
        <v>1200</v>
      </c>
      <c r="L333">
        <v>123</v>
      </c>
      <c r="M333">
        <v>1</v>
      </c>
      <c r="N333">
        <v>19</v>
      </c>
      <c r="O333">
        <v>3</v>
      </c>
      <c r="P333">
        <v>25</v>
      </c>
      <c r="Q333" t="s">
        <v>455</v>
      </c>
      <c r="R333">
        <v>1086</v>
      </c>
      <c r="S333">
        <v>3</v>
      </c>
      <c r="T333" t="s">
        <v>446</v>
      </c>
      <c r="U333">
        <v>522</v>
      </c>
      <c r="X333" t="s">
        <v>456</v>
      </c>
      <c r="Y333">
        <v>68</v>
      </c>
      <c r="Z333" t="s">
        <v>171</v>
      </c>
    </row>
    <row r="334" spans="1:26" x14ac:dyDescent="0.25">
      <c r="A334" s="54" t="s">
        <v>314</v>
      </c>
      <c r="B334" s="83" t="s">
        <v>341</v>
      </c>
      <c r="C334">
        <v>10.07</v>
      </c>
      <c r="D334">
        <v>2</v>
      </c>
      <c r="E334" s="70" t="s">
        <v>19</v>
      </c>
      <c r="F334">
        <v>5</v>
      </c>
      <c r="G334" s="100" t="s">
        <v>84</v>
      </c>
      <c r="H334">
        <v>8</v>
      </c>
      <c r="I334" s="47" t="s">
        <v>423</v>
      </c>
      <c r="J334">
        <v>10</v>
      </c>
      <c r="K334">
        <v>1200</v>
      </c>
      <c r="L334">
        <v>134</v>
      </c>
      <c r="M334">
        <v>1</v>
      </c>
      <c r="N334">
        <v>19</v>
      </c>
      <c r="O334">
        <v>3</v>
      </c>
      <c r="P334">
        <v>25</v>
      </c>
      <c r="Q334" t="s">
        <v>455</v>
      </c>
      <c r="R334">
        <v>1125</v>
      </c>
      <c r="S334">
        <v>4</v>
      </c>
      <c r="T334" t="s">
        <v>446</v>
      </c>
      <c r="U334">
        <v>517</v>
      </c>
      <c r="X334">
        <v>4</v>
      </c>
      <c r="Y334">
        <v>58</v>
      </c>
      <c r="Z334" t="s">
        <v>30</v>
      </c>
    </row>
    <row r="335" spans="1:26" x14ac:dyDescent="0.25">
      <c r="A335" s="54" t="s">
        <v>314</v>
      </c>
      <c r="B335" s="82" t="s">
        <v>339</v>
      </c>
      <c r="C335">
        <v>10.08</v>
      </c>
      <c r="D335">
        <v>11</v>
      </c>
      <c r="E335" s="56" t="s">
        <v>116</v>
      </c>
      <c r="F335">
        <v>11</v>
      </c>
      <c r="G335" s="56" t="s">
        <v>116</v>
      </c>
      <c r="H335">
        <v>10</v>
      </c>
      <c r="I335" s="46" t="s">
        <v>422</v>
      </c>
      <c r="J335">
        <v>35</v>
      </c>
      <c r="K335">
        <v>1200</v>
      </c>
      <c r="L335">
        <v>131</v>
      </c>
      <c r="M335">
        <v>1</v>
      </c>
      <c r="N335">
        <v>2</v>
      </c>
      <c r="O335">
        <v>4</v>
      </c>
      <c r="P335">
        <v>25</v>
      </c>
      <c r="Q335" t="s">
        <v>445</v>
      </c>
      <c r="R335">
        <v>1145</v>
      </c>
      <c r="S335">
        <v>3</v>
      </c>
      <c r="T335" t="s">
        <v>446</v>
      </c>
      <c r="U335">
        <v>561</v>
      </c>
      <c r="X335" t="s">
        <v>699</v>
      </c>
      <c r="Y335">
        <v>71</v>
      </c>
      <c r="Z335" t="s">
        <v>89</v>
      </c>
    </row>
    <row r="336" spans="1:26" x14ac:dyDescent="0.25">
      <c r="A336" s="54" t="s">
        <v>314</v>
      </c>
      <c r="B336" s="106" t="s">
        <v>319</v>
      </c>
      <c r="C336">
        <v>10.18</v>
      </c>
      <c r="D336">
        <v>8</v>
      </c>
      <c r="E336" s="99" t="s">
        <v>101</v>
      </c>
      <c r="F336">
        <v>6</v>
      </c>
      <c r="G336" s="99" t="s">
        <v>101</v>
      </c>
      <c r="H336">
        <v>5</v>
      </c>
      <c r="I336" s="45" t="s">
        <v>421</v>
      </c>
      <c r="J336">
        <v>4.9000000000000004</v>
      </c>
      <c r="K336">
        <v>1200</v>
      </c>
      <c r="L336">
        <v>132</v>
      </c>
      <c r="M336">
        <v>1</v>
      </c>
      <c r="N336">
        <v>28</v>
      </c>
      <c r="O336">
        <v>5</v>
      </c>
      <c r="P336">
        <v>25</v>
      </c>
      <c r="Q336" t="s">
        <v>445</v>
      </c>
      <c r="R336">
        <v>1176</v>
      </c>
      <c r="S336">
        <v>3</v>
      </c>
      <c r="T336" t="s">
        <v>446</v>
      </c>
      <c r="U336">
        <v>716</v>
      </c>
      <c r="X336">
        <v>3</v>
      </c>
      <c r="Y336">
        <v>75</v>
      </c>
      <c r="Z336" t="s">
        <v>94</v>
      </c>
    </row>
    <row r="337" spans="1:26" x14ac:dyDescent="0.25">
      <c r="A337" s="54" t="s">
        <v>314</v>
      </c>
      <c r="B337" s="76" t="s">
        <v>331</v>
      </c>
      <c r="C337">
        <v>10.199999999999999</v>
      </c>
      <c r="D337">
        <v>4</v>
      </c>
      <c r="E337" s="100" t="s">
        <v>84</v>
      </c>
      <c r="F337">
        <v>7</v>
      </c>
      <c r="G337" s="100" t="s">
        <v>84</v>
      </c>
      <c r="H337">
        <v>7</v>
      </c>
      <c r="I337" s="45" t="s">
        <v>421</v>
      </c>
      <c r="J337">
        <v>10</v>
      </c>
      <c r="K337">
        <v>1200</v>
      </c>
      <c r="L337">
        <v>133</v>
      </c>
      <c r="M337">
        <v>1</v>
      </c>
      <c r="N337">
        <v>28</v>
      </c>
      <c r="O337">
        <v>5</v>
      </c>
      <c r="P337">
        <v>25</v>
      </c>
      <c r="Q337" t="s">
        <v>445</v>
      </c>
      <c r="R337">
        <v>1205</v>
      </c>
      <c r="S337">
        <v>3</v>
      </c>
      <c r="T337" t="s">
        <v>446</v>
      </c>
      <c r="U337">
        <v>716</v>
      </c>
      <c r="X337">
        <v>3</v>
      </c>
      <c r="Y337">
        <v>76</v>
      </c>
      <c r="Z337" t="s">
        <v>85</v>
      </c>
    </row>
    <row r="338" spans="1:26" x14ac:dyDescent="0.25">
      <c r="A338" s="54" t="s">
        <v>314</v>
      </c>
      <c r="B338" s="80" t="s">
        <v>315</v>
      </c>
      <c r="C338">
        <v>10.23</v>
      </c>
      <c r="D338">
        <v>12</v>
      </c>
      <c r="E338" s="72" t="s">
        <v>316</v>
      </c>
      <c r="F338">
        <v>1</v>
      </c>
      <c r="G338" s="109" t="s">
        <v>13</v>
      </c>
      <c r="H338">
        <v>3</v>
      </c>
      <c r="I338" s="46" t="s">
        <v>422</v>
      </c>
      <c r="J338">
        <v>11</v>
      </c>
      <c r="K338">
        <v>1200</v>
      </c>
      <c r="L338">
        <v>130</v>
      </c>
      <c r="M338">
        <v>1</v>
      </c>
      <c r="N338">
        <v>15</v>
      </c>
      <c r="O338">
        <v>1</v>
      </c>
      <c r="P338">
        <v>25</v>
      </c>
      <c r="Q338" t="s">
        <v>455</v>
      </c>
      <c r="R338">
        <v>1182</v>
      </c>
      <c r="S338">
        <v>3</v>
      </c>
      <c r="T338" t="s">
        <v>435</v>
      </c>
      <c r="U338">
        <v>355</v>
      </c>
      <c r="X338" t="s">
        <v>591</v>
      </c>
      <c r="Y338">
        <v>75</v>
      </c>
      <c r="Z338" t="s">
        <v>166</v>
      </c>
    </row>
    <row r="339" spans="1:26" x14ac:dyDescent="0.25">
      <c r="A339" s="54" t="s">
        <v>314</v>
      </c>
      <c r="B339" s="77" t="s">
        <v>334</v>
      </c>
      <c r="C339">
        <v>10.25</v>
      </c>
      <c r="D339">
        <v>3</v>
      </c>
      <c r="E339" s="59" t="s">
        <v>53</v>
      </c>
      <c r="F339">
        <v>2</v>
      </c>
      <c r="G339" s="59" t="s">
        <v>53</v>
      </c>
      <c r="H339">
        <v>9</v>
      </c>
      <c r="I339" s="46" t="s">
        <v>422</v>
      </c>
      <c r="J339">
        <v>12</v>
      </c>
      <c r="K339">
        <v>1200</v>
      </c>
      <c r="L339">
        <v>125</v>
      </c>
      <c r="M339">
        <v>1</v>
      </c>
      <c r="N339">
        <v>10</v>
      </c>
      <c r="O339">
        <v>9</v>
      </c>
      <c r="P339">
        <v>25</v>
      </c>
      <c r="Q339" t="s">
        <v>450</v>
      </c>
      <c r="R339">
        <v>1085</v>
      </c>
      <c r="S339">
        <v>3</v>
      </c>
      <c r="T339" t="s">
        <v>435</v>
      </c>
      <c r="U339">
        <v>18</v>
      </c>
      <c r="X339" t="s">
        <v>456</v>
      </c>
      <c r="Y339">
        <v>70</v>
      </c>
      <c r="Z339" t="s">
        <v>171</v>
      </c>
    </row>
    <row r="340" spans="1:26" x14ac:dyDescent="0.25">
      <c r="A340" s="54" t="s">
        <v>314</v>
      </c>
      <c r="B340" s="82" t="s">
        <v>339</v>
      </c>
      <c r="C340">
        <v>10.25</v>
      </c>
      <c r="D340">
        <v>11</v>
      </c>
      <c r="E340" s="56" t="s">
        <v>116</v>
      </c>
      <c r="F340">
        <v>6</v>
      </c>
      <c r="G340" s="56" t="s">
        <v>116</v>
      </c>
      <c r="H340">
        <v>5</v>
      </c>
      <c r="I340" s="45" t="s">
        <v>421</v>
      </c>
      <c r="J340">
        <v>13</v>
      </c>
      <c r="K340">
        <v>1200</v>
      </c>
      <c r="L340">
        <v>127</v>
      </c>
      <c r="M340">
        <v>1</v>
      </c>
      <c r="N340">
        <v>16</v>
      </c>
      <c r="O340">
        <v>4</v>
      </c>
      <c r="P340">
        <v>25</v>
      </c>
      <c r="Q340" t="s">
        <v>455</v>
      </c>
      <c r="R340">
        <v>1158</v>
      </c>
      <c r="S340">
        <v>3</v>
      </c>
      <c r="T340" t="s">
        <v>446</v>
      </c>
      <c r="U340">
        <v>595</v>
      </c>
      <c r="X340" t="s">
        <v>629</v>
      </c>
      <c r="Y340">
        <v>71</v>
      </c>
      <c r="Z340" t="s">
        <v>89</v>
      </c>
    </row>
    <row r="341" spans="1:26" x14ac:dyDescent="0.25">
      <c r="A341" s="54" t="s">
        <v>314</v>
      </c>
      <c r="B341" s="79" t="s">
        <v>344</v>
      </c>
      <c r="C341">
        <v>10.3</v>
      </c>
      <c r="D341">
        <v>9</v>
      </c>
      <c r="E341" s="103" t="s">
        <v>150</v>
      </c>
      <c r="F341">
        <v>4</v>
      </c>
      <c r="G341" s="103" t="s">
        <v>150</v>
      </c>
      <c r="H341">
        <v>7</v>
      </c>
      <c r="I341" s="45" t="s">
        <v>421</v>
      </c>
      <c r="J341">
        <v>10</v>
      </c>
      <c r="K341">
        <v>1200</v>
      </c>
      <c r="L341">
        <v>118</v>
      </c>
      <c r="M341">
        <v>1</v>
      </c>
      <c r="N341">
        <v>10</v>
      </c>
      <c r="O341">
        <v>9</v>
      </c>
      <c r="P341">
        <v>25</v>
      </c>
      <c r="Q341" t="s">
        <v>450</v>
      </c>
      <c r="R341">
        <v>1078</v>
      </c>
      <c r="S341">
        <v>3</v>
      </c>
      <c r="T341" t="s">
        <v>435</v>
      </c>
      <c r="U341">
        <v>18</v>
      </c>
      <c r="X341" t="s">
        <v>558</v>
      </c>
      <c r="Y341">
        <v>63</v>
      </c>
      <c r="Z341" t="s">
        <v>64</v>
      </c>
    </row>
    <row r="342" spans="1:26" x14ac:dyDescent="0.25">
      <c r="A342" s="54" t="s">
        <v>314</v>
      </c>
      <c r="B342" s="106" t="s">
        <v>319</v>
      </c>
      <c r="C342">
        <v>10.41</v>
      </c>
      <c r="D342">
        <v>8</v>
      </c>
      <c r="E342" s="99" t="s">
        <v>101</v>
      </c>
      <c r="F342">
        <v>5</v>
      </c>
      <c r="G342" s="99" t="s">
        <v>101</v>
      </c>
      <c r="H342">
        <v>8</v>
      </c>
      <c r="I342" s="45" t="s">
        <v>421</v>
      </c>
      <c r="J342">
        <v>3.7</v>
      </c>
      <c r="K342">
        <v>1200</v>
      </c>
      <c r="L342">
        <v>121</v>
      </c>
      <c r="M342">
        <v>1</v>
      </c>
      <c r="N342">
        <v>15</v>
      </c>
      <c r="O342">
        <v>1</v>
      </c>
      <c r="P342">
        <v>25</v>
      </c>
      <c r="Q342" t="s">
        <v>455</v>
      </c>
      <c r="R342">
        <v>1216</v>
      </c>
      <c r="S342">
        <v>3</v>
      </c>
      <c r="T342" t="s">
        <v>435</v>
      </c>
      <c r="U342">
        <v>355</v>
      </c>
      <c r="X342">
        <v>1</v>
      </c>
      <c r="Y342">
        <v>66</v>
      </c>
      <c r="Z342" t="s">
        <v>94</v>
      </c>
    </row>
    <row r="343" spans="1:26" x14ac:dyDescent="0.25">
      <c r="A343" s="54" t="s">
        <v>314</v>
      </c>
      <c r="B343" s="83" t="s">
        <v>341</v>
      </c>
      <c r="C343">
        <v>10.5</v>
      </c>
      <c r="D343">
        <v>2</v>
      </c>
      <c r="E343" s="70" t="s">
        <v>19</v>
      </c>
      <c r="F343">
        <v>10</v>
      </c>
      <c r="G343" s="70" t="s">
        <v>19</v>
      </c>
      <c r="H343">
        <v>11</v>
      </c>
      <c r="I343" s="47" t="s">
        <v>423</v>
      </c>
      <c r="J343">
        <v>8.4</v>
      </c>
      <c r="K343">
        <v>1200</v>
      </c>
      <c r="L343">
        <v>133</v>
      </c>
      <c r="M343">
        <v>1</v>
      </c>
      <c r="N343">
        <v>16</v>
      </c>
      <c r="O343">
        <v>4</v>
      </c>
      <c r="P343">
        <v>25</v>
      </c>
      <c r="Q343" t="s">
        <v>455</v>
      </c>
      <c r="R343">
        <v>1125</v>
      </c>
      <c r="S343">
        <v>4</v>
      </c>
      <c r="T343" t="s">
        <v>446</v>
      </c>
      <c r="U343">
        <v>599</v>
      </c>
      <c r="X343" t="s">
        <v>488</v>
      </c>
      <c r="Y343">
        <v>57</v>
      </c>
      <c r="Z343" t="s">
        <v>30</v>
      </c>
    </row>
    <row r="344" spans="1:26" x14ac:dyDescent="0.25">
      <c r="A344" s="54" t="s">
        <v>314</v>
      </c>
      <c r="B344" s="81" t="s">
        <v>347</v>
      </c>
      <c r="C344">
        <v>10.56</v>
      </c>
      <c r="D344">
        <v>1</v>
      </c>
      <c r="E344" s="101" t="s">
        <v>34</v>
      </c>
      <c r="F344">
        <v>9</v>
      </c>
      <c r="G344" s="97" t="s">
        <v>121</v>
      </c>
      <c r="H344">
        <v>2</v>
      </c>
      <c r="I344" s="45" t="s">
        <v>421</v>
      </c>
      <c r="J344">
        <v>4.9000000000000004</v>
      </c>
      <c r="K344">
        <v>1200</v>
      </c>
      <c r="L344">
        <v>119</v>
      </c>
      <c r="M344">
        <v>1</v>
      </c>
      <c r="N344">
        <v>10</v>
      </c>
      <c r="O344">
        <v>9</v>
      </c>
      <c r="P344">
        <v>25</v>
      </c>
      <c r="Q344" t="s">
        <v>450</v>
      </c>
      <c r="R344">
        <v>1095</v>
      </c>
      <c r="S344">
        <v>3</v>
      </c>
      <c r="T344" t="s">
        <v>435</v>
      </c>
      <c r="U344">
        <v>18</v>
      </c>
      <c r="X344" t="s">
        <v>459</v>
      </c>
      <c r="Y344">
        <v>62</v>
      </c>
      <c r="Z344" t="s">
        <v>106</v>
      </c>
    </row>
    <row r="345" spans="1:26" x14ac:dyDescent="0.25">
      <c r="A345" s="54" t="s">
        <v>314</v>
      </c>
      <c r="B345" s="80" t="s">
        <v>315</v>
      </c>
      <c r="C345">
        <v>10.64</v>
      </c>
      <c r="D345">
        <v>12</v>
      </c>
      <c r="E345" s="72" t="s">
        <v>316</v>
      </c>
      <c r="F345">
        <v>11</v>
      </c>
      <c r="G345" s="56" t="s">
        <v>116</v>
      </c>
      <c r="H345">
        <v>6</v>
      </c>
      <c r="I345" s="45" t="s">
        <v>421</v>
      </c>
      <c r="J345">
        <v>13</v>
      </c>
      <c r="K345">
        <v>1200</v>
      </c>
      <c r="L345">
        <v>135</v>
      </c>
      <c r="M345">
        <v>1</v>
      </c>
      <c r="N345">
        <v>5</v>
      </c>
      <c r="O345">
        <v>2</v>
      </c>
      <c r="P345">
        <v>25</v>
      </c>
      <c r="Q345" t="s">
        <v>450</v>
      </c>
      <c r="R345">
        <v>1186</v>
      </c>
      <c r="S345">
        <v>3</v>
      </c>
      <c r="T345" t="s">
        <v>435</v>
      </c>
      <c r="U345">
        <v>406</v>
      </c>
      <c r="X345" t="s">
        <v>629</v>
      </c>
      <c r="Y345">
        <v>80</v>
      </c>
      <c r="Z345" t="s">
        <v>166</v>
      </c>
    </row>
    <row r="346" spans="1:26" x14ac:dyDescent="0.25">
      <c r="A346" s="54" t="s">
        <v>314</v>
      </c>
      <c r="B346" s="78" t="s">
        <v>328</v>
      </c>
      <c r="C346">
        <v>10.72</v>
      </c>
      <c r="D346">
        <v>5</v>
      </c>
      <c r="E346" s="95" t="s">
        <v>63</v>
      </c>
      <c r="F346">
        <v>11</v>
      </c>
      <c r="G346" s="95" t="s">
        <v>63</v>
      </c>
      <c r="H346">
        <v>1</v>
      </c>
      <c r="I346" s="44" t="s">
        <v>420</v>
      </c>
      <c r="J346">
        <v>4.9000000000000004</v>
      </c>
      <c r="K346">
        <v>1200</v>
      </c>
      <c r="L346">
        <v>127</v>
      </c>
      <c r="M346">
        <v>1</v>
      </c>
      <c r="N346">
        <v>10</v>
      </c>
      <c r="O346">
        <v>9</v>
      </c>
      <c r="P346">
        <v>25</v>
      </c>
      <c r="Q346" t="s">
        <v>450</v>
      </c>
      <c r="R346">
        <v>1143</v>
      </c>
      <c r="S346">
        <v>3</v>
      </c>
      <c r="T346" t="s">
        <v>435</v>
      </c>
      <c r="U346">
        <v>18</v>
      </c>
      <c r="X346" t="s">
        <v>488</v>
      </c>
      <c r="Y346">
        <v>72</v>
      </c>
      <c r="Z346" t="s">
        <v>59</v>
      </c>
    </row>
    <row r="347" spans="1:26" x14ac:dyDescent="0.25">
      <c r="A347" s="54" t="s">
        <v>314</v>
      </c>
      <c r="B347" s="83" t="s">
        <v>341</v>
      </c>
      <c r="C347">
        <v>10.83</v>
      </c>
      <c r="D347">
        <v>2</v>
      </c>
      <c r="E347" s="70" t="s">
        <v>19</v>
      </c>
      <c r="F347">
        <v>7</v>
      </c>
      <c r="G347" s="70" t="s">
        <v>19</v>
      </c>
      <c r="H347">
        <v>12</v>
      </c>
      <c r="I347" s="47" t="s">
        <v>423</v>
      </c>
      <c r="J347">
        <v>15</v>
      </c>
      <c r="K347">
        <v>1200</v>
      </c>
      <c r="L347">
        <v>135</v>
      </c>
      <c r="M347">
        <v>1</v>
      </c>
      <c r="N347">
        <v>11</v>
      </c>
      <c r="O347">
        <v>6</v>
      </c>
      <c r="P347">
        <v>25</v>
      </c>
      <c r="Q347" t="s">
        <v>455</v>
      </c>
      <c r="R347">
        <v>1123</v>
      </c>
      <c r="S347">
        <v>4</v>
      </c>
      <c r="T347" t="s">
        <v>446</v>
      </c>
      <c r="U347">
        <v>750</v>
      </c>
      <c r="X347">
        <v>3</v>
      </c>
      <c r="Y347">
        <v>56</v>
      </c>
      <c r="Z347" t="s">
        <v>30</v>
      </c>
    </row>
    <row r="348" spans="1:26" x14ac:dyDescent="0.25">
      <c r="A348" s="54" t="s">
        <v>314</v>
      </c>
      <c r="B348" s="78" t="s">
        <v>328</v>
      </c>
      <c r="C348">
        <v>10.95</v>
      </c>
      <c r="D348">
        <v>5</v>
      </c>
      <c r="E348" s="95" t="s">
        <v>63</v>
      </c>
      <c r="F348">
        <v>11</v>
      </c>
      <c r="G348" s="59" t="s">
        <v>53</v>
      </c>
      <c r="H348">
        <v>9</v>
      </c>
      <c r="I348" s="47" t="s">
        <v>423</v>
      </c>
      <c r="J348">
        <v>63</v>
      </c>
      <c r="K348">
        <v>1200</v>
      </c>
      <c r="L348">
        <v>132</v>
      </c>
      <c r="M348">
        <v>1</v>
      </c>
      <c r="N348">
        <v>22</v>
      </c>
      <c r="O348">
        <v>1</v>
      </c>
      <c r="P348">
        <v>25</v>
      </c>
      <c r="Q348" t="s">
        <v>461</v>
      </c>
      <c r="R348">
        <v>1153</v>
      </c>
      <c r="S348">
        <v>4</v>
      </c>
      <c r="T348" t="s">
        <v>435</v>
      </c>
      <c r="U348">
        <v>369</v>
      </c>
      <c r="X348">
        <v>6</v>
      </c>
      <c r="Y348">
        <v>57</v>
      </c>
      <c r="Z348" t="s">
        <v>59</v>
      </c>
    </row>
    <row r="349" spans="1:26" x14ac:dyDescent="0.25">
      <c r="A349" s="62" t="s">
        <v>349</v>
      </c>
      <c r="B349" s="86" t="s">
        <v>350</v>
      </c>
      <c r="C349">
        <v>9.14</v>
      </c>
      <c r="D349">
        <v>10</v>
      </c>
      <c r="E349" s="94" t="s">
        <v>38</v>
      </c>
      <c r="F349">
        <v>1</v>
      </c>
      <c r="G349" s="70" t="s">
        <v>19</v>
      </c>
      <c r="H349">
        <v>5</v>
      </c>
      <c r="I349" s="44" t="s">
        <v>420</v>
      </c>
      <c r="J349">
        <v>4</v>
      </c>
      <c r="K349">
        <v>1200</v>
      </c>
      <c r="L349">
        <v>123</v>
      </c>
      <c r="M349">
        <v>1</v>
      </c>
      <c r="N349">
        <v>21</v>
      </c>
      <c r="O349">
        <v>5</v>
      </c>
      <c r="P349">
        <v>25</v>
      </c>
      <c r="Q349" t="s">
        <v>461</v>
      </c>
      <c r="R349">
        <v>1191</v>
      </c>
      <c r="S349">
        <v>3</v>
      </c>
      <c r="T349" t="s">
        <v>446</v>
      </c>
      <c r="U349">
        <v>696</v>
      </c>
      <c r="X349" t="s">
        <v>914</v>
      </c>
      <c r="Y349">
        <v>66</v>
      </c>
      <c r="Z349" t="s">
        <v>39</v>
      </c>
    </row>
    <row r="350" spans="1:26" x14ac:dyDescent="0.25">
      <c r="A350" s="62" t="s">
        <v>349</v>
      </c>
      <c r="B350" s="87" t="s">
        <v>353</v>
      </c>
      <c r="C350">
        <v>9.14</v>
      </c>
      <c r="D350">
        <v>2</v>
      </c>
      <c r="E350" s="100" t="s">
        <v>84</v>
      </c>
      <c r="F350">
        <v>2</v>
      </c>
      <c r="G350" s="108" t="s">
        <v>389</v>
      </c>
      <c r="H350">
        <v>11</v>
      </c>
      <c r="I350" s="47" t="s">
        <v>423</v>
      </c>
      <c r="J350">
        <v>19</v>
      </c>
      <c r="K350">
        <v>1200</v>
      </c>
      <c r="L350">
        <v>119</v>
      </c>
      <c r="M350">
        <v>1</v>
      </c>
      <c r="N350">
        <v>16</v>
      </c>
      <c r="O350">
        <v>7</v>
      </c>
      <c r="P350">
        <v>25</v>
      </c>
      <c r="Q350" t="s">
        <v>455</v>
      </c>
      <c r="R350">
        <v>1226</v>
      </c>
      <c r="S350">
        <v>3</v>
      </c>
      <c r="T350" t="s">
        <v>446</v>
      </c>
      <c r="U350">
        <v>847</v>
      </c>
      <c r="X350" t="s">
        <v>591</v>
      </c>
      <c r="Y350">
        <v>64</v>
      </c>
      <c r="Z350" t="s">
        <v>184</v>
      </c>
    </row>
    <row r="351" spans="1:26" x14ac:dyDescent="0.25">
      <c r="A351" s="62" t="s">
        <v>349</v>
      </c>
      <c r="B351" s="88" t="s">
        <v>377</v>
      </c>
      <c r="C351">
        <v>9.2200000000000006</v>
      </c>
      <c r="D351">
        <v>4</v>
      </c>
      <c r="E351" s="56" t="s">
        <v>116</v>
      </c>
      <c r="F351">
        <v>3</v>
      </c>
      <c r="G351" s="73" t="s">
        <v>693</v>
      </c>
      <c r="H351">
        <v>12</v>
      </c>
      <c r="I351" s="46" t="s">
        <v>422</v>
      </c>
      <c r="J351">
        <v>13</v>
      </c>
      <c r="K351">
        <v>1200</v>
      </c>
      <c r="L351">
        <v>119</v>
      </c>
      <c r="M351">
        <v>1</v>
      </c>
      <c r="N351">
        <v>16</v>
      </c>
      <c r="O351">
        <v>7</v>
      </c>
      <c r="P351">
        <v>25</v>
      </c>
      <c r="Q351" t="s">
        <v>455</v>
      </c>
      <c r="R351">
        <v>1035</v>
      </c>
      <c r="S351">
        <v>3</v>
      </c>
      <c r="T351" t="s">
        <v>446</v>
      </c>
      <c r="U351">
        <v>847</v>
      </c>
      <c r="X351" t="s">
        <v>431</v>
      </c>
      <c r="Y351">
        <v>62</v>
      </c>
      <c r="Z351" t="s">
        <v>20</v>
      </c>
    </row>
    <row r="352" spans="1:26" x14ac:dyDescent="0.25">
      <c r="A352" s="62" t="s">
        <v>349</v>
      </c>
      <c r="B352" s="89" t="s">
        <v>365</v>
      </c>
      <c r="C352">
        <v>9.27</v>
      </c>
      <c r="D352">
        <v>12</v>
      </c>
      <c r="E352" s="67" t="s">
        <v>93</v>
      </c>
      <c r="F352">
        <v>3</v>
      </c>
      <c r="G352" s="58" t="s">
        <v>622</v>
      </c>
      <c r="H352">
        <v>6</v>
      </c>
      <c r="I352" s="44" t="s">
        <v>420</v>
      </c>
      <c r="J352">
        <v>7.8</v>
      </c>
      <c r="K352">
        <v>1200</v>
      </c>
      <c r="L352">
        <v>133</v>
      </c>
      <c r="M352">
        <v>1</v>
      </c>
      <c r="N352">
        <v>12</v>
      </c>
      <c r="O352">
        <v>3</v>
      </c>
      <c r="P352">
        <v>25</v>
      </c>
      <c r="Q352" t="s">
        <v>450</v>
      </c>
      <c r="R352">
        <v>1188</v>
      </c>
      <c r="S352">
        <v>3</v>
      </c>
      <c r="T352" t="s">
        <v>446</v>
      </c>
      <c r="U352">
        <v>503</v>
      </c>
      <c r="X352">
        <v>1</v>
      </c>
      <c r="Y352">
        <v>74</v>
      </c>
      <c r="Z352" t="s">
        <v>14</v>
      </c>
    </row>
    <row r="353" spans="1:26" x14ac:dyDescent="0.25">
      <c r="A353" s="62" t="s">
        <v>349</v>
      </c>
      <c r="B353" s="68" t="s">
        <v>369</v>
      </c>
      <c r="C353">
        <v>9.36</v>
      </c>
      <c r="D353">
        <v>11</v>
      </c>
      <c r="E353" s="99" t="s">
        <v>101</v>
      </c>
      <c r="F353">
        <v>4</v>
      </c>
      <c r="G353" s="56" t="s">
        <v>116</v>
      </c>
      <c r="H353">
        <v>7</v>
      </c>
      <c r="I353" s="46" t="s">
        <v>422</v>
      </c>
      <c r="J353">
        <v>8</v>
      </c>
      <c r="K353">
        <v>1200</v>
      </c>
      <c r="L353">
        <v>121</v>
      </c>
      <c r="M353">
        <v>1</v>
      </c>
      <c r="N353">
        <v>12</v>
      </c>
      <c r="O353">
        <v>3</v>
      </c>
      <c r="P353">
        <v>25</v>
      </c>
      <c r="Q353" t="s">
        <v>450</v>
      </c>
      <c r="R353">
        <v>1110</v>
      </c>
      <c r="S353">
        <v>3</v>
      </c>
      <c r="T353" t="s">
        <v>446</v>
      </c>
      <c r="U353">
        <v>503</v>
      </c>
      <c r="X353" t="s">
        <v>464</v>
      </c>
      <c r="Y353">
        <v>60</v>
      </c>
      <c r="Z353" t="s">
        <v>166</v>
      </c>
    </row>
    <row r="354" spans="1:26" x14ac:dyDescent="0.25">
      <c r="A354" s="62" t="s">
        <v>349</v>
      </c>
      <c r="B354" s="90" t="s">
        <v>358</v>
      </c>
      <c r="C354">
        <v>9.3699999999999992</v>
      </c>
      <c r="D354">
        <v>1</v>
      </c>
      <c r="E354" s="95" t="s">
        <v>63</v>
      </c>
      <c r="F354">
        <v>5</v>
      </c>
      <c r="G354" s="95" t="s">
        <v>63</v>
      </c>
      <c r="H354">
        <v>1</v>
      </c>
      <c r="I354" s="46" t="s">
        <v>422</v>
      </c>
      <c r="J354">
        <v>6</v>
      </c>
      <c r="K354">
        <v>1200</v>
      </c>
      <c r="L354">
        <v>127</v>
      </c>
      <c r="M354">
        <v>1</v>
      </c>
      <c r="N354">
        <v>16</v>
      </c>
      <c r="O354">
        <v>7</v>
      </c>
      <c r="P354">
        <v>25</v>
      </c>
      <c r="Q354" t="s">
        <v>455</v>
      </c>
      <c r="R354">
        <v>1056</v>
      </c>
      <c r="S354">
        <v>3</v>
      </c>
      <c r="T354" t="s">
        <v>446</v>
      </c>
      <c r="U354">
        <v>847</v>
      </c>
      <c r="X354" t="s">
        <v>464</v>
      </c>
      <c r="Y354">
        <v>72</v>
      </c>
      <c r="Z354" t="s">
        <v>30</v>
      </c>
    </row>
    <row r="355" spans="1:26" x14ac:dyDescent="0.25">
      <c r="A355" s="62" t="s">
        <v>349</v>
      </c>
      <c r="B355" s="87" t="s">
        <v>353</v>
      </c>
      <c r="C355">
        <v>9.4</v>
      </c>
      <c r="D355">
        <v>2</v>
      </c>
      <c r="E355" s="100" t="s">
        <v>84</v>
      </c>
      <c r="F355">
        <v>4</v>
      </c>
      <c r="G355" s="95" t="s">
        <v>63</v>
      </c>
      <c r="H355">
        <v>1</v>
      </c>
      <c r="I355" s="45" t="s">
        <v>421</v>
      </c>
      <c r="J355">
        <v>3.1</v>
      </c>
      <c r="K355">
        <v>1200</v>
      </c>
      <c r="L355">
        <v>122</v>
      </c>
      <c r="M355">
        <v>1</v>
      </c>
      <c r="N355">
        <v>16</v>
      </c>
      <c r="O355">
        <v>4</v>
      </c>
      <c r="P355">
        <v>25</v>
      </c>
      <c r="Q355" t="s">
        <v>455</v>
      </c>
      <c r="R355">
        <v>1226</v>
      </c>
      <c r="S355">
        <v>3</v>
      </c>
      <c r="T355" t="s">
        <v>446</v>
      </c>
      <c r="U355">
        <v>597</v>
      </c>
      <c r="X355" t="s">
        <v>456</v>
      </c>
      <c r="Y355">
        <v>67</v>
      </c>
      <c r="Z355" t="s">
        <v>184</v>
      </c>
    </row>
    <row r="356" spans="1:26" x14ac:dyDescent="0.25">
      <c r="A356" s="62" t="s">
        <v>349</v>
      </c>
      <c r="B356" s="65" t="s">
        <v>383</v>
      </c>
      <c r="C356">
        <v>9.4</v>
      </c>
      <c r="D356">
        <v>7</v>
      </c>
      <c r="E356" s="96" t="s">
        <v>58</v>
      </c>
      <c r="F356">
        <v>3</v>
      </c>
      <c r="G356" s="59" t="s">
        <v>53</v>
      </c>
      <c r="H356">
        <v>1</v>
      </c>
      <c r="I356" s="44" t="s">
        <v>420</v>
      </c>
      <c r="J356">
        <v>4.3</v>
      </c>
      <c r="K356">
        <v>1200</v>
      </c>
      <c r="L356">
        <v>121</v>
      </c>
      <c r="M356">
        <v>1</v>
      </c>
      <c r="N356">
        <v>2</v>
      </c>
      <c r="O356">
        <v>4</v>
      </c>
      <c r="P356">
        <v>25</v>
      </c>
      <c r="Q356" t="s">
        <v>445</v>
      </c>
      <c r="R356">
        <v>1167</v>
      </c>
      <c r="S356">
        <v>3</v>
      </c>
      <c r="T356" t="s">
        <v>446</v>
      </c>
      <c r="U356">
        <v>561</v>
      </c>
      <c r="X356" t="s">
        <v>431</v>
      </c>
      <c r="Y356">
        <v>61</v>
      </c>
      <c r="Z356" t="s">
        <v>45</v>
      </c>
    </row>
    <row r="357" spans="1:26" x14ac:dyDescent="0.25">
      <c r="A357" s="62" t="s">
        <v>349</v>
      </c>
      <c r="B357" s="88" t="s">
        <v>377</v>
      </c>
      <c r="C357">
        <v>9.44</v>
      </c>
      <c r="D357">
        <v>4</v>
      </c>
      <c r="E357" s="56" t="s">
        <v>116</v>
      </c>
      <c r="F357">
        <v>1</v>
      </c>
      <c r="G357" s="98" t="s">
        <v>471</v>
      </c>
      <c r="H357">
        <v>8</v>
      </c>
      <c r="I357" s="46" t="s">
        <v>422</v>
      </c>
      <c r="J357">
        <v>13</v>
      </c>
      <c r="K357">
        <v>1200</v>
      </c>
      <c r="L357">
        <v>125</v>
      </c>
      <c r="M357">
        <v>1</v>
      </c>
      <c r="N357">
        <v>9</v>
      </c>
      <c r="O357">
        <v>7</v>
      </c>
      <c r="P357">
        <v>25</v>
      </c>
      <c r="Q357" t="s">
        <v>450</v>
      </c>
      <c r="R357">
        <v>1032</v>
      </c>
      <c r="S357">
        <v>4</v>
      </c>
      <c r="T357" t="s">
        <v>446</v>
      </c>
      <c r="U357">
        <v>821</v>
      </c>
      <c r="X357">
        <v>3</v>
      </c>
      <c r="Y357">
        <v>52</v>
      </c>
      <c r="Z357" t="s">
        <v>20</v>
      </c>
    </row>
    <row r="358" spans="1:26" x14ac:dyDescent="0.25">
      <c r="A358" s="62" t="s">
        <v>349</v>
      </c>
      <c r="B358" s="86" t="s">
        <v>350</v>
      </c>
      <c r="C358">
        <v>9.4600000000000009</v>
      </c>
      <c r="D358">
        <v>10</v>
      </c>
      <c r="E358" s="94" t="s">
        <v>38</v>
      </c>
      <c r="F358">
        <v>1</v>
      </c>
      <c r="G358" s="70" t="s">
        <v>19</v>
      </c>
      <c r="H358">
        <v>6</v>
      </c>
      <c r="I358" s="44" t="s">
        <v>420</v>
      </c>
      <c r="J358">
        <v>5.3</v>
      </c>
      <c r="K358">
        <v>1200</v>
      </c>
      <c r="L358">
        <v>127</v>
      </c>
      <c r="M358">
        <v>1</v>
      </c>
      <c r="N358">
        <v>25</v>
      </c>
      <c r="O358">
        <v>6</v>
      </c>
      <c r="P358">
        <v>25</v>
      </c>
      <c r="Q358" t="s">
        <v>461</v>
      </c>
      <c r="R358">
        <v>1180</v>
      </c>
      <c r="S358">
        <v>3</v>
      </c>
      <c r="T358" t="s">
        <v>446</v>
      </c>
      <c r="U358">
        <v>786</v>
      </c>
      <c r="X358" t="s">
        <v>480</v>
      </c>
      <c r="Y358">
        <v>72</v>
      </c>
      <c r="Z358" t="s">
        <v>39</v>
      </c>
    </row>
    <row r="359" spans="1:26" x14ac:dyDescent="0.25">
      <c r="A359" s="62" t="s">
        <v>349</v>
      </c>
      <c r="B359" s="86" t="s">
        <v>350</v>
      </c>
      <c r="C359">
        <v>9.48</v>
      </c>
      <c r="D359">
        <v>10</v>
      </c>
      <c r="E359" s="94" t="s">
        <v>38</v>
      </c>
      <c r="F359">
        <v>6</v>
      </c>
      <c r="G359" s="70" t="s">
        <v>19</v>
      </c>
      <c r="H359">
        <v>8</v>
      </c>
      <c r="I359" s="45" t="s">
        <v>421</v>
      </c>
      <c r="J359">
        <v>5.5</v>
      </c>
      <c r="K359">
        <v>1200</v>
      </c>
      <c r="L359">
        <v>135</v>
      </c>
      <c r="M359">
        <v>1</v>
      </c>
      <c r="N359">
        <v>16</v>
      </c>
      <c r="O359">
        <v>7</v>
      </c>
      <c r="P359">
        <v>25</v>
      </c>
      <c r="Q359" t="s">
        <v>455</v>
      </c>
      <c r="R359">
        <v>1178</v>
      </c>
      <c r="S359">
        <v>3</v>
      </c>
      <c r="T359" t="s">
        <v>446</v>
      </c>
      <c r="U359">
        <v>847</v>
      </c>
      <c r="X359" t="s">
        <v>456</v>
      </c>
      <c r="Y359">
        <v>80</v>
      </c>
      <c r="Z359" t="s">
        <v>39</v>
      </c>
    </row>
    <row r="360" spans="1:26" x14ac:dyDescent="0.25">
      <c r="A360" s="62" t="s">
        <v>349</v>
      </c>
      <c r="B360" s="65" t="s">
        <v>383</v>
      </c>
      <c r="C360">
        <v>9.48</v>
      </c>
      <c r="D360">
        <v>7</v>
      </c>
      <c r="E360" s="96" t="s">
        <v>58</v>
      </c>
      <c r="F360">
        <v>2</v>
      </c>
      <c r="G360" s="59" t="s">
        <v>53</v>
      </c>
      <c r="H360">
        <v>11</v>
      </c>
      <c r="I360" s="46" t="s">
        <v>422</v>
      </c>
      <c r="J360">
        <v>9.8000000000000007</v>
      </c>
      <c r="K360">
        <v>1200</v>
      </c>
      <c r="L360">
        <v>120</v>
      </c>
      <c r="M360">
        <v>1</v>
      </c>
      <c r="N360">
        <v>30</v>
      </c>
      <c r="O360">
        <v>4</v>
      </c>
      <c r="P360">
        <v>25</v>
      </c>
      <c r="Q360" t="s">
        <v>445</v>
      </c>
      <c r="R360">
        <v>1155</v>
      </c>
      <c r="S360">
        <v>3</v>
      </c>
      <c r="T360" t="s">
        <v>446</v>
      </c>
      <c r="U360">
        <v>638</v>
      </c>
      <c r="X360" t="s">
        <v>914</v>
      </c>
      <c r="Y360">
        <v>62</v>
      </c>
      <c r="Z360" t="s">
        <v>45</v>
      </c>
    </row>
    <row r="361" spans="1:26" x14ac:dyDescent="0.25">
      <c r="A361" s="62" t="s">
        <v>349</v>
      </c>
      <c r="B361" s="90" t="s">
        <v>358</v>
      </c>
      <c r="C361">
        <v>9.49</v>
      </c>
      <c r="D361">
        <v>1</v>
      </c>
      <c r="E361" s="95" t="s">
        <v>63</v>
      </c>
      <c r="F361">
        <v>4</v>
      </c>
      <c r="G361" s="95" t="s">
        <v>63</v>
      </c>
      <c r="H361">
        <v>6</v>
      </c>
      <c r="I361" s="45" t="s">
        <v>421</v>
      </c>
      <c r="J361">
        <v>5.3</v>
      </c>
      <c r="K361">
        <v>1200</v>
      </c>
      <c r="L361">
        <v>127</v>
      </c>
      <c r="M361">
        <v>1</v>
      </c>
      <c r="N361">
        <v>26</v>
      </c>
      <c r="O361">
        <v>2</v>
      </c>
      <c r="P361">
        <v>25</v>
      </c>
      <c r="Q361" t="s">
        <v>461</v>
      </c>
      <c r="R361">
        <v>1046</v>
      </c>
      <c r="S361">
        <v>3</v>
      </c>
      <c r="T361" t="s">
        <v>435</v>
      </c>
      <c r="U361">
        <v>464</v>
      </c>
      <c r="X361" t="s">
        <v>464</v>
      </c>
      <c r="Y361">
        <v>75</v>
      </c>
      <c r="Z361" t="s">
        <v>30</v>
      </c>
    </row>
    <row r="362" spans="1:26" x14ac:dyDescent="0.25">
      <c r="A362" s="62" t="s">
        <v>349</v>
      </c>
      <c r="B362" s="68" t="s">
        <v>369</v>
      </c>
      <c r="C362">
        <v>9.5299999999999994</v>
      </c>
      <c r="D362">
        <v>11</v>
      </c>
      <c r="E362" s="99" t="s">
        <v>101</v>
      </c>
      <c r="F362">
        <v>7</v>
      </c>
      <c r="G362" s="97" t="s">
        <v>121</v>
      </c>
      <c r="H362">
        <v>3</v>
      </c>
      <c r="I362" s="45" t="s">
        <v>421</v>
      </c>
      <c r="J362">
        <v>3.3</v>
      </c>
      <c r="K362">
        <v>1200</v>
      </c>
      <c r="L362">
        <v>120</v>
      </c>
      <c r="M362">
        <v>1</v>
      </c>
      <c r="N362">
        <v>16</v>
      </c>
      <c r="O362">
        <v>7</v>
      </c>
      <c r="P362">
        <v>25</v>
      </c>
      <c r="Q362" t="s">
        <v>455</v>
      </c>
      <c r="R362">
        <v>1120</v>
      </c>
      <c r="S362">
        <v>3</v>
      </c>
      <c r="T362" t="s">
        <v>446</v>
      </c>
      <c r="U362">
        <v>847</v>
      </c>
      <c r="X362" t="s">
        <v>558</v>
      </c>
      <c r="Y362">
        <v>65</v>
      </c>
      <c r="Z362" t="s">
        <v>166</v>
      </c>
    </row>
    <row r="363" spans="1:26" x14ac:dyDescent="0.25">
      <c r="A363" s="62" t="s">
        <v>349</v>
      </c>
      <c r="B363" s="64" t="s">
        <v>355</v>
      </c>
      <c r="C363">
        <v>9.58</v>
      </c>
      <c r="D363">
        <v>3</v>
      </c>
      <c r="E363" s="97" t="s">
        <v>121</v>
      </c>
      <c r="F363">
        <v>2</v>
      </c>
      <c r="G363" s="97" t="s">
        <v>121</v>
      </c>
      <c r="H363">
        <v>10</v>
      </c>
      <c r="I363" s="47" t="s">
        <v>423</v>
      </c>
      <c r="J363">
        <v>18</v>
      </c>
      <c r="K363">
        <v>1200</v>
      </c>
      <c r="L363">
        <v>127</v>
      </c>
      <c r="M363">
        <v>1</v>
      </c>
      <c r="N363">
        <v>22</v>
      </c>
      <c r="O363">
        <v>1</v>
      </c>
      <c r="P363">
        <v>25</v>
      </c>
      <c r="Q363" t="s">
        <v>461</v>
      </c>
      <c r="R363">
        <v>1108</v>
      </c>
      <c r="S363">
        <v>3</v>
      </c>
      <c r="T363" t="s">
        <v>435</v>
      </c>
      <c r="U363">
        <v>375</v>
      </c>
      <c r="X363" t="s">
        <v>662</v>
      </c>
      <c r="Y363">
        <v>67</v>
      </c>
      <c r="Z363" t="s">
        <v>85</v>
      </c>
    </row>
    <row r="364" spans="1:26" x14ac:dyDescent="0.25">
      <c r="A364" s="62" t="s">
        <v>349</v>
      </c>
      <c r="B364" s="91" t="s">
        <v>362</v>
      </c>
      <c r="C364">
        <v>9.6</v>
      </c>
      <c r="D364">
        <v>6</v>
      </c>
      <c r="E364" s="70" t="s">
        <v>19</v>
      </c>
      <c r="F364">
        <v>2</v>
      </c>
      <c r="G364" s="70" t="s">
        <v>19</v>
      </c>
      <c r="H364">
        <v>8</v>
      </c>
      <c r="I364" s="45" t="s">
        <v>421</v>
      </c>
      <c r="J364">
        <v>6.1</v>
      </c>
      <c r="K364">
        <v>1200</v>
      </c>
      <c r="L364">
        <v>131</v>
      </c>
      <c r="M364">
        <v>1</v>
      </c>
      <c r="N364">
        <v>9</v>
      </c>
      <c r="O364">
        <v>7</v>
      </c>
      <c r="P364">
        <v>25</v>
      </c>
      <c r="Q364" t="s">
        <v>450</v>
      </c>
      <c r="R364">
        <v>1119</v>
      </c>
      <c r="S364">
        <v>4</v>
      </c>
      <c r="T364" t="s">
        <v>446</v>
      </c>
      <c r="U364">
        <v>825</v>
      </c>
      <c r="X364" t="s">
        <v>480</v>
      </c>
      <c r="Y364">
        <v>56</v>
      </c>
      <c r="Z364" t="s">
        <v>89</v>
      </c>
    </row>
    <row r="365" spans="1:26" x14ac:dyDescent="0.25">
      <c r="A365" s="62" t="s">
        <v>349</v>
      </c>
      <c r="B365" s="68" t="s">
        <v>369</v>
      </c>
      <c r="C365">
        <v>9.6</v>
      </c>
      <c r="D365">
        <v>11</v>
      </c>
      <c r="E365" s="99" t="s">
        <v>101</v>
      </c>
      <c r="F365">
        <v>3</v>
      </c>
      <c r="G365" s="97" t="s">
        <v>121</v>
      </c>
      <c r="H365">
        <v>7</v>
      </c>
      <c r="I365" s="46" t="s">
        <v>422</v>
      </c>
      <c r="J365">
        <v>10</v>
      </c>
      <c r="K365">
        <v>1200</v>
      </c>
      <c r="L365">
        <v>119</v>
      </c>
      <c r="M365">
        <v>1</v>
      </c>
      <c r="N365">
        <v>25</v>
      </c>
      <c r="O365">
        <v>6</v>
      </c>
      <c r="P365">
        <v>25</v>
      </c>
      <c r="Q365" t="s">
        <v>461</v>
      </c>
      <c r="R365">
        <v>1117</v>
      </c>
      <c r="S365">
        <v>3</v>
      </c>
      <c r="T365" t="s">
        <v>446</v>
      </c>
      <c r="U365">
        <v>786</v>
      </c>
      <c r="X365" t="s">
        <v>480</v>
      </c>
      <c r="Y365">
        <v>64</v>
      </c>
      <c r="Z365" t="s">
        <v>166</v>
      </c>
    </row>
    <row r="366" spans="1:26" x14ac:dyDescent="0.25">
      <c r="A366" s="62" t="s">
        <v>349</v>
      </c>
      <c r="B366" s="87" t="s">
        <v>353</v>
      </c>
      <c r="C366">
        <v>9.61</v>
      </c>
      <c r="D366">
        <v>2</v>
      </c>
      <c r="E366" s="100" t="s">
        <v>84</v>
      </c>
      <c r="F366">
        <v>3</v>
      </c>
      <c r="G366" s="67" t="s">
        <v>93</v>
      </c>
      <c r="H366">
        <v>8</v>
      </c>
      <c r="I366" s="47" t="s">
        <v>423</v>
      </c>
      <c r="J366">
        <v>23</v>
      </c>
      <c r="K366">
        <v>1200</v>
      </c>
      <c r="L366">
        <v>124</v>
      </c>
      <c r="M366">
        <v>1</v>
      </c>
      <c r="N366">
        <v>14</v>
      </c>
      <c r="O366">
        <v>5</v>
      </c>
      <c r="P366">
        <v>25</v>
      </c>
      <c r="Q366" t="s">
        <v>455</v>
      </c>
      <c r="R366">
        <v>1232</v>
      </c>
      <c r="S366">
        <v>3</v>
      </c>
      <c r="T366" t="s">
        <v>446</v>
      </c>
      <c r="U366">
        <v>677</v>
      </c>
      <c r="X366">
        <v>2</v>
      </c>
      <c r="Y366">
        <v>64</v>
      </c>
      <c r="Z366" t="s">
        <v>184</v>
      </c>
    </row>
    <row r="367" spans="1:26" x14ac:dyDescent="0.25">
      <c r="A367" s="62" t="s">
        <v>349</v>
      </c>
      <c r="B367" s="86" t="s">
        <v>350</v>
      </c>
      <c r="C367">
        <v>9.6300000000000008</v>
      </c>
      <c r="D367">
        <v>10</v>
      </c>
      <c r="E367" s="94" t="s">
        <v>38</v>
      </c>
      <c r="F367">
        <v>1</v>
      </c>
      <c r="G367" s="109" t="s">
        <v>13</v>
      </c>
      <c r="H367">
        <v>6</v>
      </c>
      <c r="I367" s="45" t="s">
        <v>421</v>
      </c>
      <c r="J367">
        <v>3.2</v>
      </c>
      <c r="K367">
        <v>1200</v>
      </c>
      <c r="L367">
        <v>135</v>
      </c>
      <c r="M367">
        <v>1</v>
      </c>
      <c r="N367">
        <v>2</v>
      </c>
      <c r="O367">
        <v>4</v>
      </c>
      <c r="P367">
        <v>25</v>
      </c>
      <c r="Q367" t="s">
        <v>445</v>
      </c>
      <c r="R367">
        <v>1190</v>
      </c>
      <c r="S367">
        <v>4</v>
      </c>
      <c r="T367" t="s">
        <v>446</v>
      </c>
      <c r="U367">
        <v>559</v>
      </c>
      <c r="X367" t="s">
        <v>431</v>
      </c>
      <c r="Y367">
        <v>59</v>
      </c>
      <c r="Z367" t="s">
        <v>39</v>
      </c>
    </row>
    <row r="368" spans="1:26" x14ac:dyDescent="0.25">
      <c r="A368" s="62" t="s">
        <v>349</v>
      </c>
      <c r="B368" s="86" t="s">
        <v>350</v>
      </c>
      <c r="C368">
        <v>9.65</v>
      </c>
      <c r="D368">
        <v>10</v>
      </c>
      <c r="E368" s="94" t="s">
        <v>38</v>
      </c>
      <c r="F368">
        <v>6</v>
      </c>
      <c r="G368" s="99" t="s">
        <v>101</v>
      </c>
      <c r="H368">
        <v>10</v>
      </c>
      <c r="I368" s="44" t="s">
        <v>420</v>
      </c>
      <c r="J368">
        <v>11</v>
      </c>
      <c r="K368">
        <v>1200</v>
      </c>
      <c r="L368">
        <v>122</v>
      </c>
      <c r="M368">
        <v>1</v>
      </c>
      <c r="N368">
        <v>30</v>
      </c>
      <c r="O368">
        <v>4</v>
      </c>
      <c r="P368">
        <v>25</v>
      </c>
      <c r="Q368" t="s">
        <v>445</v>
      </c>
      <c r="R368">
        <v>1195</v>
      </c>
      <c r="S368">
        <v>3</v>
      </c>
      <c r="T368" t="s">
        <v>446</v>
      </c>
      <c r="U368">
        <v>638</v>
      </c>
      <c r="X368" t="s">
        <v>451</v>
      </c>
      <c r="Y368">
        <v>66</v>
      </c>
      <c r="Z368" t="s">
        <v>39</v>
      </c>
    </row>
    <row r="369" spans="1:26" x14ac:dyDescent="0.25">
      <c r="A369" s="62" t="s">
        <v>349</v>
      </c>
      <c r="B369" s="91" t="s">
        <v>362</v>
      </c>
      <c r="C369">
        <v>9.65</v>
      </c>
      <c r="D369">
        <v>6</v>
      </c>
      <c r="E369" s="70" t="s">
        <v>19</v>
      </c>
      <c r="F369">
        <v>2</v>
      </c>
      <c r="G369" s="70" t="s">
        <v>19</v>
      </c>
      <c r="H369">
        <v>7</v>
      </c>
      <c r="I369" s="45" t="s">
        <v>421</v>
      </c>
      <c r="J369">
        <v>5.6</v>
      </c>
      <c r="K369">
        <v>1200</v>
      </c>
      <c r="L369">
        <v>123</v>
      </c>
      <c r="M369">
        <v>1</v>
      </c>
      <c r="N369">
        <v>23</v>
      </c>
      <c r="O369">
        <v>4</v>
      </c>
      <c r="P369">
        <v>25</v>
      </c>
      <c r="Q369" t="s">
        <v>461</v>
      </c>
      <c r="R369">
        <v>1100</v>
      </c>
      <c r="S369">
        <v>4</v>
      </c>
      <c r="T369" t="s">
        <v>435</v>
      </c>
      <c r="U369">
        <v>615</v>
      </c>
      <c r="X369" t="s">
        <v>662</v>
      </c>
      <c r="Y369">
        <v>47</v>
      </c>
      <c r="Z369" t="s">
        <v>89</v>
      </c>
    </row>
    <row r="370" spans="1:26" x14ac:dyDescent="0.25">
      <c r="A370" s="62" t="s">
        <v>349</v>
      </c>
      <c r="B370" s="92" t="s">
        <v>371</v>
      </c>
      <c r="C370">
        <v>9.65</v>
      </c>
      <c r="D370">
        <v>8</v>
      </c>
      <c r="E370" s="104" t="s">
        <v>524</v>
      </c>
      <c r="F370">
        <v>1</v>
      </c>
      <c r="G370" s="104" t="s">
        <v>524</v>
      </c>
      <c r="H370">
        <v>5</v>
      </c>
      <c r="I370" s="45" t="s">
        <v>421</v>
      </c>
      <c r="J370">
        <v>4.8</v>
      </c>
      <c r="K370">
        <v>1200</v>
      </c>
      <c r="L370">
        <v>128</v>
      </c>
      <c r="M370">
        <v>1</v>
      </c>
      <c r="N370">
        <v>17</v>
      </c>
      <c r="O370">
        <v>9</v>
      </c>
      <c r="P370">
        <v>25</v>
      </c>
      <c r="Q370" t="s">
        <v>455</v>
      </c>
      <c r="R370">
        <v>1068</v>
      </c>
      <c r="S370">
        <v>4</v>
      </c>
      <c r="T370" t="s">
        <v>435</v>
      </c>
      <c r="U370">
        <v>30</v>
      </c>
      <c r="X370" t="s">
        <v>451</v>
      </c>
      <c r="Y370">
        <v>57</v>
      </c>
      <c r="Z370" t="s">
        <v>106</v>
      </c>
    </row>
    <row r="371" spans="1:26" x14ac:dyDescent="0.25">
      <c r="A371" s="62" t="s">
        <v>349</v>
      </c>
      <c r="B371" s="69" t="s">
        <v>379</v>
      </c>
      <c r="C371">
        <v>9.66</v>
      </c>
      <c r="D371">
        <v>5</v>
      </c>
      <c r="E371" s="59" t="s">
        <v>53</v>
      </c>
      <c r="F371">
        <v>4</v>
      </c>
      <c r="G371" s="59" t="s">
        <v>53</v>
      </c>
      <c r="H371">
        <v>1</v>
      </c>
      <c r="I371" s="45" t="s">
        <v>421</v>
      </c>
      <c r="J371">
        <v>10</v>
      </c>
      <c r="K371">
        <v>1200</v>
      </c>
      <c r="L371">
        <v>120</v>
      </c>
      <c r="M371">
        <v>1</v>
      </c>
      <c r="N371">
        <v>11</v>
      </c>
      <c r="O371">
        <v>6</v>
      </c>
      <c r="P371">
        <v>25</v>
      </c>
      <c r="Q371" t="s">
        <v>455</v>
      </c>
      <c r="R371">
        <v>1124</v>
      </c>
      <c r="S371">
        <v>3</v>
      </c>
      <c r="T371" t="s">
        <v>446</v>
      </c>
      <c r="U371">
        <v>755</v>
      </c>
      <c r="X371" t="s">
        <v>521</v>
      </c>
      <c r="Y371">
        <v>64</v>
      </c>
      <c r="Z371" t="s">
        <v>111</v>
      </c>
    </row>
    <row r="372" spans="1:26" x14ac:dyDescent="0.25">
      <c r="A372" s="62" t="s">
        <v>349</v>
      </c>
      <c r="B372" s="68" t="s">
        <v>369</v>
      </c>
      <c r="C372">
        <v>9.69</v>
      </c>
      <c r="D372">
        <v>11</v>
      </c>
      <c r="E372" s="99" t="s">
        <v>101</v>
      </c>
      <c r="F372">
        <v>3</v>
      </c>
      <c r="G372" s="56" t="s">
        <v>116</v>
      </c>
      <c r="H372">
        <v>10</v>
      </c>
      <c r="I372" s="46" t="s">
        <v>422</v>
      </c>
      <c r="J372">
        <v>17</v>
      </c>
      <c r="K372">
        <v>1200</v>
      </c>
      <c r="L372">
        <v>120</v>
      </c>
      <c r="M372">
        <v>1</v>
      </c>
      <c r="N372">
        <v>8</v>
      </c>
      <c r="O372">
        <v>1</v>
      </c>
      <c r="P372">
        <v>25</v>
      </c>
      <c r="Q372" t="s">
        <v>450</v>
      </c>
      <c r="R372">
        <v>1116</v>
      </c>
      <c r="S372">
        <v>3</v>
      </c>
      <c r="T372" t="s">
        <v>435</v>
      </c>
      <c r="U372">
        <v>335</v>
      </c>
      <c r="X372" t="s">
        <v>480</v>
      </c>
      <c r="Y372">
        <v>62</v>
      </c>
      <c r="Z372" t="s">
        <v>166</v>
      </c>
    </row>
    <row r="373" spans="1:26" x14ac:dyDescent="0.25">
      <c r="A373" s="62" t="s">
        <v>349</v>
      </c>
      <c r="B373" s="87" t="s">
        <v>353</v>
      </c>
      <c r="C373">
        <v>9.6999999999999993</v>
      </c>
      <c r="D373">
        <v>2</v>
      </c>
      <c r="E373" s="100" t="s">
        <v>84</v>
      </c>
      <c r="F373">
        <v>7</v>
      </c>
      <c r="G373" s="100" t="s">
        <v>84</v>
      </c>
      <c r="H373">
        <v>8</v>
      </c>
      <c r="I373" s="46" t="s">
        <v>422</v>
      </c>
      <c r="J373">
        <v>11</v>
      </c>
      <c r="K373">
        <v>1200</v>
      </c>
      <c r="L373">
        <v>121</v>
      </c>
      <c r="M373">
        <v>1</v>
      </c>
      <c r="N373">
        <v>30</v>
      </c>
      <c r="O373">
        <v>4</v>
      </c>
      <c r="P373">
        <v>25</v>
      </c>
      <c r="Q373" t="s">
        <v>445</v>
      </c>
      <c r="R373">
        <v>1225</v>
      </c>
      <c r="S373">
        <v>3</v>
      </c>
      <c r="T373" t="s">
        <v>446</v>
      </c>
      <c r="U373">
        <v>638</v>
      </c>
      <c r="X373" t="s">
        <v>464</v>
      </c>
      <c r="Y373">
        <v>65</v>
      </c>
      <c r="Z373" t="s">
        <v>184</v>
      </c>
    </row>
    <row r="374" spans="1:26" x14ac:dyDescent="0.25">
      <c r="A374" s="62" t="s">
        <v>349</v>
      </c>
      <c r="B374" s="86" t="s">
        <v>350</v>
      </c>
      <c r="C374">
        <v>9.7100000000000009</v>
      </c>
      <c r="D374">
        <v>10</v>
      </c>
      <c r="E374" s="94" t="s">
        <v>38</v>
      </c>
      <c r="F374">
        <v>1</v>
      </c>
      <c r="G374" s="109" t="s">
        <v>13</v>
      </c>
      <c r="H374">
        <v>1</v>
      </c>
      <c r="I374" s="44" t="s">
        <v>420</v>
      </c>
      <c r="J374">
        <v>1.4</v>
      </c>
      <c r="K374">
        <v>1200</v>
      </c>
      <c r="L374">
        <v>129</v>
      </c>
      <c r="M374">
        <v>1</v>
      </c>
      <c r="N374">
        <v>5</v>
      </c>
      <c r="O374">
        <v>3</v>
      </c>
      <c r="P374">
        <v>25</v>
      </c>
      <c r="Q374" t="s">
        <v>445</v>
      </c>
      <c r="R374">
        <v>1185</v>
      </c>
      <c r="S374">
        <v>4</v>
      </c>
      <c r="T374" t="s">
        <v>435</v>
      </c>
      <c r="U374">
        <v>479</v>
      </c>
      <c r="X374" t="s">
        <v>662</v>
      </c>
      <c r="Y374">
        <v>53</v>
      </c>
      <c r="Z374" t="s">
        <v>39</v>
      </c>
    </row>
    <row r="375" spans="1:26" x14ac:dyDescent="0.25">
      <c r="A375" s="62" t="s">
        <v>349</v>
      </c>
      <c r="B375" s="65" t="s">
        <v>383</v>
      </c>
      <c r="C375">
        <v>9.7100000000000009</v>
      </c>
      <c r="D375">
        <v>7</v>
      </c>
      <c r="E375" s="96" t="s">
        <v>58</v>
      </c>
      <c r="F375">
        <v>3</v>
      </c>
      <c r="G375" s="59" t="s">
        <v>53</v>
      </c>
      <c r="H375">
        <v>5</v>
      </c>
      <c r="I375" s="45" t="s">
        <v>421</v>
      </c>
      <c r="J375">
        <v>5.7</v>
      </c>
      <c r="K375">
        <v>1200</v>
      </c>
      <c r="L375">
        <v>122</v>
      </c>
      <c r="M375">
        <v>1</v>
      </c>
      <c r="N375">
        <v>21</v>
      </c>
      <c r="O375">
        <v>5</v>
      </c>
      <c r="P375">
        <v>25</v>
      </c>
      <c r="Q375" t="s">
        <v>461</v>
      </c>
      <c r="R375">
        <v>1159</v>
      </c>
      <c r="S375">
        <v>3</v>
      </c>
      <c r="T375" t="s">
        <v>446</v>
      </c>
      <c r="U375">
        <v>694</v>
      </c>
      <c r="X375" t="s">
        <v>431</v>
      </c>
      <c r="Y375">
        <v>65</v>
      </c>
      <c r="Z375" t="s">
        <v>45</v>
      </c>
    </row>
    <row r="376" spans="1:26" x14ac:dyDescent="0.25">
      <c r="A376" s="62" t="s">
        <v>349</v>
      </c>
      <c r="B376" s="87" t="s">
        <v>353</v>
      </c>
      <c r="C376">
        <v>9.7200000000000006</v>
      </c>
      <c r="D376">
        <v>2</v>
      </c>
      <c r="E376" s="100" t="s">
        <v>84</v>
      </c>
      <c r="F376">
        <v>4</v>
      </c>
      <c r="G376" s="108" t="s">
        <v>389</v>
      </c>
      <c r="H376">
        <v>12</v>
      </c>
      <c r="I376" s="47" t="s">
        <v>423</v>
      </c>
      <c r="J376">
        <v>19</v>
      </c>
      <c r="K376">
        <v>1200</v>
      </c>
      <c r="L376">
        <v>119</v>
      </c>
      <c r="M376">
        <v>1</v>
      </c>
      <c r="N376">
        <v>25</v>
      </c>
      <c r="O376">
        <v>6</v>
      </c>
      <c r="P376">
        <v>25</v>
      </c>
      <c r="Q376" t="s">
        <v>461</v>
      </c>
      <c r="R376">
        <v>1223</v>
      </c>
      <c r="S376">
        <v>3</v>
      </c>
      <c r="T376" t="s">
        <v>446</v>
      </c>
      <c r="U376">
        <v>786</v>
      </c>
      <c r="X376" t="s">
        <v>521</v>
      </c>
      <c r="Y376">
        <v>64</v>
      </c>
      <c r="Z376" t="s">
        <v>184</v>
      </c>
    </row>
    <row r="377" spans="1:26" x14ac:dyDescent="0.25">
      <c r="A377" s="62" t="s">
        <v>349</v>
      </c>
      <c r="B377" s="68" t="s">
        <v>369</v>
      </c>
      <c r="C377">
        <v>9.73</v>
      </c>
      <c r="D377">
        <v>11</v>
      </c>
      <c r="E377" s="99" t="s">
        <v>101</v>
      </c>
      <c r="F377">
        <v>1</v>
      </c>
      <c r="G377" s="109" t="s">
        <v>13</v>
      </c>
      <c r="H377">
        <v>6</v>
      </c>
      <c r="I377" s="45" t="s">
        <v>421</v>
      </c>
      <c r="J377">
        <v>2.6</v>
      </c>
      <c r="K377">
        <v>1200</v>
      </c>
      <c r="L377">
        <v>134</v>
      </c>
      <c r="M377">
        <v>1</v>
      </c>
      <c r="N377">
        <v>28</v>
      </c>
      <c r="O377">
        <v>5</v>
      </c>
      <c r="P377">
        <v>25</v>
      </c>
      <c r="Q377" t="s">
        <v>445</v>
      </c>
      <c r="R377">
        <v>1109</v>
      </c>
      <c r="S377">
        <v>4</v>
      </c>
      <c r="T377" t="s">
        <v>446</v>
      </c>
      <c r="U377">
        <v>713</v>
      </c>
      <c r="X377" t="s">
        <v>591</v>
      </c>
      <c r="Y377">
        <v>58</v>
      </c>
      <c r="Z377" t="s">
        <v>166</v>
      </c>
    </row>
    <row r="378" spans="1:26" x14ac:dyDescent="0.25">
      <c r="A378" s="62" t="s">
        <v>349</v>
      </c>
      <c r="B378" s="68" t="s">
        <v>369</v>
      </c>
      <c r="C378">
        <v>9.73</v>
      </c>
      <c r="D378">
        <v>11</v>
      </c>
      <c r="E378" s="99" t="s">
        <v>101</v>
      </c>
      <c r="F378">
        <v>3</v>
      </c>
      <c r="G378" s="56" t="s">
        <v>116</v>
      </c>
      <c r="H378">
        <v>12</v>
      </c>
      <c r="I378" s="47" t="s">
        <v>423</v>
      </c>
      <c r="J378">
        <v>10</v>
      </c>
      <c r="K378">
        <v>1200</v>
      </c>
      <c r="L378">
        <v>120</v>
      </c>
      <c r="M378">
        <v>1</v>
      </c>
      <c r="N378">
        <v>22</v>
      </c>
      <c r="O378">
        <v>1</v>
      </c>
      <c r="P378">
        <v>25</v>
      </c>
      <c r="Q378" t="s">
        <v>461</v>
      </c>
      <c r="R378">
        <v>1109</v>
      </c>
      <c r="S378">
        <v>3</v>
      </c>
      <c r="T378" t="s">
        <v>435</v>
      </c>
      <c r="U378">
        <v>374</v>
      </c>
      <c r="X378" t="s">
        <v>480</v>
      </c>
      <c r="Y378">
        <v>62</v>
      </c>
      <c r="Z378" t="s">
        <v>166</v>
      </c>
    </row>
    <row r="379" spans="1:26" x14ac:dyDescent="0.25">
      <c r="A379" s="62" t="s">
        <v>349</v>
      </c>
      <c r="B379" s="69" t="s">
        <v>379</v>
      </c>
      <c r="C379">
        <v>9.7799999999999994</v>
      </c>
      <c r="D379">
        <v>5</v>
      </c>
      <c r="E379" s="59" t="s">
        <v>53</v>
      </c>
      <c r="F379">
        <v>6</v>
      </c>
      <c r="G379" s="59" t="s">
        <v>53</v>
      </c>
      <c r="H379">
        <v>4</v>
      </c>
      <c r="I379" s="46" t="s">
        <v>422</v>
      </c>
      <c r="J379">
        <v>12</v>
      </c>
      <c r="K379">
        <v>1200</v>
      </c>
      <c r="L379">
        <v>121</v>
      </c>
      <c r="M379">
        <v>1</v>
      </c>
      <c r="N379">
        <v>9</v>
      </c>
      <c r="O379">
        <v>7</v>
      </c>
      <c r="P379">
        <v>25</v>
      </c>
      <c r="Q379" t="s">
        <v>450</v>
      </c>
      <c r="R379">
        <v>1121</v>
      </c>
      <c r="S379">
        <v>3</v>
      </c>
      <c r="T379" t="s">
        <v>446</v>
      </c>
      <c r="U379">
        <v>827</v>
      </c>
      <c r="X379" t="s">
        <v>456</v>
      </c>
      <c r="Y379">
        <v>64</v>
      </c>
      <c r="Z379" t="s">
        <v>111</v>
      </c>
    </row>
    <row r="380" spans="1:26" x14ac:dyDescent="0.25">
      <c r="A380" s="62" t="s">
        <v>349</v>
      </c>
      <c r="B380" s="90" t="s">
        <v>358</v>
      </c>
      <c r="C380">
        <v>9.7899999999999991</v>
      </c>
      <c r="D380">
        <v>1</v>
      </c>
      <c r="E380" s="95" t="s">
        <v>63</v>
      </c>
      <c r="F380">
        <v>5</v>
      </c>
      <c r="G380" s="95" t="s">
        <v>63</v>
      </c>
      <c r="H380">
        <v>4</v>
      </c>
      <c r="I380" s="46" t="s">
        <v>422</v>
      </c>
      <c r="J380">
        <v>8.1</v>
      </c>
      <c r="K380">
        <v>1200</v>
      </c>
      <c r="L380">
        <v>133</v>
      </c>
      <c r="M380">
        <v>1</v>
      </c>
      <c r="N380">
        <v>8</v>
      </c>
      <c r="O380">
        <v>1</v>
      </c>
      <c r="P380">
        <v>25</v>
      </c>
      <c r="Q380" t="s">
        <v>450</v>
      </c>
      <c r="R380">
        <v>1038</v>
      </c>
      <c r="S380">
        <v>3</v>
      </c>
      <c r="T380" t="s">
        <v>435</v>
      </c>
      <c r="U380">
        <v>335</v>
      </c>
      <c r="X380" t="s">
        <v>464</v>
      </c>
      <c r="Y380">
        <v>75</v>
      </c>
      <c r="Z380" t="s">
        <v>30</v>
      </c>
    </row>
    <row r="381" spans="1:26" x14ac:dyDescent="0.25">
      <c r="A381" s="62" t="s">
        <v>349</v>
      </c>
      <c r="B381" s="66" t="s">
        <v>374</v>
      </c>
      <c r="C381">
        <v>9.7899999999999991</v>
      </c>
      <c r="D381">
        <v>9</v>
      </c>
      <c r="E381" s="98" t="s">
        <v>471</v>
      </c>
      <c r="F381">
        <v>2</v>
      </c>
      <c r="G381" s="98" t="s">
        <v>471</v>
      </c>
      <c r="H381">
        <v>3</v>
      </c>
      <c r="I381" s="45" t="s">
        <v>421</v>
      </c>
      <c r="J381">
        <v>4.4000000000000004</v>
      </c>
      <c r="K381">
        <v>1200</v>
      </c>
      <c r="L381">
        <v>121</v>
      </c>
      <c r="M381">
        <v>1</v>
      </c>
      <c r="N381">
        <v>19</v>
      </c>
      <c r="O381">
        <v>3</v>
      </c>
      <c r="P381">
        <v>25</v>
      </c>
      <c r="Q381" t="s">
        <v>455</v>
      </c>
      <c r="R381">
        <v>1117</v>
      </c>
      <c r="S381">
        <v>3</v>
      </c>
      <c r="T381" t="s">
        <v>446</v>
      </c>
      <c r="U381">
        <v>522</v>
      </c>
      <c r="X381" t="s">
        <v>480</v>
      </c>
      <c r="Y381">
        <v>67</v>
      </c>
      <c r="Z381" t="s">
        <v>692</v>
      </c>
    </row>
    <row r="382" spans="1:26" x14ac:dyDescent="0.25">
      <c r="A382" s="62" t="s">
        <v>349</v>
      </c>
      <c r="B382" s="89" t="s">
        <v>365</v>
      </c>
      <c r="C382">
        <v>9.81</v>
      </c>
      <c r="D382">
        <v>12</v>
      </c>
      <c r="E382" s="67" t="s">
        <v>93</v>
      </c>
      <c r="F382">
        <v>2</v>
      </c>
      <c r="G382" s="58" t="s">
        <v>622</v>
      </c>
      <c r="H382">
        <v>1</v>
      </c>
      <c r="I382" s="44" t="s">
        <v>420</v>
      </c>
      <c r="J382">
        <v>4.2</v>
      </c>
      <c r="K382">
        <v>1200</v>
      </c>
      <c r="L382">
        <v>127</v>
      </c>
      <c r="M382">
        <v>1</v>
      </c>
      <c r="N382">
        <v>5</v>
      </c>
      <c r="O382">
        <v>3</v>
      </c>
      <c r="P382">
        <v>25</v>
      </c>
      <c r="Q382" t="s">
        <v>445</v>
      </c>
      <c r="R382">
        <v>1190</v>
      </c>
      <c r="S382">
        <v>3</v>
      </c>
      <c r="T382" t="s">
        <v>435</v>
      </c>
      <c r="U382">
        <v>484</v>
      </c>
      <c r="X382" t="s">
        <v>662</v>
      </c>
      <c r="Y382">
        <v>72</v>
      </c>
      <c r="Z382" t="s">
        <v>14</v>
      </c>
    </row>
    <row r="383" spans="1:26" x14ac:dyDescent="0.25">
      <c r="A383" s="62" t="s">
        <v>349</v>
      </c>
      <c r="B383" s="91" t="s">
        <v>362</v>
      </c>
      <c r="C383">
        <v>9.86</v>
      </c>
      <c r="D383">
        <v>6</v>
      </c>
      <c r="E383" s="70" t="s">
        <v>19</v>
      </c>
      <c r="F383">
        <v>1</v>
      </c>
      <c r="G383" s="70" t="s">
        <v>19</v>
      </c>
      <c r="H383">
        <v>9</v>
      </c>
      <c r="I383" s="44" t="s">
        <v>420</v>
      </c>
      <c r="J383">
        <v>3.1</v>
      </c>
      <c r="K383">
        <v>1200</v>
      </c>
      <c r="L383">
        <v>125</v>
      </c>
      <c r="M383">
        <v>1</v>
      </c>
      <c r="N383">
        <v>14</v>
      </c>
      <c r="O383">
        <v>5</v>
      </c>
      <c r="P383">
        <v>25</v>
      </c>
      <c r="Q383" t="s">
        <v>455</v>
      </c>
      <c r="R383">
        <v>1105</v>
      </c>
      <c r="S383">
        <v>4</v>
      </c>
      <c r="T383" t="s">
        <v>446</v>
      </c>
      <c r="U383">
        <v>674</v>
      </c>
      <c r="X383" t="s">
        <v>451</v>
      </c>
      <c r="Y383">
        <v>49</v>
      </c>
      <c r="Z383" t="s">
        <v>89</v>
      </c>
    </row>
    <row r="384" spans="1:26" x14ac:dyDescent="0.25">
      <c r="A384" s="62" t="s">
        <v>349</v>
      </c>
      <c r="B384" s="87" t="s">
        <v>353</v>
      </c>
      <c r="C384">
        <v>9.89</v>
      </c>
      <c r="D384">
        <v>2</v>
      </c>
      <c r="E384" s="100" t="s">
        <v>84</v>
      </c>
      <c r="F384">
        <v>1</v>
      </c>
      <c r="G384" s="100" t="s">
        <v>84</v>
      </c>
      <c r="H384">
        <v>5</v>
      </c>
      <c r="I384" s="46" t="s">
        <v>422</v>
      </c>
      <c r="J384">
        <v>5.8</v>
      </c>
      <c r="K384">
        <v>1200</v>
      </c>
      <c r="L384">
        <v>122</v>
      </c>
      <c r="M384">
        <v>1</v>
      </c>
      <c r="N384">
        <v>10</v>
      </c>
      <c r="O384">
        <v>9</v>
      </c>
      <c r="P384">
        <v>25</v>
      </c>
      <c r="Q384" t="s">
        <v>450</v>
      </c>
      <c r="R384">
        <v>1228</v>
      </c>
      <c r="S384">
        <v>3</v>
      </c>
      <c r="T384" t="s">
        <v>435</v>
      </c>
      <c r="U384">
        <v>18</v>
      </c>
      <c r="X384" t="s">
        <v>456</v>
      </c>
      <c r="Y384">
        <v>66</v>
      </c>
      <c r="Z384" t="s">
        <v>184</v>
      </c>
    </row>
    <row r="385" spans="1:26" x14ac:dyDescent="0.25">
      <c r="A385" s="62" t="s">
        <v>349</v>
      </c>
      <c r="B385" s="90" t="s">
        <v>358</v>
      </c>
      <c r="C385">
        <v>9.89</v>
      </c>
      <c r="D385">
        <v>1</v>
      </c>
      <c r="E385" s="95" t="s">
        <v>63</v>
      </c>
      <c r="F385">
        <v>8</v>
      </c>
      <c r="G385" s="100" t="s">
        <v>84</v>
      </c>
      <c r="H385">
        <v>10</v>
      </c>
      <c r="I385" s="47" t="s">
        <v>423</v>
      </c>
      <c r="J385">
        <v>14</v>
      </c>
      <c r="K385">
        <v>1200</v>
      </c>
      <c r="L385">
        <v>129</v>
      </c>
      <c r="M385">
        <v>1</v>
      </c>
      <c r="N385">
        <v>25</v>
      </c>
      <c r="O385">
        <v>6</v>
      </c>
      <c r="P385">
        <v>25</v>
      </c>
      <c r="Q385" t="s">
        <v>461</v>
      </c>
      <c r="R385">
        <v>1058</v>
      </c>
      <c r="S385">
        <v>3</v>
      </c>
      <c r="T385" t="s">
        <v>446</v>
      </c>
      <c r="U385">
        <v>786</v>
      </c>
      <c r="X385" t="s">
        <v>519</v>
      </c>
      <c r="Y385">
        <v>74</v>
      </c>
      <c r="Z385" t="s">
        <v>30</v>
      </c>
    </row>
    <row r="386" spans="1:26" x14ac:dyDescent="0.25">
      <c r="A386" s="62" t="s">
        <v>349</v>
      </c>
      <c r="B386" s="64" t="s">
        <v>355</v>
      </c>
      <c r="C386">
        <v>9.9</v>
      </c>
      <c r="D386">
        <v>3</v>
      </c>
      <c r="E386" s="97" t="s">
        <v>121</v>
      </c>
      <c r="F386">
        <v>6</v>
      </c>
      <c r="G386" s="70" t="s">
        <v>19</v>
      </c>
      <c r="H386">
        <v>2</v>
      </c>
      <c r="I386" s="46" t="s">
        <v>422</v>
      </c>
      <c r="J386">
        <v>6</v>
      </c>
      <c r="K386">
        <v>1200</v>
      </c>
      <c r="L386">
        <v>127</v>
      </c>
      <c r="M386">
        <v>1</v>
      </c>
      <c r="N386">
        <v>8</v>
      </c>
      <c r="O386">
        <v>1</v>
      </c>
      <c r="P386">
        <v>25</v>
      </c>
      <c r="Q386" t="s">
        <v>450</v>
      </c>
      <c r="R386">
        <v>1104</v>
      </c>
      <c r="S386">
        <v>3</v>
      </c>
      <c r="T386" t="s">
        <v>435</v>
      </c>
      <c r="U386">
        <v>335</v>
      </c>
      <c r="X386" t="s">
        <v>456</v>
      </c>
      <c r="Y386">
        <v>69</v>
      </c>
      <c r="Z386" t="s">
        <v>85</v>
      </c>
    </row>
    <row r="387" spans="1:26" x14ac:dyDescent="0.25">
      <c r="A387" s="62" t="s">
        <v>349</v>
      </c>
      <c r="B387" s="88" t="s">
        <v>377</v>
      </c>
      <c r="C387">
        <v>9.94</v>
      </c>
      <c r="D387">
        <v>4</v>
      </c>
      <c r="E387" s="56" t="s">
        <v>116</v>
      </c>
      <c r="F387">
        <v>7</v>
      </c>
      <c r="G387" s="67" t="s">
        <v>93</v>
      </c>
      <c r="H387">
        <v>11</v>
      </c>
      <c r="I387" s="47" t="s">
        <v>423</v>
      </c>
      <c r="J387">
        <v>14</v>
      </c>
      <c r="K387">
        <v>1200</v>
      </c>
      <c r="L387">
        <v>127</v>
      </c>
      <c r="M387">
        <v>1</v>
      </c>
      <c r="N387">
        <v>25</v>
      </c>
      <c r="O387">
        <v>6</v>
      </c>
      <c r="P387">
        <v>25</v>
      </c>
      <c r="Q387" t="s">
        <v>461</v>
      </c>
      <c r="R387">
        <v>1044</v>
      </c>
      <c r="S387">
        <v>4</v>
      </c>
      <c r="T387" t="s">
        <v>446</v>
      </c>
      <c r="U387">
        <v>780</v>
      </c>
      <c r="X387" t="s">
        <v>456</v>
      </c>
      <c r="Y387">
        <v>52</v>
      </c>
      <c r="Z387" t="s">
        <v>20</v>
      </c>
    </row>
    <row r="388" spans="1:26" x14ac:dyDescent="0.25">
      <c r="A388" s="62" t="s">
        <v>349</v>
      </c>
      <c r="B388" s="69" t="s">
        <v>379</v>
      </c>
      <c r="C388">
        <v>9.98</v>
      </c>
      <c r="D388">
        <v>5</v>
      </c>
      <c r="E388" s="59" t="s">
        <v>53</v>
      </c>
      <c r="F388">
        <v>4</v>
      </c>
      <c r="G388" s="98" t="s">
        <v>471</v>
      </c>
      <c r="H388">
        <v>6</v>
      </c>
      <c r="I388" s="46" t="s">
        <v>422</v>
      </c>
      <c r="J388">
        <v>97</v>
      </c>
      <c r="K388">
        <v>1200</v>
      </c>
      <c r="L388">
        <v>120</v>
      </c>
      <c r="M388">
        <v>1</v>
      </c>
      <c r="N388">
        <v>28</v>
      </c>
      <c r="O388">
        <v>5</v>
      </c>
      <c r="P388">
        <v>25</v>
      </c>
      <c r="Q388" t="s">
        <v>445</v>
      </c>
      <c r="R388">
        <v>1131</v>
      </c>
      <c r="S388">
        <v>3</v>
      </c>
      <c r="T388" t="s">
        <v>446</v>
      </c>
      <c r="U388">
        <v>716</v>
      </c>
      <c r="X388" t="s">
        <v>521</v>
      </c>
      <c r="Y388">
        <v>64</v>
      </c>
      <c r="Z388" t="s">
        <v>111</v>
      </c>
    </row>
    <row r="389" spans="1:26" x14ac:dyDescent="0.25">
      <c r="A389" s="62" t="s">
        <v>349</v>
      </c>
      <c r="B389" s="64" t="s">
        <v>355</v>
      </c>
      <c r="C389">
        <v>10</v>
      </c>
      <c r="D389">
        <v>3</v>
      </c>
      <c r="E389" s="97" t="s">
        <v>121</v>
      </c>
      <c r="F389">
        <v>5</v>
      </c>
      <c r="G389" s="97" t="s">
        <v>121</v>
      </c>
      <c r="H389">
        <v>2</v>
      </c>
      <c r="I389" s="46" t="s">
        <v>422</v>
      </c>
      <c r="J389">
        <v>7</v>
      </c>
      <c r="K389">
        <v>1200</v>
      </c>
      <c r="L389">
        <v>124</v>
      </c>
      <c r="M389">
        <v>1</v>
      </c>
      <c r="N389">
        <v>5</v>
      </c>
      <c r="O389">
        <v>2</v>
      </c>
      <c r="P389">
        <v>25</v>
      </c>
      <c r="Q389" t="s">
        <v>450</v>
      </c>
      <c r="R389">
        <v>1110</v>
      </c>
      <c r="S389">
        <v>3</v>
      </c>
      <c r="T389" t="s">
        <v>435</v>
      </c>
      <c r="U389">
        <v>406</v>
      </c>
      <c r="X389" t="s">
        <v>431</v>
      </c>
      <c r="Y389">
        <v>69</v>
      </c>
      <c r="Z389" t="s">
        <v>85</v>
      </c>
    </row>
    <row r="390" spans="1:26" x14ac:dyDescent="0.25">
      <c r="A390" s="62" t="s">
        <v>349</v>
      </c>
      <c r="B390" s="66" t="s">
        <v>374</v>
      </c>
      <c r="C390">
        <v>10</v>
      </c>
      <c r="D390">
        <v>9</v>
      </c>
      <c r="E390" s="98" t="s">
        <v>471</v>
      </c>
      <c r="F390">
        <v>4</v>
      </c>
      <c r="G390" s="98" t="s">
        <v>471</v>
      </c>
      <c r="H390">
        <v>7</v>
      </c>
      <c r="I390" s="44" t="s">
        <v>420</v>
      </c>
      <c r="J390">
        <v>15</v>
      </c>
      <c r="K390">
        <v>1200</v>
      </c>
      <c r="L390">
        <v>122</v>
      </c>
      <c r="M390">
        <v>1</v>
      </c>
      <c r="N390">
        <v>5</v>
      </c>
      <c r="O390">
        <v>2</v>
      </c>
      <c r="P390">
        <v>25</v>
      </c>
      <c r="Q390" t="s">
        <v>450</v>
      </c>
      <c r="R390">
        <v>1113</v>
      </c>
      <c r="S390">
        <v>3</v>
      </c>
      <c r="T390" t="s">
        <v>435</v>
      </c>
      <c r="U390">
        <v>406</v>
      </c>
      <c r="X390" t="s">
        <v>431</v>
      </c>
      <c r="Y390">
        <v>69</v>
      </c>
      <c r="Z390" t="s">
        <v>692</v>
      </c>
    </row>
    <row r="391" spans="1:26" x14ac:dyDescent="0.25">
      <c r="A391" s="62" t="s">
        <v>349</v>
      </c>
      <c r="B391" s="89" t="s">
        <v>365</v>
      </c>
      <c r="C391">
        <v>10.01</v>
      </c>
      <c r="D391">
        <v>12</v>
      </c>
      <c r="E391" s="67" t="s">
        <v>93</v>
      </c>
      <c r="F391">
        <v>5</v>
      </c>
      <c r="G391" s="104" t="s">
        <v>524</v>
      </c>
      <c r="H391">
        <v>4</v>
      </c>
      <c r="I391" s="44" t="s">
        <v>420</v>
      </c>
      <c r="J391">
        <v>3.8</v>
      </c>
      <c r="K391">
        <v>1200</v>
      </c>
      <c r="L391">
        <v>121</v>
      </c>
      <c r="M391">
        <v>1</v>
      </c>
      <c r="N391">
        <v>28</v>
      </c>
      <c r="O391">
        <v>5</v>
      </c>
      <c r="P391">
        <v>25</v>
      </c>
      <c r="Q391" t="s">
        <v>445</v>
      </c>
      <c r="R391">
        <v>1170</v>
      </c>
      <c r="S391">
        <v>3</v>
      </c>
      <c r="T391" t="s">
        <v>446</v>
      </c>
      <c r="U391">
        <v>716</v>
      </c>
      <c r="X391" t="s">
        <v>521</v>
      </c>
      <c r="Y391">
        <v>71</v>
      </c>
      <c r="Z391" t="s">
        <v>14</v>
      </c>
    </row>
    <row r="392" spans="1:26" x14ac:dyDescent="0.25">
      <c r="A392" s="62" t="s">
        <v>349</v>
      </c>
      <c r="B392" s="91" t="s">
        <v>362</v>
      </c>
      <c r="C392">
        <v>10.02</v>
      </c>
      <c r="D392">
        <v>6</v>
      </c>
      <c r="E392" s="70" t="s">
        <v>19</v>
      </c>
      <c r="F392">
        <v>1</v>
      </c>
      <c r="G392" s="70" t="s">
        <v>19</v>
      </c>
      <c r="H392">
        <v>12</v>
      </c>
      <c r="I392" s="45" t="s">
        <v>421</v>
      </c>
      <c r="J392">
        <v>5.6</v>
      </c>
      <c r="K392">
        <v>1200</v>
      </c>
      <c r="L392">
        <v>133</v>
      </c>
      <c r="M392">
        <v>1</v>
      </c>
      <c r="N392">
        <v>10</v>
      </c>
      <c r="O392">
        <v>9</v>
      </c>
      <c r="P392">
        <v>25</v>
      </c>
      <c r="Q392" t="s">
        <v>450</v>
      </c>
      <c r="R392">
        <v>1135</v>
      </c>
      <c r="S392">
        <v>4</v>
      </c>
      <c r="T392" t="s">
        <v>435</v>
      </c>
      <c r="U392">
        <v>17</v>
      </c>
      <c r="X392" t="s">
        <v>521</v>
      </c>
      <c r="Y392">
        <v>58</v>
      </c>
      <c r="Z392" t="s">
        <v>89</v>
      </c>
    </row>
    <row r="393" spans="1:26" x14ac:dyDescent="0.25">
      <c r="A393" s="62" t="s">
        <v>349</v>
      </c>
      <c r="B393" s="68" t="s">
        <v>369</v>
      </c>
      <c r="C393">
        <v>10.029999999999999</v>
      </c>
      <c r="D393">
        <v>11</v>
      </c>
      <c r="E393" s="99" t="s">
        <v>101</v>
      </c>
      <c r="F393">
        <v>7</v>
      </c>
      <c r="G393" s="56" t="s">
        <v>116</v>
      </c>
      <c r="H393">
        <v>9</v>
      </c>
      <c r="I393" s="46" t="s">
        <v>422</v>
      </c>
      <c r="J393">
        <v>7.9</v>
      </c>
      <c r="K393">
        <v>1200</v>
      </c>
      <c r="L393">
        <v>116</v>
      </c>
      <c r="M393">
        <v>1</v>
      </c>
      <c r="N393">
        <v>9</v>
      </c>
      <c r="O393">
        <v>4</v>
      </c>
      <c r="P393">
        <v>25</v>
      </c>
      <c r="Q393" t="s">
        <v>450</v>
      </c>
      <c r="R393">
        <v>1118</v>
      </c>
      <c r="S393">
        <v>3</v>
      </c>
      <c r="T393" t="s">
        <v>446</v>
      </c>
      <c r="U393">
        <v>580</v>
      </c>
      <c r="X393" t="s">
        <v>474</v>
      </c>
      <c r="Y393">
        <v>60</v>
      </c>
      <c r="Z393" t="s">
        <v>166</v>
      </c>
    </row>
    <row r="394" spans="1:26" x14ac:dyDescent="0.25">
      <c r="A394" s="62" t="s">
        <v>349</v>
      </c>
      <c r="B394" s="66" t="s">
        <v>374</v>
      </c>
      <c r="C394">
        <v>10.119999999999999</v>
      </c>
      <c r="D394">
        <v>9</v>
      </c>
      <c r="E394" s="98" t="s">
        <v>471</v>
      </c>
      <c r="F394">
        <v>11</v>
      </c>
      <c r="G394" s="98" t="s">
        <v>471</v>
      </c>
      <c r="H394">
        <v>8</v>
      </c>
      <c r="I394" s="44" t="s">
        <v>420</v>
      </c>
      <c r="J394">
        <v>8</v>
      </c>
      <c r="K394">
        <v>1200</v>
      </c>
      <c r="L394">
        <v>122</v>
      </c>
      <c r="M394">
        <v>1</v>
      </c>
      <c r="N394">
        <v>9</v>
      </c>
      <c r="O394">
        <v>4</v>
      </c>
      <c r="P394">
        <v>25</v>
      </c>
      <c r="Q394" t="s">
        <v>450</v>
      </c>
      <c r="R394">
        <v>1124</v>
      </c>
      <c r="S394">
        <v>3</v>
      </c>
      <c r="T394" t="s">
        <v>446</v>
      </c>
      <c r="U394">
        <v>580</v>
      </c>
      <c r="X394" t="s">
        <v>459</v>
      </c>
      <c r="Y394">
        <v>68</v>
      </c>
      <c r="Z394" t="s">
        <v>692</v>
      </c>
    </row>
    <row r="395" spans="1:26" x14ac:dyDescent="0.25">
      <c r="A395" s="62" t="s">
        <v>349</v>
      </c>
      <c r="B395" s="90" t="s">
        <v>358</v>
      </c>
      <c r="C395">
        <v>10.220000000000001</v>
      </c>
      <c r="D395">
        <v>1</v>
      </c>
      <c r="E395" s="95" t="s">
        <v>63</v>
      </c>
      <c r="F395">
        <v>7</v>
      </c>
      <c r="G395" s="95" t="s">
        <v>63</v>
      </c>
      <c r="H395">
        <v>3</v>
      </c>
      <c r="I395" s="45" t="s">
        <v>421</v>
      </c>
      <c r="J395">
        <v>6.5</v>
      </c>
      <c r="K395">
        <v>1200</v>
      </c>
      <c r="L395">
        <v>130</v>
      </c>
      <c r="M395">
        <v>1</v>
      </c>
      <c r="N395">
        <v>5</v>
      </c>
      <c r="O395">
        <v>2</v>
      </c>
      <c r="P395">
        <v>25</v>
      </c>
      <c r="Q395" t="s">
        <v>450</v>
      </c>
      <c r="R395">
        <v>1038</v>
      </c>
      <c r="S395">
        <v>3</v>
      </c>
      <c r="T395" t="s">
        <v>435</v>
      </c>
      <c r="U395">
        <v>406</v>
      </c>
      <c r="X395">
        <v>2</v>
      </c>
      <c r="Y395">
        <v>75</v>
      </c>
      <c r="Z395" t="s">
        <v>30</v>
      </c>
    </row>
    <row r="396" spans="1:26" x14ac:dyDescent="0.25">
      <c r="A396" s="62" t="s">
        <v>349</v>
      </c>
      <c r="B396" s="89" t="s">
        <v>365</v>
      </c>
      <c r="C396">
        <v>10.26</v>
      </c>
      <c r="D396">
        <v>12</v>
      </c>
      <c r="E396" s="67" t="s">
        <v>93</v>
      </c>
      <c r="F396">
        <v>5</v>
      </c>
      <c r="G396" s="58" t="s">
        <v>622</v>
      </c>
      <c r="H396">
        <v>8</v>
      </c>
      <c r="I396" s="44" t="s">
        <v>420</v>
      </c>
      <c r="J396">
        <v>12</v>
      </c>
      <c r="K396">
        <v>1200</v>
      </c>
      <c r="L396">
        <v>130</v>
      </c>
      <c r="M396">
        <v>1</v>
      </c>
      <c r="N396">
        <v>19</v>
      </c>
      <c r="O396">
        <v>2</v>
      </c>
      <c r="P396">
        <v>25</v>
      </c>
      <c r="Q396" t="s">
        <v>455</v>
      </c>
      <c r="R396">
        <v>1194</v>
      </c>
      <c r="S396">
        <v>3</v>
      </c>
      <c r="T396" t="s">
        <v>435</v>
      </c>
      <c r="U396">
        <v>444</v>
      </c>
      <c r="X396" t="s">
        <v>600</v>
      </c>
      <c r="Y396">
        <v>74</v>
      </c>
      <c r="Z396" t="s">
        <v>14</v>
      </c>
    </row>
    <row r="397" spans="1:26" x14ac:dyDescent="0.25">
      <c r="A397" s="62" t="s">
        <v>349</v>
      </c>
      <c r="B397" s="92" t="s">
        <v>371</v>
      </c>
      <c r="C397">
        <v>10.34</v>
      </c>
      <c r="D397">
        <v>8</v>
      </c>
      <c r="E397" s="104" t="s">
        <v>524</v>
      </c>
      <c r="F397">
        <v>9</v>
      </c>
      <c r="G397" s="102" t="s">
        <v>29</v>
      </c>
      <c r="H397">
        <v>3</v>
      </c>
      <c r="I397" s="46" t="s">
        <v>422</v>
      </c>
      <c r="J397">
        <v>12</v>
      </c>
      <c r="K397">
        <v>1200</v>
      </c>
      <c r="L397">
        <v>122</v>
      </c>
      <c r="M397">
        <v>1</v>
      </c>
      <c r="N397">
        <v>5</v>
      </c>
      <c r="O397">
        <v>3</v>
      </c>
      <c r="P397">
        <v>25</v>
      </c>
      <c r="Q397" t="s">
        <v>445</v>
      </c>
      <c r="R397">
        <v>1051</v>
      </c>
      <c r="S397">
        <v>3</v>
      </c>
      <c r="T397" t="s">
        <v>435</v>
      </c>
      <c r="U397">
        <v>482</v>
      </c>
      <c r="X397" t="s">
        <v>699</v>
      </c>
      <c r="Y397">
        <v>62</v>
      </c>
      <c r="Z397" t="s">
        <v>106</v>
      </c>
    </row>
    <row r="398" spans="1:26" x14ac:dyDescent="0.25">
      <c r="A398" s="62" t="s">
        <v>349</v>
      </c>
      <c r="B398" s="66" t="s">
        <v>374</v>
      </c>
      <c r="C398">
        <v>10.36</v>
      </c>
      <c r="D398">
        <v>9</v>
      </c>
      <c r="E398" s="98" t="s">
        <v>471</v>
      </c>
      <c r="F398">
        <v>8</v>
      </c>
      <c r="G398" s="98" t="s">
        <v>471</v>
      </c>
      <c r="H398">
        <v>5</v>
      </c>
      <c r="I398" s="46" t="s">
        <v>422</v>
      </c>
      <c r="J398">
        <v>14</v>
      </c>
      <c r="K398">
        <v>1200</v>
      </c>
      <c r="L398">
        <v>121</v>
      </c>
      <c r="M398">
        <v>1</v>
      </c>
      <c r="N398">
        <v>7</v>
      </c>
      <c r="O398">
        <v>5</v>
      </c>
      <c r="P398">
        <v>25</v>
      </c>
      <c r="Q398" t="s">
        <v>450</v>
      </c>
      <c r="R398">
        <v>1119</v>
      </c>
      <c r="S398">
        <v>3</v>
      </c>
      <c r="T398" t="s">
        <v>435</v>
      </c>
      <c r="U398">
        <v>658</v>
      </c>
      <c r="X398" t="s">
        <v>436</v>
      </c>
      <c r="Y398">
        <v>68</v>
      </c>
      <c r="Z398" t="s">
        <v>692</v>
      </c>
    </row>
    <row r="399" spans="1:26" x14ac:dyDescent="0.25">
      <c r="A399" s="62" t="s">
        <v>349</v>
      </c>
      <c r="B399" s="86" t="s">
        <v>350</v>
      </c>
      <c r="C399">
        <v>10.37</v>
      </c>
      <c r="D399">
        <v>10</v>
      </c>
      <c r="E399" s="94" t="s">
        <v>38</v>
      </c>
      <c r="F399">
        <v>5</v>
      </c>
      <c r="G399" s="70" t="s">
        <v>19</v>
      </c>
      <c r="H399">
        <v>12</v>
      </c>
      <c r="I399" s="44" t="s">
        <v>420</v>
      </c>
      <c r="J399">
        <v>10</v>
      </c>
      <c r="K399">
        <v>1200</v>
      </c>
      <c r="L399">
        <v>135</v>
      </c>
      <c r="M399">
        <v>1</v>
      </c>
      <c r="N399">
        <v>10</v>
      </c>
      <c r="O399">
        <v>9</v>
      </c>
      <c r="P399">
        <v>25</v>
      </c>
      <c r="Q399" t="s">
        <v>450</v>
      </c>
      <c r="R399">
        <v>1175</v>
      </c>
      <c r="S399">
        <v>3</v>
      </c>
      <c r="T399" t="s">
        <v>435</v>
      </c>
      <c r="U399">
        <v>18</v>
      </c>
      <c r="X399">
        <v>3</v>
      </c>
      <c r="Y399">
        <v>80</v>
      </c>
      <c r="Z399" t="s">
        <v>39</v>
      </c>
    </row>
    <row r="400" spans="1:26" x14ac:dyDescent="0.25">
      <c r="A400" s="62" t="s">
        <v>349</v>
      </c>
      <c r="B400" s="64" t="s">
        <v>355</v>
      </c>
      <c r="C400">
        <v>10.37</v>
      </c>
      <c r="D400">
        <v>3</v>
      </c>
      <c r="E400" s="97" t="s">
        <v>121</v>
      </c>
      <c r="F400">
        <v>6</v>
      </c>
      <c r="G400" s="74" t="s">
        <v>394</v>
      </c>
      <c r="H400">
        <v>8</v>
      </c>
      <c r="I400" s="46" t="s">
        <v>422</v>
      </c>
      <c r="J400">
        <v>7.7</v>
      </c>
      <c r="K400">
        <v>1200</v>
      </c>
      <c r="L400">
        <v>124</v>
      </c>
      <c r="M400">
        <v>1</v>
      </c>
      <c r="N400">
        <v>5</v>
      </c>
      <c r="O400">
        <v>3</v>
      </c>
      <c r="P400">
        <v>25</v>
      </c>
      <c r="Q400" t="s">
        <v>445</v>
      </c>
      <c r="R400">
        <v>1106</v>
      </c>
      <c r="S400">
        <v>3</v>
      </c>
      <c r="T400" t="s">
        <v>435</v>
      </c>
      <c r="U400">
        <v>484</v>
      </c>
      <c r="X400" t="s">
        <v>541</v>
      </c>
      <c r="Y400">
        <v>67</v>
      </c>
      <c r="Z400" t="s">
        <v>85</v>
      </c>
    </row>
    <row r="401" spans="1:26" x14ac:dyDescent="0.25">
      <c r="A401" s="62" t="s">
        <v>349</v>
      </c>
      <c r="B401" s="88" t="s">
        <v>377</v>
      </c>
      <c r="C401">
        <v>10.37</v>
      </c>
      <c r="D401">
        <v>4</v>
      </c>
      <c r="E401" s="56" t="s">
        <v>116</v>
      </c>
      <c r="F401">
        <v>8</v>
      </c>
      <c r="G401" s="101" t="s">
        <v>34</v>
      </c>
      <c r="H401">
        <v>12</v>
      </c>
      <c r="I401" s="45" t="s">
        <v>421</v>
      </c>
      <c r="J401">
        <v>105</v>
      </c>
      <c r="K401">
        <v>1200</v>
      </c>
      <c r="L401">
        <v>130</v>
      </c>
      <c r="M401">
        <v>1</v>
      </c>
      <c r="N401">
        <v>23</v>
      </c>
      <c r="O401">
        <v>4</v>
      </c>
      <c r="P401">
        <v>25</v>
      </c>
      <c r="Q401" t="s">
        <v>461</v>
      </c>
      <c r="R401">
        <v>1060</v>
      </c>
      <c r="S401">
        <v>4</v>
      </c>
      <c r="T401" t="s">
        <v>435</v>
      </c>
      <c r="U401">
        <v>613</v>
      </c>
      <c r="X401" t="s">
        <v>541</v>
      </c>
      <c r="Y401">
        <v>54</v>
      </c>
      <c r="Z401" t="s">
        <v>166</v>
      </c>
    </row>
    <row r="402" spans="1:26" x14ac:dyDescent="0.25">
      <c r="A402" s="62" t="s">
        <v>349</v>
      </c>
      <c r="B402" s="88" t="s">
        <v>377</v>
      </c>
      <c r="C402">
        <v>10.47</v>
      </c>
      <c r="D402">
        <v>4</v>
      </c>
      <c r="E402" s="56" t="s">
        <v>116</v>
      </c>
      <c r="F402">
        <v>2</v>
      </c>
      <c r="G402" s="104" t="s">
        <v>524</v>
      </c>
      <c r="H402">
        <v>6</v>
      </c>
      <c r="I402" s="46" t="s">
        <v>422</v>
      </c>
      <c r="J402">
        <v>16</v>
      </c>
      <c r="K402">
        <v>1200</v>
      </c>
      <c r="L402">
        <v>122</v>
      </c>
      <c r="M402">
        <v>1</v>
      </c>
      <c r="N402">
        <v>11</v>
      </c>
      <c r="O402">
        <v>6</v>
      </c>
      <c r="P402">
        <v>25</v>
      </c>
      <c r="Q402" t="s">
        <v>455</v>
      </c>
      <c r="R402">
        <v>1053</v>
      </c>
      <c r="S402">
        <v>4</v>
      </c>
      <c r="T402" t="s">
        <v>446</v>
      </c>
      <c r="U402">
        <v>750</v>
      </c>
      <c r="X402" t="s">
        <v>431</v>
      </c>
      <c r="Y402">
        <v>50</v>
      </c>
      <c r="Z402" t="s">
        <v>20</v>
      </c>
    </row>
    <row r="403" spans="1:26" x14ac:dyDescent="0.25">
      <c r="A403" s="62" t="s">
        <v>349</v>
      </c>
      <c r="B403" s="68" t="s">
        <v>369</v>
      </c>
      <c r="C403">
        <v>10.52</v>
      </c>
      <c r="D403">
        <v>11</v>
      </c>
      <c r="E403" s="99" t="s">
        <v>101</v>
      </c>
      <c r="F403">
        <v>6</v>
      </c>
      <c r="G403" s="56" t="s">
        <v>116</v>
      </c>
      <c r="H403">
        <v>2</v>
      </c>
      <c r="I403" s="45" t="s">
        <v>421</v>
      </c>
      <c r="J403">
        <v>3.5</v>
      </c>
      <c r="K403">
        <v>1200</v>
      </c>
      <c r="L403">
        <v>120</v>
      </c>
      <c r="M403">
        <v>1</v>
      </c>
      <c r="N403">
        <v>19</v>
      </c>
      <c r="O403">
        <v>2</v>
      </c>
      <c r="P403">
        <v>25</v>
      </c>
      <c r="Q403" t="s">
        <v>455</v>
      </c>
      <c r="R403">
        <v>1117</v>
      </c>
      <c r="S403">
        <v>3</v>
      </c>
      <c r="T403" t="s">
        <v>435</v>
      </c>
      <c r="U403">
        <v>445</v>
      </c>
      <c r="X403" t="s">
        <v>541</v>
      </c>
      <c r="Y403">
        <v>62</v>
      </c>
      <c r="Z403" t="s">
        <v>166</v>
      </c>
    </row>
    <row r="404" spans="1:26" x14ac:dyDescent="0.25">
      <c r="A404" s="62" t="s">
        <v>349</v>
      </c>
      <c r="B404" s="88" t="s">
        <v>377</v>
      </c>
      <c r="C404">
        <v>10.52</v>
      </c>
      <c r="D404">
        <v>4</v>
      </c>
      <c r="E404" s="56" t="s">
        <v>116</v>
      </c>
      <c r="F404">
        <v>6</v>
      </c>
      <c r="G404" s="98" t="s">
        <v>471</v>
      </c>
      <c r="H404">
        <v>11</v>
      </c>
      <c r="I404" s="47" t="s">
        <v>423</v>
      </c>
      <c r="J404">
        <v>13</v>
      </c>
      <c r="K404">
        <v>1200</v>
      </c>
      <c r="L404">
        <v>119</v>
      </c>
      <c r="M404">
        <v>1</v>
      </c>
      <c r="N404">
        <v>10</v>
      </c>
      <c r="O404">
        <v>9</v>
      </c>
      <c r="P404">
        <v>25</v>
      </c>
      <c r="Q404" t="s">
        <v>450</v>
      </c>
      <c r="R404">
        <v>1031</v>
      </c>
      <c r="S404">
        <v>3</v>
      </c>
      <c r="T404" t="s">
        <v>435</v>
      </c>
      <c r="U404">
        <v>18</v>
      </c>
      <c r="X404">
        <v>4</v>
      </c>
      <c r="Y404">
        <v>64</v>
      </c>
      <c r="Z404" t="s">
        <v>20</v>
      </c>
    </row>
    <row r="405" spans="1:26" x14ac:dyDescent="0.25">
      <c r="A405" s="62" t="s">
        <v>349</v>
      </c>
      <c r="B405" s="87" t="s">
        <v>353</v>
      </c>
      <c r="C405">
        <v>10.55</v>
      </c>
      <c r="D405">
        <v>2</v>
      </c>
      <c r="E405" s="100" t="s">
        <v>84</v>
      </c>
      <c r="F405">
        <v>2</v>
      </c>
      <c r="G405" s="67" t="s">
        <v>93</v>
      </c>
      <c r="H405">
        <v>8</v>
      </c>
      <c r="I405" s="46" t="s">
        <v>422</v>
      </c>
      <c r="J405">
        <v>9.8000000000000007</v>
      </c>
      <c r="K405">
        <v>1200</v>
      </c>
      <c r="L405">
        <v>123</v>
      </c>
      <c r="M405">
        <v>1</v>
      </c>
      <c r="N405">
        <v>4</v>
      </c>
      <c r="O405">
        <v>6</v>
      </c>
      <c r="P405">
        <v>25</v>
      </c>
      <c r="Q405" t="s">
        <v>450</v>
      </c>
      <c r="R405">
        <v>1225</v>
      </c>
      <c r="S405">
        <v>3</v>
      </c>
      <c r="T405" t="s">
        <v>499</v>
      </c>
      <c r="U405">
        <v>733</v>
      </c>
      <c r="X405" t="s">
        <v>474</v>
      </c>
      <c r="Y405">
        <v>64</v>
      </c>
      <c r="Z405" t="s">
        <v>184</v>
      </c>
    </row>
    <row r="406" spans="1:26" x14ac:dyDescent="0.25">
      <c r="A406" s="62" t="s">
        <v>349</v>
      </c>
      <c r="B406" s="64" t="s">
        <v>355</v>
      </c>
      <c r="C406">
        <v>10.55</v>
      </c>
      <c r="D406">
        <v>3</v>
      </c>
      <c r="E406" s="97" t="s">
        <v>121</v>
      </c>
      <c r="F406">
        <v>7</v>
      </c>
      <c r="G406" s="97" t="s">
        <v>121</v>
      </c>
      <c r="H406">
        <v>7</v>
      </c>
      <c r="I406" s="47" t="s">
        <v>423</v>
      </c>
      <c r="J406">
        <v>8.4</v>
      </c>
      <c r="K406">
        <v>1200</v>
      </c>
      <c r="L406">
        <v>127</v>
      </c>
      <c r="M406">
        <v>1</v>
      </c>
      <c r="N406">
        <v>19</v>
      </c>
      <c r="O406">
        <v>2</v>
      </c>
      <c r="P406">
        <v>25</v>
      </c>
      <c r="Q406" t="s">
        <v>455</v>
      </c>
      <c r="R406">
        <v>1097</v>
      </c>
      <c r="S406">
        <v>3</v>
      </c>
      <c r="T406" t="s">
        <v>435</v>
      </c>
      <c r="U406">
        <v>445</v>
      </c>
      <c r="X406">
        <v>4</v>
      </c>
      <c r="Y406">
        <v>69</v>
      </c>
      <c r="Z406" t="s">
        <v>85</v>
      </c>
    </row>
    <row r="407" spans="1:26" x14ac:dyDescent="0.25">
      <c r="A407" s="62" t="s">
        <v>349</v>
      </c>
      <c r="B407" s="66" t="s">
        <v>374</v>
      </c>
      <c r="C407">
        <v>10.67</v>
      </c>
      <c r="D407">
        <v>9</v>
      </c>
      <c r="E407" s="98" t="s">
        <v>471</v>
      </c>
      <c r="F407">
        <v>11</v>
      </c>
      <c r="G407" s="98" t="s">
        <v>471</v>
      </c>
      <c r="H407">
        <v>9</v>
      </c>
      <c r="I407" s="44" t="s">
        <v>420</v>
      </c>
      <c r="J407">
        <v>9.1999999999999993</v>
      </c>
      <c r="K407">
        <v>1200</v>
      </c>
      <c r="L407">
        <v>127</v>
      </c>
      <c r="M407">
        <v>1</v>
      </c>
      <c r="N407">
        <v>8</v>
      </c>
      <c r="O407">
        <v>1</v>
      </c>
      <c r="P407">
        <v>25</v>
      </c>
      <c r="Q407" t="s">
        <v>450</v>
      </c>
      <c r="R407">
        <v>1108</v>
      </c>
      <c r="S407">
        <v>3</v>
      </c>
      <c r="T407" t="s">
        <v>435</v>
      </c>
      <c r="U407">
        <v>335</v>
      </c>
      <c r="X407">
        <v>7</v>
      </c>
      <c r="Y407">
        <v>71</v>
      </c>
      <c r="Z407" t="s">
        <v>692</v>
      </c>
    </row>
    <row r="408" spans="1:26" x14ac:dyDescent="0.25">
      <c r="A408" s="62" t="s">
        <v>349</v>
      </c>
      <c r="B408" s="88" t="s">
        <v>377</v>
      </c>
      <c r="C408">
        <v>10.81</v>
      </c>
      <c r="D408">
        <v>4</v>
      </c>
      <c r="E408" s="56" t="s">
        <v>116</v>
      </c>
      <c r="F408">
        <v>7</v>
      </c>
      <c r="G408" s="56" t="s">
        <v>116</v>
      </c>
      <c r="H408">
        <v>10</v>
      </c>
      <c r="I408" s="47" t="s">
        <v>423</v>
      </c>
      <c r="J408">
        <v>36</v>
      </c>
      <c r="K408">
        <v>1200</v>
      </c>
      <c r="L408">
        <v>127</v>
      </c>
      <c r="M408">
        <v>1</v>
      </c>
      <c r="N408">
        <v>14</v>
      </c>
      <c r="O408">
        <v>5</v>
      </c>
      <c r="P408">
        <v>25</v>
      </c>
      <c r="Q408" t="s">
        <v>455</v>
      </c>
      <c r="R408">
        <v>1057</v>
      </c>
      <c r="S408">
        <v>4</v>
      </c>
      <c r="T408" t="s">
        <v>446</v>
      </c>
      <c r="U408">
        <v>673</v>
      </c>
      <c r="X408" t="s">
        <v>436</v>
      </c>
      <c r="Y408">
        <v>52</v>
      </c>
      <c r="Z408" t="s">
        <v>166</v>
      </c>
    </row>
    <row r="409" spans="1:26" x14ac:dyDescent="0.25">
      <c r="A409" s="62" t="s">
        <v>349</v>
      </c>
      <c r="B409" s="91" t="s">
        <v>362</v>
      </c>
      <c r="C409">
        <v>11.78</v>
      </c>
      <c r="D409">
        <v>6</v>
      </c>
      <c r="E409" s="70" t="s">
        <v>19</v>
      </c>
      <c r="F409">
        <v>6</v>
      </c>
      <c r="G409" s="70" t="s">
        <v>19</v>
      </c>
      <c r="H409">
        <v>2</v>
      </c>
      <c r="I409" s="45" t="s">
        <v>421</v>
      </c>
      <c r="J409">
        <v>1.7</v>
      </c>
      <c r="K409">
        <v>1200</v>
      </c>
      <c r="L409">
        <v>131</v>
      </c>
      <c r="M409">
        <v>1</v>
      </c>
      <c r="N409">
        <v>4</v>
      </c>
      <c r="O409">
        <v>6</v>
      </c>
      <c r="P409">
        <v>25</v>
      </c>
      <c r="Q409" t="s">
        <v>450</v>
      </c>
      <c r="R409">
        <v>1108</v>
      </c>
      <c r="S409">
        <v>4</v>
      </c>
      <c r="T409" t="s">
        <v>499</v>
      </c>
      <c r="U409">
        <v>732</v>
      </c>
      <c r="X409">
        <v>3</v>
      </c>
      <c r="Y409">
        <v>56</v>
      </c>
      <c r="Z409" t="s">
        <v>89</v>
      </c>
    </row>
    <row r="410" spans="1:26" x14ac:dyDescent="0.25">
      <c r="B410" s="107"/>
    </row>
  </sheetData>
  <phoneticPr fontId="3" type="noConversion"/>
  <conditionalFormatting sqref="D1:D1048576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F1:F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:H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J1:J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0E941-92BD-4602-9AA2-BEA8040C85FD}">
  <sheetPr codeName="工作表6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34F31-BE5A-4A7C-9CF7-2C6075FDFAC0}">
  <sheetPr codeName="工作表16"/>
  <dimension ref="A1:B52"/>
  <sheetViews>
    <sheetView workbookViewId="0">
      <selection activeCell="H13" sqref="H13"/>
    </sheetView>
  </sheetViews>
  <sheetFormatPr defaultRowHeight="15.75" x14ac:dyDescent="0.25"/>
  <cols>
    <col min="1" max="1" width="12" bestFit="1" customWidth="1"/>
  </cols>
  <sheetData>
    <row r="1" spans="1:2" x14ac:dyDescent="0.25">
      <c r="A1" t="s">
        <v>19</v>
      </c>
      <c r="B1">
        <v>0.51570680628272247</v>
      </c>
    </row>
    <row r="2" spans="1:2" x14ac:dyDescent="0.25">
      <c r="A2" t="s">
        <v>13</v>
      </c>
      <c r="B2">
        <v>0.35058823529411764</v>
      </c>
    </row>
    <row r="3" spans="1:2" x14ac:dyDescent="0.25">
      <c r="A3" t="s">
        <v>121</v>
      </c>
      <c r="B3">
        <v>0.2857142857142857</v>
      </c>
    </row>
    <row r="4" spans="1:2" x14ac:dyDescent="0.25">
      <c r="A4" t="s">
        <v>84</v>
      </c>
      <c r="B4">
        <v>0.27648578811369506</v>
      </c>
    </row>
    <row r="5" spans="1:2" x14ac:dyDescent="0.25">
      <c r="A5" t="s">
        <v>93</v>
      </c>
      <c r="B5">
        <v>0.24770642201834864</v>
      </c>
    </row>
    <row r="6" spans="1:2" x14ac:dyDescent="0.25">
      <c r="A6" t="s">
        <v>63</v>
      </c>
      <c r="B6">
        <v>0.26984126984126983</v>
      </c>
    </row>
    <row r="7" spans="1:2" x14ac:dyDescent="0.25">
      <c r="A7" t="s">
        <v>58</v>
      </c>
      <c r="B7">
        <v>0.23636363636363636</v>
      </c>
    </row>
    <row r="8" spans="1:2" x14ac:dyDescent="0.25">
      <c r="A8" t="s">
        <v>38</v>
      </c>
      <c r="B8">
        <v>0.3125</v>
      </c>
    </row>
    <row r="9" spans="1:2" x14ac:dyDescent="0.25">
      <c r="A9" t="s">
        <v>150</v>
      </c>
      <c r="B9">
        <v>0.21897810218978103</v>
      </c>
    </row>
    <row r="10" spans="1:2" x14ac:dyDescent="0.25">
      <c r="A10" t="s">
        <v>116</v>
      </c>
      <c r="B10">
        <v>0.23364485981308411</v>
      </c>
    </row>
    <row r="11" spans="1:2" x14ac:dyDescent="0.25">
      <c r="A11" t="s">
        <v>101</v>
      </c>
      <c r="B11">
        <v>0.21022727272727273</v>
      </c>
    </row>
    <row r="12" spans="1:2" x14ac:dyDescent="0.25">
      <c r="A12" t="s">
        <v>53</v>
      </c>
      <c r="B12">
        <v>0.25641025641025639</v>
      </c>
    </row>
    <row r="13" spans="1:2" x14ac:dyDescent="0.25">
      <c r="A13" t="s">
        <v>34</v>
      </c>
      <c r="B13">
        <v>0.20163487738419619</v>
      </c>
    </row>
    <row r="14" spans="1:2" x14ac:dyDescent="0.25">
      <c r="A14" t="s">
        <v>471</v>
      </c>
      <c r="B14">
        <v>0.16796875</v>
      </c>
    </row>
    <row r="15" spans="1:2" x14ac:dyDescent="0.25">
      <c r="A15" t="s">
        <v>487</v>
      </c>
      <c r="B15">
        <v>0.18466898954703834</v>
      </c>
    </row>
    <row r="16" spans="1:2" x14ac:dyDescent="0.25">
      <c r="A16" t="s">
        <v>49</v>
      </c>
      <c r="B16">
        <v>0.15705128205128205</v>
      </c>
    </row>
    <row r="17" spans="1:2" x14ac:dyDescent="0.25">
      <c r="A17" t="s">
        <v>588</v>
      </c>
      <c r="B17">
        <v>0.15923566878980891</v>
      </c>
    </row>
    <row r="18" spans="1:2" x14ac:dyDescent="0.25">
      <c r="A18" t="s">
        <v>316</v>
      </c>
      <c r="B18">
        <v>0.1165644171779141</v>
      </c>
    </row>
    <row r="19" spans="1:2" x14ac:dyDescent="0.25">
      <c r="A19" t="s">
        <v>389</v>
      </c>
      <c r="B19">
        <v>0.14015151515151514</v>
      </c>
    </row>
    <row r="20" spans="1:2" x14ac:dyDescent="0.25">
      <c r="A20" t="s">
        <v>524</v>
      </c>
      <c r="B20">
        <v>0.22222222222222221</v>
      </c>
    </row>
    <row r="21" spans="1:2" x14ac:dyDescent="0.25">
      <c r="A21" s="5" t="s">
        <v>105</v>
      </c>
      <c r="B21">
        <v>0.22</v>
      </c>
    </row>
    <row r="22" spans="1:2" x14ac:dyDescent="0.25">
      <c r="A22" t="s">
        <v>29</v>
      </c>
      <c r="B22">
        <v>0.16250000000000001</v>
      </c>
    </row>
    <row r="23" spans="1:2" x14ac:dyDescent="0.25">
      <c r="A23" t="s">
        <v>622</v>
      </c>
      <c r="B23">
        <v>0.13333333333333333</v>
      </c>
    </row>
    <row r="24" spans="1:2" x14ac:dyDescent="0.25">
      <c r="A24" t="s">
        <v>392</v>
      </c>
      <c r="B24">
        <v>0.25</v>
      </c>
    </row>
    <row r="25" spans="1:2" x14ac:dyDescent="0.25">
      <c r="A25" t="s">
        <v>393</v>
      </c>
      <c r="B25">
        <v>0.45370370370370372</v>
      </c>
    </row>
    <row r="26" spans="1:2" x14ac:dyDescent="0.25">
      <c r="A26" t="s">
        <v>394</v>
      </c>
      <c r="B26">
        <v>0.36585365853658536</v>
      </c>
    </row>
    <row r="27" spans="1:2" x14ac:dyDescent="0.25">
      <c r="A27" t="s">
        <v>44</v>
      </c>
      <c r="B27">
        <v>0.23809523809523808</v>
      </c>
    </row>
    <row r="28" spans="1:2" x14ac:dyDescent="0.25">
      <c r="A28" t="s">
        <v>395</v>
      </c>
      <c r="B28">
        <v>0.54545454545454541</v>
      </c>
    </row>
    <row r="29" spans="1:2" x14ac:dyDescent="0.25">
      <c r="A29" t="s">
        <v>396</v>
      </c>
      <c r="B29">
        <v>0.27777777777777779</v>
      </c>
    </row>
    <row r="30" spans="1:2" x14ac:dyDescent="0.25">
      <c r="A30" t="s">
        <v>397</v>
      </c>
      <c r="B30">
        <v>0.23529411764705882</v>
      </c>
    </row>
    <row r="31" spans="1:2" x14ac:dyDescent="0.25">
      <c r="A31" t="s">
        <v>398</v>
      </c>
      <c r="B31">
        <v>0.14285714285714285</v>
      </c>
    </row>
    <row r="32" spans="1:2" x14ac:dyDescent="0.25">
      <c r="A32" t="s">
        <v>399</v>
      </c>
      <c r="B32">
        <v>0.25925925925925924</v>
      </c>
    </row>
    <row r="33" spans="1:2" x14ac:dyDescent="0.25">
      <c r="A33" t="s">
        <v>400</v>
      </c>
      <c r="B33">
        <v>0.29166666666666669</v>
      </c>
    </row>
    <row r="34" spans="1:2" x14ac:dyDescent="0.25">
      <c r="A34" t="s">
        <v>401</v>
      </c>
      <c r="B34">
        <v>0.14285714285714285</v>
      </c>
    </row>
    <row r="35" spans="1:2" x14ac:dyDescent="0.25">
      <c r="A35" t="s">
        <v>402</v>
      </c>
      <c r="B35">
        <v>5.7142857142857141E-2</v>
      </c>
    </row>
    <row r="36" spans="1:2" x14ac:dyDescent="0.25">
      <c r="A36" t="s">
        <v>403</v>
      </c>
      <c r="B36">
        <v>0.5</v>
      </c>
    </row>
    <row r="37" spans="1:2" x14ac:dyDescent="0.25">
      <c r="A37" t="s">
        <v>404</v>
      </c>
      <c r="B37">
        <v>0.4</v>
      </c>
    </row>
    <row r="38" spans="1:2" x14ac:dyDescent="0.25">
      <c r="A38" t="s">
        <v>405</v>
      </c>
      <c r="B38">
        <v>0.16666666666666666</v>
      </c>
    </row>
    <row r="39" spans="1:2" x14ac:dyDescent="0.25">
      <c r="A39" t="s">
        <v>406</v>
      </c>
      <c r="B39">
        <v>0.16666666666666666</v>
      </c>
    </row>
    <row r="40" spans="1:2" x14ac:dyDescent="0.25">
      <c r="A40" t="s">
        <v>407</v>
      </c>
      <c r="B40">
        <v>7.6923076923076927E-2</v>
      </c>
    </row>
    <row r="41" spans="1:2" x14ac:dyDescent="0.25">
      <c r="A41" t="s">
        <v>408</v>
      </c>
      <c r="B41">
        <v>0.25</v>
      </c>
    </row>
    <row r="42" spans="1:2" x14ac:dyDescent="0.25">
      <c r="A42" t="s">
        <v>409</v>
      </c>
      <c r="B42">
        <v>1</v>
      </c>
    </row>
    <row r="43" spans="1:2" x14ac:dyDescent="0.25">
      <c r="A43" t="s">
        <v>410</v>
      </c>
      <c r="B43">
        <v>0</v>
      </c>
    </row>
    <row r="44" spans="1:2" x14ac:dyDescent="0.25">
      <c r="A44" t="s">
        <v>411</v>
      </c>
      <c r="B44">
        <v>0</v>
      </c>
    </row>
    <row r="45" spans="1:2" x14ac:dyDescent="0.25">
      <c r="A45" t="s">
        <v>412</v>
      </c>
      <c r="B45">
        <v>0</v>
      </c>
    </row>
    <row r="46" spans="1:2" x14ac:dyDescent="0.25">
      <c r="A46" t="s">
        <v>413</v>
      </c>
      <c r="B46">
        <v>0</v>
      </c>
    </row>
    <row r="47" spans="1:2" x14ac:dyDescent="0.25">
      <c r="A47" t="s">
        <v>414</v>
      </c>
      <c r="B47">
        <v>0</v>
      </c>
    </row>
    <row r="48" spans="1:2" x14ac:dyDescent="0.25">
      <c r="A48" t="s">
        <v>415</v>
      </c>
      <c r="B48">
        <v>0</v>
      </c>
    </row>
    <row r="49" spans="1:2" x14ac:dyDescent="0.25">
      <c r="A49" t="s">
        <v>416</v>
      </c>
      <c r="B49">
        <v>0</v>
      </c>
    </row>
    <row r="50" spans="1:2" x14ac:dyDescent="0.25">
      <c r="A50" t="s">
        <v>417</v>
      </c>
      <c r="B50">
        <v>0</v>
      </c>
    </row>
    <row r="51" spans="1:2" x14ac:dyDescent="0.25">
      <c r="A51" t="s">
        <v>418</v>
      </c>
      <c r="B51">
        <v>0</v>
      </c>
    </row>
    <row r="52" spans="1:2" x14ac:dyDescent="0.25">
      <c r="A52" t="s">
        <v>419</v>
      </c>
      <c r="B52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03EDF-E4B8-45F3-AB47-3B80803EC181}">
  <sheetPr codeName="工作表7"/>
  <dimension ref="A1:B52"/>
  <sheetViews>
    <sheetView workbookViewId="0">
      <selection activeCell="D16" sqref="D16"/>
    </sheetView>
  </sheetViews>
  <sheetFormatPr defaultRowHeight="15.75" x14ac:dyDescent="0.25"/>
  <cols>
    <col min="1" max="1" width="12" bestFit="1" customWidth="1"/>
  </cols>
  <sheetData>
    <row r="1" spans="1:2" x14ac:dyDescent="0.25">
      <c r="A1" t="s">
        <v>19</v>
      </c>
      <c r="B1">
        <v>0.51570680628272247</v>
      </c>
    </row>
    <row r="2" spans="1:2" x14ac:dyDescent="0.25">
      <c r="A2" t="s">
        <v>13</v>
      </c>
      <c r="B2">
        <v>0.35058823529411764</v>
      </c>
    </row>
    <row r="3" spans="1:2" x14ac:dyDescent="0.25">
      <c r="A3" t="s">
        <v>121</v>
      </c>
      <c r="B3">
        <v>0.2857142857142857</v>
      </c>
    </row>
    <row r="4" spans="1:2" x14ac:dyDescent="0.25">
      <c r="A4" t="s">
        <v>84</v>
      </c>
      <c r="B4">
        <v>0.27648578811369506</v>
      </c>
    </row>
    <row r="5" spans="1:2" x14ac:dyDescent="0.25">
      <c r="A5" t="s">
        <v>93</v>
      </c>
      <c r="B5">
        <v>0.24770642201834864</v>
      </c>
    </row>
    <row r="6" spans="1:2" x14ac:dyDescent="0.25">
      <c r="A6" t="s">
        <v>63</v>
      </c>
      <c r="B6">
        <v>0.26984126984126983</v>
      </c>
    </row>
    <row r="7" spans="1:2" x14ac:dyDescent="0.25">
      <c r="A7" t="s">
        <v>58</v>
      </c>
      <c r="B7">
        <v>0.23636363636363636</v>
      </c>
    </row>
    <row r="8" spans="1:2" x14ac:dyDescent="0.25">
      <c r="A8" t="s">
        <v>38</v>
      </c>
      <c r="B8">
        <v>0.3125</v>
      </c>
    </row>
    <row r="9" spans="1:2" x14ac:dyDescent="0.25">
      <c r="A9" t="s">
        <v>150</v>
      </c>
      <c r="B9">
        <v>0.21897810218978103</v>
      </c>
    </row>
    <row r="10" spans="1:2" x14ac:dyDescent="0.25">
      <c r="A10" t="s">
        <v>116</v>
      </c>
      <c r="B10">
        <v>0.23364485981308411</v>
      </c>
    </row>
    <row r="11" spans="1:2" x14ac:dyDescent="0.25">
      <c r="A11" t="s">
        <v>101</v>
      </c>
      <c r="B11">
        <v>0.21022727272727273</v>
      </c>
    </row>
    <row r="12" spans="1:2" x14ac:dyDescent="0.25">
      <c r="A12" t="s">
        <v>53</v>
      </c>
      <c r="B12">
        <v>0.25641025641025639</v>
      </c>
    </row>
    <row r="13" spans="1:2" x14ac:dyDescent="0.25">
      <c r="A13" t="s">
        <v>34</v>
      </c>
      <c r="B13">
        <v>0.20163487738419619</v>
      </c>
    </row>
    <row r="14" spans="1:2" x14ac:dyDescent="0.25">
      <c r="A14" t="s">
        <v>386</v>
      </c>
      <c r="B14">
        <v>0.16796875</v>
      </c>
    </row>
    <row r="15" spans="1:2" x14ac:dyDescent="0.25">
      <c r="A15" t="s">
        <v>387</v>
      </c>
      <c r="B15">
        <v>0.18466898954703834</v>
      </c>
    </row>
    <row r="16" spans="1:2" x14ac:dyDescent="0.25">
      <c r="A16" t="s">
        <v>49</v>
      </c>
      <c r="B16">
        <v>0.15705128205128205</v>
      </c>
    </row>
    <row r="17" spans="1:2" x14ac:dyDescent="0.25">
      <c r="A17" t="s">
        <v>388</v>
      </c>
      <c r="B17">
        <v>0.15923566878980891</v>
      </c>
    </row>
    <row r="18" spans="1:2" x14ac:dyDescent="0.25">
      <c r="A18" t="s">
        <v>316</v>
      </c>
      <c r="B18">
        <v>0.1165644171779141</v>
      </c>
    </row>
    <row r="19" spans="1:2" x14ac:dyDescent="0.25">
      <c r="A19" t="s">
        <v>389</v>
      </c>
      <c r="B19">
        <v>0.14015151515151514</v>
      </c>
    </row>
    <row r="20" spans="1:2" x14ac:dyDescent="0.25">
      <c r="A20" t="s">
        <v>390</v>
      </c>
      <c r="B20">
        <v>0.22222222222222221</v>
      </c>
    </row>
    <row r="21" spans="1:2" x14ac:dyDescent="0.25">
      <c r="A21" s="5" t="s">
        <v>105</v>
      </c>
      <c r="B21">
        <v>0.22</v>
      </c>
    </row>
    <row r="22" spans="1:2" x14ac:dyDescent="0.25">
      <c r="A22" t="s">
        <v>29</v>
      </c>
      <c r="B22">
        <v>0.16250000000000001</v>
      </c>
    </row>
    <row r="23" spans="1:2" x14ac:dyDescent="0.25">
      <c r="A23" t="s">
        <v>391</v>
      </c>
      <c r="B23">
        <v>0.13333333333333333</v>
      </c>
    </row>
    <row r="24" spans="1:2" x14ac:dyDescent="0.25">
      <c r="A24" t="s">
        <v>392</v>
      </c>
      <c r="B24">
        <v>0.25</v>
      </c>
    </row>
    <row r="25" spans="1:2" x14ac:dyDescent="0.25">
      <c r="A25" t="s">
        <v>393</v>
      </c>
      <c r="B25">
        <v>0.45370370370370372</v>
      </c>
    </row>
    <row r="26" spans="1:2" x14ac:dyDescent="0.25">
      <c r="A26" t="s">
        <v>394</v>
      </c>
      <c r="B26">
        <v>0.36585365853658536</v>
      </c>
    </row>
    <row r="27" spans="1:2" x14ac:dyDescent="0.25">
      <c r="A27" t="s">
        <v>44</v>
      </c>
      <c r="B27">
        <v>0.23809523809523808</v>
      </c>
    </row>
    <row r="28" spans="1:2" x14ac:dyDescent="0.25">
      <c r="A28" t="s">
        <v>395</v>
      </c>
      <c r="B28">
        <v>0.54545454545454541</v>
      </c>
    </row>
    <row r="29" spans="1:2" x14ac:dyDescent="0.25">
      <c r="A29" t="s">
        <v>396</v>
      </c>
      <c r="B29">
        <v>0.27777777777777779</v>
      </c>
    </row>
    <row r="30" spans="1:2" x14ac:dyDescent="0.25">
      <c r="A30" t="s">
        <v>397</v>
      </c>
      <c r="B30">
        <v>0.23529411764705882</v>
      </c>
    </row>
    <row r="31" spans="1:2" x14ac:dyDescent="0.25">
      <c r="A31" t="s">
        <v>398</v>
      </c>
      <c r="B31">
        <v>0.14285714285714285</v>
      </c>
    </row>
    <row r="32" spans="1:2" x14ac:dyDescent="0.25">
      <c r="A32" t="s">
        <v>399</v>
      </c>
      <c r="B32">
        <v>0.25925925925925924</v>
      </c>
    </row>
    <row r="33" spans="1:2" x14ac:dyDescent="0.25">
      <c r="A33" t="s">
        <v>400</v>
      </c>
      <c r="B33">
        <v>0.29166666666666669</v>
      </c>
    </row>
    <row r="34" spans="1:2" x14ac:dyDescent="0.25">
      <c r="A34" t="s">
        <v>401</v>
      </c>
      <c r="B34">
        <v>0.14285714285714285</v>
      </c>
    </row>
    <row r="35" spans="1:2" x14ac:dyDescent="0.25">
      <c r="A35" t="s">
        <v>402</v>
      </c>
      <c r="B35">
        <v>5.7142857142857141E-2</v>
      </c>
    </row>
    <row r="36" spans="1:2" x14ac:dyDescent="0.25">
      <c r="A36" t="s">
        <v>403</v>
      </c>
      <c r="B36">
        <v>0.5</v>
      </c>
    </row>
    <row r="37" spans="1:2" x14ac:dyDescent="0.25">
      <c r="A37" t="s">
        <v>404</v>
      </c>
      <c r="B37">
        <v>0.4</v>
      </c>
    </row>
    <row r="38" spans="1:2" x14ac:dyDescent="0.25">
      <c r="A38" t="s">
        <v>405</v>
      </c>
      <c r="B38">
        <v>0.16666666666666666</v>
      </c>
    </row>
    <row r="39" spans="1:2" x14ac:dyDescent="0.25">
      <c r="A39" t="s">
        <v>406</v>
      </c>
      <c r="B39">
        <v>0.16666666666666666</v>
      </c>
    </row>
    <row r="40" spans="1:2" x14ac:dyDescent="0.25">
      <c r="A40" t="s">
        <v>407</v>
      </c>
      <c r="B40">
        <v>7.6923076923076927E-2</v>
      </c>
    </row>
    <row r="41" spans="1:2" x14ac:dyDescent="0.25">
      <c r="A41" t="s">
        <v>408</v>
      </c>
      <c r="B41">
        <v>0.25</v>
      </c>
    </row>
    <row r="42" spans="1:2" x14ac:dyDescent="0.25">
      <c r="A42" t="s">
        <v>409</v>
      </c>
      <c r="B42">
        <v>1</v>
      </c>
    </row>
    <row r="43" spans="1:2" x14ac:dyDescent="0.25">
      <c r="A43" t="s">
        <v>410</v>
      </c>
      <c r="B43">
        <v>0</v>
      </c>
    </row>
    <row r="44" spans="1:2" x14ac:dyDescent="0.25">
      <c r="A44" t="s">
        <v>411</v>
      </c>
      <c r="B44">
        <v>0</v>
      </c>
    </row>
    <row r="45" spans="1:2" x14ac:dyDescent="0.25">
      <c r="A45" t="s">
        <v>412</v>
      </c>
      <c r="B45">
        <v>0</v>
      </c>
    </row>
    <row r="46" spans="1:2" x14ac:dyDescent="0.25">
      <c r="A46" t="s">
        <v>413</v>
      </c>
      <c r="B46">
        <v>0</v>
      </c>
    </row>
    <row r="47" spans="1:2" x14ac:dyDescent="0.25">
      <c r="A47" t="s">
        <v>414</v>
      </c>
      <c r="B47">
        <v>0</v>
      </c>
    </row>
    <row r="48" spans="1:2" x14ac:dyDescent="0.25">
      <c r="A48" t="s">
        <v>415</v>
      </c>
      <c r="B48">
        <v>0</v>
      </c>
    </row>
    <row r="49" spans="1:2" x14ac:dyDescent="0.25">
      <c r="A49" t="s">
        <v>416</v>
      </c>
      <c r="B49">
        <v>0</v>
      </c>
    </row>
    <row r="50" spans="1:2" x14ac:dyDescent="0.25">
      <c r="A50" t="s">
        <v>417</v>
      </c>
      <c r="B50">
        <v>0</v>
      </c>
    </row>
    <row r="51" spans="1:2" x14ac:dyDescent="0.25">
      <c r="A51" t="s">
        <v>418</v>
      </c>
      <c r="B51">
        <v>0</v>
      </c>
    </row>
    <row r="52" spans="1:2" x14ac:dyDescent="0.25">
      <c r="A52" t="s">
        <v>419</v>
      </c>
      <c r="B52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6FDB9-D6BE-45B6-BD6D-42C90B1326F7}">
  <sheetPr codeName="工作表8"/>
  <dimension ref="A1:B22"/>
  <sheetViews>
    <sheetView workbookViewId="0">
      <selection activeCell="B20" sqref="B20"/>
    </sheetView>
  </sheetViews>
  <sheetFormatPr defaultRowHeight="15.75" x14ac:dyDescent="0.25"/>
  <sheetData>
    <row r="1" spans="1:2" x14ac:dyDescent="0.25">
      <c r="A1" t="s">
        <v>85</v>
      </c>
      <c r="B1">
        <v>0.34313725490196079</v>
      </c>
    </row>
    <row r="2" spans="1:2" x14ac:dyDescent="0.25">
      <c r="A2" t="s">
        <v>89</v>
      </c>
      <c r="B2">
        <v>0.25219298245614036</v>
      </c>
    </row>
    <row r="3" spans="1:2" x14ac:dyDescent="0.25">
      <c r="A3" t="s">
        <v>45</v>
      </c>
      <c r="B3">
        <v>0.30263157894736842</v>
      </c>
    </row>
    <row r="4" spans="1:2" x14ac:dyDescent="0.25">
      <c r="A4" t="s">
        <v>138</v>
      </c>
      <c r="B4">
        <v>0.27138643067846607</v>
      </c>
    </row>
    <row r="5" spans="1:2" x14ac:dyDescent="0.25">
      <c r="A5" t="s">
        <v>20</v>
      </c>
      <c r="B5">
        <v>0.23456790123456789</v>
      </c>
    </row>
    <row r="6" spans="1:2" x14ac:dyDescent="0.25">
      <c r="A6" t="s">
        <v>171</v>
      </c>
      <c r="B6">
        <v>0.28244274809160308</v>
      </c>
    </row>
    <row r="7" spans="1:2" x14ac:dyDescent="0.25">
      <c r="A7" t="s">
        <v>106</v>
      </c>
      <c r="B7">
        <v>0.29569892473118281</v>
      </c>
    </row>
    <row r="8" spans="1:2" x14ac:dyDescent="0.25">
      <c r="A8" t="s">
        <v>94</v>
      </c>
      <c r="B8">
        <v>0.29607250755287007</v>
      </c>
    </row>
    <row r="9" spans="1:2" x14ac:dyDescent="0.25">
      <c r="A9" t="s">
        <v>14</v>
      </c>
      <c r="B9">
        <v>0.26062322946175637</v>
      </c>
    </row>
    <row r="10" spans="1:2" x14ac:dyDescent="0.25">
      <c r="A10" t="s">
        <v>111</v>
      </c>
      <c r="B10">
        <v>0.25617283950617287</v>
      </c>
    </row>
    <row r="11" spans="1:2" x14ac:dyDescent="0.25">
      <c r="A11" t="s">
        <v>24</v>
      </c>
      <c r="B11">
        <v>0.23702031602708803</v>
      </c>
    </row>
    <row r="12" spans="1:2" x14ac:dyDescent="0.25">
      <c r="A12" t="s">
        <v>35</v>
      </c>
      <c r="B12">
        <v>0.22121212121212122</v>
      </c>
    </row>
    <row r="13" spans="1:2" x14ac:dyDescent="0.25">
      <c r="A13" t="s">
        <v>39</v>
      </c>
      <c r="B13">
        <v>0.23048327137546468</v>
      </c>
    </row>
    <row r="14" spans="1:2" x14ac:dyDescent="0.25">
      <c r="A14" t="s">
        <v>80</v>
      </c>
      <c r="B14">
        <v>0.29032258064516131</v>
      </c>
    </row>
    <row r="15" spans="1:2" x14ac:dyDescent="0.25">
      <c r="A15" t="s">
        <v>64</v>
      </c>
      <c r="B15">
        <v>0.22580645161290322</v>
      </c>
    </row>
    <row r="16" spans="1:2" x14ac:dyDescent="0.25">
      <c r="A16" t="s">
        <v>30</v>
      </c>
      <c r="B16">
        <v>0.21296296296296297</v>
      </c>
    </row>
    <row r="17" spans="1:2" x14ac:dyDescent="0.25">
      <c r="A17" t="s">
        <v>166</v>
      </c>
      <c r="B17">
        <v>0.17183098591549295</v>
      </c>
    </row>
    <row r="18" spans="1:2" x14ac:dyDescent="0.25">
      <c r="A18" t="s">
        <v>184</v>
      </c>
      <c r="B18">
        <v>0.19391634980988592</v>
      </c>
    </row>
    <row r="19" spans="1:2" x14ac:dyDescent="0.25">
      <c r="A19" t="s">
        <v>244</v>
      </c>
      <c r="B19">
        <v>0.2</v>
      </c>
    </row>
    <row r="20" spans="1:2" x14ac:dyDescent="0.25">
      <c r="A20" t="s">
        <v>145</v>
      </c>
      <c r="B20">
        <v>0.17587939698492464</v>
      </c>
    </row>
    <row r="21" spans="1:2" x14ac:dyDescent="0.25">
      <c r="A21" t="s">
        <v>59</v>
      </c>
      <c r="B21">
        <v>0.16666666666666666</v>
      </c>
    </row>
    <row r="22" spans="1:2" x14ac:dyDescent="0.25">
      <c r="A22" t="s">
        <v>50</v>
      </c>
      <c r="B22">
        <v>0.22839506172839505</v>
      </c>
    </row>
  </sheetData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29C4A-DB58-4733-96D0-F86747D07FF2}">
  <sheetPr codeName="工作表9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816C1-6B8C-459A-BACD-1ED8EAC65BC3}">
  <sheetPr codeName="工作表10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420</v>
      </c>
    </row>
    <row r="2" spans="1:2" x14ac:dyDescent="0.25">
      <c r="A2">
        <v>2</v>
      </c>
      <c r="B2" t="s">
        <v>420</v>
      </c>
    </row>
    <row r="3" spans="1:2" x14ac:dyDescent="0.25">
      <c r="A3">
        <v>3</v>
      </c>
      <c r="B3" t="s">
        <v>420</v>
      </c>
    </row>
    <row r="4" spans="1:2" x14ac:dyDescent="0.25">
      <c r="A4">
        <v>4</v>
      </c>
      <c r="B4" t="s">
        <v>421</v>
      </c>
    </row>
    <row r="5" spans="1:2" x14ac:dyDescent="0.25">
      <c r="A5">
        <v>5</v>
      </c>
      <c r="B5" t="s">
        <v>421</v>
      </c>
    </row>
    <row r="6" spans="1:2" x14ac:dyDescent="0.25">
      <c r="A6">
        <v>6</v>
      </c>
      <c r="B6" t="s">
        <v>421</v>
      </c>
    </row>
    <row r="7" spans="1:2" x14ac:dyDescent="0.25">
      <c r="A7">
        <v>7</v>
      </c>
      <c r="B7" t="s">
        <v>421</v>
      </c>
    </row>
    <row r="8" spans="1:2" x14ac:dyDescent="0.25">
      <c r="A8">
        <v>8</v>
      </c>
      <c r="B8" t="s">
        <v>422</v>
      </c>
    </row>
    <row r="9" spans="1:2" x14ac:dyDescent="0.25">
      <c r="A9">
        <v>9</v>
      </c>
      <c r="B9" t="s">
        <v>422</v>
      </c>
    </row>
    <row r="10" spans="1:2" x14ac:dyDescent="0.25">
      <c r="A10">
        <v>10</v>
      </c>
      <c r="B10" t="s">
        <v>422</v>
      </c>
    </row>
    <row r="11" spans="1:2" x14ac:dyDescent="0.25">
      <c r="A11">
        <v>11</v>
      </c>
      <c r="B11" t="s">
        <v>423</v>
      </c>
    </row>
    <row r="12" spans="1:2" x14ac:dyDescent="0.25">
      <c r="A12">
        <v>12</v>
      </c>
      <c r="B12" t="s">
        <v>423</v>
      </c>
    </row>
    <row r="13" spans="1:2" x14ac:dyDescent="0.25">
      <c r="A13">
        <v>13</v>
      </c>
      <c r="B13" t="s">
        <v>423</v>
      </c>
    </row>
    <row r="14" spans="1:2" x14ac:dyDescent="0.25">
      <c r="A14">
        <v>14</v>
      </c>
      <c r="B14" t="s">
        <v>423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F0539-3A22-4A27-90D0-005DEDA3AA86}">
  <sheetPr codeName="工作表18"/>
  <dimension ref="A1"/>
  <sheetViews>
    <sheetView workbookViewId="0"/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6D7E2-B635-4854-B17C-273C506CBD25}">
  <sheetPr codeName="工作表2"/>
  <dimension ref="A1:E116"/>
  <sheetViews>
    <sheetView workbookViewId="0">
      <selection activeCell="E2" sqref="E2"/>
    </sheetView>
  </sheetViews>
  <sheetFormatPr defaultRowHeight="15.75" x14ac:dyDescent="0.25"/>
  <sheetData>
    <row r="1" spans="1:5" x14ac:dyDescent="0.25">
      <c r="A1" s="113" t="s">
        <v>2</v>
      </c>
      <c r="B1" s="113" t="s">
        <v>2391</v>
      </c>
      <c r="C1" s="113" t="s">
        <v>2392</v>
      </c>
      <c r="D1" s="113" t="s">
        <v>2393</v>
      </c>
      <c r="E1" s="113" t="s">
        <v>2394</v>
      </c>
    </row>
    <row r="2" spans="1:5" x14ac:dyDescent="0.25">
      <c r="A2" t="s">
        <v>12</v>
      </c>
      <c r="B2" s="114">
        <v>6.1</v>
      </c>
      <c r="C2" s="114">
        <v>2.2000000000000002</v>
      </c>
      <c r="D2" s="114">
        <v>6.4</v>
      </c>
      <c r="E2" s="114">
        <v>1.7</v>
      </c>
    </row>
    <row r="3" spans="1:5" x14ac:dyDescent="0.25">
      <c r="A3" t="s">
        <v>18</v>
      </c>
      <c r="B3" s="114">
        <v>4.0999999999999996</v>
      </c>
      <c r="C3" s="114">
        <v>1.9</v>
      </c>
      <c r="D3" s="114">
        <v>3.8</v>
      </c>
      <c r="E3" s="114">
        <v>2.1</v>
      </c>
    </row>
    <row r="4" spans="1:5" x14ac:dyDescent="0.25">
      <c r="A4" t="s">
        <v>22</v>
      </c>
      <c r="B4" s="114">
        <v>11</v>
      </c>
      <c r="C4" s="114">
        <v>3.5</v>
      </c>
      <c r="D4" s="114">
        <v>11</v>
      </c>
      <c r="E4" s="114">
        <v>3.9</v>
      </c>
    </row>
    <row r="5" spans="1:5" x14ac:dyDescent="0.25">
      <c r="A5" t="s">
        <v>28</v>
      </c>
      <c r="B5" s="114">
        <v>25</v>
      </c>
      <c r="C5" s="114">
        <v>5.6</v>
      </c>
      <c r="D5" s="114">
        <v>18</v>
      </c>
      <c r="E5" s="114">
        <v>3.6</v>
      </c>
    </row>
    <row r="6" spans="1:5" x14ac:dyDescent="0.25">
      <c r="A6" t="s">
        <v>33</v>
      </c>
      <c r="B6" s="114">
        <v>43</v>
      </c>
      <c r="C6" s="114">
        <v>8.6</v>
      </c>
      <c r="D6" s="114">
        <v>41</v>
      </c>
      <c r="E6" s="114">
        <v>9</v>
      </c>
    </row>
    <row r="7" spans="1:5" x14ac:dyDescent="0.25">
      <c r="A7" t="s">
        <v>37</v>
      </c>
      <c r="B7" s="114">
        <v>8.8000000000000007</v>
      </c>
      <c r="C7" s="114">
        <v>2.2000000000000002</v>
      </c>
      <c r="D7" s="114">
        <v>9.1</v>
      </c>
      <c r="E7" s="114">
        <v>2.5</v>
      </c>
    </row>
    <row r="8" spans="1:5" x14ac:dyDescent="0.25">
      <c r="A8" t="s">
        <v>43</v>
      </c>
      <c r="B8" s="114">
        <v>11</v>
      </c>
      <c r="C8" s="114">
        <v>4.3</v>
      </c>
      <c r="D8" s="114">
        <v>10</v>
      </c>
      <c r="E8" s="114">
        <v>3.9</v>
      </c>
    </row>
    <row r="9" spans="1:5" x14ac:dyDescent="0.25">
      <c r="A9" t="s">
        <v>48</v>
      </c>
      <c r="B9" s="114">
        <v>6.6</v>
      </c>
      <c r="C9" s="114">
        <v>3.5</v>
      </c>
      <c r="D9" s="114">
        <v>8</v>
      </c>
      <c r="E9" s="114">
        <v>3.2</v>
      </c>
    </row>
    <row r="10" spans="1:5" x14ac:dyDescent="0.25">
      <c r="A10" t="s">
        <v>52</v>
      </c>
      <c r="B10" s="114">
        <v>9</v>
      </c>
      <c r="C10" s="114">
        <v>1.9</v>
      </c>
      <c r="D10" s="114">
        <v>9.9</v>
      </c>
      <c r="E10" s="114">
        <v>2.5</v>
      </c>
    </row>
    <row r="11" spans="1:5" x14ac:dyDescent="0.25">
      <c r="A11" t="s">
        <v>57</v>
      </c>
      <c r="B11" s="114">
        <v>9.6</v>
      </c>
      <c r="C11" s="114">
        <v>3.1</v>
      </c>
      <c r="D11" s="114">
        <v>8</v>
      </c>
      <c r="E11" s="114">
        <v>2.9</v>
      </c>
    </row>
    <row r="12" spans="1:5" x14ac:dyDescent="0.25">
      <c r="A12" t="s">
        <v>62</v>
      </c>
      <c r="B12" s="114">
        <v>11</v>
      </c>
      <c r="C12" s="114">
        <v>3.6</v>
      </c>
      <c r="D12" s="114">
        <v>12</v>
      </c>
      <c r="E12" s="114">
        <v>4</v>
      </c>
    </row>
    <row r="13" spans="1:5" x14ac:dyDescent="0.25">
      <c r="A13" t="s">
        <v>2390</v>
      </c>
    </row>
    <row r="14" spans="1:5" x14ac:dyDescent="0.25">
      <c r="A14" t="s">
        <v>69</v>
      </c>
      <c r="B14" s="114">
        <v>3.6</v>
      </c>
      <c r="C14" s="114">
        <v>1.7</v>
      </c>
      <c r="D14" s="114">
        <v>3.2</v>
      </c>
      <c r="E14" s="114">
        <v>1.5</v>
      </c>
    </row>
    <row r="15" spans="1:5" x14ac:dyDescent="0.25">
      <c r="A15" t="s">
        <v>74</v>
      </c>
      <c r="B15" s="114">
        <v>4.3</v>
      </c>
      <c r="C15" s="114">
        <v>1.6</v>
      </c>
      <c r="D15" s="114">
        <v>5.0999999999999996</v>
      </c>
      <c r="E15" s="114">
        <v>2.2000000000000002</v>
      </c>
    </row>
    <row r="16" spans="1:5" x14ac:dyDescent="0.25">
      <c r="A16" t="s">
        <v>79</v>
      </c>
      <c r="B16" s="114">
        <v>16</v>
      </c>
      <c r="C16" s="114">
        <v>4.5999999999999996</v>
      </c>
      <c r="D16" s="114">
        <v>16</v>
      </c>
      <c r="E16" s="114">
        <v>4.9000000000000004</v>
      </c>
    </row>
    <row r="17" spans="1:5" x14ac:dyDescent="0.25">
      <c r="A17" t="s">
        <v>83</v>
      </c>
      <c r="B17" s="114">
        <v>21</v>
      </c>
      <c r="C17" s="114">
        <v>8.8000000000000007</v>
      </c>
      <c r="D17" s="114">
        <v>21</v>
      </c>
      <c r="E17" s="114">
        <v>6.8</v>
      </c>
    </row>
    <row r="18" spans="1:5" x14ac:dyDescent="0.25">
      <c r="A18" t="s">
        <v>88</v>
      </c>
      <c r="B18" s="114">
        <v>11</v>
      </c>
      <c r="C18" s="114">
        <v>4.7</v>
      </c>
      <c r="D18" s="114">
        <v>10</v>
      </c>
      <c r="E18" s="114">
        <v>3.3</v>
      </c>
    </row>
    <row r="19" spans="1:5" x14ac:dyDescent="0.25">
      <c r="A19" t="s">
        <v>92</v>
      </c>
      <c r="B19" s="114">
        <v>7.2</v>
      </c>
      <c r="C19" s="114">
        <v>2</v>
      </c>
      <c r="D19" s="114">
        <v>8</v>
      </c>
      <c r="E19" s="114">
        <v>2.2000000000000002</v>
      </c>
    </row>
    <row r="20" spans="1:5" x14ac:dyDescent="0.25">
      <c r="A20" t="s">
        <v>97</v>
      </c>
      <c r="B20" s="114">
        <v>43</v>
      </c>
      <c r="C20" s="114">
        <v>7</v>
      </c>
      <c r="D20" s="114">
        <v>27</v>
      </c>
      <c r="E20" s="114">
        <v>4.5999999999999996</v>
      </c>
    </row>
    <row r="21" spans="1:5" x14ac:dyDescent="0.25">
      <c r="A21" t="s">
        <v>100</v>
      </c>
      <c r="B21" s="114">
        <v>23</v>
      </c>
      <c r="C21" s="114">
        <v>8.3000000000000007</v>
      </c>
      <c r="D21" s="114">
        <v>24</v>
      </c>
      <c r="E21" s="114">
        <v>7.6</v>
      </c>
    </row>
    <row r="22" spans="1:5" x14ac:dyDescent="0.25">
      <c r="A22" t="s">
        <v>104</v>
      </c>
      <c r="B22" s="114">
        <v>22</v>
      </c>
      <c r="C22" s="114">
        <v>7.3</v>
      </c>
      <c r="D22" s="114">
        <v>22</v>
      </c>
      <c r="E22" s="114">
        <v>6.8</v>
      </c>
    </row>
    <row r="23" spans="1:5" x14ac:dyDescent="0.25">
      <c r="A23" t="s">
        <v>109</v>
      </c>
      <c r="B23" s="114">
        <v>14</v>
      </c>
      <c r="C23" s="114">
        <v>3.1</v>
      </c>
      <c r="D23" s="114">
        <v>14</v>
      </c>
      <c r="E23" s="114">
        <v>3.6</v>
      </c>
    </row>
    <row r="24" spans="1:5" x14ac:dyDescent="0.25">
      <c r="A24" t="s">
        <v>115</v>
      </c>
      <c r="B24" s="114">
        <v>13</v>
      </c>
      <c r="C24" s="114">
        <v>3.7</v>
      </c>
      <c r="D24" s="114">
        <v>14</v>
      </c>
      <c r="E24" s="114">
        <v>3.9</v>
      </c>
    </row>
    <row r="25" spans="1:5" x14ac:dyDescent="0.25">
      <c r="A25" t="s">
        <v>120</v>
      </c>
      <c r="B25" s="114">
        <v>8.8000000000000007</v>
      </c>
      <c r="C25" s="114">
        <v>2.2999999999999998</v>
      </c>
      <c r="D25" s="114">
        <v>8</v>
      </c>
      <c r="E25" s="114">
        <v>2.6</v>
      </c>
    </row>
    <row r="26" spans="1:5" x14ac:dyDescent="0.25">
      <c r="A26" t="s">
        <v>2390</v>
      </c>
    </row>
    <row r="27" spans="1:5" x14ac:dyDescent="0.25">
      <c r="A27" t="s">
        <v>127</v>
      </c>
      <c r="B27" s="114">
        <v>11</v>
      </c>
      <c r="C27" s="114">
        <v>7.9</v>
      </c>
      <c r="D27" s="114">
        <v>13</v>
      </c>
      <c r="E27" s="114">
        <v>6.2</v>
      </c>
    </row>
    <row r="28" spans="1:5" x14ac:dyDescent="0.25">
      <c r="A28" t="s">
        <v>130</v>
      </c>
      <c r="B28" s="114">
        <v>5.0999999999999996</v>
      </c>
      <c r="C28" s="114">
        <v>1.3</v>
      </c>
      <c r="D28" s="114">
        <v>5.4</v>
      </c>
      <c r="E28" s="114">
        <v>1.7</v>
      </c>
    </row>
    <row r="29" spans="1:5" x14ac:dyDescent="0.25">
      <c r="A29" t="s">
        <v>133</v>
      </c>
      <c r="B29" s="114">
        <v>21</v>
      </c>
      <c r="C29" s="114">
        <v>4.9000000000000004</v>
      </c>
      <c r="D29" s="114">
        <v>25</v>
      </c>
      <c r="E29" s="114">
        <v>6.1</v>
      </c>
    </row>
    <row r="30" spans="1:5" x14ac:dyDescent="0.25">
      <c r="A30" t="s">
        <v>137</v>
      </c>
      <c r="B30" s="114">
        <v>13</v>
      </c>
      <c r="C30" s="114">
        <v>3.1</v>
      </c>
      <c r="D30" s="114">
        <v>12</v>
      </c>
      <c r="E30" s="114">
        <v>3.8</v>
      </c>
    </row>
    <row r="31" spans="1:5" x14ac:dyDescent="0.25">
      <c r="A31" t="s">
        <v>141</v>
      </c>
      <c r="B31" s="114">
        <v>2.9</v>
      </c>
      <c r="C31" s="114">
        <v>1.9</v>
      </c>
      <c r="D31" s="114">
        <v>3</v>
      </c>
      <c r="E31" s="114">
        <v>1.5</v>
      </c>
    </row>
    <row r="32" spans="1:5" x14ac:dyDescent="0.25">
      <c r="A32" t="s">
        <v>144</v>
      </c>
      <c r="B32" s="114">
        <v>22</v>
      </c>
      <c r="C32" s="114">
        <v>6.9</v>
      </c>
      <c r="D32" s="114">
        <v>17</v>
      </c>
      <c r="E32" s="114">
        <v>4.5</v>
      </c>
    </row>
    <row r="33" spans="1:5" x14ac:dyDescent="0.25">
      <c r="A33" t="s">
        <v>149</v>
      </c>
      <c r="B33" s="114">
        <v>16</v>
      </c>
      <c r="C33" s="114">
        <v>4.5</v>
      </c>
      <c r="D33" s="114">
        <v>16</v>
      </c>
      <c r="E33" s="114">
        <v>3.8</v>
      </c>
    </row>
    <row r="34" spans="1:5" x14ac:dyDescent="0.25">
      <c r="A34" t="s">
        <v>152</v>
      </c>
      <c r="B34" s="114">
        <v>10</v>
      </c>
      <c r="C34" s="114">
        <v>3</v>
      </c>
      <c r="D34" s="114">
        <v>12</v>
      </c>
      <c r="E34" s="114">
        <v>3.7</v>
      </c>
    </row>
    <row r="35" spans="1:5" x14ac:dyDescent="0.25">
      <c r="A35" t="s">
        <v>155</v>
      </c>
      <c r="B35" s="114">
        <v>34</v>
      </c>
      <c r="C35" s="114">
        <v>14</v>
      </c>
      <c r="D35" s="114">
        <v>30</v>
      </c>
      <c r="E35" s="114">
        <v>8.9</v>
      </c>
    </row>
    <row r="36" spans="1:5" x14ac:dyDescent="0.25">
      <c r="A36" t="s">
        <v>158</v>
      </c>
      <c r="B36" s="114">
        <v>9.9</v>
      </c>
      <c r="C36" s="114">
        <v>2.6</v>
      </c>
      <c r="D36" s="114">
        <v>10</v>
      </c>
      <c r="E36" s="114">
        <v>2.8</v>
      </c>
    </row>
    <row r="37" spans="1:5" x14ac:dyDescent="0.25">
      <c r="A37" t="s">
        <v>162</v>
      </c>
      <c r="B37" s="114">
        <v>9.6999999999999993</v>
      </c>
      <c r="C37" s="114">
        <v>2.7</v>
      </c>
      <c r="D37" s="114">
        <v>7.9</v>
      </c>
      <c r="E37" s="114">
        <v>2.5</v>
      </c>
    </row>
    <row r="38" spans="1:5" x14ac:dyDescent="0.25">
      <c r="A38" t="s">
        <v>165</v>
      </c>
      <c r="B38" s="114">
        <v>24</v>
      </c>
      <c r="C38" s="114">
        <v>5.2</v>
      </c>
      <c r="D38" s="114">
        <v>22</v>
      </c>
      <c r="E38" s="114">
        <v>4.4000000000000004</v>
      </c>
    </row>
    <row r="39" spans="1:5" x14ac:dyDescent="0.25">
      <c r="A39" t="s">
        <v>2390</v>
      </c>
    </row>
    <row r="40" spans="1:5" x14ac:dyDescent="0.25">
      <c r="A40" t="s">
        <v>170</v>
      </c>
      <c r="B40" s="114">
        <v>14</v>
      </c>
      <c r="C40" s="114">
        <v>4.0999999999999996</v>
      </c>
      <c r="D40" s="114">
        <v>16</v>
      </c>
      <c r="E40" s="114">
        <v>5.2</v>
      </c>
    </row>
    <row r="41" spans="1:5" x14ac:dyDescent="0.25">
      <c r="A41" t="s">
        <v>174</v>
      </c>
      <c r="B41" s="114">
        <v>22</v>
      </c>
      <c r="C41" s="114">
        <v>5.7</v>
      </c>
      <c r="D41" s="114">
        <v>22</v>
      </c>
      <c r="E41" s="114">
        <v>6.2</v>
      </c>
    </row>
    <row r="42" spans="1:5" x14ac:dyDescent="0.25">
      <c r="A42" t="s">
        <v>177</v>
      </c>
      <c r="B42" s="114">
        <v>21</v>
      </c>
      <c r="C42" s="114">
        <v>3.4</v>
      </c>
      <c r="D42" s="114">
        <v>18</v>
      </c>
      <c r="E42" s="114">
        <v>4.3</v>
      </c>
    </row>
    <row r="43" spans="1:5" x14ac:dyDescent="0.25">
      <c r="A43" t="s">
        <v>180</v>
      </c>
      <c r="B43" s="114">
        <v>4.5</v>
      </c>
      <c r="C43" s="114">
        <v>3</v>
      </c>
      <c r="D43" s="114">
        <v>4</v>
      </c>
      <c r="E43" s="114">
        <v>2.5</v>
      </c>
    </row>
    <row r="44" spans="1:5" x14ac:dyDescent="0.25">
      <c r="A44" t="s">
        <v>183</v>
      </c>
      <c r="B44" s="114">
        <v>9.1999999999999993</v>
      </c>
      <c r="C44" s="114">
        <v>2.6</v>
      </c>
      <c r="D44" s="114">
        <v>8.8000000000000007</v>
      </c>
      <c r="E44" s="114">
        <v>3.1</v>
      </c>
    </row>
    <row r="45" spans="1:5" x14ac:dyDescent="0.25">
      <c r="A45" t="s">
        <v>187</v>
      </c>
      <c r="B45" s="114">
        <v>30</v>
      </c>
      <c r="C45" s="114">
        <v>11</v>
      </c>
      <c r="D45" s="114">
        <v>25</v>
      </c>
      <c r="E45" s="114">
        <v>7.3</v>
      </c>
    </row>
    <row r="46" spans="1:5" x14ac:dyDescent="0.25">
      <c r="A46" t="s">
        <v>189</v>
      </c>
      <c r="B46" s="114">
        <v>9.6999999999999993</v>
      </c>
      <c r="C46" s="114">
        <v>4.5999999999999996</v>
      </c>
      <c r="D46" s="114">
        <v>11</v>
      </c>
      <c r="E46" s="114">
        <v>3.7</v>
      </c>
    </row>
    <row r="47" spans="1:5" x14ac:dyDescent="0.25">
      <c r="A47" t="s">
        <v>193</v>
      </c>
      <c r="B47" s="114">
        <v>6.4</v>
      </c>
      <c r="C47" s="114">
        <v>1.9</v>
      </c>
      <c r="D47" s="114">
        <v>5.6</v>
      </c>
      <c r="E47" s="114">
        <v>1.7</v>
      </c>
    </row>
    <row r="48" spans="1:5" x14ac:dyDescent="0.25">
      <c r="A48" t="s">
        <v>196</v>
      </c>
      <c r="B48" s="114">
        <v>14</v>
      </c>
      <c r="C48" s="114">
        <v>5.2</v>
      </c>
      <c r="D48" s="114">
        <v>19</v>
      </c>
      <c r="E48" s="114">
        <v>6.4</v>
      </c>
    </row>
    <row r="49" spans="1:5" x14ac:dyDescent="0.25">
      <c r="A49" t="s">
        <v>200</v>
      </c>
      <c r="B49" s="114">
        <v>5.7</v>
      </c>
      <c r="C49" s="114">
        <v>2</v>
      </c>
      <c r="D49" s="114">
        <v>6.4</v>
      </c>
      <c r="E49" s="114">
        <v>1.9</v>
      </c>
    </row>
    <row r="50" spans="1:5" x14ac:dyDescent="0.25">
      <c r="A50" t="s">
        <v>203</v>
      </c>
      <c r="B50" s="114">
        <v>10</v>
      </c>
      <c r="C50" s="114">
        <v>4</v>
      </c>
      <c r="D50" s="114">
        <v>11</v>
      </c>
      <c r="E50" s="114">
        <v>4.0999999999999996</v>
      </c>
    </row>
    <row r="51" spans="1:5" x14ac:dyDescent="0.25">
      <c r="A51" t="s">
        <v>206</v>
      </c>
      <c r="B51" s="114">
        <v>11</v>
      </c>
      <c r="C51" s="114">
        <v>2.2000000000000002</v>
      </c>
      <c r="D51" s="114">
        <v>10</v>
      </c>
      <c r="E51" s="114">
        <v>2.2000000000000002</v>
      </c>
    </row>
    <row r="52" spans="1:5" x14ac:dyDescent="0.25">
      <c r="A52" t="s">
        <v>2390</v>
      </c>
    </row>
    <row r="53" spans="1:5" x14ac:dyDescent="0.25">
      <c r="A53" t="s">
        <v>211</v>
      </c>
      <c r="B53" s="114">
        <v>5.5</v>
      </c>
      <c r="C53" s="114">
        <v>1.5</v>
      </c>
      <c r="D53" s="114">
        <v>5.8</v>
      </c>
      <c r="E53" s="114">
        <v>1.9</v>
      </c>
    </row>
    <row r="54" spans="1:5" x14ac:dyDescent="0.25">
      <c r="A54" t="s">
        <v>215</v>
      </c>
      <c r="B54" s="114">
        <v>5</v>
      </c>
      <c r="C54" s="114">
        <v>4</v>
      </c>
      <c r="D54" s="114">
        <v>6.3</v>
      </c>
      <c r="E54" s="114">
        <v>2.1</v>
      </c>
    </row>
    <row r="55" spans="1:5" x14ac:dyDescent="0.25">
      <c r="A55" t="s">
        <v>218</v>
      </c>
      <c r="B55" s="114">
        <v>17</v>
      </c>
      <c r="C55" s="114">
        <v>4.3</v>
      </c>
      <c r="D55" s="114">
        <v>18</v>
      </c>
      <c r="E55" s="114">
        <v>5.6</v>
      </c>
    </row>
    <row r="56" spans="1:5" x14ac:dyDescent="0.25">
      <c r="A56" t="s">
        <v>221</v>
      </c>
      <c r="B56" s="114">
        <v>12</v>
      </c>
      <c r="C56" s="114">
        <v>3.9</v>
      </c>
      <c r="D56" s="114">
        <v>9.5</v>
      </c>
      <c r="E56" s="114">
        <v>3.7</v>
      </c>
    </row>
    <row r="57" spans="1:5" x14ac:dyDescent="0.25">
      <c r="A57" t="s">
        <v>225</v>
      </c>
      <c r="B57" s="114">
        <v>11</v>
      </c>
      <c r="C57" s="114">
        <v>3</v>
      </c>
      <c r="D57" s="114">
        <v>10</v>
      </c>
      <c r="E57" s="114">
        <v>2.7</v>
      </c>
    </row>
    <row r="58" spans="1:5" x14ac:dyDescent="0.25">
      <c r="A58" t="s">
        <v>227</v>
      </c>
      <c r="B58" s="114">
        <v>12</v>
      </c>
      <c r="C58" s="114">
        <v>6.6</v>
      </c>
      <c r="D58" s="114">
        <v>15</v>
      </c>
      <c r="E58" s="114">
        <v>6.1</v>
      </c>
    </row>
    <row r="59" spans="1:5" x14ac:dyDescent="0.25">
      <c r="A59" t="s">
        <v>229</v>
      </c>
      <c r="B59" s="114">
        <v>17</v>
      </c>
      <c r="C59" s="114">
        <v>5.2</v>
      </c>
      <c r="D59" s="114">
        <v>13</v>
      </c>
      <c r="E59" s="114">
        <v>4.3</v>
      </c>
    </row>
    <row r="60" spans="1:5" x14ac:dyDescent="0.25">
      <c r="A60" t="s">
        <v>232</v>
      </c>
      <c r="B60" s="114">
        <v>4.5</v>
      </c>
      <c r="C60" s="114">
        <v>1.6</v>
      </c>
      <c r="D60" s="114">
        <v>5</v>
      </c>
      <c r="E60" s="114">
        <v>2.1</v>
      </c>
    </row>
    <row r="61" spans="1:5" x14ac:dyDescent="0.25">
      <c r="A61" t="s">
        <v>234</v>
      </c>
      <c r="B61" s="114">
        <v>30</v>
      </c>
      <c r="C61" s="114">
        <v>7.1</v>
      </c>
      <c r="D61" s="114">
        <v>31</v>
      </c>
      <c r="E61" s="114">
        <v>7.5</v>
      </c>
    </row>
    <row r="62" spans="1:5" x14ac:dyDescent="0.25">
      <c r="A62" t="s">
        <v>237</v>
      </c>
      <c r="B62" s="114">
        <v>21</v>
      </c>
      <c r="C62" s="114">
        <v>4.9000000000000004</v>
      </c>
      <c r="D62" s="114">
        <v>13</v>
      </c>
      <c r="E62" s="114">
        <v>4.3</v>
      </c>
    </row>
    <row r="63" spans="1:5" x14ac:dyDescent="0.25">
      <c r="A63" t="s">
        <v>240</v>
      </c>
      <c r="B63" s="114">
        <v>14</v>
      </c>
      <c r="C63" s="114">
        <v>4.5999999999999996</v>
      </c>
      <c r="D63" s="114">
        <v>13</v>
      </c>
      <c r="E63" s="114">
        <v>4.0999999999999996</v>
      </c>
    </row>
    <row r="64" spans="1:5" x14ac:dyDescent="0.25">
      <c r="A64" t="s">
        <v>243</v>
      </c>
      <c r="B64" s="114">
        <v>9.6</v>
      </c>
      <c r="C64" s="114">
        <v>2.4</v>
      </c>
      <c r="D64" s="114">
        <v>9.1</v>
      </c>
      <c r="E64" s="114">
        <v>2.8</v>
      </c>
    </row>
    <row r="65" spans="1:5" x14ac:dyDescent="0.25">
      <c r="A65" t="s">
        <v>2390</v>
      </c>
    </row>
    <row r="66" spans="1:5" x14ac:dyDescent="0.25">
      <c r="A66" t="s">
        <v>248</v>
      </c>
      <c r="B66" s="114">
        <v>2.6</v>
      </c>
      <c r="C66" s="114">
        <v>3</v>
      </c>
      <c r="D66" s="114">
        <v>3.5</v>
      </c>
      <c r="E66" s="114">
        <v>2.9</v>
      </c>
    </row>
    <row r="67" spans="1:5" x14ac:dyDescent="0.25">
      <c r="A67" t="s">
        <v>250</v>
      </c>
      <c r="B67" s="114">
        <v>38</v>
      </c>
      <c r="C67" s="114">
        <v>13</v>
      </c>
      <c r="D67" s="114">
        <v>30</v>
      </c>
      <c r="E67" s="114">
        <v>9</v>
      </c>
    </row>
    <row r="68" spans="1:5" x14ac:dyDescent="0.25">
      <c r="A68" t="s">
        <v>252</v>
      </c>
      <c r="B68" s="114">
        <v>6.2</v>
      </c>
      <c r="C68" s="114">
        <v>2.2000000000000002</v>
      </c>
      <c r="D68" s="114">
        <v>4.5</v>
      </c>
      <c r="E68" s="114">
        <v>1.9</v>
      </c>
    </row>
    <row r="69" spans="1:5" x14ac:dyDescent="0.25">
      <c r="A69" t="s">
        <v>256</v>
      </c>
      <c r="B69" s="114">
        <v>10</v>
      </c>
      <c r="C69" s="114">
        <v>6.5</v>
      </c>
      <c r="D69" s="114">
        <v>10</v>
      </c>
      <c r="E69" s="114">
        <v>4</v>
      </c>
    </row>
    <row r="70" spans="1:5" x14ac:dyDescent="0.25">
      <c r="A70" t="s">
        <v>259</v>
      </c>
      <c r="B70" s="114">
        <v>12</v>
      </c>
      <c r="C70" s="114">
        <v>3.6</v>
      </c>
      <c r="D70" s="114">
        <v>12</v>
      </c>
      <c r="E70" s="114">
        <v>3.2</v>
      </c>
    </row>
    <row r="71" spans="1:5" x14ac:dyDescent="0.25">
      <c r="A71" t="s">
        <v>261</v>
      </c>
      <c r="B71" s="114">
        <v>13</v>
      </c>
      <c r="C71" s="114">
        <v>5</v>
      </c>
      <c r="D71" s="114">
        <v>10</v>
      </c>
      <c r="E71" s="114">
        <v>3.7</v>
      </c>
    </row>
    <row r="72" spans="1:5" x14ac:dyDescent="0.25">
      <c r="A72" t="s">
        <v>263</v>
      </c>
      <c r="B72" s="114">
        <v>11</v>
      </c>
      <c r="C72" s="114">
        <v>6.4</v>
      </c>
      <c r="D72" s="114">
        <v>13</v>
      </c>
      <c r="E72" s="114">
        <v>5.4</v>
      </c>
    </row>
    <row r="73" spans="1:5" x14ac:dyDescent="0.25">
      <c r="A73" t="s">
        <v>266</v>
      </c>
      <c r="B73" s="114">
        <v>11</v>
      </c>
      <c r="C73" s="114">
        <v>1.2</v>
      </c>
      <c r="D73" s="114">
        <v>10</v>
      </c>
      <c r="E73" s="114">
        <v>1.7</v>
      </c>
    </row>
    <row r="74" spans="1:5" x14ac:dyDescent="0.25">
      <c r="A74" t="s">
        <v>268</v>
      </c>
      <c r="B74" s="114">
        <v>17</v>
      </c>
      <c r="C74" s="114">
        <v>1.2</v>
      </c>
      <c r="D74" s="114">
        <v>15</v>
      </c>
      <c r="E74" s="114">
        <v>1.6</v>
      </c>
    </row>
    <row r="75" spans="1:5" x14ac:dyDescent="0.25">
      <c r="A75" t="s">
        <v>271</v>
      </c>
      <c r="B75" s="114">
        <v>13</v>
      </c>
      <c r="C75" s="114">
        <v>4.5999999999999996</v>
      </c>
      <c r="D75" s="114">
        <v>11</v>
      </c>
      <c r="E75" s="114">
        <v>3.8</v>
      </c>
    </row>
    <row r="76" spans="1:5" x14ac:dyDescent="0.25">
      <c r="A76" t="s">
        <v>273</v>
      </c>
      <c r="B76" s="114">
        <v>10</v>
      </c>
      <c r="C76" s="114">
        <v>6.3</v>
      </c>
      <c r="D76" s="114">
        <v>13</v>
      </c>
      <c r="E76" s="114">
        <v>5.0999999999999996</v>
      </c>
    </row>
    <row r="77" spans="1:5" x14ac:dyDescent="0.25">
      <c r="A77" t="s">
        <v>2390</v>
      </c>
    </row>
    <row r="78" spans="1:5" x14ac:dyDescent="0.25">
      <c r="A78" t="s">
        <v>276</v>
      </c>
      <c r="B78" s="114">
        <v>6</v>
      </c>
      <c r="C78" s="114">
        <v>1.8</v>
      </c>
      <c r="D78" s="114">
        <v>5.9</v>
      </c>
      <c r="E78" s="114">
        <v>1.7</v>
      </c>
    </row>
    <row r="79" spans="1:5" x14ac:dyDescent="0.25">
      <c r="A79" t="s">
        <v>279</v>
      </c>
      <c r="B79" s="114">
        <v>10</v>
      </c>
      <c r="C79" s="114">
        <v>3.8</v>
      </c>
      <c r="D79" s="114">
        <v>11</v>
      </c>
      <c r="E79" s="114">
        <v>3.8</v>
      </c>
    </row>
    <row r="80" spans="1:5" x14ac:dyDescent="0.25">
      <c r="A80" t="s">
        <v>282</v>
      </c>
      <c r="B80" s="114">
        <v>5.0999999999999996</v>
      </c>
      <c r="C80" s="114">
        <v>3.9</v>
      </c>
      <c r="D80" s="114">
        <v>5.4</v>
      </c>
      <c r="E80" s="114">
        <v>3.4</v>
      </c>
    </row>
    <row r="81" spans="1:5" x14ac:dyDescent="0.25">
      <c r="A81" t="s">
        <v>286</v>
      </c>
      <c r="B81" s="114">
        <v>14</v>
      </c>
      <c r="C81" s="114">
        <v>5.0999999999999996</v>
      </c>
      <c r="D81" s="114">
        <v>14</v>
      </c>
      <c r="E81" s="114">
        <v>4.5999999999999996</v>
      </c>
    </row>
    <row r="82" spans="1:5" x14ac:dyDescent="0.25">
      <c r="A82" t="s">
        <v>289</v>
      </c>
      <c r="B82" s="114">
        <v>6.5</v>
      </c>
      <c r="C82" s="114">
        <v>2.6</v>
      </c>
      <c r="D82" s="114">
        <v>6.8</v>
      </c>
      <c r="E82" s="114">
        <v>2.7</v>
      </c>
    </row>
    <row r="83" spans="1:5" x14ac:dyDescent="0.25">
      <c r="A83" t="s">
        <v>292</v>
      </c>
      <c r="B83" s="114">
        <v>10</v>
      </c>
      <c r="C83" s="114">
        <v>3.8</v>
      </c>
      <c r="D83" s="114">
        <v>10</v>
      </c>
      <c r="E83" s="114">
        <v>4.7</v>
      </c>
    </row>
    <row r="84" spans="1:5" x14ac:dyDescent="0.25">
      <c r="A84" t="s">
        <v>295</v>
      </c>
      <c r="B84" s="114">
        <v>13</v>
      </c>
      <c r="C84" s="114">
        <v>3.4</v>
      </c>
      <c r="D84" s="114">
        <v>9.5</v>
      </c>
      <c r="E84" s="114">
        <v>3.4</v>
      </c>
    </row>
    <row r="85" spans="1:5" x14ac:dyDescent="0.25">
      <c r="A85" t="s">
        <v>299</v>
      </c>
      <c r="B85" s="114">
        <v>7</v>
      </c>
      <c r="C85" s="114">
        <v>2.2000000000000002</v>
      </c>
      <c r="D85" s="114">
        <v>7.7</v>
      </c>
      <c r="E85" s="114">
        <v>2.4</v>
      </c>
    </row>
    <row r="86" spans="1:5" x14ac:dyDescent="0.25">
      <c r="A86" t="s">
        <v>302</v>
      </c>
      <c r="B86" s="114">
        <v>20</v>
      </c>
      <c r="C86" s="114">
        <v>6.9</v>
      </c>
      <c r="D86" s="114">
        <v>17</v>
      </c>
      <c r="E86" s="114">
        <v>5.4</v>
      </c>
    </row>
    <row r="87" spans="1:5" x14ac:dyDescent="0.25">
      <c r="A87" t="s">
        <v>305</v>
      </c>
      <c r="B87" s="114">
        <v>24</v>
      </c>
      <c r="C87" s="114">
        <v>9</v>
      </c>
      <c r="D87" s="114">
        <v>21</v>
      </c>
      <c r="E87" s="114">
        <v>5.6</v>
      </c>
    </row>
    <row r="88" spans="1:5" x14ac:dyDescent="0.25">
      <c r="A88" t="s">
        <v>308</v>
      </c>
      <c r="B88" s="114">
        <v>18</v>
      </c>
      <c r="C88" s="114">
        <v>2.2999999999999998</v>
      </c>
      <c r="D88" s="114">
        <v>17</v>
      </c>
      <c r="E88" s="114">
        <v>2.8</v>
      </c>
    </row>
    <row r="89" spans="1:5" x14ac:dyDescent="0.25">
      <c r="A89" t="s">
        <v>311</v>
      </c>
      <c r="B89" s="114">
        <v>13</v>
      </c>
      <c r="C89" s="114">
        <v>3.1</v>
      </c>
      <c r="D89" s="114">
        <v>15</v>
      </c>
      <c r="E89" s="114">
        <v>3.6</v>
      </c>
    </row>
    <row r="90" spans="1:5" x14ac:dyDescent="0.25">
      <c r="A90" t="s">
        <v>2390</v>
      </c>
    </row>
    <row r="91" spans="1:5" x14ac:dyDescent="0.25">
      <c r="A91" t="s">
        <v>315</v>
      </c>
      <c r="B91" s="114">
        <v>18</v>
      </c>
      <c r="C91" s="114">
        <v>5.0999999999999996</v>
      </c>
      <c r="D91" s="114">
        <v>17</v>
      </c>
      <c r="E91" s="114">
        <v>4.5</v>
      </c>
    </row>
    <row r="92" spans="1:5" x14ac:dyDescent="0.25">
      <c r="A92" t="s">
        <v>319</v>
      </c>
      <c r="B92" s="114">
        <v>17</v>
      </c>
      <c r="C92" s="114">
        <v>7.8</v>
      </c>
      <c r="D92" s="114">
        <v>18</v>
      </c>
      <c r="E92" s="114">
        <v>7</v>
      </c>
    </row>
    <row r="93" spans="1:5" x14ac:dyDescent="0.25">
      <c r="A93" t="s">
        <v>323</v>
      </c>
      <c r="B93" s="114">
        <v>10</v>
      </c>
      <c r="C93" s="114">
        <v>3.3</v>
      </c>
      <c r="D93" s="114">
        <v>9.9</v>
      </c>
      <c r="E93" s="114">
        <v>3.9</v>
      </c>
    </row>
    <row r="94" spans="1:5" x14ac:dyDescent="0.25">
      <c r="A94" t="s">
        <v>325</v>
      </c>
      <c r="B94" s="114">
        <v>14</v>
      </c>
      <c r="C94" s="114">
        <v>5.9</v>
      </c>
      <c r="D94" s="114">
        <v>15</v>
      </c>
      <c r="E94" s="114">
        <v>3.8</v>
      </c>
    </row>
    <row r="95" spans="1:5" x14ac:dyDescent="0.25">
      <c r="A95" t="s">
        <v>328</v>
      </c>
      <c r="B95" s="114">
        <v>4.9000000000000004</v>
      </c>
      <c r="C95" s="114">
        <v>1.2</v>
      </c>
      <c r="D95" s="114">
        <v>5</v>
      </c>
      <c r="E95" s="114">
        <v>1.4</v>
      </c>
    </row>
    <row r="96" spans="1:5" x14ac:dyDescent="0.25">
      <c r="A96" t="s">
        <v>331</v>
      </c>
      <c r="B96" s="114">
        <v>8.1999999999999993</v>
      </c>
      <c r="C96" s="114">
        <v>4.5999999999999996</v>
      </c>
      <c r="D96" s="114">
        <v>8.1999999999999993</v>
      </c>
      <c r="E96" s="114">
        <v>4.8</v>
      </c>
    </row>
    <row r="97" spans="1:5" x14ac:dyDescent="0.25">
      <c r="A97" t="s">
        <v>334</v>
      </c>
      <c r="B97" s="114">
        <v>6.3</v>
      </c>
      <c r="C97" s="114">
        <v>1.4</v>
      </c>
      <c r="D97" s="114">
        <v>5.9</v>
      </c>
      <c r="E97" s="114">
        <v>1.7</v>
      </c>
    </row>
    <row r="98" spans="1:5" x14ac:dyDescent="0.25">
      <c r="A98" t="s">
        <v>337</v>
      </c>
      <c r="B98" s="114">
        <v>6.5</v>
      </c>
      <c r="C98" s="114">
        <v>2.9</v>
      </c>
      <c r="D98" s="114">
        <v>6.1</v>
      </c>
      <c r="E98" s="114">
        <v>2.2999999999999998</v>
      </c>
    </row>
    <row r="99" spans="1:5" x14ac:dyDescent="0.25">
      <c r="A99" t="s">
        <v>339</v>
      </c>
      <c r="B99" s="114">
        <v>20</v>
      </c>
      <c r="C99" s="114">
        <v>7.3</v>
      </c>
      <c r="D99" s="114">
        <v>26</v>
      </c>
      <c r="E99" s="114">
        <v>8.1</v>
      </c>
    </row>
    <row r="100" spans="1:5" x14ac:dyDescent="0.25">
      <c r="A100" t="s">
        <v>341</v>
      </c>
      <c r="B100" s="114">
        <v>15</v>
      </c>
      <c r="C100" s="114">
        <v>5.8</v>
      </c>
      <c r="D100" s="114">
        <v>12</v>
      </c>
      <c r="E100" s="114">
        <v>4.5999999999999996</v>
      </c>
    </row>
    <row r="101" spans="1:5" x14ac:dyDescent="0.25">
      <c r="A101" t="s">
        <v>344</v>
      </c>
      <c r="B101" s="114">
        <v>17</v>
      </c>
      <c r="C101" s="114">
        <v>6.4</v>
      </c>
      <c r="D101" s="114">
        <v>14</v>
      </c>
      <c r="E101" s="114">
        <v>4.5</v>
      </c>
    </row>
    <row r="102" spans="1:5" x14ac:dyDescent="0.25">
      <c r="A102" t="s">
        <v>347</v>
      </c>
      <c r="B102" s="114">
        <v>8</v>
      </c>
      <c r="C102" s="114">
        <v>3.1</v>
      </c>
      <c r="D102" s="114">
        <v>10</v>
      </c>
      <c r="E102" s="114">
        <v>3.8</v>
      </c>
    </row>
    <row r="103" spans="1:5" x14ac:dyDescent="0.25">
      <c r="A103" t="s">
        <v>2390</v>
      </c>
    </row>
    <row r="104" spans="1:5" x14ac:dyDescent="0.25">
      <c r="A104" t="s">
        <v>350</v>
      </c>
      <c r="B104" s="114">
        <v>21</v>
      </c>
      <c r="C104" s="114">
        <v>8.1</v>
      </c>
      <c r="D104" s="114">
        <v>22</v>
      </c>
      <c r="E104" s="114">
        <v>7.4</v>
      </c>
    </row>
    <row r="105" spans="1:5" x14ac:dyDescent="0.25">
      <c r="A105" t="s">
        <v>353</v>
      </c>
      <c r="B105" s="114">
        <v>6.9</v>
      </c>
      <c r="C105" s="114">
        <v>2.7</v>
      </c>
      <c r="D105" s="114">
        <v>6.7</v>
      </c>
      <c r="E105" s="114">
        <v>2.8</v>
      </c>
    </row>
    <row r="106" spans="1:5" x14ac:dyDescent="0.25">
      <c r="A106" t="s">
        <v>355</v>
      </c>
      <c r="B106" s="114">
        <v>13</v>
      </c>
      <c r="C106" s="114">
        <v>3.5</v>
      </c>
      <c r="D106" s="114">
        <v>13</v>
      </c>
      <c r="E106" s="114">
        <v>3.4</v>
      </c>
    </row>
    <row r="107" spans="1:5" x14ac:dyDescent="0.25">
      <c r="A107" t="s">
        <v>358</v>
      </c>
      <c r="B107" s="114">
        <v>8.1999999999999993</v>
      </c>
      <c r="C107" s="114">
        <v>3.8</v>
      </c>
      <c r="D107" s="114">
        <v>8.1</v>
      </c>
      <c r="E107" s="114">
        <v>3.1</v>
      </c>
    </row>
    <row r="108" spans="1:5" x14ac:dyDescent="0.25">
      <c r="A108" t="s">
        <v>362</v>
      </c>
      <c r="B108" s="114">
        <v>8.8000000000000007</v>
      </c>
      <c r="C108" s="114">
        <v>3.9</v>
      </c>
      <c r="D108" s="114">
        <v>7.1</v>
      </c>
      <c r="E108" s="114">
        <v>2.6</v>
      </c>
    </row>
    <row r="109" spans="1:5" x14ac:dyDescent="0.25">
      <c r="A109" t="s">
        <v>365</v>
      </c>
      <c r="B109" s="114">
        <v>16</v>
      </c>
      <c r="C109" s="114">
        <v>4.4000000000000004</v>
      </c>
      <c r="D109" s="114">
        <v>16</v>
      </c>
      <c r="E109" s="114">
        <v>4.5</v>
      </c>
    </row>
    <row r="110" spans="1:5" x14ac:dyDescent="0.25">
      <c r="A110" t="s">
        <v>369</v>
      </c>
      <c r="B110" s="114">
        <v>17</v>
      </c>
      <c r="C110" s="114">
        <v>4.5</v>
      </c>
      <c r="D110" s="114">
        <v>16</v>
      </c>
      <c r="E110" s="114">
        <v>5.3</v>
      </c>
    </row>
    <row r="111" spans="1:5" x14ac:dyDescent="0.25">
      <c r="A111" t="s">
        <v>371</v>
      </c>
      <c r="B111" s="114">
        <v>11</v>
      </c>
      <c r="C111" s="114">
        <v>4</v>
      </c>
      <c r="D111" s="114">
        <v>11</v>
      </c>
      <c r="E111" s="114">
        <v>3.7</v>
      </c>
    </row>
    <row r="112" spans="1:5" x14ac:dyDescent="0.25">
      <c r="A112" t="s">
        <v>374</v>
      </c>
      <c r="B112" s="114">
        <v>11</v>
      </c>
      <c r="C112" s="114">
        <v>3.5</v>
      </c>
      <c r="D112" s="114">
        <v>12</v>
      </c>
      <c r="E112" s="114">
        <v>2.8</v>
      </c>
    </row>
    <row r="113" spans="1:5" x14ac:dyDescent="0.25">
      <c r="A113" t="s">
        <v>377</v>
      </c>
      <c r="B113" s="114">
        <v>10</v>
      </c>
      <c r="C113" s="114">
        <v>3.7</v>
      </c>
      <c r="D113" s="114">
        <v>10</v>
      </c>
      <c r="E113" s="114">
        <v>3.7</v>
      </c>
    </row>
    <row r="114" spans="1:5" x14ac:dyDescent="0.25">
      <c r="A114" t="s">
        <v>379</v>
      </c>
      <c r="B114" s="114">
        <v>13</v>
      </c>
      <c r="C114" s="114">
        <v>4.0999999999999996</v>
      </c>
      <c r="D114" s="114">
        <v>13</v>
      </c>
      <c r="E114" s="114">
        <v>4.7</v>
      </c>
    </row>
    <row r="115" spans="1:5" x14ac:dyDescent="0.25">
      <c r="A115" t="s">
        <v>383</v>
      </c>
      <c r="B115" s="114">
        <v>4</v>
      </c>
      <c r="C115" s="114">
        <v>1.1000000000000001</v>
      </c>
      <c r="D115" s="114">
        <v>4.4000000000000004</v>
      </c>
      <c r="E115" s="114">
        <v>1.5</v>
      </c>
    </row>
    <row r="116" spans="1:5" x14ac:dyDescent="0.25">
      <c r="A116" t="s">
        <v>2390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K12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2" width="9.140625" style="8"/>
    <col min="3" max="6" width="10.85546875" style="8" customWidth="1"/>
    <col min="20" max="20" width="14.140625" style="8" customWidth="1"/>
    <col min="22" max="22" width="9.140625" style="8"/>
    <col min="37" max="37" width="81.5703125" customWidth="1"/>
  </cols>
  <sheetData>
    <row r="1" spans="1:37" s="6" customFormat="1" x14ac:dyDescent="0.25">
      <c r="A1" s="7" t="s">
        <v>2197</v>
      </c>
      <c r="B1" s="7" t="s">
        <v>2198</v>
      </c>
      <c r="C1" s="7" t="s">
        <v>2</v>
      </c>
      <c r="D1" s="7" t="s">
        <v>2370</v>
      </c>
      <c r="E1" s="7" t="s">
        <v>2371</v>
      </c>
      <c r="F1" s="7" t="s">
        <v>2372</v>
      </c>
      <c r="G1" s="6" t="s">
        <v>2215</v>
      </c>
      <c r="H1" s="6" t="s">
        <v>2395</v>
      </c>
      <c r="I1" s="6" t="s">
        <v>2396</v>
      </c>
      <c r="J1" s="6" t="s">
        <v>2373</v>
      </c>
      <c r="K1" s="6" t="s">
        <v>2199</v>
      </c>
      <c r="L1" s="6" t="s">
        <v>2216</v>
      </c>
      <c r="M1" s="6" t="s">
        <v>2217</v>
      </c>
      <c r="N1" s="6" t="s">
        <v>2218</v>
      </c>
      <c r="O1" s="6" t="s">
        <v>2219</v>
      </c>
      <c r="P1" s="6" t="s">
        <v>2220</v>
      </c>
      <c r="Q1" s="6" t="s">
        <v>2226</v>
      </c>
      <c r="R1" s="6" t="s">
        <v>3</v>
      </c>
      <c r="S1" s="6" t="s">
        <v>2221</v>
      </c>
      <c r="T1" s="7" t="s">
        <v>4</v>
      </c>
      <c r="U1" s="6" t="s">
        <v>2222</v>
      </c>
      <c r="V1" s="7" t="s">
        <v>5</v>
      </c>
      <c r="W1" s="6" t="s">
        <v>2223</v>
      </c>
      <c r="X1" s="6" t="s">
        <v>6</v>
      </c>
      <c r="Y1" s="6" t="s">
        <v>2224</v>
      </c>
      <c r="Z1" s="6" t="s">
        <v>7</v>
      </c>
      <c r="AA1" s="6" t="s">
        <v>2205</v>
      </c>
      <c r="AB1" s="6" t="s">
        <v>2206</v>
      </c>
      <c r="AC1" s="6" t="s">
        <v>2200</v>
      </c>
      <c r="AD1" s="6" t="s">
        <v>2201</v>
      </c>
      <c r="AE1" s="6" t="s">
        <v>9</v>
      </c>
      <c r="AF1" s="6" t="s">
        <v>2225</v>
      </c>
      <c r="AG1" s="6" t="s">
        <v>2203</v>
      </c>
      <c r="AH1" s="6" t="s">
        <v>2202</v>
      </c>
      <c r="AI1" s="6" t="s">
        <v>2204</v>
      </c>
      <c r="AJ1" s="6" t="s">
        <v>10</v>
      </c>
      <c r="AK1" s="6" t="s">
        <v>11</v>
      </c>
    </row>
    <row r="2" spans="1:37" s="6" customFormat="1" x14ac:dyDescent="0.25">
      <c r="A2" s="7"/>
      <c r="B2" s="7"/>
      <c r="C2" s="7"/>
      <c r="D2" s="7"/>
      <c r="E2" s="7"/>
      <c r="F2" s="7"/>
      <c r="T2" s="7"/>
      <c r="V2" s="7"/>
    </row>
    <row r="3" spans="1:37" x14ac:dyDescent="0.25">
      <c r="A3" s="9" t="s">
        <v>1</v>
      </c>
      <c r="B3" s="8" t="str">
        <f>VLOOKUP(表格1[[#This Row],[場]],Raceinfo!$A$1:$C$9,3,0)</f>
        <v xml:space="preserve"> 第五班</v>
      </c>
      <c r="C3" s="8" t="str">
        <f>VLOOKUP(表格1[[#This Row],[場]],Raceinfo!$A$1:$C$9,2,0)</f>
        <v xml:space="preserve"> 1800米</v>
      </c>
    </row>
    <row r="4" spans="1:37" x14ac:dyDescent="0.25">
      <c r="A4" s="9" t="s">
        <v>1</v>
      </c>
      <c r="B4" s="8">
        <v>1</v>
      </c>
      <c r="C4" s="8" t="s">
        <v>12</v>
      </c>
      <c r="F4" s="8" t="s">
        <v>2372</v>
      </c>
      <c r="G4">
        <f t="shared" ref="G4:G33" si="0">Q4+S4+(U4*0.3)+(W4*0.3)+(Y4*0.4)+AF4</f>
        <v>0.44964915371247649</v>
      </c>
      <c r="H4">
        <f>VLOOKUP(表格1[[#This Row],[馬名]],Odds!$A$2:$E$115,4,0)</f>
        <v>6.4</v>
      </c>
      <c r="I4">
        <f>VLOOKUP(表格1[[#This Row],[馬名]],Odds!$A$2:$E$115,5,0)</f>
        <v>1.7</v>
      </c>
      <c r="J4" t="str">
        <f>VLOOKUP(表格1[[#This Row],[馬名]],'M2'!$A$4:$H$161,7,0)</f>
        <v>放頭</v>
      </c>
      <c r="K4">
        <v>1</v>
      </c>
      <c r="L4">
        <v>11</v>
      </c>
      <c r="M4">
        <v>5</v>
      </c>
      <c r="N4">
        <v>9</v>
      </c>
      <c r="O4">
        <v>6</v>
      </c>
      <c r="P4">
        <v>2</v>
      </c>
      <c r="Q4">
        <f t="shared" ref="Q4:Q33" si="1">((1-(K4/14))*0.1*IF(K4&lt;&gt;0,1,0)) + ((1-(L4/14))*0.1*IF(L4&lt;&gt;0,1,0)) + ((1-(M4/14))*0.1*IF(M4&lt;&gt;0,1,0)) + ((1-(N4/14))*0.1*IF(N4&lt;&gt;0,1,0))</f>
        <v>0.2142857142857143</v>
      </c>
      <c r="R4">
        <v>135</v>
      </c>
      <c r="S4">
        <f>VLOOKUP(表格1[[#This Row],[負磅]],W!$A$1:$B$32,2,FALSE)</f>
        <v>-0.1</v>
      </c>
      <c r="T4" s="8" t="s">
        <v>13</v>
      </c>
      <c r="U4">
        <f>VLOOKUP(表格1[[#This Row],[騎師]],J!$A$1:$B$45,2,FALSE)</f>
        <v>0.35058823529411764</v>
      </c>
      <c r="V4" s="8" t="s">
        <v>14</v>
      </c>
      <c r="W4">
        <f>VLOOKUP(表格1[[#This Row],[練馬師]],T!$A$1:$B$23,2,FALSE)</f>
        <v>0.26062322946175637</v>
      </c>
      <c r="X4">
        <v>4</v>
      </c>
      <c r="Y4">
        <f>VLOOKUP(表格1[[#This Row],[檔位]],'1200M'!$A$1:$B$14,2,0)</f>
        <v>0.38</v>
      </c>
      <c r="Z4">
        <v>38</v>
      </c>
      <c r="AA4">
        <v>1</v>
      </c>
      <c r="AB4">
        <v>49.49</v>
      </c>
      <c r="AD4">
        <v>490000</v>
      </c>
      <c r="AE4">
        <v>5</v>
      </c>
      <c r="AG4">
        <v>5</v>
      </c>
      <c r="AH4">
        <v>1</v>
      </c>
      <c r="AI4">
        <v>17</v>
      </c>
      <c r="AJ4" t="s">
        <v>16</v>
      </c>
      <c r="AK4" t="s">
        <v>17</v>
      </c>
    </row>
    <row r="5" spans="1:37" x14ac:dyDescent="0.25">
      <c r="A5" s="9" t="s">
        <v>1</v>
      </c>
      <c r="B5" s="8">
        <v>2</v>
      </c>
      <c r="C5" s="8" t="s">
        <v>18</v>
      </c>
      <c r="G5">
        <f t="shared" si="0"/>
        <v>0.51451098368375858</v>
      </c>
      <c r="H5">
        <f>VLOOKUP(表格1[[#This Row],[馬名]],Odds!$A$2:$E$115,4,0)</f>
        <v>3.8</v>
      </c>
      <c r="I5">
        <f>VLOOKUP(表格1[[#This Row],[馬名]],Odds!$A$2:$E$115,5,0)</f>
        <v>2.1</v>
      </c>
      <c r="J5" t="str">
        <f>VLOOKUP(表格1[[#This Row],[馬名]],'M2'!$A$4:$H$161,7,0)</f>
        <v>中前</v>
      </c>
      <c r="K5">
        <v>4</v>
      </c>
      <c r="L5">
        <v>3</v>
      </c>
      <c r="M5">
        <v>2</v>
      </c>
      <c r="N5">
        <v>2</v>
      </c>
      <c r="O5">
        <v>7</v>
      </c>
      <c r="P5">
        <v>12</v>
      </c>
      <c r="Q5">
        <f t="shared" si="1"/>
        <v>0.32142857142857151</v>
      </c>
      <c r="R5">
        <v>135</v>
      </c>
      <c r="S5">
        <f>VLOOKUP(表格1[[#This Row],[負磅]],W!$A$1:$B$32,2,FALSE)</f>
        <v>-0.1</v>
      </c>
      <c r="T5" s="8" t="s">
        <v>19</v>
      </c>
      <c r="U5">
        <f>VLOOKUP(表格1[[#This Row],[騎師]],J!$A$1:$B$45,2,FALSE)</f>
        <v>0.51570680628272247</v>
      </c>
      <c r="V5" s="9" t="s">
        <v>20</v>
      </c>
      <c r="W5">
        <f>VLOOKUP(表格1[[#This Row],[練馬師]],T!$A$1:$B$23,2,FALSE)</f>
        <v>0.23456790123456789</v>
      </c>
      <c r="X5">
        <v>8</v>
      </c>
      <c r="Y5">
        <f>VLOOKUP(表格1[[#This Row],[檔位]],'1200M'!$A$1:$B$14,2,0)</f>
        <v>0.17</v>
      </c>
      <c r="Z5">
        <v>38</v>
      </c>
      <c r="AD5">
        <v>52500</v>
      </c>
      <c r="AE5">
        <v>4</v>
      </c>
      <c r="AG5">
        <v>0</v>
      </c>
      <c r="AH5">
        <v>1</v>
      </c>
      <c r="AI5">
        <v>17</v>
      </c>
      <c r="AJ5" t="s">
        <v>16</v>
      </c>
      <c r="AK5" t="s">
        <v>21</v>
      </c>
    </row>
    <row r="6" spans="1:37" x14ac:dyDescent="0.25">
      <c r="A6" s="9" t="s">
        <v>1</v>
      </c>
      <c r="B6" s="8">
        <v>3</v>
      </c>
      <c r="C6" s="8" t="s">
        <v>22</v>
      </c>
      <c r="G6">
        <f t="shared" si="0"/>
        <v>0.46422107738652357</v>
      </c>
      <c r="H6">
        <f>VLOOKUP(表格1[[#This Row],[馬名]],Odds!$A$2:$E$115,4,0)</f>
        <v>11</v>
      </c>
      <c r="I6">
        <f>VLOOKUP(表格1[[#This Row],[馬名]],Odds!$A$2:$E$115,5,0)</f>
        <v>3.9</v>
      </c>
      <c r="J6" t="str">
        <f>VLOOKUP(表格1[[#This Row],[馬名]],'M2'!$A$4:$H$161,7,0)</f>
        <v>放頭</v>
      </c>
      <c r="K6">
        <v>3</v>
      </c>
      <c r="L6">
        <v>6</v>
      </c>
      <c r="M6">
        <v>3</v>
      </c>
      <c r="N6">
        <v>4</v>
      </c>
      <c r="O6">
        <v>11</v>
      </c>
      <c r="P6">
        <v>9</v>
      </c>
      <c r="Q6">
        <f t="shared" si="1"/>
        <v>0.2857142857142857</v>
      </c>
      <c r="R6">
        <v>133</v>
      </c>
      <c r="S6">
        <f>VLOOKUP(表格1[[#This Row],[負磅]],W!$A$1:$B$32,2,FALSE)</f>
        <v>-0.08</v>
      </c>
      <c r="T6" s="8" t="s">
        <v>23</v>
      </c>
      <c r="U6">
        <f>VLOOKUP(表格1[[#This Row],[騎師]],J!$A$1:$B$45,2,FALSE)</f>
        <v>0.18466898954703834</v>
      </c>
      <c r="V6" s="8" t="s">
        <v>24</v>
      </c>
      <c r="W6">
        <f>VLOOKUP(表格1[[#This Row],[練馬師]],T!$A$1:$B$23,2,FALSE)</f>
        <v>0.23702031602708803</v>
      </c>
      <c r="X6">
        <v>5</v>
      </c>
      <c r="Y6">
        <f>VLOOKUP(表格1[[#This Row],[檔位]],'1200M'!$A$1:$B$14,2,0)</f>
        <v>0.33</v>
      </c>
      <c r="Z6">
        <v>38</v>
      </c>
      <c r="AD6">
        <v>100625</v>
      </c>
      <c r="AE6">
        <v>4</v>
      </c>
      <c r="AG6">
        <v>0</v>
      </c>
      <c r="AH6" t="s">
        <v>25</v>
      </c>
      <c r="AI6">
        <v>28</v>
      </c>
      <c r="AJ6" t="s">
        <v>26</v>
      </c>
      <c r="AK6" t="s">
        <v>27</v>
      </c>
    </row>
    <row r="7" spans="1:37" x14ac:dyDescent="0.25">
      <c r="A7" s="9" t="s">
        <v>1</v>
      </c>
      <c r="B7" s="8">
        <v>4</v>
      </c>
      <c r="C7" s="8" t="s">
        <v>28</v>
      </c>
      <c r="G7">
        <f t="shared" si="0"/>
        <v>0.35921031746031751</v>
      </c>
      <c r="H7">
        <f>VLOOKUP(表格1[[#This Row],[馬名]],Odds!$A$2:$E$115,4,0)</f>
        <v>18</v>
      </c>
      <c r="I7">
        <f>VLOOKUP(表格1[[#This Row],[馬名]],Odds!$A$2:$E$115,5,0)</f>
        <v>3.6</v>
      </c>
      <c r="J7" t="str">
        <f>VLOOKUP(表格1[[#This Row],[馬名]],'M2'!$A$4:$H$161,7,0)</f>
        <v>中後</v>
      </c>
      <c r="K7">
        <v>8</v>
      </c>
      <c r="L7">
        <v>3</v>
      </c>
      <c r="M7">
        <v>4</v>
      </c>
      <c r="N7">
        <v>2</v>
      </c>
      <c r="O7">
        <v>2</v>
      </c>
      <c r="P7">
        <v>3</v>
      </c>
      <c r="Q7">
        <f t="shared" si="1"/>
        <v>0.27857142857142864</v>
      </c>
      <c r="R7">
        <v>135</v>
      </c>
      <c r="S7">
        <f>VLOOKUP(表格1[[#This Row],[負磅]],W!$A$1:$B$32,2,FALSE)</f>
        <v>-0.1</v>
      </c>
      <c r="T7" s="8" t="s">
        <v>29</v>
      </c>
      <c r="U7">
        <f>VLOOKUP(表格1[[#This Row],[騎師]],J!$A$1:$B$45,2,FALSE)</f>
        <v>0.16250000000000001</v>
      </c>
      <c r="V7" s="8" t="s">
        <v>30</v>
      </c>
      <c r="W7">
        <f>VLOOKUP(表格1[[#This Row],[練馬師]],T!$A$1:$B$23,2,FALSE)</f>
        <v>0.21296296296296297</v>
      </c>
      <c r="X7">
        <v>11</v>
      </c>
      <c r="Y7">
        <f>VLOOKUP(表格1[[#This Row],[檔位]],'1200M'!$A$1:$B$14,2,0)</f>
        <v>0.17</v>
      </c>
      <c r="Z7">
        <v>38</v>
      </c>
      <c r="AD7">
        <v>100625</v>
      </c>
      <c r="AE7">
        <v>6</v>
      </c>
      <c r="AG7">
        <v>-1</v>
      </c>
      <c r="AH7">
        <v>1</v>
      </c>
      <c r="AI7">
        <v>7</v>
      </c>
      <c r="AJ7" t="s">
        <v>31</v>
      </c>
      <c r="AK7" t="s">
        <v>32</v>
      </c>
    </row>
    <row r="8" spans="1:37" x14ac:dyDescent="0.25">
      <c r="A8" s="9" t="s">
        <v>1</v>
      </c>
      <c r="B8" s="8">
        <v>5</v>
      </c>
      <c r="C8" s="8" t="s">
        <v>33</v>
      </c>
      <c r="G8">
        <f t="shared" si="0"/>
        <v>0.3351398138646095</v>
      </c>
      <c r="H8">
        <f>VLOOKUP(表格1[[#This Row],[馬名]],Odds!$A$2:$E$115,4,0)</f>
        <v>41</v>
      </c>
      <c r="I8">
        <f>VLOOKUP(表格1[[#This Row],[馬名]],Odds!$A$2:$E$115,5,0)</f>
        <v>9</v>
      </c>
      <c r="J8" t="str">
        <f>VLOOKUP(表格1[[#This Row],[馬名]],'M2'!$A$4:$H$161,7,0)</f>
        <v>放頭</v>
      </c>
      <c r="K8">
        <v>8</v>
      </c>
      <c r="L8">
        <v>13</v>
      </c>
      <c r="M8">
        <v>1</v>
      </c>
      <c r="N8">
        <v>4</v>
      </c>
      <c r="O8">
        <v>3</v>
      </c>
      <c r="P8">
        <v>9</v>
      </c>
      <c r="Q8">
        <f t="shared" si="1"/>
        <v>0.2142857142857143</v>
      </c>
      <c r="R8">
        <v>132</v>
      </c>
      <c r="S8">
        <f>VLOOKUP(表格1[[#This Row],[負磅]],W!$A$1:$B$32,2,FALSE)</f>
        <v>-7.0000000000000007E-2</v>
      </c>
      <c r="T8" s="8" t="s">
        <v>34</v>
      </c>
      <c r="U8">
        <f>VLOOKUP(表格1[[#This Row],[騎師]],J!$A$1:$B$45,2,FALSE)</f>
        <v>0.20163487738419619</v>
      </c>
      <c r="V8" s="8" t="s">
        <v>35</v>
      </c>
      <c r="W8">
        <f>VLOOKUP(表格1[[#This Row],[練馬師]],T!$A$1:$B$23,2,FALSE)</f>
        <v>0.22121212121212122</v>
      </c>
      <c r="X8">
        <v>7</v>
      </c>
      <c r="Y8">
        <f>VLOOKUP(表格1[[#This Row],[檔位]],'1200M'!$A$1:$B$14,2,0)</f>
        <v>0.16</v>
      </c>
      <c r="Z8">
        <v>35</v>
      </c>
      <c r="AA8">
        <v>1</v>
      </c>
      <c r="AB8">
        <v>50.21</v>
      </c>
      <c r="AD8">
        <v>0</v>
      </c>
      <c r="AE8">
        <v>7</v>
      </c>
      <c r="AG8">
        <v>0</v>
      </c>
      <c r="AH8">
        <v>1</v>
      </c>
      <c r="AI8">
        <v>17</v>
      </c>
      <c r="AK8" t="s">
        <v>36</v>
      </c>
    </row>
    <row r="9" spans="1:37" x14ac:dyDescent="0.25">
      <c r="A9" s="9" t="s">
        <v>1</v>
      </c>
      <c r="B9" s="8">
        <v>6</v>
      </c>
      <c r="C9" s="8" t="s">
        <v>37</v>
      </c>
      <c r="F9" s="8" t="s">
        <v>2372</v>
      </c>
      <c r="G9">
        <f t="shared" si="0"/>
        <v>0.47260926712692519</v>
      </c>
      <c r="H9">
        <f>VLOOKUP(表格1[[#This Row],[馬名]],Odds!$A$2:$E$115,4,0)</f>
        <v>9.1</v>
      </c>
      <c r="I9">
        <f>VLOOKUP(表格1[[#This Row],[馬名]],Odds!$A$2:$E$115,5,0)</f>
        <v>2.5</v>
      </c>
      <c r="J9" t="str">
        <f>VLOOKUP(表格1[[#This Row],[馬名]],'M2'!$A$4:$H$161,7,0)</f>
        <v>中前</v>
      </c>
      <c r="K9">
        <v>6</v>
      </c>
      <c r="L9">
        <v>12</v>
      </c>
      <c r="M9">
        <v>6</v>
      </c>
      <c r="N9">
        <v>6</v>
      </c>
      <c r="O9">
        <v>1</v>
      </c>
      <c r="P9">
        <v>3</v>
      </c>
      <c r="Q9">
        <f t="shared" si="1"/>
        <v>0.18571428571428569</v>
      </c>
      <c r="R9">
        <v>129</v>
      </c>
      <c r="S9">
        <f>VLOOKUP(表格1[[#This Row],[負磅]],W!$A$1:$B$32,2,FALSE)</f>
        <v>-3.9999999999999897E-2</v>
      </c>
      <c r="T9" s="48" t="s">
        <v>38</v>
      </c>
      <c r="U9" s="34">
        <f>VLOOKUP(表格1[[#This Row],[騎師]],J!$A$1:$B$45,2,FALSE)</f>
        <v>0.3125</v>
      </c>
      <c r="V9" s="48" t="s">
        <v>39</v>
      </c>
      <c r="W9">
        <f>VLOOKUP(表格1[[#This Row],[練馬師]],T!$A$1:$B$23,2,FALSE)</f>
        <v>0.23048327137546468</v>
      </c>
      <c r="X9">
        <v>1</v>
      </c>
      <c r="Y9">
        <f>VLOOKUP(表格1[[#This Row],[檔位]],'1200M'!$A$1:$B$14,2,0)</f>
        <v>0.41</v>
      </c>
      <c r="Z9">
        <v>32</v>
      </c>
      <c r="AA9">
        <v>1</v>
      </c>
      <c r="AB9">
        <v>49.1</v>
      </c>
      <c r="AD9">
        <v>17500</v>
      </c>
      <c r="AE9">
        <v>6</v>
      </c>
      <c r="AG9">
        <v>-1</v>
      </c>
      <c r="AH9">
        <v>1</v>
      </c>
      <c r="AI9">
        <v>17</v>
      </c>
      <c r="AJ9" t="s">
        <v>41</v>
      </c>
      <c r="AK9" t="s">
        <v>42</v>
      </c>
    </row>
    <row r="10" spans="1:37" x14ac:dyDescent="0.25">
      <c r="A10" s="9" t="s">
        <v>1</v>
      </c>
      <c r="B10" s="8">
        <v>7</v>
      </c>
      <c r="C10" s="8" t="s">
        <v>43</v>
      </c>
      <c r="G10">
        <f t="shared" si="0"/>
        <v>0.59421804511278198</v>
      </c>
      <c r="H10">
        <f>VLOOKUP(表格1[[#This Row],[馬名]],Odds!$A$2:$E$115,4,0)</f>
        <v>10</v>
      </c>
      <c r="I10">
        <f>VLOOKUP(表格1[[#This Row],[馬名]],Odds!$A$2:$E$115,5,0)</f>
        <v>3.9</v>
      </c>
      <c r="J10" t="str">
        <f>VLOOKUP(表格1[[#This Row],[馬名]],'M2'!$A$4:$H$161,7,0)</f>
        <v>中前</v>
      </c>
      <c r="K10">
        <v>5</v>
      </c>
      <c r="L10">
        <v>6</v>
      </c>
      <c r="M10">
        <v>5</v>
      </c>
      <c r="N10">
        <v>5</v>
      </c>
      <c r="O10">
        <v>2</v>
      </c>
      <c r="P10">
        <v>5</v>
      </c>
      <c r="Q10">
        <f t="shared" si="1"/>
        <v>0.24999999999999997</v>
      </c>
      <c r="R10">
        <v>124</v>
      </c>
      <c r="S10">
        <f>VLOOKUP(表格1[[#This Row],[負磅]],W!$A$1:$B$32,2,FALSE)</f>
        <v>0.01</v>
      </c>
      <c r="T10" s="8" t="s">
        <v>44</v>
      </c>
      <c r="U10">
        <f>VLOOKUP(表格1[[#This Row],[騎師]],J!$A$1:$B$45,2,FALSE)</f>
        <v>0.23809523809523808</v>
      </c>
      <c r="V10" s="8" t="s">
        <v>45</v>
      </c>
      <c r="W10">
        <f>VLOOKUP(表格1[[#This Row],[練馬師]],T!$A$1:$B$23,2,FALSE)</f>
        <v>0.30263157894736842</v>
      </c>
      <c r="X10">
        <v>2</v>
      </c>
      <c r="Y10">
        <f>VLOOKUP(表格1[[#This Row],[檔位]],'1200M'!$A$1:$B$14,2,0)</f>
        <v>0.43</v>
      </c>
      <c r="Z10">
        <v>27</v>
      </c>
      <c r="AA10">
        <v>1</v>
      </c>
      <c r="AB10">
        <v>49.81</v>
      </c>
      <c r="AD10">
        <v>30625</v>
      </c>
      <c r="AE10">
        <v>5</v>
      </c>
      <c r="AG10">
        <v>-1</v>
      </c>
      <c r="AH10" t="s">
        <v>25</v>
      </c>
      <c r="AI10">
        <v>28</v>
      </c>
      <c r="AK10" t="s">
        <v>47</v>
      </c>
    </row>
    <row r="11" spans="1:37" x14ac:dyDescent="0.25">
      <c r="A11" s="9" t="s">
        <v>1</v>
      </c>
      <c r="B11" s="8">
        <v>8</v>
      </c>
      <c r="C11" s="8" t="s">
        <v>48</v>
      </c>
      <c r="G11">
        <f t="shared" si="0"/>
        <v>0.37677676027676027</v>
      </c>
      <c r="H11">
        <f>VLOOKUP(表格1[[#This Row],[馬名]],Odds!$A$2:$E$115,4,0)</f>
        <v>8</v>
      </c>
      <c r="I11">
        <f>VLOOKUP(表格1[[#This Row],[馬名]],Odds!$A$2:$E$115,5,0)</f>
        <v>3.2</v>
      </c>
      <c r="J11" t="str">
        <f>VLOOKUP(表格1[[#This Row],[馬名]],'M2'!$A$4:$H$161,7,0)</f>
        <v>中前</v>
      </c>
      <c r="K11">
        <v>2</v>
      </c>
      <c r="L11">
        <v>10</v>
      </c>
      <c r="M11">
        <v>11</v>
      </c>
      <c r="N11">
        <v>11</v>
      </c>
      <c r="O11">
        <v>6</v>
      </c>
      <c r="P11">
        <v>11</v>
      </c>
      <c r="Q11">
        <f t="shared" si="1"/>
        <v>0.15714285714285717</v>
      </c>
      <c r="R11">
        <v>123</v>
      </c>
      <c r="S11">
        <f>VLOOKUP(表格1[[#This Row],[負磅]],W!$A$1:$B$32,2,FALSE)</f>
        <v>0.02</v>
      </c>
      <c r="T11" s="8" t="s">
        <v>49</v>
      </c>
      <c r="U11">
        <f>VLOOKUP(表格1[[#This Row],[騎師]],J!$A$1:$B$45,2,FALSE)</f>
        <v>0.15705128205128205</v>
      </c>
      <c r="V11" s="8" t="s">
        <v>50</v>
      </c>
      <c r="W11">
        <f>VLOOKUP(表格1[[#This Row],[練馬師]],T!$A$1:$B$23,2,FALSE)</f>
        <v>0.22839506172839505</v>
      </c>
      <c r="X11">
        <v>6</v>
      </c>
      <c r="Y11">
        <f>VLOOKUP(表格1[[#This Row],[檔位]],'1200M'!$A$1:$B$14,2,0)</f>
        <v>0.21</v>
      </c>
      <c r="Z11">
        <v>26</v>
      </c>
      <c r="AD11">
        <v>183750</v>
      </c>
      <c r="AE11">
        <v>5</v>
      </c>
      <c r="AG11">
        <v>1</v>
      </c>
      <c r="AH11">
        <v>1</v>
      </c>
      <c r="AI11">
        <v>28</v>
      </c>
      <c r="AK11" t="s">
        <v>51</v>
      </c>
    </row>
    <row r="12" spans="1:37" x14ac:dyDescent="0.25">
      <c r="A12" s="9" t="s">
        <v>1</v>
      </c>
      <c r="B12" s="8">
        <v>9</v>
      </c>
      <c r="C12" s="8" t="s">
        <v>52</v>
      </c>
      <c r="G12">
        <f t="shared" si="0"/>
        <v>0.5264363044363044</v>
      </c>
      <c r="H12">
        <f>VLOOKUP(表格1[[#This Row],[馬名]],Odds!$A$2:$E$115,4,0)</f>
        <v>9.9</v>
      </c>
      <c r="I12">
        <f>VLOOKUP(表格1[[#This Row],[馬名]],Odds!$A$2:$E$115,5,0)</f>
        <v>2.5</v>
      </c>
      <c r="J12" t="str">
        <f>VLOOKUP(表格1[[#This Row],[馬名]],'M2'!$A$4:$H$161,7,0)</f>
        <v>中前</v>
      </c>
      <c r="K12">
        <v>8</v>
      </c>
      <c r="L12">
        <v>7</v>
      </c>
      <c r="M12">
        <v>3</v>
      </c>
      <c r="N12">
        <v>2</v>
      </c>
      <c r="O12">
        <v>6</v>
      </c>
      <c r="P12">
        <v>4</v>
      </c>
      <c r="Q12">
        <f t="shared" si="1"/>
        <v>0.25714285714285717</v>
      </c>
      <c r="R12">
        <v>122</v>
      </c>
      <c r="S12">
        <f>VLOOKUP(表格1[[#This Row],[負磅]],W!$A$1:$B$32,2,FALSE)</f>
        <v>0.03</v>
      </c>
      <c r="T12" s="8" t="s">
        <v>53</v>
      </c>
      <c r="U12">
        <f>VLOOKUP(表格1[[#This Row],[騎師]],J!$A$1:$B$45,2,FALSE)</f>
        <v>0.25641025641025639</v>
      </c>
      <c r="V12" s="9" t="s">
        <v>20</v>
      </c>
      <c r="W12">
        <f>VLOOKUP(表格1[[#This Row],[練馬師]],T!$A$1:$B$23,2,FALSE)</f>
        <v>0.23456790123456789</v>
      </c>
      <c r="X12">
        <v>9</v>
      </c>
      <c r="Y12">
        <f>VLOOKUP(表格1[[#This Row],[檔位]],'1200M'!$A$1:$B$14,2,0)</f>
        <v>0.23</v>
      </c>
      <c r="Z12">
        <v>25</v>
      </c>
      <c r="AA12">
        <v>1</v>
      </c>
      <c r="AB12">
        <v>49.14</v>
      </c>
      <c r="AD12">
        <v>100625</v>
      </c>
      <c r="AE12">
        <v>6</v>
      </c>
      <c r="AG12">
        <v>0</v>
      </c>
      <c r="AH12">
        <v>2</v>
      </c>
      <c r="AI12">
        <v>4</v>
      </c>
      <c r="AJ12" t="s">
        <v>55</v>
      </c>
      <c r="AK12" t="s">
        <v>56</v>
      </c>
    </row>
    <row r="13" spans="1:37" x14ac:dyDescent="0.25">
      <c r="A13" s="9" t="s">
        <v>1</v>
      </c>
      <c r="B13" s="8">
        <v>10</v>
      </c>
      <c r="C13" s="8" t="s">
        <v>57</v>
      </c>
      <c r="G13">
        <f t="shared" si="0"/>
        <v>0.50319480519480519</v>
      </c>
      <c r="H13">
        <f>VLOOKUP(表格1[[#This Row],[馬名]],Odds!$A$2:$E$115,4,0)</f>
        <v>8</v>
      </c>
      <c r="I13">
        <f>VLOOKUP(表格1[[#This Row],[馬名]],Odds!$A$2:$E$115,5,0)</f>
        <v>2.9</v>
      </c>
      <c r="J13" t="str">
        <f>VLOOKUP(表格1[[#This Row],[馬名]],'M2'!$A$4:$H$161,7,0)</f>
        <v>中後</v>
      </c>
      <c r="K13">
        <v>2</v>
      </c>
      <c r="L13">
        <v>6</v>
      </c>
      <c r="M13">
        <v>7</v>
      </c>
      <c r="N13">
        <v>11</v>
      </c>
      <c r="O13">
        <v>6</v>
      </c>
      <c r="P13">
        <v>2</v>
      </c>
      <c r="Q13">
        <f t="shared" si="1"/>
        <v>0.21428571428571433</v>
      </c>
      <c r="R13">
        <v>121</v>
      </c>
      <c r="S13">
        <f>VLOOKUP(表格1[[#This Row],[負磅]],W!$A$1:$B$32,2,FALSE)</f>
        <v>0.04</v>
      </c>
      <c r="T13" s="8" t="s">
        <v>58</v>
      </c>
      <c r="U13">
        <f>VLOOKUP(表格1[[#This Row],[騎師]],J!$A$1:$B$45,2,FALSE)</f>
        <v>0.23636363636363636</v>
      </c>
      <c r="V13" s="8" t="s">
        <v>59</v>
      </c>
      <c r="W13">
        <f>VLOOKUP(表格1[[#This Row],[練馬師]],T!$A$1:$B$23,2,FALSE)</f>
        <v>0.16666666666666666</v>
      </c>
      <c r="X13">
        <v>3</v>
      </c>
      <c r="Y13">
        <f>VLOOKUP(表格1[[#This Row],[檔位]],'1200M'!$A$1:$B$14,2,0)</f>
        <v>0.32</v>
      </c>
      <c r="Z13">
        <v>24</v>
      </c>
      <c r="AA13">
        <v>1</v>
      </c>
      <c r="AB13">
        <v>50.96</v>
      </c>
      <c r="AD13">
        <v>201250</v>
      </c>
      <c r="AE13">
        <v>7</v>
      </c>
      <c r="AG13">
        <v>1</v>
      </c>
      <c r="AH13">
        <v>1</v>
      </c>
      <c r="AI13">
        <v>17</v>
      </c>
      <c r="AJ13" t="s">
        <v>16</v>
      </c>
      <c r="AK13" t="s">
        <v>61</v>
      </c>
    </row>
    <row r="14" spans="1:37" x14ac:dyDescent="0.25">
      <c r="A14" s="9" t="s">
        <v>1</v>
      </c>
      <c r="B14" s="8">
        <v>11</v>
      </c>
      <c r="C14" s="8" t="s">
        <v>62</v>
      </c>
      <c r="G14">
        <f t="shared" si="0"/>
        <v>0.46240860215053764</v>
      </c>
      <c r="H14">
        <f>VLOOKUP(表格1[[#This Row],[馬名]],Odds!$A$2:$E$115,4,0)</f>
        <v>12</v>
      </c>
      <c r="I14">
        <f>VLOOKUP(表格1[[#This Row],[馬名]],Odds!$A$2:$E$115,5,0)</f>
        <v>4</v>
      </c>
      <c r="J14" t="str">
        <f>VLOOKUP(表格1[[#This Row],[馬名]],'M2'!$A$4:$H$161,7,0)</f>
        <v>中前</v>
      </c>
      <c r="K14">
        <v>9</v>
      </c>
      <c r="L14">
        <v>6</v>
      </c>
      <c r="M14">
        <v>5</v>
      </c>
      <c r="N14">
        <v>3</v>
      </c>
      <c r="O14">
        <v>5</v>
      </c>
      <c r="P14">
        <v>8</v>
      </c>
      <c r="Q14">
        <f t="shared" si="1"/>
        <v>0.23571428571428571</v>
      </c>
      <c r="R14">
        <v>120</v>
      </c>
      <c r="S14">
        <f>VLOOKUP(表格1[[#This Row],[負磅]],W!$A$1:$B$32,2,FALSE)</f>
        <v>0.05</v>
      </c>
      <c r="T14" s="8" t="s">
        <v>63</v>
      </c>
      <c r="U14">
        <f>VLOOKUP(表格1[[#This Row],[騎師]],J!$A$1:$B$45,2,FALSE)</f>
        <v>0.26984126984126983</v>
      </c>
      <c r="V14" s="8" t="s">
        <v>64</v>
      </c>
      <c r="W14">
        <f>VLOOKUP(表格1[[#This Row],[練馬師]],T!$A$1:$B$23,2,FALSE)</f>
        <v>0.22580645161290322</v>
      </c>
      <c r="X14">
        <v>10</v>
      </c>
      <c r="Y14">
        <f>VLOOKUP(表格1[[#This Row],[檔位]],'1200M'!$A$1:$B$14,2,0)</f>
        <v>7.0000000000000007E-2</v>
      </c>
      <c r="Z14">
        <v>23</v>
      </c>
      <c r="AA14">
        <v>1</v>
      </c>
      <c r="AB14">
        <v>50.08</v>
      </c>
      <c r="AD14">
        <v>17500</v>
      </c>
      <c r="AE14">
        <v>8</v>
      </c>
      <c r="AG14">
        <v>-2</v>
      </c>
      <c r="AH14">
        <v>1</v>
      </c>
      <c r="AI14">
        <v>17</v>
      </c>
      <c r="AJ14" t="s">
        <v>66</v>
      </c>
      <c r="AK14" t="s">
        <v>67</v>
      </c>
    </row>
    <row r="16" spans="1:37" x14ac:dyDescent="0.25">
      <c r="A16" s="10" t="s">
        <v>68</v>
      </c>
      <c r="B16" s="8" t="str">
        <f>VLOOKUP(表格1[[#This Row],[場]],Raceinfo!$A$1:$C$9,3,0)</f>
        <v xml:space="preserve"> 第四班</v>
      </c>
      <c r="C16" s="8" t="str">
        <f>VLOOKUP(表格1[[#This Row],[場]],Raceinfo!$A$1:$C$9,2,0)</f>
        <v xml:space="preserve"> 1650米</v>
      </c>
    </row>
    <row r="17" spans="1:37" x14ac:dyDescent="0.25">
      <c r="A17" s="10" t="s">
        <v>68</v>
      </c>
      <c r="B17" s="8">
        <v>1</v>
      </c>
      <c r="C17" s="8" t="s">
        <v>69</v>
      </c>
      <c r="G17">
        <f t="shared" si="0"/>
        <v>0.43954684095860569</v>
      </c>
      <c r="H17">
        <f>VLOOKUP(表格1[[#This Row],[馬名]],Odds!$A$2:$E$115,4,0)</f>
        <v>3.2</v>
      </c>
      <c r="I17">
        <f>VLOOKUP(表格1[[#This Row],[馬名]],Odds!$A$2:$E$115,5,0)</f>
        <v>1.5</v>
      </c>
      <c r="J17" t="str">
        <f>VLOOKUP(表格1[[#This Row],[馬名]],'M2'!$A$4:$H$161,7,0)</f>
        <v>中後</v>
      </c>
      <c r="K17">
        <v>2</v>
      </c>
      <c r="L17">
        <v>4</v>
      </c>
      <c r="M17">
        <v>2</v>
      </c>
      <c r="N17">
        <v>6</v>
      </c>
      <c r="O17">
        <v>4</v>
      </c>
      <c r="P17">
        <v>6</v>
      </c>
      <c r="Q17">
        <f t="shared" si="1"/>
        <v>0.30000000000000004</v>
      </c>
      <c r="R17">
        <v>135</v>
      </c>
      <c r="S17">
        <f>VLOOKUP(表格1[[#This Row],[負磅]],W!$A$1:$B$32,2,FALSE)</f>
        <v>-0.1</v>
      </c>
      <c r="T17" s="8" t="s">
        <v>13</v>
      </c>
      <c r="U17">
        <f>VLOOKUP(表格1[[#This Row],[騎師]],J!$A$1:$B$45,2,FALSE)</f>
        <v>0.35058823529411764</v>
      </c>
      <c r="V17" s="8" t="s">
        <v>20</v>
      </c>
      <c r="W17">
        <f>VLOOKUP(表格1[[#This Row],[練馬師]],T!$A$1:$B$23,2,FALSE)</f>
        <v>0.23456790123456789</v>
      </c>
      <c r="X17">
        <v>7</v>
      </c>
      <c r="Y17">
        <f>VLOOKUP(表格1[[#This Row],[檔位]],'1200M'!$A$1:$B$14,2,0)</f>
        <v>0.16</v>
      </c>
      <c r="Z17">
        <v>60</v>
      </c>
      <c r="AA17">
        <v>1</v>
      </c>
      <c r="AB17">
        <v>39.25</v>
      </c>
      <c r="AD17">
        <v>245700</v>
      </c>
      <c r="AE17">
        <v>6</v>
      </c>
      <c r="AG17">
        <v>0</v>
      </c>
      <c r="AH17" t="s">
        <v>71</v>
      </c>
      <c r="AI17">
        <v>28</v>
      </c>
      <c r="AJ17" t="s">
        <v>72</v>
      </c>
      <c r="AK17" t="s">
        <v>73</v>
      </c>
    </row>
    <row r="18" spans="1:37" x14ac:dyDescent="0.25">
      <c r="A18" s="10" t="s">
        <v>68</v>
      </c>
      <c r="B18" s="8">
        <v>2</v>
      </c>
      <c r="C18" s="8" t="s">
        <v>74</v>
      </c>
      <c r="F18" s="8" t="s">
        <v>2372</v>
      </c>
      <c r="G18">
        <f t="shared" si="0"/>
        <v>0.48489498141263943</v>
      </c>
      <c r="H18">
        <f>VLOOKUP(表格1[[#This Row],[馬名]],Odds!$A$2:$E$115,4,0)</f>
        <v>5.0999999999999996</v>
      </c>
      <c r="I18">
        <f>VLOOKUP(表格1[[#This Row],[馬名]],Odds!$A$2:$E$115,5,0)</f>
        <v>2.2000000000000002</v>
      </c>
      <c r="J18" t="str">
        <f>VLOOKUP(表格1[[#This Row],[馬名]],'M2'!$A$4:$H$161,7,0)</f>
        <v>中前</v>
      </c>
      <c r="K18">
        <v>4</v>
      </c>
      <c r="L18">
        <v>4</v>
      </c>
      <c r="M18">
        <v>5</v>
      </c>
      <c r="N18">
        <v>8</v>
      </c>
      <c r="O18">
        <v>4</v>
      </c>
      <c r="P18">
        <v>7</v>
      </c>
      <c r="Q18">
        <f t="shared" si="1"/>
        <v>0.25</v>
      </c>
      <c r="R18">
        <v>135</v>
      </c>
      <c r="S18">
        <f>VLOOKUP(表格1[[#This Row],[負磅]],W!$A$1:$B$32,2,FALSE)</f>
        <v>-0.1</v>
      </c>
      <c r="T18" s="48" t="s">
        <v>38</v>
      </c>
      <c r="U18" s="34">
        <f>VLOOKUP(表格1[[#This Row],[騎師]],J!$A$1:$B$45,2,FALSE)</f>
        <v>0.3125</v>
      </c>
      <c r="V18" s="48" t="s">
        <v>39</v>
      </c>
      <c r="W18">
        <f>VLOOKUP(表格1[[#This Row],[練馬師]],T!$A$1:$B$23,2,FALSE)</f>
        <v>0.23048327137546468</v>
      </c>
      <c r="X18">
        <v>2</v>
      </c>
      <c r="Y18">
        <f>VLOOKUP(表格1[[#This Row],[檔位]],'1200M'!$A$1:$B$14,2,0)</f>
        <v>0.43</v>
      </c>
      <c r="Z18">
        <v>60</v>
      </c>
      <c r="AA18">
        <v>1</v>
      </c>
      <c r="AB18">
        <v>39.01</v>
      </c>
      <c r="AD18">
        <v>70200</v>
      </c>
      <c r="AE18">
        <v>6</v>
      </c>
      <c r="AG18">
        <v>0</v>
      </c>
      <c r="AH18" t="s">
        <v>76</v>
      </c>
      <c r="AI18">
        <v>28</v>
      </c>
      <c r="AJ18" t="s">
        <v>77</v>
      </c>
      <c r="AK18" t="s">
        <v>78</v>
      </c>
    </row>
    <row r="19" spans="1:37" x14ac:dyDescent="0.25">
      <c r="A19" s="10" t="s">
        <v>68</v>
      </c>
      <c r="B19" s="8">
        <v>3</v>
      </c>
      <c r="C19" s="8" t="s">
        <v>79</v>
      </c>
      <c r="G19">
        <f t="shared" si="0"/>
        <v>0.49319201228878651</v>
      </c>
      <c r="H19">
        <f>VLOOKUP(表格1[[#This Row],[馬名]],Odds!$A$2:$E$115,4,0)</f>
        <v>16</v>
      </c>
      <c r="I19">
        <f>VLOOKUP(表格1[[#This Row],[馬名]],Odds!$A$2:$E$115,5,0)</f>
        <v>4.9000000000000004</v>
      </c>
      <c r="J19" t="str">
        <f>VLOOKUP(表格1[[#This Row],[馬名]],'M2'!$A$4:$H$161,7,0)</f>
        <v>中後</v>
      </c>
      <c r="K19">
        <v>6</v>
      </c>
      <c r="L19">
        <v>2</v>
      </c>
      <c r="M19">
        <v>1</v>
      </c>
      <c r="N19">
        <v>4</v>
      </c>
      <c r="O19">
        <v>3</v>
      </c>
      <c r="P19">
        <v>5</v>
      </c>
      <c r="Q19">
        <f t="shared" si="1"/>
        <v>0.30714285714285716</v>
      </c>
      <c r="R19">
        <v>130</v>
      </c>
      <c r="S19">
        <f>VLOOKUP(表格1[[#This Row],[負磅]],W!$A$1:$B$32,2,FALSE)</f>
        <v>-0.05</v>
      </c>
      <c r="T19" s="8" t="s">
        <v>63</v>
      </c>
      <c r="U19">
        <f>VLOOKUP(表格1[[#This Row],[騎師]],J!$A$1:$B$45,2,FALSE)</f>
        <v>0.26984126984126983</v>
      </c>
      <c r="V19" s="8" t="s">
        <v>80</v>
      </c>
      <c r="W19">
        <f>VLOOKUP(表格1[[#This Row],[練馬師]],T!$A$1:$B$23,2,FALSE)</f>
        <v>0.29032258064516131</v>
      </c>
      <c r="X19">
        <v>11</v>
      </c>
      <c r="Y19">
        <f>VLOOKUP(表格1[[#This Row],[檔位]],'1200M'!$A$1:$B$14,2,0)</f>
        <v>0.17</v>
      </c>
      <c r="Z19">
        <v>55</v>
      </c>
      <c r="AA19">
        <v>1</v>
      </c>
      <c r="AB19">
        <v>39.71</v>
      </c>
      <c r="AD19">
        <v>0</v>
      </c>
      <c r="AE19">
        <v>5</v>
      </c>
      <c r="AG19">
        <v>0</v>
      </c>
      <c r="AH19" t="s">
        <v>25</v>
      </c>
      <c r="AI19">
        <v>105</v>
      </c>
      <c r="AJ19" t="s">
        <v>77</v>
      </c>
      <c r="AK19" t="s">
        <v>82</v>
      </c>
    </row>
    <row r="20" spans="1:37" x14ac:dyDescent="0.25">
      <c r="A20" s="10" t="s">
        <v>68</v>
      </c>
      <c r="B20" s="8">
        <v>4</v>
      </c>
      <c r="C20" s="8" t="s">
        <v>83</v>
      </c>
      <c r="G20">
        <f t="shared" si="0"/>
        <v>0.435029770047554</v>
      </c>
      <c r="H20">
        <f>VLOOKUP(表格1[[#This Row],[馬名]],Odds!$A$2:$E$115,4,0)</f>
        <v>21</v>
      </c>
      <c r="I20">
        <f>VLOOKUP(表格1[[#This Row],[馬名]],Odds!$A$2:$E$115,5,0)</f>
        <v>6.8</v>
      </c>
      <c r="J20" t="str">
        <f>VLOOKUP(表格1[[#This Row],[馬名]],'M2'!$A$4:$H$161,7,0)</f>
        <v>留後</v>
      </c>
      <c r="K20">
        <v>5</v>
      </c>
      <c r="L20">
        <v>9</v>
      </c>
      <c r="M20">
        <v>12</v>
      </c>
      <c r="N20">
        <v>1</v>
      </c>
      <c r="O20">
        <v>3</v>
      </c>
      <c r="P20">
        <v>8</v>
      </c>
      <c r="Q20">
        <f t="shared" si="1"/>
        <v>0.20714285714285713</v>
      </c>
      <c r="R20">
        <v>128</v>
      </c>
      <c r="S20">
        <f>VLOOKUP(表格1[[#This Row],[負磅]],W!$A$1:$B$32,2,FALSE)</f>
        <v>-2.9999999999999898E-2</v>
      </c>
      <c r="T20" s="8" t="s">
        <v>84</v>
      </c>
      <c r="U20">
        <f>VLOOKUP(表格1[[#This Row],[騎師]],J!$A$1:$B$45,2,FALSE)</f>
        <v>0.27648578811369506</v>
      </c>
      <c r="V20" s="8" t="s">
        <v>85</v>
      </c>
      <c r="W20">
        <f>VLOOKUP(表格1[[#This Row],[練馬師]],T!$A$1:$B$23,2,FALSE)</f>
        <v>0.34313725490196079</v>
      </c>
      <c r="X20">
        <v>12</v>
      </c>
      <c r="Y20">
        <f>VLOOKUP(表格1[[#This Row],[檔位]],'1200M'!$A$1:$B$14,2,0)</f>
        <v>0.18</v>
      </c>
      <c r="Z20">
        <v>53</v>
      </c>
      <c r="AA20">
        <v>1</v>
      </c>
      <c r="AB20">
        <v>39.67</v>
      </c>
      <c r="AD20">
        <v>40950</v>
      </c>
      <c r="AE20">
        <v>5</v>
      </c>
      <c r="AG20">
        <v>-1</v>
      </c>
      <c r="AH20" t="s">
        <v>25</v>
      </c>
      <c r="AI20">
        <v>28</v>
      </c>
      <c r="AK20" t="s">
        <v>87</v>
      </c>
    </row>
    <row r="21" spans="1:37" x14ac:dyDescent="0.25">
      <c r="A21" s="10" t="s">
        <v>68</v>
      </c>
      <c r="B21" s="8">
        <v>5</v>
      </c>
      <c r="C21" s="8" t="s">
        <v>88</v>
      </c>
      <c r="G21">
        <f t="shared" si="0"/>
        <v>0.3195769293806725</v>
      </c>
      <c r="H21">
        <f>VLOOKUP(表格1[[#This Row],[馬名]],Odds!$A$2:$E$115,4,0)</f>
        <v>10</v>
      </c>
      <c r="I21">
        <f>VLOOKUP(表格1[[#This Row],[馬名]],Odds!$A$2:$E$115,5,0)</f>
        <v>3.3</v>
      </c>
      <c r="J21" t="str">
        <f>VLOOKUP(表格1[[#This Row],[馬名]],'M2'!$A$4:$H$161,7,0)</f>
        <v>放頭</v>
      </c>
      <c r="K21">
        <v>4</v>
      </c>
      <c r="Q21">
        <f t="shared" si="1"/>
        <v>7.1428571428571438E-2</v>
      </c>
      <c r="R21">
        <v>127</v>
      </c>
      <c r="S21">
        <f>VLOOKUP(表格1[[#This Row],[負磅]],W!$A$1:$B$32,2,FALSE)</f>
        <v>-1.99999999999999E-2</v>
      </c>
      <c r="T21" s="8" t="s">
        <v>34</v>
      </c>
      <c r="U21">
        <f>VLOOKUP(表格1[[#This Row],[騎師]],J!$A$1:$B$45,2,FALSE)</f>
        <v>0.20163487738419619</v>
      </c>
      <c r="V21" s="8" t="s">
        <v>89</v>
      </c>
      <c r="W21">
        <f>VLOOKUP(表格1[[#This Row],[練馬師]],T!$A$1:$B$23,2,FALSE)</f>
        <v>0.25219298245614036</v>
      </c>
      <c r="X21">
        <v>5</v>
      </c>
      <c r="Y21">
        <f>VLOOKUP(表格1[[#This Row],[檔位]],'1200M'!$A$1:$B$14,2,0)</f>
        <v>0.33</v>
      </c>
      <c r="Z21">
        <v>52</v>
      </c>
      <c r="AA21">
        <v>1</v>
      </c>
      <c r="AB21">
        <v>40.11</v>
      </c>
      <c r="AD21">
        <v>0</v>
      </c>
      <c r="AE21">
        <v>4</v>
      </c>
      <c r="AG21">
        <v>0</v>
      </c>
      <c r="AH21" t="s">
        <v>71</v>
      </c>
      <c r="AI21">
        <v>105</v>
      </c>
      <c r="AK21" t="s">
        <v>91</v>
      </c>
    </row>
    <row r="22" spans="1:37" x14ac:dyDescent="0.25">
      <c r="A22" s="10" t="s">
        <v>68</v>
      </c>
      <c r="B22" s="8">
        <v>6</v>
      </c>
      <c r="C22" s="8" t="s">
        <v>92</v>
      </c>
      <c r="G22">
        <f t="shared" si="0"/>
        <v>0.51141939315707996</v>
      </c>
      <c r="H22">
        <f>VLOOKUP(表格1[[#This Row],[馬名]],Odds!$A$2:$E$115,4,0)</f>
        <v>8</v>
      </c>
      <c r="I22">
        <f>VLOOKUP(表格1[[#This Row],[馬名]],Odds!$A$2:$E$115,5,0)</f>
        <v>2.2000000000000002</v>
      </c>
      <c r="J22" t="str">
        <f>VLOOKUP(表格1[[#This Row],[馬名]],'M2'!$A$4:$H$161,7,0)</f>
        <v>中後</v>
      </c>
      <c r="K22">
        <v>4</v>
      </c>
      <c r="L22">
        <v>4</v>
      </c>
      <c r="M22">
        <v>6</v>
      </c>
      <c r="N22">
        <v>5</v>
      </c>
      <c r="O22">
        <v>8</v>
      </c>
      <c r="P22">
        <v>7</v>
      </c>
      <c r="Q22">
        <f t="shared" si="1"/>
        <v>0.26428571428571429</v>
      </c>
      <c r="R22">
        <v>125</v>
      </c>
      <c r="S22">
        <f>VLOOKUP(表格1[[#This Row],[負磅]],W!$A$1:$B$32,2,FALSE)</f>
        <v>0</v>
      </c>
      <c r="T22" s="8" t="s">
        <v>93</v>
      </c>
      <c r="U22">
        <f>VLOOKUP(表格1[[#This Row],[騎師]],J!$A$1:$B$45,2,FALSE)</f>
        <v>0.24770642201834864</v>
      </c>
      <c r="V22" s="8" t="s">
        <v>94</v>
      </c>
      <c r="W22">
        <f>VLOOKUP(表格1[[#This Row],[練馬師]],T!$A$1:$B$23,2,FALSE)</f>
        <v>0.29607250755287007</v>
      </c>
      <c r="X22">
        <v>6</v>
      </c>
      <c r="Y22">
        <f>VLOOKUP(表格1[[#This Row],[檔位]],'1200M'!$A$1:$B$14,2,0)</f>
        <v>0.21</v>
      </c>
      <c r="Z22">
        <v>50</v>
      </c>
      <c r="AA22">
        <v>1</v>
      </c>
      <c r="AB22">
        <v>39.200000000000003</v>
      </c>
      <c r="AD22">
        <v>70200</v>
      </c>
      <c r="AE22">
        <v>8</v>
      </c>
      <c r="AG22">
        <v>0</v>
      </c>
      <c r="AH22" t="s">
        <v>71</v>
      </c>
      <c r="AI22">
        <v>28</v>
      </c>
      <c r="AJ22" t="s">
        <v>77</v>
      </c>
      <c r="AK22" t="s">
        <v>96</v>
      </c>
    </row>
    <row r="23" spans="1:37" x14ac:dyDescent="0.25">
      <c r="A23" s="10" t="s">
        <v>68</v>
      </c>
      <c r="B23" s="8">
        <v>7</v>
      </c>
      <c r="C23" s="8" t="s">
        <v>97</v>
      </c>
      <c r="G23">
        <f t="shared" si="0"/>
        <v>0.36207982598138405</v>
      </c>
      <c r="H23">
        <f>VLOOKUP(表格1[[#This Row],[馬名]],Odds!$A$2:$E$115,4,0)</f>
        <v>27</v>
      </c>
      <c r="I23">
        <f>VLOOKUP(表格1[[#This Row],[馬名]],Odds!$A$2:$E$115,5,0)</f>
        <v>4.5999999999999996</v>
      </c>
      <c r="J23" t="str">
        <f>VLOOKUP(表格1[[#This Row],[馬名]],'M2'!$A$4:$H$161,7,0)</f>
        <v>中前</v>
      </c>
      <c r="K23">
        <v>13</v>
      </c>
      <c r="L23">
        <v>4</v>
      </c>
      <c r="M23">
        <v>12</v>
      </c>
      <c r="N23">
        <v>5</v>
      </c>
      <c r="O23">
        <v>8</v>
      </c>
      <c r="P23">
        <v>10</v>
      </c>
      <c r="Q23">
        <f t="shared" si="1"/>
        <v>0.15714285714285714</v>
      </c>
      <c r="R23">
        <v>124</v>
      </c>
      <c r="S23">
        <f>VLOOKUP(表格1[[#This Row],[負磅]],W!$A$1:$B$32,2,FALSE)</f>
        <v>0.01</v>
      </c>
      <c r="T23" s="8" t="s">
        <v>29</v>
      </c>
      <c r="U23">
        <f>VLOOKUP(表格1[[#This Row],[騎師]],J!$A$1:$B$45,2,FALSE)</f>
        <v>0.16250000000000001</v>
      </c>
      <c r="V23" s="8" t="s">
        <v>14</v>
      </c>
      <c r="W23">
        <f>VLOOKUP(表格1[[#This Row],[練馬師]],T!$A$1:$B$23,2,FALSE)</f>
        <v>0.26062322946175637</v>
      </c>
      <c r="X23">
        <v>8</v>
      </c>
      <c r="Y23">
        <f>VLOOKUP(表格1[[#This Row],[檔位]],'1200M'!$A$1:$B$14,2,0)</f>
        <v>0.17</v>
      </c>
      <c r="Z23">
        <v>49</v>
      </c>
      <c r="AA23">
        <v>1</v>
      </c>
      <c r="AB23">
        <v>40.659999999999997</v>
      </c>
      <c r="AD23">
        <v>0</v>
      </c>
      <c r="AE23">
        <v>5</v>
      </c>
      <c r="AG23">
        <v>-2</v>
      </c>
      <c r="AH23" t="s">
        <v>71</v>
      </c>
      <c r="AI23">
        <v>95</v>
      </c>
      <c r="AJ23" t="s">
        <v>77</v>
      </c>
      <c r="AK23" t="s">
        <v>99</v>
      </c>
    </row>
    <row r="24" spans="1:37" x14ac:dyDescent="0.25">
      <c r="A24" s="10" t="s">
        <v>68</v>
      </c>
      <c r="B24" s="8">
        <v>8</v>
      </c>
      <c r="C24" s="8" t="s">
        <v>100</v>
      </c>
      <c r="G24">
        <f t="shared" si="0"/>
        <v>0.38743181818181821</v>
      </c>
      <c r="H24">
        <f>VLOOKUP(表格1[[#This Row],[馬名]],Odds!$A$2:$E$115,4,0)</f>
        <v>24</v>
      </c>
      <c r="I24">
        <f>VLOOKUP(表格1[[#This Row],[馬名]],Odds!$A$2:$E$115,5,0)</f>
        <v>7.6</v>
      </c>
      <c r="J24" t="str">
        <f>VLOOKUP(表格1[[#This Row],[馬名]],'M2'!$A$4:$H$161,7,0)</f>
        <v>中後</v>
      </c>
      <c r="K24">
        <v>9</v>
      </c>
      <c r="L24">
        <v>12</v>
      </c>
      <c r="M24">
        <v>3</v>
      </c>
      <c r="N24">
        <v>4</v>
      </c>
      <c r="O24">
        <v>11</v>
      </c>
      <c r="P24">
        <v>7</v>
      </c>
      <c r="Q24">
        <f t="shared" si="1"/>
        <v>0.2</v>
      </c>
      <c r="R24">
        <v>122</v>
      </c>
      <c r="S24">
        <f>VLOOKUP(表格1[[#This Row],[負磅]],W!$A$1:$B$32,2,FALSE)</f>
        <v>0.03</v>
      </c>
      <c r="T24" s="8" t="s">
        <v>101</v>
      </c>
      <c r="U24">
        <f>VLOOKUP(表格1[[#This Row],[騎師]],J!$A$1:$B$45,2,FALSE)</f>
        <v>0.21022727272727273</v>
      </c>
      <c r="V24" s="8" t="s">
        <v>35</v>
      </c>
      <c r="W24">
        <f>VLOOKUP(表格1[[#This Row],[練馬師]],T!$A$1:$B$23,2,FALSE)</f>
        <v>0.22121212121212122</v>
      </c>
      <c r="X24">
        <v>10</v>
      </c>
      <c r="Y24">
        <f>VLOOKUP(表格1[[#This Row],[檔位]],'1200M'!$A$1:$B$14,2,0)</f>
        <v>7.0000000000000007E-2</v>
      </c>
      <c r="Z24">
        <v>47</v>
      </c>
      <c r="AA24">
        <v>1</v>
      </c>
      <c r="AB24">
        <v>40.090000000000003</v>
      </c>
      <c r="AD24">
        <v>0</v>
      </c>
      <c r="AE24">
        <v>7</v>
      </c>
      <c r="AG24">
        <v>-2</v>
      </c>
      <c r="AH24" t="s">
        <v>76</v>
      </c>
      <c r="AI24">
        <v>21</v>
      </c>
      <c r="AJ24" t="s">
        <v>16</v>
      </c>
      <c r="AK24" t="s">
        <v>103</v>
      </c>
    </row>
    <row r="25" spans="1:37" x14ac:dyDescent="0.25">
      <c r="A25" s="10" t="s">
        <v>68</v>
      </c>
      <c r="B25" s="8">
        <v>9</v>
      </c>
      <c r="C25" s="8" t="s">
        <v>104</v>
      </c>
      <c r="G25">
        <f t="shared" si="0"/>
        <v>0.40813824884792627</v>
      </c>
      <c r="H25">
        <f>VLOOKUP(表格1[[#This Row],[馬名]],Odds!$A$2:$E$115,4,0)</f>
        <v>22</v>
      </c>
      <c r="I25">
        <f>VLOOKUP(表格1[[#This Row],[馬名]],Odds!$A$2:$E$115,5,0)</f>
        <v>6.8</v>
      </c>
      <c r="J25" t="str">
        <f>VLOOKUP(表格1[[#This Row],[馬名]],'M2'!$A$4:$H$161,7,0)</f>
        <v>中後</v>
      </c>
      <c r="K25">
        <v>13</v>
      </c>
      <c r="L25">
        <v>9</v>
      </c>
      <c r="M25">
        <v>10</v>
      </c>
      <c r="Q25">
        <f t="shared" si="1"/>
        <v>7.1428571428571425E-2</v>
      </c>
      <c r="R25">
        <v>122</v>
      </c>
      <c r="S25">
        <f>VLOOKUP(表格1[[#This Row],[負磅]],W!$A$1:$B$32,2,FALSE)</f>
        <v>0.03</v>
      </c>
      <c r="T25" s="8" t="s">
        <v>105</v>
      </c>
      <c r="U25">
        <f>VLOOKUP(表格1[[#This Row],[騎師]],J!$A$1:$B$45,2,FALSE)</f>
        <v>0.22</v>
      </c>
      <c r="V25" s="8" t="s">
        <v>106</v>
      </c>
      <c r="W25">
        <f>VLOOKUP(表格1[[#This Row],[練馬師]],T!$A$1:$B$23,2,FALSE)</f>
        <v>0.29569892473118281</v>
      </c>
      <c r="X25">
        <v>4</v>
      </c>
      <c r="Y25">
        <f>VLOOKUP(表格1[[#This Row],[檔位]],'1200M'!$A$1:$B$14,2,0)</f>
        <v>0.38</v>
      </c>
      <c r="Z25">
        <v>47</v>
      </c>
      <c r="AD25">
        <v>0</v>
      </c>
      <c r="AE25">
        <v>4</v>
      </c>
      <c r="AG25">
        <v>-2</v>
      </c>
      <c r="AH25" t="s">
        <v>71</v>
      </c>
      <c r="AI25">
        <v>24</v>
      </c>
      <c r="AJ25" t="s">
        <v>107</v>
      </c>
      <c r="AK25" t="s">
        <v>108</v>
      </c>
    </row>
    <row r="26" spans="1:37" x14ac:dyDescent="0.25">
      <c r="A26" s="10" t="s">
        <v>68</v>
      </c>
      <c r="B26" s="8">
        <v>10</v>
      </c>
      <c r="C26" s="8" t="s">
        <v>109</v>
      </c>
      <c r="G26">
        <f t="shared" si="0"/>
        <v>0.50781390542328042</v>
      </c>
      <c r="H26">
        <f>VLOOKUP(表格1[[#This Row],[馬名]],Odds!$A$2:$E$115,4,0)</f>
        <v>14</v>
      </c>
      <c r="I26">
        <f>VLOOKUP(表格1[[#This Row],[馬名]],Odds!$A$2:$E$115,5,0)</f>
        <v>3.6</v>
      </c>
      <c r="J26" t="str">
        <f>VLOOKUP(表格1[[#This Row],[馬名]],'M2'!$A$4:$H$161,7,0)</f>
        <v>留後</v>
      </c>
      <c r="K26">
        <v>6</v>
      </c>
      <c r="L26">
        <v>6</v>
      </c>
      <c r="M26">
        <v>5</v>
      </c>
      <c r="N26">
        <v>7</v>
      </c>
      <c r="O26">
        <v>8</v>
      </c>
      <c r="P26">
        <v>3</v>
      </c>
      <c r="Q26">
        <f t="shared" si="1"/>
        <v>0.22857142857142854</v>
      </c>
      <c r="R26">
        <v>119</v>
      </c>
      <c r="S26">
        <f>VLOOKUP(表格1[[#This Row],[負磅]],W!$A$1:$B$32,2,FALSE)</f>
        <v>0.06</v>
      </c>
      <c r="T26" s="48" t="s">
        <v>110</v>
      </c>
      <c r="U26" s="34">
        <f>VLOOKUP(表格1[[#This Row],[騎師]],J!$A$1:$B$45,2,FALSE)</f>
        <v>0.16796875</v>
      </c>
      <c r="V26" s="48" t="s">
        <v>111</v>
      </c>
      <c r="W26">
        <f>VLOOKUP(表格1[[#This Row],[練馬師]],T!$A$1:$B$23,2,FALSE)</f>
        <v>0.25617283950617287</v>
      </c>
      <c r="X26">
        <v>9</v>
      </c>
      <c r="Y26">
        <f>VLOOKUP(表格1[[#This Row],[檔位]],'1200M'!$A$1:$B$14,2,0)</f>
        <v>0.23</v>
      </c>
      <c r="Z26">
        <v>46</v>
      </c>
      <c r="AA26">
        <v>1</v>
      </c>
      <c r="AB26">
        <v>39.880000000000003</v>
      </c>
      <c r="AD26">
        <v>0</v>
      </c>
      <c r="AE26">
        <v>4</v>
      </c>
      <c r="AG26">
        <v>-4</v>
      </c>
      <c r="AH26" t="s">
        <v>25</v>
      </c>
      <c r="AI26">
        <v>84</v>
      </c>
      <c r="AJ26" t="s">
        <v>113</v>
      </c>
      <c r="AK26" t="s">
        <v>114</v>
      </c>
    </row>
    <row r="27" spans="1:37" x14ac:dyDescent="0.25">
      <c r="A27" s="10" t="s">
        <v>68</v>
      </c>
      <c r="B27" s="8">
        <v>11</v>
      </c>
      <c r="C27" s="8" t="s">
        <v>115</v>
      </c>
      <c r="F27" s="8" t="s">
        <v>2372</v>
      </c>
      <c r="G27">
        <f t="shared" si="0"/>
        <v>0.57232626217672944</v>
      </c>
      <c r="H27">
        <f>VLOOKUP(表格1[[#This Row],[馬名]],Odds!$A$2:$E$115,4,0)</f>
        <v>14</v>
      </c>
      <c r="I27">
        <f>VLOOKUP(表格1[[#This Row],[馬名]],Odds!$A$2:$E$115,5,0)</f>
        <v>3.9</v>
      </c>
      <c r="J27" t="str">
        <f>VLOOKUP(表格1[[#This Row],[馬名]],'M2'!$A$4:$H$161,7,0)</f>
        <v>中後</v>
      </c>
      <c r="K27">
        <v>12</v>
      </c>
      <c r="L27">
        <v>1</v>
      </c>
      <c r="M27">
        <v>5</v>
      </c>
      <c r="N27">
        <v>5</v>
      </c>
      <c r="O27">
        <v>11</v>
      </c>
      <c r="P27">
        <v>2</v>
      </c>
      <c r="Q27">
        <f t="shared" si="1"/>
        <v>0.23571428571428571</v>
      </c>
      <c r="R27">
        <v>118</v>
      </c>
      <c r="S27">
        <f>VLOOKUP(表格1[[#This Row],[負磅]],W!$A$1:$B$32,2,FALSE)</f>
        <v>7.0000000000000007E-2</v>
      </c>
      <c r="T27" s="8" t="s">
        <v>116</v>
      </c>
      <c r="U27">
        <f>VLOOKUP(表格1[[#This Row],[騎師]],J!$A$1:$B$45,2,FALSE)</f>
        <v>0.23364485981308411</v>
      </c>
      <c r="V27" s="8" t="s">
        <v>50</v>
      </c>
      <c r="W27">
        <f>VLOOKUP(表格1[[#This Row],[練馬師]],T!$A$1:$B$23,2,FALSE)</f>
        <v>0.22839506172839505</v>
      </c>
      <c r="X27">
        <v>3</v>
      </c>
      <c r="Y27">
        <f>VLOOKUP(表格1[[#This Row],[檔位]],'1200M'!$A$1:$B$14,2,0)</f>
        <v>0.32</v>
      </c>
      <c r="Z27">
        <v>43</v>
      </c>
      <c r="AA27">
        <v>1</v>
      </c>
      <c r="AB27">
        <v>39.79</v>
      </c>
      <c r="AD27">
        <v>0</v>
      </c>
      <c r="AE27">
        <v>4</v>
      </c>
      <c r="AG27">
        <v>0</v>
      </c>
      <c r="AH27" t="s">
        <v>71</v>
      </c>
      <c r="AI27">
        <v>95</v>
      </c>
      <c r="AJ27" t="s">
        <v>118</v>
      </c>
      <c r="AK27" t="s">
        <v>119</v>
      </c>
    </row>
    <row r="28" spans="1:37" x14ac:dyDescent="0.25">
      <c r="A28" s="10" t="s">
        <v>68</v>
      </c>
      <c r="B28" s="8">
        <v>12</v>
      </c>
      <c r="C28" s="8" t="s">
        <v>120</v>
      </c>
      <c r="G28">
        <f t="shared" si="0"/>
        <v>0.66796323766526933</v>
      </c>
      <c r="H28">
        <f>VLOOKUP(表格1[[#This Row],[馬名]],Odds!$A$2:$E$115,4,0)</f>
        <v>8</v>
      </c>
      <c r="I28">
        <f>VLOOKUP(表格1[[#This Row],[馬名]],Odds!$A$2:$E$115,5,0)</f>
        <v>2.6</v>
      </c>
      <c r="J28" t="str">
        <f>VLOOKUP(表格1[[#This Row],[馬名]],'M2'!$A$4:$H$161,7,0)</f>
        <v>中前</v>
      </c>
      <c r="K28">
        <v>12</v>
      </c>
      <c r="L28">
        <v>2</v>
      </c>
      <c r="M28">
        <v>3</v>
      </c>
      <c r="N28">
        <v>3</v>
      </c>
      <c r="O28">
        <v>4</v>
      </c>
      <c r="P28">
        <v>6</v>
      </c>
      <c r="Q28">
        <f t="shared" si="1"/>
        <v>0.25714285714285717</v>
      </c>
      <c r="R28">
        <v>116</v>
      </c>
      <c r="S28">
        <f>VLOOKUP(表格1[[#This Row],[負磅]],W!$A$1:$B$32,2,FALSE)</f>
        <v>0.09</v>
      </c>
      <c r="T28" s="8" t="s">
        <v>121</v>
      </c>
      <c r="U28">
        <f>VLOOKUP(表格1[[#This Row],[騎師]],J!$A$1:$B$45,2,FALSE)</f>
        <v>0.2857142857142857</v>
      </c>
      <c r="V28" s="8" t="s">
        <v>24</v>
      </c>
      <c r="W28">
        <f>VLOOKUP(表格1[[#This Row],[練馬師]],T!$A$1:$B$23,2,FALSE)</f>
        <v>0.23702031602708803</v>
      </c>
      <c r="X28">
        <v>1</v>
      </c>
      <c r="Y28">
        <f>VLOOKUP(表格1[[#This Row],[檔位]],'1200M'!$A$1:$B$14,2,0)</f>
        <v>0.41</v>
      </c>
      <c r="Z28">
        <v>41</v>
      </c>
      <c r="AA28">
        <v>1</v>
      </c>
      <c r="AB28">
        <v>39.4</v>
      </c>
      <c r="AD28">
        <v>0</v>
      </c>
      <c r="AE28">
        <v>6</v>
      </c>
      <c r="AG28">
        <v>0</v>
      </c>
      <c r="AH28" t="s">
        <v>123</v>
      </c>
      <c r="AI28">
        <v>21</v>
      </c>
      <c r="AJ28" t="s">
        <v>124</v>
      </c>
      <c r="AK28" t="s">
        <v>125</v>
      </c>
    </row>
    <row r="30" spans="1:37" x14ac:dyDescent="0.25">
      <c r="A30" s="9" t="s">
        <v>126</v>
      </c>
      <c r="B30" s="8" t="str">
        <f>VLOOKUP(表格1[[#This Row],[場]],Raceinfo!$A$1:$C$9,3,0)</f>
        <v xml:space="preserve"> 第四班</v>
      </c>
      <c r="C30" s="8" t="str">
        <f>VLOOKUP(表格1[[#This Row],[場]],Raceinfo!$A$1:$C$9,2,0)</f>
        <v xml:space="preserve"> 1200米</v>
      </c>
    </row>
    <row r="31" spans="1:37" x14ac:dyDescent="0.25">
      <c r="A31" s="9" t="s">
        <v>126</v>
      </c>
      <c r="B31" s="8">
        <v>1</v>
      </c>
      <c r="C31" s="8" t="s">
        <v>127</v>
      </c>
      <c r="G31">
        <f t="shared" si="0"/>
        <v>0.38176611695652068</v>
      </c>
      <c r="H31">
        <f>VLOOKUP(表格1[[#This Row],[馬名]],Odds!$A$2:$E$115,4,0)</f>
        <v>13</v>
      </c>
      <c r="I31">
        <f>VLOOKUP(表格1[[#This Row],[馬名]],Odds!$A$2:$E$115,5,0)</f>
        <v>6.2</v>
      </c>
      <c r="J31" t="str">
        <f>VLOOKUP(表格1[[#This Row],[馬名]],'M2'!$A$4:$H$161,7,0)</f>
        <v>中後</v>
      </c>
      <c r="K31">
        <v>6</v>
      </c>
      <c r="L31">
        <v>10</v>
      </c>
      <c r="M31">
        <v>3</v>
      </c>
      <c r="N31">
        <v>4</v>
      </c>
      <c r="O31">
        <v>8</v>
      </c>
      <c r="P31">
        <v>12</v>
      </c>
      <c r="Q31">
        <f t="shared" si="1"/>
        <v>0.23571428571428571</v>
      </c>
      <c r="R31">
        <v>135</v>
      </c>
      <c r="S31">
        <f>VLOOKUP(表格1[[#This Row],[負磅]],W!$A$1:$B$32,2,FALSE)</f>
        <v>-0.1</v>
      </c>
      <c r="T31" s="8" t="s">
        <v>84</v>
      </c>
      <c r="U31">
        <f>VLOOKUP(表格1[[#This Row],[騎師]],J!$A$1:$B$45,2,FALSE)</f>
        <v>0.27648578811369506</v>
      </c>
      <c r="V31" s="8" t="s">
        <v>24</v>
      </c>
      <c r="W31">
        <f>VLOOKUP(表格1[[#This Row],[練馬師]],T!$A$1:$B$23,2,FALSE)</f>
        <v>0.23702031602708803</v>
      </c>
      <c r="X31">
        <v>9</v>
      </c>
      <c r="Y31">
        <f>VLOOKUP(表格1[[#This Row],[檔位]],'1200M'!$A$1:$B$14,2,0)</f>
        <v>0.23</v>
      </c>
      <c r="Z31">
        <v>57</v>
      </c>
      <c r="AA31">
        <v>1</v>
      </c>
      <c r="AB31">
        <v>9.8000000000000007</v>
      </c>
      <c r="AD31">
        <v>23400</v>
      </c>
      <c r="AE31">
        <v>6</v>
      </c>
      <c r="AG31">
        <v>0</v>
      </c>
      <c r="AH31" t="s">
        <v>71</v>
      </c>
      <c r="AI31">
        <v>31</v>
      </c>
      <c r="AJ31" t="s">
        <v>77</v>
      </c>
      <c r="AK31" t="s">
        <v>129</v>
      </c>
    </row>
    <row r="32" spans="1:37" x14ac:dyDescent="0.25">
      <c r="A32" s="9" t="s">
        <v>126</v>
      </c>
      <c r="B32" s="8">
        <v>2</v>
      </c>
      <c r="C32" s="8" t="s">
        <v>130</v>
      </c>
      <c r="F32" s="8" t="s">
        <v>2372</v>
      </c>
      <c r="G32">
        <f t="shared" si="0"/>
        <v>0.49846428571428569</v>
      </c>
      <c r="H32">
        <f>VLOOKUP(表格1[[#This Row],[馬名]],Odds!$A$2:$E$115,4,0)</f>
        <v>5.4</v>
      </c>
      <c r="I32">
        <f>VLOOKUP(表格1[[#This Row],[馬名]],Odds!$A$2:$E$115,5,0)</f>
        <v>1.7</v>
      </c>
      <c r="J32" t="str">
        <f>VLOOKUP(表格1[[#This Row],[馬名]],'M2'!$A$4:$H$161,7,0)</f>
        <v>放頭</v>
      </c>
      <c r="K32">
        <v>3</v>
      </c>
      <c r="L32">
        <v>2</v>
      </c>
      <c r="M32">
        <v>3</v>
      </c>
      <c r="N32">
        <v>1</v>
      </c>
      <c r="O32">
        <v>6</v>
      </c>
      <c r="P32">
        <v>3</v>
      </c>
      <c r="Q32">
        <f t="shared" si="1"/>
        <v>0.33571428571428574</v>
      </c>
      <c r="R32">
        <v>135</v>
      </c>
      <c r="S32">
        <f>VLOOKUP(表格1[[#This Row],[負磅]],W!$A$1:$B$32,2,FALSE)</f>
        <v>-0.1</v>
      </c>
      <c r="T32" s="8" t="s">
        <v>29</v>
      </c>
      <c r="U32">
        <f>VLOOKUP(表格1[[#This Row],[騎師]],J!$A$1:$B$45,2,FALSE)</f>
        <v>0.16250000000000001</v>
      </c>
      <c r="V32" s="8" t="s">
        <v>59</v>
      </c>
      <c r="W32">
        <f>VLOOKUP(表格1[[#This Row],[練馬師]],T!$A$1:$B$23,2,FALSE)</f>
        <v>0.16666666666666666</v>
      </c>
      <c r="X32">
        <v>1</v>
      </c>
      <c r="Y32">
        <f>VLOOKUP(表格1[[#This Row],[檔位]],'1200M'!$A$1:$B$14,2,0)</f>
        <v>0.41</v>
      </c>
      <c r="Z32">
        <v>57</v>
      </c>
      <c r="AA32">
        <v>1</v>
      </c>
      <c r="AB32">
        <v>9.2200000000000006</v>
      </c>
      <c r="AD32">
        <v>134550</v>
      </c>
      <c r="AE32">
        <v>5</v>
      </c>
      <c r="AG32">
        <v>1</v>
      </c>
      <c r="AH32" t="s">
        <v>76</v>
      </c>
      <c r="AI32">
        <v>21</v>
      </c>
      <c r="AK32" t="s">
        <v>132</v>
      </c>
    </row>
    <row r="33" spans="1:37" x14ac:dyDescent="0.25">
      <c r="A33" s="9" t="s">
        <v>126</v>
      </c>
      <c r="B33" s="8">
        <v>3</v>
      </c>
      <c r="C33" s="8" t="s">
        <v>133</v>
      </c>
      <c r="G33">
        <f t="shared" si="0"/>
        <v>0.31761813822751322</v>
      </c>
      <c r="H33">
        <f>VLOOKUP(表格1[[#This Row],[馬名]],Odds!$A$2:$E$115,4,0)</f>
        <v>25</v>
      </c>
      <c r="I33">
        <f>VLOOKUP(表格1[[#This Row],[馬名]],Odds!$A$2:$E$115,5,0)</f>
        <v>6.1</v>
      </c>
      <c r="J33" t="str">
        <f>VLOOKUP(表格1[[#This Row],[馬名]],'M2'!$A$4:$H$161,7,0)</f>
        <v>中前</v>
      </c>
      <c r="K33">
        <v>11</v>
      </c>
      <c r="L33">
        <v>12</v>
      </c>
      <c r="M33">
        <v>3</v>
      </c>
      <c r="N33">
        <v>3</v>
      </c>
      <c r="O33">
        <v>3</v>
      </c>
      <c r="P33">
        <v>7</v>
      </c>
      <c r="Q33">
        <f t="shared" si="1"/>
        <v>0.19285714285714287</v>
      </c>
      <c r="R33">
        <v>131</v>
      </c>
      <c r="S33">
        <f>VLOOKUP(表格1[[#This Row],[負磅]],W!$A$1:$B$32,2,FALSE)</f>
        <v>-0.06</v>
      </c>
      <c r="T33" s="8" t="s">
        <v>110</v>
      </c>
      <c r="U33">
        <f>VLOOKUP(表格1[[#This Row],[騎師]],J!$A$1:$B$45,2,FALSE)</f>
        <v>0.16796875</v>
      </c>
      <c r="V33" s="8" t="s">
        <v>20</v>
      </c>
      <c r="W33">
        <f>VLOOKUP(表格1[[#This Row],[練馬師]],T!$A$1:$B$23,2,FALSE)</f>
        <v>0.23456790123456789</v>
      </c>
      <c r="X33">
        <v>7</v>
      </c>
      <c r="Y33">
        <f>VLOOKUP(表格1[[#This Row],[檔位]],'1200M'!$A$1:$B$14,2,0)</f>
        <v>0.16</v>
      </c>
      <c r="Z33">
        <v>55</v>
      </c>
      <c r="AA33">
        <v>1</v>
      </c>
      <c r="AB33">
        <v>10.06</v>
      </c>
      <c r="AD33">
        <v>0</v>
      </c>
      <c r="AE33">
        <v>5</v>
      </c>
      <c r="AG33">
        <v>-2</v>
      </c>
      <c r="AH33" t="s">
        <v>71</v>
      </c>
      <c r="AI33">
        <v>28</v>
      </c>
      <c r="AJ33" t="s">
        <v>135</v>
      </c>
      <c r="AK33" t="s">
        <v>136</v>
      </c>
    </row>
    <row r="34" spans="1:37" x14ac:dyDescent="0.25">
      <c r="A34" s="9" t="s">
        <v>126</v>
      </c>
      <c r="B34" s="8">
        <v>4</v>
      </c>
      <c r="C34" s="8" t="s">
        <v>137</v>
      </c>
      <c r="G34">
        <f t="shared" ref="G34:G65" si="2">Q34+S34+(U34*0.3)+(W34*0.3)+(Y34*0.4)+AF34</f>
        <v>0.44202307206068275</v>
      </c>
      <c r="H34">
        <f>VLOOKUP(表格1[[#This Row],[馬名]],Odds!$A$2:$E$115,4,0)</f>
        <v>12</v>
      </c>
      <c r="I34">
        <f>VLOOKUP(表格1[[#This Row],[馬名]],Odds!$A$2:$E$115,5,0)</f>
        <v>3.8</v>
      </c>
      <c r="J34" t="str">
        <f>VLOOKUP(表格1[[#This Row],[馬名]],'M2'!$A$4:$H$161,7,0)</f>
        <v>放頭</v>
      </c>
      <c r="K34">
        <v>10</v>
      </c>
      <c r="L34">
        <v>8</v>
      </c>
      <c r="M34">
        <v>3</v>
      </c>
      <c r="N34">
        <v>1</v>
      </c>
      <c r="O34">
        <v>5</v>
      </c>
      <c r="P34">
        <v>2</v>
      </c>
      <c r="Q34">
        <f t="shared" ref="Q34:Q65" si="3">((1-(K34/14))*0.1*IF(K34&lt;&gt;0,1,0)) + ((1-(L34/14))*0.1*IF(L34&lt;&gt;0,1,0)) + ((1-(M34/14))*0.1*IF(M34&lt;&gt;0,1,0)) + ((1-(N34/14))*0.1*IF(N34&lt;&gt;0,1,0))</f>
        <v>0.24285714285714288</v>
      </c>
      <c r="R34">
        <v>131</v>
      </c>
      <c r="S34">
        <f>VLOOKUP(表格1[[#This Row],[負磅]],W!$A$1:$B$32,2,FALSE)</f>
        <v>-0.06</v>
      </c>
      <c r="T34" s="8" t="s">
        <v>38</v>
      </c>
      <c r="U34">
        <f>VLOOKUP(表格1[[#This Row],[騎師]],J!$A$1:$B$45,2,FALSE)</f>
        <v>0.3125</v>
      </c>
      <c r="V34" s="8" t="s">
        <v>138</v>
      </c>
      <c r="W34">
        <f>VLOOKUP(表格1[[#This Row],[練馬師]],T!$A$1:$B$23,2,FALSE)</f>
        <v>0.27138643067846607</v>
      </c>
      <c r="X34">
        <v>6</v>
      </c>
      <c r="Y34">
        <f>VLOOKUP(表格1[[#This Row],[檔位]],'1200M'!$A$1:$B$14,2,0)</f>
        <v>0.21</v>
      </c>
      <c r="Z34">
        <v>53</v>
      </c>
      <c r="AA34">
        <v>1</v>
      </c>
      <c r="AB34">
        <v>9.35</v>
      </c>
      <c r="AD34">
        <v>0</v>
      </c>
      <c r="AE34">
        <v>5</v>
      </c>
      <c r="AG34">
        <v>0</v>
      </c>
      <c r="AH34" t="s">
        <v>71</v>
      </c>
      <c r="AI34">
        <v>31</v>
      </c>
      <c r="AK34" t="s">
        <v>140</v>
      </c>
    </row>
    <row r="35" spans="1:37" x14ac:dyDescent="0.25">
      <c r="A35" s="9" t="s">
        <v>126</v>
      </c>
      <c r="B35" s="8">
        <v>5</v>
      </c>
      <c r="C35" s="8" t="s">
        <v>141</v>
      </c>
      <c r="E35" s="8" t="s">
        <v>2371</v>
      </c>
      <c r="G35">
        <f t="shared" si="2"/>
        <v>0.45124807986496346</v>
      </c>
      <c r="H35">
        <f>VLOOKUP(表格1[[#This Row],[馬名]],Odds!$A$2:$E$115,4,0)</f>
        <v>3</v>
      </c>
      <c r="I35">
        <f>VLOOKUP(表格1[[#This Row],[馬名]],Odds!$A$2:$E$115,5,0)</f>
        <v>1.5</v>
      </c>
      <c r="J35" t="str">
        <f>VLOOKUP(表格1[[#This Row],[馬名]],'M2'!$A$4:$H$161,7,0)</f>
        <v>放頭</v>
      </c>
      <c r="K35">
        <v>6</v>
      </c>
      <c r="L35">
        <v>3</v>
      </c>
      <c r="Q35">
        <f t="shared" si="3"/>
        <v>0.1357142857142857</v>
      </c>
      <c r="R35">
        <v>131</v>
      </c>
      <c r="S35">
        <f>VLOOKUP(表格1[[#This Row],[負磅]],W!$A$1:$B$32,2,FALSE)</f>
        <v>-0.06</v>
      </c>
      <c r="T35" s="8" t="s">
        <v>19</v>
      </c>
      <c r="U35">
        <f>VLOOKUP(表格1[[#This Row],[騎師]],J!$A$1:$B$45,2,FALSE)</f>
        <v>0.51570680628272247</v>
      </c>
      <c r="V35" s="8" t="s">
        <v>94</v>
      </c>
      <c r="W35">
        <f>VLOOKUP(表格1[[#This Row],[練馬師]],T!$A$1:$B$23,2,FALSE)</f>
        <v>0.29607250755287007</v>
      </c>
      <c r="X35">
        <v>5</v>
      </c>
      <c r="Y35">
        <f>VLOOKUP(表格1[[#This Row],[檔位]],'1200M'!$A$1:$B$14,2,0)</f>
        <v>0.33</v>
      </c>
      <c r="Z35">
        <v>53</v>
      </c>
      <c r="AD35">
        <v>0</v>
      </c>
      <c r="AE35">
        <v>4</v>
      </c>
      <c r="AG35">
        <v>0</v>
      </c>
      <c r="AH35" t="s">
        <v>71</v>
      </c>
      <c r="AI35">
        <v>99</v>
      </c>
      <c r="AJ35" t="s">
        <v>142</v>
      </c>
      <c r="AK35" t="s">
        <v>143</v>
      </c>
    </row>
    <row r="36" spans="1:37" x14ac:dyDescent="0.25">
      <c r="A36" s="9" t="s">
        <v>126</v>
      </c>
      <c r="B36" s="8">
        <v>6</v>
      </c>
      <c r="C36" s="8" t="s">
        <v>144</v>
      </c>
      <c r="G36">
        <f t="shared" si="2"/>
        <v>0.43768689601855432</v>
      </c>
      <c r="H36">
        <f>VLOOKUP(表格1[[#This Row],[馬名]],Odds!$A$2:$E$115,4,0)</f>
        <v>17</v>
      </c>
      <c r="I36">
        <f>VLOOKUP(表格1[[#This Row],[馬名]],Odds!$A$2:$E$115,5,0)</f>
        <v>4.5</v>
      </c>
      <c r="J36" t="str">
        <f>VLOOKUP(表格1[[#This Row],[馬名]],'M2'!$A$4:$H$161,7,0)</f>
        <v>中前</v>
      </c>
      <c r="K36">
        <v>6</v>
      </c>
      <c r="L36">
        <v>1</v>
      </c>
      <c r="M36">
        <v>5</v>
      </c>
      <c r="N36">
        <v>2</v>
      </c>
      <c r="O36">
        <v>2</v>
      </c>
      <c r="P36">
        <v>6</v>
      </c>
      <c r="Q36">
        <f t="shared" si="3"/>
        <v>0.3</v>
      </c>
      <c r="R36">
        <v>131</v>
      </c>
      <c r="S36">
        <f>VLOOKUP(表格1[[#This Row],[負磅]],W!$A$1:$B$32,2,FALSE)</f>
        <v>-0.06</v>
      </c>
      <c r="T36" s="8" t="s">
        <v>53</v>
      </c>
      <c r="U36">
        <f>VLOOKUP(表格1[[#This Row],[騎師]],J!$A$1:$B$45,2,FALSE)</f>
        <v>0.25641025641025639</v>
      </c>
      <c r="V36" s="8" t="s">
        <v>145</v>
      </c>
      <c r="W36">
        <f>VLOOKUP(表格1[[#This Row],[練馬師]],T!$A$1:$B$23,2,FALSE)</f>
        <v>0.17587939698492464</v>
      </c>
      <c r="X36">
        <v>11</v>
      </c>
      <c r="Y36">
        <f>VLOOKUP(表格1[[#This Row],[檔位]],'1200M'!$A$1:$B$14,2,0)</f>
        <v>0.17</v>
      </c>
      <c r="Z36">
        <v>53</v>
      </c>
      <c r="AA36">
        <v>1</v>
      </c>
      <c r="AB36">
        <v>9.0500000000000007</v>
      </c>
      <c r="AD36">
        <v>23400</v>
      </c>
      <c r="AE36">
        <v>5</v>
      </c>
      <c r="AG36">
        <v>0</v>
      </c>
      <c r="AH36" t="s">
        <v>71</v>
      </c>
      <c r="AI36">
        <v>21</v>
      </c>
      <c r="AJ36" t="s">
        <v>147</v>
      </c>
      <c r="AK36" t="s">
        <v>148</v>
      </c>
    </row>
    <row r="37" spans="1:37" x14ac:dyDescent="0.25">
      <c r="A37" s="9" t="s">
        <v>126</v>
      </c>
      <c r="B37" s="8">
        <v>7</v>
      </c>
      <c r="C37" s="8" t="s">
        <v>149</v>
      </c>
      <c r="G37">
        <f t="shared" si="2"/>
        <v>0.40862849559199932</v>
      </c>
      <c r="H37">
        <f>VLOOKUP(表格1[[#This Row],[馬名]],Odds!$A$2:$E$115,4,0)</f>
        <v>16</v>
      </c>
      <c r="I37">
        <f>VLOOKUP(表格1[[#This Row],[馬名]],Odds!$A$2:$E$115,5,0)</f>
        <v>3.8</v>
      </c>
      <c r="J37" t="str">
        <f>VLOOKUP(表格1[[#This Row],[馬名]],'M2'!$A$4:$H$161,7,0)</f>
        <v>中後</v>
      </c>
      <c r="K37">
        <v>4</v>
      </c>
      <c r="L37">
        <v>11</v>
      </c>
      <c r="M37">
        <v>6</v>
      </c>
      <c r="N37">
        <v>3</v>
      </c>
      <c r="O37">
        <v>7</v>
      </c>
      <c r="P37">
        <v>6</v>
      </c>
      <c r="Q37">
        <f t="shared" si="3"/>
        <v>0.22857142857142859</v>
      </c>
      <c r="R37">
        <v>127</v>
      </c>
      <c r="S37">
        <f>VLOOKUP(表格1[[#This Row],[負磅]],W!$A$1:$B$32,2,FALSE)</f>
        <v>-1.99999999999999E-2</v>
      </c>
      <c r="T37" s="8" t="s">
        <v>150</v>
      </c>
      <c r="U37">
        <f>VLOOKUP(表格1[[#This Row],[騎師]],J!$A$1:$B$45,2,FALSE)</f>
        <v>0.21897810218978103</v>
      </c>
      <c r="V37" s="8" t="s">
        <v>35</v>
      </c>
      <c r="W37">
        <f>VLOOKUP(表格1[[#This Row],[練馬師]],T!$A$1:$B$23,2,FALSE)</f>
        <v>0.22121212121212122</v>
      </c>
      <c r="X37">
        <v>8</v>
      </c>
      <c r="Y37">
        <f>VLOOKUP(表格1[[#This Row],[檔位]],'1200M'!$A$1:$B$14,2,0)</f>
        <v>0.17</v>
      </c>
      <c r="Z37">
        <v>49</v>
      </c>
      <c r="AA37">
        <v>1</v>
      </c>
      <c r="AB37">
        <v>10.06</v>
      </c>
      <c r="AD37">
        <v>70200</v>
      </c>
      <c r="AE37">
        <v>5</v>
      </c>
      <c r="AG37">
        <v>-1</v>
      </c>
      <c r="AH37" t="s">
        <v>76</v>
      </c>
      <c r="AI37">
        <v>21</v>
      </c>
      <c r="AK37" t="s">
        <v>151</v>
      </c>
    </row>
    <row r="38" spans="1:37" x14ac:dyDescent="0.25">
      <c r="A38" s="9" t="s">
        <v>126</v>
      </c>
      <c r="B38" s="8">
        <v>8</v>
      </c>
      <c r="C38" s="8" t="s">
        <v>152</v>
      </c>
      <c r="F38" s="8" t="s">
        <v>2372</v>
      </c>
      <c r="G38">
        <f t="shared" si="2"/>
        <v>0.53763431938431938</v>
      </c>
      <c r="H38">
        <f>VLOOKUP(表格1[[#This Row],[馬名]],Odds!$A$2:$E$115,4,0)</f>
        <v>12</v>
      </c>
      <c r="I38">
        <f>VLOOKUP(表格1[[#This Row],[馬名]],Odds!$A$2:$E$115,5,0)</f>
        <v>3.7</v>
      </c>
      <c r="J38" t="str">
        <f>VLOOKUP(表格1[[#This Row],[馬名]],'M2'!$A$4:$H$161,7,0)</f>
        <v>放頭</v>
      </c>
      <c r="K38">
        <v>5</v>
      </c>
      <c r="L38">
        <v>4</v>
      </c>
      <c r="M38">
        <v>8</v>
      </c>
      <c r="N38">
        <v>6</v>
      </c>
      <c r="O38">
        <v>2</v>
      </c>
      <c r="P38">
        <v>9</v>
      </c>
      <c r="Q38">
        <f t="shared" si="3"/>
        <v>0.23571428571428574</v>
      </c>
      <c r="R38">
        <v>124</v>
      </c>
      <c r="S38">
        <f>VLOOKUP(表格1[[#This Row],[負磅]],W!$A$1:$B$32,2,FALSE)</f>
        <v>0.01</v>
      </c>
      <c r="T38" s="8" t="s">
        <v>101</v>
      </c>
      <c r="U38">
        <f>VLOOKUP(表格1[[#This Row],[騎師]],J!$A$1:$B$45,2,FALSE)</f>
        <v>0.21022727272727273</v>
      </c>
      <c r="V38" s="8" t="s">
        <v>111</v>
      </c>
      <c r="W38">
        <f>VLOOKUP(表格1[[#This Row],[練馬師]],T!$A$1:$B$23,2,FALSE)</f>
        <v>0.25617283950617287</v>
      </c>
      <c r="X38">
        <v>4</v>
      </c>
      <c r="Y38">
        <f>VLOOKUP(表格1[[#This Row],[檔位]],'1200M'!$A$1:$B$14,2,0)</f>
        <v>0.38</v>
      </c>
      <c r="Z38">
        <v>46</v>
      </c>
      <c r="AA38">
        <v>1</v>
      </c>
      <c r="AB38">
        <v>9.91</v>
      </c>
      <c r="AD38">
        <v>40950</v>
      </c>
      <c r="AE38">
        <v>4</v>
      </c>
      <c r="AG38">
        <v>-1</v>
      </c>
      <c r="AH38" t="s">
        <v>71</v>
      </c>
      <c r="AI38">
        <v>31</v>
      </c>
      <c r="AJ38" t="s">
        <v>72</v>
      </c>
      <c r="AK38" t="s">
        <v>154</v>
      </c>
    </row>
    <row r="39" spans="1:37" x14ac:dyDescent="0.25">
      <c r="A39" s="9" t="s">
        <v>126</v>
      </c>
      <c r="B39" s="8">
        <v>9</v>
      </c>
      <c r="C39" s="8" t="s">
        <v>155</v>
      </c>
      <c r="G39">
        <f t="shared" si="2"/>
        <v>0.42736090225563911</v>
      </c>
      <c r="H39">
        <f>VLOOKUP(表格1[[#This Row],[馬名]],Odds!$A$2:$E$115,4,0)</f>
        <v>30</v>
      </c>
      <c r="I39">
        <f>VLOOKUP(表格1[[#This Row],[馬名]],Odds!$A$2:$E$115,5,0)</f>
        <v>8.9</v>
      </c>
      <c r="J39" t="str">
        <f>VLOOKUP(表格1[[#This Row],[馬名]],'M2'!$A$4:$H$161,7,0)</f>
        <v>放頭</v>
      </c>
      <c r="K39">
        <v>9</v>
      </c>
      <c r="L39">
        <v>7</v>
      </c>
      <c r="M39">
        <v>9</v>
      </c>
      <c r="N39">
        <v>6</v>
      </c>
      <c r="Q39">
        <f t="shared" si="3"/>
        <v>0.17857142857142858</v>
      </c>
      <c r="R39">
        <v>123</v>
      </c>
      <c r="S39">
        <f>VLOOKUP(表格1[[#This Row],[負磅]],W!$A$1:$B$32,2,FALSE)</f>
        <v>0.02</v>
      </c>
      <c r="T39" s="8" t="s">
        <v>105</v>
      </c>
      <c r="U39">
        <f>VLOOKUP(表格1[[#This Row],[騎師]],J!$A$1:$B$45,2,FALSE)</f>
        <v>0.22</v>
      </c>
      <c r="V39" s="8" t="s">
        <v>45</v>
      </c>
      <c r="W39">
        <f>VLOOKUP(表格1[[#This Row],[練馬師]],T!$A$1:$B$23,2,FALSE)</f>
        <v>0.30263157894736842</v>
      </c>
      <c r="X39">
        <v>12</v>
      </c>
      <c r="Y39">
        <f>VLOOKUP(表格1[[#This Row],[檔位]],'1200M'!$A$1:$B$14,2,0)</f>
        <v>0.18</v>
      </c>
      <c r="Z39">
        <v>45</v>
      </c>
      <c r="AA39">
        <v>1</v>
      </c>
      <c r="AB39">
        <v>10.38</v>
      </c>
      <c r="AD39">
        <v>0</v>
      </c>
      <c r="AE39">
        <v>4</v>
      </c>
      <c r="AG39">
        <v>-2</v>
      </c>
      <c r="AH39" t="s">
        <v>25</v>
      </c>
      <c r="AI39">
        <v>21</v>
      </c>
      <c r="AJ39" t="s">
        <v>16</v>
      </c>
      <c r="AK39" t="s">
        <v>157</v>
      </c>
    </row>
    <row r="40" spans="1:37" x14ac:dyDescent="0.25">
      <c r="A40" s="9" t="s">
        <v>126</v>
      </c>
      <c r="B40" s="8">
        <v>10</v>
      </c>
      <c r="C40" s="8" t="s">
        <v>158</v>
      </c>
      <c r="G40">
        <f t="shared" si="2"/>
        <v>0.64909062980030729</v>
      </c>
      <c r="H40">
        <f>VLOOKUP(表格1[[#This Row],[馬名]],Odds!$A$2:$E$115,4,0)</f>
        <v>10</v>
      </c>
      <c r="I40">
        <f>VLOOKUP(表格1[[#This Row],[馬名]],Odds!$A$2:$E$115,5,0)</f>
        <v>2.8</v>
      </c>
      <c r="J40" t="str">
        <f>VLOOKUP(表格1[[#This Row],[馬名]],'M2'!$A$4:$H$161,7,0)</f>
        <v>中前</v>
      </c>
      <c r="K40">
        <v>1</v>
      </c>
      <c r="L40">
        <v>5</v>
      </c>
      <c r="M40">
        <v>4</v>
      </c>
      <c r="N40">
        <v>6</v>
      </c>
      <c r="O40">
        <v>8</v>
      </c>
      <c r="P40">
        <v>3</v>
      </c>
      <c r="Q40">
        <f t="shared" si="3"/>
        <v>0.28571428571428575</v>
      </c>
      <c r="R40">
        <v>117</v>
      </c>
      <c r="S40">
        <f>VLOOKUP(表格1[[#This Row],[負磅]],W!$A$1:$B$32,2,FALSE)</f>
        <v>0.08</v>
      </c>
      <c r="T40" s="8" t="s">
        <v>159</v>
      </c>
      <c r="U40">
        <f>VLOOKUP(表格1[[#This Row],[騎師]],J!$A$1:$B$45,2,FALSE)</f>
        <v>0.22222222222222221</v>
      </c>
      <c r="V40" s="8" t="s">
        <v>106</v>
      </c>
      <c r="W40">
        <f>VLOOKUP(表格1[[#This Row],[練馬師]],T!$A$1:$B$23,2,FALSE)</f>
        <v>0.29569892473118281</v>
      </c>
      <c r="X40">
        <v>3</v>
      </c>
      <c r="Y40">
        <f>VLOOKUP(表格1[[#This Row],[檔位]],'1200M'!$A$1:$B$14,2,0)</f>
        <v>0.32</v>
      </c>
      <c r="Z40">
        <v>44</v>
      </c>
      <c r="AA40">
        <v>1</v>
      </c>
      <c r="AB40">
        <v>10.3</v>
      </c>
      <c r="AD40">
        <v>490000</v>
      </c>
      <c r="AE40">
        <v>5</v>
      </c>
      <c r="AG40">
        <v>6</v>
      </c>
      <c r="AH40" t="s">
        <v>76</v>
      </c>
      <c r="AI40">
        <v>21</v>
      </c>
      <c r="AJ40" t="s">
        <v>16</v>
      </c>
      <c r="AK40" t="s">
        <v>161</v>
      </c>
    </row>
    <row r="41" spans="1:37" x14ac:dyDescent="0.25">
      <c r="A41" s="9" t="s">
        <v>126</v>
      </c>
      <c r="B41" s="8">
        <v>11</v>
      </c>
      <c r="C41" s="8" t="s">
        <v>162</v>
      </c>
      <c r="G41">
        <f t="shared" si="2"/>
        <v>0.60589355742296924</v>
      </c>
      <c r="H41">
        <f>VLOOKUP(表格1[[#This Row],[馬名]],Odds!$A$2:$E$115,4,0)</f>
        <v>7.9</v>
      </c>
      <c r="I41">
        <f>VLOOKUP(表格1[[#This Row],[馬名]],Odds!$A$2:$E$115,5,0)</f>
        <v>2.5</v>
      </c>
      <c r="J41" t="str">
        <f>VLOOKUP(表格1[[#This Row],[馬名]],'M2'!$A$4:$H$161,7,0)</f>
        <v>放頭</v>
      </c>
      <c r="K41">
        <v>11</v>
      </c>
      <c r="L41">
        <v>3</v>
      </c>
      <c r="M41">
        <v>7</v>
      </c>
      <c r="N41">
        <v>7</v>
      </c>
      <c r="O41">
        <v>8</v>
      </c>
      <c r="P41">
        <v>3</v>
      </c>
      <c r="Q41">
        <f t="shared" si="3"/>
        <v>0.2</v>
      </c>
      <c r="R41">
        <v>120</v>
      </c>
      <c r="S41">
        <f>VLOOKUP(表格1[[#This Row],[負磅]],W!$A$1:$B$32,2,FALSE)</f>
        <v>0.05</v>
      </c>
      <c r="T41" s="8" t="s">
        <v>63</v>
      </c>
      <c r="U41">
        <f>VLOOKUP(表格1[[#This Row],[騎師]],J!$A$1:$B$45,2,FALSE)</f>
        <v>0.26984126984126983</v>
      </c>
      <c r="V41" s="8" t="s">
        <v>85</v>
      </c>
      <c r="W41">
        <f>VLOOKUP(表格1[[#This Row],[練馬師]],T!$A$1:$B$23,2,FALSE)</f>
        <v>0.34313725490196079</v>
      </c>
      <c r="X41">
        <v>2</v>
      </c>
      <c r="Y41">
        <f>VLOOKUP(表格1[[#This Row],[檔位]],'1200M'!$A$1:$B$14,2,0)</f>
        <v>0.43</v>
      </c>
      <c r="Z41">
        <v>42</v>
      </c>
      <c r="AA41">
        <v>1</v>
      </c>
      <c r="AB41">
        <v>9.52</v>
      </c>
      <c r="AD41">
        <v>0</v>
      </c>
      <c r="AE41">
        <v>5</v>
      </c>
      <c r="AG41">
        <v>-2</v>
      </c>
      <c r="AH41" t="s">
        <v>76</v>
      </c>
      <c r="AI41">
        <v>21</v>
      </c>
      <c r="AJ41" t="s">
        <v>147</v>
      </c>
      <c r="AK41" t="s">
        <v>164</v>
      </c>
    </row>
    <row r="42" spans="1:37" x14ac:dyDescent="0.25">
      <c r="A42" s="9" t="s">
        <v>126</v>
      </c>
      <c r="B42" s="8">
        <v>12</v>
      </c>
      <c r="C42" s="8" t="s">
        <v>165</v>
      </c>
      <c r="E42" s="8" t="s">
        <v>2371</v>
      </c>
      <c r="G42">
        <f t="shared" si="2"/>
        <v>0.4538350100603622</v>
      </c>
      <c r="H42">
        <f>VLOOKUP(表格1[[#This Row],[馬名]],Odds!$A$2:$E$115,4,0)</f>
        <v>22</v>
      </c>
      <c r="I42">
        <f>VLOOKUP(表格1[[#This Row],[馬名]],Odds!$A$2:$E$115,5,0)</f>
        <v>4.4000000000000004</v>
      </c>
      <c r="J42" t="str">
        <f>VLOOKUP(表格1[[#This Row],[馬名]],'M2'!$A$4:$H$161,7,0)</f>
        <v>中前</v>
      </c>
      <c r="K42">
        <v>1</v>
      </c>
      <c r="L42">
        <v>3</v>
      </c>
      <c r="M42">
        <v>8</v>
      </c>
      <c r="N42">
        <v>12</v>
      </c>
      <c r="O42">
        <v>5</v>
      </c>
      <c r="P42">
        <v>7</v>
      </c>
      <c r="Q42">
        <f t="shared" si="3"/>
        <v>0.22857142857142859</v>
      </c>
      <c r="R42">
        <v>119</v>
      </c>
      <c r="S42">
        <f>VLOOKUP(表格1[[#This Row],[負磅]],W!$A$1:$B$32,2,FALSE)</f>
        <v>0.06</v>
      </c>
      <c r="T42" s="8" t="s">
        <v>121</v>
      </c>
      <c r="U42">
        <f>VLOOKUP(表格1[[#This Row],[騎師]],J!$A$1:$B$45,2,FALSE)</f>
        <v>0.2857142857142857</v>
      </c>
      <c r="V42" s="8" t="s">
        <v>166</v>
      </c>
      <c r="W42">
        <f>VLOOKUP(表格1[[#This Row],[練馬師]],T!$A$1:$B$23,2,FALSE)</f>
        <v>0.17183098591549295</v>
      </c>
      <c r="X42">
        <v>10</v>
      </c>
      <c r="Y42">
        <f>VLOOKUP(表格1[[#This Row],[檔位]],'1200M'!$A$1:$B$14,2,0)</f>
        <v>7.0000000000000007E-2</v>
      </c>
      <c r="Z42">
        <v>41</v>
      </c>
      <c r="AA42">
        <v>1</v>
      </c>
      <c r="AB42">
        <v>9.91</v>
      </c>
      <c r="AD42">
        <v>490000</v>
      </c>
      <c r="AE42">
        <v>7</v>
      </c>
      <c r="AG42">
        <v>6</v>
      </c>
      <c r="AH42" t="s">
        <v>71</v>
      </c>
      <c r="AI42">
        <v>28</v>
      </c>
      <c r="AJ42" t="s">
        <v>167</v>
      </c>
      <c r="AK42" t="s">
        <v>168</v>
      </c>
    </row>
    <row r="44" spans="1:37" x14ac:dyDescent="0.25">
      <c r="A44" s="11" t="s">
        <v>169</v>
      </c>
      <c r="B44" s="8" t="str">
        <f>VLOOKUP(表格1[[#This Row],[場]],Raceinfo!$A$1:$C$9,3,0)</f>
        <v xml:space="preserve"> 第四班</v>
      </c>
      <c r="C44" s="8" t="str">
        <f>VLOOKUP(表格1[[#This Row],[場]],Raceinfo!$A$1:$C$9,2,0)</f>
        <v xml:space="preserve"> 1650米</v>
      </c>
    </row>
    <row r="45" spans="1:37" x14ac:dyDescent="0.25">
      <c r="A45" s="11" t="s">
        <v>169</v>
      </c>
      <c r="B45" s="8">
        <v>1</v>
      </c>
      <c r="C45" s="8" t="s">
        <v>170</v>
      </c>
      <c r="E45" s="8" t="s">
        <v>2371</v>
      </c>
      <c r="G45">
        <f t="shared" si="2"/>
        <v>0.38219500930143052</v>
      </c>
      <c r="H45">
        <f>VLOOKUP(表格1[[#This Row],[馬名]],Odds!$A$2:$E$115,4,0)</f>
        <v>16</v>
      </c>
      <c r="I45">
        <f>VLOOKUP(表格1[[#This Row],[馬名]],Odds!$A$2:$E$115,5,0)</f>
        <v>5.2</v>
      </c>
      <c r="J45" t="str">
        <f>VLOOKUP(表格1[[#This Row],[馬名]],'M2'!$A$4:$H$161,7,0)</f>
        <v>中後</v>
      </c>
      <c r="K45">
        <v>8</v>
      </c>
      <c r="L45">
        <v>7</v>
      </c>
      <c r="M45">
        <v>1</v>
      </c>
      <c r="N45">
        <v>3</v>
      </c>
      <c r="O45">
        <v>6</v>
      </c>
      <c r="P45">
        <v>6</v>
      </c>
      <c r="Q45">
        <f t="shared" si="3"/>
        <v>0.26428571428571429</v>
      </c>
      <c r="R45">
        <v>135</v>
      </c>
      <c r="S45">
        <f>VLOOKUP(表格1[[#This Row],[負磅]],W!$A$1:$B$32,2,FALSE)</f>
        <v>-0.1</v>
      </c>
      <c r="T45" s="8" t="s">
        <v>13</v>
      </c>
      <c r="U45">
        <f>VLOOKUP(表格1[[#This Row],[騎師]],J!$A$1:$B$45,2,FALSE)</f>
        <v>0.35058823529411764</v>
      </c>
      <c r="V45" s="8" t="s">
        <v>171</v>
      </c>
      <c r="W45">
        <f>VLOOKUP(表格1[[#This Row],[練馬師]],T!$A$1:$B$23,2,FALSE)</f>
        <v>0.28244274809160308</v>
      </c>
      <c r="X45">
        <v>10</v>
      </c>
      <c r="Y45">
        <f>VLOOKUP(表格1[[#This Row],[檔位]],'1200M'!$A$1:$B$14,2,0)</f>
        <v>7.0000000000000007E-2</v>
      </c>
      <c r="Z45">
        <v>60</v>
      </c>
      <c r="AA45">
        <v>1</v>
      </c>
      <c r="AB45">
        <v>39.39</v>
      </c>
      <c r="AD45">
        <v>0</v>
      </c>
      <c r="AE45">
        <v>5</v>
      </c>
      <c r="AG45">
        <v>0</v>
      </c>
      <c r="AH45" t="s">
        <v>71</v>
      </c>
      <c r="AI45">
        <v>105</v>
      </c>
      <c r="AK45" t="s">
        <v>173</v>
      </c>
    </row>
    <row r="46" spans="1:37" x14ac:dyDescent="0.25">
      <c r="A46" s="11" t="s">
        <v>169</v>
      </c>
      <c r="B46" s="8">
        <v>2</v>
      </c>
      <c r="C46" s="8" t="s">
        <v>174</v>
      </c>
      <c r="G46">
        <f t="shared" si="2"/>
        <v>0.43209961970899485</v>
      </c>
      <c r="H46">
        <f>VLOOKUP(表格1[[#This Row],[馬名]],Odds!$A$2:$E$115,4,0)</f>
        <v>22</v>
      </c>
      <c r="I46">
        <f>VLOOKUP(表格1[[#This Row],[馬名]],Odds!$A$2:$E$115,5,0)</f>
        <v>6.2</v>
      </c>
      <c r="J46" t="str">
        <f>VLOOKUP(表格1[[#This Row],[馬名]],'M2'!$A$4:$H$161,7,0)</f>
        <v>中後</v>
      </c>
      <c r="K46">
        <v>9</v>
      </c>
      <c r="L46">
        <v>3</v>
      </c>
      <c r="M46">
        <v>2</v>
      </c>
      <c r="N46">
        <v>8</v>
      </c>
      <c r="O46">
        <v>8</v>
      </c>
      <c r="P46">
        <v>9</v>
      </c>
      <c r="Q46">
        <f t="shared" si="3"/>
        <v>0.24285714285714288</v>
      </c>
      <c r="R46">
        <v>128</v>
      </c>
      <c r="S46">
        <f>VLOOKUP(表格1[[#This Row],[負磅]],W!$A$1:$B$32,2,FALSE)</f>
        <v>-2.9999999999999898E-2</v>
      </c>
      <c r="T46" s="48" t="s">
        <v>110</v>
      </c>
      <c r="U46" s="34">
        <f>VLOOKUP(表格1[[#This Row],[騎師]],J!$A$1:$B$45,2,FALSE)</f>
        <v>0.16796875</v>
      </c>
      <c r="V46" s="48" t="s">
        <v>111</v>
      </c>
      <c r="W46">
        <f>VLOOKUP(表格1[[#This Row],[練馬師]],T!$A$1:$B$23,2,FALSE)</f>
        <v>0.25617283950617287</v>
      </c>
      <c r="X46">
        <v>9</v>
      </c>
      <c r="Y46">
        <f>VLOOKUP(表格1[[#This Row],[檔位]],'1200M'!$A$1:$B$14,2,0)</f>
        <v>0.23</v>
      </c>
      <c r="Z46">
        <v>55</v>
      </c>
      <c r="AA46">
        <v>1</v>
      </c>
      <c r="AB46">
        <v>40.1</v>
      </c>
      <c r="AD46">
        <v>0</v>
      </c>
      <c r="AE46">
        <v>6</v>
      </c>
      <c r="AG46">
        <v>-1</v>
      </c>
      <c r="AH46" t="s">
        <v>71</v>
      </c>
      <c r="AI46">
        <v>24</v>
      </c>
      <c r="AJ46" t="s">
        <v>16</v>
      </c>
      <c r="AK46" t="s">
        <v>176</v>
      </c>
    </row>
    <row r="47" spans="1:37" x14ac:dyDescent="0.25">
      <c r="A47" s="11" t="s">
        <v>169</v>
      </c>
      <c r="B47" s="8">
        <v>3</v>
      </c>
      <c r="C47" s="8" t="s">
        <v>177</v>
      </c>
      <c r="G47">
        <f t="shared" si="2"/>
        <v>0.30519468838509217</v>
      </c>
      <c r="H47">
        <f>VLOOKUP(表格1[[#This Row],[馬名]],Odds!$A$2:$E$115,4,0)</f>
        <v>18</v>
      </c>
      <c r="I47">
        <f>VLOOKUP(表格1[[#This Row],[馬名]],Odds!$A$2:$E$115,5,0)</f>
        <v>4.3</v>
      </c>
      <c r="J47" t="str">
        <f>VLOOKUP(表格1[[#This Row],[馬名]],'M2'!$A$4:$H$161,7,0)</f>
        <v>中後</v>
      </c>
      <c r="K47">
        <v>10</v>
      </c>
      <c r="L47">
        <v>13</v>
      </c>
      <c r="M47">
        <v>10</v>
      </c>
      <c r="N47">
        <v>8</v>
      </c>
      <c r="O47">
        <v>8</v>
      </c>
      <c r="P47">
        <v>12</v>
      </c>
      <c r="Q47">
        <f t="shared" si="3"/>
        <v>0.10714285714285715</v>
      </c>
      <c r="R47">
        <v>129</v>
      </c>
      <c r="S47">
        <f>VLOOKUP(表格1[[#This Row],[負磅]],W!$A$1:$B$32,2,FALSE)</f>
        <v>-3.9999999999999897E-2</v>
      </c>
      <c r="T47" s="8" t="s">
        <v>84</v>
      </c>
      <c r="U47">
        <f>VLOOKUP(表格1[[#This Row],[騎師]],J!$A$1:$B$45,2,FALSE)</f>
        <v>0.27648578811369506</v>
      </c>
      <c r="V47" s="8" t="s">
        <v>24</v>
      </c>
      <c r="W47">
        <f>VLOOKUP(表格1[[#This Row],[練馬師]],T!$A$1:$B$23,2,FALSE)</f>
        <v>0.23702031602708803</v>
      </c>
      <c r="X47">
        <v>6</v>
      </c>
      <c r="Y47">
        <f>VLOOKUP(表格1[[#This Row],[檔位]],'1200M'!$A$1:$B$14,2,0)</f>
        <v>0.21</v>
      </c>
      <c r="Z47">
        <v>54</v>
      </c>
      <c r="AA47">
        <v>1</v>
      </c>
      <c r="AB47">
        <v>39.58</v>
      </c>
      <c r="AD47">
        <v>0</v>
      </c>
      <c r="AE47">
        <v>3</v>
      </c>
      <c r="AG47">
        <v>-2</v>
      </c>
      <c r="AH47" t="s">
        <v>71</v>
      </c>
      <c r="AI47">
        <v>31</v>
      </c>
      <c r="AJ47" t="s">
        <v>77</v>
      </c>
      <c r="AK47" t="s">
        <v>179</v>
      </c>
    </row>
    <row r="48" spans="1:37" x14ac:dyDescent="0.25">
      <c r="A48" s="11" t="s">
        <v>169</v>
      </c>
      <c r="B48" s="8">
        <v>4</v>
      </c>
      <c r="C48" s="8" t="s">
        <v>180</v>
      </c>
      <c r="G48">
        <f t="shared" si="2"/>
        <v>0.53555654251692819</v>
      </c>
      <c r="H48">
        <f>VLOOKUP(表格1[[#This Row],[馬名]],Odds!$A$2:$E$115,4,0)</f>
        <v>4</v>
      </c>
      <c r="I48">
        <f>VLOOKUP(表格1[[#This Row],[馬名]],Odds!$A$2:$E$115,5,0)</f>
        <v>2.5</v>
      </c>
      <c r="J48" t="str">
        <f>VLOOKUP(表格1[[#This Row],[馬名]],'M2'!$A$4:$H$161,7,0)</f>
        <v>中前</v>
      </c>
      <c r="K48">
        <v>2</v>
      </c>
      <c r="L48">
        <v>2</v>
      </c>
      <c r="M48">
        <v>10</v>
      </c>
      <c r="N48">
        <v>4</v>
      </c>
      <c r="O48">
        <v>6</v>
      </c>
      <c r="P48">
        <v>6</v>
      </c>
      <c r="Q48">
        <f t="shared" si="3"/>
        <v>0.27142857142857146</v>
      </c>
      <c r="R48">
        <v>129</v>
      </c>
      <c r="S48">
        <f>VLOOKUP(表格1[[#This Row],[負磅]],W!$A$1:$B$32,2,FALSE)</f>
        <v>-3.9999999999999897E-2</v>
      </c>
      <c r="T48" s="8" t="s">
        <v>19</v>
      </c>
      <c r="U48">
        <f>VLOOKUP(表格1[[#This Row],[騎師]],J!$A$1:$B$45,2,FALSE)</f>
        <v>0.51570680628272247</v>
      </c>
      <c r="V48" s="8" t="s">
        <v>138</v>
      </c>
      <c r="W48">
        <f>VLOOKUP(表格1[[#This Row],[練馬師]],T!$A$1:$B$23,2,FALSE)</f>
        <v>0.27138643067846607</v>
      </c>
      <c r="X48">
        <v>11</v>
      </c>
      <c r="Y48">
        <f>VLOOKUP(表格1[[#This Row],[檔位]],'1200M'!$A$1:$B$14,2,0)</f>
        <v>0.17</v>
      </c>
      <c r="Z48">
        <v>54</v>
      </c>
      <c r="AA48">
        <v>1</v>
      </c>
      <c r="AB48">
        <v>39.090000000000003</v>
      </c>
      <c r="AD48">
        <v>245700</v>
      </c>
      <c r="AE48">
        <v>5</v>
      </c>
      <c r="AG48">
        <v>2</v>
      </c>
      <c r="AH48" t="s">
        <v>76</v>
      </c>
      <c r="AI48">
        <v>28</v>
      </c>
      <c r="AJ48" t="s">
        <v>41</v>
      </c>
      <c r="AK48" t="s">
        <v>182</v>
      </c>
    </row>
    <row r="49" spans="1:37" x14ac:dyDescent="0.25">
      <c r="A49" s="11" t="s">
        <v>169</v>
      </c>
      <c r="B49" s="8">
        <v>5</v>
      </c>
      <c r="C49" s="8" t="s">
        <v>183</v>
      </c>
      <c r="G49">
        <f t="shared" si="2"/>
        <v>0.46952880104686201</v>
      </c>
      <c r="H49">
        <f>VLOOKUP(表格1[[#This Row],[馬名]],Odds!$A$2:$E$115,4,0)</f>
        <v>8.8000000000000007</v>
      </c>
      <c r="I49">
        <f>VLOOKUP(表格1[[#This Row],[馬名]],Odds!$A$2:$E$115,5,0)</f>
        <v>3.1</v>
      </c>
      <c r="J49" t="str">
        <f>VLOOKUP(表格1[[#This Row],[馬名]],'M2'!$A$4:$H$161,7,0)</f>
        <v>中後</v>
      </c>
      <c r="K49">
        <v>1</v>
      </c>
      <c r="L49">
        <v>11</v>
      </c>
      <c r="M49">
        <v>11</v>
      </c>
      <c r="N49">
        <v>3</v>
      </c>
      <c r="O49">
        <v>1</v>
      </c>
      <c r="P49">
        <v>7</v>
      </c>
      <c r="Q49">
        <f t="shared" si="3"/>
        <v>0.2142857142857143</v>
      </c>
      <c r="R49">
        <v>128</v>
      </c>
      <c r="S49">
        <f>VLOOKUP(表格1[[#This Row],[負磅]],W!$A$1:$B$32,2,FALSE)</f>
        <v>-2.9999999999999898E-2</v>
      </c>
      <c r="T49" s="8" t="s">
        <v>101</v>
      </c>
      <c r="U49">
        <f>VLOOKUP(表格1[[#This Row],[騎師]],J!$A$1:$B$45,2,FALSE)</f>
        <v>0.21022727272727273</v>
      </c>
      <c r="V49" s="8" t="s">
        <v>184</v>
      </c>
      <c r="W49">
        <f>VLOOKUP(表格1[[#This Row],[練馬師]],T!$A$1:$B$23,2,FALSE)</f>
        <v>0.19391634980988592</v>
      </c>
      <c r="X49">
        <v>1</v>
      </c>
      <c r="Y49">
        <f>VLOOKUP(表格1[[#This Row],[檔位]],'1200M'!$A$1:$B$14,2,0)</f>
        <v>0.41</v>
      </c>
      <c r="Z49">
        <v>53</v>
      </c>
      <c r="AA49">
        <v>1</v>
      </c>
      <c r="AB49">
        <v>39.450000000000003</v>
      </c>
      <c r="AD49">
        <v>655200</v>
      </c>
      <c r="AE49">
        <v>7</v>
      </c>
      <c r="AG49">
        <v>6</v>
      </c>
      <c r="AH49" t="s">
        <v>25</v>
      </c>
      <c r="AI49">
        <v>28</v>
      </c>
      <c r="AJ49" t="s">
        <v>41</v>
      </c>
      <c r="AK49" t="s">
        <v>186</v>
      </c>
    </row>
    <row r="50" spans="1:37" x14ac:dyDescent="0.25">
      <c r="A50" s="11" t="s">
        <v>169</v>
      </c>
      <c r="B50" s="8">
        <v>6</v>
      </c>
      <c r="C50" s="8" t="s">
        <v>187</v>
      </c>
      <c r="F50" s="8" t="s">
        <v>2372</v>
      </c>
      <c r="G50">
        <f t="shared" si="2"/>
        <v>0.57225996399103662</v>
      </c>
      <c r="H50">
        <f>VLOOKUP(表格1[[#This Row],[馬名]],Odds!$A$2:$E$115,4,0)</f>
        <v>25</v>
      </c>
      <c r="I50">
        <f>VLOOKUP(表格1[[#This Row],[馬名]],Odds!$A$2:$E$115,5,0)</f>
        <v>7.3</v>
      </c>
      <c r="J50" t="str">
        <f>VLOOKUP(表格1[[#This Row],[馬名]],'M2'!$A$4:$H$161,7,0)</f>
        <v>放頭</v>
      </c>
      <c r="K50">
        <v>5</v>
      </c>
      <c r="L50">
        <v>10</v>
      </c>
      <c r="M50">
        <v>1</v>
      </c>
      <c r="N50">
        <v>7</v>
      </c>
      <c r="O50">
        <v>12</v>
      </c>
      <c r="P50">
        <v>9</v>
      </c>
      <c r="Q50">
        <f t="shared" si="3"/>
        <v>0.23571428571428571</v>
      </c>
      <c r="R50">
        <v>121</v>
      </c>
      <c r="S50">
        <f>VLOOKUP(表格1[[#This Row],[負磅]],W!$A$1:$B$32,2,FALSE)</f>
        <v>0.04</v>
      </c>
      <c r="T50" s="8" t="s">
        <v>23</v>
      </c>
      <c r="U50">
        <f>VLOOKUP(表格1[[#This Row],[騎師]],J!$A$1:$B$45,2,FALSE)</f>
        <v>0.18466898954703834</v>
      </c>
      <c r="V50" s="8" t="s">
        <v>39</v>
      </c>
      <c r="W50">
        <f>VLOOKUP(表格1[[#This Row],[練馬師]],T!$A$1:$B$23,2,FALSE)</f>
        <v>0.23048327137546468</v>
      </c>
      <c r="X50">
        <v>2</v>
      </c>
      <c r="Y50">
        <f>VLOOKUP(表格1[[#This Row],[檔位]],'1200M'!$A$1:$B$14,2,0)</f>
        <v>0.43</v>
      </c>
      <c r="Z50">
        <v>48</v>
      </c>
      <c r="AD50">
        <v>40950</v>
      </c>
      <c r="AE50">
        <v>5</v>
      </c>
      <c r="AG50">
        <v>0</v>
      </c>
      <c r="AH50" t="s">
        <v>71</v>
      </c>
      <c r="AI50">
        <v>28</v>
      </c>
      <c r="AJ50" t="s">
        <v>16</v>
      </c>
      <c r="AK50" t="s">
        <v>188</v>
      </c>
    </row>
    <row r="51" spans="1:37" x14ac:dyDescent="0.25">
      <c r="A51" s="11" t="s">
        <v>169</v>
      </c>
      <c r="B51" s="8">
        <v>7</v>
      </c>
      <c r="C51" s="8" t="s">
        <v>189</v>
      </c>
      <c r="G51">
        <f t="shared" si="2"/>
        <v>0.57351260504201684</v>
      </c>
      <c r="H51">
        <f>VLOOKUP(表格1[[#This Row],[馬名]],Odds!$A$2:$E$115,4,0)</f>
        <v>11</v>
      </c>
      <c r="I51">
        <f>VLOOKUP(表格1[[#This Row],[馬名]],Odds!$A$2:$E$115,5,0)</f>
        <v>3.7</v>
      </c>
      <c r="J51" t="str">
        <f>VLOOKUP(表格1[[#This Row],[馬名]],'M2'!$A$4:$H$161,7,0)</f>
        <v>留後</v>
      </c>
      <c r="K51">
        <v>7</v>
      </c>
      <c r="L51">
        <v>8</v>
      </c>
      <c r="M51">
        <v>5</v>
      </c>
      <c r="N51">
        <v>9</v>
      </c>
      <c r="O51">
        <v>6</v>
      </c>
      <c r="P51">
        <v>8</v>
      </c>
      <c r="Q51">
        <f t="shared" si="3"/>
        <v>0.19285714285714284</v>
      </c>
      <c r="R51">
        <v>121</v>
      </c>
      <c r="S51">
        <f>VLOOKUP(表格1[[#This Row],[負磅]],W!$A$1:$B$32,2,FALSE)</f>
        <v>0.04</v>
      </c>
      <c r="T51" s="48" t="s">
        <v>121</v>
      </c>
      <c r="U51" s="34">
        <f>VLOOKUP(表格1[[#This Row],[騎師]],J!$A$1:$B$45,2,FALSE)</f>
        <v>0.2857142857142857</v>
      </c>
      <c r="V51" s="48" t="s">
        <v>85</v>
      </c>
      <c r="W51">
        <f>VLOOKUP(表格1[[#This Row],[練馬師]],T!$A$1:$B$23,2,FALSE)</f>
        <v>0.34313725490196079</v>
      </c>
      <c r="X51">
        <v>4</v>
      </c>
      <c r="Y51">
        <f>VLOOKUP(表格1[[#This Row],[檔位]],'1200M'!$A$1:$B$14,2,0)</f>
        <v>0.38</v>
      </c>
      <c r="Z51">
        <v>46</v>
      </c>
      <c r="AA51">
        <v>1</v>
      </c>
      <c r="AB51">
        <v>39.82</v>
      </c>
      <c r="AD51">
        <v>0</v>
      </c>
      <c r="AE51">
        <v>6</v>
      </c>
      <c r="AG51">
        <v>-2</v>
      </c>
      <c r="AH51" t="s">
        <v>71</v>
      </c>
      <c r="AI51">
        <v>24</v>
      </c>
      <c r="AJ51" t="s">
        <v>191</v>
      </c>
      <c r="AK51" t="s">
        <v>192</v>
      </c>
    </row>
    <row r="52" spans="1:37" x14ac:dyDescent="0.25">
      <c r="A52" s="11" t="s">
        <v>169</v>
      </c>
      <c r="B52" s="8">
        <v>8</v>
      </c>
      <c r="C52" s="8" t="s">
        <v>193</v>
      </c>
      <c r="F52" s="8" t="s">
        <v>2372</v>
      </c>
      <c r="G52">
        <f t="shared" si="2"/>
        <v>0.5911336788713657</v>
      </c>
      <c r="H52">
        <f>VLOOKUP(表格1[[#This Row],[馬名]],Odds!$A$2:$E$115,4,0)</f>
        <v>5.6</v>
      </c>
      <c r="I52">
        <f>VLOOKUP(表格1[[#This Row],[馬名]],Odds!$A$2:$E$115,5,0)</f>
        <v>1.7</v>
      </c>
      <c r="J52" t="str">
        <f>VLOOKUP(表格1[[#This Row],[馬名]],'M2'!$A$4:$H$161,7,0)</f>
        <v>中後</v>
      </c>
      <c r="K52">
        <v>2</v>
      </c>
      <c r="L52">
        <v>6</v>
      </c>
      <c r="M52">
        <v>7</v>
      </c>
      <c r="N52">
        <v>6</v>
      </c>
      <c r="O52">
        <v>5</v>
      </c>
      <c r="Q52">
        <f t="shared" si="3"/>
        <v>0.25000000000000006</v>
      </c>
      <c r="R52">
        <v>120</v>
      </c>
      <c r="S52">
        <f>VLOOKUP(表格1[[#This Row],[負磅]],W!$A$1:$B$32,2,FALSE)</f>
        <v>0.05</v>
      </c>
      <c r="T52" s="8" t="s">
        <v>93</v>
      </c>
      <c r="U52">
        <f>VLOOKUP(表格1[[#This Row],[騎師]],J!$A$1:$B$45,2,FALSE)</f>
        <v>0.24770642201834864</v>
      </c>
      <c r="V52" s="8" t="s">
        <v>94</v>
      </c>
      <c r="W52">
        <f>VLOOKUP(表格1[[#This Row],[練馬師]],T!$A$1:$B$23,2,FALSE)</f>
        <v>0.29607250755287007</v>
      </c>
      <c r="X52">
        <v>3</v>
      </c>
      <c r="Y52">
        <f>VLOOKUP(表格1[[#This Row],[檔位]],'1200M'!$A$1:$B$14,2,0)</f>
        <v>0.32</v>
      </c>
      <c r="Z52">
        <v>45</v>
      </c>
      <c r="AA52">
        <v>1</v>
      </c>
      <c r="AB52">
        <v>39.61</v>
      </c>
      <c r="AD52">
        <v>0</v>
      </c>
      <c r="AE52">
        <v>4</v>
      </c>
      <c r="AG52">
        <v>-1</v>
      </c>
      <c r="AH52" t="s">
        <v>25</v>
      </c>
      <c r="AI52">
        <v>105</v>
      </c>
      <c r="AJ52" t="s">
        <v>16</v>
      </c>
      <c r="AK52" t="s">
        <v>195</v>
      </c>
    </row>
    <row r="53" spans="1:37" x14ac:dyDescent="0.25">
      <c r="A53" s="11" t="s">
        <v>169</v>
      </c>
      <c r="B53" s="8">
        <v>9</v>
      </c>
      <c r="C53" s="8" t="s">
        <v>196</v>
      </c>
      <c r="G53">
        <f t="shared" si="2"/>
        <v>0.46560668545715278</v>
      </c>
      <c r="H53">
        <f>VLOOKUP(表格1[[#This Row],[馬名]],Odds!$A$2:$E$115,4,0)</f>
        <v>19</v>
      </c>
      <c r="I53">
        <f>VLOOKUP(表格1[[#This Row],[馬名]],Odds!$A$2:$E$115,5,0)</f>
        <v>6.4</v>
      </c>
      <c r="J53" t="str">
        <f>VLOOKUP(表格1[[#This Row],[馬名]],'M2'!$A$4:$H$161,7,0)</f>
        <v>放頭</v>
      </c>
      <c r="K53">
        <v>11</v>
      </c>
      <c r="L53">
        <v>8</v>
      </c>
      <c r="M53">
        <v>6</v>
      </c>
      <c r="N53">
        <v>2</v>
      </c>
      <c r="O53">
        <v>4</v>
      </c>
      <c r="P53">
        <v>3</v>
      </c>
      <c r="Q53">
        <f t="shared" si="3"/>
        <v>0.20714285714285718</v>
      </c>
      <c r="R53">
        <v>120</v>
      </c>
      <c r="S53">
        <f>VLOOKUP(表格1[[#This Row],[負磅]],W!$A$1:$B$32,2,FALSE)</f>
        <v>0.05</v>
      </c>
      <c r="T53" s="8" t="s">
        <v>116</v>
      </c>
      <c r="U53">
        <f>VLOOKUP(表格1[[#This Row],[騎師]],J!$A$1:$B$45,2,FALSE)</f>
        <v>0.23364485981308411</v>
      </c>
      <c r="V53" s="8" t="s">
        <v>20</v>
      </c>
      <c r="W53">
        <f>VLOOKUP(表格1[[#This Row],[練馬師]],T!$A$1:$B$23,2,FALSE)</f>
        <v>0.23456790123456789</v>
      </c>
      <c r="X53">
        <v>8</v>
      </c>
      <c r="Y53">
        <f>VLOOKUP(表格1[[#This Row],[檔位]],'1200M'!$A$1:$B$14,2,0)</f>
        <v>0.17</v>
      </c>
      <c r="Z53">
        <v>45</v>
      </c>
      <c r="AA53">
        <v>1</v>
      </c>
      <c r="AB53">
        <v>39.5</v>
      </c>
      <c r="AD53">
        <v>0</v>
      </c>
      <c r="AE53">
        <v>5</v>
      </c>
      <c r="AG53">
        <v>-2</v>
      </c>
      <c r="AH53" t="s">
        <v>76</v>
      </c>
      <c r="AI53">
        <v>28</v>
      </c>
      <c r="AJ53" t="s">
        <v>198</v>
      </c>
      <c r="AK53" t="s">
        <v>199</v>
      </c>
    </row>
    <row r="54" spans="1:37" x14ac:dyDescent="0.25">
      <c r="A54" s="11" t="s">
        <v>169</v>
      </c>
      <c r="B54" s="8">
        <v>10</v>
      </c>
      <c r="C54" s="8" t="s">
        <v>200</v>
      </c>
      <c r="E54" s="8" t="s">
        <v>2371</v>
      </c>
      <c r="G54">
        <f t="shared" si="2"/>
        <v>0.57652534562211988</v>
      </c>
      <c r="H54">
        <f>VLOOKUP(表格1[[#This Row],[馬名]],Odds!$A$2:$E$115,4,0)</f>
        <v>6.4</v>
      </c>
      <c r="I54">
        <f>VLOOKUP(表格1[[#This Row],[馬名]],Odds!$A$2:$E$115,5,0)</f>
        <v>1.9</v>
      </c>
      <c r="J54" t="str">
        <f>VLOOKUP(表格1[[#This Row],[馬名]],'M2'!$A$4:$H$161,7,0)</f>
        <v>留後</v>
      </c>
      <c r="K54">
        <v>7</v>
      </c>
      <c r="L54">
        <v>4</v>
      </c>
      <c r="M54">
        <v>3</v>
      </c>
      <c r="N54">
        <v>11</v>
      </c>
      <c r="O54">
        <v>8</v>
      </c>
      <c r="P54">
        <v>13</v>
      </c>
      <c r="Q54">
        <f t="shared" si="3"/>
        <v>0.22142857142857145</v>
      </c>
      <c r="R54">
        <v>118</v>
      </c>
      <c r="S54">
        <f>VLOOKUP(表格1[[#This Row],[負磅]],W!$A$1:$B$32,2,FALSE)</f>
        <v>7.0000000000000007E-2</v>
      </c>
      <c r="T54" s="8" t="s">
        <v>105</v>
      </c>
      <c r="U54">
        <f>VLOOKUP(表格1[[#This Row],[騎師]],J!$A$1:$B$45,2,FALSE)</f>
        <v>0.22</v>
      </c>
      <c r="V54" s="8" t="s">
        <v>80</v>
      </c>
      <c r="W54">
        <f>VLOOKUP(表格1[[#This Row],[練馬師]],T!$A$1:$B$23,2,FALSE)</f>
        <v>0.29032258064516131</v>
      </c>
      <c r="X54">
        <v>5</v>
      </c>
      <c r="Y54">
        <f>VLOOKUP(表格1[[#This Row],[檔位]],'1200M'!$A$1:$B$14,2,0)</f>
        <v>0.33</v>
      </c>
      <c r="Z54">
        <v>43</v>
      </c>
      <c r="AA54">
        <v>1</v>
      </c>
      <c r="AB54">
        <v>39.61</v>
      </c>
      <c r="AD54">
        <v>0</v>
      </c>
      <c r="AE54">
        <v>4</v>
      </c>
      <c r="AG54">
        <v>-4</v>
      </c>
      <c r="AH54" t="s">
        <v>71</v>
      </c>
      <c r="AI54">
        <v>95</v>
      </c>
      <c r="AJ54" t="s">
        <v>201</v>
      </c>
      <c r="AK54" t="s">
        <v>202</v>
      </c>
    </row>
    <row r="55" spans="1:37" x14ac:dyDescent="0.25">
      <c r="A55" s="11" t="s">
        <v>169</v>
      </c>
      <c r="B55" s="8">
        <v>11</v>
      </c>
      <c r="C55" s="8" t="s">
        <v>203</v>
      </c>
      <c r="E55" s="8" t="s">
        <v>2371</v>
      </c>
      <c r="G55">
        <f t="shared" si="2"/>
        <v>0.60737634408602148</v>
      </c>
      <c r="H55">
        <f>VLOOKUP(表格1[[#This Row],[馬名]],Odds!$A$2:$E$115,4,0)</f>
        <v>11</v>
      </c>
      <c r="I55">
        <f>VLOOKUP(表格1[[#This Row],[馬名]],Odds!$A$2:$E$115,5,0)</f>
        <v>4.0999999999999996</v>
      </c>
      <c r="J55" t="str">
        <f>VLOOKUP(表格1[[#This Row],[馬名]],'M2'!$A$4:$H$161,7,0)</f>
        <v>留後</v>
      </c>
      <c r="K55">
        <v>1</v>
      </c>
      <c r="L55">
        <v>5</v>
      </c>
      <c r="M55">
        <v>4</v>
      </c>
      <c r="N55">
        <v>6</v>
      </c>
      <c r="O55">
        <v>7</v>
      </c>
      <c r="P55">
        <v>11</v>
      </c>
      <c r="Q55">
        <f t="shared" si="3"/>
        <v>0.28571428571428575</v>
      </c>
      <c r="R55">
        <v>117</v>
      </c>
      <c r="S55">
        <f>VLOOKUP(表格1[[#This Row],[負磅]],W!$A$1:$B$32,2,FALSE)</f>
        <v>0.08</v>
      </c>
      <c r="T55" s="8" t="s">
        <v>63</v>
      </c>
      <c r="U55">
        <f>VLOOKUP(表格1[[#This Row],[騎師]],J!$A$1:$B$45,2,FALSE)</f>
        <v>0.26984126984126983</v>
      </c>
      <c r="V55" s="8" t="s">
        <v>106</v>
      </c>
      <c r="W55">
        <f>VLOOKUP(表格1[[#This Row],[練馬師]],T!$A$1:$B$23,2,FALSE)</f>
        <v>0.29569892473118281</v>
      </c>
      <c r="X55">
        <v>12</v>
      </c>
      <c r="Y55">
        <f>VLOOKUP(表格1[[#This Row],[檔位]],'1200M'!$A$1:$B$14,2,0)</f>
        <v>0.18</v>
      </c>
      <c r="Z55">
        <v>42</v>
      </c>
      <c r="AA55">
        <v>1</v>
      </c>
      <c r="AB55">
        <v>40.14</v>
      </c>
      <c r="AD55">
        <v>490000</v>
      </c>
      <c r="AE55">
        <v>4</v>
      </c>
      <c r="AG55">
        <v>6</v>
      </c>
      <c r="AH55" t="s">
        <v>25</v>
      </c>
      <c r="AI55">
        <v>28</v>
      </c>
      <c r="AK55" t="s">
        <v>205</v>
      </c>
    </row>
    <row r="56" spans="1:37" x14ac:dyDescent="0.25">
      <c r="A56" s="11" t="s">
        <v>169</v>
      </c>
      <c r="B56" s="8">
        <v>12</v>
      </c>
      <c r="C56" s="8" t="s">
        <v>206</v>
      </c>
      <c r="G56">
        <f t="shared" si="2"/>
        <v>0.53837896610431835</v>
      </c>
      <c r="H56">
        <f>VLOOKUP(表格1[[#This Row],[馬名]],Odds!$A$2:$E$115,4,0)</f>
        <v>10</v>
      </c>
      <c r="I56">
        <f>VLOOKUP(表格1[[#This Row],[馬名]],Odds!$A$2:$E$115,5,0)</f>
        <v>2.2000000000000002</v>
      </c>
      <c r="J56" t="str">
        <f>VLOOKUP(表格1[[#This Row],[馬名]],'M2'!$A$4:$H$161,7,0)</f>
        <v>留後</v>
      </c>
      <c r="K56">
        <v>5</v>
      </c>
      <c r="L56">
        <v>2</v>
      </c>
      <c r="M56">
        <v>1</v>
      </c>
      <c r="N56">
        <v>8</v>
      </c>
      <c r="O56">
        <v>4</v>
      </c>
      <c r="P56">
        <v>7</v>
      </c>
      <c r="Q56">
        <f t="shared" si="3"/>
        <v>0.28571428571428575</v>
      </c>
      <c r="R56">
        <v>116</v>
      </c>
      <c r="S56">
        <f>VLOOKUP(表格1[[#This Row],[負磅]],W!$A$1:$B$32,2,FALSE)</f>
        <v>0.09</v>
      </c>
      <c r="T56" s="8" t="s">
        <v>49</v>
      </c>
      <c r="U56">
        <f>VLOOKUP(表格1[[#This Row],[騎師]],J!$A$1:$B$45,2,FALSE)</f>
        <v>0.15705128205128205</v>
      </c>
      <c r="V56" s="8" t="s">
        <v>166</v>
      </c>
      <c r="W56">
        <f>VLOOKUP(表格1[[#This Row],[練馬師]],T!$A$1:$B$23,2,FALSE)</f>
        <v>0.17183098591549295</v>
      </c>
      <c r="X56">
        <v>7</v>
      </c>
      <c r="Y56">
        <f>VLOOKUP(表格1[[#This Row],[檔位]],'1200M'!$A$1:$B$14,2,0)</f>
        <v>0.16</v>
      </c>
      <c r="Z56">
        <v>41</v>
      </c>
      <c r="AA56">
        <v>1</v>
      </c>
      <c r="AB56">
        <v>39.47</v>
      </c>
      <c r="AD56">
        <v>0</v>
      </c>
      <c r="AE56">
        <v>6</v>
      </c>
      <c r="AG56">
        <v>0</v>
      </c>
      <c r="AH56" t="s">
        <v>71</v>
      </c>
      <c r="AI56">
        <v>84</v>
      </c>
      <c r="AJ56" t="s">
        <v>208</v>
      </c>
      <c r="AK56" t="s">
        <v>209</v>
      </c>
    </row>
    <row r="58" spans="1:37" x14ac:dyDescent="0.25">
      <c r="A58" s="9" t="s">
        <v>210</v>
      </c>
      <c r="B58" s="8" t="str">
        <f>VLOOKUP(表格1[[#This Row],[場]],Raceinfo!$A$1:$C$9,3,0)</f>
        <v xml:space="preserve"> 第四班</v>
      </c>
      <c r="C58" s="8" t="str">
        <f>VLOOKUP(表格1[[#This Row],[場]],Raceinfo!$A$1:$C$9,2,0)</f>
        <v xml:space="preserve"> 1000米</v>
      </c>
    </row>
    <row r="59" spans="1:37" x14ac:dyDescent="0.25">
      <c r="A59" s="9" t="s">
        <v>210</v>
      </c>
      <c r="B59" s="8">
        <v>1</v>
      </c>
      <c r="C59" s="8" t="s">
        <v>211</v>
      </c>
      <c r="G59">
        <f t="shared" si="2"/>
        <v>0.45422107738652362</v>
      </c>
      <c r="H59">
        <f>VLOOKUP(表格1[[#This Row],[馬名]],Odds!$A$2:$E$115,4,0)</f>
        <v>5.8</v>
      </c>
      <c r="I59">
        <f>VLOOKUP(表格1[[#This Row],[馬名]],Odds!$A$2:$E$115,5,0)</f>
        <v>1.9</v>
      </c>
      <c r="J59" t="str">
        <f>VLOOKUP(表格1[[#This Row],[馬名]],'M2'!$A$4:$H$161,7,0)</f>
        <v>放頭</v>
      </c>
      <c r="K59">
        <v>3</v>
      </c>
      <c r="L59">
        <v>11</v>
      </c>
      <c r="M59">
        <v>5</v>
      </c>
      <c r="N59">
        <v>4</v>
      </c>
      <c r="O59">
        <v>4</v>
      </c>
      <c r="P59">
        <v>3</v>
      </c>
      <c r="Q59">
        <f t="shared" si="3"/>
        <v>0.23571428571428571</v>
      </c>
      <c r="R59">
        <v>133</v>
      </c>
      <c r="S59">
        <f>VLOOKUP(表格1[[#This Row],[負磅]],W!$A$1:$B$32,2,FALSE)</f>
        <v>-0.08</v>
      </c>
      <c r="T59" s="8" t="s">
        <v>23</v>
      </c>
      <c r="U59">
        <f>VLOOKUP(表格1[[#This Row],[騎師]],J!$A$1:$B$45,2,FALSE)</f>
        <v>0.18466898954703834</v>
      </c>
      <c r="V59" s="8" t="s">
        <v>24</v>
      </c>
      <c r="W59">
        <f>VLOOKUP(表格1[[#This Row],[練馬師]],T!$A$1:$B$23,2,FALSE)</f>
        <v>0.23702031602708803</v>
      </c>
      <c r="X59">
        <v>2</v>
      </c>
      <c r="Y59">
        <f>VLOOKUP(表格1[[#This Row],[檔位]],'1200M'!$A$1:$B$14,2,0)</f>
        <v>0.43</v>
      </c>
      <c r="Z59">
        <v>60</v>
      </c>
      <c r="AA59">
        <v>0</v>
      </c>
      <c r="AB59">
        <v>56.64</v>
      </c>
      <c r="AD59">
        <v>134550</v>
      </c>
      <c r="AE59">
        <v>5</v>
      </c>
      <c r="AG59">
        <v>0</v>
      </c>
      <c r="AH59" t="s">
        <v>25</v>
      </c>
      <c r="AI59">
        <v>31</v>
      </c>
      <c r="AJ59" t="s">
        <v>213</v>
      </c>
      <c r="AK59" t="s">
        <v>214</v>
      </c>
    </row>
    <row r="60" spans="1:37" x14ac:dyDescent="0.25">
      <c r="A60" s="9" t="s">
        <v>210</v>
      </c>
      <c r="B60" s="8">
        <v>2</v>
      </c>
      <c r="C60" s="8" t="s">
        <v>215</v>
      </c>
      <c r="G60">
        <f t="shared" si="2"/>
        <v>0.19212566137566137</v>
      </c>
      <c r="H60">
        <f>VLOOKUP(表格1[[#This Row],[馬名]],Odds!$A$2:$E$115,4,0)</f>
        <v>6.3</v>
      </c>
      <c r="I60">
        <f>VLOOKUP(表格1[[#This Row],[馬名]],Odds!$A$2:$E$115,5,0)</f>
        <v>2.1</v>
      </c>
      <c r="J60" t="str">
        <f>VLOOKUP(表格1[[#This Row],[馬名]],'M2'!$A$4:$H$161,7,0)</f>
        <v>放頭</v>
      </c>
      <c r="K60">
        <v>1</v>
      </c>
      <c r="Q60">
        <f t="shared" si="3"/>
        <v>9.285714285714286E-2</v>
      </c>
      <c r="R60">
        <v>134</v>
      </c>
      <c r="S60">
        <f>VLOOKUP(表格1[[#This Row],[負磅]],W!$A$1:$B$32,2,FALSE)</f>
        <v>-0.09</v>
      </c>
      <c r="T60" s="8" t="s">
        <v>29</v>
      </c>
      <c r="U60">
        <f>VLOOKUP(表格1[[#This Row],[騎師]],J!$A$1:$B$45,2,FALSE)</f>
        <v>0.16250000000000001</v>
      </c>
      <c r="V60" s="8" t="s">
        <v>50</v>
      </c>
      <c r="W60">
        <f>VLOOKUP(表格1[[#This Row],[練馬師]],T!$A$1:$B$23,2,FALSE)</f>
        <v>0.22839506172839505</v>
      </c>
      <c r="X60">
        <v>12</v>
      </c>
      <c r="Y60">
        <f>VLOOKUP(表格1[[#This Row],[檔位]],'1200M'!$A$1:$B$14,2,0)</f>
        <v>0.18</v>
      </c>
      <c r="Z60">
        <v>59</v>
      </c>
      <c r="AA60">
        <v>0</v>
      </c>
      <c r="AB60">
        <v>56.92</v>
      </c>
      <c r="AD60">
        <v>0</v>
      </c>
      <c r="AE60">
        <v>4</v>
      </c>
      <c r="AG60">
        <v>7</v>
      </c>
      <c r="AH60" t="s">
        <v>123</v>
      </c>
      <c r="AI60">
        <v>91</v>
      </c>
      <c r="AK60" t="s">
        <v>217</v>
      </c>
    </row>
    <row r="61" spans="1:37" x14ac:dyDescent="0.25">
      <c r="A61" s="9" t="s">
        <v>210</v>
      </c>
      <c r="B61" s="8">
        <v>3</v>
      </c>
      <c r="C61" s="8" t="s">
        <v>218</v>
      </c>
      <c r="E61" s="8" t="s">
        <v>2371</v>
      </c>
      <c r="G61">
        <f t="shared" si="2"/>
        <v>0.44698003072196635</v>
      </c>
      <c r="H61">
        <f>VLOOKUP(表格1[[#This Row],[馬名]],Odds!$A$2:$E$115,4,0)</f>
        <v>18</v>
      </c>
      <c r="I61">
        <f>VLOOKUP(表格1[[#This Row],[馬名]],Odds!$A$2:$E$115,5,0)</f>
        <v>5.6</v>
      </c>
      <c r="J61" t="str">
        <f>VLOOKUP(表格1[[#This Row],[馬名]],'M2'!$A$4:$H$161,7,0)</f>
        <v>放頭</v>
      </c>
      <c r="K61">
        <v>9</v>
      </c>
      <c r="L61">
        <v>1</v>
      </c>
      <c r="M61">
        <v>4</v>
      </c>
      <c r="N61">
        <v>3</v>
      </c>
      <c r="O61">
        <v>8</v>
      </c>
      <c r="P61">
        <v>3</v>
      </c>
      <c r="Q61">
        <f t="shared" si="3"/>
        <v>0.27857142857142858</v>
      </c>
      <c r="R61">
        <v>128</v>
      </c>
      <c r="S61">
        <f>VLOOKUP(表格1[[#This Row],[負磅]],W!$A$1:$B$32,2,FALSE)</f>
        <v>-2.9999999999999898E-2</v>
      </c>
      <c r="T61" s="8" t="s">
        <v>159</v>
      </c>
      <c r="U61">
        <f>VLOOKUP(表格1[[#This Row],[騎師]],J!$A$1:$B$45,2,FALSE)</f>
        <v>0.22222222222222221</v>
      </c>
      <c r="V61" s="8" t="s">
        <v>64</v>
      </c>
      <c r="W61">
        <f>VLOOKUP(表格1[[#This Row],[練馬師]],T!$A$1:$B$23,2,FALSE)</f>
        <v>0.22580645161290322</v>
      </c>
      <c r="X61">
        <v>7</v>
      </c>
      <c r="Y61">
        <f>VLOOKUP(表格1[[#This Row],[檔位]],'1200M'!$A$1:$B$14,2,0)</f>
        <v>0.16</v>
      </c>
      <c r="Z61">
        <v>58</v>
      </c>
      <c r="AA61">
        <v>0</v>
      </c>
      <c r="AB61">
        <v>57.23</v>
      </c>
      <c r="AD61">
        <v>0</v>
      </c>
      <c r="AE61">
        <v>5</v>
      </c>
      <c r="AG61">
        <v>0</v>
      </c>
      <c r="AH61" t="s">
        <v>25</v>
      </c>
      <c r="AI61">
        <v>91</v>
      </c>
      <c r="AJ61" t="s">
        <v>77</v>
      </c>
      <c r="AK61" t="s">
        <v>220</v>
      </c>
    </row>
    <row r="62" spans="1:37" x14ac:dyDescent="0.25">
      <c r="A62" s="9" t="s">
        <v>210</v>
      </c>
      <c r="B62" s="8">
        <v>4</v>
      </c>
      <c r="C62" s="8" t="s">
        <v>221</v>
      </c>
      <c r="G62">
        <f t="shared" si="2"/>
        <v>0.47302900515044738</v>
      </c>
      <c r="H62">
        <f>VLOOKUP(表格1[[#This Row],[馬名]],Odds!$A$2:$E$115,4,0)</f>
        <v>9.5</v>
      </c>
      <c r="I62">
        <f>VLOOKUP(表格1[[#This Row],[馬名]],Odds!$A$2:$E$115,5,0)</f>
        <v>3.7</v>
      </c>
      <c r="J62" t="str">
        <f>VLOOKUP(表格1[[#This Row],[馬名]],'M2'!$A$4:$H$161,7,0)</f>
        <v>中前</v>
      </c>
      <c r="K62">
        <v>6</v>
      </c>
      <c r="L62">
        <v>9</v>
      </c>
      <c r="M62">
        <v>1</v>
      </c>
      <c r="N62">
        <v>4</v>
      </c>
      <c r="O62">
        <v>1</v>
      </c>
      <c r="P62">
        <v>2</v>
      </c>
      <c r="Q62">
        <f t="shared" si="3"/>
        <v>0.25714285714285717</v>
      </c>
      <c r="R62">
        <v>132</v>
      </c>
      <c r="S62">
        <f>VLOOKUP(表格1[[#This Row],[負磅]],W!$A$1:$B$32,2,FALSE)</f>
        <v>-7.0000000000000007E-2</v>
      </c>
      <c r="T62" s="8" t="s">
        <v>13</v>
      </c>
      <c r="U62">
        <f>VLOOKUP(表格1[[#This Row],[騎師]],J!$A$1:$B$45,2,FALSE)</f>
        <v>0.35058823529411764</v>
      </c>
      <c r="V62" s="8" t="s">
        <v>106</v>
      </c>
      <c r="W62">
        <f>VLOOKUP(表格1[[#This Row],[練馬師]],T!$A$1:$B$23,2,FALSE)</f>
        <v>0.29569892473118281</v>
      </c>
      <c r="X62">
        <v>9</v>
      </c>
      <c r="Y62">
        <f>VLOOKUP(表格1[[#This Row],[檔位]],'1200M'!$A$1:$B$14,2,0)</f>
        <v>0.23</v>
      </c>
      <c r="Z62">
        <v>57</v>
      </c>
      <c r="AA62">
        <v>0</v>
      </c>
      <c r="AB62">
        <v>56.99</v>
      </c>
      <c r="AD62">
        <v>23400</v>
      </c>
      <c r="AE62">
        <v>5</v>
      </c>
      <c r="AG62">
        <v>0</v>
      </c>
      <c r="AH62" t="s">
        <v>25</v>
      </c>
      <c r="AI62">
        <v>28</v>
      </c>
      <c r="AJ62" t="s">
        <v>223</v>
      </c>
      <c r="AK62" t="s">
        <v>224</v>
      </c>
    </row>
    <row r="63" spans="1:37" x14ac:dyDescent="0.25">
      <c r="A63" s="9" t="s">
        <v>210</v>
      </c>
      <c r="B63" s="8">
        <v>5</v>
      </c>
      <c r="C63" s="8" t="s">
        <v>225</v>
      </c>
      <c r="G63">
        <f t="shared" si="2"/>
        <v>0.51814693666586686</v>
      </c>
      <c r="H63">
        <f>VLOOKUP(表格1[[#This Row],[馬名]],Odds!$A$2:$E$115,4,0)</f>
        <v>10</v>
      </c>
      <c r="I63">
        <f>VLOOKUP(表格1[[#This Row],[馬名]],Odds!$A$2:$E$115,5,0)</f>
        <v>2.7</v>
      </c>
      <c r="J63" t="str">
        <f>VLOOKUP(表格1[[#This Row],[馬名]],'M2'!$A$4:$H$161,7,0)</f>
        <v>放頭</v>
      </c>
      <c r="K63">
        <v>1</v>
      </c>
      <c r="L63">
        <v>2</v>
      </c>
      <c r="M63">
        <v>5</v>
      </c>
      <c r="N63">
        <v>4</v>
      </c>
      <c r="O63">
        <v>6</v>
      </c>
      <c r="P63">
        <v>11</v>
      </c>
      <c r="Q63">
        <f t="shared" si="3"/>
        <v>0.31428571428571433</v>
      </c>
      <c r="R63">
        <v>130</v>
      </c>
      <c r="S63">
        <f>VLOOKUP(表格1[[#This Row],[負磅]],W!$A$1:$B$32,2,FALSE)</f>
        <v>-0.05</v>
      </c>
      <c r="T63" s="8" t="s">
        <v>93</v>
      </c>
      <c r="U63">
        <f>VLOOKUP(表格1[[#This Row],[騎師]],J!$A$1:$B$45,2,FALSE)</f>
        <v>0.24770642201834864</v>
      </c>
      <c r="V63" s="8" t="s">
        <v>166</v>
      </c>
      <c r="W63">
        <f>VLOOKUP(表格1[[#This Row],[練馬師]],T!$A$1:$B$23,2,FALSE)</f>
        <v>0.17183098591549295</v>
      </c>
      <c r="X63">
        <v>3</v>
      </c>
      <c r="Y63">
        <f>VLOOKUP(表格1[[#This Row],[檔位]],'1200M'!$A$1:$B$14,2,0)</f>
        <v>0.32</v>
      </c>
      <c r="Z63">
        <v>55</v>
      </c>
      <c r="AA63">
        <v>0</v>
      </c>
      <c r="AB63">
        <v>56.38</v>
      </c>
      <c r="AD63">
        <v>655200</v>
      </c>
      <c r="AE63">
        <v>8</v>
      </c>
      <c r="AG63">
        <v>6</v>
      </c>
      <c r="AH63" t="s">
        <v>25</v>
      </c>
      <c r="AI63">
        <v>28</v>
      </c>
      <c r="AJ63" t="s">
        <v>77</v>
      </c>
      <c r="AK63" t="s">
        <v>226</v>
      </c>
    </row>
    <row r="64" spans="1:37" x14ac:dyDescent="0.25">
      <c r="A64" s="9" t="s">
        <v>210</v>
      </c>
      <c r="B64" s="8">
        <v>6</v>
      </c>
      <c r="C64" s="8" t="s">
        <v>227</v>
      </c>
      <c r="F64" s="8" t="s">
        <v>2372</v>
      </c>
      <c r="G64">
        <f t="shared" si="2"/>
        <v>0.55779831932773116</v>
      </c>
      <c r="H64">
        <f>VLOOKUP(表格1[[#This Row],[馬名]],Odds!$A$2:$E$115,4,0)</f>
        <v>15</v>
      </c>
      <c r="I64">
        <f>VLOOKUP(表格1[[#This Row],[馬名]],Odds!$A$2:$E$115,5,0)</f>
        <v>6.1</v>
      </c>
      <c r="J64" t="str">
        <f>VLOOKUP(表格1[[#This Row],[馬名]],'M2'!$A$4:$H$161,7,0)</f>
        <v>中前</v>
      </c>
      <c r="K64">
        <v>5</v>
      </c>
      <c r="L64">
        <v>8</v>
      </c>
      <c r="M64">
        <v>4</v>
      </c>
      <c r="N64">
        <v>10</v>
      </c>
      <c r="Q64">
        <f t="shared" si="3"/>
        <v>0.20714285714285718</v>
      </c>
      <c r="R64">
        <v>122</v>
      </c>
      <c r="S64">
        <f>VLOOKUP(表格1[[#This Row],[負磅]],W!$A$1:$B$32,2,FALSE)</f>
        <v>0.03</v>
      </c>
      <c r="T64" s="48" t="s">
        <v>121</v>
      </c>
      <c r="U64" s="34">
        <f>VLOOKUP(表格1[[#This Row],[騎師]],J!$A$1:$B$45,2,FALSE)</f>
        <v>0.2857142857142857</v>
      </c>
      <c r="V64" s="48" t="s">
        <v>85</v>
      </c>
      <c r="W64">
        <f>VLOOKUP(表格1[[#This Row],[練馬師]],T!$A$1:$B$23,2,FALSE)</f>
        <v>0.34313725490196079</v>
      </c>
      <c r="X64">
        <v>5</v>
      </c>
      <c r="Y64">
        <f>VLOOKUP(表格1[[#This Row],[檔位]],'1200M'!$A$1:$B$14,2,0)</f>
        <v>0.33</v>
      </c>
      <c r="Z64">
        <v>47</v>
      </c>
      <c r="AD64">
        <v>40950</v>
      </c>
      <c r="AE64">
        <v>4</v>
      </c>
      <c r="AG64">
        <v>-1</v>
      </c>
      <c r="AH64" t="s">
        <v>25</v>
      </c>
      <c r="AI64">
        <v>21</v>
      </c>
      <c r="AK64" t="s">
        <v>228</v>
      </c>
    </row>
    <row r="65" spans="1:37" x14ac:dyDescent="0.25">
      <c r="A65" s="9" t="s">
        <v>210</v>
      </c>
      <c r="B65" s="8">
        <v>7</v>
      </c>
      <c r="C65" s="8" t="s">
        <v>229</v>
      </c>
      <c r="G65">
        <f t="shared" si="2"/>
        <v>0.48054921280564578</v>
      </c>
      <c r="H65">
        <f>VLOOKUP(表格1[[#This Row],[馬名]],Odds!$A$2:$E$115,4,0)</f>
        <v>13</v>
      </c>
      <c r="I65">
        <f>VLOOKUP(表格1[[#This Row],[馬名]],Odds!$A$2:$E$115,5,0)</f>
        <v>4.3</v>
      </c>
      <c r="J65" t="str">
        <f>VLOOKUP(表格1[[#This Row],[馬名]],'M2'!$A$4:$H$161,7,0)</f>
        <v>放頭</v>
      </c>
      <c r="K65">
        <v>4</v>
      </c>
      <c r="L65">
        <v>7</v>
      </c>
      <c r="M65">
        <v>2</v>
      </c>
      <c r="N65">
        <v>5</v>
      </c>
      <c r="O65">
        <v>7</v>
      </c>
      <c r="P65">
        <v>8</v>
      </c>
      <c r="Q65">
        <f t="shared" si="3"/>
        <v>0.27142857142857146</v>
      </c>
      <c r="R65">
        <v>125</v>
      </c>
      <c r="S65">
        <f>VLOOKUP(表格1[[#This Row],[負磅]],W!$A$1:$B$32,2,FALSE)</f>
        <v>0</v>
      </c>
      <c r="T65" s="8" t="s">
        <v>84</v>
      </c>
      <c r="U65">
        <f>VLOOKUP(表格1[[#This Row],[騎師]],J!$A$1:$B$45,2,FALSE)</f>
        <v>0.27648578811369506</v>
      </c>
      <c r="V65" s="8" t="s">
        <v>184</v>
      </c>
      <c r="W65">
        <f>VLOOKUP(表格1[[#This Row],[練馬師]],T!$A$1:$B$23,2,FALSE)</f>
        <v>0.19391634980988592</v>
      </c>
      <c r="X65">
        <v>8</v>
      </c>
      <c r="Y65">
        <f>VLOOKUP(表格1[[#This Row],[檔位]],'1200M'!$A$1:$B$14,2,0)</f>
        <v>0.17</v>
      </c>
      <c r="Z65">
        <v>50</v>
      </c>
      <c r="AA65">
        <v>0</v>
      </c>
      <c r="AB65">
        <v>57.18</v>
      </c>
      <c r="AD65">
        <v>0</v>
      </c>
      <c r="AE65">
        <v>6</v>
      </c>
      <c r="AG65">
        <v>-4</v>
      </c>
      <c r="AH65" t="s">
        <v>123</v>
      </c>
      <c r="AI65">
        <v>91</v>
      </c>
      <c r="AJ65" t="s">
        <v>77</v>
      </c>
      <c r="AK65" t="s">
        <v>231</v>
      </c>
    </row>
    <row r="66" spans="1:37" x14ac:dyDescent="0.25">
      <c r="A66" s="9" t="s">
        <v>210</v>
      </c>
      <c r="B66" s="8">
        <v>8</v>
      </c>
      <c r="C66" s="8" t="s">
        <v>232</v>
      </c>
      <c r="F66" s="8" t="s">
        <v>2372</v>
      </c>
      <c r="G66">
        <f t="shared" ref="G66:G97" si="4">Q66+S66+(U66*0.3)+(W66*0.3)+(Y66*0.4)+AF66</f>
        <v>0.54290443240886554</v>
      </c>
      <c r="H66">
        <f>VLOOKUP(表格1[[#This Row],[馬名]],Odds!$A$2:$E$115,4,0)</f>
        <v>5</v>
      </c>
      <c r="I66">
        <f>VLOOKUP(表格1[[#This Row],[馬名]],Odds!$A$2:$E$115,5,0)</f>
        <v>2.1</v>
      </c>
      <c r="J66" t="str">
        <f>VLOOKUP(表格1[[#This Row],[馬名]],'M2'!$A$4:$H$161,7,0)</f>
        <v>中前</v>
      </c>
      <c r="K66">
        <v>5</v>
      </c>
      <c r="L66">
        <v>9</v>
      </c>
      <c r="M66">
        <v>6</v>
      </c>
      <c r="N66">
        <v>12</v>
      </c>
      <c r="O66">
        <v>8</v>
      </c>
      <c r="P66">
        <v>12</v>
      </c>
      <c r="Q66">
        <f t="shared" ref="Q66:Q97" si="5">((1-(K66/14))*0.1*IF(K66&lt;&gt;0,1,0)) + ((1-(L66/14))*0.1*IF(L66&lt;&gt;0,1,0)) + ((1-(M66/14))*0.1*IF(M66&lt;&gt;0,1,0)) + ((1-(N66/14))*0.1*IF(N66&lt;&gt;0,1,0))</f>
        <v>0.17142857142857143</v>
      </c>
      <c r="R66">
        <v>125</v>
      </c>
      <c r="S66">
        <f>VLOOKUP(表格1[[#This Row],[負磅]],W!$A$1:$B$32,2,FALSE)</f>
        <v>0</v>
      </c>
      <c r="T66" s="8" t="s">
        <v>19</v>
      </c>
      <c r="U66">
        <f>VLOOKUP(表格1[[#This Row],[騎師]],J!$A$1:$B$45,2,FALSE)</f>
        <v>0.51570680628272247</v>
      </c>
      <c r="V66" s="8" t="s">
        <v>145</v>
      </c>
      <c r="W66">
        <f>VLOOKUP(表格1[[#This Row],[練馬師]],T!$A$1:$B$23,2,FALSE)</f>
        <v>0.17587939698492464</v>
      </c>
      <c r="X66">
        <v>1</v>
      </c>
      <c r="Y66">
        <f>VLOOKUP(表格1[[#This Row],[檔位]],'1200M'!$A$1:$B$14,2,0)</f>
        <v>0.41</v>
      </c>
      <c r="Z66">
        <v>50</v>
      </c>
      <c r="AA66">
        <v>0</v>
      </c>
      <c r="AB66">
        <v>56.74</v>
      </c>
      <c r="AD66">
        <v>40950</v>
      </c>
      <c r="AE66">
        <v>8</v>
      </c>
      <c r="AG66">
        <v>0</v>
      </c>
      <c r="AH66" t="s">
        <v>123</v>
      </c>
      <c r="AI66">
        <v>28</v>
      </c>
      <c r="AK66" t="s">
        <v>233</v>
      </c>
    </row>
    <row r="67" spans="1:37" x14ac:dyDescent="0.25">
      <c r="A67" s="9" t="s">
        <v>210</v>
      </c>
      <c r="B67" s="8">
        <v>9</v>
      </c>
      <c r="C67" s="8" t="s">
        <v>234</v>
      </c>
      <c r="G67">
        <f t="shared" si="4"/>
        <v>0.37779220779220779</v>
      </c>
      <c r="H67">
        <f>VLOOKUP(表格1[[#This Row],[馬名]],Odds!$A$2:$E$115,4,0)</f>
        <v>31</v>
      </c>
      <c r="I67">
        <f>VLOOKUP(表格1[[#This Row],[馬名]],Odds!$A$2:$E$115,5,0)</f>
        <v>7.5</v>
      </c>
      <c r="J67" t="str">
        <f>VLOOKUP(表格1[[#This Row],[馬名]],'M2'!$A$4:$H$161,7,0)</f>
        <v>放頭</v>
      </c>
      <c r="K67">
        <v>14</v>
      </c>
      <c r="L67">
        <v>6</v>
      </c>
      <c r="M67">
        <v>6</v>
      </c>
      <c r="N67">
        <v>13</v>
      </c>
      <c r="Q67">
        <f t="shared" si="5"/>
        <v>0.12142857142857143</v>
      </c>
      <c r="R67">
        <v>121</v>
      </c>
      <c r="S67">
        <f>VLOOKUP(表格1[[#This Row],[負磅]],W!$A$1:$B$32,2,FALSE)</f>
        <v>0.04</v>
      </c>
      <c r="T67" s="8" t="s">
        <v>105</v>
      </c>
      <c r="U67">
        <f>VLOOKUP(表格1[[#This Row],[騎師]],J!$A$1:$B$45,2,FALSE)</f>
        <v>0.22</v>
      </c>
      <c r="V67" s="8" t="s">
        <v>35</v>
      </c>
      <c r="W67">
        <f>VLOOKUP(表格1[[#This Row],[練馬師]],T!$A$1:$B$23,2,FALSE)</f>
        <v>0.22121212121212122</v>
      </c>
      <c r="X67">
        <v>6</v>
      </c>
      <c r="Y67">
        <f>VLOOKUP(表格1[[#This Row],[檔位]],'1200M'!$A$1:$B$14,2,0)</f>
        <v>0.21</v>
      </c>
      <c r="Z67">
        <v>46</v>
      </c>
      <c r="AD67">
        <v>0</v>
      </c>
      <c r="AE67">
        <v>4</v>
      </c>
      <c r="AG67">
        <v>-2</v>
      </c>
      <c r="AH67" t="s">
        <v>25</v>
      </c>
      <c r="AI67">
        <v>24</v>
      </c>
      <c r="AJ67" t="s">
        <v>235</v>
      </c>
      <c r="AK67" t="s">
        <v>236</v>
      </c>
    </row>
    <row r="68" spans="1:37" x14ac:dyDescent="0.25">
      <c r="A68" s="9" t="s">
        <v>210</v>
      </c>
      <c r="B68" s="8">
        <v>10</v>
      </c>
      <c r="C68" s="8" t="s">
        <v>237</v>
      </c>
      <c r="G68">
        <f t="shared" si="4"/>
        <v>0.48392532467532468</v>
      </c>
      <c r="H68">
        <f>VLOOKUP(表格1[[#This Row],[馬名]],Odds!$A$2:$E$115,4,0)</f>
        <v>13</v>
      </c>
      <c r="I68">
        <f>VLOOKUP(表格1[[#This Row],[馬名]],Odds!$A$2:$E$115,5,0)</f>
        <v>4.3</v>
      </c>
      <c r="J68" t="str">
        <f>VLOOKUP(表格1[[#This Row],[馬名]],'M2'!$A$4:$H$161,7,0)</f>
        <v>中前</v>
      </c>
      <c r="K68">
        <v>3</v>
      </c>
      <c r="L68">
        <v>10</v>
      </c>
      <c r="M68">
        <v>2</v>
      </c>
      <c r="N68">
        <v>7</v>
      </c>
      <c r="O68">
        <v>1</v>
      </c>
      <c r="P68">
        <v>1</v>
      </c>
      <c r="Q68">
        <f t="shared" si="5"/>
        <v>0.24285714285714288</v>
      </c>
      <c r="R68">
        <v>119</v>
      </c>
      <c r="S68">
        <f>VLOOKUP(表格1[[#This Row],[負磅]],W!$A$1:$B$32,2,FALSE)</f>
        <v>0.06</v>
      </c>
      <c r="T68" s="8" t="s">
        <v>101</v>
      </c>
      <c r="U68">
        <f>VLOOKUP(表格1[[#This Row],[騎師]],J!$A$1:$B$45,2,FALSE)</f>
        <v>0.21022727272727273</v>
      </c>
      <c r="V68" s="8" t="s">
        <v>59</v>
      </c>
      <c r="W68">
        <f>VLOOKUP(表格1[[#This Row],[練馬師]],T!$A$1:$B$23,2,FALSE)</f>
        <v>0.16666666666666666</v>
      </c>
      <c r="X68">
        <v>11</v>
      </c>
      <c r="Y68">
        <f>VLOOKUP(表格1[[#This Row],[檔位]],'1200M'!$A$1:$B$14,2,0)</f>
        <v>0.17</v>
      </c>
      <c r="Z68">
        <v>44</v>
      </c>
      <c r="AA68">
        <v>0</v>
      </c>
      <c r="AB68">
        <v>56.9</v>
      </c>
      <c r="AD68">
        <v>0</v>
      </c>
      <c r="AE68">
        <v>5</v>
      </c>
      <c r="AG68">
        <v>0</v>
      </c>
      <c r="AH68" t="s">
        <v>25</v>
      </c>
      <c r="AI68">
        <v>91</v>
      </c>
      <c r="AK68" t="s">
        <v>239</v>
      </c>
    </row>
    <row r="69" spans="1:37" x14ac:dyDescent="0.25">
      <c r="A69" s="9" t="s">
        <v>210</v>
      </c>
      <c r="B69" s="8">
        <v>11</v>
      </c>
      <c r="C69" s="8" t="s">
        <v>240</v>
      </c>
      <c r="G69">
        <f t="shared" si="4"/>
        <v>0.45159792976683422</v>
      </c>
      <c r="H69">
        <f>VLOOKUP(表格1[[#This Row],[馬名]],Odds!$A$2:$E$115,4,0)</f>
        <v>13</v>
      </c>
      <c r="I69">
        <f>VLOOKUP(表格1[[#This Row],[馬名]],Odds!$A$2:$E$115,5,0)</f>
        <v>4.0999999999999996</v>
      </c>
      <c r="J69" t="str">
        <f>VLOOKUP(表格1[[#This Row],[馬名]],'M2'!$A$4:$H$161,7,0)</f>
        <v>中後</v>
      </c>
      <c r="K69">
        <v>8</v>
      </c>
      <c r="L69">
        <v>5</v>
      </c>
      <c r="M69">
        <v>3</v>
      </c>
      <c r="N69">
        <v>10</v>
      </c>
      <c r="O69">
        <v>8</v>
      </c>
      <c r="P69">
        <v>14</v>
      </c>
      <c r="Q69">
        <f t="shared" si="5"/>
        <v>0.2142857142857143</v>
      </c>
      <c r="R69">
        <v>119</v>
      </c>
      <c r="S69">
        <f>VLOOKUP(表格1[[#This Row],[負磅]],W!$A$1:$B$32,2,FALSE)</f>
        <v>0.06</v>
      </c>
      <c r="T69" s="8" t="s">
        <v>34</v>
      </c>
      <c r="U69">
        <f>VLOOKUP(表格1[[#This Row],[騎師]],J!$A$1:$B$45,2,FALSE)</f>
        <v>0.20163487738419619</v>
      </c>
      <c r="V69" s="8" t="s">
        <v>94</v>
      </c>
      <c r="W69">
        <f>VLOOKUP(表格1[[#This Row],[練馬師]],T!$A$1:$B$23,2,FALSE)</f>
        <v>0.29607250755287007</v>
      </c>
      <c r="X69">
        <v>10</v>
      </c>
      <c r="Y69">
        <f>VLOOKUP(表格1[[#This Row],[檔位]],'1200M'!$A$1:$B$14,2,0)</f>
        <v>7.0000000000000007E-2</v>
      </c>
      <c r="Z69">
        <v>44</v>
      </c>
      <c r="AA69">
        <v>0</v>
      </c>
      <c r="AB69">
        <v>57.2</v>
      </c>
      <c r="AD69">
        <v>0</v>
      </c>
      <c r="AE69">
        <v>4</v>
      </c>
      <c r="AG69">
        <v>0</v>
      </c>
      <c r="AH69" t="s">
        <v>123</v>
      </c>
      <c r="AI69">
        <v>28</v>
      </c>
      <c r="AJ69" t="s">
        <v>167</v>
      </c>
      <c r="AK69" t="s">
        <v>242</v>
      </c>
    </row>
    <row r="70" spans="1:37" x14ac:dyDescent="0.25">
      <c r="A70" s="9" t="s">
        <v>210</v>
      </c>
      <c r="B70" s="8">
        <v>12</v>
      </c>
      <c r="C70" s="8" t="s">
        <v>243</v>
      </c>
      <c r="G70">
        <f t="shared" si="4"/>
        <v>0.58580952380952389</v>
      </c>
      <c r="H70">
        <f>VLOOKUP(表格1[[#This Row],[馬名]],Odds!$A$2:$E$115,4,0)</f>
        <v>9.1</v>
      </c>
      <c r="I70">
        <f>VLOOKUP(表格1[[#This Row],[馬名]],Odds!$A$2:$E$115,5,0)</f>
        <v>2.8</v>
      </c>
      <c r="J70" t="str">
        <f>VLOOKUP(表格1[[#This Row],[馬名]],'M2'!$A$4:$H$161,7,0)</f>
        <v>中前</v>
      </c>
      <c r="K70">
        <v>9</v>
      </c>
      <c r="L70">
        <v>11</v>
      </c>
      <c r="M70">
        <v>7</v>
      </c>
      <c r="N70">
        <v>2</v>
      </c>
      <c r="O70">
        <v>4</v>
      </c>
      <c r="P70">
        <v>2</v>
      </c>
      <c r="Q70">
        <f t="shared" si="5"/>
        <v>0.19285714285714289</v>
      </c>
      <c r="R70">
        <v>115</v>
      </c>
      <c r="S70">
        <f>VLOOKUP(表格1[[#This Row],[負磅]],W!$A$1:$B$32,2,FALSE)</f>
        <v>0.1</v>
      </c>
      <c r="T70" s="8" t="s">
        <v>63</v>
      </c>
      <c r="U70">
        <f>VLOOKUP(表格1[[#This Row],[騎師]],J!$A$1:$B$45,2,FALSE)</f>
        <v>0.26984126984126983</v>
      </c>
      <c r="V70" s="8" t="s">
        <v>244</v>
      </c>
      <c r="W70">
        <f>VLOOKUP(表格1[[#This Row],[練馬師]],T!$A$1:$B$23,2,FALSE)</f>
        <v>0.2</v>
      </c>
      <c r="X70">
        <v>4</v>
      </c>
      <c r="Y70">
        <f>VLOOKUP(表格1[[#This Row],[檔位]],'1200M'!$A$1:$B$14,2,0)</f>
        <v>0.38</v>
      </c>
      <c r="Z70">
        <v>40</v>
      </c>
      <c r="AD70">
        <v>0</v>
      </c>
      <c r="AE70">
        <v>4</v>
      </c>
      <c r="AG70">
        <v>-4</v>
      </c>
      <c r="AH70" t="s">
        <v>123</v>
      </c>
      <c r="AI70">
        <v>105</v>
      </c>
      <c r="AJ70" t="s">
        <v>245</v>
      </c>
      <c r="AK70" t="s">
        <v>246</v>
      </c>
    </row>
    <row r="72" spans="1:37" x14ac:dyDescent="0.25">
      <c r="A72" s="10" t="s">
        <v>247</v>
      </c>
      <c r="B72" s="8" t="str">
        <f>VLOOKUP(表格1[[#This Row],[場]],Raceinfo!$A$1:$C$9,3,0)</f>
        <v xml:space="preserve"> 第三班</v>
      </c>
      <c r="C72" s="8" t="str">
        <f>VLOOKUP(表格1[[#This Row],[場]],Raceinfo!$A$1:$C$9,2,0)</f>
        <v xml:space="preserve"> 1650米</v>
      </c>
    </row>
    <row r="73" spans="1:37" x14ac:dyDescent="0.25">
      <c r="A73" s="10" t="s">
        <v>247</v>
      </c>
      <c r="B73" s="8">
        <v>1</v>
      </c>
      <c r="C73" s="8" t="s">
        <v>248</v>
      </c>
      <c r="G73">
        <f t="shared" si="4"/>
        <v>0.39381390542328043</v>
      </c>
      <c r="H73">
        <f>VLOOKUP(表格1[[#This Row],[馬名]],Odds!$A$2:$E$115,4,0)</f>
        <v>3.5</v>
      </c>
      <c r="I73">
        <f>VLOOKUP(表格1[[#This Row],[馬名]],Odds!$A$2:$E$115,5,0)</f>
        <v>2.9</v>
      </c>
      <c r="J73" t="str">
        <f>VLOOKUP(表格1[[#This Row],[馬名]],'M2'!$A$4:$H$161,7,0)</f>
        <v>中後</v>
      </c>
      <c r="K73">
        <v>4</v>
      </c>
      <c r="L73">
        <v>4</v>
      </c>
      <c r="M73">
        <v>8</v>
      </c>
      <c r="N73">
        <v>1</v>
      </c>
      <c r="O73">
        <v>5</v>
      </c>
      <c r="P73">
        <v>2</v>
      </c>
      <c r="Q73">
        <f t="shared" si="5"/>
        <v>0.27857142857142858</v>
      </c>
      <c r="R73">
        <v>133</v>
      </c>
      <c r="S73">
        <f>VLOOKUP(表格1[[#This Row],[負磅]],W!$A$1:$B$32,2,FALSE)</f>
        <v>-0.08</v>
      </c>
      <c r="T73" s="48" t="s">
        <v>110</v>
      </c>
      <c r="U73" s="34">
        <f>VLOOKUP(表格1[[#This Row],[騎師]],J!$A$1:$B$45,2,FALSE)</f>
        <v>0.16796875</v>
      </c>
      <c r="V73" s="48" t="s">
        <v>111</v>
      </c>
      <c r="W73">
        <f>VLOOKUP(表格1[[#This Row],[練馬師]],T!$A$1:$B$23,2,FALSE)</f>
        <v>0.25617283950617287</v>
      </c>
      <c r="X73">
        <v>8</v>
      </c>
      <c r="Y73">
        <f>VLOOKUP(表格1[[#This Row],[檔位]],'1200M'!$A$1:$B$14,2,0)</f>
        <v>0.17</v>
      </c>
      <c r="Z73">
        <v>80</v>
      </c>
      <c r="AA73">
        <v>1</v>
      </c>
      <c r="AB73">
        <v>39.090000000000003</v>
      </c>
      <c r="AD73">
        <v>123000</v>
      </c>
      <c r="AE73">
        <v>5</v>
      </c>
      <c r="AF73">
        <f>VLOOKUP(表格1[[#This Row],[馬齡]],SPB!$A$1:$B$9,2,FALSE)</f>
        <v>0</v>
      </c>
      <c r="AG73">
        <v>0</v>
      </c>
      <c r="AH73" t="s">
        <v>25</v>
      </c>
      <c r="AI73">
        <v>28</v>
      </c>
      <c r="AJ73" t="s">
        <v>16</v>
      </c>
      <c r="AK73" t="s">
        <v>249</v>
      </c>
    </row>
    <row r="74" spans="1:37" x14ac:dyDescent="0.25">
      <c r="A74" s="10" t="s">
        <v>247</v>
      </c>
      <c r="B74" s="8">
        <v>2</v>
      </c>
      <c r="C74" s="8" t="s">
        <v>250</v>
      </c>
      <c r="F74" s="8" t="s">
        <v>2372</v>
      </c>
      <c r="G74">
        <f t="shared" si="4"/>
        <v>0.50863948690714511</v>
      </c>
      <c r="H74">
        <f>VLOOKUP(表格1[[#This Row],[馬名]],Odds!$A$2:$E$115,4,0)</f>
        <v>30</v>
      </c>
      <c r="I74">
        <f>VLOOKUP(表格1[[#This Row],[馬名]],Odds!$A$2:$E$115,5,0)</f>
        <v>9</v>
      </c>
      <c r="J74" t="str">
        <f>VLOOKUP(表格1[[#This Row],[馬名]],'M2'!$A$4:$H$161,7,0)</f>
        <v>放頭</v>
      </c>
      <c r="K74">
        <v>13</v>
      </c>
      <c r="L74">
        <v>11</v>
      </c>
      <c r="Q74">
        <f t="shared" si="5"/>
        <v>2.8571428571428574E-2</v>
      </c>
      <c r="R74">
        <v>128</v>
      </c>
      <c r="S74">
        <f>VLOOKUP(表格1[[#This Row],[負磅]],W!$A$1:$B$32,2,FALSE)</f>
        <v>-2.9999999999999898E-2</v>
      </c>
      <c r="T74" s="8" t="s">
        <v>53</v>
      </c>
      <c r="U74">
        <f>VLOOKUP(表格1[[#This Row],[騎師]],J!$A$1:$B$45,2,FALSE)</f>
        <v>0.25641025641025639</v>
      </c>
      <c r="V74" s="8" t="s">
        <v>39</v>
      </c>
      <c r="W74">
        <f>VLOOKUP(表格1[[#This Row],[練馬師]],T!$A$1:$B$23,2,FALSE)</f>
        <v>0.23048327137546468</v>
      </c>
      <c r="X74">
        <v>1</v>
      </c>
      <c r="Y74">
        <f>VLOOKUP(表格1[[#This Row],[檔位]],'1200M'!$A$1:$B$14,2,0)</f>
        <v>0.41</v>
      </c>
      <c r="Z74">
        <v>73</v>
      </c>
      <c r="AD74">
        <v>0</v>
      </c>
      <c r="AE74">
        <v>4</v>
      </c>
      <c r="AF74">
        <f>VLOOKUP(表格1[[#This Row],[馬齡]],SPB!$A$1:$B$9,2,FALSE)</f>
        <v>0.2</v>
      </c>
      <c r="AG74">
        <v>-2</v>
      </c>
      <c r="AH74">
        <v>1</v>
      </c>
      <c r="AI74">
        <v>87</v>
      </c>
      <c r="AJ74" t="s">
        <v>77</v>
      </c>
      <c r="AK74" t="s">
        <v>251</v>
      </c>
    </row>
    <row r="75" spans="1:37" x14ac:dyDescent="0.25">
      <c r="A75" s="10" t="s">
        <v>247</v>
      </c>
      <c r="B75" s="8">
        <v>3</v>
      </c>
      <c r="C75" s="8" t="s">
        <v>252</v>
      </c>
      <c r="G75">
        <f t="shared" si="4"/>
        <v>0.53203220259952211</v>
      </c>
      <c r="H75">
        <f>VLOOKUP(表格1[[#This Row],[馬名]],Odds!$A$2:$E$115,4,0)</f>
        <v>4.5</v>
      </c>
      <c r="I75">
        <f>VLOOKUP(表格1[[#This Row],[馬名]],Odds!$A$2:$E$115,5,0)</f>
        <v>1.9</v>
      </c>
      <c r="J75" t="str">
        <f>VLOOKUP(表格1[[#This Row],[馬名]],'M2'!$A$4:$H$161,7,0)</f>
        <v>放頭</v>
      </c>
      <c r="K75">
        <v>2</v>
      </c>
      <c r="L75">
        <v>2</v>
      </c>
      <c r="M75">
        <v>12</v>
      </c>
      <c r="N75">
        <v>2</v>
      </c>
      <c r="O75">
        <v>10</v>
      </c>
      <c r="P75">
        <v>6</v>
      </c>
      <c r="Q75">
        <f t="shared" si="5"/>
        <v>0.27142857142857146</v>
      </c>
      <c r="R75">
        <v>128</v>
      </c>
      <c r="S75">
        <f>VLOOKUP(表格1[[#This Row],[負磅]],W!$A$1:$B$32,2,FALSE)</f>
        <v>-2.9999999999999898E-2</v>
      </c>
      <c r="T75" s="8" t="s">
        <v>84</v>
      </c>
      <c r="U75">
        <f>VLOOKUP(表格1[[#This Row],[騎師]],J!$A$1:$B$45,2,FALSE)</f>
        <v>0.27648578811369506</v>
      </c>
      <c r="V75" s="8" t="s">
        <v>89</v>
      </c>
      <c r="W75">
        <f>VLOOKUP(表格1[[#This Row],[練馬師]],T!$A$1:$B$23,2,FALSE)</f>
        <v>0.25219298245614036</v>
      </c>
      <c r="X75">
        <v>5</v>
      </c>
      <c r="Y75">
        <f>VLOOKUP(表格1[[#This Row],[檔位]],'1200M'!$A$1:$B$14,2,0)</f>
        <v>0.33</v>
      </c>
      <c r="Z75">
        <v>73</v>
      </c>
      <c r="AA75">
        <v>1</v>
      </c>
      <c r="AB75">
        <v>39.75</v>
      </c>
      <c r="AD75">
        <v>430500</v>
      </c>
      <c r="AE75">
        <v>7</v>
      </c>
      <c r="AF75">
        <f>VLOOKUP(表格1[[#This Row],[馬齡]],SPB!$A$1:$B$9,2,FALSE)</f>
        <v>0</v>
      </c>
      <c r="AG75">
        <v>2</v>
      </c>
      <c r="AH75">
        <v>1</v>
      </c>
      <c r="AI75">
        <v>21</v>
      </c>
      <c r="AJ75" t="s">
        <v>254</v>
      </c>
      <c r="AK75" t="s">
        <v>255</v>
      </c>
    </row>
    <row r="76" spans="1:37" x14ac:dyDescent="0.25">
      <c r="A76" s="10" t="s">
        <v>247</v>
      </c>
      <c r="B76" s="8">
        <v>4</v>
      </c>
      <c r="C76" s="8" t="s">
        <v>256</v>
      </c>
      <c r="G76">
        <f t="shared" si="4"/>
        <v>0.5075394736842106</v>
      </c>
      <c r="H76">
        <f>VLOOKUP(表格1[[#This Row],[馬名]],Odds!$A$2:$E$115,4,0)</f>
        <v>10</v>
      </c>
      <c r="I76">
        <f>VLOOKUP(表格1[[#This Row],[馬名]],Odds!$A$2:$E$115,5,0)</f>
        <v>4</v>
      </c>
      <c r="J76" t="str">
        <f>VLOOKUP(表格1[[#This Row],[馬名]],'M2'!$A$4:$H$161,7,0)</f>
        <v>放頭</v>
      </c>
      <c r="K76">
        <v>2</v>
      </c>
      <c r="L76">
        <v>8</v>
      </c>
      <c r="M76">
        <v>1</v>
      </c>
      <c r="N76">
        <v>3</v>
      </c>
      <c r="O76">
        <v>3</v>
      </c>
      <c r="P76">
        <v>3</v>
      </c>
      <c r="Q76">
        <f t="shared" si="5"/>
        <v>0.30000000000000004</v>
      </c>
      <c r="R76">
        <v>125</v>
      </c>
      <c r="S76">
        <f>VLOOKUP(表格1[[#This Row],[負磅]],W!$A$1:$B$32,2,FALSE)</f>
        <v>0</v>
      </c>
      <c r="T76" s="48" t="s">
        <v>29</v>
      </c>
      <c r="U76" s="34">
        <f>VLOOKUP(表格1[[#This Row],[騎師]],J!$A$1:$B$45,2,FALSE)</f>
        <v>0.16250000000000001</v>
      </c>
      <c r="V76" s="48" t="s">
        <v>45</v>
      </c>
      <c r="W76">
        <f>VLOOKUP(表格1[[#This Row],[練馬師]],T!$A$1:$B$23,2,FALSE)</f>
        <v>0.30263157894736842</v>
      </c>
      <c r="X76">
        <v>11</v>
      </c>
      <c r="Y76">
        <f>VLOOKUP(表格1[[#This Row],[檔位]],'1200M'!$A$1:$B$14,2,0)</f>
        <v>0.17</v>
      </c>
      <c r="Z76">
        <v>70</v>
      </c>
      <c r="AA76">
        <v>1</v>
      </c>
      <c r="AB76">
        <v>38.36</v>
      </c>
      <c r="AD76">
        <v>0</v>
      </c>
      <c r="AE76">
        <v>5</v>
      </c>
      <c r="AF76">
        <f>VLOOKUP(表格1[[#This Row],[馬齡]],SPB!$A$1:$B$9,2,FALSE)</f>
        <v>0</v>
      </c>
      <c r="AG76">
        <v>2</v>
      </c>
      <c r="AH76" t="s">
        <v>76</v>
      </c>
      <c r="AI76">
        <v>84</v>
      </c>
      <c r="AJ76" t="s">
        <v>31</v>
      </c>
      <c r="AK76" t="s">
        <v>258</v>
      </c>
    </row>
    <row r="77" spans="1:37" x14ac:dyDescent="0.25">
      <c r="A77" s="10" t="s">
        <v>247</v>
      </c>
      <c r="B77" s="8">
        <v>5</v>
      </c>
      <c r="C77" s="8" t="s">
        <v>259</v>
      </c>
      <c r="G77">
        <f t="shared" si="4"/>
        <v>0.57171620004785839</v>
      </c>
      <c r="H77">
        <f>VLOOKUP(表格1[[#This Row],[馬名]],Odds!$A$2:$E$115,4,0)</f>
        <v>12</v>
      </c>
      <c r="I77">
        <f>VLOOKUP(表格1[[#This Row],[馬名]],Odds!$A$2:$E$115,5,0)</f>
        <v>3.2</v>
      </c>
      <c r="J77" t="str">
        <f>VLOOKUP(表格1[[#This Row],[馬名]],'M2'!$A$4:$H$161,7,0)</f>
        <v>放頭</v>
      </c>
      <c r="K77">
        <v>3</v>
      </c>
      <c r="L77">
        <v>1</v>
      </c>
      <c r="M77">
        <v>10</v>
      </c>
      <c r="N77">
        <v>5</v>
      </c>
      <c r="O77">
        <v>4</v>
      </c>
      <c r="P77">
        <v>10</v>
      </c>
      <c r="Q77">
        <f t="shared" si="5"/>
        <v>0.26428571428571429</v>
      </c>
      <c r="R77">
        <v>119</v>
      </c>
      <c r="S77">
        <f>VLOOKUP(表格1[[#This Row],[負磅]],W!$A$1:$B$32,2,FALSE)</f>
        <v>0.06</v>
      </c>
      <c r="T77" s="8" t="s">
        <v>159</v>
      </c>
      <c r="U77">
        <f>VLOOKUP(表格1[[#This Row],[騎師]],J!$A$1:$B$45,2,FALSE)</f>
        <v>0.22222222222222221</v>
      </c>
      <c r="V77" s="8" t="s">
        <v>145</v>
      </c>
      <c r="W77">
        <f>VLOOKUP(表格1[[#This Row],[練馬師]],T!$A$1:$B$23,2,FALSE)</f>
        <v>0.17587939698492464</v>
      </c>
      <c r="X77">
        <v>3</v>
      </c>
      <c r="Y77">
        <f>VLOOKUP(表格1[[#This Row],[檔位]],'1200M'!$A$1:$B$14,2,0)</f>
        <v>0.32</v>
      </c>
      <c r="Z77">
        <v>69</v>
      </c>
      <c r="AA77">
        <v>1</v>
      </c>
      <c r="AB77">
        <v>39.090000000000003</v>
      </c>
      <c r="AD77">
        <v>235750</v>
      </c>
      <c r="AE77">
        <v>5</v>
      </c>
      <c r="AF77">
        <f>VLOOKUP(表格1[[#This Row],[馬齡]],SPB!$A$1:$B$9,2,FALSE)</f>
        <v>0</v>
      </c>
      <c r="AG77">
        <v>1</v>
      </c>
      <c r="AH77">
        <v>1</v>
      </c>
      <c r="AI77">
        <v>21</v>
      </c>
      <c r="AJ77" t="s">
        <v>147</v>
      </c>
      <c r="AK77" t="s">
        <v>260</v>
      </c>
    </row>
    <row r="78" spans="1:37" x14ac:dyDescent="0.25">
      <c r="A78" s="10" t="s">
        <v>247</v>
      </c>
      <c r="B78" s="8">
        <v>6</v>
      </c>
      <c r="C78" s="8" t="s">
        <v>261</v>
      </c>
      <c r="G78">
        <f t="shared" si="4"/>
        <v>0.36633486943164362</v>
      </c>
      <c r="H78">
        <f>VLOOKUP(表格1[[#This Row],[馬名]],Odds!$A$2:$E$115,4,0)</f>
        <v>10</v>
      </c>
      <c r="I78">
        <f>VLOOKUP(表格1[[#This Row],[馬名]],Odds!$A$2:$E$115,5,0)</f>
        <v>3.7</v>
      </c>
      <c r="J78" t="str">
        <f>VLOOKUP(表格1[[#This Row],[馬名]],'M2'!$A$4:$H$161,7,0)</f>
        <v>放頭</v>
      </c>
      <c r="K78">
        <v>4</v>
      </c>
      <c r="L78">
        <v>8</v>
      </c>
      <c r="Q78">
        <f t="shared" si="5"/>
        <v>0.1142857142857143</v>
      </c>
      <c r="R78">
        <v>123</v>
      </c>
      <c r="S78">
        <f>VLOOKUP(表格1[[#This Row],[負磅]],W!$A$1:$B$32,2,FALSE)</f>
        <v>0.02</v>
      </c>
      <c r="T78" s="8" t="s">
        <v>63</v>
      </c>
      <c r="U78">
        <f>VLOOKUP(表格1[[#This Row],[騎師]],J!$A$1:$B$45,2,FALSE)</f>
        <v>0.26984126984126983</v>
      </c>
      <c r="V78" s="8" t="s">
        <v>80</v>
      </c>
      <c r="W78">
        <f>VLOOKUP(表格1[[#This Row],[練馬師]],T!$A$1:$B$23,2,FALSE)</f>
        <v>0.29032258064516131</v>
      </c>
      <c r="X78">
        <v>7</v>
      </c>
      <c r="Y78">
        <f>VLOOKUP(表格1[[#This Row],[檔位]],'1200M'!$A$1:$B$14,2,0)</f>
        <v>0.16</v>
      </c>
      <c r="Z78">
        <v>68</v>
      </c>
      <c r="AD78">
        <v>111600</v>
      </c>
      <c r="AE78">
        <v>5</v>
      </c>
      <c r="AF78">
        <f>VLOOKUP(表格1[[#This Row],[馬齡]],SPB!$A$1:$B$9,2,FALSE)</f>
        <v>0</v>
      </c>
      <c r="AG78">
        <v>0</v>
      </c>
      <c r="AH78">
        <v>1</v>
      </c>
      <c r="AI78">
        <v>24</v>
      </c>
      <c r="AJ78" t="s">
        <v>16</v>
      </c>
      <c r="AK78" t="s">
        <v>262</v>
      </c>
    </row>
    <row r="79" spans="1:37" x14ac:dyDescent="0.25">
      <c r="A79" s="10" t="s">
        <v>247</v>
      </c>
      <c r="B79" s="8">
        <v>7</v>
      </c>
      <c r="C79" s="8" t="s">
        <v>263</v>
      </c>
      <c r="G79">
        <f t="shared" si="4"/>
        <v>0.46361554026709834</v>
      </c>
      <c r="H79">
        <f>VLOOKUP(表格1[[#This Row],[馬名]],Odds!$A$2:$E$115,4,0)</f>
        <v>13</v>
      </c>
      <c r="I79">
        <f>VLOOKUP(表格1[[#This Row],[馬名]],Odds!$A$2:$E$115,5,0)</f>
        <v>5.4</v>
      </c>
      <c r="J79" t="str">
        <f>VLOOKUP(表格1[[#This Row],[馬名]],'M2'!$A$4:$H$161,7,0)</f>
        <v>中後</v>
      </c>
      <c r="K79">
        <v>7</v>
      </c>
      <c r="L79">
        <v>9</v>
      </c>
      <c r="M79">
        <v>3</v>
      </c>
      <c r="N79">
        <v>9</v>
      </c>
      <c r="O79">
        <v>1</v>
      </c>
      <c r="P79">
        <v>1</v>
      </c>
      <c r="Q79">
        <f t="shared" si="5"/>
        <v>0.2</v>
      </c>
      <c r="R79">
        <v>122</v>
      </c>
      <c r="S79">
        <f>VLOOKUP(表格1[[#This Row],[負磅]],W!$A$1:$B$32,2,FALSE)</f>
        <v>0.03</v>
      </c>
      <c r="T79" s="8" t="s">
        <v>44</v>
      </c>
      <c r="U79">
        <f>VLOOKUP(表格1[[#This Row],[騎師]],J!$A$1:$B$45,2,FALSE)</f>
        <v>0.23809523809523808</v>
      </c>
      <c r="V79" s="8" t="s">
        <v>14</v>
      </c>
      <c r="W79">
        <f>VLOOKUP(表格1[[#This Row],[練馬師]],T!$A$1:$B$23,2,FALSE)</f>
        <v>0.26062322946175637</v>
      </c>
      <c r="X79">
        <v>6</v>
      </c>
      <c r="Y79">
        <f>VLOOKUP(表格1[[#This Row],[檔位]],'1200M'!$A$1:$B$14,2,0)</f>
        <v>0.21</v>
      </c>
      <c r="Z79">
        <v>67</v>
      </c>
      <c r="AA79">
        <v>1</v>
      </c>
      <c r="AB79">
        <v>38.5</v>
      </c>
      <c r="AD79">
        <v>0</v>
      </c>
      <c r="AE79">
        <v>5</v>
      </c>
      <c r="AF79">
        <f>VLOOKUP(表格1[[#This Row],[馬齡]],SPB!$A$1:$B$9,2,FALSE)</f>
        <v>0</v>
      </c>
      <c r="AG79">
        <v>-1</v>
      </c>
      <c r="AH79">
        <v>1</v>
      </c>
      <c r="AI79">
        <v>21</v>
      </c>
      <c r="AJ79" t="s">
        <v>16</v>
      </c>
      <c r="AK79" t="s">
        <v>265</v>
      </c>
    </row>
    <row r="80" spans="1:37" x14ac:dyDescent="0.25">
      <c r="A80" s="10" t="s">
        <v>247</v>
      </c>
      <c r="B80" s="8">
        <v>8</v>
      </c>
      <c r="C80" s="8" t="s">
        <v>266</v>
      </c>
      <c r="G80">
        <f t="shared" si="4"/>
        <v>0.60960421979832857</v>
      </c>
      <c r="H80">
        <f>VLOOKUP(表格1[[#This Row],[馬名]],Odds!$A$2:$E$115,4,0)</f>
        <v>10</v>
      </c>
      <c r="I80">
        <f>VLOOKUP(表格1[[#This Row],[馬名]],Odds!$A$2:$E$115,5,0)</f>
        <v>1.7</v>
      </c>
      <c r="J80" t="str">
        <f>VLOOKUP(表格1[[#This Row],[馬名]],'M2'!$A$4:$H$161,7,0)</f>
        <v>中前</v>
      </c>
      <c r="K80">
        <v>5</v>
      </c>
      <c r="L80">
        <v>12</v>
      </c>
      <c r="M80">
        <v>5</v>
      </c>
      <c r="N80">
        <v>1</v>
      </c>
      <c r="O80">
        <v>6</v>
      </c>
      <c r="P80">
        <v>5</v>
      </c>
      <c r="Q80">
        <f t="shared" si="5"/>
        <v>0.23571428571428571</v>
      </c>
      <c r="R80">
        <v>118</v>
      </c>
      <c r="S80">
        <f>VLOOKUP(表格1[[#This Row],[負磅]],W!$A$1:$B$32,2,FALSE)</f>
        <v>7.0000000000000007E-2</v>
      </c>
      <c r="T80" s="8" t="s">
        <v>101</v>
      </c>
      <c r="U80">
        <f>VLOOKUP(表格1[[#This Row],[騎師]],J!$A$1:$B$45,2,FALSE)</f>
        <v>0.21022727272727273</v>
      </c>
      <c r="V80" s="8" t="s">
        <v>94</v>
      </c>
      <c r="W80">
        <f>VLOOKUP(表格1[[#This Row],[練馬師]],T!$A$1:$B$23,2,FALSE)</f>
        <v>0.29607250755287007</v>
      </c>
      <c r="X80">
        <v>4</v>
      </c>
      <c r="Y80">
        <f>VLOOKUP(表格1[[#This Row],[檔位]],'1200M'!$A$1:$B$14,2,0)</f>
        <v>0.38</v>
      </c>
      <c r="Z80">
        <v>63</v>
      </c>
      <c r="AA80">
        <v>1</v>
      </c>
      <c r="AB80">
        <v>39.4</v>
      </c>
      <c r="AD80">
        <v>71750</v>
      </c>
      <c r="AE80">
        <v>5</v>
      </c>
      <c r="AF80">
        <f>VLOOKUP(表格1[[#This Row],[馬齡]],SPB!$A$1:$B$9,2,FALSE)</f>
        <v>0</v>
      </c>
      <c r="AG80">
        <v>0</v>
      </c>
      <c r="AH80">
        <v>1</v>
      </c>
      <c r="AI80">
        <v>28</v>
      </c>
      <c r="AK80" t="s">
        <v>267</v>
      </c>
    </row>
    <row r="81" spans="1:37" x14ac:dyDescent="0.25">
      <c r="A81" s="10" t="s">
        <v>247</v>
      </c>
      <c r="B81" s="8">
        <v>9</v>
      </c>
      <c r="C81" s="8" t="s">
        <v>268</v>
      </c>
      <c r="F81" s="8" t="s">
        <v>2372</v>
      </c>
      <c r="G81">
        <f t="shared" si="4"/>
        <v>0.50335620105085754</v>
      </c>
      <c r="H81">
        <f>VLOOKUP(表格1[[#This Row],[馬名]],Odds!$A$2:$E$115,4,0)</f>
        <v>15</v>
      </c>
      <c r="I81">
        <f>VLOOKUP(表格1[[#This Row],[馬名]],Odds!$A$2:$E$115,5,0)</f>
        <v>1.6</v>
      </c>
      <c r="J81" t="str">
        <f>VLOOKUP(表格1[[#This Row],[馬名]],'M2'!$A$4:$H$161,7,0)</f>
        <v>留後</v>
      </c>
      <c r="K81">
        <v>6</v>
      </c>
      <c r="L81">
        <v>12</v>
      </c>
      <c r="M81">
        <v>12</v>
      </c>
      <c r="Q81">
        <f t="shared" si="5"/>
        <v>8.5714285714285715E-2</v>
      </c>
      <c r="R81">
        <v>116</v>
      </c>
      <c r="S81">
        <f>VLOOKUP(表格1[[#This Row],[負磅]],W!$A$1:$B$32,2,FALSE)</f>
        <v>0.09</v>
      </c>
      <c r="T81" s="8" t="s">
        <v>58</v>
      </c>
      <c r="U81">
        <f>VLOOKUP(表格1[[#This Row],[騎師]],J!$A$1:$B$45,2,FALSE)</f>
        <v>0.23636363636363636</v>
      </c>
      <c r="V81" s="8" t="s">
        <v>171</v>
      </c>
      <c r="W81">
        <f>VLOOKUP(表格1[[#This Row],[練馬師]],T!$A$1:$B$23,2,FALSE)</f>
        <v>0.28244274809160308</v>
      </c>
      <c r="X81">
        <v>2</v>
      </c>
      <c r="Y81">
        <f>VLOOKUP(表格1[[#This Row],[檔位]],'1200M'!$A$1:$B$14,2,0)</f>
        <v>0.43</v>
      </c>
      <c r="Z81">
        <v>61</v>
      </c>
      <c r="AA81">
        <v>1</v>
      </c>
      <c r="AB81">
        <v>41.03</v>
      </c>
      <c r="AD81">
        <v>37200</v>
      </c>
      <c r="AE81">
        <v>5</v>
      </c>
      <c r="AF81">
        <f>VLOOKUP(表格1[[#This Row],[馬齡]],SPB!$A$1:$B$9,2,FALSE)</f>
        <v>0</v>
      </c>
      <c r="AG81">
        <v>-1</v>
      </c>
      <c r="AH81">
        <v>1</v>
      </c>
      <c r="AI81">
        <v>24</v>
      </c>
      <c r="AK81" t="s">
        <v>270</v>
      </c>
    </row>
    <row r="82" spans="1:37" x14ac:dyDescent="0.25">
      <c r="A82" s="10" t="s">
        <v>247</v>
      </c>
      <c r="B82" s="8">
        <v>10</v>
      </c>
      <c r="C82" s="8" t="s">
        <v>271</v>
      </c>
      <c r="G82">
        <f t="shared" si="4"/>
        <v>0.52594238260791792</v>
      </c>
      <c r="H82">
        <f>VLOOKUP(表格1[[#This Row],[馬名]],Odds!$A$2:$E$115,4,0)</f>
        <v>11</v>
      </c>
      <c r="I82">
        <f>VLOOKUP(表格1[[#This Row],[馬名]],Odds!$A$2:$E$115,5,0)</f>
        <v>3.8</v>
      </c>
      <c r="J82" t="str">
        <f>VLOOKUP(表格1[[#This Row],[馬名]],'M2'!$A$4:$H$161,7,0)</f>
        <v>放頭</v>
      </c>
      <c r="K82">
        <v>1</v>
      </c>
      <c r="L82">
        <v>12</v>
      </c>
      <c r="M82">
        <v>3</v>
      </c>
      <c r="N82">
        <v>11</v>
      </c>
      <c r="O82">
        <v>11</v>
      </c>
      <c r="P82">
        <v>2</v>
      </c>
      <c r="Q82">
        <f t="shared" si="5"/>
        <v>0.20714285714285716</v>
      </c>
      <c r="R82">
        <v>116</v>
      </c>
      <c r="S82">
        <f>VLOOKUP(表格1[[#This Row],[負磅]],W!$A$1:$B$32,2,FALSE)</f>
        <v>0.09</v>
      </c>
      <c r="T82" s="8" t="s">
        <v>150</v>
      </c>
      <c r="U82">
        <f>VLOOKUP(表格1[[#This Row],[騎師]],J!$A$1:$B$45,2,FALSE)</f>
        <v>0.21897810218978103</v>
      </c>
      <c r="V82" s="8" t="s">
        <v>24</v>
      </c>
      <c r="W82">
        <f>VLOOKUP(表格1[[#This Row],[練馬師]],T!$A$1:$B$23,2,FALSE)</f>
        <v>0.23702031602708803</v>
      </c>
      <c r="X82">
        <v>9</v>
      </c>
      <c r="Y82">
        <f>VLOOKUP(表格1[[#This Row],[檔位]],'1200M'!$A$1:$B$14,2,0)</f>
        <v>0.23</v>
      </c>
      <c r="Z82">
        <v>61</v>
      </c>
      <c r="AA82">
        <v>1</v>
      </c>
      <c r="AB82">
        <v>39.75</v>
      </c>
      <c r="AD82">
        <v>655200</v>
      </c>
      <c r="AE82">
        <v>6</v>
      </c>
      <c r="AF82">
        <f>VLOOKUP(表格1[[#This Row],[馬齡]],SPB!$A$1:$B$9,2,FALSE)</f>
        <v>0</v>
      </c>
      <c r="AG82">
        <v>6</v>
      </c>
      <c r="AH82" t="s">
        <v>76</v>
      </c>
      <c r="AI82">
        <v>28</v>
      </c>
      <c r="AJ82" t="s">
        <v>16</v>
      </c>
      <c r="AK82" t="s">
        <v>272</v>
      </c>
    </row>
    <row r="83" spans="1:37" x14ac:dyDescent="0.25">
      <c r="A83" s="10" t="s">
        <v>247</v>
      </c>
      <c r="B83" s="8">
        <v>11</v>
      </c>
      <c r="C83" s="8" t="s">
        <v>273</v>
      </c>
      <c r="G83">
        <f t="shared" si="4"/>
        <v>0.3254283466336968</v>
      </c>
      <c r="H83">
        <f>VLOOKUP(表格1[[#This Row],[馬名]],Odds!$A$2:$E$115,4,0)</f>
        <v>13</v>
      </c>
      <c r="I83">
        <f>VLOOKUP(表格1[[#This Row],[馬名]],Odds!$A$2:$E$115,5,0)</f>
        <v>5.0999999999999996</v>
      </c>
      <c r="J83" t="str">
        <f>VLOOKUP(表格1[[#This Row],[馬名]],'M2'!$A$4:$H$161,7,0)</f>
        <v>中前</v>
      </c>
      <c r="K83">
        <v>11</v>
      </c>
      <c r="L83">
        <v>14</v>
      </c>
      <c r="M83">
        <v>10</v>
      </c>
      <c r="N83">
        <v>12</v>
      </c>
      <c r="O83">
        <v>10</v>
      </c>
      <c r="P83">
        <v>12</v>
      </c>
      <c r="Q83">
        <f t="shared" si="5"/>
        <v>6.4285714285714293E-2</v>
      </c>
      <c r="R83">
        <v>114</v>
      </c>
      <c r="S83">
        <f>VLOOKUP(表格1[[#This Row],[負磅]],W!$A$1:$B$32,2,FALSE)</f>
        <v>0.11</v>
      </c>
      <c r="T83" s="8" t="s">
        <v>23</v>
      </c>
      <c r="U83">
        <f>VLOOKUP(表格1[[#This Row],[騎師]],J!$A$1:$B$45,2,FALSE)</f>
        <v>0.18466898954703834</v>
      </c>
      <c r="V83" s="8" t="s">
        <v>64</v>
      </c>
      <c r="W83">
        <f>VLOOKUP(表格1[[#This Row],[練馬師]],T!$A$1:$B$23,2,FALSE)</f>
        <v>0.22580645161290322</v>
      </c>
      <c r="X83">
        <v>10</v>
      </c>
      <c r="Y83">
        <f>VLOOKUP(表格1[[#This Row],[檔位]],'1200M'!$A$1:$B$14,2,0)</f>
        <v>7.0000000000000007E-2</v>
      </c>
      <c r="Z83">
        <v>61</v>
      </c>
      <c r="AD83">
        <v>0</v>
      </c>
      <c r="AE83">
        <v>6</v>
      </c>
      <c r="AF83">
        <f>VLOOKUP(表格1[[#This Row],[馬齡]],SPB!$A$1:$B$9,2,FALSE)</f>
        <v>0</v>
      </c>
      <c r="AG83">
        <v>-2</v>
      </c>
      <c r="AH83" t="s">
        <v>25</v>
      </c>
      <c r="AI83">
        <v>17</v>
      </c>
      <c r="AJ83" t="s">
        <v>147</v>
      </c>
      <c r="AK83" t="s">
        <v>274</v>
      </c>
    </row>
    <row r="85" spans="1:37" x14ac:dyDescent="0.25">
      <c r="A85" s="9" t="s">
        <v>275</v>
      </c>
      <c r="B85" s="8" t="str">
        <f>VLOOKUP(表格1[[#This Row],[場]],Raceinfo!$A$1:$C$9,3,0)</f>
        <v xml:space="preserve"> 第四班</v>
      </c>
      <c r="C85" s="8" t="str">
        <f>VLOOKUP(表格1[[#This Row],[場]],Raceinfo!$A$1:$C$9,2,0)</f>
        <v xml:space="preserve"> 1200米</v>
      </c>
    </row>
    <row r="86" spans="1:37" x14ac:dyDescent="0.25">
      <c r="A86" s="9" t="s">
        <v>275</v>
      </c>
      <c r="B86" s="8">
        <v>1</v>
      </c>
      <c r="C86" s="8" t="s">
        <v>276</v>
      </c>
      <c r="F86" s="8" t="s">
        <v>2372</v>
      </c>
      <c r="G86">
        <f t="shared" si="4"/>
        <v>0.3543966165413534</v>
      </c>
      <c r="H86">
        <f>VLOOKUP(表格1[[#This Row],[馬名]],Odds!$A$2:$E$115,4,0)</f>
        <v>5.9</v>
      </c>
      <c r="I86">
        <f>VLOOKUP(表格1[[#This Row],[馬名]],Odds!$A$2:$E$115,5,0)</f>
        <v>1.7</v>
      </c>
      <c r="J86" t="str">
        <f>VLOOKUP(表格1[[#This Row],[馬名]],'M2'!$A$4:$H$161,7,0)</f>
        <v>放頭</v>
      </c>
      <c r="K86">
        <v>3</v>
      </c>
      <c r="L86">
        <v>11</v>
      </c>
      <c r="M86">
        <v>10</v>
      </c>
      <c r="N86">
        <v>12</v>
      </c>
      <c r="O86">
        <v>5</v>
      </c>
      <c r="P86">
        <v>1</v>
      </c>
      <c r="Q86">
        <f t="shared" si="5"/>
        <v>0.14285714285714288</v>
      </c>
      <c r="R86">
        <v>135</v>
      </c>
      <c r="S86">
        <f>VLOOKUP(表格1[[#This Row],[負磅]],W!$A$1:$B$32,2,FALSE)</f>
        <v>-0.1</v>
      </c>
      <c r="T86" s="48" t="s">
        <v>29</v>
      </c>
      <c r="U86" s="34">
        <f>VLOOKUP(表格1[[#This Row],[騎師]],J!$A$1:$B$45,2,FALSE)</f>
        <v>0.16250000000000001</v>
      </c>
      <c r="V86" s="48" t="s">
        <v>45</v>
      </c>
      <c r="W86">
        <f>VLOOKUP(表格1[[#This Row],[練馬師]],T!$A$1:$B$23,2,FALSE)</f>
        <v>0.30263157894736842</v>
      </c>
      <c r="X86">
        <v>2</v>
      </c>
      <c r="Y86">
        <f>VLOOKUP(表格1[[#This Row],[檔位]],'1200M'!$A$1:$B$14,2,0)</f>
        <v>0.43</v>
      </c>
      <c r="Z86">
        <v>60</v>
      </c>
      <c r="AA86">
        <v>1</v>
      </c>
      <c r="AB86">
        <v>9.7200000000000006</v>
      </c>
      <c r="AD86">
        <v>0</v>
      </c>
      <c r="AE86">
        <v>5</v>
      </c>
      <c r="AG86">
        <v>0</v>
      </c>
      <c r="AH86" t="s">
        <v>71</v>
      </c>
      <c r="AI86">
        <v>105</v>
      </c>
      <c r="AK86" t="s">
        <v>278</v>
      </c>
    </row>
    <row r="87" spans="1:37" x14ac:dyDescent="0.25">
      <c r="A87" s="9" t="s">
        <v>275</v>
      </c>
      <c r="B87" s="8">
        <v>2</v>
      </c>
      <c r="C87" s="8" t="s">
        <v>279</v>
      </c>
      <c r="G87">
        <f t="shared" si="4"/>
        <v>0.39484699098692116</v>
      </c>
      <c r="H87">
        <f>VLOOKUP(表格1[[#This Row],[馬名]],Odds!$A$2:$E$115,4,0)</f>
        <v>11</v>
      </c>
      <c r="I87">
        <f>VLOOKUP(表格1[[#This Row],[馬名]],Odds!$A$2:$E$115,5,0)</f>
        <v>3.8</v>
      </c>
      <c r="J87" t="str">
        <f>VLOOKUP(表格1[[#This Row],[馬名]],'M2'!$A$4:$H$161,7,0)</f>
        <v>中前</v>
      </c>
      <c r="K87">
        <v>4</v>
      </c>
      <c r="L87">
        <v>6</v>
      </c>
      <c r="M87">
        <v>3</v>
      </c>
      <c r="N87">
        <v>10</v>
      </c>
      <c r="O87">
        <v>11</v>
      </c>
      <c r="P87">
        <v>4</v>
      </c>
      <c r="Q87">
        <f t="shared" si="5"/>
        <v>0.23571428571428574</v>
      </c>
      <c r="R87">
        <v>132</v>
      </c>
      <c r="S87">
        <f>VLOOKUP(表格1[[#This Row],[負磅]],W!$A$1:$B$32,2,FALSE)</f>
        <v>-7.0000000000000007E-2</v>
      </c>
      <c r="T87" s="8" t="s">
        <v>84</v>
      </c>
      <c r="U87">
        <f>VLOOKUP(表格1[[#This Row],[騎師]],J!$A$1:$B$45,2,FALSE)</f>
        <v>0.27648578811369506</v>
      </c>
      <c r="V87" s="8" t="s">
        <v>14</v>
      </c>
      <c r="W87">
        <f>VLOOKUP(表格1[[#This Row],[練馬師]],T!$A$1:$B$23,2,FALSE)</f>
        <v>0.26062322946175637</v>
      </c>
      <c r="X87">
        <v>8</v>
      </c>
      <c r="Y87">
        <f>VLOOKUP(表格1[[#This Row],[檔位]],'1200M'!$A$1:$B$14,2,0)</f>
        <v>0.17</v>
      </c>
      <c r="Z87">
        <v>57</v>
      </c>
      <c r="AA87">
        <v>1</v>
      </c>
      <c r="AB87">
        <v>9.69</v>
      </c>
      <c r="AD87">
        <v>70200</v>
      </c>
      <c r="AE87">
        <v>6</v>
      </c>
      <c r="AG87">
        <v>0</v>
      </c>
      <c r="AH87" t="s">
        <v>71</v>
      </c>
      <c r="AI87">
        <v>28</v>
      </c>
      <c r="AJ87" t="s">
        <v>254</v>
      </c>
      <c r="AK87" t="s">
        <v>281</v>
      </c>
    </row>
    <row r="88" spans="1:37" x14ac:dyDescent="0.25">
      <c r="A88" s="9" t="s">
        <v>275</v>
      </c>
      <c r="B88" s="8">
        <v>3</v>
      </c>
      <c r="C88" s="8" t="s">
        <v>282</v>
      </c>
      <c r="E88" s="8" t="s">
        <v>2371</v>
      </c>
      <c r="G88">
        <f t="shared" si="4"/>
        <v>0.47640336134453781</v>
      </c>
      <c r="H88">
        <f>VLOOKUP(表格1[[#This Row],[馬名]],Odds!$A$2:$E$115,4,0)</f>
        <v>5.4</v>
      </c>
      <c r="I88">
        <f>VLOOKUP(表格1[[#This Row],[馬名]],Odds!$A$2:$E$115,5,0)</f>
        <v>3.4</v>
      </c>
      <c r="J88" t="str">
        <f>VLOOKUP(表格1[[#This Row],[馬名]],'M2'!$A$4:$H$161,7,0)</f>
        <v>留後</v>
      </c>
      <c r="K88">
        <v>4</v>
      </c>
      <c r="L88">
        <v>3</v>
      </c>
      <c r="M88">
        <v>6</v>
      </c>
      <c r="N88">
        <v>6</v>
      </c>
      <c r="O88">
        <v>4</v>
      </c>
      <c r="P88">
        <v>6</v>
      </c>
      <c r="Q88">
        <f t="shared" si="5"/>
        <v>0.26428571428571429</v>
      </c>
      <c r="R88">
        <v>131</v>
      </c>
      <c r="S88">
        <f>VLOOKUP(表格1[[#This Row],[負磅]],W!$A$1:$B$32,2,FALSE)</f>
        <v>-0.06</v>
      </c>
      <c r="T88" s="8" t="s">
        <v>13</v>
      </c>
      <c r="U88">
        <f>VLOOKUP(表格1[[#This Row],[騎師]],J!$A$1:$B$45,2,FALSE)</f>
        <v>0.35058823529411764</v>
      </c>
      <c r="V88" s="8" t="s">
        <v>85</v>
      </c>
      <c r="W88">
        <f>VLOOKUP(表格1[[#This Row],[練馬師]],T!$A$1:$B$23,2,FALSE)</f>
        <v>0.34313725490196079</v>
      </c>
      <c r="X88">
        <v>7</v>
      </c>
      <c r="Y88">
        <f>VLOOKUP(表格1[[#This Row],[檔位]],'1200M'!$A$1:$B$14,2,0)</f>
        <v>0.16</v>
      </c>
      <c r="Z88">
        <v>56</v>
      </c>
      <c r="AA88">
        <v>1</v>
      </c>
      <c r="AB88">
        <v>9.48</v>
      </c>
      <c r="AD88">
        <v>70200</v>
      </c>
      <c r="AE88">
        <v>5</v>
      </c>
      <c r="AG88">
        <v>0</v>
      </c>
      <c r="AH88" t="s">
        <v>71</v>
      </c>
      <c r="AI88">
        <v>28</v>
      </c>
      <c r="AJ88" t="s">
        <v>284</v>
      </c>
      <c r="AK88" t="s">
        <v>285</v>
      </c>
    </row>
    <row r="89" spans="1:37" x14ac:dyDescent="0.25">
      <c r="A89" s="9" t="s">
        <v>275</v>
      </c>
      <c r="B89" s="8">
        <v>4</v>
      </c>
      <c r="C89" s="8" t="s">
        <v>286</v>
      </c>
      <c r="G89">
        <f t="shared" si="4"/>
        <v>0.35398442875248959</v>
      </c>
      <c r="H89">
        <f>VLOOKUP(表格1[[#This Row],[馬名]],Odds!$A$2:$E$115,4,0)</f>
        <v>14</v>
      </c>
      <c r="I89">
        <f>VLOOKUP(表格1[[#This Row],[馬名]],Odds!$A$2:$E$115,5,0)</f>
        <v>4.5999999999999996</v>
      </c>
      <c r="J89" t="str">
        <f>VLOOKUP(表格1[[#This Row],[馬名]],'M2'!$A$4:$H$161,7,0)</f>
        <v>中後</v>
      </c>
      <c r="K89">
        <v>3</v>
      </c>
      <c r="L89">
        <v>8</v>
      </c>
      <c r="M89">
        <v>12</v>
      </c>
      <c r="N89">
        <v>6</v>
      </c>
      <c r="O89">
        <v>5</v>
      </c>
      <c r="P89">
        <v>9</v>
      </c>
      <c r="Q89">
        <f t="shared" si="5"/>
        <v>0.19285714285714287</v>
      </c>
      <c r="R89">
        <v>130</v>
      </c>
      <c r="S89">
        <f>VLOOKUP(表格1[[#This Row],[負磅]],W!$A$1:$B$32,2,FALSE)</f>
        <v>-0.05</v>
      </c>
      <c r="T89" s="8" t="s">
        <v>63</v>
      </c>
      <c r="U89">
        <f>VLOOKUP(表格1[[#This Row],[騎師]],J!$A$1:$B$45,2,FALSE)</f>
        <v>0.26984126984126983</v>
      </c>
      <c r="V89" s="8" t="s">
        <v>184</v>
      </c>
      <c r="W89">
        <f>VLOOKUP(表格1[[#This Row],[練馬師]],T!$A$1:$B$23,2,FALSE)</f>
        <v>0.19391634980988592</v>
      </c>
      <c r="X89">
        <v>12</v>
      </c>
      <c r="Y89">
        <f>VLOOKUP(表格1[[#This Row],[檔位]],'1200M'!$A$1:$B$14,2,0)</f>
        <v>0.18</v>
      </c>
      <c r="Z89">
        <v>55</v>
      </c>
      <c r="AA89">
        <v>1</v>
      </c>
      <c r="AB89">
        <v>9.52</v>
      </c>
      <c r="AD89">
        <v>0</v>
      </c>
      <c r="AE89">
        <v>5</v>
      </c>
      <c r="AG89">
        <v>0</v>
      </c>
      <c r="AH89" t="s">
        <v>25</v>
      </c>
      <c r="AI89">
        <v>91</v>
      </c>
      <c r="AJ89" t="s">
        <v>287</v>
      </c>
      <c r="AK89" t="s">
        <v>288</v>
      </c>
    </row>
    <row r="90" spans="1:37" x14ac:dyDescent="0.25">
      <c r="A90" s="9" t="s">
        <v>275</v>
      </c>
      <c r="B90" s="8">
        <v>5</v>
      </c>
      <c r="C90" s="8" t="s">
        <v>289</v>
      </c>
      <c r="G90">
        <f t="shared" si="4"/>
        <v>0.46214693666586698</v>
      </c>
      <c r="H90">
        <f>VLOOKUP(表格1[[#This Row],[馬名]],Odds!$A$2:$E$115,4,0)</f>
        <v>6.8</v>
      </c>
      <c r="I90">
        <f>VLOOKUP(表格1[[#This Row],[馬名]],Odds!$A$2:$E$115,5,0)</f>
        <v>2.7</v>
      </c>
      <c r="J90" t="str">
        <f>VLOOKUP(表格1[[#This Row],[馬名]],'M2'!$A$4:$H$161,7,0)</f>
        <v>留後</v>
      </c>
      <c r="K90">
        <v>4</v>
      </c>
      <c r="L90">
        <v>1</v>
      </c>
      <c r="M90">
        <v>13</v>
      </c>
      <c r="N90">
        <v>8</v>
      </c>
      <c r="O90">
        <v>6</v>
      </c>
      <c r="P90">
        <v>1</v>
      </c>
      <c r="Q90">
        <f t="shared" si="5"/>
        <v>0.21428571428571433</v>
      </c>
      <c r="R90">
        <v>128</v>
      </c>
      <c r="S90">
        <f>VLOOKUP(表格1[[#This Row],[負磅]],W!$A$1:$B$32,2,FALSE)</f>
        <v>-2.9999999999999898E-2</v>
      </c>
      <c r="T90" s="8" t="s">
        <v>93</v>
      </c>
      <c r="U90">
        <f>VLOOKUP(表格1[[#This Row],[騎師]],J!$A$1:$B$45,2,FALSE)</f>
        <v>0.24770642201834864</v>
      </c>
      <c r="V90" s="8" t="s">
        <v>166</v>
      </c>
      <c r="W90">
        <f>VLOOKUP(表格1[[#This Row],[練馬師]],T!$A$1:$B$23,2,FALSE)</f>
        <v>0.17183098591549295</v>
      </c>
      <c r="X90">
        <v>4</v>
      </c>
      <c r="Y90">
        <f>VLOOKUP(表格1[[#This Row],[檔位]],'1200M'!$A$1:$B$14,2,0)</f>
        <v>0.38</v>
      </c>
      <c r="Z90">
        <v>53</v>
      </c>
      <c r="AA90">
        <v>1</v>
      </c>
      <c r="AB90">
        <v>9.49</v>
      </c>
      <c r="AD90">
        <v>70200</v>
      </c>
      <c r="AE90">
        <v>5</v>
      </c>
      <c r="AG90">
        <v>0</v>
      </c>
      <c r="AH90" t="s">
        <v>76</v>
      </c>
      <c r="AI90">
        <v>21</v>
      </c>
      <c r="AJ90" t="s">
        <v>124</v>
      </c>
      <c r="AK90" t="s">
        <v>291</v>
      </c>
    </row>
    <row r="91" spans="1:37" x14ac:dyDescent="0.25">
      <c r="A91" s="9" t="s">
        <v>275</v>
      </c>
      <c r="B91" s="8">
        <v>6</v>
      </c>
      <c r="C91" s="8" t="s">
        <v>292</v>
      </c>
      <c r="E91" s="8" t="s">
        <v>2371</v>
      </c>
      <c r="G91">
        <f t="shared" si="4"/>
        <v>0.52072607655502401</v>
      </c>
      <c r="H91">
        <f>VLOOKUP(表格1[[#This Row],[馬名]],Odds!$A$2:$E$115,4,0)</f>
        <v>10</v>
      </c>
      <c r="I91">
        <f>VLOOKUP(表格1[[#This Row],[馬名]],Odds!$A$2:$E$115,5,0)</f>
        <v>4.7</v>
      </c>
      <c r="J91" t="str">
        <f>VLOOKUP(表格1[[#This Row],[馬名]],'M2'!$A$4:$H$161,7,0)</f>
        <v>放頭</v>
      </c>
      <c r="K91">
        <v>4</v>
      </c>
      <c r="L91">
        <v>2</v>
      </c>
      <c r="M91">
        <v>1</v>
      </c>
      <c r="N91">
        <v>7</v>
      </c>
      <c r="O91">
        <v>1</v>
      </c>
      <c r="P91">
        <v>6</v>
      </c>
      <c r="Q91">
        <f t="shared" si="5"/>
        <v>0.3</v>
      </c>
      <c r="R91">
        <v>126</v>
      </c>
      <c r="S91">
        <f>VLOOKUP(表格1[[#This Row],[負磅]],W!$A$1:$B$32,2,FALSE)</f>
        <v>-9.99999999999991E-3</v>
      </c>
      <c r="T91" s="8" t="s">
        <v>101</v>
      </c>
      <c r="U91">
        <f>VLOOKUP(表格1[[#This Row],[騎師]],J!$A$1:$B$45,2,FALSE)</f>
        <v>0.21022727272727273</v>
      </c>
      <c r="V91" s="8" t="s">
        <v>89</v>
      </c>
      <c r="W91">
        <f>VLOOKUP(表格1[[#This Row],[練馬師]],T!$A$1:$B$23,2,FALSE)</f>
        <v>0.25219298245614036</v>
      </c>
      <c r="X91">
        <v>9</v>
      </c>
      <c r="Y91">
        <f>VLOOKUP(表格1[[#This Row],[檔位]],'1200M'!$A$1:$B$14,2,0)</f>
        <v>0.23</v>
      </c>
      <c r="Z91">
        <v>51</v>
      </c>
      <c r="AA91">
        <v>1</v>
      </c>
      <c r="AB91">
        <v>10.24</v>
      </c>
      <c r="AD91">
        <v>0</v>
      </c>
      <c r="AE91">
        <v>4</v>
      </c>
      <c r="AG91">
        <v>0</v>
      </c>
      <c r="AH91" t="s">
        <v>71</v>
      </c>
      <c r="AI91">
        <v>87</v>
      </c>
      <c r="AJ91" t="s">
        <v>147</v>
      </c>
      <c r="AK91" t="s">
        <v>294</v>
      </c>
    </row>
    <row r="92" spans="1:37" x14ac:dyDescent="0.25">
      <c r="A92" s="9" t="s">
        <v>275</v>
      </c>
      <c r="B92" s="8">
        <v>7</v>
      </c>
      <c r="C92" s="8" t="s">
        <v>295</v>
      </c>
      <c r="G92">
        <f t="shared" si="4"/>
        <v>0.57431336405529954</v>
      </c>
      <c r="H92">
        <f>VLOOKUP(表格1[[#This Row],[馬名]],Odds!$A$2:$E$115,4,0)</f>
        <v>9.5</v>
      </c>
      <c r="I92">
        <f>VLOOKUP(表格1[[#This Row],[馬名]],Odds!$A$2:$E$115,5,0)</f>
        <v>3.4</v>
      </c>
      <c r="J92" t="str">
        <f>VLOOKUP(表格1[[#This Row],[馬名]],'M2'!$A$4:$H$161,7,0)</f>
        <v>中後</v>
      </c>
      <c r="K92">
        <v>4</v>
      </c>
      <c r="L92">
        <v>5</v>
      </c>
      <c r="M92">
        <v>4</v>
      </c>
      <c r="N92">
        <v>2</v>
      </c>
      <c r="O92">
        <v>7</v>
      </c>
      <c r="P92">
        <v>7</v>
      </c>
      <c r="Q92">
        <f t="shared" si="5"/>
        <v>0.29285714285714293</v>
      </c>
      <c r="R92">
        <v>125</v>
      </c>
      <c r="S92">
        <f>VLOOKUP(表格1[[#This Row],[負磅]],W!$A$1:$B$32,2,FALSE)</f>
        <v>0</v>
      </c>
      <c r="T92" s="8" t="s">
        <v>121</v>
      </c>
      <c r="U92">
        <f>VLOOKUP(表格1[[#This Row],[騎師]],J!$A$1:$B$45,2,FALSE)</f>
        <v>0.2857142857142857</v>
      </c>
      <c r="V92" s="8" t="s">
        <v>64</v>
      </c>
      <c r="W92">
        <f>VLOOKUP(表格1[[#This Row],[練馬師]],T!$A$1:$B$23,2,FALSE)</f>
        <v>0.22580645161290322</v>
      </c>
      <c r="X92">
        <v>3</v>
      </c>
      <c r="Y92">
        <f>VLOOKUP(表格1[[#This Row],[檔位]],'1200M'!$A$1:$B$14,2,0)</f>
        <v>0.32</v>
      </c>
      <c r="Z92">
        <v>50</v>
      </c>
      <c r="AA92">
        <v>1</v>
      </c>
      <c r="AB92">
        <v>9.9499999999999993</v>
      </c>
      <c r="AD92">
        <v>0</v>
      </c>
      <c r="AE92">
        <v>6</v>
      </c>
      <c r="AG92">
        <v>-3</v>
      </c>
      <c r="AH92" t="s">
        <v>71</v>
      </c>
      <c r="AI92">
        <v>119</v>
      </c>
      <c r="AJ92" t="s">
        <v>297</v>
      </c>
      <c r="AK92" t="s">
        <v>298</v>
      </c>
    </row>
    <row r="93" spans="1:37" x14ac:dyDescent="0.25">
      <c r="A93" s="9" t="s">
        <v>275</v>
      </c>
      <c r="B93" s="8">
        <v>8</v>
      </c>
      <c r="C93" s="8" t="s">
        <v>299</v>
      </c>
      <c r="G93">
        <f t="shared" si="4"/>
        <v>0.51235386266526939</v>
      </c>
      <c r="H93">
        <f>VLOOKUP(表格1[[#This Row],[馬名]],Odds!$A$2:$E$115,4,0)</f>
        <v>7.7</v>
      </c>
      <c r="I93">
        <f>VLOOKUP(表格1[[#This Row],[馬名]],Odds!$A$2:$E$115,5,0)</f>
        <v>2.4</v>
      </c>
      <c r="J93" t="str">
        <f>VLOOKUP(表格1[[#This Row],[馬名]],'M2'!$A$4:$H$161,7,0)</f>
        <v>中前</v>
      </c>
      <c r="K93">
        <v>2</v>
      </c>
      <c r="L93">
        <v>3</v>
      </c>
      <c r="M93">
        <v>4</v>
      </c>
      <c r="N93">
        <v>6</v>
      </c>
      <c r="O93">
        <v>6</v>
      </c>
      <c r="P93">
        <v>4</v>
      </c>
      <c r="Q93">
        <f t="shared" si="5"/>
        <v>0.29285714285714293</v>
      </c>
      <c r="R93">
        <v>122</v>
      </c>
      <c r="S93">
        <f>VLOOKUP(表格1[[#This Row],[負磅]],W!$A$1:$B$32,2,FALSE)</f>
        <v>0.03</v>
      </c>
      <c r="T93" s="8" t="s">
        <v>110</v>
      </c>
      <c r="U93">
        <f>VLOOKUP(表格1[[#This Row],[騎師]],J!$A$1:$B$45,2,FALSE)</f>
        <v>0.16796875</v>
      </c>
      <c r="V93" s="8" t="s">
        <v>24</v>
      </c>
      <c r="W93">
        <f>VLOOKUP(表格1[[#This Row],[練馬師]],T!$A$1:$B$23,2,FALSE)</f>
        <v>0.23702031602708803</v>
      </c>
      <c r="X93">
        <v>11</v>
      </c>
      <c r="Y93">
        <f>VLOOKUP(表格1[[#This Row],[檔位]],'1200M'!$A$1:$B$14,2,0)</f>
        <v>0.17</v>
      </c>
      <c r="Z93">
        <v>49</v>
      </c>
      <c r="AA93">
        <v>1</v>
      </c>
      <c r="AB93">
        <v>9.31</v>
      </c>
      <c r="AD93">
        <v>245700</v>
      </c>
      <c r="AE93">
        <v>5</v>
      </c>
      <c r="AG93">
        <v>0</v>
      </c>
      <c r="AH93" t="s">
        <v>25</v>
      </c>
      <c r="AI93">
        <v>28</v>
      </c>
      <c r="AJ93" t="s">
        <v>16</v>
      </c>
      <c r="AK93" t="s">
        <v>301</v>
      </c>
    </row>
    <row r="94" spans="1:37" x14ac:dyDescent="0.25">
      <c r="A94" s="9" t="s">
        <v>275</v>
      </c>
      <c r="B94" s="8">
        <v>9</v>
      </c>
      <c r="C94" s="8" t="s">
        <v>302</v>
      </c>
      <c r="G94">
        <f t="shared" si="4"/>
        <v>0.46288021491782549</v>
      </c>
      <c r="H94">
        <f>VLOOKUP(表格1[[#This Row],[馬名]],Odds!$A$2:$E$115,4,0)</f>
        <v>17</v>
      </c>
      <c r="I94">
        <f>VLOOKUP(表格1[[#This Row],[馬名]],Odds!$A$2:$E$115,5,0)</f>
        <v>5.4</v>
      </c>
      <c r="J94" t="str">
        <f>VLOOKUP(表格1[[#This Row],[馬名]],'M2'!$A$4:$H$161,7,0)</f>
        <v>放頭</v>
      </c>
      <c r="K94">
        <v>12</v>
      </c>
      <c r="L94">
        <v>6</v>
      </c>
      <c r="M94">
        <v>9</v>
      </c>
      <c r="N94">
        <v>10</v>
      </c>
      <c r="O94">
        <v>5</v>
      </c>
      <c r="P94">
        <v>13</v>
      </c>
      <c r="Q94">
        <f t="shared" si="5"/>
        <v>0.1357142857142857</v>
      </c>
      <c r="R94">
        <v>123</v>
      </c>
      <c r="S94">
        <f>VLOOKUP(表格1[[#This Row],[負磅]],W!$A$1:$B$32,2,FALSE)</f>
        <v>0.02</v>
      </c>
      <c r="T94" s="8" t="s">
        <v>38</v>
      </c>
      <c r="U94">
        <f>VLOOKUP(表格1[[#This Row],[騎師]],J!$A$1:$B$45,2,FALSE)</f>
        <v>0.3125</v>
      </c>
      <c r="V94" s="8" t="s">
        <v>138</v>
      </c>
      <c r="W94">
        <f>VLOOKUP(表格1[[#This Row],[練馬師]],T!$A$1:$B$23,2,FALSE)</f>
        <v>0.27138643067846607</v>
      </c>
      <c r="X94">
        <v>5</v>
      </c>
      <c r="Y94">
        <f>VLOOKUP(表格1[[#This Row],[檔位]],'1200M'!$A$1:$B$14,2,0)</f>
        <v>0.33</v>
      </c>
      <c r="Z94">
        <v>48</v>
      </c>
      <c r="AA94">
        <v>1</v>
      </c>
      <c r="AB94">
        <v>10.16</v>
      </c>
      <c r="AD94">
        <v>0</v>
      </c>
      <c r="AE94">
        <v>5</v>
      </c>
      <c r="AG94">
        <v>-3</v>
      </c>
      <c r="AH94" t="s">
        <v>76</v>
      </c>
      <c r="AI94">
        <v>91</v>
      </c>
      <c r="AK94" t="s">
        <v>304</v>
      </c>
    </row>
    <row r="95" spans="1:37" x14ac:dyDescent="0.25">
      <c r="A95" s="9" t="s">
        <v>275</v>
      </c>
      <c r="B95" s="8">
        <v>10</v>
      </c>
      <c r="C95" s="8" t="s">
        <v>305</v>
      </c>
      <c r="G95">
        <f t="shared" si="4"/>
        <v>0.39533524766690598</v>
      </c>
      <c r="H95">
        <f>VLOOKUP(表格1[[#This Row],[馬名]],Odds!$A$2:$E$115,4,0)</f>
        <v>21</v>
      </c>
      <c r="I95">
        <f>VLOOKUP(表格1[[#This Row],[馬名]],Odds!$A$2:$E$115,5,0)</f>
        <v>5.6</v>
      </c>
      <c r="J95" t="str">
        <f>VLOOKUP(表格1[[#This Row],[馬名]],'M2'!$A$4:$H$161,7,0)</f>
        <v>留後</v>
      </c>
      <c r="K95">
        <v>7</v>
      </c>
      <c r="L95">
        <v>10</v>
      </c>
      <c r="M95">
        <v>6</v>
      </c>
      <c r="N95">
        <v>11</v>
      </c>
      <c r="O95">
        <v>13</v>
      </c>
      <c r="P95">
        <v>8</v>
      </c>
      <c r="Q95">
        <f t="shared" si="5"/>
        <v>0.15714285714285714</v>
      </c>
      <c r="R95">
        <v>122</v>
      </c>
      <c r="S95">
        <f>VLOOKUP(表格1[[#This Row],[負磅]],W!$A$1:$B$32,2,FALSE)</f>
        <v>0.03</v>
      </c>
      <c r="T95" s="8" t="s">
        <v>44</v>
      </c>
      <c r="U95">
        <f>VLOOKUP(表格1[[#This Row],[騎師]],J!$A$1:$B$45,2,FALSE)</f>
        <v>0.23809523809523808</v>
      </c>
      <c r="V95" s="8" t="s">
        <v>145</v>
      </c>
      <c r="W95">
        <f>VLOOKUP(表格1[[#This Row],[練馬師]],T!$A$1:$B$23,2,FALSE)</f>
        <v>0.17587939698492464</v>
      </c>
      <c r="X95">
        <v>6</v>
      </c>
      <c r="Y95">
        <f>VLOOKUP(表格1[[#This Row],[檔位]],'1200M'!$A$1:$B$14,2,0)</f>
        <v>0.21</v>
      </c>
      <c r="Z95">
        <v>47</v>
      </c>
      <c r="AA95">
        <v>1</v>
      </c>
      <c r="AB95">
        <v>10.26</v>
      </c>
      <c r="AD95">
        <v>0</v>
      </c>
      <c r="AE95">
        <v>5</v>
      </c>
      <c r="AG95">
        <v>-1</v>
      </c>
      <c r="AH95" t="s">
        <v>25</v>
      </c>
      <c r="AI95">
        <v>21</v>
      </c>
      <c r="AJ95" t="s">
        <v>147</v>
      </c>
      <c r="AK95" t="s">
        <v>307</v>
      </c>
    </row>
    <row r="96" spans="1:37" x14ac:dyDescent="0.25">
      <c r="A96" s="9" t="s">
        <v>275</v>
      </c>
      <c r="B96" s="8">
        <v>11</v>
      </c>
      <c r="C96" s="8" t="s">
        <v>308</v>
      </c>
      <c r="G96">
        <f t="shared" si="4"/>
        <v>0.50731221548111993</v>
      </c>
      <c r="H96">
        <f>VLOOKUP(表格1[[#This Row],[馬名]],Odds!$A$2:$E$115,4,0)</f>
        <v>17</v>
      </c>
      <c r="I96">
        <f>VLOOKUP(表格1[[#This Row],[馬名]],Odds!$A$2:$E$115,5,0)</f>
        <v>2.8</v>
      </c>
      <c r="J96" t="str">
        <f>VLOOKUP(表格1[[#This Row],[馬名]],'M2'!$A$4:$H$161,7,0)</f>
        <v>中後</v>
      </c>
      <c r="K96">
        <v>5</v>
      </c>
      <c r="L96">
        <v>9</v>
      </c>
      <c r="M96">
        <v>2</v>
      </c>
      <c r="N96">
        <v>5</v>
      </c>
      <c r="O96">
        <v>6</v>
      </c>
      <c r="P96">
        <v>6</v>
      </c>
      <c r="Q96">
        <f t="shared" si="5"/>
        <v>0.25</v>
      </c>
      <c r="R96">
        <v>117</v>
      </c>
      <c r="S96">
        <f>VLOOKUP(表格1[[#This Row],[負磅]],W!$A$1:$B$32,2,FALSE)</f>
        <v>0.08</v>
      </c>
      <c r="T96" s="8" t="s">
        <v>34</v>
      </c>
      <c r="U96">
        <f>VLOOKUP(表格1[[#This Row],[騎師]],J!$A$1:$B$45,2,FALSE)</f>
        <v>0.20163487738419619</v>
      </c>
      <c r="V96" s="8" t="s">
        <v>94</v>
      </c>
      <c r="W96">
        <f>VLOOKUP(表格1[[#This Row],[練馬師]],T!$A$1:$B$23,2,FALSE)</f>
        <v>0.29607250755287007</v>
      </c>
      <c r="X96">
        <v>10</v>
      </c>
      <c r="Y96">
        <f>VLOOKUP(表格1[[#This Row],[檔位]],'1200M'!$A$1:$B$14,2,0)</f>
        <v>7.0000000000000007E-2</v>
      </c>
      <c r="Z96">
        <v>42</v>
      </c>
      <c r="AA96">
        <v>1</v>
      </c>
      <c r="AB96">
        <v>9.75</v>
      </c>
      <c r="AD96">
        <v>40950</v>
      </c>
      <c r="AE96">
        <v>5</v>
      </c>
      <c r="AG96">
        <v>0</v>
      </c>
      <c r="AH96" t="s">
        <v>76</v>
      </c>
      <c r="AI96">
        <v>21</v>
      </c>
      <c r="AJ96" t="s">
        <v>191</v>
      </c>
      <c r="AK96" t="s">
        <v>310</v>
      </c>
    </row>
    <row r="97" spans="1:37" x14ac:dyDescent="0.25">
      <c r="A97" s="9" t="s">
        <v>275</v>
      </c>
      <c r="B97" s="8">
        <v>12</v>
      </c>
      <c r="C97" s="8" t="s">
        <v>311</v>
      </c>
      <c r="F97" s="8" t="s">
        <v>2372</v>
      </c>
      <c r="G97">
        <f t="shared" si="4"/>
        <v>0.59034278130628492</v>
      </c>
      <c r="H97">
        <f>VLOOKUP(表格1[[#This Row],[馬名]],Odds!$A$2:$E$115,4,0)</f>
        <v>15</v>
      </c>
      <c r="I97">
        <f>VLOOKUP(表格1[[#This Row],[馬名]],Odds!$A$2:$E$115,5,0)</f>
        <v>3.6</v>
      </c>
      <c r="J97" t="str">
        <f>VLOOKUP(表格1[[#This Row],[馬名]],'M2'!$A$4:$H$161,7,0)</f>
        <v>放頭</v>
      </c>
      <c r="K97">
        <v>10</v>
      </c>
      <c r="L97">
        <v>4</v>
      </c>
      <c r="M97">
        <v>6</v>
      </c>
      <c r="N97">
        <v>6</v>
      </c>
      <c r="O97">
        <v>8</v>
      </c>
      <c r="Q97">
        <f t="shared" si="5"/>
        <v>0.21428571428571427</v>
      </c>
      <c r="R97">
        <v>117</v>
      </c>
      <c r="S97">
        <f>VLOOKUP(表格1[[#This Row],[負磅]],W!$A$1:$B$32,2,FALSE)</f>
        <v>0.08</v>
      </c>
      <c r="T97" s="8" t="s">
        <v>150</v>
      </c>
      <c r="U97">
        <f>VLOOKUP(表格1[[#This Row],[騎師]],J!$A$1:$B$45,2,FALSE)</f>
        <v>0.21897810218978103</v>
      </c>
      <c r="V97" s="8" t="s">
        <v>35</v>
      </c>
      <c r="W97">
        <f>VLOOKUP(表格1[[#This Row],[練馬師]],T!$A$1:$B$23,2,FALSE)</f>
        <v>0.22121212121212122</v>
      </c>
      <c r="X97">
        <v>1</v>
      </c>
      <c r="Y97">
        <f>VLOOKUP(表格1[[#This Row],[檔位]],'1200M'!$A$1:$B$14,2,0)</f>
        <v>0.41</v>
      </c>
      <c r="Z97">
        <v>42</v>
      </c>
      <c r="AA97">
        <v>1</v>
      </c>
      <c r="AB97">
        <v>10.02</v>
      </c>
      <c r="AD97">
        <v>0</v>
      </c>
      <c r="AE97">
        <v>5</v>
      </c>
      <c r="AG97">
        <v>-4</v>
      </c>
      <c r="AH97" t="s">
        <v>71</v>
      </c>
      <c r="AI97">
        <v>151</v>
      </c>
      <c r="AJ97" t="s">
        <v>235</v>
      </c>
      <c r="AK97" t="s">
        <v>313</v>
      </c>
    </row>
    <row r="99" spans="1:37" x14ac:dyDescent="0.25">
      <c r="A99" s="11" t="s">
        <v>314</v>
      </c>
      <c r="B99" s="8" t="str">
        <f>VLOOKUP(表格1[[#This Row],[場]],Raceinfo!$A$1:$C$9,3,0)</f>
        <v xml:space="preserve"> 第三班</v>
      </c>
      <c r="C99" s="8" t="str">
        <f>VLOOKUP(表格1[[#This Row],[場]],Raceinfo!$A$1:$C$9,2,0)</f>
        <v xml:space="preserve"> 1200米</v>
      </c>
    </row>
    <row r="100" spans="1:37" x14ac:dyDescent="0.25">
      <c r="A100" s="11" t="s">
        <v>314</v>
      </c>
      <c r="B100" s="8">
        <v>1</v>
      </c>
      <c r="C100" s="8" t="s">
        <v>315</v>
      </c>
      <c r="G100">
        <f t="shared" ref="G100:G125" si="6">Q100+S100+(U100*0.3)+(W100*0.3)+(Y100*0.4)+AF100</f>
        <v>0.3399471923565936</v>
      </c>
      <c r="H100">
        <f>VLOOKUP(表格1[[#This Row],[馬名]],Odds!$A$2:$E$115,4,0)</f>
        <v>17</v>
      </c>
      <c r="I100">
        <f>VLOOKUP(表格1[[#This Row],[馬名]],Odds!$A$2:$E$115,5,0)</f>
        <v>4.5</v>
      </c>
      <c r="J100" t="str">
        <f>VLOOKUP(表格1[[#This Row],[馬名]],'M2'!$A$4:$H$161,7,0)</f>
        <v>中前</v>
      </c>
      <c r="K100">
        <v>6</v>
      </c>
      <c r="L100">
        <v>4</v>
      </c>
      <c r="M100">
        <v>5</v>
      </c>
      <c r="N100">
        <v>3</v>
      </c>
      <c r="O100">
        <v>6</v>
      </c>
      <c r="P100">
        <v>6</v>
      </c>
      <c r="Q100">
        <f t="shared" ref="Q100:Q125" si="7">((1-(K100/14))*0.1*IF(K100&lt;&gt;0,1,0)) + ((1-(L100/14))*0.1*IF(L100&lt;&gt;0,1,0)) + ((1-(M100/14))*0.1*IF(M100&lt;&gt;0,1,0)) + ((1-(N100/14))*0.1*IF(N100&lt;&gt;0,1,0))</f>
        <v>0.27142857142857146</v>
      </c>
      <c r="R100">
        <v>134</v>
      </c>
      <c r="S100">
        <f>VLOOKUP(表格1[[#This Row],[負磅]],W!$A$1:$B$32,2,FALSE)</f>
        <v>-0.09</v>
      </c>
      <c r="T100" s="8" t="s">
        <v>316</v>
      </c>
      <c r="U100">
        <f>VLOOKUP(表格1[[#This Row],[騎師]],J!$A$1:$B$45,2,FALSE)</f>
        <v>0.1165644171779141</v>
      </c>
      <c r="V100" s="8" t="s">
        <v>166</v>
      </c>
      <c r="W100">
        <f>VLOOKUP(表格1[[#This Row],[練馬師]],T!$A$1:$B$23,2,FALSE)</f>
        <v>0.17183098591549295</v>
      </c>
      <c r="X100">
        <v>12</v>
      </c>
      <c r="Y100">
        <f>VLOOKUP(表格1[[#This Row],[檔位]],'1200M'!$A$1:$B$14,2,0)</f>
        <v>0.18</v>
      </c>
      <c r="Z100">
        <v>76</v>
      </c>
      <c r="AA100">
        <v>1</v>
      </c>
      <c r="AB100">
        <v>9.2799999999999994</v>
      </c>
      <c r="AD100">
        <v>37200</v>
      </c>
      <c r="AE100">
        <v>6</v>
      </c>
      <c r="AF100">
        <f>VLOOKUP(表格1[[#This Row],[馬齡]],SPB!$A$1:$B$9,2,FALSE)</f>
        <v>0</v>
      </c>
      <c r="AG100">
        <v>-1</v>
      </c>
      <c r="AH100" t="s">
        <v>76</v>
      </c>
      <c r="AI100">
        <v>21</v>
      </c>
      <c r="AJ100" t="s">
        <v>208</v>
      </c>
      <c r="AK100" t="s">
        <v>318</v>
      </c>
    </row>
    <row r="101" spans="1:37" x14ac:dyDescent="0.25">
      <c r="A101" s="11" t="s">
        <v>314</v>
      </c>
      <c r="B101" s="8">
        <v>2</v>
      </c>
      <c r="C101" s="8" t="s">
        <v>319</v>
      </c>
      <c r="G101">
        <f t="shared" si="6"/>
        <v>0.37846136265547142</v>
      </c>
      <c r="H101">
        <f>VLOOKUP(表格1[[#This Row],[馬名]],Odds!$A$2:$E$115,4,0)</f>
        <v>18</v>
      </c>
      <c r="I101">
        <f>VLOOKUP(表格1[[#This Row],[馬名]],Odds!$A$2:$E$115,5,0)</f>
        <v>7</v>
      </c>
      <c r="J101" t="str">
        <f>VLOOKUP(表格1[[#This Row],[馬名]],'M2'!$A$4:$H$161,7,0)</f>
        <v>中前</v>
      </c>
      <c r="K101">
        <v>10</v>
      </c>
      <c r="L101">
        <v>6</v>
      </c>
      <c r="M101">
        <v>2</v>
      </c>
      <c r="N101">
        <v>6</v>
      </c>
      <c r="O101">
        <v>1</v>
      </c>
      <c r="P101">
        <v>2</v>
      </c>
      <c r="Q101">
        <f t="shared" si="7"/>
        <v>0.22857142857142856</v>
      </c>
      <c r="R101">
        <v>132</v>
      </c>
      <c r="S101">
        <f>VLOOKUP(表格1[[#This Row],[負磅]],W!$A$1:$B$32,2,FALSE)</f>
        <v>-7.0000000000000007E-2</v>
      </c>
      <c r="T101" s="8" t="s">
        <v>101</v>
      </c>
      <c r="U101">
        <f>VLOOKUP(表格1[[#This Row],[騎師]],J!$A$1:$B$45,2,FALSE)</f>
        <v>0.21022727272727273</v>
      </c>
      <c r="V101" s="8" t="s">
        <v>94</v>
      </c>
      <c r="W101">
        <f>VLOOKUP(表格1[[#This Row],[練馬師]],T!$A$1:$B$23,2,FALSE)</f>
        <v>0.29607250755287007</v>
      </c>
      <c r="X101">
        <v>8</v>
      </c>
      <c r="Y101">
        <f>VLOOKUP(表格1[[#This Row],[檔位]],'1200M'!$A$1:$B$14,2,0)</f>
        <v>0.17</v>
      </c>
      <c r="Z101">
        <v>74</v>
      </c>
      <c r="AA101">
        <v>1</v>
      </c>
      <c r="AB101">
        <v>9.24</v>
      </c>
      <c r="AD101">
        <v>0</v>
      </c>
      <c r="AE101">
        <v>6</v>
      </c>
      <c r="AF101">
        <f>VLOOKUP(表格1[[#This Row],[馬齡]],SPB!$A$1:$B$9,2,FALSE)</f>
        <v>0</v>
      </c>
      <c r="AG101">
        <v>-1</v>
      </c>
      <c r="AH101">
        <v>1</v>
      </c>
      <c r="AI101">
        <v>21</v>
      </c>
      <c r="AJ101" t="s">
        <v>321</v>
      </c>
      <c r="AK101" t="s">
        <v>322</v>
      </c>
    </row>
    <row r="102" spans="1:37" x14ac:dyDescent="0.25">
      <c r="A102" s="11" t="s">
        <v>314</v>
      </c>
      <c r="B102" s="8">
        <v>3</v>
      </c>
      <c r="C102" s="8" t="s">
        <v>323</v>
      </c>
      <c r="G102">
        <f t="shared" si="6"/>
        <v>0.35540870079905301</v>
      </c>
      <c r="H102">
        <f>VLOOKUP(表格1[[#This Row],[馬名]],Odds!$A$2:$E$115,4,0)</f>
        <v>9.9</v>
      </c>
      <c r="I102">
        <f>VLOOKUP(表格1[[#This Row],[馬名]],Odds!$A$2:$E$115,5,0)</f>
        <v>3.9</v>
      </c>
      <c r="J102" t="str">
        <f>VLOOKUP(表格1[[#This Row],[馬名]],'M2'!$A$4:$H$161,7,0)</f>
        <v>中前</v>
      </c>
      <c r="K102">
        <v>5</v>
      </c>
      <c r="L102">
        <v>8</v>
      </c>
      <c r="M102">
        <v>1</v>
      </c>
      <c r="Q102">
        <f t="shared" si="7"/>
        <v>0.2</v>
      </c>
      <c r="R102">
        <v>132</v>
      </c>
      <c r="S102">
        <f>VLOOKUP(表格1[[#This Row],[負磅]],W!$A$1:$B$32,2,FALSE)</f>
        <v>-7.0000000000000007E-2</v>
      </c>
      <c r="T102" s="8" t="s">
        <v>93</v>
      </c>
      <c r="U102">
        <f>VLOOKUP(表格1[[#This Row],[騎師]],J!$A$1:$B$45,2,FALSE)</f>
        <v>0.24770642201834864</v>
      </c>
      <c r="V102" s="8" t="s">
        <v>80</v>
      </c>
      <c r="W102">
        <f>VLOOKUP(表格1[[#This Row],[練馬師]],T!$A$1:$B$23,2,FALSE)</f>
        <v>0.29032258064516131</v>
      </c>
      <c r="X102">
        <v>7</v>
      </c>
      <c r="Y102">
        <f>VLOOKUP(表格1[[#This Row],[檔位]],'1200M'!$A$1:$B$14,2,0)</f>
        <v>0.16</v>
      </c>
      <c r="Z102">
        <v>74</v>
      </c>
      <c r="AA102">
        <v>1</v>
      </c>
      <c r="AB102">
        <v>9.7899999999999991</v>
      </c>
      <c r="AD102">
        <v>0</v>
      </c>
      <c r="AE102">
        <v>4</v>
      </c>
      <c r="AF102">
        <v>0</v>
      </c>
      <c r="AG102">
        <v>0</v>
      </c>
      <c r="AH102" t="s">
        <v>76</v>
      </c>
      <c r="AI102">
        <v>217</v>
      </c>
      <c r="AJ102" t="s">
        <v>16</v>
      </c>
      <c r="AK102" t="s">
        <v>274</v>
      </c>
    </row>
    <row r="103" spans="1:37" x14ac:dyDescent="0.25">
      <c r="A103" s="11" t="s">
        <v>314</v>
      </c>
      <c r="B103" s="8">
        <v>4</v>
      </c>
      <c r="C103" s="8" t="s">
        <v>325</v>
      </c>
      <c r="G103">
        <f t="shared" si="6"/>
        <v>0.36753947368421064</v>
      </c>
      <c r="H103">
        <f>VLOOKUP(表格1[[#This Row],[馬名]],Odds!$A$2:$E$115,4,0)</f>
        <v>15</v>
      </c>
      <c r="I103">
        <f>VLOOKUP(表格1[[#This Row],[馬名]],Odds!$A$2:$E$115,5,0)</f>
        <v>3.8</v>
      </c>
      <c r="J103" t="str">
        <f>VLOOKUP(表格1[[#This Row],[馬名]],'M2'!$A$4:$H$161,7,0)</f>
        <v>放頭</v>
      </c>
      <c r="K103">
        <v>2</v>
      </c>
      <c r="L103">
        <v>1</v>
      </c>
      <c r="M103">
        <v>11</v>
      </c>
      <c r="N103">
        <v>7</v>
      </c>
      <c r="O103">
        <v>10</v>
      </c>
      <c r="P103">
        <v>5</v>
      </c>
      <c r="Q103">
        <f t="shared" si="7"/>
        <v>0.25000000000000006</v>
      </c>
      <c r="R103">
        <v>130</v>
      </c>
      <c r="S103">
        <f>VLOOKUP(表格1[[#This Row],[負磅]],W!$A$1:$B$32,2,FALSE)</f>
        <v>-0.05</v>
      </c>
      <c r="T103" s="48" t="s">
        <v>29</v>
      </c>
      <c r="U103" s="34">
        <f>VLOOKUP(表格1[[#This Row],[騎師]],J!$A$1:$B$45,2,FALSE)</f>
        <v>0.16250000000000001</v>
      </c>
      <c r="V103" s="48" t="s">
        <v>45</v>
      </c>
      <c r="W103">
        <f>VLOOKUP(表格1[[#This Row],[練馬師]],T!$A$1:$B$23,2,FALSE)</f>
        <v>0.30263157894736842</v>
      </c>
      <c r="X103">
        <v>10</v>
      </c>
      <c r="Y103">
        <f>VLOOKUP(表格1[[#This Row],[檔位]],'1200M'!$A$1:$B$14,2,0)</f>
        <v>7.0000000000000007E-2</v>
      </c>
      <c r="Z103">
        <v>72</v>
      </c>
      <c r="AA103">
        <v>1</v>
      </c>
      <c r="AB103">
        <v>9.6199999999999992</v>
      </c>
      <c r="AD103">
        <v>0</v>
      </c>
      <c r="AE103">
        <v>5</v>
      </c>
      <c r="AF103">
        <f>VLOOKUP(表格1[[#This Row],[馬齡]],SPB!$A$1:$B$9,2,FALSE)</f>
        <v>0</v>
      </c>
      <c r="AG103">
        <v>1</v>
      </c>
      <c r="AH103" t="s">
        <v>71</v>
      </c>
      <c r="AI103">
        <v>91</v>
      </c>
      <c r="AJ103" t="s">
        <v>124</v>
      </c>
      <c r="AK103" t="s">
        <v>327</v>
      </c>
    </row>
    <row r="104" spans="1:37" x14ac:dyDescent="0.25">
      <c r="A104" s="11" t="s">
        <v>314</v>
      </c>
      <c r="B104" s="8">
        <v>5</v>
      </c>
      <c r="C104" s="8" t="s">
        <v>328</v>
      </c>
      <c r="F104" s="8" t="s">
        <v>2372</v>
      </c>
      <c r="G104">
        <f t="shared" si="6"/>
        <v>0.49152380952380953</v>
      </c>
      <c r="H104">
        <f>VLOOKUP(表格1[[#This Row],[馬名]],Odds!$A$2:$E$115,4,0)</f>
        <v>5</v>
      </c>
      <c r="I104">
        <f>VLOOKUP(表格1[[#This Row],[馬名]],Odds!$A$2:$E$115,5,0)</f>
        <v>1.4</v>
      </c>
      <c r="J104" t="str">
        <f>VLOOKUP(表格1[[#This Row],[馬名]],'M2'!$A$4:$H$161,7,0)</f>
        <v>中前</v>
      </c>
      <c r="K104">
        <v>11</v>
      </c>
      <c r="L104">
        <v>1</v>
      </c>
      <c r="M104">
        <v>2</v>
      </c>
      <c r="N104">
        <v>3</v>
      </c>
      <c r="O104">
        <v>3</v>
      </c>
      <c r="P104">
        <v>1</v>
      </c>
      <c r="Q104">
        <f t="shared" si="7"/>
        <v>0.27857142857142858</v>
      </c>
      <c r="R104">
        <v>130</v>
      </c>
      <c r="S104">
        <f>VLOOKUP(表格1[[#This Row],[負磅]],W!$A$1:$B$32,2,FALSE)</f>
        <v>-0.05</v>
      </c>
      <c r="T104" s="8" t="s">
        <v>63</v>
      </c>
      <c r="U104">
        <f>VLOOKUP(表格1[[#This Row],[騎師]],J!$A$1:$B$45,2,FALSE)</f>
        <v>0.26984126984126983</v>
      </c>
      <c r="V104" s="8" t="s">
        <v>59</v>
      </c>
      <c r="W104">
        <f>VLOOKUP(表格1[[#This Row],[練馬師]],T!$A$1:$B$23,2,FALSE)</f>
        <v>0.16666666666666666</v>
      </c>
      <c r="X104">
        <v>5</v>
      </c>
      <c r="Y104">
        <f>VLOOKUP(表格1[[#This Row],[檔位]],'1200M'!$A$1:$B$14,2,0)</f>
        <v>0.33</v>
      </c>
      <c r="Z104">
        <v>72</v>
      </c>
      <c r="AA104">
        <v>1</v>
      </c>
      <c r="AB104">
        <v>9.19</v>
      </c>
      <c r="AD104">
        <v>0</v>
      </c>
      <c r="AE104">
        <v>5</v>
      </c>
      <c r="AF104">
        <f>VLOOKUP(表格1[[#This Row],[馬齡]],SPB!$A$1:$B$9,2,FALSE)</f>
        <v>0</v>
      </c>
      <c r="AG104">
        <v>0</v>
      </c>
      <c r="AH104" t="s">
        <v>25</v>
      </c>
      <c r="AI104">
        <v>28</v>
      </c>
      <c r="AJ104" t="s">
        <v>77</v>
      </c>
      <c r="AK104" t="s">
        <v>330</v>
      </c>
    </row>
    <row r="105" spans="1:37" x14ac:dyDescent="0.25">
      <c r="A105" s="11" t="s">
        <v>314</v>
      </c>
      <c r="B105" s="8">
        <v>6</v>
      </c>
      <c r="C105" s="8" t="s">
        <v>331</v>
      </c>
      <c r="G105">
        <f t="shared" si="6"/>
        <v>0.60502977004755398</v>
      </c>
      <c r="H105">
        <f>VLOOKUP(表格1[[#This Row],[馬名]],Odds!$A$2:$E$115,4,0)</f>
        <v>8.1999999999999993</v>
      </c>
      <c r="I105">
        <f>VLOOKUP(表格1[[#This Row],[馬名]],Odds!$A$2:$E$115,5,0)</f>
        <v>4.8</v>
      </c>
      <c r="J105" t="str">
        <f>VLOOKUP(表格1[[#This Row],[馬名]],'M2'!$A$4:$H$161,7,0)</f>
        <v>中前</v>
      </c>
      <c r="K105">
        <v>4</v>
      </c>
      <c r="L105">
        <v>4</v>
      </c>
      <c r="M105">
        <v>3</v>
      </c>
      <c r="N105">
        <v>2</v>
      </c>
      <c r="O105">
        <v>2</v>
      </c>
      <c r="P105">
        <v>5</v>
      </c>
      <c r="Q105">
        <f t="shared" si="7"/>
        <v>0.30714285714285716</v>
      </c>
      <c r="R105">
        <v>129</v>
      </c>
      <c r="S105">
        <f>VLOOKUP(表格1[[#This Row],[負磅]],W!$A$1:$B$32,2,FALSE)</f>
        <v>-3.9999999999999897E-2</v>
      </c>
      <c r="T105" s="8" t="s">
        <v>84</v>
      </c>
      <c r="U105">
        <f>VLOOKUP(表格1[[#This Row],[騎師]],J!$A$1:$B$45,2,FALSE)</f>
        <v>0.27648578811369506</v>
      </c>
      <c r="V105" s="8" t="s">
        <v>85</v>
      </c>
      <c r="W105">
        <f>VLOOKUP(表格1[[#This Row],[練馬師]],T!$A$1:$B$23,2,FALSE)</f>
        <v>0.34313725490196079</v>
      </c>
      <c r="X105">
        <v>4</v>
      </c>
      <c r="Y105">
        <f>VLOOKUP(表格1[[#This Row],[檔位]],'1200M'!$A$1:$B$14,2,0)</f>
        <v>0.38</v>
      </c>
      <c r="Z105">
        <v>71</v>
      </c>
      <c r="AA105">
        <v>1</v>
      </c>
      <c r="AB105">
        <v>9.07</v>
      </c>
      <c r="AD105">
        <v>223200</v>
      </c>
      <c r="AE105">
        <v>7</v>
      </c>
      <c r="AF105">
        <f>VLOOKUP(表格1[[#This Row],[馬齡]],SPB!$A$1:$B$9,2,FALSE)</f>
        <v>0</v>
      </c>
      <c r="AG105">
        <v>-2</v>
      </c>
      <c r="AH105">
        <v>2</v>
      </c>
      <c r="AI105">
        <v>10</v>
      </c>
      <c r="AK105" t="s">
        <v>333</v>
      </c>
    </row>
    <row r="106" spans="1:37" x14ac:dyDescent="0.25">
      <c r="A106" s="11" t="s">
        <v>314</v>
      </c>
      <c r="B106" s="8">
        <v>7</v>
      </c>
      <c r="C106" s="8" t="s">
        <v>334</v>
      </c>
      <c r="G106">
        <f t="shared" si="6"/>
        <v>0.48822732992198659</v>
      </c>
      <c r="H106">
        <f>VLOOKUP(表格1[[#This Row],[馬名]],Odds!$A$2:$E$115,4,0)</f>
        <v>5.9</v>
      </c>
      <c r="I106">
        <f>VLOOKUP(表格1[[#This Row],[馬名]],Odds!$A$2:$E$115,5,0)</f>
        <v>1.7</v>
      </c>
      <c r="J106" t="str">
        <f>VLOOKUP(表格1[[#This Row],[馬名]],'M2'!$A$4:$H$161,7,0)</f>
        <v>中前</v>
      </c>
      <c r="K106">
        <v>2</v>
      </c>
      <c r="L106">
        <v>1</v>
      </c>
      <c r="M106">
        <v>10</v>
      </c>
      <c r="N106">
        <v>11</v>
      </c>
      <c r="O106">
        <v>6</v>
      </c>
      <c r="P106">
        <v>7</v>
      </c>
      <c r="Q106">
        <f t="shared" si="7"/>
        <v>0.22857142857142862</v>
      </c>
      <c r="R106">
        <v>128</v>
      </c>
      <c r="S106">
        <f>VLOOKUP(表格1[[#This Row],[負磅]],W!$A$1:$B$32,2,FALSE)</f>
        <v>-2.9999999999999898E-2</v>
      </c>
      <c r="T106" s="8" t="s">
        <v>53</v>
      </c>
      <c r="U106">
        <f>VLOOKUP(表格1[[#This Row],[騎師]],J!$A$1:$B$45,2,FALSE)</f>
        <v>0.25641025641025639</v>
      </c>
      <c r="V106" s="8" t="s">
        <v>171</v>
      </c>
      <c r="W106">
        <f>VLOOKUP(表格1[[#This Row],[練馬師]],T!$A$1:$B$23,2,FALSE)</f>
        <v>0.28244274809160308</v>
      </c>
      <c r="X106">
        <v>3</v>
      </c>
      <c r="Y106">
        <f>VLOOKUP(表格1[[#This Row],[檔位]],'1200M'!$A$1:$B$14,2,0)</f>
        <v>0.32</v>
      </c>
      <c r="Z106">
        <v>70</v>
      </c>
      <c r="AA106">
        <v>1</v>
      </c>
      <c r="AB106">
        <v>9.1300000000000008</v>
      </c>
      <c r="AD106">
        <v>390600</v>
      </c>
      <c r="AE106">
        <v>3</v>
      </c>
      <c r="AF106">
        <v>0</v>
      </c>
      <c r="AG106">
        <v>0</v>
      </c>
      <c r="AH106" t="s">
        <v>76</v>
      </c>
      <c r="AI106">
        <v>28</v>
      </c>
      <c r="AK106" t="s">
        <v>336</v>
      </c>
    </row>
    <row r="107" spans="1:37" x14ac:dyDescent="0.25">
      <c r="A107" s="11" t="s">
        <v>314</v>
      </c>
      <c r="B107" s="8">
        <v>8</v>
      </c>
      <c r="C107" s="8" t="s">
        <v>337</v>
      </c>
      <c r="G107">
        <f t="shared" si="6"/>
        <v>0.63309605974761785</v>
      </c>
      <c r="H107">
        <f>VLOOKUP(表格1[[#This Row],[馬名]],Odds!$A$2:$E$115,4,0)</f>
        <v>6.1</v>
      </c>
      <c r="I107">
        <f>VLOOKUP(表格1[[#This Row],[馬名]],Odds!$A$2:$E$115,5,0)</f>
        <v>2.2999999999999998</v>
      </c>
      <c r="J107" t="str">
        <f>VLOOKUP(表格1[[#This Row],[馬名]],'M2'!$A$4:$H$161,7,0)</f>
        <v>放頭</v>
      </c>
      <c r="K107">
        <v>1</v>
      </c>
      <c r="L107">
        <v>2</v>
      </c>
      <c r="M107">
        <v>14</v>
      </c>
      <c r="N107">
        <v>11</v>
      </c>
      <c r="O107">
        <v>12</v>
      </c>
      <c r="P107">
        <v>7</v>
      </c>
      <c r="Q107">
        <f t="shared" si="7"/>
        <v>0.20000000000000004</v>
      </c>
      <c r="R107">
        <v>125</v>
      </c>
      <c r="S107">
        <f>VLOOKUP(表格1[[#This Row],[負磅]],W!$A$1:$B$32,2,FALSE)</f>
        <v>0</v>
      </c>
      <c r="T107" s="8" t="s">
        <v>58</v>
      </c>
      <c r="U107">
        <f>VLOOKUP(表格1[[#This Row],[騎師]],J!$A$1:$B$45,2,FALSE)</f>
        <v>0.23636363636363636</v>
      </c>
      <c r="V107" s="8" t="s">
        <v>14</v>
      </c>
      <c r="W107">
        <f>VLOOKUP(表格1[[#This Row],[練馬師]],T!$A$1:$B$23,2,FALSE)</f>
        <v>0.26062322946175637</v>
      </c>
      <c r="X107">
        <v>6</v>
      </c>
      <c r="Y107">
        <f>VLOOKUP(表格1[[#This Row],[檔位]],'1200M'!$A$1:$B$14,2,0)</f>
        <v>0.21</v>
      </c>
      <c r="Z107">
        <v>67</v>
      </c>
      <c r="AA107">
        <v>1</v>
      </c>
      <c r="AB107">
        <v>9.8000000000000007</v>
      </c>
      <c r="AD107">
        <v>900900</v>
      </c>
      <c r="AE107">
        <v>4</v>
      </c>
      <c r="AF107">
        <f>VLOOKUP(表格1[[#This Row],[馬齡]],SPB!$A$1:$B$9,2,FALSE)</f>
        <v>0.2</v>
      </c>
      <c r="AG107">
        <v>7</v>
      </c>
      <c r="AH107">
        <v>1</v>
      </c>
      <c r="AI107">
        <v>21</v>
      </c>
      <c r="AK107" t="s">
        <v>338</v>
      </c>
    </row>
    <row r="108" spans="1:37" x14ac:dyDescent="0.25">
      <c r="A108" s="11" t="s">
        <v>314</v>
      </c>
      <c r="B108" s="8">
        <v>9</v>
      </c>
      <c r="C108" s="8" t="s">
        <v>339</v>
      </c>
      <c r="G108">
        <f t="shared" si="6"/>
        <v>0.38803706696648166</v>
      </c>
      <c r="H108">
        <f>VLOOKUP(表格1[[#This Row],[馬名]],Odds!$A$2:$E$115,4,0)</f>
        <v>26</v>
      </c>
      <c r="I108">
        <f>VLOOKUP(表格1[[#This Row],[馬名]],Odds!$A$2:$E$115,5,0)</f>
        <v>8.1</v>
      </c>
      <c r="J108" t="str">
        <f>VLOOKUP(表格1[[#This Row],[馬名]],'M2'!$A$4:$H$161,7,0)</f>
        <v>中前</v>
      </c>
      <c r="K108">
        <v>8</v>
      </c>
      <c r="L108">
        <v>9</v>
      </c>
      <c r="M108">
        <v>12</v>
      </c>
      <c r="N108">
        <v>4</v>
      </c>
      <c r="O108">
        <v>6</v>
      </c>
      <c r="P108">
        <v>11</v>
      </c>
      <c r="Q108">
        <f t="shared" si="7"/>
        <v>0.16428571428571431</v>
      </c>
      <c r="R108">
        <v>124</v>
      </c>
      <c r="S108">
        <f>VLOOKUP(表格1[[#This Row],[負磅]],W!$A$1:$B$32,2,FALSE)</f>
        <v>0.01</v>
      </c>
      <c r="T108" s="8" t="s">
        <v>116</v>
      </c>
      <c r="U108">
        <f>VLOOKUP(表格1[[#This Row],[騎師]],J!$A$1:$B$45,2,FALSE)</f>
        <v>0.23364485981308411</v>
      </c>
      <c r="V108" s="8" t="s">
        <v>89</v>
      </c>
      <c r="W108">
        <f>VLOOKUP(表格1[[#This Row],[練馬師]],T!$A$1:$B$23,2,FALSE)</f>
        <v>0.25219298245614036</v>
      </c>
      <c r="X108">
        <v>11</v>
      </c>
      <c r="Y108">
        <f>VLOOKUP(表格1[[#This Row],[檔位]],'1200M'!$A$1:$B$14,2,0)</f>
        <v>0.17</v>
      </c>
      <c r="Z108">
        <v>66</v>
      </c>
      <c r="AA108">
        <v>1</v>
      </c>
      <c r="AB108">
        <v>9.31</v>
      </c>
      <c r="AD108">
        <v>0</v>
      </c>
      <c r="AE108">
        <v>5</v>
      </c>
      <c r="AF108">
        <f>VLOOKUP(表格1[[#This Row],[馬齡]],SPB!$A$1:$B$9,2,FALSE)</f>
        <v>0</v>
      </c>
      <c r="AG108">
        <v>-2</v>
      </c>
      <c r="AH108">
        <v>1</v>
      </c>
      <c r="AI108">
        <v>21</v>
      </c>
      <c r="AJ108" t="s">
        <v>41</v>
      </c>
      <c r="AK108" t="s">
        <v>340</v>
      </c>
    </row>
    <row r="109" spans="1:37" x14ac:dyDescent="0.25">
      <c r="A109" s="11" t="s">
        <v>314</v>
      </c>
      <c r="B109" s="8">
        <v>10</v>
      </c>
      <c r="C109" s="8" t="s">
        <v>341</v>
      </c>
      <c r="G109">
        <f t="shared" si="6"/>
        <v>0.6306009307737056</v>
      </c>
      <c r="H109">
        <f>VLOOKUP(表格1[[#This Row],[馬名]],Odds!$A$2:$E$115,4,0)</f>
        <v>12</v>
      </c>
      <c r="I109">
        <f>VLOOKUP(表格1[[#This Row],[馬名]],Odds!$A$2:$E$115,5,0)</f>
        <v>4.5999999999999996</v>
      </c>
      <c r="J109" t="str">
        <f>VLOOKUP(表格1[[#This Row],[馬名]],'M2'!$A$4:$H$161,7,0)</f>
        <v>留後</v>
      </c>
      <c r="K109">
        <v>9</v>
      </c>
      <c r="L109">
        <v>1</v>
      </c>
      <c r="M109">
        <v>7</v>
      </c>
      <c r="N109">
        <v>11</v>
      </c>
      <c r="O109">
        <v>2</v>
      </c>
      <c r="P109">
        <v>10</v>
      </c>
      <c r="Q109">
        <f t="shared" si="7"/>
        <v>0.19999999999999998</v>
      </c>
      <c r="R109">
        <v>121</v>
      </c>
      <c r="S109">
        <f>VLOOKUP(表格1[[#This Row],[負磅]],W!$A$1:$B$32,2,FALSE)</f>
        <v>0.04</v>
      </c>
      <c r="T109" s="8" t="s">
        <v>19</v>
      </c>
      <c r="U109">
        <f>VLOOKUP(表格1[[#This Row],[騎師]],J!$A$1:$B$45,2,FALSE)</f>
        <v>0.51570680628272247</v>
      </c>
      <c r="V109" s="8" t="s">
        <v>30</v>
      </c>
      <c r="W109">
        <f>VLOOKUP(表格1[[#This Row],[練馬師]],T!$A$1:$B$23,2,FALSE)</f>
        <v>0.21296296296296297</v>
      </c>
      <c r="X109">
        <v>2</v>
      </c>
      <c r="Y109">
        <f>VLOOKUP(表格1[[#This Row],[檔位]],'1200M'!$A$1:$B$14,2,0)</f>
        <v>0.43</v>
      </c>
      <c r="Z109">
        <v>63</v>
      </c>
      <c r="AA109">
        <v>1</v>
      </c>
      <c r="AB109">
        <v>9.44</v>
      </c>
      <c r="AD109">
        <v>0</v>
      </c>
      <c r="AE109">
        <v>8</v>
      </c>
      <c r="AF109">
        <f>VLOOKUP(表格1[[#This Row],[馬齡]],SPB!$A$1:$B$9,2,FALSE)</f>
        <v>0</v>
      </c>
      <c r="AG109">
        <v>0</v>
      </c>
      <c r="AH109" t="s">
        <v>71</v>
      </c>
      <c r="AI109">
        <v>91</v>
      </c>
      <c r="AJ109" t="s">
        <v>41</v>
      </c>
      <c r="AK109" t="s">
        <v>343</v>
      </c>
    </row>
    <row r="110" spans="1:37" x14ac:dyDescent="0.25">
      <c r="A110" s="11" t="s">
        <v>314</v>
      </c>
      <c r="B110" s="8">
        <v>11</v>
      </c>
      <c r="C110" s="8" t="s">
        <v>344</v>
      </c>
      <c r="G110">
        <f t="shared" si="6"/>
        <v>0.7582925089979482</v>
      </c>
      <c r="H110">
        <f>VLOOKUP(表格1[[#This Row],[馬名]],Odds!$A$2:$E$115,4,0)</f>
        <v>14</v>
      </c>
      <c r="I110">
        <f>VLOOKUP(表格1[[#This Row],[馬名]],Odds!$A$2:$E$115,5,0)</f>
        <v>4.5</v>
      </c>
      <c r="J110" t="str">
        <f>VLOOKUP(表格1[[#This Row],[馬名]],'M2'!$A$4:$H$161,7,0)</f>
        <v>中前</v>
      </c>
      <c r="K110">
        <v>4</v>
      </c>
      <c r="L110">
        <v>4</v>
      </c>
      <c r="M110">
        <v>1</v>
      </c>
      <c r="N110">
        <v>6</v>
      </c>
      <c r="O110">
        <v>12</v>
      </c>
      <c r="P110">
        <v>3</v>
      </c>
      <c r="Q110">
        <f t="shared" si="7"/>
        <v>0.29285714285714287</v>
      </c>
      <c r="R110">
        <v>121</v>
      </c>
      <c r="S110">
        <f>VLOOKUP(表格1[[#This Row],[負磅]],W!$A$1:$B$32,2,FALSE)</f>
        <v>0.04</v>
      </c>
      <c r="T110" s="8" t="s">
        <v>150</v>
      </c>
      <c r="U110">
        <f>VLOOKUP(表格1[[#This Row],[騎師]],J!$A$1:$B$45,2,FALSE)</f>
        <v>0.21897810218978103</v>
      </c>
      <c r="V110" s="8" t="s">
        <v>64</v>
      </c>
      <c r="W110">
        <f>VLOOKUP(表格1[[#This Row],[練馬師]],T!$A$1:$B$23,2,FALSE)</f>
        <v>0.22580645161290322</v>
      </c>
      <c r="X110">
        <v>9</v>
      </c>
      <c r="Y110">
        <f>VLOOKUP(表格1[[#This Row],[檔位]],'1200M'!$A$1:$B$14,2,0)</f>
        <v>0.23</v>
      </c>
      <c r="Z110">
        <v>63</v>
      </c>
      <c r="AA110">
        <v>1</v>
      </c>
      <c r="AB110">
        <v>9.26</v>
      </c>
      <c r="AD110">
        <v>111600</v>
      </c>
      <c r="AE110">
        <v>4</v>
      </c>
      <c r="AF110">
        <f>VLOOKUP(表格1[[#This Row],[馬齡]],SPB!$A$1:$B$9,2,FALSE)</f>
        <v>0.2</v>
      </c>
      <c r="AG110">
        <v>0</v>
      </c>
      <c r="AH110" t="s">
        <v>76</v>
      </c>
      <c r="AI110">
        <v>28</v>
      </c>
      <c r="AJ110" t="s">
        <v>16</v>
      </c>
      <c r="AK110" t="s">
        <v>346</v>
      </c>
    </row>
    <row r="111" spans="1:37" x14ac:dyDescent="0.25">
      <c r="A111" s="11" t="s">
        <v>314</v>
      </c>
      <c r="B111" s="8">
        <v>12</v>
      </c>
      <c r="C111" s="8" t="s">
        <v>347</v>
      </c>
      <c r="F111" s="8" t="s">
        <v>2372</v>
      </c>
      <c r="G111">
        <f t="shared" si="6"/>
        <v>0.62034299777747082</v>
      </c>
      <c r="H111">
        <f>VLOOKUP(表格1[[#This Row],[馬名]],Odds!$A$2:$E$115,4,0)</f>
        <v>10</v>
      </c>
      <c r="I111">
        <f>VLOOKUP(表格1[[#This Row],[馬名]],Odds!$A$2:$E$115,5,0)</f>
        <v>3.8</v>
      </c>
      <c r="J111" t="str">
        <f>VLOOKUP(表格1[[#This Row],[馬名]],'M2'!$A$4:$H$161,7,0)</f>
        <v>中後</v>
      </c>
      <c r="K111">
        <v>9</v>
      </c>
      <c r="L111">
        <v>1</v>
      </c>
      <c r="M111">
        <v>5</v>
      </c>
      <c r="N111">
        <v>5</v>
      </c>
      <c r="O111">
        <v>3</v>
      </c>
      <c r="P111">
        <v>1</v>
      </c>
      <c r="Q111">
        <f t="shared" si="7"/>
        <v>0.25714285714285712</v>
      </c>
      <c r="R111">
        <v>120</v>
      </c>
      <c r="S111">
        <f>VLOOKUP(表格1[[#This Row],[負磅]],W!$A$1:$B$32,2,FALSE)</f>
        <v>0.05</v>
      </c>
      <c r="T111" s="8" t="s">
        <v>34</v>
      </c>
      <c r="U111">
        <f>VLOOKUP(表格1[[#This Row],[騎師]],J!$A$1:$B$45,2,FALSE)</f>
        <v>0.20163487738419619</v>
      </c>
      <c r="V111" s="8" t="s">
        <v>106</v>
      </c>
      <c r="W111">
        <f>VLOOKUP(表格1[[#This Row],[練馬師]],T!$A$1:$B$23,2,FALSE)</f>
        <v>0.29569892473118281</v>
      </c>
      <c r="X111">
        <v>1</v>
      </c>
      <c r="Y111">
        <f>VLOOKUP(表格1[[#This Row],[檔位]],'1200M'!$A$1:$B$14,2,0)</f>
        <v>0.41</v>
      </c>
      <c r="Z111">
        <v>62</v>
      </c>
      <c r="AA111">
        <v>1</v>
      </c>
      <c r="AB111">
        <v>9.2799999999999994</v>
      </c>
      <c r="AD111">
        <v>0</v>
      </c>
      <c r="AE111">
        <v>5</v>
      </c>
      <c r="AF111">
        <f>VLOOKUP(表格1[[#This Row],[馬齡]],SPB!$A$1:$B$9,2,FALSE)</f>
        <v>0</v>
      </c>
      <c r="AG111">
        <v>0</v>
      </c>
      <c r="AH111" t="s">
        <v>71</v>
      </c>
      <c r="AI111">
        <v>28</v>
      </c>
      <c r="AJ111" t="s">
        <v>77</v>
      </c>
      <c r="AK111" t="s">
        <v>348</v>
      </c>
    </row>
    <row r="113" spans="1:37" x14ac:dyDescent="0.25">
      <c r="A113" s="9" t="s">
        <v>349</v>
      </c>
      <c r="B113" s="8" t="str">
        <f>VLOOKUP(表格1[[#This Row],[場]],Raceinfo!$A$1:$C$9,3,0)</f>
        <v xml:space="preserve"> 第三班</v>
      </c>
      <c r="C113" s="8" t="str">
        <f>VLOOKUP(表格1[[#This Row],[場]],Raceinfo!$A$1:$C$9,2,0)</f>
        <v xml:space="preserve"> 1200米</v>
      </c>
    </row>
    <row r="114" spans="1:37" x14ac:dyDescent="0.25">
      <c r="A114" s="9" t="s">
        <v>349</v>
      </c>
      <c r="B114" s="8">
        <v>1</v>
      </c>
      <c r="C114" s="8" t="s">
        <v>350</v>
      </c>
      <c r="G114">
        <f t="shared" si="6"/>
        <v>0.39803783855549663</v>
      </c>
      <c r="H114">
        <f>VLOOKUP(表格1[[#This Row],[馬名]],Odds!$A$2:$E$115,4,0)</f>
        <v>22</v>
      </c>
      <c r="I114">
        <f>VLOOKUP(表格1[[#This Row],[馬名]],Odds!$A$2:$E$115,5,0)</f>
        <v>7.4</v>
      </c>
      <c r="J114" t="str">
        <f>VLOOKUP(表格1[[#This Row],[馬名]],'M2'!$A$4:$H$161,7,0)</f>
        <v>放頭</v>
      </c>
      <c r="K114">
        <v>5</v>
      </c>
      <c r="L114">
        <v>6</v>
      </c>
      <c r="M114">
        <v>1</v>
      </c>
      <c r="N114">
        <v>1</v>
      </c>
      <c r="O114">
        <v>6</v>
      </c>
      <c r="P114">
        <v>1</v>
      </c>
      <c r="Q114">
        <f t="shared" si="7"/>
        <v>0.30714285714285716</v>
      </c>
      <c r="R114">
        <v>135</v>
      </c>
      <c r="S114">
        <f>VLOOKUP(表格1[[#This Row],[負磅]],W!$A$1:$B$32,2,FALSE)</f>
        <v>-0.1</v>
      </c>
      <c r="T114" s="48" t="s">
        <v>38</v>
      </c>
      <c r="U114" s="34">
        <f>VLOOKUP(表格1[[#This Row],[騎師]],J!$A$1:$B$45,2,FALSE)</f>
        <v>0.3125</v>
      </c>
      <c r="V114" s="48" t="s">
        <v>39</v>
      </c>
      <c r="W114">
        <f>VLOOKUP(表格1[[#This Row],[練馬師]],T!$A$1:$B$23,2,FALSE)</f>
        <v>0.23048327137546468</v>
      </c>
      <c r="X114">
        <v>10</v>
      </c>
      <c r="Y114">
        <f>VLOOKUP(表格1[[#This Row],[檔位]],'1200M'!$A$1:$B$14,2,0)</f>
        <v>7.0000000000000007E-2</v>
      </c>
      <c r="Z114">
        <v>80</v>
      </c>
      <c r="AA114">
        <v>1</v>
      </c>
      <c r="AB114">
        <v>9.14</v>
      </c>
      <c r="AD114">
        <v>65100</v>
      </c>
      <c r="AE114">
        <v>5</v>
      </c>
      <c r="AF114">
        <f>VLOOKUP(表格1[[#This Row],[馬齡]],SPB!$A$1:$B$9,2,FALSE)</f>
        <v>0</v>
      </c>
      <c r="AG114">
        <v>0</v>
      </c>
      <c r="AH114">
        <v>1</v>
      </c>
      <c r="AI114">
        <v>28</v>
      </c>
      <c r="AJ114" t="s">
        <v>147</v>
      </c>
      <c r="AK114" t="s">
        <v>352</v>
      </c>
    </row>
    <row r="115" spans="1:37" x14ac:dyDescent="0.25">
      <c r="A115" s="9" t="s">
        <v>349</v>
      </c>
      <c r="B115" s="8">
        <v>2</v>
      </c>
      <c r="C115" s="8" t="s">
        <v>353</v>
      </c>
      <c r="G115">
        <f t="shared" si="6"/>
        <v>0.5988349270913601</v>
      </c>
      <c r="H115">
        <f>VLOOKUP(表格1[[#This Row],[馬名]],Odds!$A$2:$E$115,4,0)</f>
        <v>6.7</v>
      </c>
      <c r="I115">
        <f>VLOOKUP(表格1[[#This Row],[馬名]],Odds!$A$2:$E$115,5,0)</f>
        <v>2.8</v>
      </c>
      <c r="J115" t="str">
        <f>VLOOKUP(表格1[[#This Row],[馬名]],'M2'!$A$4:$H$161,7,0)</f>
        <v>中前</v>
      </c>
      <c r="K115">
        <v>1</v>
      </c>
      <c r="L115">
        <v>2</v>
      </c>
      <c r="M115">
        <v>4</v>
      </c>
      <c r="N115">
        <v>2</v>
      </c>
      <c r="O115">
        <v>3</v>
      </c>
      <c r="P115">
        <v>7</v>
      </c>
      <c r="Q115">
        <f t="shared" si="7"/>
        <v>0.3357142857142858</v>
      </c>
      <c r="R115">
        <v>130</v>
      </c>
      <c r="S115">
        <f>VLOOKUP(表格1[[#This Row],[負磅]],W!$A$1:$B$32,2,FALSE)</f>
        <v>-0.05</v>
      </c>
      <c r="T115" s="8" t="s">
        <v>84</v>
      </c>
      <c r="U115">
        <f>VLOOKUP(表格1[[#This Row],[騎師]],J!$A$1:$B$45,2,FALSE)</f>
        <v>0.27648578811369506</v>
      </c>
      <c r="V115" s="8" t="s">
        <v>184</v>
      </c>
      <c r="W115">
        <f>VLOOKUP(表格1[[#This Row],[練馬師]],T!$A$1:$B$23,2,FALSE)</f>
        <v>0.19391634980988592</v>
      </c>
      <c r="X115">
        <v>2</v>
      </c>
      <c r="Y115">
        <f>VLOOKUP(表格1[[#This Row],[檔位]],'1200M'!$A$1:$B$14,2,0)</f>
        <v>0.43</v>
      </c>
      <c r="Z115">
        <v>75</v>
      </c>
      <c r="AA115">
        <v>1</v>
      </c>
      <c r="AB115">
        <v>9.14</v>
      </c>
      <c r="AD115">
        <v>1041600</v>
      </c>
      <c r="AE115">
        <v>5</v>
      </c>
      <c r="AF115">
        <f>VLOOKUP(表格1[[#This Row],[馬齡]],SPB!$A$1:$B$9,2,FALSE)</f>
        <v>0</v>
      </c>
      <c r="AG115">
        <v>9</v>
      </c>
      <c r="AH115" t="s">
        <v>76</v>
      </c>
      <c r="AI115">
        <v>28</v>
      </c>
      <c r="AJ115" t="s">
        <v>124</v>
      </c>
      <c r="AK115" t="s">
        <v>354</v>
      </c>
    </row>
    <row r="116" spans="1:37" x14ac:dyDescent="0.25">
      <c r="A116" s="9" t="s">
        <v>349</v>
      </c>
      <c r="B116" s="8">
        <v>3</v>
      </c>
      <c r="C116" s="8" t="s">
        <v>355</v>
      </c>
      <c r="G116">
        <f t="shared" si="6"/>
        <v>0.48951260504201688</v>
      </c>
      <c r="H116">
        <f>VLOOKUP(表格1[[#This Row],[馬名]],Odds!$A$2:$E$115,4,0)</f>
        <v>13</v>
      </c>
      <c r="I116">
        <f>VLOOKUP(表格1[[#This Row],[馬名]],Odds!$A$2:$E$115,5,0)</f>
        <v>3.4</v>
      </c>
      <c r="J116" t="str">
        <f>VLOOKUP(表格1[[#This Row],[馬名]],'M2'!$A$4:$H$161,7,0)</f>
        <v>中後</v>
      </c>
      <c r="K116">
        <v>4</v>
      </c>
      <c r="L116">
        <v>10</v>
      </c>
      <c r="M116">
        <v>6</v>
      </c>
      <c r="N116">
        <v>9</v>
      </c>
      <c r="O116">
        <v>1</v>
      </c>
      <c r="P116">
        <v>1</v>
      </c>
      <c r="Q116">
        <f t="shared" si="7"/>
        <v>0.19285714285714284</v>
      </c>
      <c r="R116">
        <v>127</v>
      </c>
      <c r="S116">
        <f>VLOOKUP(表格1[[#This Row],[負磅]],W!$A$1:$B$32,2,FALSE)</f>
        <v>-1.99999999999999E-2</v>
      </c>
      <c r="T116" s="48" t="s">
        <v>121</v>
      </c>
      <c r="U116" s="34">
        <f>VLOOKUP(表格1[[#This Row],[騎師]],J!$A$1:$B$45,2,FALSE)</f>
        <v>0.2857142857142857</v>
      </c>
      <c r="V116" s="48" t="s">
        <v>85</v>
      </c>
      <c r="W116">
        <f>VLOOKUP(表格1[[#This Row],[練馬師]],T!$A$1:$B$23,2,FALSE)</f>
        <v>0.34313725490196079</v>
      </c>
      <c r="X116">
        <v>3</v>
      </c>
      <c r="Y116">
        <f>VLOOKUP(表格1[[#This Row],[檔位]],'1200M'!$A$1:$B$14,2,0)</f>
        <v>0.32</v>
      </c>
      <c r="Z116">
        <v>72</v>
      </c>
      <c r="AA116">
        <v>1</v>
      </c>
      <c r="AB116">
        <v>9.58</v>
      </c>
      <c r="AD116">
        <v>0</v>
      </c>
      <c r="AE116">
        <v>7</v>
      </c>
      <c r="AF116">
        <f>VLOOKUP(表格1[[#This Row],[馬齡]],SPB!$A$1:$B$9,2,FALSE)</f>
        <v>0</v>
      </c>
      <c r="AG116">
        <v>0</v>
      </c>
      <c r="AH116" t="s">
        <v>76</v>
      </c>
      <c r="AI116">
        <v>84</v>
      </c>
      <c r="AJ116" t="s">
        <v>147</v>
      </c>
      <c r="AK116" t="s">
        <v>357</v>
      </c>
    </row>
    <row r="117" spans="1:37" x14ac:dyDescent="0.25">
      <c r="A117" s="9" t="s">
        <v>349</v>
      </c>
      <c r="B117" s="8">
        <v>4</v>
      </c>
      <c r="C117" s="8" t="s">
        <v>358</v>
      </c>
      <c r="E117" s="8" t="s">
        <v>2371</v>
      </c>
      <c r="G117">
        <f t="shared" si="6"/>
        <v>0.54741269841269846</v>
      </c>
      <c r="H117">
        <f>VLOOKUP(表格1[[#This Row],[馬名]],Odds!$A$2:$E$115,4,0)</f>
        <v>8.1</v>
      </c>
      <c r="I117">
        <f>VLOOKUP(表格1[[#This Row],[馬名]],Odds!$A$2:$E$115,5,0)</f>
        <v>3.1</v>
      </c>
      <c r="J117" t="str">
        <f>VLOOKUP(表格1[[#This Row],[馬名]],'M2'!$A$4:$H$161,7,0)</f>
        <v>中後</v>
      </c>
      <c r="K117">
        <v>5</v>
      </c>
      <c r="L117">
        <v>8</v>
      </c>
      <c r="M117">
        <v>4</v>
      </c>
      <c r="N117">
        <v>7</v>
      </c>
      <c r="O117">
        <v>5</v>
      </c>
      <c r="P117">
        <v>9</v>
      </c>
      <c r="Q117">
        <f t="shared" si="7"/>
        <v>0.22857142857142859</v>
      </c>
      <c r="R117">
        <v>124</v>
      </c>
      <c r="S117">
        <f>VLOOKUP(表格1[[#This Row],[負磅]],W!$A$1:$B$32,2,FALSE)</f>
        <v>0.01</v>
      </c>
      <c r="T117" s="8" t="s">
        <v>63</v>
      </c>
      <c r="U117">
        <f>VLOOKUP(表格1[[#This Row],[騎師]],J!$A$1:$B$45,2,FALSE)</f>
        <v>0.26984126984126983</v>
      </c>
      <c r="V117" s="8" t="s">
        <v>30</v>
      </c>
      <c r="W117">
        <f>VLOOKUP(表格1[[#This Row],[練馬師]],T!$A$1:$B$23,2,FALSE)</f>
        <v>0.21296296296296297</v>
      </c>
      <c r="X117">
        <v>1</v>
      </c>
      <c r="Y117">
        <f>VLOOKUP(表格1[[#This Row],[檔位]],'1200M'!$A$1:$B$14,2,0)</f>
        <v>0.41</v>
      </c>
      <c r="Z117">
        <v>69</v>
      </c>
      <c r="AA117">
        <v>1</v>
      </c>
      <c r="AB117">
        <v>9.3699999999999992</v>
      </c>
      <c r="AD117">
        <v>0</v>
      </c>
      <c r="AE117">
        <v>6</v>
      </c>
      <c r="AF117">
        <f>VLOOKUP(表格1[[#This Row],[馬齡]],SPB!$A$1:$B$9,2,FALSE)</f>
        <v>0</v>
      </c>
      <c r="AG117">
        <v>-3</v>
      </c>
      <c r="AH117" t="s">
        <v>76</v>
      </c>
      <c r="AI117">
        <v>84</v>
      </c>
      <c r="AJ117" t="s">
        <v>360</v>
      </c>
      <c r="AK117" t="s">
        <v>361</v>
      </c>
    </row>
    <row r="118" spans="1:37" x14ac:dyDescent="0.25">
      <c r="A118" s="9" t="s">
        <v>349</v>
      </c>
      <c r="B118" s="8">
        <v>5</v>
      </c>
      <c r="C118" s="8" t="s">
        <v>362</v>
      </c>
      <c r="F118" s="8" t="s">
        <v>2372</v>
      </c>
      <c r="G118">
        <f t="shared" si="6"/>
        <v>0.88294136519308752</v>
      </c>
      <c r="H118">
        <f>VLOOKUP(表格1[[#This Row],[馬名]],Odds!$A$2:$E$115,4,0)</f>
        <v>7.1</v>
      </c>
      <c r="I118">
        <f>VLOOKUP(表格1[[#This Row],[馬名]],Odds!$A$2:$E$115,5,0)</f>
        <v>2.6</v>
      </c>
      <c r="J118" t="str">
        <f>VLOOKUP(表格1[[#This Row],[馬名]],'M2'!$A$4:$H$161,7,0)</f>
        <v>中前</v>
      </c>
      <c r="K118">
        <v>1</v>
      </c>
      <c r="L118">
        <v>2</v>
      </c>
      <c r="M118">
        <v>6</v>
      </c>
      <c r="N118">
        <v>1</v>
      </c>
      <c r="O118">
        <v>2</v>
      </c>
      <c r="P118">
        <v>5</v>
      </c>
      <c r="Q118">
        <f t="shared" si="7"/>
        <v>0.32857142857142863</v>
      </c>
      <c r="R118">
        <v>121</v>
      </c>
      <c r="S118">
        <f>VLOOKUP(表格1[[#This Row],[負磅]],W!$A$1:$B$32,2,FALSE)</f>
        <v>0.04</v>
      </c>
      <c r="T118" s="8" t="s">
        <v>19</v>
      </c>
      <c r="U118">
        <f>VLOOKUP(表格1[[#This Row],[騎師]],J!$A$1:$B$45,2,FALSE)</f>
        <v>0.51570680628272247</v>
      </c>
      <c r="V118" s="8" t="s">
        <v>89</v>
      </c>
      <c r="W118">
        <f>VLOOKUP(表格1[[#This Row],[練馬師]],T!$A$1:$B$23,2,FALSE)</f>
        <v>0.25219298245614036</v>
      </c>
      <c r="X118">
        <v>6</v>
      </c>
      <c r="Y118">
        <f>VLOOKUP(表格1[[#This Row],[檔位]],'1200M'!$A$1:$B$14,2,0)</f>
        <v>0.21</v>
      </c>
      <c r="Z118">
        <v>66</v>
      </c>
      <c r="AA118">
        <v>1</v>
      </c>
      <c r="AB118">
        <v>9.6</v>
      </c>
      <c r="AD118">
        <v>655200</v>
      </c>
      <c r="AE118">
        <v>4</v>
      </c>
      <c r="AF118">
        <f>VLOOKUP(表格1[[#This Row],[馬齡]],SPB!$A$1:$B$9,2,FALSE)</f>
        <v>0.2</v>
      </c>
      <c r="AG118">
        <v>8</v>
      </c>
      <c r="AH118">
        <v>2</v>
      </c>
      <c r="AI118">
        <v>28</v>
      </c>
      <c r="AJ118" t="s">
        <v>147</v>
      </c>
      <c r="AK118" t="s">
        <v>364</v>
      </c>
    </row>
    <row r="119" spans="1:37" x14ac:dyDescent="0.25">
      <c r="A119" s="9" t="s">
        <v>349</v>
      </c>
      <c r="B119" s="8">
        <v>6</v>
      </c>
      <c r="C119" s="8" t="s">
        <v>365</v>
      </c>
      <c r="E119" s="8" t="s">
        <v>2371</v>
      </c>
      <c r="G119">
        <f t="shared" si="6"/>
        <v>0.45912298651333872</v>
      </c>
      <c r="H119">
        <f>VLOOKUP(表格1[[#This Row],[馬名]],Odds!$A$2:$E$115,4,0)</f>
        <v>16</v>
      </c>
      <c r="I119">
        <f>VLOOKUP(表格1[[#This Row],[馬名]],Odds!$A$2:$E$115,5,0)</f>
        <v>4.5</v>
      </c>
      <c r="J119" t="str">
        <f>VLOOKUP(表格1[[#This Row],[馬名]],'M2'!$A$4:$H$161,7,0)</f>
        <v>放頭</v>
      </c>
      <c r="K119">
        <v>7</v>
      </c>
      <c r="L119">
        <v>5</v>
      </c>
      <c r="M119">
        <v>6</v>
      </c>
      <c r="N119">
        <v>12</v>
      </c>
      <c r="O119">
        <v>3</v>
      </c>
      <c r="P119">
        <v>2</v>
      </c>
      <c r="Q119">
        <f t="shared" si="7"/>
        <v>0.18571428571428572</v>
      </c>
      <c r="R119">
        <v>121</v>
      </c>
      <c r="S119">
        <f>VLOOKUP(表格1[[#This Row],[負磅]],W!$A$1:$B$32,2,FALSE)</f>
        <v>0.04</v>
      </c>
      <c r="T119" s="8" t="s">
        <v>93</v>
      </c>
      <c r="U119">
        <f>VLOOKUP(表格1[[#This Row],[騎師]],J!$A$1:$B$45,2,FALSE)</f>
        <v>0.24770642201834864</v>
      </c>
      <c r="V119" s="8" t="s">
        <v>80</v>
      </c>
      <c r="W119">
        <f>VLOOKUP(表格1[[#This Row],[練馬師]],T!$A$1:$B$23,2,FALSE)</f>
        <v>0.29032258064516131</v>
      </c>
      <c r="X119">
        <v>12</v>
      </c>
      <c r="Y119">
        <f>VLOOKUP(表格1[[#This Row],[檔位]],'1200M'!$A$1:$B$14,2,0)</f>
        <v>0.18</v>
      </c>
      <c r="Z119">
        <v>66</v>
      </c>
      <c r="AA119">
        <v>1</v>
      </c>
      <c r="AB119">
        <v>9.27</v>
      </c>
      <c r="AD119">
        <v>0</v>
      </c>
      <c r="AE119">
        <v>6</v>
      </c>
      <c r="AF119">
        <f>VLOOKUP(表格1[[#This Row],[馬齡]],SPB!$A$1:$B$9,2,FALSE)</f>
        <v>0</v>
      </c>
      <c r="AG119">
        <v>-4</v>
      </c>
      <c r="AH119" t="s">
        <v>71</v>
      </c>
      <c r="AI119">
        <v>105</v>
      </c>
      <c r="AJ119" t="s">
        <v>367</v>
      </c>
      <c r="AK119" t="s">
        <v>368</v>
      </c>
    </row>
    <row r="120" spans="1:37" x14ac:dyDescent="0.25">
      <c r="A120" s="9" t="s">
        <v>349</v>
      </c>
      <c r="B120" s="8">
        <v>7</v>
      </c>
      <c r="C120" s="8" t="s">
        <v>369</v>
      </c>
      <c r="E120" s="8" t="s">
        <v>2371</v>
      </c>
      <c r="G120">
        <f t="shared" si="6"/>
        <v>0.50404604902140115</v>
      </c>
      <c r="H120">
        <f>VLOOKUP(表格1[[#This Row],[馬名]],Odds!$A$2:$E$115,4,0)</f>
        <v>16</v>
      </c>
      <c r="I120">
        <f>VLOOKUP(表格1[[#This Row],[馬名]],Odds!$A$2:$E$115,5,0)</f>
        <v>5.3</v>
      </c>
      <c r="J120" t="str">
        <f>VLOOKUP(表格1[[#This Row],[馬名]],'M2'!$A$4:$H$161,7,0)</f>
        <v>中前</v>
      </c>
      <c r="K120">
        <v>7</v>
      </c>
      <c r="L120">
        <v>3</v>
      </c>
      <c r="M120">
        <v>1</v>
      </c>
      <c r="N120">
        <v>7</v>
      </c>
      <c r="O120">
        <v>4</v>
      </c>
      <c r="P120">
        <v>6</v>
      </c>
      <c r="Q120">
        <f t="shared" si="7"/>
        <v>0.27142857142857141</v>
      </c>
      <c r="R120">
        <v>120</v>
      </c>
      <c r="S120">
        <f>VLOOKUP(表格1[[#This Row],[負磅]],W!$A$1:$B$32,2,FALSE)</f>
        <v>0.05</v>
      </c>
      <c r="T120" s="8" t="s">
        <v>101</v>
      </c>
      <c r="U120">
        <f>VLOOKUP(表格1[[#This Row],[騎師]],J!$A$1:$B$45,2,FALSE)</f>
        <v>0.21022727272727273</v>
      </c>
      <c r="V120" s="8" t="s">
        <v>166</v>
      </c>
      <c r="W120">
        <f>VLOOKUP(表格1[[#This Row],[練馬師]],T!$A$1:$B$23,2,FALSE)</f>
        <v>0.17183098591549295</v>
      </c>
      <c r="X120">
        <v>11</v>
      </c>
      <c r="Y120">
        <f>VLOOKUP(表格1[[#This Row],[檔位]],'1200M'!$A$1:$B$14,2,0)</f>
        <v>0.17</v>
      </c>
      <c r="Z120">
        <v>65</v>
      </c>
      <c r="AA120">
        <v>1</v>
      </c>
      <c r="AB120">
        <v>9.36</v>
      </c>
      <c r="AD120">
        <v>0</v>
      </c>
      <c r="AE120">
        <v>5</v>
      </c>
      <c r="AF120">
        <f>VLOOKUP(表格1[[#This Row],[馬齡]],SPB!$A$1:$B$9,2,FALSE)</f>
        <v>0</v>
      </c>
      <c r="AG120">
        <v>0</v>
      </c>
      <c r="AH120" t="s">
        <v>71</v>
      </c>
      <c r="AI120">
        <v>84</v>
      </c>
      <c r="AJ120" t="s">
        <v>41</v>
      </c>
      <c r="AK120" t="s">
        <v>274</v>
      </c>
    </row>
    <row r="121" spans="1:37" x14ac:dyDescent="0.25">
      <c r="A121" s="9" t="s">
        <v>349</v>
      </c>
      <c r="B121" s="8">
        <v>8</v>
      </c>
      <c r="C121" s="8" t="s">
        <v>371</v>
      </c>
      <c r="G121">
        <f t="shared" si="6"/>
        <v>0.62623348694316427</v>
      </c>
      <c r="H121">
        <f>VLOOKUP(表格1[[#This Row],[馬名]],Odds!$A$2:$E$115,4,0)</f>
        <v>11</v>
      </c>
      <c r="I121">
        <f>VLOOKUP(表格1[[#This Row],[馬名]],Odds!$A$2:$E$115,5,0)</f>
        <v>3.7</v>
      </c>
      <c r="J121" t="str">
        <f>VLOOKUP(表格1[[#This Row],[馬名]],'M2'!$A$4:$H$161,7,0)</f>
        <v>中後</v>
      </c>
      <c r="K121">
        <v>1</v>
      </c>
      <c r="L121">
        <v>5</v>
      </c>
      <c r="M121">
        <v>3</v>
      </c>
      <c r="N121">
        <v>6</v>
      </c>
      <c r="O121">
        <v>8</v>
      </c>
      <c r="P121">
        <v>5</v>
      </c>
      <c r="Q121">
        <f t="shared" si="7"/>
        <v>0.29285714285714287</v>
      </c>
      <c r="R121">
        <v>114</v>
      </c>
      <c r="S121">
        <f>VLOOKUP(表格1[[#This Row],[負磅]],W!$A$1:$B$32,2,FALSE)</f>
        <v>0.11</v>
      </c>
      <c r="T121" s="8" t="s">
        <v>159</v>
      </c>
      <c r="U121">
        <f>VLOOKUP(表格1[[#This Row],[騎師]],J!$A$1:$B$45,2,FALSE)</f>
        <v>0.22222222222222221</v>
      </c>
      <c r="V121" s="8" t="s">
        <v>106</v>
      </c>
      <c r="W121">
        <f>VLOOKUP(表格1[[#This Row],[練馬師]],T!$A$1:$B$23,2,FALSE)</f>
        <v>0.29569892473118281</v>
      </c>
      <c r="X121">
        <v>8</v>
      </c>
      <c r="Y121">
        <f>VLOOKUP(表格1[[#This Row],[檔位]],'1200M'!$A$1:$B$14,2,0)</f>
        <v>0.17</v>
      </c>
      <c r="Z121">
        <v>64</v>
      </c>
      <c r="AA121">
        <v>1</v>
      </c>
      <c r="AB121">
        <v>9.65</v>
      </c>
      <c r="AD121">
        <v>655200</v>
      </c>
      <c r="AE121">
        <v>5</v>
      </c>
      <c r="AF121">
        <f>VLOOKUP(表格1[[#This Row],[馬齡]],SPB!$A$1:$B$9,2,FALSE)</f>
        <v>0</v>
      </c>
      <c r="AG121">
        <v>7</v>
      </c>
      <c r="AH121" t="s">
        <v>76</v>
      </c>
      <c r="AI121">
        <v>21</v>
      </c>
      <c r="AJ121" t="s">
        <v>16</v>
      </c>
      <c r="AK121" t="s">
        <v>373</v>
      </c>
    </row>
    <row r="122" spans="1:37" x14ac:dyDescent="0.25">
      <c r="A122" s="9" t="s">
        <v>349</v>
      </c>
      <c r="B122" s="8">
        <v>9</v>
      </c>
      <c r="C122" s="8" t="s">
        <v>374</v>
      </c>
      <c r="F122" s="8" t="s">
        <v>2372</v>
      </c>
      <c r="G122">
        <f t="shared" si="6"/>
        <v>0.48667633928571435</v>
      </c>
      <c r="H122">
        <f>VLOOKUP(表格1[[#This Row],[馬名]],Odds!$A$2:$E$115,4,0)</f>
        <v>12</v>
      </c>
      <c r="I122">
        <f>VLOOKUP(表格1[[#This Row],[馬名]],Odds!$A$2:$E$115,5,0)</f>
        <v>2.8</v>
      </c>
      <c r="J122" t="str">
        <f>VLOOKUP(表格1[[#This Row],[馬名]],'M2'!$A$4:$H$161,7,0)</f>
        <v>放頭</v>
      </c>
      <c r="K122">
        <v>5</v>
      </c>
      <c r="L122">
        <v>8</v>
      </c>
      <c r="M122">
        <v>11</v>
      </c>
      <c r="N122">
        <v>2</v>
      </c>
      <c r="O122">
        <v>7</v>
      </c>
      <c r="P122">
        <v>4</v>
      </c>
      <c r="Q122">
        <f t="shared" si="7"/>
        <v>0.2142857142857143</v>
      </c>
      <c r="R122">
        <v>117</v>
      </c>
      <c r="S122">
        <f>VLOOKUP(表格1[[#This Row],[負磅]],W!$A$1:$B$32,2,FALSE)</f>
        <v>0.08</v>
      </c>
      <c r="T122" s="8" t="s">
        <v>110</v>
      </c>
      <c r="U122">
        <f>VLOOKUP(表格1[[#This Row],[騎師]],J!$A$1:$B$45,2,FALSE)</f>
        <v>0.16796875</v>
      </c>
      <c r="V122" s="8" t="s">
        <v>59</v>
      </c>
      <c r="W122">
        <f>VLOOKUP(表格1[[#This Row],[練馬師]],T!$A$1:$B$23,2,FALSE)</f>
        <v>0.16666666666666666</v>
      </c>
      <c r="X122">
        <v>9</v>
      </c>
      <c r="Y122">
        <f>VLOOKUP(表格1[[#This Row],[檔位]],'1200M'!$A$1:$B$14,2,0)</f>
        <v>0.23</v>
      </c>
      <c r="Z122">
        <v>64</v>
      </c>
      <c r="AA122">
        <v>1</v>
      </c>
      <c r="AB122">
        <v>9.7899999999999991</v>
      </c>
      <c r="AD122">
        <v>0</v>
      </c>
      <c r="AE122">
        <v>5</v>
      </c>
      <c r="AF122">
        <f>VLOOKUP(表格1[[#This Row],[馬齡]],SPB!$A$1:$B$9,2,FALSE)</f>
        <v>0</v>
      </c>
      <c r="AG122">
        <v>-2</v>
      </c>
      <c r="AH122" t="s">
        <v>71</v>
      </c>
      <c r="AI122">
        <v>108</v>
      </c>
      <c r="AJ122" t="s">
        <v>375</v>
      </c>
      <c r="AK122" t="s">
        <v>376</v>
      </c>
    </row>
    <row r="123" spans="1:37" x14ac:dyDescent="0.25">
      <c r="A123" s="9" t="s">
        <v>349</v>
      </c>
      <c r="B123" s="8">
        <v>10</v>
      </c>
      <c r="C123" s="8" t="s">
        <v>377</v>
      </c>
      <c r="G123">
        <f t="shared" si="6"/>
        <v>0.63817811402858138</v>
      </c>
      <c r="H123">
        <f>VLOOKUP(表格1[[#This Row],[馬名]],Odds!$A$2:$E$115,4,0)</f>
        <v>10</v>
      </c>
      <c r="I123">
        <f>VLOOKUP(表格1[[#This Row],[馬名]],Odds!$A$2:$E$115,5,0)</f>
        <v>3.7</v>
      </c>
      <c r="J123" t="str">
        <f>VLOOKUP(表格1[[#This Row],[馬名]],'M2'!$A$4:$H$161,7,0)</f>
        <v>留後</v>
      </c>
      <c r="K123">
        <v>6</v>
      </c>
      <c r="L123">
        <v>6</v>
      </c>
      <c r="M123">
        <v>3</v>
      </c>
      <c r="N123">
        <v>1</v>
      </c>
      <c r="O123">
        <v>7</v>
      </c>
      <c r="P123">
        <v>2</v>
      </c>
      <c r="Q123">
        <f t="shared" si="7"/>
        <v>0.2857142857142857</v>
      </c>
      <c r="R123">
        <v>119</v>
      </c>
      <c r="S123">
        <f>VLOOKUP(表格1[[#This Row],[負磅]],W!$A$1:$B$32,2,FALSE)</f>
        <v>0.06</v>
      </c>
      <c r="T123" s="8" t="s">
        <v>116</v>
      </c>
      <c r="U123">
        <f>VLOOKUP(表格1[[#This Row],[騎師]],J!$A$1:$B$45,2,FALSE)</f>
        <v>0.23364485981308411</v>
      </c>
      <c r="V123" s="8" t="s">
        <v>20</v>
      </c>
      <c r="W123">
        <f>VLOOKUP(表格1[[#This Row],[練馬師]],T!$A$1:$B$23,2,FALSE)</f>
        <v>0.23456790123456789</v>
      </c>
      <c r="X123">
        <v>4</v>
      </c>
      <c r="Y123">
        <f>VLOOKUP(表格1[[#This Row],[檔位]],'1200M'!$A$1:$B$14,2,0)</f>
        <v>0.38</v>
      </c>
      <c r="Z123">
        <v>64</v>
      </c>
      <c r="AA123">
        <v>1</v>
      </c>
      <c r="AB123">
        <v>9.2200000000000006</v>
      </c>
      <c r="AD123">
        <v>78200</v>
      </c>
      <c r="AE123">
        <v>5</v>
      </c>
      <c r="AF123">
        <f>VLOOKUP(表格1[[#This Row],[馬齡]],SPB!$A$1:$B$9,2,FALSE)</f>
        <v>0</v>
      </c>
      <c r="AG123">
        <v>0</v>
      </c>
      <c r="AH123">
        <v>1</v>
      </c>
      <c r="AI123">
        <v>21</v>
      </c>
      <c r="AJ123" t="s">
        <v>16</v>
      </c>
      <c r="AK123" t="s">
        <v>378</v>
      </c>
    </row>
    <row r="124" spans="1:37" x14ac:dyDescent="0.25">
      <c r="A124" s="9" t="s">
        <v>349</v>
      </c>
      <c r="B124" s="8">
        <v>11</v>
      </c>
      <c r="C124" s="8" t="s">
        <v>379</v>
      </c>
      <c r="G124">
        <f t="shared" si="6"/>
        <v>0.75577492877492869</v>
      </c>
      <c r="H124">
        <f>VLOOKUP(表格1[[#This Row],[馬名]],Odds!$A$2:$E$115,4,0)</f>
        <v>13</v>
      </c>
      <c r="I124">
        <f>VLOOKUP(表格1[[#This Row],[馬名]],Odds!$A$2:$E$115,5,0)</f>
        <v>4.7</v>
      </c>
      <c r="J124" t="str">
        <f>VLOOKUP(表格1[[#This Row],[馬名]],'M2'!$A$4:$H$161,7,0)</f>
        <v>中後</v>
      </c>
      <c r="K124">
        <v>6</v>
      </c>
      <c r="L124">
        <v>4</v>
      </c>
      <c r="M124">
        <v>4</v>
      </c>
      <c r="Q124">
        <f t="shared" si="7"/>
        <v>0.2</v>
      </c>
      <c r="R124">
        <v>118</v>
      </c>
      <c r="S124">
        <f>VLOOKUP(表格1[[#This Row],[負磅]],W!$A$1:$B$32,2,FALSE)</f>
        <v>7.0000000000000007E-2</v>
      </c>
      <c r="T124" s="8" t="s">
        <v>53</v>
      </c>
      <c r="U124">
        <f>VLOOKUP(表格1[[#This Row],[騎師]],J!$A$1:$B$45,2,FALSE)</f>
        <v>0.25641025641025639</v>
      </c>
      <c r="V124" s="8" t="s">
        <v>111</v>
      </c>
      <c r="W124">
        <f>VLOOKUP(表格1[[#This Row],[練馬師]],T!$A$1:$B$23,2,FALSE)</f>
        <v>0.25617283950617287</v>
      </c>
      <c r="X124">
        <v>5</v>
      </c>
      <c r="Y124">
        <f>VLOOKUP(表格1[[#This Row],[檔位]],'1200M'!$A$1:$B$14,2,0)</f>
        <v>0.33</v>
      </c>
      <c r="Z124">
        <v>63</v>
      </c>
      <c r="AA124">
        <v>1</v>
      </c>
      <c r="AB124">
        <v>9.66</v>
      </c>
      <c r="AD124">
        <v>0</v>
      </c>
      <c r="AE124">
        <v>4</v>
      </c>
      <c r="AF124">
        <f>VLOOKUP(表格1[[#This Row],[馬齡]],SPB!$A$1:$B$9,2,FALSE)</f>
        <v>0.2</v>
      </c>
      <c r="AG124">
        <v>-1</v>
      </c>
      <c r="AH124" t="s">
        <v>25</v>
      </c>
      <c r="AI124">
        <v>91</v>
      </c>
      <c r="AJ124" t="s">
        <v>381</v>
      </c>
      <c r="AK124" t="s">
        <v>382</v>
      </c>
    </row>
    <row r="125" spans="1:37" x14ac:dyDescent="0.25">
      <c r="A125" s="9" t="s">
        <v>349</v>
      </c>
      <c r="B125" s="8">
        <v>12</v>
      </c>
      <c r="C125" s="8" t="s">
        <v>383</v>
      </c>
      <c r="G125">
        <f t="shared" si="6"/>
        <v>0.5599842788790157</v>
      </c>
      <c r="H125">
        <f>VLOOKUP(表格1[[#This Row],[馬名]],Odds!$A$2:$E$115,4,0)</f>
        <v>4.4000000000000004</v>
      </c>
      <c r="I125">
        <f>VLOOKUP(表格1[[#This Row],[馬名]],Odds!$A$2:$E$115,5,0)</f>
        <v>1.5</v>
      </c>
      <c r="J125" t="str">
        <f>VLOOKUP(表格1[[#This Row],[馬名]],'M2'!$A$4:$H$161,7,0)</f>
        <v>中前</v>
      </c>
      <c r="K125">
        <v>4</v>
      </c>
      <c r="L125">
        <v>10</v>
      </c>
      <c r="M125">
        <v>2</v>
      </c>
      <c r="N125">
        <v>3</v>
      </c>
      <c r="O125">
        <v>2</v>
      </c>
      <c r="P125">
        <v>3</v>
      </c>
      <c r="Q125">
        <f t="shared" si="7"/>
        <v>0.26428571428571429</v>
      </c>
      <c r="R125">
        <v>118</v>
      </c>
      <c r="S125">
        <f>VLOOKUP(表格1[[#This Row],[負磅]],W!$A$1:$B$32,2,FALSE)</f>
        <v>7.0000000000000007E-2</v>
      </c>
      <c r="T125" s="8" t="s">
        <v>58</v>
      </c>
      <c r="U125">
        <f>VLOOKUP(表格1[[#This Row],[騎師]],J!$A$1:$B$45,2,FALSE)</f>
        <v>0.23636363636363636</v>
      </c>
      <c r="V125" s="8" t="s">
        <v>45</v>
      </c>
      <c r="W125">
        <f>VLOOKUP(表格1[[#This Row],[練馬師]],T!$A$1:$B$23,2,FALSE)</f>
        <v>0.30263157894736842</v>
      </c>
      <c r="X125">
        <v>7</v>
      </c>
      <c r="Y125">
        <f>VLOOKUP(表格1[[#This Row],[檔位]],'1200M'!$A$1:$B$14,2,0)</f>
        <v>0.16</v>
      </c>
      <c r="Z125">
        <v>63</v>
      </c>
      <c r="AA125">
        <v>1</v>
      </c>
      <c r="AB125">
        <v>9.4</v>
      </c>
      <c r="AD125">
        <v>111600</v>
      </c>
      <c r="AE125">
        <v>5</v>
      </c>
      <c r="AF125">
        <f>VLOOKUP(表格1[[#This Row],[馬齡]],SPB!$A$1:$B$9,2,FALSE)</f>
        <v>0</v>
      </c>
      <c r="AG125">
        <v>-2</v>
      </c>
      <c r="AH125" t="s">
        <v>76</v>
      </c>
      <c r="AI125">
        <v>17</v>
      </c>
      <c r="AJ125" t="s">
        <v>16</v>
      </c>
      <c r="AK125" t="s">
        <v>385</v>
      </c>
    </row>
  </sheetData>
  <phoneticPr fontId="3" type="noConversion"/>
  <conditionalFormatting sqref="J1:J1048576">
    <cfRule type="containsText" dxfId="33" priority="4" operator="containsText" text="留後">
      <formula>NOT(ISERROR(SEARCH("留後",J1)))</formula>
    </cfRule>
    <cfRule type="containsText" dxfId="32" priority="5" operator="containsText" text="中後">
      <formula>NOT(ISERROR(SEARCH("中後",J1)))</formula>
    </cfRule>
    <cfRule type="containsText" dxfId="31" priority="6" operator="containsText" text="中前">
      <formula>NOT(ISERROR(SEARCH("中前",J1)))</formula>
    </cfRule>
    <cfRule type="containsText" dxfId="30" priority="7" operator="containsText" text="放頭">
      <formula>NOT(ISERROR(SEARCH("放頭",J1)))</formula>
    </cfRule>
  </conditionalFormatting>
  <conditionalFormatting sqref="K1:P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1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048576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:Z1048576">
    <cfRule type="colorScale" priority="14">
      <colorScale>
        <cfvo type="min"/>
        <cfvo type="max"/>
        <color rgb="FFFFEF9C"/>
        <color rgb="FF63BE7B"/>
      </colorScale>
    </cfRule>
  </conditionalFormatting>
  <conditionalFormatting sqref="AC1:AC1048576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:AD10485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K1048576">
    <cfRule type="duplicateValues" dxfId="29" priority="8"/>
  </conditionalFormatting>
  <conditionalFormatting sqref="G1:G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:H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EC8F4-73F8-4603-A626-56EA5472041B}">
  <sheetPr codeName="工作表13"/>
  <dimension ref="A1:K116"/>
  <sheetViews>
    <sheetView workbookViewId="0"/>
  </sheetViews>
  <sheetFormatPr defaultRowHeight="15.75" x14ac:dyDescent="0.25"/>
  <cols>
    <col min="4" max="4" width="200.7109375" customWidth="1"/>
  </cols>
  <sheetData>
    <row r="1" spans="1:11" x14ac:dyDescent="0.25">
      <c r="A1" s="1" t="s">
        <v>0</v>
      </c>
      <c r="B1" s="1" t="s">
        <v>1762</v>
      </c>
      <c r="C1" s="1" t="s">
        <v>1763</v>
      </c>
      <c r="D1" s="1" t="s">
        <v>1764</v>
      </c>
      <c r="E1" s="1" t="s">
        <v>1765</v>
      </c>
      <c r="F1" s="1" t="s">
        <v>1766</v>
      </c>
      <c r="G1" s="1" t="s">
        <v>1767</v>
      </c>
      <c r="H1" s="1" t="s">
        <v>1768</v>
      </c>
      <c r="I1" s="1" t="s">
        <v>1769</v>
      </c>
      <c r="J1" s="1" t="s">
        <v>1770</v>
      </c>
      <c r="K1" s="1" t="s">
        <v>1771</v>
      </c>
    </row>
    <row r="3" spans="1:11" x14ac:dyDescent="0.25">
      <c r="A3">
        <v>0</v>
      </c>
      <c r="B3">
        <v>1</v>
      </c>
      <c r="C3" t="s">
        <v>1772</v>
      </c>
      <c r="E3" t="s">
        <v>1773</v>
      </c>
      <c r="F3" t="s">
        <v>1774</v>
      </c>
      <c r="G3" t="s">
        <v>1775</v>
      </c>
      <c r="K3" t="s">
        <v>1776</v>
      </c>
    </row>
    <row r="4" spans="1:11" x14ac:dyDescent="0.25">
      <c r="A4">
        <v>1</v>
      </c>
      <c r="B4">
        <v>2</v>
      </c>
      <c r="C4" t="s">
        <v>1777</v>
      </c>
      <c r="E4" t="s">
        <v>1778</v>
      </c>
      <c r="F4" t="s">
        <v>1779</v>
      </c>
      <c r="G4" t="s">
        <v>1780</v>
      </c>
      <c r="K4" t="s">
        <v>1776</v>
      </c>
    </row>
    <row r="5" spans="1:11" x14ac:dyDescent="0.25">
      <c r="A5">
        <v>2</v>
      </c>
      <c r="B5">
        <v>3</v>
      </c>
      <c r="C5" t="s">
        <v>1781</v>
      </c>
      <c r="E5" t="s">
        <v>1782</v>
      </c>
      <c r="F5" t="s">
        <v>1783</v>
      </c>
      <c r="G5" t="s">
        <v>1784</v>
      </c>
      <c r="K5" t="s">
        <v>1776</v>
      </c>
    </row>
    <row r="6" spans="1:11" x14ac:dyDescent="0.25">
      <c r="A6">
        <v>3</v>
      </c>
      <c r="B6">
        <v>4</v>
      </c>
      <c r="C6" t="s">
        <v>1785</v>
      </c>
      <c r="E6" t="s">
        <v>1786</v>
      </c>
      <c r="F6" t="s">
        <v>1787</v>
      </c>
      <c r="G6" t="s">
        <v>1784</v>
      </c>
      <c r="K6" t="s">
        <v>1776</v>
      </c>
    </row>
    <row r="7" spans="1:11" x14ac:dyDescent="0.25">
      <c r="A7">
        <v>4</v>
      </c>
      <c r="B7">
        <v>5</v>
      </c>
      <c r="C7" t="s">
        <v>1788</v>
      </c>
      <c r="E7" t="s">
        <v>1789</v>
      </c>
      <c r="F7" t="s">
        <v>1790</v>
      </c>
      <c r="G7" t="s">
        <v>1780</v>
      </c>
      <c r="K7" t="s">
        <v>1776</v>
      </c>
    </row>
    <row r="8" spans="1:11" x14ac:dyDescent="0.25">
      <c r="A8">
        <v>5</v>
      </c>
      <c r="B8">
        <v>6</v>
      </c>
      <c r="C8" t="s">
        <v>1791</v>
      </c>
      <c r="E8" t="s">
        <v>1792</v>
      </c>
      <c r="F8" t="s">
        <v>1793</v>
      </c>
      <c r="G8" t="s">
        <v>1794</v>
      </c>
      <c r="K8" t="s">
        <v>1776</v>
      </c>
    </row>
    <row r="9" spans="1:11" x14ac:dyDescent="0.25">
      <c r="A9">
        <v>6</v>
      </c>
      <c r="B9">
        <v>7</v>
      </c>
      <c r="C9" t="s">
        <v>1795</v>
      </c>
      <c r="E9" t="s">
        <v>1796</v>
      </c>
      <c r="F9" t="s">
        <v>1797</v>
      </c>
      <c r="G9" t="s">
        <v>1784</v>
      </c>
      <c r="K9" t="s">
        <v>1776</v>
      </c>
    </row>
    <row r="10" spans="1:11" x14ac:dyDescent="0.25">
      <c r="A10">
        <v>7</v>
      </c>
      <c r="B10">
        <v>8</v>
      </c>
      <c r="C10" t="s">
        <v>1798</v>
      </c>
      <c r="E10" t="s">
        <v>1799</v>
      </c>
      <c r="F10" t="s">
        <v>1800</v>
      </c>
      <c r="G10" t="s">
        <v>1784</v>
      </c>
      <c r="K10" t="s">
        <v>1776</v>
      </c>
    </row>
    <row r="11" spans="1:11" x14ac:dyDescent="0.25">
      <c r="A11">
        <v>8</v>
      </c>
      <c r="B11">
        <v>9</v>
      </c>
      <c r="C11" t="s">
        <v>1801</v>
      </c>
      <c r="E11" t="s">
        <v>1802</v>
      </c>
      <c r="F11" t="s">
        <v>1803</v>
      </c>
      <c r="G11" t="s">
        <v>1804</v>
      </c>
      <c r="K11" t="s">
        <v>1776</v>
      </c>
    </row>
    <row r="12" spans="1:11" x14ac:dyDescent="0.25">
      <c r="A12">
        <v>9</v>
      </c>
      <c r="B12">
        <v>10</v>
      </c>
      <c r="C12" t="s">
        <v>1805</v>
      </c>
      <c r="E12" t="s">
        <v>1806</v>
      </c>
      <c r="F12" t="s">
        <v>1807</v>
      </c>
      <c r="G12" t="s">
        <v>1808</v>
      </c>
      <c r="K12" t="s">
        <v>1776</v>
      </c>
    </row>
    <row r="13" spans="1:11" x14ac:dyDescent="0.25">
      <c r="A13">
        <v>10</v>
      </c>
      <c r="B13">
        <v>11</v>
      </c>
      <c r="C13" t="s">
        <v>1809</v>
      </c>
      <c r="E13" t="s">
        <v>1810</v>
      </c>
      <c r="F13" t="s">
        <v>1811</v>
      </c>
      <c r="G13" t="s">
        <v>1812</v>
      </c>
      <c r="K13" t="s">
        <v>1776</v>
      </c>
    </row>
    <row r="15" spans="1:11" x14ac:dyDescent="0.25">
      <c r="A15">
        <v>0</v>
      </c>
      <c r="B15">
        <v>1</v>
      </c>
      <c r="C15" t="s">
        <v>1813</v>
      </c>
      <c r="D15" t="s">
        <v>1814</v>
      </c>
      <c r="E15" t="s">
        <v>1815</v>
      </c>
      <c r="F15" t="s">
        <v>1816</v>
      </c>
      <c r="G15" t="s">
        <v>1817</v>
      </c>
      <c r="K15" t="s">
        <v>1776</v>
      </c>
    </row>
    <row r="16" spans="1:11" x14ac:dyDescent="0.25">
      <c r="A16">
        <v>1</v>
      </c>
      <c r="B16">
        <v>2</v>
      </c>
      <c r="C16" t="s">
        <v>1818</v>
      </c>
      <c r="E16" t="s">
        <v>1819</v>
      </c>
      <c r="F16" t="s">
        <v>1820</v>
      </c>
      <c r="G16" t="s">
        <v>1821</v>
      </c>
      <c r="K16" t="s">
        <v>1776</v>
      </c>
    </row>
    <row r="17" spans="1:11" x14ac:dyDescent="0.25">
      <c r="A17">
        <v>2</v>
      </c>
      <c r="B17">
        <v>3</v>
      </c>
      <c r="C17" t="s">
        <v>1822</v>
      </c>
      <c r="D17" t="s">
        <v>1823</v>
      </c>
      <c r="E17" t="s">
        <v>1824</v>
      </c>
      <c r="F17" t="s">
        <v>1825</v>
      </c>
      <c r="G17" t="s">
        <v>1784</v>
      </c>
      <c r="K17" t="s">
        <v>1776</v>
      </c>
    </row>
    <row r="18" spans="1:11" x14ac:dyDescent="0.25">
      <c r="A18">
        <v>3</v>
      </c>
      <c r="B18">
        <v>4</v>
      </c>
      <c r="C18" t="s">
        <v>1826</v>
      </c>
      <c r="D18" t="s">
        <v>1827</v>
      </c>
      <c r="E18" t="s">
        <v>1828</v>
      </c>
      <c r="F18" t="s">
        <v>1829</v>
      </c>
      <c r="G18" t="s">
        <v>1830</v>
      </c>
      <c r="K18" t="s">
        <v>1776</v>
      </c>
    </row>
    <row r="19" spans="1:11" x14ac:dyDescent="0.25">
      <c r="A19">
        <v>4</v>
      </c>
      <c r="B19">
        <v>5</v>
      </c>
      <c r="C19" t="s">
        <v>1831</v>
      </c>
      <c r="D19" t="s">
        <v>1832</v>
      </c>
      <c r="E19" t="s">
        <v>1833</v>
      </c>
      <c r="F19" t="s">
        <v>1834</v>
      </c>
      <c r="G19" t="s">
        <v>1835</v>
      </c>
      <c r="K19" t="s">
        <v>1776</v>
      </c>
    </row>
    <row r="20" spans="1:11" x14ac:dyDescent="0.25">
      <c r="A20">
        <v>5</v>
      </c>
      <c r="B20">
        <v>6</v>
      </c>
      <c r="C20" t="s">
        <v>1836</v>
      </c>
      <c r="E20" t="s">
        <v>1837</v>
      </c>
      <c r="F20" t="s">
        <v>1838</v>
      </c>
      <c r="G20" t="s">
        <v>1839</v>
      </c>
      <c r="K20" t="s">
        <v>1776</v>
      </c>
    </row>
    <row r="21" spans="1:11" x14ac:dyDescent="0.25">
      <c r="A21">
        <v>6</v>
      </c>
      <c r="B21">
        <v>7</v>
      </c>
      <c r="C21" t="s">
        <v>1840</v>
      </c>
      <c r="D21" t="s">
        <v>1841</v>
      </c>
      <c r="E21" t="s">
        <v>1842</v>
      </c>
      <c r="F21" t="s">
        <v>1843</v>
      </c>
      <c r="G21" t="s">
        <v>1844</v>
      </c>
      <c r="K21" t="s">
        <v>1776</v>
      </c>
    </row>
    <row r="22" spans="1:11" x14ac:dyDescent="0.25">
      <c r="A22">
        <v>7</v>
      </c>
      <c r="B22">
        <v>8</v>
      </c>
      <c r="C22" t="s">
        <v>1845</v>
      </c>
      <c r="E22" t="s">
        <v>1846</v>
      </c>
      <c r="F22" t="s">
        <v>1847</v>
      </c>
      <c r="G22" t="s">
        <v>1848</v>
      </c>
      <c r="K22" t="s">
        <v>1776</v>
      </c>
    </row>
    <row r="23" spans="1:11" x14ac:dyDescent="0.25">
      <c r="A23">
        <v>8</v>
      </c>
      <c r="B23">
        <v>9</v>
      </c>
      <c r="C23" t="s">
        <v>1849</v>
      </c>
      <c r="D23" t="s">
        <v>1850</v>
      </c>
      <c r="E23" t="s">
        <v>1851</v>
      </c>
      <c r="F23" t="s">
        <v>1852</v>
      </c>
      <c r="G23" t="s">
        <v>1853</v>
      </c>
      <c r="K23" t="s">
        <v>1776</v>
      </c>
    </row>
    <row r="24" spans="1:11" x14ac:dyDescent="0.25">
      <c r="A24">
        <v>9</v>
      </c>
      <c r="B24">
        <v>10</v>
      </c>
      <c r="C24" t="s">
        <v>1854</v>
      </c>
      <c r="D24" t="s">
        <v>1855</v>
      </c>
      <c r="E24" t="s">
        <v>1856</v>
      </c>
      <c r="F24" t="s">
        <v>1857</v>
      </c>
      <c r="G24" t="s">
        <v>1858</v>
      </c>
      <c r="K24" t="s">
        <v>1776</v>
      </c>
    </row>
    <row r="25" spans="1:11" x14ac:dyDescent="0.25">
      <c r="A25">
        <v>10</v>
      </c>
      <c r="B25">
        <v>11</v>
      </c>
      <c r="C25" t="s">
        <v>1859</v>
      </c>
      <c r="D25" t="s">
        <v>1860</v>
      </c>
      <c r="E25" t="s">
        <v>1861</v>
      </c>
      <c r="F25" t="s">
        <v>1862</v>
      </c>
      <c r="G25" t="s">
        <v>1863</v>
      </c>
      <c r="K25" t="s">
        <v>1776</v>
      </c>
    </row>
    <row r="26" spans="1:11" x14ac:dyDescent="0.25">
      <c r="A26">
        <v>11</v>
      </c>
      <c r="B26">
        <v>12</v>
      </c>
      <c r="C26" t="s">
        <v>1864</v>
      </c>
      <c r="E26" t="s">
        <v>1865</v>
      </c>
      <c r="F26" t="s">
        <v>1866</v>
      </c>
      <c r="G26" t="s">
        <v>1784</v>
      </c>
      <c r="K26" t="s">
        <v>1776</v>
      </c>
    </row>
    <row r="28" spans="1:11" x14ac:dyDescent="0.25">
      <c r="A28">
        <v>0</v>
      </c>
      <c r="B28">
        <v>1</v>
      </c>
      <c r="C28" t="s">
        <v>1867</v>
      </c>
      <c r="E28" t="s">
        <v>1868</v>
      </c>
      <c r="F28" t="s">
        <v>1869</v>
      </c>
      <c r="G28" t="s">
        <v>1870</v>
      </c>
      <c r="K28" t="s">
        <v>1776</v>
      </c>
    </row>
    <row r="29" spans="1:11" x14ac:dyDescent="0.25">
      <c r="A29">
        <v>1</v>
      </c>
      <c r="B29">
        <v>2</v>
      </c>
      <c r="C29" t="s">
        <v>1871</v>
      </c>
      <c r="E29" t="s">
        <v>1872</v>
      </c>
      <c r="F29" t="s">
        <v>1873</v>
      </c>
      <c r="G29" t="s">
        <v>1874</v>
      </c>
      <c r="K29" t="s">
        <v>1776</v>
      </c>
    </row>
    <row r="30" spans="1:11" x14ac:dyDescent="0.25">
      <c r="A30">
        <v>2</v>
      </c>
      <c r="B30">
        <v>3</v>
      </c>
      <c r="C30" t="s">
        <v>1875</v>
      </c>
      <c r="D30" t="s">
        <v>1876</v>
      </c>
      <c r="E30" t="s">
        <v>1877</v>
      </c>
      <c r="F30" t="s">
        <v>1878</v>
      </c>
      <c r="G30" t="s">
        <v>1879</v>
      </c>
      <c r="K30" t="s">
        <v>1776</v>
      </c>
    </row>
    <row r="31" spans="1:11" x14ac:dyDescent="0.25">
      <c r="A31">
        <v>3</v>
      </c>
      <c r="B31">
        <v>4</v>
      </c>
      <c r="C31" t="s">
        <v>1880</v>
      </c>
      <c r="E31" t="s">
        <v>1881</v>
      </c>
      <c r="F31" t="s">
        <v>1882</v>
      </c>
      <c r="G31" t="s">
        <v>1784</v>
      </c>
      <c r="K31" t="s">
        <v>1776</v>
      </c>
    </row>
    <row r="32" spans="1:11" x14ac:dyDescent="0.25">
      <c r="A32">
        <v>4</v>
      </c>
      <c r="B32">
        <v>5</v>
      </c>
      <c r="C32" t="s">
        <v>1883</v>
      </c>
      <c r="D32" t="s">
        <v>1884</v>
      </c>
      <c r="E32" t="s">
        <v>1885</v>
      </c>
      <c r="F32" t="s">
        <v>1886</v>
      </c>
      <c r="G32" t="s">
        <v>1887</v>
      </c>
      <c r="K32" t="s">
        <v>1776</v>
      </c>
    </row>
    <row r="33" spans="1:11" x14ac:dyDescent="0.25">
      <c r="A33">
        <v>5</v>
      </c>
      <c r="B33">
        <v>6</v>
      </c>
      <c r="C33" t="s">
        <v>1888</v>
      </c>
      <c r="E33" t="s">
        <v>1889</v>
      </c>
      <c r="F33" t="s">
        <v>1890</v>
      </c>
      <c r="G33" t="s">
        <v>1891</v>
      </c>
      <c r="K33" t="s">
        <v>1776</v>
      </c>
    </row>
    <row r="34" spans="1:11" x14ac:dyDescent="0.25">
      <c r="A34">
        <v>6</v>
      </c>
      <c r="B34">
        <v>7</v>
      </c>
      <c r="C34" t="s">
        <v>1892</v>
      </c>
      <c r="E34" t="s">
        <v>1893</v>
      </c>
      <c r="F34" t="s">
        <v>1894</v>
      </c>
      <c r="G34" t="s">
        <v>1895</v>
      </c>
      <c r="K34" t="s">
        <v>1776</v>
      </c>
    </row>
    <row r="35" spans="1:11" x14ac:dyDescent="0.25">
      <c r="A35">
        <v>7</v>
      </c>
      <c r="B35">
        <v>8</v>
      </c>
      <c r="C35" t="s">
        <v>1896</v>
      </c>
      <c r="E35" t="s">
        <v>1897</v>
      </c>
      <c r="F35" t="s">
        <v>1898</v>
      </c>
      <c r="K35" t="s">
        <v>1776</v>
      </c>
    </row>
    <row r="36" spans="1:11" x14ac:dyDescent="0.25">
      <c r="A36">
        <v>8</v>
      </c>
      <c r="B36">
        <v>9</v>
      </c>
      <c r="C36" t="s">
        <v>1899</v>
      </c>
      <c r="E36" t="s">
        <v>1900</v>
      </c>
      <c r="F36" t="s">
        <v>1901</v>
      </c>
      <c r="G36" t="s">
        <v>1848</v>
      </c>
      <c r="K36" t="s">
        <v>1776</v>
      </c>
    </row>
    <row r="37" spans="1:11" x14ac:dyDescent="0.25">
      <c r="A37">
        <v>9</v>
      </c>
      <c r="B37">
        <v>10</v>
      </c>
      <c r="C37" t="s">
        <v>1902</v>
      </c>
      <c r="E37" t="s">
        <v>1903</v>
      </c>
      <c r="F37" t="s">
        <v>1904</v>
      </c>
      <c r="G37" t="s">
        <v>1905</v>
      </c>
      <c r="K37" t="s">
        <v>1776</v>
      </c>
    </row>
    <row r="38" spans="1:11" x14ac:dyDescent="0.25">
      <c r="A38">
        <v>10</v>
      </c>
      <c r="B38">
        <v>11</v>
      </c>
      <c r="C38" t="s">
        <v>1906</v>
      </c>
      <c r="E38" t="s">
        <v>1907</v>
      </c>
      <c r="F38" t="s">
        <v>1908</v>
      </c>
      <c r="G38" t="s">
        <v>1909</v>
      </c>
      <c r="K38" t="s">
        <v>1776</v>
      </c>
    </row>
    <row r="39" spans="1:11" x14ac:dyDescent="0.25">
      <c r="A39">
        <v>11</v>
      </c>
      <c r="B39">
        <v>12</v>
      </c>
      <c r="C39" t="s">
        <v>1910</v>
      </c>
      <c r="D39" t="s">
        <v>1911</v>
      </c>
      <c r="E39" t="s">
        <v>1912</v>
      </c>
      <c r="F39" t="s">
        <v>1913</v>
      </c>
      <c r="G39" t="s">
        <v>1914</v>
      </c>
      <c r="K39" t="s">
        <v>1776</v>
      </c>
    </row>
    <row r="41" spans="1:11" x14ac:dyDescent="0.25">
      <c r="A41">
        <v>0</v>
      </c>
      <c r="B41">
        <v>1</v>
      </c>
      <c r="C41" t="s">
        <v>1915</v>
      </c>
      <c r="D41" t="s">
        <v>1916</v>
      </c>
      <c r="E41" t="s">
        <v>1917</v>
      </c>
      <c r="F41" t="s">
        <v>1918</v>
      </c>
      <c r="G41" t="s">
        <v>1919</v>
      </c>
      <c r="K41" t="s">
        <v>1776</v>
      </c>
    </row>
    <row r="42" spans="1:11" x14ac:dyDescent="0.25">
      <c r="A42">
        <v>1</v>
      </c>
      <c r="B42">
        <v>2</v>
      </c>
      <c r="C42" t="s">
        <v>1920</v>
      </c>
      <c r="E42" t="s">
        <v>1921</v>
      </c>
      <c r="F42" t="s">
        <v>1922</v>
      </c>
      <c r="G42" t="s">
        <v>1923</v>
      </c>
      <c r="K42" t="s">
        <v>1776</v>
      </c>
    </row>
    <row r="43" spans="1:11" x14ac:dyDescent="0.25">
      <c r="A43">
        <v>2</v>
      </c>
      <c r="B43">
        <v>3</v>
      </c>
      <c r="C43" t="s">
        <v>1924</v>
      </c>
      <c r="E43" t="s">
        <v>1925</v>
      </c>
      <c r="F43" t="s">
        <v>1926</v>
      </c>
      <c r="G43" t="s">
        <v>1784</v>
      </c>
      <c r="K43" t="s">
        <v>1776</v>
      </c>
    </row>
    <row r="44" spans="1:11" x14ac:dyDescent="0.25">
      <c r="A44">
        <v>3</v>
      </c>
      <c r="B44">
        <v>4</v>
      </c>
      <c r="C44" t="s">
        <v>1927</v>
      </c>
      <c r="E44" t="s">
        <v>1928</v>
      </c>
      <c r="F44" t="s">
        <v>1929</v>
      </c>
      <c r="G44" t="s">
        <v>1784</v>
      </c>
      <c r="K44" t="s">
        <v>1776</v>
      </c>
    </row>
    <row r="45" spans="1:11" x14ac:dyDescent="0.25">
      <c r="A45">
        <v>4</v>
      </c>
      <c r="B45">
        <v>5</v>
      </c>
      <c r="C45" t="s">
        <v>1930</v>
      </c>
      <c r="D45" t="s">
        <v>1931</v>
      </c>
      <c r="E45" t="s">
        <v>1932</v>
      </c>
      <c r="F45" t="s">
        <v>1933</v>
      </c>
      <c r="G45" t="s">
        <v>1817</v>
      </c>
      <c r="K45" t="s">
        <v>1776</v>
      </c>
    </row>
    <row r="46" spans="1:11" x14ac:dyDescent="0.25">
      <c r="A46">
        <v>5</v>
      </c>
      <c r="B46">
        <v>6</v>
      </c>
      <c r="C46" t="s">
        <v>1934</v>
      </c>
      <c r="E46" t="s">
        <v>1935</v>
      </c>
      <c r="F46" t="s">
        <v>1936</v>
      </c>
      <c r="G46" t="s">
        <v>1937</v>
      </c>
      <c r="K46" t="s">
        <v>1776</v>
      </c>
    </row>
    <row r="47" spans="1:11" x14ac:dyDescent="0.25">
      <c r="A47">
        <v>6</v>
      </c>
      <c r="B47">
        <v>7</v>
      </c>
      <c r="C47" t="s">
        <v>1938</v>
      </c>
      <c r="E47" t="s">
        <v>1939</v>
      </c>
      <c r="F47" t="s">
        <v>1940</v>
      </c>
      <c r="G47" t="s">
        <v>1784</v>
      </c>
      <c r="K47" t="s">
        <v>1776</v>
      </c>
    </row>
    <row r="48" spans="1:11" x14ac:dyDescent="0.25">
      <c r="A48">
        <v>7</v>
      </c>
      <c r="B48">
        <v>8</v>
      </c>
      <c r="C48" t="s">
        <v>1941</v>
      </c>
      <c r="D48" t="s">
        <v>1942</v>
      </c>
      <c r="E48" t="s">
        <v>1943</v>
      </c>
      <c r="F48" t="s">
        <v>1886</v>
      </c>
      <c r="G48" t="s">
        <v>1817</v>
      </c>
      <c r="K48" t="s">
        <v>1776</v>
      </c>
    </row>
    <row r="49" spans="1:11" x14ac:dyDescent="0.25">
      <c r="A49">
        <v>8</v>
      </c>
      <c r="B49">
        <v>9</v>
      </c>
      <c r="C49" t="s">
        <v>1944</v>
      </c>
      <c r="D49" t="s">
        <v>1945</v>
      </c>
      <c r="E49" t="s">
        <v>1946</v>
      </c>
      <c r="F49" t="s">
        <v>1947</v>
      </c>
      <c r="G49" t="s">
        <v>1948</v>
      </c>
      <c r="K49" t="s">
        <v>1776</v>
      </c>
    </row>
    <row r="50" spans="1:11" x14ac:dyDescent="0.25">
      <c r="A50">
        <v>9</v>
      </c>
      <c r="B50">
        <v>10</v>
      </c>
      <c r="C50" t="s">
        <v>1949</v>
      </c>
      <c r="D50" t="s">
        <v>1950</v>
      </c>
      <c r="E50" t="s">
        <v>1951</v>
      </c>
      <c r="F50" t="s">
        <v>1952</v>
      </c>
      <c r="G50" t="s">
        <v>1784</v>
      </c>
      <c r="K50" t="s">
        <v>1776</v>
      </c>
    </row>
    <row r="51" spans="1:11" x14ac:dyDescent="0.25">
      <c r="A51">
        <v>10</v>
      </c>
      <c r="B51">
        <v>11</v>
      </c>
      <c r="C51" t="s">
        <v>1953</v>
      </c>
      <c r="D51" t="s">
        <v>1954</v>
      </c>
      <c r="E51" t="s">
        <v>1955</v>
      </c>
      <c r="F51" t="s">
        <v>1956</v>
      </c>
      <c r="G51" t="s">
        <v>1957</v>
      </c>
      <c r="K51" t="s">
        <v>1776</v>
      </c>
    </row>
    <row r="52" spans="1:11" x14ac:dyDescent="0.25">
      <c r="A52">
        <v>11</v>
      </c>
      <c r="B52">
        <v>12</v>
      </c>
      <c r="C52" t="s">
        <v>1958</v>
      </c>
      <c r="D52" t="s">
        <v>1959</v>
      </c>
      <c r="E52" t="s">
        <v>1960</v>
      </c>
      <c r="F52" t="s">
        <v>1961</v>
      </c>
      <c r="K52" t="s">
        <v>1776</v>
      </c>
    </row>
    <row r="54" spans="1:11" x14ac:dyDescent="0.25">
      <c r="A54">
        <v>0</v>
      </c>
      <c r="B54">
        <v>1</v>
      </c>
      <c r="C54" t="s">
        <v>1962</v>
      </c>
      <c r="E54" t="s">
        <v>1963</v>
      </c>
      <c r="F54" t="s">
        <v>1926</v>
      </c>
      <c r="G54" t="s">
        <v>1784</v>
      </c>
      <c r="K54" t="s">
        <v>1776</v>
      </c>
    </row>
    <row r="55" spans="1:11" x14ac:dyDescent="0.25">
      <c r="A55">
        <v>1</v>
      </c>
      <c r="B55">
        <v>2</v>
      </c>
      <c r="C55" t="s">
        <v>1964</v>
      </c>
      <c r="D55" t="s">
        <v>1965</v>
      </c>
      <c r="E55" t="s">
        <v>1966</v>
      </c>
      <c r="F55" t="s">
        <v>1967</v>
      </c>
      <c r="G55" t="s">
        <v>1784</v>
      </c>
      <c r="K55" t="s">
        <v>1776</v>
      </c>
    </row>
    <row r="56" spans="1:11" x14ac:dyDescent="0.25">
      <c r="A56">
        <v>2</v>
      </c>
      <c r="B56">
        <v>3</v>
      </c>
      <c r="C56" t="s">
        <v>1968</v>
      </c>
      <c r="D56" t="s">
        <v>1969</v>
      </c>
      <c r="E56" t="s">
        <v>1970</v>
      </c>
      <c r="F56" t="s">
        <v>1971</v>
      </c>
      <c r="G56" t="s">
        <v>1972</v>
      </c>
      <c r="K56" t="s">
        <v>1776</v>
      </c>
    </row>
    <row r="57" spans="1:11" x14ac:dyDescent="0.25">
      <c r="A57">
        <v>3</v>
      </c>
      <c r="B57">
        <v>4</v>
      </c>
      <c r="C57" t="s">
        <v>1973</v>
      </c>
      <c r="E57" t="s">
        <v>1974</v>
      </c>
      <c r="F57" t="s">
        <v>1975</v>
      </c>
      <c r="G57" t="s">
        <v>1976</v>
      </c>
      <c r="K57" t="s">
        <v>1776</v>
      </c>
    </row>
    <row r="58" spans="1:11" x14ac:dyDescent="0.25">
      <c r="A58">
        <v>4</v>
      </c>
      <c r="B58">
        <v>5</v>
      </c>
      <c r="C58" t="s">
        <v>1977</v>
      </c>
      <c r="E58" t="s">
        <v>1978</v>
      </c>
      <c r="F58" t="s">
        <v>1979</v>
      </c>
      <c r="G58" t="s">
        <v>1980</v>
      </c>
      <c r="K58" t="s">
        <v>1776</v>
      </c>
    </row>
    <row r="59" spans="1:11" x14ac:dyDescent="0.25">
      <c r="A59">
        <v>5</v>
      </c>
      <c r="B59">
        <v>6</v>
      </c>
      <c r="C59" t="s">
        <v>1981</v>
      </c>
      <c r="E59" t="s">
        <v>1982</v>
      </c>
      <c r="F59" t="s">
        <v>1908</v>
      </c>
      <c r="G59" t="s">
        <v>1909</v>
      </c>
      <c r="K59" t="s">
        <v>1776</v>
      </c>
    </row>
    <row r="60" spans="1:11" x14ac:dyDescent="0.25">
      <c r="A60">
        <v>6</v>
      </c>
      <c r="B60">
        <v>7</v>
      </c>
      <c r="C60" t="s">
        <v>1983</v>
      </c>
      <c r="D60" t="s">
        <v>1984</v>
      </c>
      <c r="E60" t="s">
        <v>1985</v>
      </c>
      <c r="F60" t="s">
        <v>1986</v>
      </c>
      <c r="G60" t="s">
        <v>1784</v>
      </c>
      <c r="K60" t="s">
        <v>1776</v>
      </c>
    </row>
    <row r="61" spans="1:11" x14ac:dyDescent="0.25">
      <c r="A61">
        <v>7</v>
      </c>
      <c r="B61">
        <v>8</v>
      </c>
      <c r="C61" t="s">
        <v>1987</v>
      </c>
      <c r="E61" t="s">
        <v>1988</v>
      </c>
      <c r="F61" t="s">
        <v>1989</v>
      </c>
      <c r="G61" t="s">
        <v>1990</v>
      </c>
      <c r="K61" t="s">
        <v>1776</v>
      </c>
    </row>
    <row r="62" spans="1:11" x14ac:dyDescent="0.25">
      <c r="A62">
        <v>8</v>
      </c>
      <c r="B62">
        <v>9</v>
      </c>
      <c r="C62" t="s">
        <v>1991</v>
      </c>
      <c r="E62" t="s">
        <v>1992</v>
      </c>
      <c r="F62" t="s">
        <v>1993</v>
      </c>
      <c r="G62" t="s">
        <v>1784</v>
      </c>
      <c r="K62" t="s">
        <v>1776</v>
      </c>
    </row>
    <row r="63" spans="1:11" x14ac:dyDescent="0.25">
      <c r="A63">
        <v>9</v>
      </c>
      <c r="B63">
        <v>10</v>
      </c>
      <c r="C63" t="s">
        <v>1994</v>
      </c>
      <c r="D63" t="s">
        <v>1995</v>
      </c>
      <c r="E63" t="s">
        <v>1996</v>
      </c>
      <c r="F63" t="s">
        <v>1997</v>
      </c>
      <c r="G63" t="s">
        <v>1998</v>
      </c>
      <c r="K63" t="s">
        <v>1776</v>
      </c>
    </row>
    <row r="64" spans="1:11" x14ac:dyDescent="0.25">
      <c r="A64">
        <v>10</v>
      </c>
      <c r="B64">
        <v>11</v>
      </c>
      <c r="C64" t="s">
        <v>1999</v>
      </c>
      <c r="D64" t="s">
        <v>2000</v>
      </c>
      <c r="E64" t="s">
        <v>2001</v>
      </c>
      <c r="F64" t="s">
        <v>2002</v>
      </c>
      <c r="G64" t="s">
        <v>2003</v>
      </c>
      <c r="K64" t="s">
        <v>1776</v>
      </c>
    </row>
    <row r="65" spans="1:11" x14ac:dyDescent="0.25">
      <c r="A65">
        <v>11</v>
      </c>
      <c r="B65">
        <v>12</v>
      </c>
      <c r="C65" t="s">
        <v>2004</v>
      </c>
      <c r="E65" t="s">
        <v>2005</v>
      </c>
      <c r="F65" t="s">
        <v>2006</v>
      </c>
      <c r="K65" t="s">
        <v>1776</v>
      </c>
    </row>
    <row r="67" spans="1:11" x14ac:dyDescent="0.25">
      <c r="A67">
        <v>0</v>
      </c>
      <c r="B67">
        <v>1</v>
      </c>
      <c r="C67" t="s">
        <v>2007</v>
      </c>
      <c r="E67" t="s">
        <v>2008</v>
      </c>
      <c r="F67" t="s">
        <v>2009</v>
      </c>
      <c r="K67" t="s">
        <v>1776</v>
      </c>
    </row>
    <row r="68" spans="1:11" x14ac:dyDescent="0.25">
      <c r="A68">
        <v>1</v>
      </c>
      <c r="B68">
        <v>2</v>
      </c>
      <c r="C68" t="s">
        <v>2010</v>
      </c>
      <c r="D68" t="s">
        <v>2011</v>
      </c>
      <c r="E68" t="s">
        <v>2012</v>
      </c>
      <c r="F68" t="s">
        <v>2013</v>
      </c>
      <c r="G68" t="s">
        <v>2014</v>
      </c>
      <c r="K68" t="s">
        <v>1776</v>
      </c>
    </row>
    <row r="69" spans="1:11" x14ac:dyDescent="0.25">
      <c r="A69">
        <v>2</v>
      </c>
      <c r="B69">
        <v>3</v>
      </c>
      <c r="C69" t="s">
        <v>2015</v>
      </c>
      <c r="E69" t="s">
        <v>2016</v>
      </c>
      <c r="F69" t="s">
        <v>2017</v>
      </c>
      <c r="G69" t="s">
        <v>1848</v>
      </c>
      <c r="K69" t="s">
        <v>1776</v>
      </c>
    </row>
    <row r="70" spans="1:11" x14ac:dyDescent="0.25">
      <c r="A70">
        <v>3</v>
      </c>
      <c r="B70">
        <v>4</v>
      </c>
      <c r="C70" t="s">
        <v>2018</v>
      </c>
      <c r="D70" t="s">
        <v>2019</v>
      </c>
      <c r="E70" t="s">
        <v>2020</v>
      </c>
      <c r="F70" t="s">
        <v>2021</v>
      </c>
      <c r="G70" t="s">
        <v>2022</v>
      </c>
      <c r="K70" t="s">
        <v>1776</v>
      </c>
    </row>
    <row r="71" spans="1:11" x14ac:dyDescent="0.25">
      <c r="A71">
        <v>4</v>
      </c>
      <c r="B71">
        <v>5</v>
      </c>
      <c r="C71" t="s">
        <v>2023</v>
      </c>
      <c r="E71" t="s">
        <v>2024</v>
      </c>
      <c r="F71" t="s">
        <v>2025</v>
      </c>
      <c r="K71" t="s">
        <v>1776</v>
      </c>
    </row>
    <row r="72" spans="1:11" x14ac:dyDescent="0.25">
      <c r="A72">
        <v>5</v>
      </c>
      <c r="B72">
        <v>6</v>
      </c>
      <c r="C72" t="s">
        <v>2026</v>
      </c>
      <c r="D72" t="s">
        <v>2027</v>
      </c>
      <c r="E72" t="s">
        <v>2028</v>
      </c>
      <c r="F72" t="s">
        <v>2029</v>
      </c>
      <c r="G72" t="s">
        <v>2030</v>
      </c>
      <c r="K72" t="s">
        <v>1776</v>
      </c>
    </row>
    <row r="73" spans="1:11" x14ac:dyDescent="0.25">
      <c r="A73">
        <v>6</v>
      </c>
      <c r="B73">
        <v>7</v>
      </c>
      <c r="C73" t="s">
        <v>2031</v>
      </c>
      <c r="E73" t="s">
        <v>2032</v>
      </c>
      <c r="F73" t="s">
        <v>2033</v>
      </c>
      <c r="G73" t="s">
        <v>1980</v>
      </c>
      <c r="K73" t="s">
        <v>1776</v>
      </c>
    </row>
    <row r="74" spans="1:11" x14ac:dyDescent="0.25">
      <c r="A74">
        <v>7</v>
      </c>
      <c r="B74">
        <v>8</v>
      </c>
      <c r="C74" t="s">
        <v>2034</v>
      </c>
      <c r="D74" t="s">
        <v>2035</v>
      </c>
      <c r="E74" t="s">
        <v>2036</v>
      </c>
      <c r="F74" t="s">
        <v>2037</v>
      </c>
      <c r="G74" t="s">
        <v>2038</v>
      </c>
      <c r="K74" t="s">
        <v>1776</v>
      </c>
    </row>
    <row r="75" spans="1:11" x14ac:dyDescent="0.25">
      <c r="A75">
        <v>8</v>
      </c>
      <c r="B75">
        <v>9</v>
      </c>
      <c r="C75" t="s">
        <v>2039</v>
      </c>
      <c r="E75" t="s">
        <v>2040</v>
      </c>
      <c r="F75" t="s">
        <v>2041</v>
      </c>
      <c r="G75" t="s">
        <v>1784</v>
      </c>
      <c r="K75" t="s">
        <v>1776</v>
      </c>
    </row>
    <row r="76" spans="1:11" x14ac:dyDescent="0.25">
      <c r="A76">
        <v>9</v>
      </c>
      <c r="B76">
        <v>10</v>
      </c>
      <c r="C76" t="s">
        <v>2042</v>
      </c>
      <c r="E76" t="s">
        <v>2043</v>
      </c>
      <c r="F76" t="s">
        <v>2044</v>
      </c>
      <c r="G76" t="s">
        <v>2045</v>
      </c>
      <c r="K76" t="s">
        <v>1776</v>
      </c>
    </row>
    <row r="77" spans="1:11" x14ac:dyDescent="0.25">
      <c r="A77">
        <v>10</v>
      </c>
      <c r="B77">
        <v>11</v>
      </c>
      <c r="C77" t="s">
        <v>2046</v>
      </c>
      <c r="E77" t="s">
        <v>2047</v>
      </c>
      <c r="F77" t="s">
        <v>2048</v>
      </c>
      <c r="G77" t="s">
        <v>1812</v>
      </c>
      <c r="K77" t="s">
        <v>1776</v>
      </c>
    </row>
    <row r="79" spans="1:11" x14ac:dyDescent="0.25">
      <c r="A79">
        <v>0</v>
      </c>
      <c r="B79">
        <v>1</v>
      </c>
      <c r="C79" t="s">
        <v>2049</v>
      </c>
      <c r="D79" t="s">
        <v>2050</v>
      </c>
      <c r="E79" t="s">
        <v>2051</v>
      </c>
      <c r="F79" t="s">
        <v>2052</v>
      </c>
      <c r="G79" t="s">
        <v>1784</v>
      </c>
      <c r="K79" t="s">
        <v>1776</v>
      </c>
    </row>
    <row r="80" spans="1:11" x14ac:dyDescent="0.25">
      <c r="A80">
        <v>1</v>
      </c>
      <c r="B80">
        <v>2</v>
      </c>
      <c r="C80" t="s">
        <v>2053</v>
      </c>
      <c r="E80" t="s">
        <v>2054</v>
      </c>
      <c r="F80" t="s">
        <v>2055</v>
      </c>
      <c r="G80" t="s">
        <v>1784</v>
      </c>
      <c r="K80" t="s">
        <v>1776</v>
      </c>
    </row>
    <row r="81" spans="1:11" x14ac:dyDescent="0.25">
      <c r="A81">
        <v>2</v>
      </c>
      <c r="B81">
        <v>3</v>
      </c>
      <c r="C81" t="s">
        <v>2056</v>
      </c>
      <c r="D81" t="s">
        <v>2057</v>
      </c>
      <c r="E81" t="s">
        <v>2058</v>
      </c>
      <c r="F81" t="s">
        <v>2059</v>
      </c>
      <c r="G81" t="s">
        <v>2038</v>
      </c>
      <c r="K81" t="s">
        <v>1776</v>
      </c>
    </row>
    <row r="82" spans="1:11" x14ac:dyDescent="0.25">
      <c r="A82">
        <v>3</v>
      </c>
      <c r="B82">
        <v>4</v>
      </c>
      <c r="C82" t="s">
        <v>2060</v>
      </c>
      <c r="D82" t="s">
        <v>2061</v>
      </c>
      <c r="E82" t="s">
        <v>2062</v>
      </c>
      <c r="F82" t="s">
        <v>2063</v>
      </c>
      <c r="G82" t="s">
        <v>1817</v>
      </c>
      <c r="K82" t="s">
        <v>1776</v>
      </c>
    </row>
    <row r="83" spans="1:11" x14ac:dyDescent="0.25">
      <c r="A83">
        <v>4</v>
      </c>
      <c r="B83">
        <v>5</v>
      </c>
      <c r="C83" t="s">
        <v>2064</v>
      </c>
      <c r="E83" t="s">
        <v>2065</v>
      </c>
      <c r="F83" t="s">
        <v>2066</v>
      </c>
      <c r="G83" t="s">
        <v>2067</v>
      </c>
      <c r="K83" t="s">
        <v>1776</v>
      </c>
    </row>
    <row r="84" spans="1:11" x14ac:dyDescent="0.25">
      <c r="A84">
        <v>5</v>
      </c>
      <c r="B84">
        <v>6</v>
      </c>
      <c r="C84" t="s">
        <v>2068</v>
      </c>
      <c r="D84" t="s">
        <v>2069</v>
      </c>
      <c r="E84" t="s">
        <v>2070</v>
      </c>
      <c r="F84" t="s">
        <v>2071</v>
      </c>
      <c r="G84" t="s">
        <v>2072</v>
      </c>
      <c r="K84" t="s">
        <v>1776</v>
      </c>
    </row>
    <row r="85" spans="1:11" x14ac:dyDescent="0.25">
      <c r="A85">
        <v>6</v>
      </c>
      <c r="B85">
        <v>7</v>
      </c>
      <c r="C85" t="s">
        <v>2073</v>
      </c>
      <c r="D85" t="s">
        <v>2074</v>
      </c>
      <c r="E85" t="s">
        <v>2075</v>
      </c>
      <c r="F85" t="s">
        <v>2076</v>
      </c>
      <c r="K85" t="s">
        <v>1776</v>
      </c>
    </row>
    <row r="86" spans="1:11" x14ac:dyDescent="0.25">
      <c r="A86">
        <v>7</v>
      </c>
      <c r="B86">
        <v>8</v>
      </c>
      <c r="C86" t="s">
        <v>2077</v>
      </c>
      <c r="E86" t="s">
        <v>2078</v>
      </c>
      <c r="F86" t="s">
        <v>2079</v>
      </c>
      <c r="G86" t="s">
        <v>1784</v>
      </c>
      <c r="K86" t="s">
        <v>1776</v>
      </c>
    </row>
    <row r="87" spans="1:11" x14ac:dyDescent="0.25">
      <c r="A87">
        <v>8</v>
      </c>
      <c r="B87">
        <v>9</v>
      </c>
      <c r="C87" t="s">
        <v>2080</v>
      </c>
      <c r="D87" t="s">
        <v>2081</v>
      </c>
      <c r="E87" t="s">
        <v>2082</v>
      </c>
      <c r="F87" t="s">
        <v>2083</v>
      </c>
      <c r="G87" t="s">
        <v>1784</v>
      </c>
      <c r="K87" t="s">
        <v>1776</v>
      </c>
    </row>
    <row r="88" spans="1:11" x14ac:dyDescent="0.25">
      <c r="A88">
        <v>9</v>
      </c>
      <c r="B88">
        <v>10</v>
      </c>
      <c r="C88" t="s">
        <v>2084</v>
      </c>
      <c r="E88" t="s">
        <v>2085</v>
      </c>
      <c r="F88" t="s">
        <v>2086</v>
      </c>
      <c r="G88" t="s">
        <v>2087</v>
      </c>
      <c r="K88" t="s">
        <v>1776</v>
      </c>
    </row>
    <row r="89" spans="1:11" x14ac:dyDescent="0.25">
      <c r="A89">
        <v>10</v>
      </c>
      <c r="B89">
        <v>11</v>
      </c>
      <c r="C89" t="s">
        <v>2088</v>
      </c>
      <c r="E89" t="s">
        <v>2089</v>
      </c>
      <c r="F89" t="s">
        <v>2090</v>
      </c>
      <c r="G89" t="s">
        <v>2091</v>
      </c>
      <c r="K89" t="s">
        <v>1776</v>
      </c>
    </row>
    <row r="90" spans="1:11" x14ac:dyDescent="0.25">
      <c r="A90">
        <v>11</v>
      </c>
      <c r="B90">
        <v>12</v>
      </c>
      <c r="C90" t="s">
        <v>2092</v>
      </c>
      <c r="D90" t="s">
        <v>2093</v>
      </c>
      <c r="E90" t="s">
        <v>2094</v>
      </c>
      <c r="F90" t="s">
        <v>2095</v>
      </c>
      <c r="G90" t="s">
        <v>2038</v>
      </c>
      <c r="K90" t="s">
        <v>1776</v>
      </c>
    </row>
    <row r="92" spans="1:11" x14ac:dyDescent="0.25">
      <c r="A92">
        <v>0</v>
      </c>
      <c r="B92">
        <v>1</v>
      </c>
      <c r="C92" t="s">
        <v>2096</v>
      </c>
      <c r="E92" t="s">
        <v>2097</v>
      </c>
      <c r="F92" t="s">
        <v>2098</v>
      </c>
      <c r="G92" t="s">
        <v>2099</v>
      </c>
      <c r="K92" t="s">
        <v>1776</v>
      </c>
    </row>
    <row r="93" spans="1:11" x14ac:dyDescent="0.25">
      <c r="A93">
        <v>1</v>
      </c>
      <c r="B93">
        <v>2</v>
      </c>
      <c r="C93" t="s">
        <v>2100</v>
      </c>
      <c r="E93" t="s">
        <v>2101</v>
      </c>
      <c r="F93" t="s">
        <v>2102</v>
      </c>
      <c r="G93" t="s">
        <v>2103</v>
      </c>
      <c r="K93" t="s">
        <v>1776</v>
      </c>
    </row>
    <row r="94" spans="1:11" x14ac:dyDescent="0.25">
      <c r="A94">
        <v>2</v>
      </c>
      <c r="B94">
        <v>3</v>
      </c>
      <c r="C94" t="s">
        <v>2104</v>
      </c>
      <c r="D94" t="s">
        <v>2105</v>
      </c>
      <c r="E94" t="s">
        <v>2106</v>
      </c>
      <c r="F94" t="s">
        <v>2107</v>
      </c>
      <c r="G94" t="s">
        <v>1784</v>
      </c>
      <c r="K94" t="s">
        <v>1776</v>
      </c>
    </row>
    <row r="95" spans="1:11" x14ac:dyDescent="0.25">
      <c r="A95">
        <v>3</v>
      </c>
      <c r="B95">
        <v>4</v>
      </c>
      <c r="C95" t="s">
        <v>2108</v>
      </c>
      <c r="D95" t="s">
        <v>2109</v>
      </c>
      <c r="E95" t="s">
        <v>2110</v>
      </c>
      <c r="F95" t="s">
        <v>2111</v>
      </c>
      <c r="G95" t="s">
        <v>2112</v>
      </c>
      <c r="K95" t="s">
        <v>1776</v>
      </c>
    </row>
    <row r="96" spans="1:11" x14ac:dyDescent="0.25">
      <c r="A96">
        <v>4</v>
      </c>
      <c r="B96">
        <v>5</v>
      </c>
      <c r="C96" t="s">
        <v>2113</v>
      </c>
      <c r="E96" t="s">
        <v>2114</v>
      </c>
      <c r="F96" t="s">
        <v>2115</v>
      </c>
      <c r="G96" t="s">
        <v>2116</v>
      </c>
      <c r="K96" t="s">
        <v>1776</v>
      </c>
    </row>
    <row r="97" spans="1:11" x14ac:dyDescent="0.25">
      <c r="A97">
        <v>5</v>
      </c>
      <c r="B97">
        <v>6</v>
      </c>
      <c r="C97" t="s">
        <v>2117</v>
      </c>
      <c r="E97" t="s">
        <v>2118</v>
      </c>
      <c r="F97" t="s">
        <v>2119</v>
      </c>
      <c r="G97" t="s">
        <v>2120</v>
      </c>
      <c r="K97" t="s">
        <v>1776</v>
      </c>
    </row>
    <row r="98" spans="1:11" x14ac:dyDescent="0.25">
      <c r="A98">
        <v>6</v>
      </c>
      <c r="B98">
        <v>7</v>
      </c>
      <c r="C98" t="s">
        <v>2121</v>
      </c>
      <c r="D98" t="s">
        <v>2122</v>
      </c>
      <c r="E98" t="s">
        <v>2123</v>
      </c>
      <c r="F98" t="s">
        <v>2124</v>
      </c>
      <c r="G98" t="s">
        <v>2125</v>
      </c>
      <c r="K98" t="s">
        <v>1776</v>
      </c>
    </row>
    <row r="99" spans="1:11" x14ac:dyDescent="0.25">
      <c r="A99">
        <v>7</v>
      </c>
      <c r="B99">
        <v>8</v>
      </c>
      <c r="C99" t="s">
        <v>2126</v>
      </c>
      <c r="E99" t="s">
        <v>2127</v>
      </c>
      <c r="F99" t="s">
        <v>2128</v>
      </c>
      <c r="K99" t="s">
        <v>1776</v>
      </c>
    </row>
    <row r="100" spans="1:11" x14ac:dyDescent="0.25">
      <c r="A100">
        <v>8</v>
      </c>
      <c r="B100">
        <v>9</v>
      </c>
      <c r="C100" t="s">
        <v>2129</v>
      </c>
      <c r="E100" t="s">
        <v>2130</v>
      </c>
      <c r="F100" t="s">
        <v>2131</v>
      </c>
      <c r="G100" t="s">
        <v>2132</v>
      </c>
      <c r="K100" t="s">
        <v>1776</v>
      </c>
    </row>
    <row r="101" spans="1:11" x14ac:dyDescent="0.25">
      <c r="A101">
        <v>9</v>
      </c>
      <c r="B101">
        <v>10</v>
      </c>
      <c r="C101" t="s">
        <v>2133</v>
      </c>
      <c r="D101" t="s">
        <v>2134</v>
      </c>
      <c r="E101" t="s">
        <v>2135</v>
      </c>
      <c r="F101" t="s">
        <v>2136</v>
      </c>
      <c r="G101" t="s">
        <v>1784</v>
      </c>
      <c r="K101" t="s">
        <v>1776</v>
      </c>
    </row>
    <row r="102" spans="1:11" x14ac:dyDescent="0.25">
      <c r="A102">
        <v>10</v>
      </c>
      <c r="B102">
        <v>11</v>
      </c>
      <c r="C102" t="s">
        <v>2137</v>
      </c>
      <c r="E102" t="s">
        <v>2138</v>
      </c>
      <c r="F102" t="s">
        <v>2139</v>
      </c>
      <c r="G102" t="s">
        <v>2140</v>
      </c>
      <c r="K102" t="s">
        <v>1776</v>
      </c>
    </row>
    <row r="103" spans="1:11" x14ac:dyDescent="0.25">
      <c r="A103">
        <v>11</v>
      </c>
      <c r="B103">
        <v>12</v>
      </c>
      <c r="C103" t="s">
        <v>2141</v>
      </c>
      <c r="D103" t="s">
        <v>2142</v>
      </c>
      <c r="E103" t="s">
        <v>2143</v>
      </c>
      <c r="F103" t="s">
        <v>2144</v>
      </c>
      <c r="G103" t="s">
        <v>2145</v>
      </c>
      <c r="K103" t="s">
        <v>1776</v>
      </c>
    </row>
    <row r="105" spans="1:11" x14ac:dyDescent="0.25">
      <c r="A105">
        <v>0</v>
      </c>
      <c r="B105">
        <v>1</v>
      </c>
      <c r="C105" t="s">
        <v>2146</v>
      </c>
      <c r="E105" t="s">
        <v>2147</v>
      </c>
      <c r="F105" t="s">
        <v>2148</v>
      </c>
      <c r="G105" t="s">
        <v>2149</v>
      </c>
      <c r="K105" t="s">
        <v>1776</v>
      </c>
    </row>
    <row r="106" spans="1:11" x14ac:dyDescent="0.25">
      <c r="A106">
        <v>1</v>
      </c>
      <c r="B106">
        <v>2</v>
      </c>
      <c r="C106" t="s">
        <v>2150</v>
      </c>
      <c r="D106" t="s">
        <v>2151</v>
      </c>
      <c r="E106" t="s">
        <v>2152</v>
      </c>
      <c r="F106" t="s">
        <v>2153</v>
      </c>
      <c r="G106" t="s">
        <v>2038</v>
      </c>
      <c r="K106" t="s">
        <v>1776</v>
      </c>
    </row>
    <row r="107" spans="1:11" x14ac:dyDescent="0.25">
      <c r="A107">
        <v>2</v>
      </c>
      <c r="B107">
        <v>3</v>
      </c>
      <c r="C107" t="s">
        <v>2154</v>
      </c>
      <c r="D107" t="s">
        <v>2155</v>
      </c>
      <c r="E107" t="s">
        <v>2156</v>
      </c>
      <c r="F107" t="s">
        <v>2157</v>
      </c>
      <c r="G107" t="s">
        <v>2158</v>
      </c>
      <c r="K107" t="s">
        <v>1776</v>
      </c>
    </row>
    <row r="108" spans="1:11" x14ac:dyDescent="0.25">
      <c r="A108">
        <v>3</v>
      </c>
      <c r="B108">
        <v>4</v>
      </c>
      <c r="C108" t="s">
        <v>2159</v>
      </c>
      <c r="D108" t="s">
        <v>2160</v>
      </c>
      <c r="E108" t="s">
        <v>2161</v>
      </c>
      <c r="F108" t="s">
        <v>2162</v>
      </c>
      <c r="G108" t="s">
        <v>2158</v>
      </c>
      <c r="K108" t="s">
        <v>1776</v>
      </c>
    </row>
    <row r="109" spans="1:11" x14ac:dyDescent="0.25">
      <c r="A109">
        <v>4</v>
      </c>
      <c r="B109">
        <v>5</v>
      </c>
      <c r="C109" t="s">
        <v>2163</v>
      </c>
      <c r="E109" t="s">
        <v>2164</v>
      </c>
      <c r="F109" t="s">
        <v>2165</v>
      </c>
      <c r="G109" t="s">
        <v>2166</v>
      </c>
      <c r="K109" t="s">
        <v>1776</v>
      </c>
    </row>
    <row r="110" spans="1:11" x14ac:dyDescent="0.25">
      <c r="A110">
        <v>5</v>
      </c>
      <c r="B110">
        <v>6</v>
      </c>
      <c r="C110" t="s">
        <v>2167</v>
      </c>
      <c r="D110" t="s">
        <v>2168</v>
      </c>
      <c r="E110" t="s">
        <v>2169</v>
      </c>
      <c r="F110" t="s">
        <v>2170</v>
      </c>
      <c r="G110" t="s">
        <v>1784</v>
      </c>
      <c r="K110" t="s">
        <v>1776</v>
      </c>
    </row>
    <row r="111" spans="1:11" x14ac:dyDescent="0.25">
      <c r="A111">
        <v>6</v>
      </c>
      <c r="B111">
        <v>7</v>
      </c>
      <c r="C111" t="s">
        <v>2171</v>
      </c>
      <c r="D111" t="s">
        <v>2172</v>
      </c>
      <c r="E111" t="s">
        <v>2173</v>
      </c>
      <c r="F111" t="s">
        <v>2174</v>
      </c>
      <c r="G111" t="s">
        <v>1870</v>
      </c>
      <c r="K111" t="s">
        <v>1776</v>
      </c>
    </row>
    <row r="112" spans="1:11" x14ac:dyDescent="0.25">
      <c r="A112">
        <v>7</v>
      </c>
      <c r="B112">
        <v>8</v>
      </c>
      <c r="C112" t="s">
        <v>2175</v>
      </c>
      <c r="E112" t="s">
        <v>2176</v>
      </c>
      <c r="F112" t="s">
        <v>2177</v>
      </c>
      <c r="G112" t="s">
        <v>2178</v>
      </c>
      <c r="K112" t="s">
        <v>1776</v>
      </c>
    </row>
    <row r="113" spans="1:11" x14ac:dyDescent="0.25">
      <c r="A113">
        <v>8</v>
      </c>
      <c r="B113">
        <v>9</v>
      </c>
      <c r="C113" t="s">
        <v>2179</v>
      </c>
      <c r="D113" t="s">
        <v>2180</v>
      </c>
      <c r="E113" t="s">
        <v>2181</v>
      </c>
      <c r="F113" t="s">
        <v>2182</v>
      </c>
      <c r="G113" t="s">
        <v>2183</v>
      </c>
      <c r="K113" t="s">
        <v>1776</v>
      </c>
    </row>
    <row r="114" spans="1:11" x14ac:dyDescent="0.25">
      <c r="A114">
        <v>9</v>
      </c>
      <c r="B114">
        <v>10</v>
      </c>
      <c r="C114" t="s">
        <v>2184</v>
      </c>
      <c r="E114" t="s">
        <v>2185</v>
      </c>
      <c r="F114" t="s">
        <v>2186</v>
      </c>
      <c r="G114" t="s">
        <v>2187</v>
      </c>
      <c r="K114" t="s">
        <v>1776</v>
      </c>
    </row>
    <row r="115" spans="1:11" x14ac:dyDescent="0.25">
      <c r="A115">
        <v>10</v>
      </c>
      <c r="B115">
        <v>11</v>
      </c>
      <c r="C115" t="s">
        <v>2188</v>
      </c>
      <c r="D115" t="s">
        <v>2189</v>
      </c>
      <c r="E115" t="s">
        <v>2190</v>
      </c>
      <c r="F115" t="s">
        <v>2191</v>
      </c>
      <c r="G115" t="s">
        <v>2192</v>
      </c>
      <c r="K115" t="s">
        <v>1776</v>
      </c>
    </row>
    <row r="116" spans="1:11" x14ac:dyDescent="0.25">
      <c r="A116">
        <v>11</v>
      </c>
      <c r="B116">
        <v>12</v>
      </c>
      <c r="C116" t="s">
        <v>2193</v>
      </c>
      <c r="E116" t="s">
        <v>2194</v>
      </c>
      <c r="F116" t="s">
        <v>2195</v>
      </c>
      <c r="G116" t="s">
        <v>2196</v>
      </c>
      <c r="K116" t="s">
        <v>1776</v>
      </c>
    </row>
  </sheetData>
  <phoneticPr fontId="3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CA773-4226-45D3-9026-0D115A2A0C1C}">
  <sheetPr codeName="工作表22"/>
  <dimension ref="A1:P1818"/>
  <sheetViews>
    <sheetView workbookViewId="0"/>
  </sheetViews>
  <sheetFormatPr defaultRowHeight="15.75" x14ac:dyDescent="0.25"/>
  <sheetData>
    <row r="1" spans="1:16" x14ac:dyDescent="0.25">
      <c r="A1" t="s">
        <v>2227</v>
      </c>
      <c r="B1" t="s">
        <v>2229</v>
      </c>
      <c r="C1" t="s">
        <v>2235</v>
      </c>
      <c r="D1" t="s">
        <v>425</v>
      </c>
      <c r="E1" t="s">
        <v>2230</v>
      </c>
      <c r="F1" t="s">
        <v>6</v>
      </c>
      <c r="G1" t="s">
        <v>2236</v>
      </c>
      <c r="H1" t="s">
        <v>427</v>
      </c>
      <c r="I1" t="s">
        <v>4</v>
      </c>
      <c r="J1" t="s">
        <v>2374</v>
      </c>
      <c r="K1" t="s">
        <v>2375</v>
      </c>
      <c r="L1" t="s">
        <v>426</v>
      </c>
      <c r="M1" t="s">
        <v>2385</v>
      </c>
      <c r="N1" t="s">
        <v>2387</v>
      </c>
      <c r="O1" t="s">
        <v>2231</v>
      </c>
      <c r="P1" t="s">
        <v>8</v>
      </c>
    </row>
    <row r="2" spans="1:16" x14ac:dyDescent="0.25">
      <c r="A2" t="s">
        <v>1</v>
      </c>
      <c r="B2" t="s">
        <v>12</v>
      </c>
      <c r="C2">
        <v>5.3</v>
      </c>
      <c r="D2">
        <v>1</v>
      </c>
      <c r="E2" t="s">
        <v>421</v>
      </c>
      <c r="F2">
        <v>8</v>
      </c>
      <c r="G2">
        <v>130</v>
      </c>
      <c r="H2">
        <v>1800</v>
      </c>
      <c r="I2" t="s">
        <v>13</v>
      </c>
      <c r="J2">
        <v>1</v>
      </c>
      <c r="K2">
        <v>50.32</v>
      </c>
      <c r="L2">
        <v>21</v>
      </c>
      <c r="M2">
        <v>9</v>
      </c>
      <c r="N2">
        <v>25</v>
      </c>
      <c r="O2" t="s">
        <v>429</v>
      </c>
      <c r="P2">
        <v>1137</v>
      </c>
    </row>
    <row r="3" spans="1:16" x14ac:dyDescent="0.25">
      <c r="A3" t="s">
        <v>1</v>
      </c>
      <c r="B3" t="s">
        <v>12</v>
      </c>
      <c r="C3">
        <v>8.4</v>
      </c>
      <c r="D3">
        <v>11</v>
      </c>
      <c r="E3" t="s">
        <v>420</v>
      </c>
      <c r="F3">
        <v>8</v>
      </c>
      <c r="G3">
        <v>130</v>
      </c>
      <c r="H3">
        <v>1600</v>
      </c>
      <c r="I3" t="s">
        <v>121</v>
      </c>
      <c r="J3">
        <v>1</v>
      </c>
      <c r="K3">
        <v>35.79</v>
      </c>
      <c r="L3">
        <v>7</v>
      </c>
      <c r="M3">
        <v>9</v>
      </c>
      <c r="N3">
        <v>25</v>
      </c>
      <c r="O3" t="s">
        <v>434</v>
      </c>
      <c r="P3">
        <v>1132</v>
      </c>
    </row>
    <row r="4" spans="1:16" x14ac:dyDescent="0.25">
      <c r="A4" t="s">
        <v>1</v>
      </c>
      <c r="B4" t="s">
        <v>12</v>
      </c>
      <c r="C4">
        <v>12</v>
      </c>
      <c r="D4">
        <v>5</v>
      </c>
      <c r="E4" t="s">
        <v>420</v>
      </c>
      <c r="F4">
        <v>9</v>
      </c>
      <c r="G4">
        <v>133</v>
      </c>
      <c r="H4">
        <v>2000</v>
      </c>
      <c r="I4" t="s">
        <v>121</v>
      </c>
      <c r="J4">
        <v>2</v>
      </c>
      <c r="K4">
        <v>3.02</v>
      </c>
      <c r="L4">
        <v>22</v>
      </c>
      <c r="M4">
        <v>6</v>
      </c>
      <c r="N4">
        <v>25</v>
      </c>
      <c r="O4" t="s">
        <v>434</v>
      </c>
      <c r="P4">
        <v>1138</v>
      </c>
    </row>
    <row r="5" spans="1:16" x14ac:dyDescent="0.25">
      <c r="A5" t="s">
        <v>1</v>
      </c>
      <c r="B5" t="s">
        <v>12</v>
      </c>
      <c r="C5">
        <v>10</v>
      </c>
      <c r="D5">
        <v>9</v>
      </c>
      <c r="E5" t="s">
        <v>421</v>
      </c>
      <c r="F5">
        <v>7</v>
      </c>
      <c r="G5">
        <v>117</v>
      </c>
      <c r="H5">
        <v>1800</v>
      </c>
      <c r="I5" t="s">
        <v>121</v>
      </c>
      <c r="J5">
        <v>1</v>
      </c>
      <c r="K5">
        <v>48.51</v>
      </c>
      <c r="L5">
        <v>14</v>
      </c>
      <c r="M5">
        <v>6</v>
      </c>
      <c r="N5">
        <v>25</v>
      </c>
      <c r="O5" t="s">
        <v>441</v>
      </c>
      <c r="P5">
        <v>1147</v>
      </c>
    </row>
    <row r="6" spans="1:16" x14ac:dyDescent="0.25">
      <c r="A6" t="s">
        <v>1</v>
      </c>
      <c r="B6" t="s">
        <v>12</v>
      </c>
      <c r="C6">
        <v>5.5</v>
      </c>
      <c r="D6">
        <v>6</v>
      </c>
      <c r="E6" t="s">
        <v>420</v>
      </c>
      <c r="F6">
        <v>8</v>
      </c>
      <c r="G6">
        <v>119</v>
      </c>
      <c r="H6">
        <v>2200</v>
      </c>
      <c r="I6" t="s">
        <v>121</v>
      </c>
      <c r="J6">
        <v>2</v>
      </c>
      <c r="K6">
        <v>16.45</v>
      </c>
      <c r="L6">
        <v>28</v>
      </c>
      <c r="M6">
        <v>5</v>
      </c>
      <c r="N6">
        <v>25</v>
      </c>
      <c r="O6" t="s">
        <v>445</v>
      </c>
      <c r="P6">
        <v>1143</v>
      </c>
    </row>
    <row r="7" spans="1:16" x14ac:dyDescent="0.25">
      <c r="A7" t="s">
        <v>1</v>
      </c>
      <c r="B7" t="s">
        <v>12</v>
      </c>
      <c r="C7">
        <v>3.9</v>
      </c>
      <c r="D7">
        <v>2</v>
      </c>
      <c r="E7" t="s">
        <v>420</v>
      </c>
      <c r="F7">
        <v>3</v>
      </c>
      <c r="G7">
        <v>119</v>
      </c>
      <c r="H7">
        <v>2200</v>
      </c>
      <c r="I7" t="s">
        <v>121</v>
      </c>
      <c r="J7">
        <v>2</v>
      </c>
      <c r="K7">
        <v>17.96</v>
      </c>
      <c r="L7">
        <v>7</v>
      </c>
      <c r="M7">
        <v>5</v>
      </c>
      <c r="N7">
        <v>25</v>
      </c>
      <c r="O7" t="s">
        <v>450</v>
      </c>
      <c r="P7">
        <v>1143</v>
      </c>
    </row>
    <row r="8" spans="1:16" x14ac:dyDescent="0.25">
      <c r="A8" t="s">
        <v>1</v>
      </c>
      <c r="B8" t="s">
        <v>12</v>
      </c>
      <c r="C8">
        <v>4.4000000000000004</v>
      </c>
      <c r="D8">
        <v>3</v>
      </c>
      <c r="E8" t="s">
        <v>421</v>
      </c>
      <c r="F8">
        <v>6</v>
      </c>
      <c r="G8">
        <v>119</v>
      </c>
      <c r="H8">
        <v>2200</v>
      </c>
      <c r="I8" t="s">
        <v>121</v>
      </c>
      <c r="J8">
        <v>2</v>
      </c>
      <c r="K8">
        <v>17.04</v>
      </c>
      <c r="L8">
        <v>16</v>
      </c>
      <c r="M8">
        <v>4</v>
      </c>
      <c r="N8">
        <v>25</v>
      </c>
      <c r="O8" t="s">
        <v>455</v>
      </c>
      <c r="P8">
        <v>1141</v>
      </c>
    </row>
    <row r="9" spans="1:16" x14ac:dyDescent="0.25">
      <c r="A9" t="s">
        <v>1</v>
      </c>
      <c r="B9" t="s">
        <v>12</v>
      </c>
      <c r="C9">
        <v>4.8</v>
      </c>
      <c r="D9">
        <v>5</v>
      </c>
      <c r="E9" t="s">
        <v>420</v>
      </c>
      <c r="F9">
        <v>10</v>
      </c>
      <c r="G9">
        <v>120</v>
      </c>
      <c r="H9">
        <v>1800</v>
      </c>
      <c r="I9" t="s">
        <v>116</v>
      </c>
      <c r="J9">
        <v>1</v>
      </c>
      <c r="K9">
        <v>49.49</v>
      </c>
      <c r="L9">
        <v>5</v>
      </c>
      <c r="M9">
        <v>3</v>
      </c>
      <c r="N9">
        <v>25</v>
      </c>
      <c r="O9" t="s">
        <v>445</v>
      </c>
      <c r="P9">
        <v>1127</v>
      </c>
    </row>
    <row r="10" spans="1:16" x14ac:dyDescent="0.25">
      <c r="A10" t="s">
        <v>1</v>
      </c>
      <c r="B10" t="s">
        <v>12</v>
      </c>
      <c r="C10">
        <v>3.2</v>
      </c>
      <c r="D10">
        <v>2</v>
      </c>
      <c r="E10" t="s">
        <v>420</v>
      </c>
      <c r="F10">
        <v>3</v>
      </c>
      <c r="G10">
        <v>117</v>
      </c>
      <c r="H10">
        <v>2200</v>
      </c>
      <c r="I10" t="s">
        <v>101</v>
      </c>
      <c r="J10">
        <v>2</v>
      </c>
      <c r="K10">
        <v>17.05</v>
      </c>
      <c r="L10">
        <v>26</v>
      </c>
      <c r="M10">
        <v>2</v>
      </c>
      <c r="N10">
        <v>25</v>
      </c>
      <c r="O10" t="s">
        <v>461</v>
      </c>
      <c r="P10">
        <v>1141</v>
      </c>
    </row>
    <row r="11" spans="1:16" x14ac:dyDescent="0.25">
      <c r="A11" t="s">
        <v>1</v>
      </c>
      <c r="B11" t="s">
        <v>12</v>
      </c>
      <c r="C11">
        <v>24</v>
      </c>
      <c r="D11">
        <v>4</v>
      </c>
      <c r="E11" t="s">
        <v>422</v>
      </c>
      <c r="F11">
        <v>14</v>
      </c>
      <c r="G11">
        <v>119</v>
      </c>
      <c r="H11">
        <v>1800</v>
      </c>
      <c r="I11" t="s">
        <v>121</v>
      </c>
      <c r="J11">
        <v>1</v>
      </c>
      <c r="K11">
        <v>46.96</v>
      </c>
      <c r="L11">
        <v>16</v>
      </c>
      <c r="M11">
        <v>2</v>
      </c>
      <c r="N11">
        <v>25</v>
      </c>
      <c r="O11" t="s">
        <v>441</v>
      </c>
      <c r="P11">
        <v>1150</v>
      </c>
    </row>
    <row r="12" spans="1:16" x14ac:dyDescent="0.25">
      <c r="A12" t="s">
        <v>1</v>
      </c>
      <c r="B12" t="s">
        <v>12</v>
      </c>
      <c r="C12">
        <v>7.5</v>
      </c>
      <c r="D12">
        <v>7</v>
      </c>
      <c r="E12" t="s">
        <v>421</v>
      </c>
      <c r="F12">
        <v>13</v>
      </c>
      <c r="G12">
        <v>120</v>
      </c>
      <c r="H12">
        <v>1800</v>
      </c>
      <c r="I12" t="s">
        <v>19</v>
      </c>
      <c r="J12">
        <v>1</v>
      </c>
      <c r="K12">
        <v>49.5</v>
      </c>
      <c r="L12">
        <v>5</v>
      </c>
      <c r="M12">
        <v>1</v>
      </c>
      <c r="N12">
        <v>25</v>
      </c>
      <c r="O12" t="s">
        <v>467</v>
      </c>
      <c r="P12">
        <v>1145</v>
      </c>
    </row>
    <row r="13" spans="1:16" x14ac:dyDescent="0.25">
      <c r="A13" t="s">
        <v>1</v>
      </c>
      <c r="B13" t="s">
        <v>12</v>
      </c>
      <c r="C13">
        <v>7.9</v>
      </c>
      <c r="D13">
        <v>5</v>
      </c>
      <c r="E13" t="s">
        <v>421</v>
      </c>
      <c r="F13">
        <v>4</v>
      </c>
      <c r="G13">
        <v>121</v>
      </c>
      <c r="H13">
        <v>1650</v>
      </c>
      <c r="I13" t="s">
        <v>53</v>
      </c>
      <c r="J13">
        <v>1</v>
      </c>
      <c r="K13">
        <v>39.58</v>
      </c>
      <c r="L13">
        <v>18</v>
      </c>
      <c r="M13">
        <v>12</v>
      </c>
      <c r="N13">
        <v>24</v>
      </c>
      <c r="O13" t="s">
        <v>467</v>
      </c>
      <c r="P13">
        <v>1131</v>
      </c>
    </row>
    <row r="14" spans="1:16" x14ac:dyDescent="0.25">
      <c r="A14" t="s">
        <v>1</v>
      </c>
      <c r="B14" t="s">
        <v>12</v>
      </c>
      <c r="C14">
        <v>23</v>
      </c>
      <c r="D14">
        <v>5</v>
      </c>
      <c r="E14" t="s">
        <v>423</v>
      </c>
      <c r="F14">
        <v>12</v>
      </c>
      <c r="G14">
        <v>122</v>
      </c>
      <c r="H14">
        <v>2200</v>
      </c>
      <c r="I14" t="s">
        <v>471</v>
      </c>
      <c r="J14">
        <v>2</v>
      </c>
      <c r="K14">
        <v>16.71</v>
      </c>
      <c r="L14">
        <v>27</v>
      </c>
      <c r="M14">
        <v>11</v>
      </c>
      <c r="N14">
        <v>24</v>
      </c>
      <c r="O14" t="s">
        <v>445</v>
      </c>
      <c r="P14">
        <v>1140</v>
      </c>
    </row>
    <row r="15" spans="1:16" x14ac:dyDescent="0.25">
      <c r="A15" t="s">
        <v>1</v>
      </c>
      <c r="B15" t="s">
        <v>12</v>
      </c>
      <c r="C15">
        <v>2.9</v>
      </c>
      <c r="D15">
        <v>6</v>
      </c>
      <c r="E15" t="s">
        <v>421</v>
      </c>
      <c r="F15">
        <v>3</v>
      </c>
      <c r="G15">
        <v>124</v>
      </c>
      <c r="H15">
        <v>1650</v>
      </c>
      <c r="I15" t="s">
        <v>19</v>
      </c>
      <c r="J15">
        <v>1</v>
      </c>
      <c r="K15">
        <v>40.44</v>
      </c>
      <c r="L15">
        <v>13</v>
      </c>
      <c r="M15">
        <v>11</v>
      </c>
      <c r="N15">
        <v>24</v>
      </c>
      <c r="O15" t="s">
        <v>455</v>
      </c>
      <c r="P15">
        <v>1126</v>
      </c>
    </row>
    <row r="16" spans="1:16" x14ac:dyDescent="0.25">
      <c r="A16" t="s">
        <v>1</v>
      </c>
      <c r="B16" t="s">
        <v>12</v>
      </c>
      <c r="C16">
        <v>3.4</v>
      </c>
      <c r="D16">
        <v>3</v>
      </c>
      <c r="E16" t="s">
        <v>421</v>
      </c>
      <c r="F16">
        <v>6</v>
      </c>
      <c r="G16">
        <v>125</v>
      </c>
      <c r="H16">
        <v>1650</v>
      </c>
      <c r="I16" t="s">
        <v>53</v>
      </c>
      <c r="J16">
        <v>1</v>
      </c>
      <c r="K16">
        <v>40.53</v>
      </c>
      <c r="L16">
        <v>23</v>
      </c>
      <c r="M16">
        <v>10</v>
      </c>
      <c r="N16">
        <v>24</v>
      </c>
      <c r="O16" t="s">
        <v>467</v>
      </c>
      <c r="P16">
        <v>1130</v>
      </c>
    </row>
    <row r="17" spans="1:16" x14ac:dyDescent="0.25">
      <c r="A17" t="s">
        <v>1</v>
      </c>
      <c r="B17" t="s">
        <v>12</v>
      </c>
      <c r="C17">
        <v>5.3</v>
      </c>
      <c r="D17">
        <v>2</v>
      </c>
      <c r="E17" t="s">
        <v>420</v>
      </c>
      <c r="F17">
        <v>3</v>
      </c>
      <c r="G17">
        <v>124</v>
      </c>
      <c r="H17">
        <v>1650</v>
      </c>
      <c r="I17" t="s">
        <v>53</v>
      </c>
      <c r="J17">
        <v>1</v>
      </c>
      <c r="K17">
        <v>39.81</v>
      </c>
      <c r="L17">
        <v>6</v>
      </c>
      <c r="M17">
        <v>10</v>
      </c>
      <c r="N17">
        <v>24</v>
      </c>
      <c r="O17" t="s">
        <v>467</v>
      </c>
      <c r="P17">
        <v>1126</v>
      </c>
    </row>
    <row r="18" spans="1:16" x14ac:dyDescent="0.25">
      <c r="A18" t="s">
        <v>1</v>
      </c>
      <c r="B18" t="s">
        <v>12</v>
      </c>
      <c r="C18">
        <v>9.4</v>
      </c>
      <c r="D18">
        <v>5</v>
      </c>
      <c r="E18" t="s">
        <v>420</v>
      </c>
      <c r="F18">
        <v>10</v>
      </c>
      <c r="G18">
        <v>127</v>
      </c>
      <c r="H18">
        <v>1650</v>
      </c>
      <c r="I18" t="s">
        <v>53</v>
      </c>
      <c r="J18">
        <v>1</v>
      </c>
      <c r="K18">
        <v>39.69</v>
      </c>
      <c r="L18">
        <v>22</v>
      </c>
      <c r="M18">
        <v>9</v>
      </c>
      <c r="N18">
        <v>24</v>
      </c>
      <c r="O18" t="s">
        <v>467</v>
      </c>
      <c r="P18">
        <v>1132</v>
      </c>
    </row>
    <row r="19" spans="1:16" x14ac:dyDescent="0.25">
      <c r="A19" t="s">
        <v>1</v>
      </c>
      <c r="B19" t="s">
        <v>12</v>
      </c>
      <c r="C19">
        <v>32</v>
      </c>
      <c r="D19">
        <v>10</v>
      </c>
      <c r="E19" t="s">
        <v>422</v>
      </c>
      <c r="F19">
        <v>11</v>
      </c>
      <c r="G19">
        <v>125</v>
      </c>
      <c r="H19">
        <v>1650</v>
      </c>
      <c r="I19" t="s">
        <v>487</v>
      </c>
      <c r="J19">
        <v>1</v>
      </c>
      <c r="K19">
        <v>39.57</v>
      </c>
      <c r="L19">
        <v>23</v>
      </c>
      <c r="M19">
        <v>6</v>
      </c>
      <c r="N19">
        <v>24</v>
      </c>
      <c r="O19" t="s">
        <v>467</v>
      </c>
      <c r="P19">
        <v>1136</v>
      </c>
    </row>
    <row r="20" spans="1:16" x14ac:dyDescent="0.25">
      <c r="A20" t="s">
        <v>1</v>
      </c>
      <c r="B20" t="s">
        <v>12</v>
      </c>
      <c r="C20">
        <v>42</v>
      </c>
      <c r="D20">
        <v>11</v>
      </c>
      <c r="E20" t="s">
        <v>421</v>
      </c>
      <c r="F20">
        <v>9</v>
      </c>
      <c r="G20">
        <v>127</v>
      </c>
      <c r="H20">
        <v>1650</v>
      </c>
      <c r="I20" t="s">
        <v>487</v>
      </c>
      <c r="J20">
        <v>1</v>
      </c>
      <c r="K20">
        <v>39.130000000000003</v>
      </c>
      <c r="L20">
        <v>20</v>
      </c>
      <c r="M20">
        <v>4</v>
      </c>
      <c r="N20">
        <v>24</v>
      </c>
      <c r="O20" t="s">
        <v>467</v>
      </c>
      <c r="P20">
        <v>1130</v>
      </c>
    </row>
    <row r="21" spans="1:16" x14ac:dyDescent="0.25">
      <c r="A21" t="s">
        <v>1</v>
      </c>
      <c r="B21" t="s">
        <v>12</v>
      </c>
      <c r="C21">
        <v>20</v>
      </c>
      <c r="D21">
        <v>12</v>
      </c>
      <c r="E21" t="s">
        <v>421</v>
      </c>
      <c r="F21">
        <v>8</v>
      </c>
      <c r="G21">
        <v>135</v>
      </c>
      <c r="H21">
        <v>1650</v>
      </c>
      <c r="I21" t="s">
        <v>34</v>
      </c>
      <c r="J21">
        <v>1</v>
      </c>
      <c r="K21">
        <v>40.200000000000003</v>
      </c>
      <c r="L21">
        <v>3</v>
      </c>
      <c r="M21">
        <v>4</v>
      </c>
      <c r="N21">
        <v>24</v>
      </c>
      <c r="O21" t="s">
        <v>467</v>
      </c>
      <c r="P21">
        <v>1122</v>
      </c>
    </row>
    <row r="22" spans="1:16" x14ac:dyDescent="0.25">
      <c r="A22" t="s">
        <v>1</v>
      </c>
      <c r="B22" t="s">
        <v>12</v>
      </c>
      <c r="C22">
        <v>111</v>
      </c>
      <c r="D22">
        <v>13</v>
      </c>
      <c r="E22" t="s">
        <v>420</v>
      </c>
      <c r="F22">
        <v>3</v>
      </c>
      <c r="G22">
        <v>122</v>
      </c>
      <c r="H22">
        <v>1600</v>
      </c>
      <c r="I22" t="s">
        <v>150</v>
      </c>
      <c r="J22">
        <v>1</v>
      </c>
      <c r="K22">
        <v>38.229999999999997</v>
      </c>
      <c r="L22">
        <v>10</v>
      </c>
      <c r="M22">
        <v>3</v>
      </c>
      <c r="N22">
        <v>24</v>
      </c>
      <c r="O22" t="s">
        <v>429</v>
      </c>
      <c r="P22">
        <v>1131</v>
      </c>
    </row>
    <row r="23" spans="1:16" x14ac:dyDescent="0.25">
      <c r="A23" t="s">
        <v>1</v>
      </c>
      <c r="B23" t="s">
        <v>12</v>
      </c>
      <c r="C23">
        <v>130</v>
      </c>
      <c r="D23">
        <v>10</v>
      </c>
      <c r="E23" t="s">
        <v>420</v>
      </c>
      <c r="F23">
        <v>9</v>
      </c>
      <c r="G23">
        <v>115</v>
      </c>
      <c r="H23">
        <v>1800</v>
      </c>
      <c r="I23" t="s">
        <v>389</v>
      </c>
      <c r="J23">
        <v>1</v>
      </c>
      <c r="K23">
        <v>50.17</v>
      </c>
      <c r="L23">
        <v>18</v>
      </c>
      <c r="M23">
        <v>2</v>
      </c>
      <c r="N23">
        <v>24</v>
      </c>
      <c r="O23" t="s">
        <v>441</v>
      </c>
      <c r="P23">
        <v>1141</v>
      </c>
    </row>
    <row r="24" spans="1:16" x14ac:dyDescent="0.25">
      <c r="A24" t="s">
        <v>1</v>
      </c>
      <c r="B24" t="s">
        <v>12</v>
      </c>
      <c r="C24">
        <v>54</v>
      </c>
      <c r="D24">
        <v>11</v>
      </c>
      <c r="E24" t="s">
        <v>422</v>
      </c>
      <c r="F24">
        <v>10</v>
      </c>
      <c r="G24">
        <v>122</v>
      </c>
      <c r="H24">
        <v>2000</v>
      </c>
      <c r="I24" t="s">
        <v>93</v>
      </c>
      <c r="J24">
        <v>2</v>
      </c>
      <c r="K24">
        <v>3.72</v>
      </c>
      <c r="L24">
        <v>4</v>
      </c>
      <c r="M24">
        <v>2</v>
      </c>
      <c r="N24">
        <v>24</v>
      </c>
      <c r="O24" t="s">
        <v>506</v>
      </c>
      <c r="P24">
        <v>1147</v>
      </c>
    </row>
    <row r="25" spans="1:16" x14ac:dyDescent="0.25">
      <c r="A25" t="s">
        <v>1</v>
      </c>
      <c r="B25" t="s">
        <v>12</v>
      </c>
      <c r="C25">
        <v>52</v>
      </c>
      <c r="D25">
        <v>12</v>
      </c>
      <c r="E25" t="s">
        <v>422</v>
      </c>
      <c r="F25">
        <v>5</v>
      </c>
      <c r="G25">
        <v>120</v>
      </c>
      <c r="H25">
        <v>1600</v>
      </c>
      <c r="I25" t="s">
        <v>316</v>
      </c>
      <c r="J25">
        <v>1</v>
      </c>
      <c r="K25">
        <v>36.479999999999997</v>
      </c>
      <c r="L25">
        <v>13</v>
      </c>
      <c r="M25">
        <v>1</v>
      </c>
      <c r="N25">
        <v>24</v>
      </c>
      <c r="O25" t="s">
        <v>441</v>
      </c>
      <c r="P25">
        <v>1152</v>
      </c>
    </row>
    <row r="26" spans="1:16" x14ac:dyDescent="0.25">
      <c r="A26" t="s">
        <v>1</v>
      </c>
      <c r="B26" t="s">
        <v>12</v>
      </c>
      <c r="C26">
        <v>47</v>
      </c>
      <c r="D26">
        <v>9</v>
      </c>
      <c r="E26" t="s">
        <v>423</v>
      </c>
      <c r="F26">
        <v>4</v>
      </c>
      <c r="G26">
        <v>128</v>
      </c>
      <c r="H26">
        <v>1600</v>
      </c>
      <c r="I26" t="s">
        <v>393</v>
      </c>
      <c r="J26">
        <v>1</v>
      </c>
      <c r="K26">
        <v>35.520000000000003</v>
      </c>
      <c r="L26">
        <v>26</v>
      </c>
      <c r="M26">
        <v>12</v>
      </c>
      <c r="N26">
        <v>23</v>
      </c>
      <c r="O26" t="s">
        <v>441</v>
      </c>
      <c r="P26">
        <v>1153</v>
      </c>
    </row>
    <row r="27" spans="1:16" x14ac:dyDescent="0.25">
      <c r="A27" t="s">
        <v>1</v>
      </c>
      <c r="B27" t="s">
        <v>18</v>
      </c>
      <c r="C27">
        <v>4</v>
      </c>
      <c r="D27">
        <v>4</v>
      </c>
      <c r="E27" t="s">
        <v>421</v>
      </c>
      <c r="F27">
        <v>10</v>
      </c>
      <c r="G27">
        <v>135</v>
      </c>
      <c r="H27">
        <v>1800</v>
      </c>
      <c r="I27" t="s">
        <v>19</v>
      </c>
      <c r="J27">
        <v>1</v>
      </c>
      <c r="K27">
        <v>50.53</v>
      </c>
      <c r="L27">
        <v>21</v>
      </c>
      <c r="M27">
        <v>9</v>
      </c>
      <c r="N27">
        <v>25</v>
      </c>
      <c r="O27" t="s">
        <v>429</v>
      </c>
      <c r="P27">
        <v>1033</v>
      </c>
    </row>
    <row r="28" spans="1:16" x14ac:dyDescent="0.25">
      <c r="A28" t="s">
        <v>1</v>
      </c>
      <c r="B28" t="s">
        <v>18</v>
      </c>
      <c r="C28">
        <v>6.3</v>
      </c>
      <c r="D28">
        <v>3</v>
      </c>
      <c r="E28" t="s">
        <v>421</v>
      </c>
      <c r="F28">
        <v>6</v>
      </c>
      <c r="G28">
        <v>117</v>
      </c>
      <c r="H28">
        <v>2000</v>
      </c>
      <c r="I28" t="s">
        <v>150</v>
      </c>
      <c r="J28">
        <v>2</v>
      </c>
      <c r="K28">
        <v>2.4700000000000002</v>
      </c>
      <c r="L28">
        <v>28</v>
      </c>
      <c r="M28">
        <v>6</v>
      </c>
      <c r="N28">
        <v>25</v>
      </c>
      <c r="O28" t="s">
        <v>518</v>
      </c>
      <c r="P28">
        <v>1026</v>
      </c>
    </row>
    <row r="29" spans="1:16" x14ac:dyDescent="0.25">
      <c r="A29" t="s">
        <v>1</v>
      </c>
      <c r="B29" t="s">
        <v>18</v>
      </c>
      <c r="C29">
        <v>8.5</v>
      </c>
      <c r="D29">
        <v>2</v>
      </c>
      <c r="E29" t="s">
        <v>422</v>
      </c>
      <c r="F29">
        <v>6</v>
      </c>
      <c r="G29">
        <v>132</v>
      </c>
      <c r="H29">
        <v>2000</v>
      </c>
      <c r="I29" t="s">
        <v>19</v>
      </c>
      <c r="J29">
        <v>2</v>
      </c>
      <c r="K29">
        <v>2.81</v>
      </c>
      <c r="L29">
        <v>22</v>
      </c>
      <c r="M29">
        <v>6</v>
      </c>
      <c r="N29">
        <v>25</v>
      </c>
      <c r="O29" t="s">
        <v>434</v>
      </c>
      <c r="P29">
        <v>1032</v>
      </c>
    </row>
    <row r="30" spans="1:16" x14ac:dyDescent="0.25">
      <c r="A30" t="s">
        <v>1</v>
      </c>
      <c r="B30" t="s">
        <v>18</v>
      </c>
      <c r="C30">
        <v>9.8000000000000007</v>
      </c>
      <c r="D30">
        <v>2</v>
      </c>
      <c r="E30" t="s">
        <v>421</v>
      </c>
      <c r="F30">
        <v>2</v>
      </c>
      <c r="G30">
        <v>128</v>
      </c>
      <c r="H30">
        <v>2200</v>
      </c>
      <c r="I30" t="s">
        <v>524</v>
      </c>
      <c r="J30">
        <v>2</v>
      </c>
      <c r="K30">
        <v>18.66</v>
      </c>
      <c r="L30">
        <v>4</v>
      </c>
      <c r="M30">
        <v>6</v>
      </c>
      <c r="N30">
        <v>25</v>
      </c>
      <c r="O30" t="s">
        <v>450</v>
      </c>
      <c r="P30">
        <v>1027</v>
      </c>
    </row>
    <row r="31" spans="1:16" x14ac:dyDescent="0.25">
      <c r="A31" t="s">
        <v>1</v>
      </c>
      <c r="B31" t="s">
        <v>18</v>
      </c>
      <c r="C31">
        <v>97</v>
      </c>
      <c r="D31">
        <v>7</v>
      </c>
      <c r="E31" t="s">
        <v>423</v>
      </c>
      <c r="F31">
        <v>14</v>
      </c>
      <c r="G31">
        <v>117</v>
      </c>
      <c r="H31">
        <v>1600</v>
      </c>
      <c r="I31" t="s">
        <v>63</v>
      </c>
      <c r="J31">
        <v>1</v>
      </c>
      <c r="K31">
        <v>34.78</v>
      </c>
      <c r="L31">
        <v>25</v>
      </c>
      <c r="M31">
        <v>5</v>
      </c>
      <c r="N31">
        <v>25</v>
      </c>
      <c r="O31" t="s">
        <v>434</v>
      </c>
      <c r="P31">
        <v>1027</v>
      </c>
    </row>
    <row r="32" spans="1:16" x14ac:dyDescent="0.25">
      <c r="A32" t="s">
        <v>1</v>
      </c>
      <c r="B32" t="s">
        <v>18</v>
      </c>
      <c r="C32">
        <v>81</v>
      </c>
      <c r="D32">
        <v>12</v>
      </c>
      <c r="E32" t="s">
        <v>421</v>
      </c>
      <c r="F32">
        <v>6</v>
      </c>
      <c r="G32">
        <v>119</v>
      </c>
      <c r="H32">
        <v>1400</v>
      </c>
      <c r="I32" t="s">
        <v>58</v>
      </c>
      <c r="J32">
        <v>1</v>
      </c>
      <c r="K32">
        <v>22.59</v>
      </c>
      <c r="L32">
        <v>23</v>
      </c>
      <c r="M32">
        <v>3</v>
      </c>
      <c r="N32">
        <v>25</v>
      </c>
      <c r="O32" t="s">
        <v>434</v>
      </c>
      <c r="P32">
        <v>1028</v>
      </c>
    </row>
    <row r="33" spans="1:16" x14ac:dyDescent="0.25">
      <c r="A33" t="s">
        <v>1</v>
      </c>
      <c r="B33" t="s">
        <v>18</v>
      </c>
      <c r="C33">
        <v>45</v>
      </c>
      <c r="D33">
        <v>10</v>
      </c>
      <c r="E33" t="s">
        <v>423</v>
      </c>
      <c r="F33">
        <v>11</v>
      </c>
      <c r="G33">
        <v>121</v>
      </c>
      <c r="H33">
        <v>1650</v>
      </c>
      <c r="I33" t="s">
        <v>44</v>
      </c>
      <c r="J33">
        <v>1</v>
      </c>
      <c r="K33">
        <v>41.1</v>
      </c>
      <c r="L33">
        <v>26</v>
      </c>
      <c r="M33">
        <v>2</v>
      </c>
      <c r="N33">
        <v>25</v>
      </c>
      <c r="O33" t="s">
        <v>461</v>
      </c>
      <c r="P33">
        <v>1023</v>
      </c>
    </row>
    <row r="34" spans="1:16" x14ac:dyDescent="0.25">
      <c r="A34" t="s">
        <v>1</v>
      </c>
      <c r="B34" t="s">
        <v>18</v>
      </c>
      <c r="C34">
        <v>85</v>
      </c>
      <c r="D34">
        <v>13</v>
      </c>
      <c r="E34" t="s">
        <v>420</v>
      </c>
      <c r="F34">
        <v>2</v>
      </c>
      <c r="G34">
        <v>122</v>
      </c>
      <c r="H34">
        <v>1600</v>
      </c>
      <c r="I34" t="s">
        <v>471</v>
      </c>
      <c r="J34">
        <v>1</v>
      </c>
      <c r="K34">
        <v>36.880000000000003</v>
      </c>
      <c r="L34">
        <v>19</v>
      </c>
      <c r="M34">
        <v>1</v>
      </c>
      <c r="N34">
        <v>25</v>
      </c>
      <c r="O34" t="s">
        <v>434</v>
      </c>
      <c r="P34">
        <v>1036</v>
      </c>
    </row>
    <row r="35" spans="1:16" x14ac:dyDescent="0.25">
      <c r="A35" t="s">
        <v>1</v>
      </c>
      <c r="B35" t="s">
        <v>18</v>
      </c>
      <c r="C35">
        <v>73</v>
      </c>
      <c r="D35">
        <v>10</v>
      </c>
      <c r="E35" t="s">
        <v>422</v>
      </c>
      <c r="F35">
        <v>7</v>
      </c>
      <c r="G35">
        <v>122</v>
      </c>
      <c r="H35">
        <v>1400</v>
      </c>
      <c r="I35" t="s">
        <v>53</v>
      </c>
      <c r="J35">
        <v>1</v>
      </c>
      <c r="K35">
        <v>22.56</v>
      </c>
      <c r="L35">
        <v>5</v>
      </c>
      <c r="M35">
        <v>1</v>
      </c>
      <c r="N35">
        <v>25</v>
      </c>
      <c r="O35" t="s">
        <v>441</v>
      </c>
      <c r="P35">
        <v>1037</v>
      </c>
    </row>
    <row r="36" spans="1:16" x14ac:dyDescent="0.25">
      <c r="A36" t="s">
        <v>1</v>
      </c>
      <c r="B36" t="s">
        <v>18</v>
      </c>
      <c r="C36">
        <v>46</v>
      </c>
      <c r="D36">
        <v>8</v>
      </c>
      <c r="E36" t="s">
        <v>421</v>
      </c>
      <c r="F36">
        <v>3</v>
      </c>
      <c r="G36">
        <v>128</v>
      </c>
      <c r="H36">
        <v>1200</v>
      </c>
      <c r="I36" t="s">
        <v>58</v>
      </c>
      <c r="J36">
        <v>1</v>
      </c>
      <c r="K36">
        <v>11.06</v>
      </c>
      <c r="L36">
        <v>26</v>
      </c>
      <c r="M36">
        <v>12</v>
      </c>
      <c r="N36">
        <v>24</v>
      </c>
      <c r="O36" t="s">
        <v>445</v>
      </c>
      <c r="P36">
        <v>1016</v>
      </c>
    </row>
    <row r="37" spans="1:16" x14ac:dyDescent="0.25">
      <c r="A37" t="s">
        <v>1</v>
      </c>
      <c r="B37" t="s">
        <v>18</v>
      </c>
      <c r="C37">
        <v>97</v>
      </c>
      <c r="D37">
        <v>7</v>
      </c>
      <c r="E37" t="s">
        <v>423</v>
      </c>
      <c r="F37">
        <v>5</v>
      </c>
      <c r="G37">
        <v>129</v>
      </c>
      <c r="H37">
        <v>1400</v>
      </c>
      <c r="I37" t="s">
        <v>53</v>
      </c>
      <c r="J37">
        <v>1</v>
      </c>
      <c r="K37">
        <v>22.82</v>
      </c>
      <c r="L37">
        <v>22</v>
      </c>
      <c r="M37">
        <v>12</v>
      </c>
      <c r="N37">
        <v>24</v>
      </c>
      <c r="O37" t="s">
        <v>539</v>
      </c>
      <c r="P37">
        <v>1036</v>
      </c>
    </row>
    <row r="38" spans="1:16" x14ac:dyDescent="0.25">
      <c r="A38" t="s">
        <v>1</v>
      </c>
      <c r="B38" t="s">
        <v>22</v>
      </c>
      <c r="C38">
        <v>3.4</v>
      </c>
      <c r="D38">
        <v>3</v>
      </c>
      <c r="E38" t="s">
        <v>420</v>
      </c>
      <c r="F38">
        <v>3</v>
      </c>
      <c r="G38">
        <v>133</v>
      </c>
      <c r="H38">
        <v>1650</v>
      </c>
      <c r="I38" t="s">
        <v>19</v>
      </c>
      <c r="J38">
        <v>1</v>
      </c>
      <c r="K38">
        <v>40.65</v>
      </c>
      <c r="L38">
        <v>10</v>
      </c>
      <c r="M38">
        <v>9</v>
      </c>
      <c r="N38">
        <v>25</v>
      </c>
      <c r="O38" t="s">
        <v>450</v>
      </c>
      <c r="P38">
        <v>1052</v>
      </c>
    </row>
    <row r="39" spans="1:16" x14ac:dyDescent="0.25">
      <c r="A39" t="s">
        <v>1</v>
      </c>
      <c r="B39" t="s">
        <v>22</v>
      </c>
      <c r="C39">
        <v>5.5</v>
      </c>
      <c r="D39">
        <v>6</v>
      </c>
      <c r="E39" t="s">
        <v>421</v>
      </c>
      <c r="F39">
        <v>3</v>
      </c>
      <c r="G39">
        <v>116</v>
      </c>
      <c r="H39">
        <v>1650</v>
      </c>
      <c r="I39" t="s">
        <v>150</v>
      </c>
      <c r="J39">
        <v>1</v>
      </c>
      <c r="K39">
        <v>39.89</v>
      </c>
      <c r="L39">
        <v>16</v>
      </c>
      <c r="M39">
        <v>7</v>
      </c>
      <c r="N39">
        <v>25</v>
      </c>
      <c r="O39" t="s">
        <v>455</v>
      </c>
      <c r="P39">
        <v>1060</v>
      </c>
    </row>
    <row r="40" spans="1:16" x14ac:dyDescent="0.25">
      <c r="A40" t="s">
        <v>1</v>
      </c>
      <c r="B40" t="s">
        <v>22</v>
      </c>
      <c r="C40">
        <v>9.5</v>
      </c>
      <c r="D40">
        <v>3</v>
      </c>
      <c r="E40" t="s">
        <v>420</v>
      </c>
      <c r="F40">
        <v>5</v>
      </c>
      <c r="G40">
        <v>116</v>
      </c>
      <c r="H40">
        <v>1650</v>
      </c>
      <c r="I40" t="s">
        <v>150</v>
      </c>
      <c r="J40">
        <v>1</v>
      </c>
      <c r="K40">
        <v>39.700000000000003</v>
      </c>
      <c r="L40">
        <v>25</v>
      </c>
      <c r="M40">
        <v>6</v>
      </c>
      <c r="N40">
        <v>25</v>
      </c>
      <c r="O40" t="s">
        <v>461</v>
      </c>
      <c r="P40">
        <v>1054</v>
      </c>
    </row>
    <row r="41" spans="1:16" x14ac:dyDescent="0.25">
      <c r="A41" t="s">
        <v>1</v>
      </c>
      <c r="B41" t="s">
        <v>22</v>
      </c>
      <c r="C41">
        <v>17</v>
      </c>
      <c r="D41">
        <v>4</v>
      </c>
      <c r="E41" t="s">
        <v>420</v>
      </c>
      <c r="F41">
        <v>10</v>
      </c>
      <c r="G41">
        <v>119</v>
      </c>
      <c r="H41">
        <v>1650</v>
      </c>
      <c r="I41" t="s">
        <v>487</v>
      </c>
      <c r="J41">
        <v>1</v>
      </c>
      <c r="K41">
        <v>40.49</v>
      </c>
      <c r="L41">
        <v>11</v>
      </c>
      <c r="M41">
        <v>6</v>
      </c>
      <c r="N41">
        <v>25</v>
      </c>
      <c r="O41" t="s">
        <v>455</v>
      </c>
      <c r="P41">
        <v>1053</v>
      </c>
    </row>
    <row r="42" spans="1:16" x14ac:dyDescent="0.25">
      <c r="A42" t="s">
        <v>1</v>
      </c>
      <c r="B42" t="s">
        <v>22</v>
      </c>
      <c r="C42">
        <v>11</v>
      </c>
      <c r="D42">
        <v>11</v>
      </c>
      <c r="E42" t="s">
        <v>421</v>
      </c>
      <c r="F42">
        <v>11</v>
      </c>
      <c r="G42">
        <v>118</v>
      </c>
      <c r="H42">
        <v>1650</v>
      </c>
      <c r="I42" t="s">
        <v>487</v>
      </c>
      <c r="J42">
        <v>1</v>
      </c>
      <c r="K42">
        <v>42.96</v>
      </c>
      <c r="L42">
        <v>14</v>
      </c>
      <c r="M42">
        <v>5</v>
      </c>
      <c r="N42">
        <v>25</v>
      </c>
      <c r="O42" t="s">
        <v>455</v>
      </c>
      <c r="P42">
        <v>1051</v>
      </c>
    </row>
    <row r="43" spans="1:16" x14ac:dyDescent="0.25">
      <c r="A43" t="s">
        <v>1</v>
      </c>
      <c r="B43" t="s">
        <v>22</v>
      </c>
      <c r="C43">
        <v>7.6</v>
      </c>
      <c r="D43">
        <v>9</v>
      </c>
      <c r="E43" t="s">
        <v>421</v>
      </c>
      <c r="F43">
        <v>2</v>
      </c>
      <c r="G43">
        <v>120</v>
      </c>
      <c r="H43">
        <v>1650</v>
      </c>
      <c r="I43" t="s">
        <v>487</v>
      </c>
      <c r="J43">
        <v>1</v>
      </c>
      <c r="K43">
        <v>40.340000000000003</v>
      </c>
      <c r="L43">
        <v>23</v>
      </c>
      <c r="M43">
        <v>4</v>
      </c>
      <c r="N43">
        <v>25</v>
      </c>
      <c r="O43" t="s">
        <v>461</v>
      </c>
      <c r="P43">
        <v>1062</v>
      </c>
    </row>
    <row r="44" spans="1:16" x14ac:dyDescent="0.25">
      <c r="A44" t="s">
        <v>1</v>
      </c>
      <c r="B44" t="s">
        <v>22</v>
      </c>
      <c r="C44">
        <v>11</v>
      </c>
      <c r="D44">
        <v>6</v>
      </c>
      <c r="E44" t="s">
        <v>420</v>
      </c>
      <c r="F44">
        <v>4</v>
      </c>
      <c r="G44">
        <v>121</v>
      </c>
      <c r="H44">
        <v>1650</v>
      </c>
      <c r="I44" t="s">
        <v>487</v>
      </c>
      <c r="J44">
        <v>1</v>
      </c>
      <c r="K44">
        <v>38.840000000000003</v>
      </c>
      <c r="L44">
        <v>2</v>
      </c>
      <c r="M44">
        <v>4</v>
      </c>
      <c r="N44">
        <v>25</v>
      </c>
      <c r="O44" t="s">
        <v>445</v>
      </c>
      <c r="P44">
        <v>1052</v>
      </c>
    </row>
    <row r="45" spans="1:16" x14ac:dyDescent="0.25">
      <c r="A45" t="s">
        <v>1</v>
      </c>
      <c r="B45" t="s">
        <v>22</v>
      </c>
      <c r="C45">
        <v>8.3000000000000007</v>
      </c>
      <c r="D45">
        <v>7</v>
      </c>
      <c r="E45" t="s">
        <v>420</v>
      </c>
      <c r="F45">
        <v>7</v>
      </c>
      <c r="G45">
        <v>123</v>
      </c>
      <c r="H45">
        <v>1650</v>
      </c>
      <c r="I45" t="s">
        <v>487</v>
      </c>
      <c r="J45">
        <v>1</v>
      </c>
      <c r="K45">
        <v>41.45</v>
      </c>
      <c r="L45">
        <v>5</v>
      </c>
      <c r="M45">
        <v>3</v>
      </c>
      <c r="N45">
        <v>25</v>
      </c>
      <c r="O45" t="s">
        <v>445</v>
      </c>
      <c r="P45">
        <v>1052</v>
      </c>
    </row>
    <row r="46" spans="1:16" x14ac:dyDescent="0.25">
      <c r="A46" t="s">
        <v>1</v>
      </c>
      <c r="B46" t="s">
        <v>22</v>
      </c>
      <c r="C46">
        <v>13</v>
      </c>
      <c r="D46">
        <v>12</v>
      </c>
      <c r="E46" t="s">
        <v>420</v>
      </c>
      <c r="F46">
        <v>10</v>
      </c>
      <c r="G46">
        <v>128</v>
      </c>
      <c r="H46">
        <v>1650</v>
      </c>
      <c r="I46" t="s">
        <v>150</v>
      </c>
      <c r="J46">
        <v>1</v>
      </c>
      <c r="K46">
        <v>41.76</v>
      </c>
      <c r="L46">
        <v>19</v>
      </c>
      <c r="M46">
        <v>2</v>
      </c>
      <c r="N46">
        <v>25</v>
      </c>
      <c r="O46" t="s">
        <v>455</v>
      </c>
      <c r="P46">
        <v>1066</v>
      </c>
    </row>
    <row r="47" spans="1:16" x14ac:dyDescent="0.25">
      <c r="A47" t="s">
        <v>1</v>
      </c>
      <c r="B47" t="s">
        <v>22</v>
      </c>
      <c r="C47">
        <v>5.5</v>
      </c>
      <c r="D47">
        <v>4</v>
      </c>
      <c r="E47" t="s">
        <v>420</v>
      </c>
      <c r="F47">
        <v>2</v>
      </c>
      <c r="G47">
        <v>125</v>
      </c>
      <c r="H47">
        <v>1650</v>
      </c>
      <c r="I47" t="s">
        <v>487</v>
      </c>
      <c r="J47">
        <v>1</v>
      </c>
      <c r="K47">
        <v>40.6</v>
      </c>
      <c r="L47">
        <v>15</v>
      </c>
      <c r="M47">
        <v>1</v>
      </c>
      <c r="N47">
        <v>25</v>
      </c>
      <c r="O47" t="s">
        <v>455</v>
      </c>
      <c r="P47">
        <v>1058</v>
      </c>
    </row>
    <row r="48" spans="1:16" x14ac:dyDescent="0.25">
      <c r="A48" t="s">
        <v>1</v>
      </c>
      <c r="B48" t="s">
        <v>22</v>
      </c>
      <c r="C48">
        <v>14</v>
      </c>
      <c r="D48">
        <v>2</v>
      </c>
      <c r="E48" t="s">
        <v>420</v>
      </c>
      <c r="F48">
        <v>6</v>
      </c>
      <c r="G48">
        <v>125</v>
      </c>
      <c r="H48">
        <v>1650</v>
      </c>
      <c r="I48" t="s">
        <v>487</v>
      </c>
      <c r="J48">
        <v>1</v>
      </c>
      <c r="K48">
        <v>40.229999999999997</v>
      </c>
      <c r="L48">
        <v>26</v>
      </c>
      <c r="M48">
        <v>12</v>
      </c>
      <c r="N48">
        <v>24</v>
      </c>
      <c r="O48" t="s">
        <v>445</v>
      </c>
      <c r="P48">
        <v>1052</v>
      </c>
    </row>
    <row r="49" spans="1:16" x14ac:dyDescent="0.25">
      <c r="A49" t="s">
        <v>1</v>
      </c>
      <c r="B49" t="s">
        <v>22</v>
      </c>
      <c r="C49">
        <v>67</v>
      </c>
      <c r="D49">
        <v>4</v>
      </c>
      <c r="E49" t="s">
        <v>420</v>
      </c>
      <c r="F49">
        <v>3</v>
      </c>
      <c r="G49">
        <v>128</v>
      </c>
      <c r="H49">
        <v>1650</v>
      </c>
      <c r="I49" t="s">
        <v>487</v>
      </c>
      <c r="J49">
        <v>1</v>
      </c>
      <c r="K49">
        <v>40.54</v>
      </c>
      <c r="L49">
        <v>6</v>
      </c>
      <c r="M49">
        <v>11</v>
      </c>
      <c r="N49">
        <v>24</v>
      </c>
      <c r="O49" t="s">
        <v>450</v>
      </c>
      <c r="P49">
        <v>1046</v>
      </c>
    </row>
    <row r="50" spans="1:16" x14ac:dyDescent="0.25">
      <c r="A50" t="s">
        <v>1</v>
      </c>
      <c r="B50" t="s">
        <v>22</v>
      </c>
      <c r="C50">
        <v>125</v>
      </c>
      <c r="D50">
        <v>9</v>
      </c>
      <c r="E50" t="s">
        <v>422</v>
      </c>
      <c r="F50">
        <v>11</v>
      </c>
      <c r="G50">
        <v>130</v>
      </c>
      <c r="H50">
        <v>1650</v>
      </c>
      <c r="I50" t="s">
        <v>487</v>
      </c>
      <c r="J50">
        <v>1</v>
      </c>
      <c r="K50">
        <v>40.94</v>
      </c>
      <c r="L50">
        <v>16</v>
      </c>
      <c r="M50">
        <v>10</v>
      </c>
      <c r="N50">
        <v>24</v>
      </c>
      <c r="O50" t="s">
        <v>455</v>
      </c>
      <c r="P50">
        <v>1053</v>
      </c>
    </row>
    <row r="51" spans="1:16" x14ac:dyDescent="0.25">
      <c r="A51" t="s">
        <v>1</v>
      </c>
      <c r="B51" t="s">
        <v>22</v>
      </c>
      <c r="C51">
        <v>54</v>
      </c>
      <c r="D51">
        <v>14</v>
      </c>
      <c r="E51" t="s">
        <v>421</v>
      </c>
      <c r="F51">
        <v>4</v>
      </c>
      <c r="G51">
        <v>132</v>
      </c>
      <c r="H51">
        <v>1600</v>
      </c>
      <c r="I51" t="s">
        <v>487</v>
      </c>
      <c r="J51">
        <v>1</v>
      </c>
      <c r="K51">
        <v>36.090000000000003</v>
      </c>
      <c r="L51">
        <v>6</v>
      </c>
      <c r="M51">
        <v>7</v>
      </c>
      <c r="N51">
        <v>24</v>
      </c>
      <c r="O51" t="s">
        <v>429</v>
      </c>
      <c r="P51">
        <v>1076</v>
      </c>
    </row>
    <row r="52" spans="1:16" x14ac:dyDescent="0.25">
      <c r="A52" t="s">
        <v>1</v>
      </c>
      <c r="B52" t="s">
        <v>22</v>
      </c>
      <c r="C52">
        <v>79</v>
      </c>
      <c r="D52">
        <v>13</v>
      </c>
      <c r="E52" t="s">
        <v>420</v>
      </c>
      <c r="F52">
        <v>9</v>
      </c>
      <c r="G52">
        <v>118</v>
      </c>
      <c r="H52">
        <v>1600</v>
      </c>
      <c r="I52" t="s">
        <v>58</v>
      </c>
      <c r="J52">
        <v>1</v>
      </c>
      <c r="K52">
        <v>40.619999999999997</v>
      </c>
      <c r="L52">
        <v>15</v>
      </c>
      <c r="M52">
        <v>6</v>
      </c>
      <c r="N52">
        <v>24</v>
      </c>
      <c r="O52" t="s">
        <v>441</v>
      </c>
      <c r="P52">
        <v>1092</v>
      </c>
    </row>
    <row r="53" spans="1:16" x14ac:dyDescent="0.25">
      <c r="A53" t="s">
        <v>1</v>
      </c>
      <c r="B53" t="s">
        <v>22</v>
      </c>
      <c r="C53">
        <v>66</v>
      </c>
      <c r="D53">
        <v>11</v>
      </c>
      <c r="E53" t="s">
        <v>422</v>
      </c>
      <c r="F53">
        <v>4</v>
      </c>
      <c r="G53">
        <v>117</v>
      </c>
      <c r="H53">
        <v>1650</v>
      </c>
      <c r="I53" t="s">
        <v>487</v>
      </c>
      <c r="J53">
        <v>1</v>
      </c>
      <c r="K53">
        <v>41.68</v>
      </c>
      <c r="L53">
        <v>22</v>
      </c>
      <c r="M53">
        <v>5</v>
      </c>
      <c r="N53">
        <v>24</v>
      </c>
      <c r="O53" t="s">
        <v>445</v>
      </c>
      <c r="P53">
        <v>1101</v>
      </c>
    </row>
    <row r="54" spans="1:16" x14ac:dyDescent="0.25">
      <c r="A54" t="s">
        <v>1</v>
      </c>
      <c r="B54" t="s">
        <v>22</v>
      </c>
      <c r="C54">
        <v>31</v>
      </c>
      <c r="D54">
        <v>11</v>
      </c>
      <c r="E54" t="s">
        <v>423</v>
      </c>
      <c r="F54">
        <v>6</v>
      </c>
      <c r="G54">
        <v>118</v>
      </c>
      <c r="H54">
        <v>1400</v>
      </c>
      <c r="I54" t="s">
        <v>487</v>
      </c>
      <c r="J54">
        <v>1</v>
      </c>
      <c r="K54">
        <v>22.91</v>
      </c>
      <c r="L54">
        <v>5</v>
      </c>
      <c r="M54">
        <v>5</v>
      </c>
      <c r="N54">
        <v>24</v>
      </c>
      <c r="O54" t="s">
        <v>518</v>
      </c>
      <c r="P54">
        <v>1104</v>
      </c>
    </row>
    <row r="55" spans="1:16" x14ac:dyDescent="0.25">
      <c r="A55" t="s">
        <v>1</v>
      </c>
      <c r="B55" t="s">
        <v>28</v>
      </c>
      <c r="C55">
        <v>5.0999999999999996</v>
      </c>
      <c r="D55">
        <v>8</v>
      </c>
      <c r="E55" t="s">
        <v>422</v>
      </c>
      <c r="F55">
        <v>8</v>
      </c>
      <c r="G55">
        <v>134</v>
      </c>
      <c r="H55">
        <v>1400</v>
      </c>
      <c r="I55" t="s">
        <v>19</v>
      </c>
      <c r="J55">
        <v>1</v>
      </c>
      <c r="K55">
        <v>22.61</v>
      </c>
      <c r="L55">
        <v>1</v>
      </c>
      <c r="M55">
        <v>10</v>
      </c>
      <c r="N55">
        <v>25</v>
      </c>
      <c r="O55" t="s">
        <v>539</v>
      </c>
      <c r="P55">
        <v>989</v>
      </c>
    </row>
    <row r="56" spans="1:16" x14ac:dyDescent="0.25">
      <c r="A56" t="s">
        <v>1</v>
      </c>
      <c r="B56" t="s">
        <v>28</v>
      </c>
      <c r="C56">
        <v>9.6999999999999993</v>
      </c>
      <c r="D56">
        <v>3</v>
      </c>
      <c r="E56" t="s">
        <v>422</v>
      </c>
      <c r="F56">
        <v>1</v>
      </c>
      <c r="G56">
        <v>125</v>
      </c>
      <c r="H56">
        <v>1400</v>
      </c>
      <c r="I56" t="s">
        <v>588</v>
      </c>
      <c r="J56">
        <v>1</v>
      </c>
      <c r="K56">
        <v>21.89</v>
      </c>
      <c r="L56">
        <v>14</v>
      </c>
      <c r="M56">
        <v>9</v>
      </c>
      <c r="N56">
        <v>25</v>
      </c>
      <c r="O56" t="s">
        <v>518</v>
      </c>
      <c r="P56">
        <v>984</v>
      </c>
    </row>
    <row r="57" spans="1:16" x14ac:dyDescent="0.25">
      <c r="A57" t="s">
        <v>1</v>
      </c>
      <c r="B57" t="s">
        <v>28</v>
      </c>
      <c r="C57">
        <v>5.2</v>
      </c>
      <c r="D57">
        <v>4</v>
      </c>
      <c r="E57" t="s">
        <v>421</v>
      </c>
      <c r="F57">
        <v>3</v>
      </c>
      <c r="G57">
        <v>134</v>
      </c>
      <c r="H57">
        <v>1650</v>
      </c>
      <c r="I57" t="s">
        <v>58</v>
      </c>
      <c r="J57">
        <v>1</v>
      </c>
      <c r="K57">
        <v>39.81</v>
      </c>
      <c r="L57">
        <v>9</v>
      </c>
      <c r="M57">
        <v>7</v>
      </c>
      <c r="N57">
        <v>25</v>
      </c>
      <c r="O57" t="s">
        <v>450</v>
      </c>
      <c r="P57">
        <v>984</v>
      </c>
    </row>
    <row r="58" spans="1:16" x14ac:dyDescent="0.25">
      <c r="A58" t="s">
        <v>1</v>
      </c>
      <c r="B58" t="s">
        <v>28</v>
      </c>
      <c r="C58">
        <v>6.9</v>
      </c>
      <c r="D58">
        <v>2</v>
      </c>
      <c r="E58" t="s">
        <v>421</v>
      </c>
      <c r="F58">
        <v>5</v>
      </c>
      <c r="G58">
        <v>134</v>
      </c>
      <c r="H58">
        <v>1650</v>
      </c>
      <c r="I58" t="s">
        <v>121</v>
      </c>
      <c r="J58">
        <v>1</v>
      </c>
      <c r="K58">
        <v>40.22</v>
      </c>
      <c r="L58">
        <v>11</v>
      </c>
      <c r="M58">
        <v>6</v>
      </c>
      <c r="N58">
        <v>25</v>
      </c>
      <c r="O58" t="s">
        <v>455</v>
      </c>
      <c r="P58">
        <v>989</v>
      </c>
    </row>
    <row r="59" spans="1:16" x14ac:dyDescent="0.25">
      <c r="A59" t="s">
        <v>1</v>
      </c>
      <c r="B59" t="s">
        <v>28</v>
      </c>
      <c r="C59">
        <v>5.4</v>
      </c>
      <c r="D59">
        <v>2</v>
      </c>
      <c r="E59" t="s">
        <v>421</v>
      </c>
      <c r="F59">
        <v>3</v>
      </c>
      <c r="G59">
        <v>133</v>
      </c>
      <c r="H59">
        <v>1650</v>
      </c>
      <c r="I59" t="s">
        <v>58</v>
      </c>
      <c r="J59">
        <v>1</v>
      </c>
      <c r="K59">
        <v>40.4</v>
      </c>
      <c r="L59">
        <v>21</v>
      </c>
      <c r="M59">
        <v>5</v>
      </c>
      <c r="N59">
        <v>25</v>
      </c>
      <c r="O59" t="s">
        <v>461</v>
      </c>
      <c r="P59">
        <v>988</v>
      </c>
    </row>
    <row r="60" spans="1:16" x14ac:dyDescent="0.25">
      <c r="A60" t="s">
        <v>1</v>
      </c>
      <c r="B60" t="s">
        <v>28</v>
      </c>
      <c r="C60">
        <v>10</v>
      </c>
      <c r="D60">
        <v>3</v>
      </c>
      <c r="E60" t="s">
        <v>421</v>
      </c>
      <c r="F60">
        <v>5</v>
      </c>
      <c r="G60">
        <v>133</v>
      </c>
      <c r="H60">
        <v>1650</v>
      </c>
      <c r="I60" t="s">
        <v>58</v>
      </c>
      <c r="J60">
        <v>1</v>
      </c>
      <c r="K60">
        <v>39.79</v>
      </c>
      <c r="L60">
        <v>9</v>
      </c>
      <c r="M60">
        <v>4</v>
      </c>
      <c r="N60">
        <v>25</v>
      </c>
      <c r="O60" t="s">
        <v>450</v>
      </c>
      <c r="P60">
        <v>981</v>
      </c>
    </row>
    <row r="61" spans="1:16" x14ac:dyDescent="0.25">
      <c r="A61" t="s">
        <v>1</v>
      </c>
      <c r="B61" t="s">
        <v>28</v>
      </c>
      <c r="C61">
        <v>11</v>
      </c>
      <c r="D61">
        <v>1</v>
      </c>
      <c r="E61" t="s">
        <v>422</v>
      </c>
      <c r="F61">
        <v>8</v>
      </c>
      <c r="G61">
        <v>128</v>
      </c>
      <c r="H61">
        <v>1650</v>
      </c>
      <c r="I61" t="s">
        <v>58</v>
      </c>
      <c r="J61">
        <v>1</v>
      </c>
      <c r="K61">
        <v>39.78</v>
      </c>
      <c r="L61">
        <v>19</v>
      </c>
      <c r="M61">
        <v>3</v>
      </c>
      <c r="N61">
        <v>25</v>
      </c>
      <c r="O61" t="s">
        <v>455</v>
      </c>
      <c r="P61">
        <v>979</v>
      </c>
    </row>
    <row r="62" spans="1:16" x14ac:dyDescent="0.25">
      <c r="A62" t="s">
        <v>1</v>
      </c>
      <c r="B62" t="s">
        <v>28</v>
      </c>
      <c r="C62">
        <v>12</v>
      </c>
      <c r="D62">
        <v>4</v>
      </c>
      <c r="E62" t="s">
        <v>422</v>
      </c>
      <c r="F62">
        <v>12</v>
      </c>
      <c r="G62">
        <v>130</v>
      </c>
      <c r="H62">
        <v>1400</v>
      </c>
      <c r="I62" t="s">
        <v>63</v>
      </c>
      <c r="J62">
        <v>1</v>
      </c>
      <c r="K62">
        <v>22.79</v>
      </c>
      <c r="L62">
        <v>9</v>
      </c>
      <c r="M62">
        <v>3</v>
      </c>
      <c r="N62">
        <v>25</v>
      </c>
      <c r="O62" t="s">
        <v>429</v>
      </c>
      <c r="P62">
        <v>981</v>
      </c>
    </row>
    <row r="63" spans="1:16" x14ac:dyDescent="0.25">
      <c r="A63" t="s">
        <v>1</v>
      </c>
      <c r="B63" t="s">
        <v>28</v>
      </c>
      <c r="C63">
        <v>52</v>
      </c>
      <c r="D63">
        <v>4</v>
      </c>
      <c r="E63" t="s">
        <v>423</v>
      </c>
      <c r="F63">
        <v>12</v>
      </c>
      <c r="G63">
        <v>132</v>
      </c>
      <c r="H63">
        <v>1400</v>
      </c>
      <c r="I63" t="s">
        <v>63</v>
      </c>
      <c r="J63">
        <v>1</v>
      </c>
      <c r="K63">
        <v>23.21</v>
      </c>
      <c r="L63">
        <v>26</v>
      </c>
      <c r="M63">
        <v>1</v>
      </c>
      <c r="N63">
        <v>25</v>
      </c>
      <c r="O63" t="s">
        <v>539</v>
      </c>
      <c r="P63">
        <v>984</v>
      </c>
    </row>
    <row r="64" spans="1:16" x14ac:dyDescent="0.25">
      <c r="A64" t="s">
        <v>1</v>
      </c>
      <c r="B64" t="s">
        <v>28</v>
      </c>
      <c r="C64">
        <v>5.4</v>
      </c>
      <c r="D64">
        <v>10</v>
      </c>
      <c r="E64" t="s">
        <v>421</v>
      </c>
      <c r="F64">
        <v>7</v>
      </c>
      <c r="G64">
        <v>115</v>
      </c>
      <c r="H64">
        <v>1650</v>
      </c>
      <c r="I64" t="s">
        <v>58</v>
      </c>
      <c r="J64">
        <v>1</v>
      </c>
      <c r="K64">
        <v>40.479999999999997</v>
      </c>
      <c r="L64">
        <v>26</v>
      </c>
      <c r="M64">
        <v>12</v>
      </c>
      <c r="N64">
        <v>24</v>
      </c>
      <c r="O64" t="s">
        <v>445</v>
      </c>
      <c r="P64">
        <v>978</v>
      </c>
    </row>
    <row r="65" spans="1:16" x14ac:dyDescent="0.25">
      <c r="A65" t="s">
        <v>1</v>
      </c>
      <c r="B65" t="s">
        <v>28</v>
      </c>
      <c r="C65">
        <v>46</v>
      </c>
      <c r="D65">
        <v>12</v>
      </c>
      <c r="E65" t="s">
        <v>423</v>
      </c>
      <c r="F65">
        <v>9</v>
      </c>
      <c r="G65">
        <v>118</v>
      </c>
      <c r="H65">
        <v>1600</v>
      </c>
      <c r="I65" t="s">
        <v>63</v>
      </c>
      <c r="J65">
        <v>1</v>
      </c>
      <c r="K65">
        <v>35.46</v>
      </c>
      <c r="L65">
        <v>15</v>
      </c>
      <c r="M65">
        <v>12</v>
      </c>
      <c r="N65">
        <v>24</v>
      </c>
      <c r="O65" t="s">
        <v>441</v>
      </c>
      <c r="P65">
        <v>980</v>
      </c>
    </row>
    <row r="66" spans="1:16" x14ac:dyDescent="0.25">
      <c r="A66" t="s">
        <v>1</v>
      </c>
      <c r="B66" t="s">
        <v>28</v>
      </c>
      <c r="C66">
        <v>13</v>
      </c>
      <c r="D66">
        <v>6</v>
      </c>
      <c r="E66" t="s">
        <v>422</v>
      </c>
      <c r="F66">
        <v>4</v>
      </c>
      <c r="G66">
        <v>121</v>
      </c>
      <c r="H66">
        <v>1650</v>
      </c>
      <c r="I66" t="s">
        <v>101</v>
      </c>
      <c r="J66">
        <v>1</v>
      </c>
      <c r="K66">
        <v>40.26</v>
      </c>
      <c r="L66">
        <v>20</v>
      </c>
      <c r="M66">
        <v>11</v>
      </c>
      <c r="N66">
        <v>24</v>
      </c>
      <c r="O66" t="s">
        <v>461</v>
      </c>
      <c r="P66">
        <v>979</v>
      </c>
    </row>
    <row r="67" spans="1:16" x14ac:dyDescent="0.25">
      <c r="A67" t="s">
        <v>1</v>
      </c>
      <c r="B67" t="s">
        <v>28</v>
      </c>
      <c r="C67">
        <v>197</v>
      </c>
      <c r="D67">
        <v>8</v>
      </c>
      <c r="E67" t="s">
        <v>423</v>
      </c>
      <c r="F67">
        <v>7</v>
      </c>
      <c r="G67">
        <v>122</v>
      </c>
      <c r="H67">
        <v>1400</v>
      </c>
      <c r="I67" t="s">
        <v>389</v>
      </c>
      <c r="J67">
        <v>1</v>
      </c>
      <c r="K67">
        <v>22.38</v>
      </c>
      <c r="L67">
        <v>3</v>
      </c>
      <c r="M67">
        <v>11</v>
      </c>
      <c r="N67">
        <v>24</v>
      </c>
      <c r="O67" t="s">
        <v>441</v>
      </c>
      <c r="P67">
        <v>985</v>
      </c>
    </row>
    <row r="68" spans="1:16" x14ac:dyDescent="0.25">
      <c r="A68" t="s">
        <v>1</v>
      </c>
      <c r="B68" t="s">
        <v>28</v>
      </c>
      <c r="C68">
        <v>100</v>
      </c>
      <c r="D68">
        <v>11</v>
      </c>
      <c r="E68" t="s">
        <v>422</v>
      </c>
      <c r="F68">
        <v>10</v>
      </c>
      <c r="G68">
        <v>126</v>
      </c>
      <c r="H68">
        <v>1400</v>
      </c>
      <c r="I68" t="s">
        <v>101</v>
      </c>
      <c r="J68">
        <v>1</v>
      </c>
      <c r="K68">
        <v>23</v>
      </c>
      <c r="L68">
        <v>14</v>
      </c>
      <c r="M68">
        <v>7</v>
      </c>
      <c r="N68">
        <v>24</v>
      </c>
      <c r="O68" t="s">
        <v>434</v>
      </c>
      <c r="P68">
        <v>969</v>
      </c>
    </row>
    <row r="69" spans="1:16" x14ac:dyDescent="0.25">
      <c r="A69" t="s">
        <v>1</v>
      </c>
      <c r="B69" t="s">
        <v>28</v>
      </c>
      <c r="C69">
        <v>112</v>
      </c>
      <c r="D69">
        <v>10</v>
      </c>
      <c r="E69" t="s">
        <v>423</v>
      </c>
      <c r="F69">
        <v>9</v>
      </c>
      <c r="G69">
        <v>127</v>
      </c>
      <c r="H69">
        <v>1400</v>
      </c>
      <c r="I69" t="s">
        <v>101</v>
      </c>
      <c r="J69">
        <v>1</v>
      </c>
      <c r="K69">
        <v>23.15</v>
      </c>
      <c r="L69">
        <v>23</v>
      </c>
      <c r="M69">
        <v>6</v>
      </c>
      <c r="N69">
        <v>24</v>
      </c>
      <c r="O69" t="s">
        <v>434</v>
      </c>
      <c r="P69">
        <v>970</v>
      </c>
    </row>
    <row r="70" spans="1:16" x14ac:dyDescent="0.25">
      <c r="A70" t="s">
        <v>1</v>
      </c>
      <c r="B70" t="s">
        <v>28</v>
      </c>
      <c r="C70">
        <v>21</v>
      </c>
      <c r="D70">
        <v>12</v>
      </c>
      <c r="E70" t="s">
        <v>422</v>
      </c>
      <c r="F70">
        <v>1</v>
      </c>
      <c r="G70">
        <v>128</v>
      </c>
      <c r="H70">
        <v>1400</v>
      </c>
      <c r="I70" t="s">
        <v>101</v>
      </c>
      <c r="J70">
        <v>1</v>
      </c>
      <c r="K70">
        <v>22.59</v>
      </c>
      <c r="L70">
        <v>5</v>
      </c>
      <c r="M70">
        <v>5</v>
      </c>
      <c r="N70">
        <v>24</v>
      </c>
      <c r="O70" t="s">
        <v>518</v>
      </c>
      <c r="P70">
        <v>966</v>
      </c>
    </row>
    <row r="71" spans="1:16" x14ac:dyDescent="0.25">
      <c r="A71" t="s">
        <v>1</v>
      </c>
      <c r="B71" t="s">
        <v>28</v>
      </c>
      <c r="C71">
        <v>12</v>
      </c>
      <c r="D71">
        <v>6</v>
      </c>
      <c r="E71" t="s">
        <v>420</v>
      </c>
      <c r="F71">
        <v>1</v>
      </c>
      <c r="G71">
        <v>131</v>
      </c>
      <c r="H71">
        <v>1650</v>
      </c>
      <c r="I71" t="s">
        <v>101</v>
      </c>
      <c r="J71">
        <v>1</v>
      </c>
      <c r="K71">
        <v>41.24</v>
      </c>
      <c r="L71">
        <v>10</v>
      </c>
      <c r="M71">
        <v>4</v>
      </c>
      <c r="N71">
        <v>24</v>
      </c>
      <c r="O71" t="s">
        <v>455</v>
      </c>
      <c r="P71">
        <v>974</v>
      </c>
    </row>
    <row r="72" spans="1:16" x14ac:dyDescent="0.25">
      <c r="A72" t="s">
        <v>1</v>
      </c>
      <c r="B72" t="s">
        <v>28</v>
      </c>
      <c r="C72">
        <v>18</v>
      </c>
      <c r="D72">
        <v>8</v>
      </c>
      <c r="E72" t="s">
        <v>423</v>
      </c>
      <c r="F72">
        <v>11</v>
      </c>
      <c r="G72">
        <v>133</v>
      </c>
      <c r="H72">
        <v>1650</v>
      </c>
      <c r="I72" t="s">
        <v>101</v>
      </c>
      <c r="J72">
        <v>1</v>
      </c>
      <c r="K72">
        <v>41.56</v>
      </c>
      <c r="L72">
        <v>27</v>
      </c>
      <c r="M72">
        <v>3</v>
      </c>
      <c r="N72">
        <v>24</v>
      </c>
      <c r="O72" t="s">
        <v>450</v>
      </c>
      <c r="P72">
        <v>976</v>
      </c>
    </row>
    <row r="73" spans="1:16" x14ac:dyDescent="0.25">
      <c r="A73" t="s">
        <v>1</v>
      </c>
      <c r="B73" t="s">
        <v>28</v>
      </c>
      <c r="C73">
        <v>65</v>
      </c>
      <c r="D73">
        <v>7</v>
      </c>
      <c r="E73" t="s">
        <v>423</v>
      </c>
      <c r="F73">
        <v>14</v>
      </c>
      <c r="G73">
        <v>118</v>
      </c>
      <c r="H73">
        <v>1400</v>
      </c>
      <c r="I73" t="s">
        <v>101</v>
      </c>
      <c r="J73">
        <v>1</v>
      </c>
      <c r="K73">
        <v>23</v>
      </c>
      <c r="L73">
        <v>3</v>
      </c>
      <c r="M73">
        <v>3</v>
      </c>
      <c r="N73">
        <v>24</v>
      </c>
      <c r="O73" t="s">
        <v>506</v>
      </c>
      <c r="P73">
        <v>972</v>
      </c>
    </row>
    <row r="74" spans="1:16" x14ac:dyDescent="0.25">
      <c r="A74" t="s">
        <v>1</v>
      </c>
      <c r="B74" t="s">
        <v>28</v>
      </c>
      <c r="C74">
        <v>145</v>
      </c>
      <c r="D74">
        <v>11</v>
      </c>
      <c r="E74" t="s">
        <v>421</v>
      </c>
      <c r="F74">
        <v>1</v>
      </c>
      <c r="G74">
        <v>113</v>
      </c>
      <c r="H74">
        <v>1600</v>
      </c>
      <c r="I74" t="s">
        <v>622</v>
      </c>
      <c r="J74">
        <v>1</v>
      </c>
      <c r="K74">
        <v>36.47</v>
      </c>
      <c r="L74">
        <v>13</v>
      </c>
      <c r="M74">
        <v>1</v>
      </c>
      <c r="N74">
        <v>24</v>
      </c>
      <c r="O74" t="s">
        <v>441</v>
      </c>
      <c r="P74">
        <v>983</v>
      </c>
    </row>
    <row r="75" spans="1:16" x14ac:dyDescent="0.25">
      <c r="A75" t="s">
        <v>1</v>
      </c>
      <c r="B75" t="s">
        <v>28</v>
      </c>
      <c r="C75">
        <v>186</v>
      </c>
      <c r="D75">
        <v>9</v>
      </c>
      <c r="E75" t="s">
        <v>423</v>
      </c>
      <c r="F75">
        <v>8</v>
      </c>
      <c r="G75">
        <v>122</v>
      </c>
      <c r="H75">
        <v>1200</v>
      </c>
      <c r="I75" t="s">
        <v>101</v>
      </c>
      <c r="J75">
        <v>1</v>
      </c>
      <c r="K75">
        <v>10.029999999999999</v>
      </c>
      <c r="L75">
        <v>26</v>
      </c>
      <c r="M75">
        <v>12</v>
      </c>
      <c r="N75">
        <v>23</v>
      </c>
      <c r="O75" t="s">
        <v>441</v>
      </c>
      <c r="P75">
        <v>984</v>
      </c>
    </row>
    <row r="76" spans="1:16" x14ac:dyDescent="0.25">
      <c r="A76" t="s">
        <v>1</v>
      </c>
      <c r="B76" t="s">
        <v>28</v>
      </c>
      <c r="C76">
        <v>211</v>
      </c>
      <c r="D76">
        <v>11</v>
      </c>
      <c r="E76" t="s">
        <v>423</v>
      </c>
      <c r="F76">
        <v>12</v>
      </c>
      <c r="G76">
        <v>125</v>
      </c>
      <c r="H76">
        <v>1200</v>
      </c>
      <c r="I76" t="s">
        <v>93</v>
      </c>
      <c r="J76">
        <v>1</v>
      </c>
      <c r="K76">
        <v>10.199999999999999</v>
      </c>
      <c r="L76">
        <v>10</v>
      </c>
      <c r="M76">
        <v>12</v>
      </c>
      <c r="N76">
        <v>23</v>
      </c>
      <c r="O76" t="s">
        <v>434</v>
      </c>
      <c r="P76">
        <v>986</v>
      </c>
    </row>
    <row r="77" spans="1:16" x14ac:dyDescent="0.25">
      <c r="A77" t="s">
        <v>1</v>
      </c>
      <c r="B77" t="s">
        <v>28</v>
      </c>
      <c r="C77">
        <v>184</v>
      </c>
      <c r="D77">
        <v>8</v>
      </c>
      <c r="E77" t="s">
        <v>423</v>
      </c>
      <c r="F77">
        <v>7</v>
      </c>
      <c r="G77">
        <v>127</v>
      </c>
      <c r="H77">
        <v>1200</v>
      </c>
      <c r="I77" t="s">
        <v>93</v>
      </c>
      <c r="J77">
        <v>1</v>
      </c>
      <c r="K77">
        <v>10.43</v>
      </c>
      <c r="L77">
        <v>15</v>
      </c>
      <c r="M77">
        <v>11</v>
      </c>
      <c r="N77">
        <v>23</v>
      </c>
      <c r="O77" t="s">
        <v>455</v>
      </c>
      <c r="P77">
        <v>987</v>
      </c>
    </row>
    <row r="78" spans="1:16" x14ac:dyDescent="0.25">
      <c r="A78" t="s">
        <v>1</v>
      </c>
      <c r="B78" t="s">
        <v>28</v>
      </c>
      <c r="C78">
        <v>99</v>
      </c>
      <c r="D78">
        <v>9</v>
      </c>
      <c r="E78" t="s">
        <v>422</v>
      </c>
      <c r="F78">
        <v>9</v>
      </c>
      <c r="G78">
        <v>125</v>
      </c>
      <c r="H78">
        <v>1200</v>
      </c>
      <c r="I78" t="s">
        <v>93</v>
      </c>
      <c r="J78">
        <v>1</v>
      </c>
      <c r="K78">
        <v>11.89</v>
      </c>
      <c r="L78">
        <v>18</v>
      </c>
      <c r="M78">
        <v>10</v>
      </c>
      <c r="N78">
        <v>23</v>
      </c>
      <c r="O78" t="s">
        <v>455</v>
      </c>
      <c r="P78">
        <v>1002</v>
      </c>
    </row>
    <row r="79" spans="1:16" x14ac:dyDescent="0.25">
      <c r="A79" t="s">
        <v>1</v>
      </c>
      <c r="B79" t="s">
        <v>28</v>
      </c>
      <c r="C79">
        <v>55</v>
      </c>
      <c r="D79">
        <v>9</v>
      </c>
      <c r="E79" t="s">
        <v>422</v>
      </c>
      <c r="F79">
        <v>6</v>
      </c>
      <c r="G79">
        <v>128</v>
      </c>
      <c r="H79">
        <v>1200</v>
      </c>
      <c r="I79" t="s">
        <v>93</v>
      </c>
      <c r="J79">
        <v>1</v>
      </c>
      <c r="K79">
        <v>10.62</v>
      </c>
      <c r="L79">
        <v>1</v>
      </c>
      <c r="M79">
        <v>10</v>
      </c>
      <c r="N79">
        <v>23</v>
      </c>
      <c r="O79" t="s">
        <v>441</v>
      </c>
      <c r="P79">
        <v>994</v>
      </c>
    </row>
    <row r="80" spans="1:16" x14ac:dyDescent="0.25">
      <c r="A80" t="s">
        <v>1</v>
      </c>
      <c r="B80" t="s">
        <v>33</v>
      </c>
      <c r="C80">
        <v>14</v>
      </c>
      <c r="D80">
        <v>8</v>
      </c>
      <c r="E80" t="s">
        <v>420</v>
      </c>
      <c r="F80">
        <v>1</v>
      </c>
      <c r="G80">
        <v>132</v>
      </c>
      <c r="H80">
        <v>1800</v>
      </c>
      <c r="I80" t="s">
        <v>34</v>
      </c>
      <c r="J80">
        <v>1</v>
      </c>
      <c r="K80">
        <v>50.8</v>
      </c>
      <c r="L80">
        <v>21</v>
      </c>
      <c r="M80">
        <v>9</v>
      </c>
      <c r="N80">
        <v>25</v>
      </c>
      <c r="O80" t="s">
        <v>429</v>
      </c>
      <c r="P80">
        <v>1027</v>
      </c>
    </row>
    <row r="81" spans="1:16" x14ac:dyDescent="0.25">
      <c r="A81" t="s">
        <v>1</v>
      </c>
      <c r="B81" t="s">
        <v>33</v>
      </c>
      <c r="C81">
        <v>30</v>
      </c>
      <c r="D81">
        <v>13</v>
      </c>
      <c r="E81" t="s">
        <v>420</v>
      </c>
      <c r="F81">
        <v>10</v>
      </c>
      <c r="G81">
        <v>130</v>
      </c>
      <c r="H81">
        <v>1600</v>
      </c>
      <c r="I81" t="s">
        <v>116</v>
      </c>
      <c r="J81">
        <v>1</v>
      </c>
      <c r="K81">
        <v>36.450000000000003</v>
      </c>
      <c r="L81">
        <v>7</v>
      </c>
      <c r="M81">
        <v>9</v>
      </c>
      <c r="N81">
        <v>25</v>
      </c>
      <c r="O81" t="s">
        <v>434</v>
      </c>
      <c r="P81">
        <v>1024</v>
      </c>
    </row>
    <row r="82" spans="1:16" x14ac:dyDescent="0.25">
      <c r="A82" t="s">
        <v>1</v>
      </c>
      <c r="B82" t="s">
        <v>33</v>
      </c>
      <c r="C82">
        <v>5</v>
      </c>
      <c r="D82">
        <v>1</v>
      </c>
      <c r="E82" t="s">
        <v>420</v>
      </c>
      <c r="F82">
        <v>3</v>
      </c>
      <c r="G82">
        <v>121</v>
      </c>
      <c r="H82">
        <v>2000</v>
      </c>
      <c r="I82" t="s">
        <v>34</v>
      </c>
      <c r="J82">
        <v>2</v>
      </c>
      <c r="K82">
        <v>2.5299999999999998</v>
      </c>
      <c r="L82">
        <v>22</v>
      </c>
      <c r="M82">
        <v>6</v>
      </c>
      <c r="N82">
        <v>25</v>
      </c>
      <c r="O82" t="s">
        <v>434</v>
      </c>
      <c r="P82">
        <v>1036</v>
      </c>
    </row>
    <row r="83" spans="1:16" x14ac:dyDescent="0.25">
      <c r="A83" t="s">
        <v>1</v>
      </c>
      <c r="B83" t="s">
        <v>33</v>
      </c>
      <c r="C83">
        <v>8.6</v>
      </c>
      <c r="D83">
        <v>4</v>
      </c>
      <c r="E83" t="s">
        <v>420</v>
      </c>
      <c r="F83">
        <v>1</v>
      </c>
      <c r="G83">
        <v>124</v>
      </c>
      <c r="H83">
        <v>2200</v>
      </c>
      <c r="I83" t="s">
        <v>34</v>
      </c>
      <c r="J83">
        <v>2</v>
      </c>
      <c r="K83">
        <v>18.690000000000001</v>
      </c>
      <c r="L83">
        <v>4</v>
      </c>
      <c r="M83">
        <v>6</v>
      </c>
      <c r="N83">
        <v>25</v>
      </c>
      <c r="O83" t="s">
        <v>450</v>
      </c>
      <c r="P83">
        <v>1034</v>
      </c>
    </row>
    <row r="84" spans="1:16" x14ac:dyDescent="0.25">
      <c r="A84" t="s">
        <v>1</v>
      </c>
      <c r="B84" t="s">
        <v>33</v>
      </c>
      <c r="C84">
        <v>20</v>
      </c>
      <c r="D84">
        <v>3</v>
      </c>
      <c r="E84" t="s">
        <v>420</v>
      </c>
      <c r="F84">
        <v>12</v>
      </c>
      <c r="G84">
        <v>123</v>
      </c>
      <c r="H84">
        <v>2000</v>
      </c>
      <c r="I84" t="s">
        <v>34</v>
      </c>
      <c r="J84">
        <v>2</v>
      </c>
      <c r="K84">
        <v>2.83</v>
      </c>
      <c r="L84">
        <v>6</v>
      </c>
      <c r="M84">
        <v>4</v>
      </c>
      <c r="N84">
        <v>25</v>
      </c>
      <c r="O84" t="s">
        <v>506</v>
      </c>
      <c r="P84">
        <v>1031</v>
      </c>
    </row>
    <row r="85" spans="1:16" x14ac:dyDescent="0.25">
      <c r="A85" t="s">
        <v>1</v>
      </c>
      <c r="B85" t="s">
        <v>33</v>
      </c>
      <c r="C85">
        <v>10</v>
      </c>
      <c r="D85">
        <v>9</v>
      </c>
      <c r="E85" t="s">
        <v>420</v>
      </c>
      <c r="F85">
        <v>10</v>
      </c>
      <c r="G85">
        <v>125</v>
      </c>
      <c r="H85">
        <v>2200</v>
      </c>
      <c r="I85" t="s">
        <v>101</v>
      </c>
      <c r="J85">
        <v>2</v>
      </c>
      <c r="K85">
        <v>19.850000000000001</v>
      </c>
      <c r="L85">
        <v>5</v>
      </c>
      <c r="M85">
        <v>3</v>
      </c>
      <c r="N85">
        <v>25</v>
      </c>
      <c r="O85" t="s">
        <v>445</v>
      </c>
      <c r="P85">
        <v>1032</v>
      </c>
    </row>
    <row r="86" spans="1:16" x14ac:dyDescent="0.25">
      <c r="A86" t="s">
        <v>1</v>
      </c>
      <c r="B86" t="s">
        <v>33</v>
      </c>
      <c r="C86">
        <v>8.4</v>
      </c>
      <c r="D86">
        <v>11</v>
      </c>
      <c r="E86" t="s">
        <v>420</v>
      </c>
      <c r="F86">
        <v>4</v>
      </c>
      <c r="G86">
        <v>125</v>
      </c>
      <c r="H86">
        <v>1800</v>
      </c>
      <c r="I86" t="s">
        <v>101</v>
      </c>
      <c r="J86">
        <v>1</v>
      </c>
      <c r="K86">
        <v>50.88</v>
      </c>
      <c r="L86">
        <v>1</v>
      </c>
      <c r="M86">
        <v>1</v>
      </c>
      <c r="N86">
        <v>25</v>
      </c>
      <c r="O86" t="s">
        <v>429</v>
      </c>
      <c r="P86">
        <v>1037</v>
      </c>
    </row>
    <row r="87" spans="1:16" x14ac:dyDescent="0.25">
      <c r="A87" t="s">
        <v>1</v>
      </c>
      <c r="B87" t="s">
        <v>33</v>
      </c>
      <c r="C87">
        <v>4.7</v>
      </c>
      <c r="D87">
        <v>2</v>
      </c>
      <c r="E87" t="s">
        <v>420</v>
      </c>
      <c r="F87">
        <v>1</v>
      </c>
      <c r="G87">
        <v>121</v>
      </c>
      <c r="H87">
        <v>2200</v>
      </c>
      <c r="I87" t="s">
        <v>101</v>
      </c>
      <c r="J87">
        <v>2</v>
      </c>
      <c r="K87">
        <v>17.28</v>
      </c>
      <c r="L87">
        <v>11</v>
      </c>
      <c r="M87">
        <v>12</v>
      </c>
      <c r="N87">
        <v>24</v>
      </c>
      <c r="O87" t="s">
        <v>455</v>
      </c>
      <c r="P87">
        <v>1035</v>
      </c>
    </row>
    <row r="88" spans="1:16" x14ac:dyDescent="0.25">
      <c r="A88" t="s">
        <v>1</v>
      </c>
      <c r="B88" t="s">
        <v>33</v>
      </c>
      <c r="C88">
        <v>6.6</v>
      </c>
      <c r="D88">
        <v>4</v>
      </c>
      <c r="E88" t="s">
        <v>420</v>
      </c>
      <c r="F88">
        <v>5</v>
      </c>
      <c r="G88">
        <v>123</v>
      </c>
      <c r="H88">
        <v>2200</v>
      </c>
      <c r="I88" t="s">
        <v>38</v>
      </c>
      <c r="J88">
        <v>2</v>
      </c>
      <c r="K88">
        <v>17.14</v>
      </c>
      <c r="L88">
        <v>13</v>
      </c>
      <c r="M88">
        <v>11</v>
      </c>
      <c r="N88">
        <v>24</v>
      </c>
      <c r="O88" t="s">
        <v>455</v>
      </c>
      <c r="P88">
        <v>1031</v>
      </c>
    </row>
    <row r="89" spans="1:16" x14ac:dyDescent="0.25">
      <c r="A89" t="s">
        <v>1</v>
      </c>
      <c r="B89" t="s">
        <v>33</v>
      </c>
      <c r="C89">
        <v>26</v>
      </c>
      <c r="D89">
        <v>5</v>
      </c>
      <c r="E89" t="s">
        <v>420</v>
      </c>
      <c r="F89">
        <v>3</v>
      </c>
      <c r="G89">
        <v>126</v>
      </c>
      <c r="H89">
        <v>1800</v>
      </c>
      <c r="I89" t="s">
        <v>101</v>
      </c>
      <c r="J89">
        <v>1</v>
      </c>
      <c r="K89">
        <v>51.32</v>
      </c>
      <c r="L89">
        <v>23</v>
      </c>
      <c r="M89">
        <v>10</v>
      </c>
      <c r="N89">
        <v>24</v>
      </c>
      <c r="O89" t="s">
        <v>467</v>
      </c>
      <c r="P89">
        <v>1026</v>
      </c>
    </row>
    <row r="90" spans="1:16" x14ac:dyDescent="0.25">
      <c r="A90" t="s">
        <v>1</v>
      </c>
      <c r="B90" t="s">
        <v>33</v>
      </c>
      <c r="C90">
        <v>26</v>
      </c>
      <c r="D90">
        <v>5</v>
      </c>
      <c r="E90" t="s">
        <v>421</v>
      </c>
      <c r="F90">
        <v>9</v>
      </c>
      <c r="G90">
        <v>127</v>
      </c>
      <c r="H90">
        <v>1800</v>
      </c>
      <c r="I90" t="s">
        <v>101</v>
      </c>
      <c r="J90">
        <v>1</v>
      </c>
      <c r="K90">
        <v>48.11</v>
      </c>
      <c r="L90">
        <v>6</v>
      </c>
      <c r="M90">
        <v>10</v>
      </c>
      <c r="N90">
        <v>24</v>
      </c>
      <c r="O90" t="s">
        <v>434</v>
      </c>
      <c r="P90">
        <v>1032</v>
      </c>
    </row>
    <row r="91" spans="1:16" x14ac:dyDescent="0.25">
      <c r="A91" t="s">
        <v>1</v>
      </c>
      <c r="B91" t="s">
        <v>33</v>
      </c>
      <c r="C91">
        <v>23</v>
      </c>
      <c r="D91">
        <v>9</v>
      </c>
      <c r="E91" t="s">
        <v>420</v>
      </c>
      <c r="F91">
        <v>6</v>
      </c>
      <c r="G91">
        <v>123</v>
      </c>
      <c r="H91">
        <v>1800</v>
      </c>
      <c r="I91" t="s">
        <v>101</v>
      </c>
      <c r="J91">
        <v>1</v>
      </c>
      <c r="K91">
        <v>50.75</v>
      </c>
      <c r="L91">
        <v>25</v>
      </c>
      <c r="M91">
        <v>9</v>
      </c>
      <c r="N91">
        <v>24</v>
      </c>
      <c r="O91" t="s">
        <v>461</v>
      </c>
      <c r="P91">
        <v>1034</v>
      </c>
    </row>
    <row r="92" spans="1:16" x14ac:dyDescent="0.25">
      <c r="A92" t="s">
        <v>1</v>
      </c>
      <c r="B92" t="s">
        <v>33</v>
      </c>
      <c r="C92">
        <v>19</v>
      </c>
      <c r="D92">
        <v>8</v>
      </c>
      <c r="E92" t="s">
        <v>420</v>
      </c>
      <c r="F92">
        <v>3</v>
      </c>
      <c r="G92">
        <v>127</v>
      </c>
      <c r="H92">
        <v>1650</v>
      </c>
      <c r="I92" t="s">
        <v>316</v>
      </c>
      <c r="J92">
        <v>1</v>
      </c>
      <c r="K92">
        <v>42.41</v>
      </c>
      <c r="L92">
        <v>11</v>
      </c>
      <c r="M92">
        <v>9</v>
      </c>
      <c r="N92">
        <v>24</v>
      </c>
      <c r="O92" t="s">
        <v>450</v>
      </c>
      <c r="P92">
        <v>1038</v>
      </c>
    </row>
    <row r="93" spans="1:16" x14ac:dyDescent="0.25">
      <c r="A93" t="s">
        <v>1</v>
      </c>
      <c r="B93" t="s">
        <v>33</v>
      </c>
      <c r="C93">
        <v>6.9</v>
      </c>
      <c r="D93">
        <v>1</v>
      </c>
      <c r="E93" t="s">
        <v>420</v>
      </c>
      <c r="F93">
        <v>6</v>
      </c>
      <c r="G93">
        <v>123</v>
      </c>
      <c r="H93">
        <v>2000</v>
      </c>
      <c r="I93" t="s">
        <v>101</v>
      </c>
      <c r="J93">
        <v>2</v>
      </c>
      <c r="K93">
        <v>3.13</v>
      </c>
      <c r="L93">
        <v>5</v>
      </c>
      <c r="M93">
        <v>5</v>
      </c>
      <c r="N93">
        <v>24</v>
      </c>
      <c r="O93" t="s">
        <v>518</v>
      </c>
      <c r="P93">
        <v>1040</v>
      </c>
    </row>
    <row r="94" spans="1:16" x14ac:dyDescent="0.25">
      <c r="A94" t="s">
        <v>1</v>
      </c>
      <c r="B94" t="s">
        <v>33</v>
      </c>
      <c r="C94">
        <v>8.5</v>
      </c>
      <c r="D94">
        <v>4</v>
      </c>
      <c r="E94" t="s">
        <v>420</v>
      </c>
      <c r="F94">
        <v>7</v>
      </c>
      <c r="G94">
        <v>121</v>
      </c>
      <c r="H94">
        <v>2200</v>
      </c>
      <c r="I94" t="s">
        <v>101</v>
      </c>
      <c r="J94">
        <v>2</v>
      </c>
      <c r="K94">
        <v>18.87</v>
      </c>
      <c r="L94">
        <v>10</v>
      </c>
      <c r="M94">
        <v>4</v>
      </c>
      <c r="N94">
        <v>24</v>
      </c>
      <c r="O94" t="s">
        <v>455</v>
      </c>
      <c r="P94">
        <v>1040</v>
      </c>
    </row>
    <row r="95" spans="1:16" x14ac:dyDescent="0.25">
      <c r="A95" t="s">
        <v>1</v>
      </c>
      <c r="B95" t="s">
        <v>33</v>
      </c>
      <c r="C95">
        <v>9.6</v>
      </c>
      <c r="D95">
        <v>7</v>
      </c>
      <c r="E95" t="s">
        <v>420</v>
      </c>
      <c r="F95">
        <v>1</v>
      </c>
      <c r="G95">
        <v>120</v>
      </c>
      <c r="H95">
        <v>1800</v>
      </c>
      <c r="I95" t="s">
        <v>101</v>
      </c>
      <c r="J95">
        <v>1</v>
      </c>
      <c r="K95">
        <v>52</v>
      </c>
      <c r="L95">
        <v>28</v>
      </c>
      <c r="M95">
        <v>2</v>
      </c>
      <c r="N95">
        <v>24</v>
      </c>
      <c r="O95" t="s">
        <v>450</v>
      </c>
      <c r="P95">
        <v>1048</v>
      </c>
    </row>
    <row r="96" spans="1:16" x14ac:dyDescent="0.25">
      <c r="A96" t="s">
        <v>1</v>
      </c>
      <c r="B96" t="s">
        <v>33</v>
      </c>
      <c r="C96">
        <v>10</v>
      </c>
      <c r="D96">
        <v>1</v>
      </c>
      <c r="E96" t="s">
        <v>420</v>
      </c>
      <c r="F96">
        <v>6</v>
      </c>
      <c r="G96">
        <v>115</v>
      </c>
      <c r="H96">
        <v>2200</v>
      </c>
      <c r="I96" t="s">
        <v>101</v>
      </c>
      <c r="J96">
        <v>2</v>
      </c>
      <c r="K96">
        <v>18.79</v>
      </c>
      <c r="L96">
        <v>31</v>
      </c>
      <c r="M96">
        <v>1</v>
      </c>
      <c r="N96">
        <v>24</v>
      </c>
      <c r="O96" t="s">
        <v>450</v>
      </c>
      <c r="P96">
        <v>1051</v>
      </c>
    </row>
    <row r="97" spans="1:16" x14ac:dyDescent="0.25">
      <c r="A97" t="s">
        <v>1</v>
      </c>
      <c r="B97" t="s">
        <v>33</v>
      </c>
      <c r="C97">
        <v>12</v>
      </c>
      <c r="D97">
        <v>4</v>
      </c>
      <c r="E97" t="s">
        <v>420</v>
      </c>
      <c r="F97">
        <v>4</v>
      </c>
      <c r="G97">
        <v>116</v>
      </c>
      <c r="H97">
        <v>2200</v>
      </c>
      <c r="I97" t="s">
        <v>101</v>
      </c>
      <c r="J97">
        <v>2</v>
      </c>
      <c r="K97">
        <v>18.07</v>
      </c>
      <c r="L97">
        <v>29</v>
      </c>
      <c r="M97">
        <v>12</v>
      </c>
      <c r="N97">
        <v>23</v>
      </c>
      <c r="O97" t="s">
        <v>445</v>
      </c>
      <c r="P97">
        <v>1038</v>
      </c>
    </row>
    <row r="98" spans="1:16" x14ac:dyDescent="0.25">
      <c r="A98" t="s">
        <v>1</v>
      </c>
      <c r="B98" t="s">
        <v>33</v>
      </c>
      <c r="C98">
        <v>11</v>
      </c>
      <c r="D98">
        <v>4</v>
      </c>
      <c r="E98" t="s">
        <v>421</v>
      </c>
      <c r="F98">
        <v>1</v>
      </c>
      <c r="G98">
        <v>115</v>
      </c>
      <c r="H98">
        <v>1800</v>
      </c>
      <c r="I98" t="s">
        <v>49</v>
      </c>
      <c r="J98">
        <v>1</v>
      </c>
      <c r="K98">
        <v>50.05</v>
      </c>
      <c r="L98">
        <v>17</v>
      </c>
      <c r="M98">
        <v>12</v>
      </c>
      <c r="N98">
        <v>23</v>
      </c>
      <c r="O98" t="s">
        <v>518</v>
      </c>
      <c r="P98">
        <v>1031</v>
      </c>
    </row>
    <row r="99" spans="1:16" x14ac:dyDescent="0.25">
      <c r="A99" t="s">
        <v>1</v>
      </c>
      <c r="B99" t="s">
        <v>33</v>
      </c>
      <c r="C99">
        <v>15</v>
      </c>
      <c r="D99">
        <v>9</v>
      </c>
      <c r="E99" t="s">
        <v>420</v>
      </c>
      <c r="F99">
        <v>2</v>
      </c>
      <c r="G99">
        <v>117</v>
      </c>
      <c r="H99">
        <v>1800</v>
      </c>
      <c r="I99" t="s">
        <v>316</v>
      </c>
      <c r="J99">
        <v>1</v>
      </c>
      <c r="K99">
        <v>51.15</v>
      </c>
      <c r="L99">
        <v>29</v>
      </c>
      <c r="M99">
        <v>11</v>
      </c>
      <c r="N99">
        <v>23</v>
      </c>
      <c r="O99" t="s">
        <v>445</v>
      </c>
      <c r="P99">
        <v>1036</v>
      </c>
    </row>
    <row r="100" spans="1:16" x14ac:dyDescent="0.25">
      <c r="A100" t="s">
        <v>1</v>
      </c>
      <c r="B100" t="s">
        <v>33</v>
      </c>
      <c r="C100">
        <v>9.4</v>
      </c>
      <c r="D100">
        <v>8</v>
      </c>
      <c r="E100" t="s">
        <v>421</v>
      </c>
      <c r="F100">
        <v>2</v>
      </c>
      <c r="G100">
        <v>118</v>
      </c>
      <c r="H100">
        <v>1800</v>
      </c>
      <c r="I100" t="s">
        <v>316</v>
      </c>
      <c r="J100">
        <v>1</v>
      </c>
      <c r="K100">
        <v>51.42</v>
      </c>
      <c r="L100">
        <v>1</v>
      </c>
      <c r="M100">
        <v>11</v>
      </c>
      <c r="N100">
        <v>23</v>
      </c>
      <c r="O100" t="s">
        <v>445</v>
      </c>
      <c r="P100">
        <v>1013</v>
      </c>
    </row>
    <row r="101" spans="1:16" x14ac:dyDescent="0.25">
      <c r="A101" t="s">
        <v>1</v>
      </c>
      <c r="B101" t="s">
        <v>37</v>
      </c>
      <c r="C101">
        <v>11</v>
      </c>
      <c r="D101">
        <v>6</v>
      </c>
      <c r="E101" t="s">
        <v>420</v>
      </c>
      <c r="F101">
        <v>2</v>
      </c>
      <c r="G101">
        <v>130</v>
      </c>
      <c r="H101">
        <v>1800</v>
      </c>
      <c r="I101" t="s">
        <v>38</v>
      </c>
      <c r="J101">
        <v>1</v>
      </c>
      <c r="K101">
        <v>50.67</v>
      </c>
      <c r="L101">
        <v>21</v>
      </c>
      <c r="M101">
        <v>9</v>
      </c>
      <c r="N101">
        <v>25</v>
      </c>
      <c r="O101" t="s">
        <v>429</v>
      </c>
      <c r="P101">
        <v>1133</v>
      </c>
    </row>
    <row r="102" spans="1:16" x14ac:dyDescent="0.25">
      <c r="A102" t="s">
        <v>1</v>
      </c>
      <c r="B102" t="s">
        <v>37</v>
      </c>
      <c r="C102">
        <v>14</v>
      </c>
      <c r="D102">
        <v>12</v>
      </c>
      <c r="E102" t="s">
        <v>420</v>
      </c>
      <c r="F102">
        <v>4</v>
      </c>
      <c r="G102">
        <v>129</v>
      </c>
      <c r="H102">
        <v>1600</v>
      </c>
      <c r="I102" t="s">
        <v>101</v>
      </c>
      <c r="J102">
        <v>1</v>
      </c>
      <c r="K102">
        <v>36</v>
      </c>
      <c r="L102">
        <v>7</v>
      </c>
      <c r="M102">
        <v>9</v>
      </c>
      <c r="N102">
        <v>25</v>
      </c>
      <c r="O102" t="s">
        <v>434</v>
      </c>
      <c r="P102">
        <v>1127</v>
      </c>
    </row>
    <row r="103" spans="1:16" x14ac:dyDescent="0.25">
      <c r="A103" t="s">
        <v>1</v>
      </c>
      <c r="B103" t="s">
        <v>37</v>
      </c>
      <c r="C103">
        <v>5.6</v>
      </c>
      <c r="D103">
        <v>6</v>
      </c>
      <c r="E103" t="s">
        <v>421</v>
      </c>
      <c r="F103">
        <v>14</v>
      </c>
      <c r="G103">
        <v>129</v>
      </c>
      <c r="H103">
        <v>1800</v>
      </c>
      <c r="I103" t="s">
        <v>101</v>
      </c>
      <c r="J103">
        <v>1</v>
      </c>
      <c r="K103">
        <v>48.65</v>
      </c>
      <c r="L103">
        <v>1</v>
      </c>
      <c r="M103">
        <v>7</v>
      </c>
      <c r="N103">
        <v>25</v>
      </c>
      <c r="O103" t="s">
        <v>429</v>
      </c>
      <c r="P103">
        <v>1119</v>
      </c>
    </row>
    <row r="104" spans="1:16" x14ac:dyDescent="0.25">
      <c r="A104" t="s">
        <v>1</v>
      </c>
      <c r="B104" t="s">
        <v>37</v>
      </c>
      <c r="C104">
        <v>6.4</v>
      </c>
      <c r="D104">
        <v>6</v>
      </c>
      <c r="E104" t="s">
        <v>421</v>
      </c>
      <c r="F104">
        <v>10</v>
      </c>
      <c r="G104">
        <v>127</v>
      </c>
      <c r="H104">
        <v>2000</v>
      </c>
      <c r="I104" t="s">
        <v>101</v>
      </c>
      <c r="J104">
        <v>2</v>
      </c>
      <c r="K104">
        <v>3.05</v>
      </c>
      <c r="L104">
        <v>22</v>
      </c>
      <c r="M104">
        <v>6</v>
      </c>
      <c r="N104">
        <v>25</v>
      </c>
      <c r="O104" t="s">
        <v>434</v>
      </c>
      <c r="P104">
        <v>1129</v>
      </c>
    </row>
    <row r="105" spans="1:16" x14ac:dyDescent="0.25">
      <c r="A105" t="s">
        <v>1</v>
      </c>
      <c r="B105" t="s">
        <v>37</v>
      </c>
      <c r="C105">
        <v>5.4</v>
      </c>
      <c r="D105">
        <v>1</v>
      </c>
      <c r="E105" t="s">
        <v>422</v>
      </c>
      <c r="F105">
        <v>10</v>
      </c>
      <c r="G105">
        <v>123</v>
      </c>
      <c r="H105">
        <v>2200</v>
      </c>
      <c r="I105" t="s">
        <v>101</v>
      </c>
      <c r="J105">
        <v>2</v>
      </c>
      <c r="K105">
        <v>18.3</v>
      </c>
      <c r="L105">
        <v>4</v>
      </c>
      <c r="M105">
        <v>6</v>
      </c>
      <c r="N105">
        <v>25</v>
      </c>
      <c r="O105" t="s">
        <v>450</v>
      </c>
      <c r="P105">
        <v>1147</v>
      </c>
    </row>
    <row r="106" spans="1:16" x14ac:dyDescent="0.25">
      <c r="A106" t="s">
        <v>1</v>
      </c>
      <c r="B106" t="s">
        <v>37</v>
      </c>
      <c r="C106">
        <v>4.4000000000000004</v>
      </c>
      <c r="D106">
        <v>3</v>
      </c>
      <c r="E106" t="s">
        <v>421</v>
      </c>
      <c r="F106">
        <v>12</v>
      </c>
      <c r="G106">
        <v>122</v>
      </c>
      <c r="H106">
        <v>1800</v>
      </c>
      <c r="I106" t="s">
        <v>101</v>
      </c>
      <c r="J106">
        <v>1</v>
      </c>
      <c r="K106">
        <v>49.1</v>
      </c>
      <c r="L106">
        <v>14</v>
      </c>
      <c r="M106">
        <v>5</v>
      </c>
      <c r="N106">
        <v>25</v>
      </c>
      <c r="O106" t="s">
        <v>455</v>
      </c>
      <c r="P106">
        <v>1124</v>
      </c>
    </row>
    <row r="107" spans="1:16" x14ac:dyDescent="0.25">
      <c r="A107" t="s">
        <v>1</v>
      </c>
      <c r="B107" t="s">
        <v>37</v>
      </c>
      <c r="C107">
        <v>9.4</v>
      </c>
      <c r="D107">
        <v>1</v>
      </c>
      <c r="E107" t="s">
        <v>420</v>
      </c>
      <c r="F107">
        <v>9</v>
      </c>
      <c r="G107">
        <v>116</v>
      </c>
      <c r="H107">
        <v>1800</v>
      </c>
      <c r="I107" t="s">
        <v>101</v>
      </c>
      <c r="J107">
        <v>1</v>
      </c>
      <c r="K107">
        <v>49.57</v>
      </c>
      <c r="L107">
        <v>23</v>
      </c>
      <c r="M107">
        <v>4</v>
      </c>
      <c r="N107">
        <v>25</v>
      </c>
      <c r="O107" t="s">
        <v>461</v>
      </c>
      <c r="P107">
        <v>1119</v>
      </c>
    </row>
    <row r="108" spans="1:16" x14ac:dyDescent="0.25">
      <c r="A108" t="s">
        <v>1</v>
      </c>
      <c r="B108" t="s">
        <v>37</v>
      </c>
      <c r="C108">
        <v>10</v>
      </c>
      <c r="D108">
        <v>6</v>
      </c>
      <c r="E108" t="s">
        <v>421</v>
      </c>
      <c r="F108">
        <v>14</v>
      </c>
      <c r="G108">
        <v>116</v>
      </c>
      <c r="H108">
        <v>2000</v>
      </c>
      <c r="I108" t="s">
        <v>101</v>
      </c>
      <c r="J108">
        <v>2</v>
      </c>
      <c r="K108">
        <v>3.2</v>
      </c>
      <c r="L108">
        <v>6</v>
      </c>
      <c r="M108">
        <v>4</v>
      </c>
      <c r="N108">
        <v>25</v>
      </c>
      <c r="O108" t="s">
        <v>506</v>
      </c>
      <c r="P108">
        <v>1139</v>
      </c>
    </row>
    <row r="109" spans="1:16" x14ac:dyDescent="0.25">
      <c r="A109" t="s">
        <v>1</v>
      </c>
      <c r="B109" t="s">
        <v>37</v>
      </c>
      <c r="C109">
        <v>25</v>
      </c>
      <c r="D109">
        <v>2</v>
      </c>
      <c r="E109" t="s">
        <v>421</v>
      </c>
      <c r="F109">
        <v>9</v>
      </c>
      <c r="G109">
        <v>116</v>
      </c>
      <c r="H109">
        <v>1600</v>
      </c>
      <c r="I109" t="s">
        <v>101</v>
      </c>
      <c r="J109">
        <v>1</v>
      </c>
      <c r="K109">
        <v>34.58</v>
      </c>
      <c r="L109">
        <v>15</v>
      </c>
      <c r="M109">
        <v>3</v>
      </c>
      <c r="N109">
        <v>25</v>
      </c>
      <c r="O109" t="s">
        <v>441</v>
      </c>
      <c r="P109">
        <v>1126</v>
      </c>
    </row>
    <row r="110" spans="1:16" x14ac:dyDescent="0.25">
      <c r="A110" t="s">
        <v>1</v>
      </c>
      <c r="B110" t="s">
        <v>37</v>
      </c>
      <c r="C110">
        <v>17</v>
      </c>
      <c r="D110">
        <v>5</v>
      </c>
      <c r="E110" t="s">
        <v>421</v>
      </c>
      <c r="F110">
        <v>1</v>
      </c>
      <c r="G110">
        <v>115</v>
      </c>
      <c r="H110">
        <v>1600</v>
      </c>
      <c r="I110" t="s">
        <v>101</v>
      </c>
      <c r="J110">
        <v>1</v>
      </c>
      <c r="K110">
        <v>34.9</v>
      </c>
      <c r="L110">
        <v>16</v>
      </c>
      <c r="M110">
        <v>2</v>
      </c>
      <c r="N110">
        <v>25</v>
      </c>
      <c r="O110" t="s">
        <v>441</v>
      </c>
      <c r="P110">
        <v>1137</v>
      </c>
    </row>
    <row r="111" spans="1:16" x14ac:dyDescent="0.25">
      <c r="A111" t="s">
        <v>1</v>
      </c>
      <c r="B111" t="s">
        <v>37</v>
      </c>
      <c r="C111">
        <v>32</v>
      </c>
      <c r="D111">
        <v>12</v>
      </c>
      <c r="E111" t="s">
        <v>420</v>
      </c>
      <c r="F111">
        <v>12</v>
      </c>
      <c r="G111">
        <v>116</v>
      </c>
      <c r="H111">
        <v>1600</v>
      </c>
      <c r="I111" t="s">
        <v>49</v>
      </c>
      <c r="J111">
        <v>1</v>
      </c>
      <c r="K111">
        <v>36.35</v>
      </c>
      <c r="L111">
        <v>22</v>
      </c>
      <c r="M111">
        <v>12</v>
      </c>
      <c r="N111">
        <v>24</v>
      </c>
      <c r="O111" t="s">
        <v>539</v>
      </c>
      <c r="P111">
        <v>1126</v>
      </c>
    </row>
    <row r="112" spans="1:16" x14ac:dyDescent="0.25">
      <c r="A112" t="s">
        <v>1</v>
      </c>
      <c r="B112" t="s">
        <v>37</v>
      </c>
      <c r="C112">
        <v>9.1</v>
      </c>
      <c r="D112">
        <v>7</v>
      </c>
      <c r="E112" t="s">
        <v>422</v>
      </c>
      <c r="F112">
        <v>9</v>
      </c>
      <c r="G112">
        <v>119</v>
      </c>
      <c r="H112">
        <v>1650</v>
      </c>
      <c r="I112" t="s">
        <v>49</v>
      </c>
      <c r="J112">
        <v>1</v>
      </c>
      <c r="K112">
        <v>41.16</v>
      </c>
      <c r="L112">
        <v>1</v>
      </c>
      <c r="M112">
        <v>12</v>
      </c>
      <c r="N112">
        <v>24</v>
      </c>
      <c r="O112" t="s">
        <v>467</v>
      </c>
      <c r="P112">
        <v>1110</v>
      </c>
    </row>
    <row r="113" spans="1:16" x14ac:dyDescent="0.25">
      <c r="A113" t="s">
        <v>1</v>
      </c>
      <c r="B113" t="s">
        <v>37</v>
      </c>
      <c r="C113">
        <v>31</v>
      </c>
      <c r="D113">
        <v>7</v>
      </c>
      <c r="E113" t="s">
        <v>420</v>
      </c>
      <c r="F113">
        <v>6</v>
      </c>
      <c r="G113">
        <v>120</v>
      </c>
      <c r="H113">
        <v>1800</v>
      </c>
      <c r="I113" t="s">
        <v>693</v>
      </c>
      <c r="J113">
        <v>1</v>
      </c>
      <c r="K113">
        <v>48.31</v>
      </c>
      <c r="L113">
        <v>6</v>
      </c>
      <c r="M113">
        <v>10</v>
      </c>
      <c r="N113">
        <v>24</v>
      </c>
      <c r="O113" t="s">
        <v>434</v>
      </c>
      <c r="P113">
        <v>1125</v>
      </c>
    </row>
    <row r="114" spans="1:16" x14ac:dyDescent="0.25">
      <c r="A114" t="s">
        <v>1</v>
      </c>
      <c r="B114" t="s">
        <v>37</v>
      </c>
      <c r="C114">
        <v>11</v>
      </c>
      <c r="D114">
        <v>12</v>
      </c>
      <c r="E114" t="s">
        <v>421</v>
      </c>
      <c r="F114">
        <v>3</v>
      </c>
      <c r="G114">
        <v>122</v>
      </c>
      <c r="H114">
        <v>1600</v>
      </c>
      <c r="I114" t="s">
        <v>389</v>
      </c>
      <c r="J114">
        <v>1</v>
      </c>
      <c r="K114">
        <v>36.86</v>
      </c>
      <c r="L114">
        <v>8</v>
      </c>
      <c r="M114">
        <v>9</v>
      </c>
      <c r="N114">
        <v>24</v>
      </c>
      <c r="O114" t="s">
        <v>434</v>
      </c>
      <c r="P114">
        <v>1122</v>
      </c>
    </row>
    <row r="115" spans="1:16" x14ac:dyDescent="0.25">
      <c r="A115" t="s">
        <v>1</v>
      </c>
      <c r="B115" t="s">
        <v>37</v>
      </c>
      <c r="C115">
        <v>15</v>
      </c>
      <c r="D115">
        <v>6</v>
      </c>
      <c r="E115" t="s">
        <v>421</v>
      </c>
      <c r="F115">
        <v>6</v>
      </c>
      <c r="G115">
        <v>124</v>
      </c>
      <c r="H115">
        <v>2200</v>
      </c>
      <c r="I115" t="s">
        <v>389</v>
      </c>
      <c r="J115">
        <v>2</v>
      </c>
      <c r="K115">
        <v>16.46</v>
      </c>
      <c r="L115">
        <v>26</v>
      </c>
      <c r="M115">
        <v>6</v>
      </c>
      <c r="N115">
        <v>24</v>
      </c>
      <c r="O115" t="s">
        <v>461</v>
      </c>
      <c r="P115">
        <v>1120</v>
      </c>
    </row>
    <row r="116" spans="1:16" x14ac:dyDescent="0.25">
      <c r="A116" t="s">
        <v>1</v>
      </c>
      <c r="B116" t="s">
        <v>37</v>
      </c>
      <c r="C116">
        <v>24</v>
      </c>
      <c r="D116">
        <v>2</v>
      </c>
      <c r="E116" t="s">
        <v>422</v>
      </c>
      <c r="F116">
        <v>8</v>
      </c>
      <c r="G116">
        <v>124</v>
      </c>
      <c r="H116">
        <v>1600</v>
      </c>
      <c r="I116" t="s">
        <v>389</v>
      </c>
      <c r="J116">
        <v>1</v>
      </c>
      <c r="K116">
        <v>37.29</v>
      </c>
      <c r="L116">
        <v>15</v>
      </c>
      <c r="M116">
        <v>6</v>
      </c>
      <c r="N116">
        <v>24</v>
      </c>
      <c r="O116" t="s">
        <v>441</v>
      </c>
      <c r="P116">
        <v>1119</v>
      </c>
    </row>
    <row r="117" spans="1:16" x14ac:dyDescent="0.25">
      <c r="A117" t="s">
        <v>1</v>
      </c>
      <c r="B117" t="s">
        <v>37</v>
      </c>
      <c r="C117">
        <v>50</v>
      </c>
      <c r="D117">
        <v>5</v>
      </c>
      <c r="E117" t="s">
        <v>422</v>
      </c>
      <c r="F117">
        <v>10</v>
      </c>
      <c r="G117">
        <v>129</v>
      </c>
      <c r="H117">
        <v>2000</v>
      </c>
      <c r="I117" t="s">
        <v>389</v>
      </c>
      <c r="J117">
        <v>2</v>
      </c>
      <c r="K117">
        <v>3.88</v>
      </c>
      <c r="L117">
        <v>5</v>
      </c>
      <c r="M117">
        <v>5</v>
      </c>
      <c r="N117">
        <v>24</v>
      </c>
      <c r="O117" t="s">
        <v>518</v>
      </c>
      <c r="P117">
        <v>1126</v>
      </c>
    </row>
    <row r="118" spans="1:16" x14ac:dyDescent="0.25">
      <c r="A118" t="s">
        <v>1</v>
      </c>
      <c r="B118" t="s">
        <v>37</v>
      </c>
      <c r="C118">
        <v>19</v>
      </c>
      <c r="D118">
        <v>9</v>
      </c>
      <c r="E118" t="s">
        <v>423</v>
      </c>
      <c r="F118">
        <v>14</v>
      </c>
      <c r="G118">
        <v>127</v>
      </c>
      <c r="H118">
        <v>1800</v>
      </c>
      <c r="I118" t="s">
        <v>93</v>
      </c>
      <c r="J118">
        <v>1</v>
      </c>
      <c r="K118">
        <v>50.89</v>
      </c>
      <c r="L118">
        <v>3</v>
      </c>
      <c r="M118">
        <v>4</v>
      </c>
      <c r="N118">
        <v>24</v>
      </c>
      <c r="O118" t="s">
        <v>467</v>
      </c>
      <c r="P118">
        <v>1120</v>
      </c>
    </row>
    <row r="119" spans="1:16" x14ac:dyDescent="0.25">
      <c r="A119" t="s">
        <v>1</v>
      </c>
      <c r="B119" t="s">
        <v>37</v>
      </c>
      <c r="C119">
        <v>29</v>
      </c>
      <c r="D119">
        <v>10</v>
      </c>
      <c r="E119" t="s">
        <v>422</v>
      </c>
      <c r="F119">
        <v>5</v>
      </c>
      <c r="G119">
        <v>127</v>
      </c>
      <c r="H119">
        <v>1800</v>
      </c>
      <c r="I119" t="s">
        <v>471</v>
      </c>
      <c r="J119">
        <v>1</v>
      </c>
      <c r="K119">
        <v>50.2</v>
      </c>
      <c r="L119">
        <v>10</v>
      </c>
      <c r="M119">
        <v>3</v>
      </c>
      <c r="N119">
        <v>24</v>
      </c>
      <c r="O119" t="s">
        <v>429</v>
      </c>
      <c r="P119">
        <v>1120</v>
      </c>
    </row>
    <row r="120" spans="1:16" x14ac:dyDescent="0.25">
      <c r="A120" t="s">
        <v>1</v>
      </c>
      <c r="B120" t="s">
        <v>37</v>
      </c>
      <c r="C120">
        <v>47</v>
      </c>
      <c r="D120">
        <v>5</v>
      </c>
      <c r="E120" t="s">
        <v>422</v>
      </c>
      <c r="F120">
        <v>9</v>
      </c>
      <c r="G120">
        <v>132</v>
      </c>
      <c r="H120">
        <v>1800</v>
      </c>
      <c r="I120" t="s">
        <v>34</v>
      </c>
      <c r="J120">
        <v>1</v>
      </c>
      <c r="K120">
        <v>49.32</v>
      </c>
      <c r="L120">
        <v>1</v>
      </c>
      <c r="M120">
        <v>10</v>
      </c>
      <c r="N120">
        <v>23</v>
      </c>
      <c r="O120" t="s">
        <v>441</v>
      </c>
      <c r="P120">
        <v>1109</v>
      </c>
    </row>
    <row r="121" spans="1:16" x14ac:dyDescent="0.25">
      <c r="A121" t="s">
        <v>1</v>
      </c>
      <c r="B121" t="s">
        <v>37</v>
      </c>
      <c r="C121">
        <v>11</v>
      </c>
      <c r="D121">
        <v>6</v>
      </c>
      <c r="E121" t="s">
        <v>421</v>
      </c>
      <c r="F121">
        <v>4</v>
      </c>
      <c r="G121">
        <v>133</v>
      </c>
      <c r="H121">
        <v>1600</v>
      </c>
      <c r="I121" t="s">
        <v>19</v>
      </c>
      <c r="J121">
        <v>1</v>
      </c>
      <c r="K121">
        <v>36.64</v>
      </c>
      <c r="L121">
        <v>10</v>
      </c>
      <c r="M121">
        <v>9</v>
      </c>
      <c r="N121">
        <v>23</v>
      </c>
      <c r="O121" t="s">
        <v>434</v>
      </c>
      <c r="P121">
        <v>1101</v>
      </c>
    </row>
    <row r="122" spans="1:16" x14ac:dyDescent="0.25">
      <c r="A122" t="s">
        <v>1</v>
      </c>
      <c r="B122" t="s">
        <v>43</v>
      </c>
      <c r="C122">
        <v>5.0999999999999996</v>
      </c>
      <c r="D122">
        <v>5</v>
      </c>
      <c r="E122" t="s">
        <v>421</v>
      </c>
      <c r="F122">
        <v>4</v>
      </c>
      <c r="G122">
        <v>123</v>
      </c>
      <c r="H122">
        <v>1650</v>
      </c>
      <c r="I122" t="s">
        <v>44</v>
      </c>
      <c r="J122">
        <v>1</v>
      </c>
      <c r="K122">
        <v>40.75</v>
      </c>
      <c r="L122">
        <v>10</v>
      </c>
      <c r="M122">
        <v>9</v>
      </c>
      <c r="N122">
        <v>25</v>
      </c>
      <c r="O122" t="s">
        <v>450</v>
      </c>
      <c r="P122">
        <v>1061</v>
      </c>
    </row>
    <row r="123" spans="1:16" x14ac:dyDescent="0.25">
      <c r="A123" t="s">
        <v>1</v>
      </c>
      <c r="B123" t="s">
        <v>43</v>
      </c>
      <c r="C123">
        <v>10</v>
      </c>
      <c r="D123">
        <v>6</v>
      </c>
      <c r="E123" t="s">
        <v>423</v>
      </c>
      <c r="F123">
        <v>10</v>
      </c>
      <c r="G123">
        <v>125</v>
      </c>
      <c r="H123">
        <v>1600</v>
      </c>
      <c r="I123" t="s">
        <v>150</v>
      </c>
      <c r="J123">
        <v>1</v>
      </c>
      <c r="K123">
        <v>35.46</v>
      </c>
      <c r="L123">
        <v>5</v>
      </c>
      <c r="M123">
        <v>7</v>
      </c>
      <c r="N123">
        <v>25</v>
      </c>
      <c r="O123" t="s">
        <v>441</v>
      </c>
      <c r="P123">
        <v>1083</v>
      </c>
    </row>
    <row r="124" spans="1:16" x14ac:dyDescent="0.25">
      <c r="A124" t="s">
        <v>1</v>
      </c>
      <c r="B124" t="s">
        <v>43</v>
      </c>
      <c r="C124">
        <v>11</v>
      </c>
      <c r="D124">
        <v>5</v>
      </c>
      <c r="E124" t="s">
        <v>423</v>
      </c>
      <c r="F124">
        <v>8</v>
      </c>
      <c r="G124">
        <v>127</v>
      </c>
      <c r="H124">
        <v>1650</v>
      </c>
      <c r="I124" t="s">
        <v>101</v>
      </c>
      <c r="J124">
        <v>1</v>
      </c>
      <c r="K124">
        <v>40.520000000000003</v>
      </c>
      <c r="L124">
        <v>11</v>
      </c>
      <c r="M124">
        <v>6</v>
      </c>
      <c r="N124">
        <v>25</v>
      </c>
      <c r="O124" t="s">
        <v>455</v>
      </c>
      <c r="P124">
        <v>1082</v>
      </c>
    </row>
    <row r="125" spans="1:16" x14ac:dyDescent="0.25">
      <c r="A125" t="s">
        <v>1</v>
      </c>
      <c r="B125" t="s">
        <v>43</v>
      </c>
      <c r="C125">
        <v>3.3</v>
      </c>
      <c r="D125">
        <v>5</v>
      </c>
      <c r="E125" t="s">
        <v>422</v>
      </c>
      <c r="F125">
        <v>8</v>
      </c>
      <c r="G125">
        <v>128</v>
      </c>
      <c r="H125">
        <v>1650</v>
      </c>
      <c r="I125" t="s">
        <v>316</v>
      </c>
      <c r="J125">
        <v>1</v>
      </c>
      <c r="K125">
        <v>41.65</v>
      </c>
      <c r="L125">
        <v>7</v>
      </c>
      <c r="M125">
        <v>5</v>
      </c>
      <c r="N125">
        <v>25</v>
      </c>
      <c r="O125" t="s">
        <v>450</v>
      </c>
      <c r="P125">
        <v>1053</v>
      </c>
    </row>
    <row r="126" spans="1:16" x14ac:dyDescent="0.25">
      <c r="A126" t="s">
        <v>1</v>
      </c>
      <c r="B126" t="s">
        <v>43</v>
      </c>
      <c r="C126">
        <v>4.2</v>
      </c>
      <c r="D126">
        <v>2</v>
      </c>
      <c r="E126" t="s">
        <v>421</v>
      </c>
      <c r="F126">
        <v>1</v>
      </c>
      <c r="G126">
        <v>124</v>
      </c>
      <c r="H126">
        <v>1650</v>
      </c>
      <c r="I126" t="s">
        <v>316</v>
      </c>
      <c r="J126">
        <v>1</v>
      </c>
      <c r="K126">
        <v>40.08</v>
      </c>
      <c r="L126">
        <v>30</v>
      </c>
      <c r="M126">
        <v>4</v>
      </c>
      <c r="N126">
        <v>25</v>
      </c>
      <c r="O126" t="s">
        <v>445</v>
      </c>
      <c r="P126">
        <v>1065</v>
      </c>
    </row>
    <row r="127" spans="1:16" x14ac:dyDescent="0.25">
      <c r="A127" t="s">
        <v>1</v>
      </c>
      <c r="B127" t="s">
        <v>43</v>
      </c>
      <c r="C127">
        <v>68</v>
      </c>
      <c r="D127">
        <v>5</v>
      </c>
      <c r="E127" t="s">
        <v>423</v>
      </c>
      <c r="F127">
        <v>11</v>
      </c>
      <c r="G127">
        <v>122</v>
      </c>
      <c r="H127">
        <v>1650</v>
      </c>
      <c r="I127" t="s">
        <v>316</v>
      </c>
      <c r="J127">
        <v>1</v>
      </c>
      <c r="K127">
        <v>40.07</v>
      </c>
      <c r="L127">
        <v>20</v>
      </c>
      <c r="M127">
        <v>4</v>
      </c>
      <c r="N127">
        <v>25</v>
      </c>
      <c r="O127" t="s">
        <v>467</v>
      </c>
      <c r="P127">
        <v>1072</v>
      </c>
    </row>
    <row r="128" spans="1:16" x14ac:dyDescent="0.25">
      <c r="A128" t="s">
        <v>1</v>
      </c>
      <c r="B128" t="s">
        <v>43</v>
      </c>
      <c r="C128">
        <v>33</v>
      </c>
      <c r="D128">
        <v>10</v>
      </c>
      <c r="E128" t="s">
        <v>421</v>
      </c>
      <c r="F128">
        <v>9</v>
      </c>
      <c r="G128">
        <v>127</v>
      </c>
      <c r="H128">
        <v>1800</v>
      </c>
      <c r="I128" t="s">
        <v>389</v>
      </c>
      <c r="J128">
        <v>1</v>
      </c>
      <c r="K128">
        <v>49.75</v>
      </c>
      <c r="L128">
        <v>26</v>
      </c>
      <c r="M128">
        <v>3</v>
      </c>
      <c r="N128">
        <v>25</v>
      </c>
      <c r="O128" t="s">
        <v>467</v>
      </c>
      <c r="P128">
        <v>1056</v>
      </c>
    </row>
    <row r="129" spans="1:16" x14ac:dyDescent="0.25">
      <c r="A129" t="s">
        <v>1</v>
      </c>
      <c r="B129" t="s">
        <v>43</v>
      </c>
      <c r="C129">
        <v>15</v>
      </c>
      <c r="D129">
        <v>8</v>
      </c>
      <c r="E129" t="s">
        <v>422</v>
      </c>
      <c r="F129">
        <v>10</v>
      </c>
      <c r="G129">
        <v>127</v>
      </c>
      <c r="H129">
        <v>1650</v>
      </c>
      <c r="I129" t="s">
        <v>389</v>
      </c>
      <c r="J129">
        <v>1</v>
      </c>
      <c r="K129">
        <v>40.57</v>
      </c>
      <c r="L129">
        <v>19</v>
      </c>
      <c r="M129">
        <v>3</v>
      </c>
      <c r="N129">
        <v>25</v>
      </c>
      <c r="O129" t="s">
        <v>455</v>
      </c>
      <c r="P129">
        <v>1065</v>
      </c>
    </row>
    <row r="130" spans="1:16" x14ac:dyDescent="0.25">
      <c r="A130" t="s">
        <v>1</v>
      </c>
      <c r="B130" t="s">
        <v>43</v>
      </c>
      <c r="C130">
        <v>10</v>
      </c>
      <c r="D130">
        <v>14</v>
      </c>
      <c r="E130" t="s">
        <v>421</v>
      </c>
      <c r="F130">
        <v>2</v>
      </c>
      <c r="G130">
        <v>127</v>
      </c>
      <c r="H130">
        <v>1400</v>
      </c>
      <c r="I130" t="s">
        <v>398</v>
      </c>
      <c r="J130">
        <v>1</v>
      </c>
      <c r="K130">
        <v>24.7</v>
      </c>
      <c r="L130">
        <v>26</v>
      </c>
      <c r="M130">
        <v>1</v>
      </c>
      <c r="N130">
        <v>25</v>
      </c>
      <c r="O130" t="s">
        <v>539</v>
      </c>
      <c r="P130">
        <v>1079</v>
      </c>
    </row>
    <row r="131" spans="1:16" x14ac:dyDescent="0.25">
      <c r="A131" t="s">
        <v>1</v>
      </c>
      <c r="B131" t="s">
        <v>43</v>
      </c>
      <c r="C131" t="s">
        <v>546</v>
      </c>
      <c r="D131" t="s">
        <v>720</v>
      </c>
      <c r="F131" t="s">
        <v>546</v>
      </c>
      <c r="G131">
        <v>129</v>
      </c>
      <c r="H131">
        <v>1800</v>
      </c>
      <c r="I131" t="s">
        <v>316</v>
      </c>
      <c r="J131" t="s">
        <v>546</v>
      </c>
      <c r="L131">
        <v>18</v>
      </c>
      <c r="M131">
        <v>12</v>
      </c>
      <c r="N131">
        <v>24</v>
      </c>
      <c r="O131" t="s">
        <v>467</v>
      </c>
      <c r="P131" t="s">
        <v>546</v>
      </c>
    </row>
    <row r="132" spans="1:16" x14ac:dyDescent="0.25">
      <c r="A132" t="s">
        <v>1</v>
      </c>
      <c r="B132" t="s">
        <v>43</v>
      </c>
      <c r="C132">
        <v>14</v>
      </c>
      <c r="D132">
        <v>1</v>
      </c>
      <c r="E132" t="s">
        <v>421</v>
      </c>
      <c r="F132">
        <v>7</v>
      </c>
      <c r="G132">
        <v>122</v>
      </c>
      <c r="H132">
        <v>1400</v>
      </c>
      <c r="I132" t="s">
        <v>398</v>
      </c>
      <c r="J132">
        <v>1</v>
      </c>
      <c r="K132">
        <v>22.39</v>
      </c>
      <c r="L132">
        <v>15</v>
      </c>
      <c r="M132">
        <v>12</v>
      </c>
      <c r="N132">
        <v>24</v>
      </c>
      <c r="O132" t="s">
        <v>441</v>
      </c>
      <c r="P132">
        <v>1080</v>
      </c>
    </row>
    <row r="133" spans="1:16" x14ac:dyDescent="0.25">
      <c r="A133" t="s">
        <v>1</v>
      </c>
      <c r="B133" t="s">
        <v>43</v>
      </c>
      <c r="C133">
        <v>6.1</v>
      </c>
      <c r="D133">
        <v>6</v>
      </c>
      <c r="E133" t="s">
        <v>422</v>
      </c>
      <c r="F133">
        <v>4</v>
      </c>
      <c r="G133">
        <v>122</v>
      </c>
      <c r="H133">
        <v>1800</v>
      </c>
      <c r="I133" t="s">
        <v>150</v>
      </c>
      <c r="J133">
        <v>1</v>
      </c>
      <c r="K133">
        <v>49.81</v>
      </c>
      <c r="L133">
        <v>27</v>
      </c>
      <c r="M133">
        <v>11</v>
      </c>
      <c r="N133">
        <v>24</v>
      </c>
      <c r="O133" t="s">
        <v>445</v>
      </c>
      <c r="P133">
        <v>1080</v>
      </c>
    </row>
    <row r="134" spans="1:16" x14ac:dyDescent="0.25">
      <c r="A134" t="s">
        <v>1</v>
      </c>
      <c r="B134" t="s">
        <v>43</v>
      </c>
      <c r="C134">
        <v>24</v>
      </c>
      <c r="D134">
        <v>4</v>
      </c>
      <c r="E134" t="s">
        <v>420</v>
      </c>
      <c r="F134">
        <v>12</v>
      </c>
      <c r="G134">
        <v>127</v>
      </c>
      <c r="H134">
        <v>1800</v>
      </c>
      <c r="I134" t="s">
        <v>150</v>
      </c>
      <c r="J134">
        <v>1</v>
      </c>
      <c r="K134">
        <v>48.9</v>
      </c>
      <c r="L134">
        <v>3</v>
      </c>
      <c r="M134">
        <v>11</v>
      </c>
      <c r="N134">
        <v>24</v>
      </c>
      <c r="O134" t="s">
        <v>441</v>
      </c>
      <c r="P134">
        <v>1072</v>
      </c>
    </row>
    <row r="135" spans="1:16" x14ac:dyDescent="0.25">
      <c r="A135" t="s">
        <v>1</v>
      </c>
      <c r="B135" t="s">
        <v>43</v>
      </c>
      <c r="C135">
        <v>19</v>
      </c>
      <c r="D135">
        <v>12</v>
      </c>
      <c r="E135" t="s">
        <v>421</v>
      </c>
      <c r="F135">
        <v>12</v>
      </c>
      <c r="G135">
        <v>128</v>
      </c>
      <c r="H135">
        <v>1600</v>
      </c>
      <c r="I135" t="s">
        <v>150</v>
      </c>
      <c r="J135">
        <v>1</v>
      </c>
      <c r="K135">
        <v>36.299999999999997</v>
      </c>
      <c r="L135">
        <v>20</v>
      </c>
      <c r="M135">
        <v>10</v>
      </c>
      <c r="N135">
        <v>24</v>
      </c>
      <c r="O135" t="s">
        <v>506</v>
      </c>
      <c r="P135">
        <v>1069</v>
      </c>
    </row>
    <row r="136" spans="1:16" x14ac:dyDescent="0.25">
      <c r="A136" t="s">
        <v>1</v>
      </c>
      <c r="B136" t="s">
        <v>43</v>
      </c>
      <c r="C136" t="s">
        <v>546</v>
      </c>
      <c r="D136" t="s">
        <v>720</v>
      </c>
      <c r="F136" t="s">
        <v>546</v>
      </c>
      <c r="G136">
        <v>128</v>
      </c>
      <c r="H136">
        <v>1600</v>
      </c>
      <c r="I136" t="s">
        <v>116</v>
      </c>
      <c r="J136" t="s">
        <v>546</v>
      </c>
      <c r="L136">
        <v>28</v>
      </c>
      <c r="M136">
        <v>9</v>
      </c>
      <c r="N136">
        <v>24</v>
      </c>
      <c r="O136" t="s">
        <v>429</v>
      </c>
      <c r="P136" t="s">
        <v>546</v>
      </c>
    </row>
    <row r="137" spans="1:16" x14ac:dyDescent="0.25">
      <c r="A137" t="s">
        <v>1</v>
      </c>
      <c r="B137" t="s">
        <v>43</v>
      </c>
      <c r="C137">
        <v>14</v>
      </c>
      <c r="D137">
        <v>7</v>
      </c>
      <c r="E137" t="s">
        <v>422</v>
      </c>
      <c r="F137">
        <v>8</v>
      </c>
      <c r="G137">
        <v>129</v>
      </c>
      <c r="H137">
        <v>1650</v>
      </c>
      <c r="I137" t="s">
        <v>116</v>
      </c>
      <c r="J137">
        <v>1</v>
      </c>
      <c r="K137">
        <v>40.799999999999997</v>
      </c>
      <c r="L137">
        <v>22</v>
      </c>
      <c r="M137">
        <v>9</v>
      </c>
      <c r="N137">
        <v>24</v>
      </c>
      <c r="O137" t="s">
        <v>467</v>
      </c>
      <c r="P137">
        <v>1059</v>
      </c>
    </row>
    <row r="138" spans="1:16" x14ac:dyDescent="0.25">
      <c r="A138" t="s">
        <v>1</v>
      </c>
      <c r="B138" t="s">
        <v>43</v>
      </c>
      <c r="C138">
        <v>45</v>
      </c>
      <c r="D138">
        <v>5</v>
      </c>
      <c r="E138" t="s">
        <v>422</v>
      </c>
      <c r="F138">
        <v>11</v>
      </c>
      <c r="G138">
        <v>130</v>
      </c>
      <c r="H138">
        <v>1600</v>
      </c>
      <c r="I138" t="s">
        <v>116</v>
      </c>
      <c r="J138">
        <v>1</v>
      </c>
      <c r="K138">
        <v>35.4</v>
      </c>
      <c r="L138">
        <v>8</v>
      </c>
      <c r="M138">
        <v>9</v>
      </c>
      <c r="N138">
        <v>24</v>
      </c>
      <c r="O138" t="s">
        <v>434</v>
      </c>
      <c r="P138">
        <v>1049</v>
      </c>
    </row>
    <row r="139" spans="1:16" x14ac:dyDescent="0.25">
      <c r="A139" t="s">
        <v>1</v>
      </c>
      <c r="B139" t="s">
        <v>43</v>
      </c>
      <c r="C139">
        <v>17</v>
      </c>
      <c r="D139">
        <v>6</v>
      </c>
      <c r="E139" t="s">
        <v>422</v>
      </c>
      <c r="F139">
        <v>9</v>
      </c>
      <c r="G139">
        <v>127</v>
      </c>
      <c r="H139">
        <v>1800</v>
      </c>
      <c r="I139" t="s">
        <v>524</v>
      </c>
      <c r="J139">
        <v>1</v>
      </c>
      <c r="K139">
        <v>50.34</v>
      </c>
      <c r="L139">
        <v>10</v>
      </c>
      <c r="M139">
        <v>7</v>
      </c>
      <c r="N139">
        <v>24</v>
      </c>
      <c r="O139" t="s">
        <v>455</v>
      </c>
      <c r="P139">
        <v>1052</v>
      </c>
    </row>
    <row r="140" spans="1:16" x14ac:dyDescent="0.25">
      <c r="A140" t="s">
        <v>1</v>
      </c>
      <c r="B140" t="s">
        <v>43</v>
      </c>
      <c r="C140">
        <v>21</v>
      </c>
      <c r="D140">
        <v>12</v>
      </c>
      <c r="E140" t="s">
        <v>422</v>
      </c>
      <c r="F140">
        <v>10</v>
      </c>
      <c r="G140">
        <v>118</v>
      </c>
      <c r="H140">
        <v>1650</v>
      </c>
      <c r="I140" t="s">
        <v>693</v>
      </c>
      <c r="J140">
        <v>1</v>
      </c>
      <c r="K140">
        <v>41.37</v>
      </c>
      <c r="L140">
        <v>26</v>
      </c>
      <c r="M140">
        <v>6</v>
      </c>
      <c r="N140">
        <v>24</v>
      </c>
      <c r="O140" t="s">
        <v>461</v>
      </c>
      <c r="P140">
        <v>1060</v>
      </c>
    </row>
    <row r="141" spans="1:16" x14ac:dyDescent="0.25">
      <c r="A141" t="s">
        <v>1</v>
      </c>
      <c r="B141" t="s">
        <v>43</v>
      </c>
      <c r="C141">
        <v>15</v>
      </c>
      <c r="D141">
        <v>5</v>
      </c>
      <c r="E141" t="s">
        <v>421</v>
      </c>
      <c r="F141">
        <v>3</v>
      </c>
      <c r="G141">
        <v>119</v>
      </c>
      <c r="H141">
        <v>1650</v>
      </c>
      <c r="I141" t="s">
        <v>389</v>
      </c>
      <c r="J141">
        <v>1</v>
      </c>
      <c r="K141">
        <v>42.58</v>
      </c>
      <c r="L141">
        <v>5</v>
      </c>
      <c r="M141">
        <v>6</v>
      </c>
      <c r="N141">
        <v>24</v>
      </c>
      <c r="O141" t="s">
        <v>450</v>
      </c>
      <c r="P141">
        <v>1047</v>
      </c>
    </row>
    <row r="142" spans="1:16" x14ac:dyDescent="0.25">
      <c r="A142" t="s">
        <v>1</v>
      </c>
      <c r="B142" t="s">
        <v>43</v>
      </c>
      <c r="C142">
        <v>10</v>
      </c>
      <c r="D142">
        <v>8</v>
      </c>
      <c r="E142" t="s">
        <v>421</v>
      </c>
      <c r="F142">
        <v>3</v>
      </c>
      <c r="G142">
        <v>119</v>
      </c>
      <c r="H142">
        <v>1650</v>
      </c>
      <c r="I142" t="s">
        <v>58</v>
      </c>
      <c r="J142">
        <v>1</v>
      </c>
      <c r="K142">
        <v>41.18</v>
      </c>
      <c r="L142">
        <v>22</v>
      </c>
      <c r="M142">
        <v>5</v>
      </c>
      <c r="N142">
        <v>24</v>
      </c>
      <c r="O142" t="s">
        <v>445</v>
      </c>
      <c r="P142">
        <v>1027</v>
      </c>
    </row>
    <row r="143" spans="1:16" x14ac:dyDescent="0.25">
      <c r="A143" t="s">
        <v>1</v>
      </c>
      <c r="B143" t="s">
        <v>43</v>
      </c>
      <c r="C143">
        <v>10</v>
      </c>
      <c r="D143">
        <v>7</v>
      </c>
      <c r="E143" t="s">
        <v>421</v>
      </c>
      <c r="F143">
        <v>3</v>
      </c>
      <c r="G143">
        <v>122</v>
      </c>
      <c r="H143">
        <v>1650</v>
      </c>
      <c r="I143" t="s">
        <v>150</v>
      </c>
      <c r="J143">
        <v>1</v>
      </c>
      <c r="K143">
        <v>41.52</v>
      </c>
      <c r="L143">
        <v>1</v>
      </c>
      <c r="M143">
        <v>5</v>
      </c>
      <c r="N143">
        <v>24</v>
      </c>
      <c r="O143" t="s">
        <v>450</v>
      </c>
      <c r="P143">
        <v>1066</v>
      </c>
    </row>
    <row r="144" spans="1:16" x14ac:dyDescent="0.25">
      <c r="A144" t="s">
        <v>1</v>
      </c>
      <c r="B144" t="s">
        <v>43</v>
      </c>
      <c r="C144">
        <v>15</v>
      </c>
      <c r="D144">
        <v>7</v>
      </c>
      <c r="E144" t="s">
        <v>421</v>
      </c>
      <c r="F144">
        <v>12</v>
      </c>
      <c r="G144">
        <v>123</v>
      </c>
      <c r="H144">
        <v>1650</v>
      </c>
      <c r="I144" t="s">
        <v>58</v>
      </c>
      <c r="J144">
        <v>1</v>
      </c>
      <c r="K144">
        <v>42.38</v>
      </c>
      <c r="L144">
        <v>10</v>
      </c>
      <c r="M144">
        <v>4</v>
      </c>
      <c r="N144">
        <v>24</v>
      </c>
      <c r="O144" t="s">
        <v>455</v>
      </c>
      <c r="P144">
        <v>1041</v>
      </c>
    </row>
    <row r="145" spans="1:16" x14ac:dyDescent="0.25">
      <c r="A145" t="s">
        <v>1</v>
      </c>
      <c r="B145" t="s">
        <v>43</v>
      </c>
      <c r="C145">
        <v>37</v>
      </c>
      <c r="D145">
        <v>4</v>
      </c>
      <c r="E145" t="s">
        <v>422</v>
      </c>
      <c r="F145">
        <v>8</v>
      </c>
      <c r="G145">
        <v>123</v>
      </c>
      <c r="H145">
        <v>1650</v>
      </c>
      <c r="I145" t="s">
        <v>58</v>
      </c>
      <c r="J145">
        <v>1</v>
      </c>
      <c r="K145">
        <v>40.590000000000003</v>
      </c>
      <c r="L145">
        <v>27</v>
      </c>
      <c r="M145">
        <v>3</v>
      </c>
      <c r="N145">
        <v>24</v>
      </c>
      <c r="O145" t="s">
        <v>450</v>
      </c>
      <c r="P145">
        <v>1048</v>
      </c>
    </row>
    <row r="146" spans="1:16" x14ac:dyDescent="0.25">
      <c r="A146" t="s">
        <v>1</v>
      </c>
      <c r="B146" t="s">
        <v>43</v>
      </c>
      <c r="C146">
        <v>33</v>
      </c>
      <c r="D146">
        <v>10</v>
      </c>
      <c r="E146" t="s">
        <v>423</v>
      </c>
      <c r="F146">
        <v>11</v>
      </c>
      <c r="G146">
        <v>125</v>
      </c>
      <c r="H146">
        <v>1650</v>
      </c>
      <c r="I146" t="s">
        <v>58</v>
      </c>
      <c r="J146">
        <v>1</v>
      </c>
      <c r="K146">
        <v>40.549999999999997</v>
      </c>
      <c r="L146">
        <v>18</v>
      </c>
      <c r="M146">
        <v>2</v>
      </c>
      <c r="N146">
        <v>24</v>
      </c>
      <c r="O146" t="s">
        <v>467</v>
      </c>
      <c r="P146">
        <v>1069</v>
      </c>
    </row>
    <row r="147" spans="1:16" x14ac:dyDescent="0.25">
      <c r="A147" t="s">
        <v>1</v>
      </c>
      <c r="B147" t="s">
        <v>43</v>
      </c>
      <c r="C147">
        <v>5.6</v>
      </c>
      <c r="D147">
        <v>6</v>
      </c>
      <c r="E147" t="s">
        <v>422</v>
      </c>
      <c r="F147">
        <v>2</v>
      </c>
      <c r="G147">
        <v>129</v>
      </c>
      <c r="H147">
        <v>1800</v>
      </c>
      <c r="I147" t="s">
        <v>13</v>
      </c>
      <c r="J147">
        <v>1</v>
      </c>
      <c r="K147">
        <v>50.5</v>
      </c>
      <c r="L147">
        <v>24</v>
      </c>
      <c r="M147">
        <v>1</v>
      </c>
      <c r="N147">
        <v>24</v>
      </c>
      <c r="O147" t="s">
        <v>467</v>
      </c>
      <c r="P147">
        <v>1057</v>
      </c>
    </row>
    <row r="148" spans="1:16" x14ac:dyDescent="0.25">
      <c r="A148" t="s">
        <v>1</v>
      </c>
      <c r="B148" t="s">
        <v>43</v>
      </c>
      <c r="C148">
        <v>46</v>
      </c>
      <c r="D148">
        <v>6</v>
      </c>
      <c r="E148" t="s">
        <v>421</v>
      </c>
      <c r="F148">
        <v>7</v>
      </c>
      <c r="G148">
        <v>133</v>
      </c>
      <c r="H148">
        <v>1650</v>
      </c>
      <c r="I148" t="s">
        <v>316</v>
      </c>
      <c r="J148">
        <v>1</v>
      </c>
      <c r="K148">
        <v>40.21</v>
      </c>
      <c r="L148">
        <v>23</v>
      </c>
      <c r="M148">
        <v>12</v>
      </c>
      <c r="N148">
        <v>23</v>
      </c>
      <c r="O148" t="s">
        <v>467</v>
      </c>
      <c r="P148">
        <v>1051</v>
      </c>
    </row>
    <row r="149" spans="1:16" x14ac:dyDescent="0.25">
      <c r="A149" t="s">
        <v>1</v>
      </c>
      <c r="B149" t="s">
        <v>43</v>
      </c>
      <c r="C149">
        <v>42</v>
      </c>
      <c r="D149">
        <v>10</v>
      </c>
      <c r="E149" t="s">
        <v>423</v>
      </c>
      <c r="F149">
        <v>13</v>
      </c>
      <c r="G149">
        <v>133</v>
      </c>
      <c r="H149">
        <v>1800</v>
      </c>
      <c r="I149" t="s">
        <v>316</v>
      </c>
      <c r="J149">
        <v>1</v>
      </c>
      <c r="K149">
        <v>50.03</v>
      </c>
      <c r="L149">
        <v>3</v>
      </c>
      <c r="M149">
        <v>12</v>
      </c>
      <c r="N149">
        <v>23</v>
      </c>
      <c r="O149" t="s">
        <v>467</v>
      </c>
      <c r="P149">
        <v>1059</v>
      </c>
    </row>
    <row r="150" spans="1:16" x14ac:dyDescent="0.25">
      <c r="A150" t="s">
        <v>1</v>
      </c>
      <c r="B150" t="s">
        <v>43</v>
      </c>
      <c r="C150">
        <v>115</v>
      </c>
      <c r="D150">
        <v>10</v>
      </c>
      <c r="E150" t="s">
        <v>422</v>
      </c>
      <c r="F150">
        <v>4</v>
      </c>
      <c r="G150">
        <v>117</v>
      </c>
      <c r="H150">
        <v>1600</v>
      </c>
      <c r="I150" t="s">
        <v>58</v>
      </c>
      <c r="J150">
        <v>1</v>
      </c>
      <c r="K150">
        <v>36.130000000000003</v>
      </c>
      <c r="L150">
        <v>11</v>
      </c>
      <c r="M150">
        <v>11</v>
      </c>
      <c r="N150">
        <v>23</v>
      </c>
      <c r="O150" t="s">
        <v>539</v>
      </c>
      <c r="P150">
        <v>1061</v>
      </c>
    </row>
    <row r="151" spans="1:16" x14ac:dyDescent="0.25">
      <c r="A151" t="s">
        <v>1</v>
      </c>
      <c r="B151" t="s">
        <v>43</v>
      </c>
      <c r="C151">
        <v>89</v>
      </c>
      <c r="D151">
        <v>14</v>
      </c>
      <c r="E151" t="s">
        <v>423</v>
      </c>
      <c r="F151">
        <v>14</v>
      </c>
      <c r="G151">
        <v>121</v>
      </c>
      <c r="H151">
        <v>1800</v>
      </c>
      <c r="I151" t="s">
        <v>34</v>
      </c>
      <c r="J151">
        <v>1</v>
      </c>
      <c r="K151">
        <v>50.16</v>
      </c>
      <c r="L151">
        <v>15</v>
      </c>
      <c r="M151">
        <v>10</v>
      </c>
      <c r="N151">
        <v>23</v>
      </c>
      <c r="O151" t="s">
        <v>539</v>
      </c>
      <c r="P151">
        <v>1078</v>
      </c>
    </row>
    <row r="152" spans="1:16" x14ac:dyDescent="0.25">
      <c r="A152" t="s">
        <v>1</v>
      </c>
      <c r="B152" t="s">
        <v>43</v>
      </c>
      <c r="C152">
        <v>137</v>
      </c>
      <c r="D152">
        <v>8</v>
      </c>
      <c r="E152" t="s">
        <v>422</v>
      </c>
      <c r="F152">
        <v>9</v>
      </c>
      <c r="G152">
        <v>119</v>
      </c>
      <c r="H152">
        <v>1400</v>
      </c>
      <c r="I152" t="s">
        <v>316</v>
      </c>
      <c r="J152">
        <v>1</v>
      </c>
      <c r="K152">
        <v>22.33</v>
      </c>
      <c r="L152">
        <v>24</v>
      </c>
      <c r="M152">
        <v>9</v>
      </c>
      <c r="N152">
        <v>23</v>
      </c>
      <c r="O152" t="s">
        <v>429</v>
      </c>
      <c r="P152">
        <v>1071</v>
      </c>
    </row>
    <row r="153" spans="1:16" x14ac:dyDescent="0.25">
      <c r="A153" t="s">
        <v>1</v>
      </c>
      <c r="B153" t="s">
        <v>48</v>
      </c>
      <c r="C153">
        <v>24</v>
      </c>
      <c r="D153">
        <v>2</v>
      </c>
      <c r="E153" t="s">
        <v>421</v>
      </c>
      <c r="F153">
        <v>1</v>
      </c>
      <c r="G153">
        <v>120</v>
      </c>
      <c r="H153">
        <v>1650</v>
      </c>
      <c r="I153" t="s">
        <v>49</v>
      </c>
      <c r="J153">
        <v>1</v>
      </c>
      <c r="K153">
        <v>40.44</v>
      </c>
      <c r="L153">
        <v>10</v>
      </c>
      <c r="M153">
        <v>9</v>
      </c>
      <c r="N153">
        <v>25</v>
      </c>
      <c r="O153" t="s">
        <v>450</v>
      </c>
      <c r="P153">
        <v>1121</v>
      </c>
    </row>
    <row r="154" spans="1:16" x14ac:dyDescent="0.25">
      <c r="A154" t="s">
        <v>1</v>
      </c>
      <c r="B154" t="s">
        <v>48</v>
      </c>
      <c r="C154">
        <v>62</v>
      </c>
      <c r="D154">
        <v>10</v>
      </c>
      <c r="E154" t="s">
        <v>422</v>
      </c>
      <c r="F154">
        <v>7</v>
      </c>
      <c r="G154">
        <v>126</v>
      </c>
      <c r="H154">
        <v>1400</v>
      </c>
      <c r="I154" t="s">
        <v>116</v>
      </c>
      <c r="J154">
        <v>1</v>
      </c>
      <c r="K154">
        <v>22.68</v>
      </c>
      <c r="L154">
        <v>28</v>
      </c>
      <c r="M154">
        <v>6</v>
      </c>
      <c r="N154">
        <v>25</v>
      </c>
      <c r="O154" t="s">
        <v>518</v>
      </c>
      <c r="P154">
        <v>1122</v>
      </c>
    </row>
    <row r="155" spans="1:16" x14ac:dyDescent="0.25">
      <c r="A155" t="s">
        <v>1</v>
      </c>
      <c r="B155" t="s">
        <v>48</v>
      </c>
      <c r="C155">
        <v>20</v>
      </c>
      <c r="D155">
        <v>11</v>
      </c>
      <c r="E155" t="s">
        <v>423</v>
      </c>
      <c r="F155">
        <v>12</v>
      </c>
      <c r="G155">
        <v>129</v>
      </c>
      <c r="H155">
        <v>1400</v>
      </c>
      <c r="I155" t="s">
        <v>116</v>
      </c>
      <c r="J155">
        <v>1</v>
      </c>
      <c r="K155">
        <v>23.67</v>
      </c>
      <c r="L155">
        <v>18</v>
      </c>
      <c r="M155">
        <v>5</v>
      </c>
      <c r="N155">
        <v>25</v>
      </c>
      <c r="O155" t="s">
        <v>441</v>
      </c>
      <c r="P155">
        <v>1118</v>
      </c>
    </row>
    <row r="156" spans="1:16" x14ac:dyDescent="0.25">
      <c r="A156" t="s">
        <v>1</v>
      </c>
      <c r="B156" t="s">
        <v>48</v>
      </c>
      <c r="C156">
        <v>24</v>
      </c>
      <c r="D156">
        <v>11</v>
      </c>
      <c r="E156" t="s">
        <v>421</v>
      </c>
      <c r="F156">
        <v>5</v>
      </c>
      <c r="G156">
        <v>133</v>
      </c>
      <c r="H156">
        <v>1400</v>
      </c>
      <c r="I156" t="s">
        <v>116</v>
      </c>
      <c r="J156">
        <v>1</v>
      </c>
      <c r="K156">
        <v>22.85</v>
      </c>
      <c r="L156">
        <v>6</v>
      </c>
      <c r="M156">
        <v>4</v>
      </c>
      <c r="N156">
        <v>25</v>
      </c>
      <c r="O156" t="s">
        <v>506</v>
      </c>
      <c r="P156">
        <v>1129</v>
      </c>
    </row>
    <row r="157" spans="1:16" x14ac:dyDescent="0.25">
      <c r="A157" t="s">
        <v>1</v>
      </c>
      <c r="B157" t="s">
        <v>48</v>
      </c>
      <c r="C157">
        <v>17</v>
      </c>
      <c r="D157">
        <v>6</v>
      </c>
      <c r="E157" t="s">
        <v>421</v>
      </c>
      <c r="F157">
        <v>7</v>
      </c>
      <c r="G157">
        <v>133</v>
      </c>
      <c r="H157">
        <v>1400</v>
      </c>
      <c r="I157" t="s">
        <v>116</v>
      </c>
      <c r="J157">
        <v>1</v>
      </c>
      <c r="K157">
        <v>22.87</v>
      </c>
      <c r="L157">
        <v>9</v>
      </c>
      <c r="M157">
        <v>3</v>
      </c>
      <c r="N157">
        <v>25</v>
      </c>
      <c r="O157" t="s">
        <v>429</v>
      </c>
      <c r="P157">
        <v>1137</v>
      </c>
    </row>
    <row r="158" spans="1:16" x14ac:dyDescent="0.25">
      <c r="A158" t="s">
        <v>1</v>
      </c>
      <c r="B158" t="s">
        <v>48</v>
      </c>
      <c r="C158">
        <v>74</v>
      </c>
      <c r="D158">
        <v>11</v>
      </c>
      <c r="E158" t="s">
        <v>421</v>
      </c>
      <c r="F158">
        <v>11</v>
      </c>
      <c r="G158">
        <v>113</v>
      </c>
      <c r="H158">
        <v>1650</v>
      </c>
      <c r="I158" t="s">
        <v>622</v>
      </c>
      <c r="J158">
        <v>1</v>
      </c>
      <c r="K158">
        <v>41.21</v>
      </c>
      <c r="L158">
        <v>19</v>
      </c>
      <c r="M158">
        <v>2</v>
      </c>
      <c r="N158">
        <v>25</v>
      </c>
      <c r="O158" t="s">
        <v>455</v>
      </c>
      <c r="P158">
        <v>1151</v>
      </c>
    </row>
    <row r="159" spans="1:16" x14ac:dyDescent="0.25">
      <c r="A159" t="s">
        <v>1</v>
      </c>
      <c r="B159" t="s">
        <v>48</v>
      </c>
      <c r="C159">
        <v>55</v>
      </c>
      <c r="D159">
        <v>12</v>
      </c>
      <c r="E159" t="s">
        <v>421</v>
      </c>
      <c r="F159">
        <v>3</v>
      </c>
      <c r="G159">
        <v>114</v>
      </c>
      <c r="H159">
        <v>1400</v>
      </c>
      <c r="I159" t="s">
        <v>487</v>
      </c>
      <c r="J159">
        <v>1</v>
      </c>
      <c r="K159">
        <v>22.79</v>
      </c>
      <c r="L159">
        <v>19</v>
      </c>
      <c r="M159">
        <v>1</v>
      </c>
      <c r="N159">
        <v>25</v>
      </c>
      <c r="O159" t="s">
        <v>434</v>
      </c>
      <c r="P159">
        <v>1150</v>
      </c>
    </row>
    <row r="160" spans="1:16" x14ac:dyDescent="0.25">
      <c r="A160" t="s">
        <v>1</v>
      </c>
      <c r="B160" t="s">
        <v>48</v>
      </c>
      <c r="C160">
        <v>65</v>
      </c>
      <c r="D160">
        <v>6</v>
      </c>
      <c r="E160" t="s">
        <v>422</v>
      </c>
      <c r="F160">
        <v>1</v>
      </c>
      <c r="G160">
        <v>119</v>
      </c>
      <c r="H160">
        <v>1400</v>
      </c>
      <c r="I160" t="s">
        <v>49</v>
      </c>
      <c r="J160">
        <v>1</v>
      </c>
      <c r="K160">
        <v>22.56</v>
      </c>
      <c r="L160">
        <v>1</v>
      </c>
      <c r="M160">
        <v>1</v>
      </c>
      <c r="N160">
        <v>25</v>
      </c>
      <c r="O160" t="s">
        <v>429</v>
      </c>
      <c r="P160">
        <v>1151</v>
      </c>
    </row>
    <row r="161" spans="1:16" x14ac:dyDescent="0.25">
      <c r="A161" t="s">
        <v>1</v>
      </c>
      <c r="B161" t="s">
        <v>48</v>
      </c>
      <c r="C161">
        <v>122</v>
      </c>
      <c r="D161">
        <v>8</v>
      </c>
      <c r="E161" t="s">
        <v>421</v>
      </c>
      <c r="F161">
        <v>6</v>
      </c>
      <c r="G161">
        <v>119</v>
      </c>
      <c r="H161">
        <v>1200</v>
      </c>
      <c r="I161" t="s">
        <v>487</v>
      </c>
      <c r="J161">
        <v>1</v>
      </c>
      <c r="K161">
        <v>10.210000000000001</v>
      </c>
      <c r="L161">
        <v>1</v>
      </c>
      <c r="M161">
        <v>12</v>
      </c>
      <c r="N161">
        <v>24</v>
      </c>
      <c r="O161" t="s">
        <v>441</v>
      </c>
      <c r="P161">
        <v>1141</v>
      </c>
    </row>
    <row r="162" spans="1:16" x14ac:dyDescent="0.25">
      <c r="A162" t="s">
        <v>1</v>
      </c>
      <c r="B162" t="s">
        <v>48</v>
      </c>
      <c r="C162">
        <v>65</v>
      </c>
      <c r="D162">
        <v>10</v>
      </c>
      <c r="E162" t="s">
        <v>423</v>
      </c>
      <c r="F162">
        <v>12</v>
      </c>
      <c r="G162">
        <v>126</v>
      </c>
      <c r="H162">
        <v>1200</v>
      </c>
      <c r="I162" t="s">
        <v>93</v>
      </c>
      <c r="J162">
        <v>1</v>
      </c>
      <c r="K162">
        <v>11.27</v>
      </c>
      <c r="L162">
        <v>10</v>
      </c>
      <c r="M162">
        <v>7</v>
      </c>
      <c r="N162">
        <v>24</v>
      </c>
      <c r="O162" t="s">
        <v>455</v>
      </c>
      <c r="P162">
        <v>1131</v>
      </c>
    </row>
    <row r="163" spans="1:16" x14ac:dyDescent="0.25">
      <c r="A163" t="s">
        <v>1</v>
      </c>
      <c r="B163" t="s">
        <v>48</v>
      </c>
      <c r="C163">
        <v>57</v>
      </c>
      <c r="D163">
        <v>11</v>
      </c>
      <c r="E163" t="s">
        <v>423</v>
      </c>
      <c r="F163">
        <v>6</v>
      </c>
      <c r="G163">
        <v>127</v>
      </c>
      <c r="H163">
        <v>1200</v>
      </c>
      <c r="I163" t="s">
        <v>93</v>
      </c>
      <c r="J163">
        <v>1</v>
      </c>
      <c r="K163">
        <v>10.210000000000001</v>
      </c>
      <c r="L163">
        <v>1</v>
      </c>
      <c r="M163">
        <v>7</v>
      </c>
      <c r="N163">
        <v>24</v>
      </c>
      <c r="O163" t="s">
        <v>518</v>
      </c>
      <c r="P163">
        <v>1125</v>
      </c>
    </row>
    <row r="164" spans="1:16" x14ac:dyDescent="0.25">
      <c r="A164" t="s">
        <v>1</v>
      </c>
      <c r="B164" t="s">
        <v>48</v>
      </c>
      <c r="C164">
        <v>21</v>
      </c>
      <c r="D164">
        <v>8</v>
      </c>
      <c r="E164" t="s">
        <v>422</v>
      </c>
      <c r="F164">
        <v>9</v>
      </c>
      <c r="G164">
        <v>127</v>
      </c>
      <c r="H164">
        <v>1000</v>
      </c>
      <c r="I164" t="s">
        <v>53</v>
      </c>
      <c r="J164">
        <v>0</v>
      </c>
      <c r="K164">
        <v>57.52</v>
      </c>
      <c r="L164">
        <v>26</v>
      </c>
      <c r="M164">
        <v>12</v>
      </c>
      <c r="N164">
        <v>23</v>
      </c>
      <c r="O164" t="s">
        <v>441</v>
      </c>
      <c r="P164">
        <v>1143</v>
      </c>
    </row>
    <row r="165" spans="1:16" x14ac:dyDescent="0.25">
      <c r="A165" t="s">
        <v>1</v>
      </c>
      <c r="B165" t="s">
        <v>52</v>
      </c>
      <c r="C165">
        <v>30</v>
      </c>
      <c r="D165">
        <v>8</v>
      </c>
      <c r="E165" t="s">
        <v>423</v>
      </c>
      <c r="F165">
        <v>10</v>
      </c>
      <c r="G165">
        <v>120</v>
      </c>
      <c r="H165">
        <v>1650</v>
      </c>
      <c r="I165" t="s">
        <v>116</v>
      </c>
      <c r="J165">
        <v>1</v>
      </c>
      <c r="K165">
        <v>41.43</v>
      </c>
      <c r="L165">
        <v>4</v>
      </c>
      <c r="M165">
        <v>10</v>
      </c>
      <c r="N165">
        <v>25</v>
      </c>
      <c r="O165" t="s">
        <v>467</v>
      </c>
      <c r="P165">
        <v>1094</v>
      </c>
    </row>
    <row r="166" spans="1:16" x14ac:dyDescent="0.25">
      <c r="A166" t="s">
        <v>1</v>
      </c>
      <c r="B166" t="s">
        <v>52</v>
      </c>
      <c r="C166">
        <v>3.2</v>
      </c>
      <c r="D166">
        <v>7</v>
      </c>
      <c r="E166" t="s">
        <v>422</v>
      </c>
      <c r="F166">
        <v>4</v>
      </c>
      <c r="G166">
        <v>123</v>
      </c>
      <c r="H166">
        <v>1800</v>
      </c>
      <c r="I166" t="s">
        <v>101</v>
      </c>
      <c r="J166">
        <v>1</v>
      </c>
      <c r="K166">
        <v>50.72</v>
      </c>
      <c r="L166">
        <v>21</v>
      </c>
      <c r="M166">
        <v>9</v>
      </c>
      <c r="N166">
        <v>25</v>
      </c>
      <c r="O166" t="s">
        <v>429</v>
      </c>
      <c r="P166">
        <v>1088</v>
      </c>
    </row>
    <row r="167" spans="1:16" x14ac:dyDescent="0.25">
      <c r="A167" t="s">
        <v>1</v>
      </c>
      <c r="B167" t="s">
        <v>52</v>
      </c>
      <c r="C167">
        <v>11</v>
      </c>
      <c r="D167">
        <v>3</v>
      </c>
      <c r="E167" t="s">
        <v>423</v>
      </c>
      <c r="F167">
        <v>13</v>
      </c>
      <c r="G167">
        <v>120</v>
      </c>
      <c r="H167">
        <v>1600</v>
      </c>
      <c r="I167" t="s">
        <v>150</v>
      </c>
      <c r="J167">
        <v>1</v>
      </c>
      <c r="K167">
        <v>34.979999999999997</v>
      </c>
      <c r="L167">
        <v>7</v>
      </c>
      <c r="M167">
        <v>9</v>
      </c>
      <c r="N167">
        <v>25</v>
      </c>
      <c r="O167" t="s">
        <v>434</v>
      </c>
      <c r="P167">
        <v>1084</v>
      </c>
    </row>
    <row r="168" spans="1:16" x14ac:dyDescent="0.25">
      <c r="A168" t="s">
        <v>1</v>
      </c>
      <c r="B168" t="s">
        <v>52</v>
      </c>
      <c r="C168">
        <v>9.5</v>
      </c>
      <c r="D168">
        <v>2</v>
      </c>
      <c r="E168" t="s">
        <v>423</v>
      </c>
      <c r="F168">
        <v>13</v>
      </c>
      <c r="G168">
        <v>122</v>
      </c>
      <c r="H168">
        <v>1800</v>
      </c>
      <c r="I168" t="s">
        <v>150</v>
      </c>
      <c r="J168">
        <v>1</v>
      </c>
      <c r="K168">
        <v>48.18</v>
      </c>
      <c r="L168">
        <v>1</v>
      </c>
      <c r="M168">
        <v>7</v>
      </c>
      <c r="N168">
        <v>25</v>
      </c>
      <c r="O168" t="s">
        <v>429</v>
      </c>
      <c r="P168">
        <v>1074</v>
      </c>
    </row>
    <row r="169" spans="1:16" x14ac:dyDescent="0.25">
      <c r="A169" t="s">
        <v>1</v>
      </c>
      <c r="B169" t="s">
        <v>52</v>
      </c>
      <c r="C169">
        <v>3.3</v>
      </c>
      <c r="D169">
        <v>6</v>
      </c>
      <c r="E169" t="s">
        <v>422</v>
      </c>
      <c r="F169">
        <v>9</v>
      </c>
      <c r="G169">
        <v>125</v>
      </c>
      <c r="H169">
        <v>2200</v>
      </c>
      <c r="I169" t="s">
        <v>19</v>
      </c>
      <c r="J169">
        <v>2</v>
      </c>
      <c r="K169">
        <v>18.79</v>
      </c>
      <c r="L169">
        <v>4</v>
      </c>
      <c r="M169">
        <v>6</v>
      </c>
      <c r="N169">
        <v>25</v>
      </c>
      <c r="O169" t="s">
        <v>450</v>
      </c>
      <c r="P169">
        <v>1083</v>
      </c>
    </row>
    <row r="170" spans="1:16" x14ac:dyDescent="0.25">
      <c r="A170" t="s">
        <v>1</v>
      </c>
      <c r="B170" t="s">
        <v>52</v>
      </c>
      <c r="C170">
        <v>3.9</v>
      </c>
      <c r="D170">
        <v>4</v>
      </c>
      <c r="E170" t="s">
        <v>423</v>
      </c>
      <c r="F170">
        <v>11</v>
      </c>
      <c r="G170">
        <v>124</v>
      </c>
      <c r="H170">
        <v>1800</v>
      </c>
      <c r="I170" t="s">
        <v>13</v>
      </c>
      <c r="J170">
        <v>1</v>
      </c>
      <c r="K170">
        <v>49.14</v>
      </c>
      <c r="L170">
        <v>14</v>
      </c>
      <c r="M170">
        <v>5</v>
      </c>
      <c r="N170">
        <v>25</v>
      </c>
      <c r="O170" t="s">
        <v>455</v>
      </c>
      <c r="P170">
        <v>1083</v>
      </c>
    </row>
    <row r="171" spans="1:16" x14ac:dyDescent="0.25">
      <c r="A171" t="s">
        <v>1</v>
      </c>
      <c r="B171" t="s">
        <v>52</v>
      </c>
      <c r="C171">
        <v>8.8000000000000007</v>
      </c>
      <c r="D171">
        <v>2</v>
      </c>
      <c r="E171" t="s">
        <v>422</v>
      </c>
      <c r="F171">
        <v>11</v>
      </c>
      <c r="G171">
        <v>124</v>
      </c>
      <c r="H171">
        <v>1800</v>
      </c>
      <c r="I171" t="s">
        <v>13</v>
      </c>
      <c r="J171">
        <v>1</v>
      </c>
      <c r="K171">
        <v>49.76</v>
      </c>
      <c r="L171">
        <v>23</v>
      </c>
      <c r="M171">
        <v>4</v>
      </c>
      <c r="N171">
        <v>25</v>
      </c>
      <c r="O171" t="s">
        <v>461</v>
      </c>
      <c r="P171">
        <v>1066</v>
      </c>
    </row>
    <row r="172" spans="1:16" x14ac:dyDescent="0.25">
      <c r="A172" t="s">
        <v>1</v>
      </c>
      <c r="B172" t="s">
        <v>52</v>
      </c>
      <c r="C172">
        <v>17</v>
      </c>
      <c r="D172">
        <v>5</v>
      </c>
      <c r="E172" t="s">
        <v>423</v>
      </c>
      <c r="F172">
        <v>11</v>
      </c>
      <c r="G172">
        <v>126</v>
      </c>
      <c r="H172">
        <v>1650</v>
      </c>
      <c r="I172" t="s">
        <v>101</v>
      </c>
      <c r="J172">
        <v>1</v>
      </c>
      <c r="K172">
        <v>40.11</v>
      </c>
      <c r="L172">
        <v>9</v>
      </c>
      <c r="M172">
        <v>4</v>
      </c>
      <c r="N172">
        <v>25</v>
      </c>
      <c r="O172" t="s">
        <v>450</v>
      </c>
      <c r="P172">
        <v>1069</v>
      </c>
    </row>
    <row r="173" spans="1:16" x14ac:dyDescent="0.25">
      <c r="A173" t="s">
        <v>1</v>
      </c>
      <c r="B173" t="s">
        <v>52</v>
      </c>
      <c r="C173" t="s">
        <v>546</v>
      </c>
      <c r="D173" t="s">
        <v>778</v>
      </c>
      <c r="F173" t="s">
        <v>546</v>
      </c>
      <c r="G173">
        <v>126</v>
      </c>
      <c r="H173">
        <v>1650</v>
      </c>
      <c r="I173" t="s">
        <v>29</v>
      </c>
      <c r="J173" t="s">
        <v>546</v>
      </c>
      <c r="L173">
        <v>19</v>
      </c>
      <c r="M173">
        <v>3</v>
      </c>
      <c r="N173">
        <v>25</v>
      </c>
      <c r="O173" t="s">
        <v>455</v>
      </c>
      <c r="P173" t="s">
        <v>546</v>
      </c>
    </row>
    <row r="174" spans="1:16" x14ac:dyDescent="0.25">
      <c r="A174" t="s">
        <v>1</v>
      </c>
      <c r="B174" t="s">
        <v>52</v>
      </c>
      <c r="C174">
        <v>13</v>
      </c>
      <c r="D174">
        <v>3</v>
      </c>
      <c r="E174" t="s">
        <v>422</v>
      </c>
      <c r="F174">
        <v>4</v>
      </c>
      <c r="G174">
        <v>127</v>
      </c>
      <c r="H174">
        <v>2200</v>
      </c>
      <c r="I174" t="s">
        <v>150</v>
      </c>
      <c r="J174">
        <v>2</v>
      </c>
      <c r="K174">
        <v>16.57</v>
      </c>
      <c r="L174">
        <v>5</v>
      </c>
      <c r="M174">
        <v>3</v>
      </c>
      <c r="N174">
        <v>25</v>
      </c>
      <c r="O174" t="s">
        <v>445</v>
      </c>
      <c r="P174">
        <v>1081</v>
      </c>
    </row>
    <row r="175" spans="1:16" x14ac:dyDescent="0.25">
      <c r="A175" t="s">
        <v>1</v>
      </c>
      <c r="B175" t="s">
        <v>52</v>
      </c>
      <c r="C175">
        <v>22</v>
      </c>
      <c r="D175">
        <v>8</v>
      </c>
      <c r="E175" t="s">
        <v>421</v>
      </c>
      <c r="F175">
        <v>5</v>
      </c>
      <c r="G175">
        <v>129</v>
      </c>
      <c r="H175">
        <v>1650</v>
      </c>
      <c r="I175" t="s">
        <v>121</v>
      </c>
      <c r="J175">
        <v>1</v>
      </c>
      <c r="K175">
        <v>41.22</v>
      </c>
      <c r="L175">
        <v>5</v>
      </c>
      <c r="M175">
        <v>2</v>
      </c>
      <c r="N175">
        <v>25</v>
      </c>
      <c r="O175" t="s">
        <v>450</v>
      </c>
      <c r="P175">
        <v>1071</v>
      </c>
    </row>
    <row r="176" spans="1:16" x14ac:dyDescent="0.25">
      <c r="A176" t="s">
        <v>1</v>
      </c>
      <c r="B176" t="s">
        <v>52</v>
      </c>
      <c r="C176">
        <v>18</v>
      </c>
      <c r="D176">
        <v>11</v>
      </c>
      <c r="E176" t="s">
        <v>421</v>
      </c>
      <c r="F176">
        <v>4</v>
      </c>
      <c r="G176">
        <v>132</v>
      </c>
      <c r="H176">
        <v>1800</v>
      </c>
      <c r="I176" t="s">
        <v>398</v>
      </c>
      <c r="J176">
        <v>1</v>
      </c>
      <c r="K176">
        <v>51.29</v>
      </c>
      <c r="L176">
        <v>18</v>
      </c>
      <c r="M176">
        <v>12</v>
      </c>
      <c r="N176">
        <v>24</v>
      </c>
      <c r="O176" t="s">
        <v>467</v>
      </c>
      <c r="P176">
        <v>1073</v>
      </c>
    </row>
    <row r="177" spans="1:16" x14ac:dyDescent="0.25">
      <c r="A177" t="s">
        <v>1</v>
      </c>
      <c r="B177" t="s">
        <v>52</v>
      </c>
      <c r="C177">
        <v>7.3</v>
      </c>
      <c r="D177">
        <v>7</v>
      </c>
      <c r="E177" t="s">
        <v>420</v>
      </c>
      <c r="F177">
        <v>5</v>
      </c>
      <c r="G177">
        <v>132</v>
      </c>
      <c r="H177">
        <v>2200</v>
      </c>
      <c r="I177" t="s">
        <v>398</v>
      </c>
      <c r="J177">
        <v>2</v>
      </c>
      <c r="K177">
        <v>18.14</v>
      </c>
      <c r="L177">
        <v>11</v>
      </c>
      <c r="M177">
        <v>12</v>
      </c>
      <c r="N177">
        <v>24</v>
      </c>
      <c r="O177" t="s">
        <v>455</v>
      </c>
      <c r="P177">
        <v>1082</v>
      </c>
    </row>
    <row r="178" spans="1:16" x14ac:dyDescent="0.25">
      <c r="A178" t="s">
        <v>1</v>
      </c>
      <c r="B178" t="s">
        <v>52</v>
      </c>
      <c r="C178">
        <v>9.6999999999999993</v>
      </c>
      <c r="D178">
        <v>7</v>
      </c>
      <c r="E178" t="s">
        <v>420</v>
      </c>
      <c r="F178">
        <v>8</v>
      </c>
      <c r="G178">
        <v>134</v>
      </c>
      <c r="H178">
        <v>1600</v>
      </c>
      <c r="I178" t="s">
        <v>101</v>
      </c>
      <c r="J178">
        <v>1</v>
      </c>
      <c r="K178">
        <v>35.6</v>
      </c>
      <c r="L178">
        <v>8</v>
      </c>
      <c r="M178">
        <v>9</v>
      </c>
      <c r="N178">
        <v>24</v>
      </c>
      <c r="O178" t="s">
        <v>434</v>
      </c>
      <c r="P178">
        <v>1093</v>
      </c>
    </row>
    <row r="179" spans="1:16" x14ac:dyDescent="0.25">
      <c r="A179" t="s">
        <v>1</v>
      </c>
      <c r="B179" t="s">
        <v>52</v>
      </c>
      <c r="C179">
        <v>13</v>
      </c>
      <c r="D179">
        <v>8</v>
      </c>
      <c r="E179" t="s">
        <v>422</v>
      </c>
      <c r="F179">
        <v>10</v>
      </c>
      <c r="G179">
        <v>119</v>
      </c>
      <c r="H179">
        <v>1400</v>
      </c>
      <c r="I179" t="s">
        <v>101</v>
      </c>
      <c r="J179">
        <v>1</v>
      </c>
      <c r="K179">
        <v>22.53</v>
      </c>
      <c r="L179">
        <v>1</v>
      </c>
      <c r="M179">
        <v>7</v>
      </c>
      <c r="N179">
        <v>24</v>
      </c>
      <c r="O179" t="s">
        <v>518</v>
      </c>
      <c r="P179">
        <v>1081</v>
      </c>
    </row>
    <row r="180" spans="1:16" x14ac:dyDescent="0.25">
      <c r="A180" t="s">
        <v>1</v>
      </c>
      <c r="B180" t="s">
        <v>52</v>
      </c>
      <c r="C180">
        <v>24</v>
      </c>
      <c r="D180">
        <v>13</v>
      </c>
      <c r="E180" t="s">
        <v>421</v>
      </c>
      <c r="F180">
        <v>11</v>
      </c>
      <c r="G180">
        <v>122</v>
      </c>
      <c r="H180">
        <v>1800</v>
      </c>
      <c r="I180" t="s">
        <v>93</v>
      </c>
      <c r="J180">
        <v>1</v>
      </c>
      <c r="K180">
        <v>51.03</v>
      </c>
      <c r="L180">
        <v>29</v>
      </c>
      <c r="M180">
        <v>5</v>
      </c>
      <c r="N180">
        <v>24</v>
      </c>
      <c r="O180" t="s">
        <v>467</v>
      </c>
      <c r="P180">
        <v>1076</v>
      </c>
    </row>
    <row r="181" spans="1:16" x14ac:dyDescent="0.25">
      <c r="A181" t="s">
        <v>1</v>
      </c>
      <c r="B181" t="s">
        <v>52</v>
      </c>
      <c r="C181">
        <v>8.9</v>
      </c>
      <c r="D181">
        <v>4</v>
      </c>
      <c r="E181" t="s">
        <v>420</v>
      </c>
      <c r="F181">
        <v>7</v>
      </c>
      <c r="G181">
        <v>122</v>
      </c>
      <c r="H181">
        <v>1650</v>
      </c>
      <c r="I181" t="s">
        <v>121</v>
      </c>
      <c r="J181">
        <v>1</v>
      </c>
      <c r="K181">
        <v>41.02</v>
      </c>
      <c r="L181">
        <v>15</v>
      </c>
      <c r="M181">
        <v>5</v>
      </c>
      <c r="N181">
        <v>24</v>
      </c>
      <c r="O181" t="s">
        <v>461</v>
      </c>
      <c r="P181">
        <v>1079</v>
      </c>
    </row>
    <row r="182" spans="1:16" x14ac:dyDescent="0.25">
      <c r="A182" t="s">
        <v>1</v>
      </c>
      <c r="B182" t="s">
        <v>52</v>
      </c>
      <c r="C182">
        <v>4.7</v>
      </c>
      <c r="D182">
        <v>4</v>
      </c>
      <c r="E182" t="s">
        <v>420</v>
      </c>
      <c r="F182">
        <v>9</v>
      </c>
      <c r="G182">
        <v>125</v>
      </c>
      <c r="H182">
        <v>1800</v>
      </c>
      <c r="I182" t="s">
        <v>19</v>
      </c>
      <c r="J182">
        <v>1</v>
      </c>
      <c r="K182">
        <v>51.12</v>
      </c>
      <c r="L182">
        <v>8</v>
      </c>
      <c r="M182">
        <v>5</v>
      </c>
      <c r="N182">
        <v>24</v>
      </c>
      <c r="O182" t="s">
        <v>455</v>
      </c>
      <c r="P182">
        <v>1076</v>
      </c>
    </row>
    <row r="183" spans="1:16" x14ac:dyDescent="0.25">
      <c r="A183" t="s">
        <v>1</v>
      </c>
      <c r="B183" t="s">
        <v>52</v>
      </c>
      <c r="C183">
        <v>6.2</v>
      </c>
      <c r="D183">
        <v>4</v>
      </c>
      <c r="E183" t="s">
        <v>421</v>
      </c>
      <c r="F183">
        <v>5</v>
      </c>
      <c r="G183">
        <v>123</v>
      </c>
      <c r="H183">
        <v>1650</v>
      </c>
      <c r="I183" t="s">
        <v>116</v>
      </c>
      <c r="J183">
        <v>1</v>
      </c>
      <c r="K183">
        <v>41.19</v>
      </c>
      <c r="L183">
        <v>10</v>
      </c>
      <c r="M183">
        <v>4</v>
      </c>
      <c r="N183">
        <v>24</v>
      </c>
      <c r="O183" t="s">
        <v>455</v>
      </c>
      <c r="P183">
        <v>1069</v>
      </c>
    </row>
    <row r="184" spans="1:16" x14ac:dyDescent="0.25">
      <c r="A184" t="s">
        <v>1</v>
      </c>
      <c r="B184" t="s">
        <v>52</v>
      </c>
      <c r="C184">
        <v>5.0999999999999996</v>
      </c>
      <c r="D184">
        <v>3</v>
      </c>
      <c r="E184" t="s">
        <v>420</v>
      </c>
      <c r="F184">
        <v>2</v>
      </c>
      <c r="G184">
        <v>122</v>
      </c>
      <c r="H184">
        <v>1650</v>
      </c>
      <c r="I184" t="s">
        <v>116</v>
      </c>
      <c r="J184">
        <v>1</v>
      </c>
      <c r="K184">
        <v>41.28</v>
      </c>
      <c r="L184">
        <v>27</v>
      </c>
      <c r="M184">
        <v>3</v>
      </c>
      <c r="N184">
        <v>24</v>
      </c>
      <c r="O184" t="s">
        <v>450</v>
      </c>
      <c r="P184">
        <v>1068</v>
      </c>
    </row>
    <row r="185" spans="1:16" x14ac:dyDescent="0.25">
      <c r="A185" t="s">
        <v>1</v>
      </c>
      <c r="B185" t="s">
        <v>52</v>
      </c>
      <c r="C185">
        <v>4.9000000000000004</v>
      </c>
      <c r="D185">
        <v>5</v>
      </c>
      <c r="E185" t="s">
        <v>420</v>
      </c>
      <c r="F185">
        <v>1</v>
      </c>
      <c r="G185">
        <v>125</v>
      </c>
      <c r="H185">
        <v>1650</v>
      </c>
      <c r="I185" t="s">
        <v>63</v>
      </c>
      <c r="J185">
        <v>1</v>
      </c>
      <c r="K185">
        <v>41.17</v>
      </c>
      <c r="L185">
        <v>13</v>
      </c>
      <c r="M185">
        <v>3</v>
      </c>
      <c r="N185">
        <v>24</v>
      </c>
      <c r="O185" t="s">
        <v>461</v>
      </c>
      <c r="P185">
        <v>1084</v>
      </c>
    </row>
    <row r="186" spans="1:16" x14ac:dyDescent="0.25">
      <c r="A186" t="s">
        <v>1</v>
      </c>
      <c r="B186" t="s">
        <v>52</v>
      </c>
      <c r="C186">
        <v>6.3</v>
      </c>
      <c r="D186">
        <v>6</v>
      </c>
      <c r="E186" t="s">
        <v>420</v>
      </c>
      <c r="F186">
        <v>10</v>
      </c>
      <c r="G186">
        <v>128</v>
      </c>
      <c r="H186">
        <v>1800</v>
      </c>
      <c r="I186" t="s">
        <v>63</v>
      </c>
      <c r="J186">
        <v>1</v>
      </c>
      <c r="K186">
        <v>50.2</v>
      </c>
      <c r="L186">
        <v>21</v>
      </c>
      <c r="M186">
        <v>2</v>
      </c>
      <c r="N186">
        <v>24</v>
      </c>
      <c r="O186" t="s">
        <v>445</v>
      </c>
      <c r="P186">
        <v>1086</v>
      </c>
    </row>
    <row r="187" spans="1:16" x14ac:dyDescent="0.25">
      <c r="A187" t="s">
        <v>1</v>
      </c>
      <c r="B187" t="s">
        <v>52</v>
      </c>
      <c r="C187" t="s">
        <v>546</v>
      </c>
      <c r="D187" t="s">
        <v>720</v>
      </c>
      <c r="F187" t="s">
        <v>546</v>
      </c>
      <c r="G187">
        <v>126</v>
      </c>
      <c r="H187">
        <v>2200</v>
      </c>
      <c r="I187" t="s">
        <v>63</v>
      </c>
      <c r="J187" t="s">
        <v>546</v>
      </c>
      <c r="L187">
        <v>7</v>
      </c>
      <c r="M187">
        <v>2</v>
      </c>
      <c r="N187">
        <v>24</v>
      </c>
      <c r="O187" t="s">
        <v>455</v>
      </c>
      <c r="P187" t="s">
        <v>546</v>
      </c>
    </row>
    <row r="188" spans="1:16" x14ac:dyDescent="0.25">
      <c r="A188" t="s">
        <v>1</v>
      </c>
      <c r="B188" t="s">
        <v>52</v>
      </c>
      <c r="C188">
        <v>8</v>
      </c>
      <c r="D188">
        <v>2</v>
      </c>
      <c r="E188" t="s">
        <v>421</v>
      </c>
      <c r="F188">
        <v>9</v>
      </c>
      <c r="G188">
        <v>123</v>
      </c>
      <c r="H188">
        <v>1800</v>
      </c>
      <c r="I188" t="s">
        <v>63</v>
      </c>
      <c r="J188">
        <v>1</v>
      </c>
      <c r="K188">
        <v>51.25</v>
      </c>
      <c r="L188">
        <v>17</v>
      </c>
      <c r="M188">
        <v>1</v>
      </c>
      <c r="N188">
        <v>24</v>
      </c>
      <c r="O188" t="s">
        <v>461</v>
      </c>
      <c r="P188">
        <v>1081</v>
      </c>
    </row>
    <row r="189" spans="1:16" x14ac:dyDescent="0.25">
      <c r="A189" t="s">
        <v>1</v>
      </c>
      <c r="B189" t="s">
        <v>52</v>
      </c>
      <c r="C189">
        <v>11</v>
      </c>
      <c r="D189">
        <v>5</v>
      </c>
      <c r="E189" t="s">
        <v>422</v>
      </c>
      <c r="F189">
        <v>10</v>
      </c>
      <c r="G189">
        <v>127</v>
      </c>
      <c r="H189">
        <v>1650</v>
      </c>
      <c r="I189" t="s">
        <v>316</v>
      </c>
      <c r="J189">
        <v>1</v>
      </c>
      <c r="K189">
        <v>41.31</v>
      </c>
      <c r="L189">
        <v>29</v>
      </c>
      <c r="M189">
        <v>12</v>
      </c>
      <c r="N189">
        <v>23</v>
      </c>
      <c r="O189" t="s">
        <v>445</v>
      </c>
      <c r="P189">
        <v>1081</v>
      </c>
    </row>
    <row r="190" spans="1:16" x14ac:dyDescent="0.25">
      <c r="A190" t="s">
        <v>1</v>
      </c>
      <c r="B190" t="s">
        <v>52</v>
      </c>
      <c r="C190">
        <v>11</v>
      </c>
      <c r="D190">
        <v>4</v>
      </c>
      <c r="E190" t="s">
        <v>421</v>
      </c>
      <c r="F190">
        <v>1</v>
      </c>
      <c r="G190">
        <v>124</v>
      </c>
      <c r="H190">
        <v>1650</v>
      </c>
      <c r="I190" t="s">
        <v>471</v>
      </c>
      <c r="J190">
        <v>1</v>
      </c>
      <c r="K190">
        <v>41.72</v>
      </c>
      <c r="L190">
        <v>20</v>
      </c>
      <c r="M190">
        <v>12</v>
      </c>
      <c r="N190">
        <v>23</v>
      </c>
      <c r="O190" t="s">
        <v>461</v>
      </c>
      <c r="P190">
        <v>1089</v>
      </c>
    </row>
    <row r="191" spans="1:16" x14ac:dyDescent="0.25">
      <c r="A191" t="s">
        <v>1</v>
      </c>
      <c r="B191" t="s">
        <v>52</v>
      </c>
      <c r="C191">
        <v>27</v>
      </c>
      <c r="D191">
        <v>9</v>
      </c>
      <c r="E191" t="s">
        <v>421</v>
      </c>
      <c r="F191">
        <v>2</v>
      </c>
      <c r="G191">
        <v>127</v>
      </c>
      <c r="H191">
        <v>1400</v>
      </c>
      <c r="I191" t="s">
        <v>121</v>
      </c>
      <c r="J191">
        <v>1</v>
      </c>
      <c r="K191">
        <v>23.33</v>
      </c>
      <c r="L191">
        <v>26</v>
      </c>
      <c r="M191">
        <v>11</v>
      </c>
      <c r="N191">
        <v>23</v>
      </c>
      <c r="O191" t="s">
        <v>429</v>
      </c>
      <c r="P191">
        <v>1099</v>
      </c>
    </row>
    <row r="192" spans="1:16" x14ac:dyDescent="0.25">
      <c r="A192" t="s">
        <v>1</v>
      </c>
      <c r="B192" t="s">
        <v>52</v>
      </c>
      <c r="C192">
        <v>28</v>
      </c>
      <c r="D192">
        <v>5</v>
      </c>
      <c r="E192" t="s">
        <v>421</v>
      </c>
      <c r="F192">
        <v>1</v>
      </c>
      <c r="G192">
        <v>127</v>
      </c>
      <c r="H192">
        <v>1400</v>
      </c>
      <c r="I192" t="s">
        <v>121</v>
      </c>
      <c r="J192">
        <v>1</v>
      </c>
      <c r="K192">
        <v>23.23</v>
      </c>
      <c r="L192">
        <v>5</v>
      </c>
      <c r="M192">
        <v>11</v>
      </c>
      <c r="N192">
        <v>23</v>
      </c>
      <c r="O192" t="s">
        <v>441</v>
      </c>
      <c r="P192">
        <v>1099</v>
      </c>
    </row>
    <row r="193" spans="1:16" x14ac:dyDescent="0.25">
      <c r="A193" t="s">
        <v>1</v>
      </c>
      <c r="B193" t="s">
        <v>52</v>
      </c>
      <c r="C193">
        <v>58</v>
      </c>
      <c r="D193">
        <v>8</v>
      </c>
      <c r="E193" t="s">
        <v>422</v>
      </c>
      <c r="F193">
        <v>6</v>
      </c>
      <c r="G193">
        <v>128</v>
      </c>
      <c r="H193">
        <v>1200</v>
      </c>
      <c r="I193" t="s">
        <v>121</v>
      </c>
      <c r="J193">
        <v>1</v>
      </c>
      <c r="K193">
        <v>10.37</v>
      </c>
      <c r="L193">
        <v>25</v>
      </c>
      <c r="M193">
        <v>10</v>
      </c>
      <c r="N193">
        <v>23</v>
      </c>
      <c r="O193" t="s">
        <v>467</v>
      </c>
      <c r="P193">
        <v>1096</v>
      </c>
    </row>
    <row r="194" spans="1:16" x14ac:dyDescent="0.25">
      <c r="A194" t="s">
        <v>1</v>
      </c>
      <c r="B194" t="s">
        <v>57</v>
      </c>
      <c r="C194">
        <v>27</v>
      </c>
      <c r="D194">
        <v>2</v>
      </c>
      <c r="E194" t="s">
        <v>421</v>
      </c>
      <c r="F194">
        <v>5</v>
      </c>
      <c r="G194">
        <v>120</v>
      </c>
      <c r="H194">
        <v>1800</v>
      </c>
      <c r="I194" t="s">
        <v>58</v>
      </c>
      <c r="J194">
        <v>1</v>
      </c>
      <c r="K194">
        <v>50.4</v>
      </c>
      <c r="L194">
        <v>21</v>
      </c>
      <c r="M194">
        <v>9</v>
      </c>
      <c r="N194">
        <v>25</v>
      </c>
      <c r="O194" t="s">
        <v>429</v>
      </c>
      <c r="P194">
        <v>1140</v>
      </c>
    </row>
    <row r="195" spans="1:16" x14ac:dyDescent="0.25">
      <c r="A195" t="s">
        <v>1</v>
      </c>
      <c r="B195" t="s">
        <v>57</v>
      </c>
      <c r="C195">
        <v>21</v>
      </c>
      <c r="D195">
        <v>6</v>
      </c>
      <c r="E195" t="s">
        <v>422</v>
      </c>
      <c r="F195">
        <v>7</v>
      </c>
      <c r="G195">
        <v>120</v>
      </c>
      <c r="H195">
        <v>1650</v>
      </c>
      <c r="I195" t="s">
        <v>58</v>
      </c>
      <c r="J195">
        <v>1</v>
      </c>
      <c r="K195">
        <v>41.31</v>
      </c>
      <c r="L195">
        <v>10</v>
      </c>
      <c r="M195">
        <v>9</v>
      </c>
      <c r="N195">
        <v>25</v>
      </c>
      <c r="O195" t="s">
        <v>450</v>
      </c>
      <c r="P195">
        <v>1142</v>
      </c>
    </row>
    <row r="196" spans="1:16" x14ac:dyDescent="0.25">
      <c r="A196" t="s">
        <v>1</v>
      </c>
      <c r="B196" t="s">
        <v>57</v>
      </c>
      <c r="C196">
        <v>36</v>
      </c>
      <c r="D196">
        <v>7</v>
      </c>
      <c r="E196" t="s">
        <v>422</v>
      </c>
      <c r="F196">
        <v>6</v>
      </c>
      <c r="G196">
        <v>121</v>
      </c>
      <c r="H196">
        <v>1650</v>
      </c>
      <c r="I196" t="s">
        <v>487</v>
      </c>
      <c r="J196">
        <v>1</v>
      </c>
      <c r="K196">
        <v>40.07</v>
      </c>
      <c r="L196">
        <v>9</v>
      </c>
      <c r="M196">
        <v>7</v>
      </c>
      <c r="N196">
        <v>25</v>
      </c>
      <c r="O196" t="s">
        <v>450</v>
      </c>
      <c r="P196">
        <v>1141</v>
      </c>
    </row>
    <row r="197" spans="1:16" x14ac:dyDescent="0.25">
      <c r="A197" t="s">
        <v>1</v>
      </c>
      <c r="B197" t="s">
        <v>57</v>
      </c>
      <c r="C197">
        <v>16</v>
      </c>
      <c r="D197">
        <v>11</v>
      </c>
      <c r="E197" t="s">
        <v>423</v>
      </c>
      <c r="F197">
        <v>10</v>
      </c>
      <c r="G197">
        <v>124</v>
      </c>
      <c r="H197">
        <v>1800</v>
      </c>
      <c r="I197" t="s">
        <v>150</v>
      </c>
      <c r="J197">
        <v>1</v>
      </c>
      <c r="K197">
        <v>50.96</v>
      </c>
      <c r="L197">
        <v>14</v>
      </c>
      <c r="M197">
        <v>5</v>
      </c>
      <c r="N197">
        <v>25</v>
      </c>
      <c r="O197" t="s">
        <v>455</v>
      </c>
      <c r="P197">
        <v>1139</v>
      </c>
    </row>
    <row r="198" spans="1:16" x14ac:dyDescent="0.25">
      <c r="A198" t="s">
        <v>1</v>
      </c>
      <c r="B198" t="s">
        <v>57</v>
      </c>
      <c r="C198">
        <v>8.4</v>
      </c>
      <c r="D198">
        <v>6</v>
      </c>
      <c r="E198" t="s">
        <v>423</v>
      </c>
      <c r="F198">
        <v>10</v>
      </c>
      <c r="G198">
        <v>120</v>
      </c>
      <c r="H198">
        <v>1650</v>
      </c>
      <c r="I198" t="s">
        <v>58</v>
      </c>
      <c r="J198">
        <v>1</v>
      </c>
      <c r="K198">
        <v>40.1</v>
      </c>
      <c r="L198">
        <v>20</v>
      </c>
      <c r="M198">
        <v>4</v>
      </c>
      <c r="N198">
        <v>25</v>
      </c>
      <c r="O198" t="s">
        <v>467</v>
      </c>
      <c r="P198">
        <v>1136</v>
      </c>
    </row>
    <row r="199" spans="1:16" x14ac:dyDescent="0.25">
      <c r="A199" t="s">
        <v>1</v>
      </c>
      <c r="B199" t="s">
        <v>57</v>
      </c>
      <c r="C199">
        <v>9.6999999999999993</v>
      </c>
      <c r="D199">
        <v>2</v>
      </c>
      <c r="E199" t="s">
        <v>423</v>
      </c>
      <c r="F199">
        <v>12</v>
      </c>
      <c r="G199">
        <v>124</v>
      </c>
      <c r="H199">
        <v>1800</v>
      </c>
      <c r="I199" t="s">
        <v>58</v>
      </c>
      <c r="J199">
        <v>1</v>
      </c>
      <c r="K199">
        <v>48.69</v>
      </c>
      <c r="L199">
        <v>26</v>
      </c>
      <c r="M199">
        <v>3</v>
      </c>
      <c r="N199">
        <v>25</v>
      </c>
      <c r="O199" t="s">
        <v>467</v>
      </c>
      <c r="P199">
        <v>1147</v>
      </c>
    </row>
    <row r="200" spans="1:16" x14ac:dyDescent="0.25">
      <c r="A200" t="s">
        <v>1</v>
      </c>
      <c r="B200" t="s">
        <v>57</v>
      </c>
      <c r="C200">
        <v>8.1999999999999993</v>
      </c>
      <c r="D200">
        <v>3</v>
      </c>
      <c r="E200" t="s">
        <v>423</v>
      </c>
      <c r="F200">
        <v>6</v>
      </c>
      <c r="G200">
        <v>124</v>
      </c>
      <c r="H200">
        <v>1650</v>
      </c>
      <c r="I200" t="s">
        <v>58</v>
      </c>
      <c r="J200">
        <v>1</v>
      </c>
      <c r="K200">
        <v>40.369999999999997</v>
      </c>
      <c r="L200">
        <v>26</v>
      </c>
      <c r="M200">
        <v>1</v>
      </c>
      <c r="N200">
        <v>25</v>
      </c>
      <c r="O200" t="s">
        <v>467</v>
      </c>
      <c r="P200">
        <v>1144</v>
      </c>
    </row>
    <row r="201" spans="1:16" x14ac:dyDescent="0.25">
      <c r="A201" t="s">
        <v>1</v>
      </c>
      <c r="B201" t="s">
        <v>57</v>
      </c>
      <c r="C201">
        <v>6.2</v>
      </c>
      <c r="D201">
        <v>1</v>
      </c>
      <c r="E201" t="s">
        <v>422</v>
      </c>
      <c r="F201">
        <v>6</v>
      </c>
      <c r="G201">
        <v>117</v>
      </c>
      <c r="H201">
        <v>1800</v>
      </c>
      <c r="I201" t="s">
        <v>58</v>
      </c>
      <c r="J201">
        <v>1</v>
      </c>
      <c r="K201">
        <v>49.63</v>
      </c>
      <c r="L201">
        <v>18</v>
      </c>
      <c r="M201">
        <v>12</v>
      </c>
      <c r="N201">
        <v>24</v>
      </c>
      <c r="O201" t="s">
        <v>467</v>
      </c>
      <c r="P201">
        <v>1130</v>
      </c>
    </row>
    <row r="202" spans="1:16" x14ac:dyDescent="0.25">
      <c r="A202" t="s">
        <v>1</v>
      </c>
      <c r="B202" t="s">
        <v>57</v>
      </c>
      <c r="C202">
        <v>15</v>
      </c>
      <c r="D202">
        <v>3</v>
      </c>
      <c r="E202" t="s">
        <v>422</v>
      </c>
      <c r="F202">
        <v>10</v>
      </c>
      <c r="G202">
        <v>120</v>
      </c>
      <c r="H202">
        <v>1650</v>
      </c>
      <c r="I202" t="s">
        <v>121</v>
      </c>
      <c r="J202">
        <v>1</v>
      </c>
      <c r="K202">
        <v>39.130000000000003</v>
      </c>
      <c r="L202">
        <v>1</v>
      </c>
      <c r="M202">
        <v>12</v>
      </c>
      <c r="N202">
        <v>24</v>
      </c>
      <c r="O202" t="s">
        <v>467</v>
      </c>
      <c r="P202">
        <v>1130</v>
      </c>
    </row>
    <row r="203" spans="1:16" x14ac:dyDescent="0.25">
      <c r="A203" t="s">
        <v>1</v>
      </c>
      <c r="B203" t="s">
        <v>57</v>
      </c>
      <c r="C203">
        <v>15</v>
      </c>
      <c r="D203">
        <v>12</v>
      </c>
      <c r="E203" t="s">
        <v>421</v>
      </c>
      <c r="F203">
        <v>7</v>
      </c>
      <c r="G203">
        <v>121</v>
      </c>
      <c r="H203">
        <v>1650</v>
      </c>
      <c r="I203" t="s">
        <v>84</v>
      </c>
      <c r="J203">
        <v>1</v>
      </c>
      <c r="K203">
        <v>44.27</v>
      </c>
      <c r="L203">
        <v>30</v>
      </c>
      <c r="M203">
        <v>10</v>
      </c>
      <c r="N203">
        <v>24</v>
      </c>
      <c r="O203" t="s">
        <v>445</v>
      </c>
      <c r="P203">
        <v>1132</v>
      </c>
    </row>
    <row r="204" spans="1:16" x14ac:dyDescent="0.25">
      <c r="A204" t="s">
        <v>1</v>
      </c>
      <c r="B204" t="s">
        <v>57</v>
      </c>
      <c r="C204">
        <v>10</v>
      </c>
      <c r="D204">
        <v>4</v>
      </c>
      <c r="E204" t="s">
        <v>420</v>
      </c>
      <c r="F204">
        <v>5</v>
      </c>
      <c r="G204">
        <v>118</v>
      </c>
      <c r="H204">
        <v>1650</v>
      </c>
      <c r="I204" t="s">
        <v>58</v>
      </c>
      <c r="J204">
        <v>1</v>
      </c>
      <c r="K204">
        <v>42.24</v>
      </c>
      <c r="L204">
        <v>9</v>
      </c>
      <c r="M204">
        <v>10</v>
      </c>
      <c r="N204">
        <v>24</v>
      </c>
      <c r="O204" t="s">
        <v>450</v>
      </c>
      <c r="P204">
        <v>1131</v>
      </c>
    </row>
    <row r="205" spans="1:16" x14ac:dyDescent="0.25">
      <c r="A205" t="s">
        <v>1</v>
      </c>
      <c r="B205" t="s">
        <v>57</v>
      </c>
      <c r="C205">
        <v>18</v>
      </c>
      <c r="D205">
        <v>2</v>
      </c>
      <c r="E205" t="s">
        <v>421</v>
      </c>
      <c r="F205">
        <v>8</v>
      </c>
      <c r="G205">
        <v>118</v>
      </c>
      <c r="H205">
        <v>1650</v>
      </c>
      <c r="I205" t="s">
        <v>58</v>
      </c>
      <c r="J205">
        <v>1</v>
      </c>
      <c r="K205">
        <v>42.13</v>
      </c>
      <c r="L205">
        <v>11</v>
      </c>
      <c r="M205">
        <v>9</v>
      </c>
      <c r="N205">
        <v>24</v>
      </c>
      <c r="O205" t="s">
        <v>450</v>
      </c>
      <c r="P205">
        <v>1108</v>
      </c>
    </row>
    <row r="206" spans="1:16" x14ac:dyDescent="0.25">
      <c r="A206" t="s">
        <v>1</v>
      </c>
      <c r="B206" t="s">
        <v>57</v>
      </c>
      <c r="C206">
        <v>27</v>
      </c>
      <c r="D206">
        <v>5</v>
      </c>
      <c r="E206" t="s">
        <v>420</v>
      </c>
      <c r="F206">
        <v>5</v>
      </c>
      <c r="G206">
        <v>124</v>
      </c>
      <c r="H206">
        <v>1650</v>
      </c>
      <c r="I206" t="s">
        <v>34</v>
      </c>
      <c r="J206">
        <v>1</v>
      </c>
      <c r="K206">
        <v>40.840000000000003</v>
      </c>
      <c r="L206">
        <v>4</v>
      </c>
      <c r="M206">
        <v>7</v>
      </c>
      <c r="N206">
        <v>24</v>
      </c>
      <c r="O206" t="s">
        <v>450</v>
      </c>
      <c r="P206">
        <v>1133</v>
      </c>
    </row>
    <row r="207" spans="1:16" x14ac:dyDescent="0.25">
      <c r="A207" t="s">
        <v>1</v>
      </c>
      <c r="B207" t="s">
        <v>57</v>
      </c>
      <c r="C207">
        <v>27</v>
      </c>
      <c r="D207">
        <v>13</v>
      </c>
      <c r="E207" t="s">
        <v>423</v>
      </c>
      <c r="F207">
        <v>13</v>
      </c>
      <c r="G207">
        <v>125</v>
      </c>
      <c r="H207">
        <v>1400</v>
      </c>
      <c r="I207" t="s">
        <v>121</v>
      </c>
      <c r="J207">
        <v>1</v>
      </c>
      <c r="K207">
        <v>23.88</v>
      </c>
      <c r="L207">
        <v>8</v>
      </c>
      <c r="M207">
        <v>6</v>
      </c>
      <c r="N207">
        <v>24</v>
      </c>
      <c r="O207" t="s">
        <v>429</v>
      </c>
      <c r="P207">
        <v>1123</v>
      </c>
    </row>
    <row r="208" spans="1:16" x14ac:dyDescent="0.25">
      <c r="A208" t="s">
        <v>1</v>
      </c>
      <c r="B208" t="s">
        <v>57</v>
      </c>
      <c r="C208">
        <v>14</v>
      </c>
      <c r="D208">
        <v>6</v>
      </c>
      <c r="E208" t="s">
        <v>422</v>
      </c>
      <c r="F208">
        <v>3</v>
      </c>
      <c r="G208">
        <v>128</v>
      </c>
      <c r="H208">
        <v>1200</v>
      </c>
      <c r="I208" t="s">
        <v>150</v>
      </c>
      <c r="J208">
        <v>1</v>
      </c>
      <c r="K208">
        <v>10.84</v>
      </c>
      <c r="L208">
        <v>15</v>
      </c>
      <c r="M208">
        <v>5</v>
      </c>
      <c r="N208">
        <v>24</v>
      </c>
      <c r="O208" t="s">
        <v>461</v>
      </c>
      <c r="P208">
        <v>1140</v>
      </c>
    </row>
    <row r="209" spans="1:16" x14ac:dyDescent="0.25">
      <c r="A209" t="s">
        <v>1</v>
      </c>
      <c r="B209" t="s">
        <v>57</v>
      </c>
      <c r="C209">
        <v>21</v>
      </c>
      <c r="D209">
        <v>9</v>
      </c>
      <c r="E209" t="s">
        <v>420</v>
      </c>
      <c r="F209">
        <v>10</v>
      </c>
      <c r="G209">
        <v>131</v>
      </c>
      <c r="H209">
        <v>1650</v>
      </c>
      <c r="I209" t="s">
        <v>93</v>
      </c>
      <c r="J209">
        <v>1</v>
      </c>
      <c r="K209">
        <v>42.25</v>
      </c>
      <c r="L209">
        <v>17</v>
      </c>
      <c r="M209">
        <v>4</v>
      </c>
      <c r="N209">
        <v>24</v>
      </c>
      <c r="O209" t="s">
        <v>461</v>
      </c>
      <c r="P209">
        <v>1122</v>
      </c>
    </row>
    <row r="210" spans="1:16" x14ac:dyDescent="0.25">
      <c r="A210" t="s">
        <v>1</v>
      </c>
      <c r="B210" t="s">
        <v>57</v>
      </c>
      <c r="C210">
        <v>22</v>
      </c>
      <c r="D210">
        <v>12</v>
      </c>
      <c r="E210" t="s">
        <v>422</v>
      </c>
      <c r="F210">
        <v>2</v>
      </c>
      <c r="G210">
        <v>133</v>
      </c>
      <c r="H210">
        <v>1200</v>
      </c>
      <c r="I210" t="s">
        <v>389</v>
      </c>
      <c r="J210">
        <v>1</v>
      </c>
      <c r="K210">
        <v>11.24</v>
      </c>
      <c r="L210">
        <v>3</v>
      </c>
      <c r="M210">
        <v>4</v>
      </c>
      <c r="N210">
        <v>24</v>
      </c>
      <c r="O210" t="s">
        <v>467</v>
      </c>
      <c r="P210">
        <v>1118</v>
      </c>
    </row>
    <row r="211" spans="1:16" x14ac:dyDescent="0.25">
      <c r="A211" t="s">
        <v>1</v>
      </c>
      <c r="B211" t="s">
        <v>57</v>
      </c>
      <c r="C211">
        <v>13</v>
      </c>
      <c r="D211">
        <v>8</v>
      </c>
      <c r="E211" t="s">
        <v>421</v>
      </c>
      <c r="F211">
        <v>4</v>
      </c>
      <c r="G211">
        <v>117</v>
      </c>
      <c r="H211">
        <v>1650</v>
      </c>
      <c r="I211" t="s">
        <v>34</v>
      </c>
      <c r="J211">
        <v>1</v>
      </c>
      <c r="K211">
        <v>41.3</v>
      </c>
      <c r="L211">
        <v>27</v>
      </c>
      <c r="M211">
        <v>3</v>
      </c>
      <c r="N211">
        <v>24</v>
      </c>
      <c r="O211" t="s">
        <v>450</v>
      </c>
      <c r="P211">
        <v>1124</v>
      </c>
    </row>
    <row r="212" spans="1:16" x14ac:dyDescent="0.25">
      <c r="A212" t="s">
        <v>1</v>
      </c>
      <c r="B212" t="s">
        <v>57</v>
      </c>
      <c r="C212">
        <v>19</v>
      </c>
      <c r="D212">
        <v>7</v>
      </c>
      <c r="E212" t="s">
        <v>422</v>
      </c>
      <c r="F212">
        <v>6</v>
      </c>
      <c r="G212">
        <v>119</v>
      </c>
      <c r="H212">
        <v>1650</v>
      </c>
      <c r="I212" t="s">
        <v>150</v>
      </c>
      <c r="J212">
        <v>1</v>
      </c>
      <c r="K212">
        <v>41.02</v>
      </c>
      <c r="L212">
        <v>20</v>
      </c>
      <c r="M212">
        <v>3</v>
      </c>
      <c r="N212">
        <v>24</v>
      </c>
      <c r="O212" t="s">
        <v>445</v>
      </c>
      <c r="P212">
        <v>1128</v>
      </c>
    </row>
    <row r="213" spans="1:16" x14ac:dyDescent="0.25">
      <c r="A213" t="s">
        <v>1</v>
      </c>
      <c r="B213" t="s">
        <v>57</v>
      </c>
      <c r="C213">
        <v>23</v>
      </c>
      <c r="D213">
        <v>7</v>
      </c>
      <c r="E213" t="s">
        <v>423</v>
      </c>
      <c r="F213">
        <v>12</v>
      </c>
      <c r="G213">
        <v>119</v>
      </c>
      <c r="H213">
        <v>1650</v>
      </c>
      <c r="I213" t="s">
        <v>150</v>
      </c>
      <c r="J213">
        <v>1</v>
      </c>
      <c r="K213">
        <v>42.77</v>
      </c>
      <c r="L213">
        <v>28</v>
      </c>
      <c r="M213">
        <v>2</v>
      </c>
      <c r="N213">
        <v>24</v>
      </c>
      <c r="O213" t="s">
        <v>450</v>
      </c>
      <c r="P213">
        <v>1126</v>
      </c>
    </row>
    <row r="214" spans="1:16" x14ac:dyDescent="0.25">
      <c r="A214" t="s">
        <v>1</v>
      </c>
      <c r="B214" t="s">
        <v>57</v>
      </c>
      <c r="C214">
        <v>11</v>
      </c>
      <c r="D214">
        <v>5</v>
      </c>
      <c r="E214" t="s">
        <v>422</v>
      </c>
      <c r="F214">
        <v>6</v>
      </c>
      <c r="G214">
        <v>120</v>
      </c>
      <c r="H214">
        <v>1200</v>
      </c>
      <c r="I214" t="s">
        <v>150</v>
      </c>
      <c r="J214">
        <v>1</v>
      </c>
      <c r="K214">
        <v>10.18</v>
      </c>
      <c r="L214">
        <v>21</v>
      </c>
      <c r="M214">
        <v>2</v>
      </c>
      <c r="N214">
        <v>24</v>
      </c>
      <c r="O214" t="s">
        <v>445</v>
      </c>
      <c r="P214">
        <v>1114</v>
      </c>
    </row>
    <row r="215" spans="1:16" x14ac:dyDescent="0.25">
      <c r="A215" t="s">
        <v>1</v>
      </c>
      <c r="B215" t="s">
        <v>57</v>
      </c>
      <c r="C215">
        <v>37</v>
      </c>
      <c r="D215">
        <v>2</v>
      </c>
      <c r="E215" t="s">
        <v>422</v>
      </c>
      <c r="F215">
        <v>8</v>
      </c>
      <c r="G215">
        <v>120</v>
      </c>
      <c r="H215">
        <v>1200</v>
      </c>
      <c r="I215" t="s">
        <v>150</v>
      </c>
      <c r="J215">
        <v>1</v>
      </c>
      <c r="K215">
        <v>10.62</v>
      </c>
      <c r="L215">
        <v>31</v>
      </c>
      <c r="M215">
        <v>1</v>
      </c>
      <c r="N215">
        <v>24</v>
      </c>
      <c r="O215" t="s">
        <v>450</v>
      </c>
      <c r="P215">
        <v>1126</v>
      </c>
    </row>
    <row r="216" spans="1:16" x14ac:dyDescent="0.25">
      <c r="A216" t="s">
        <v>1</v>
      </c>
      <c r="B216" t="s">
        <v>57</v>
      </c>
      <c r="C216">
        <v>35</v>
      </c>
      <c r="D216">
        <v>10</v>
      </c>
      <c r="E216" t="s">
        <v>421</v>
      </c>
      <c r="F216">
        <v>2</v>
      </c>
      <c r="G216">
        <v>122</v>
      </c>
      <c r="H216">
        <v>1400</v>
      </c>
      <c r="I216" t="s">
        <v>316</v>
      </c>
      <c r="J216">
        <v>1</v>
      </c>
      <c r="K216">
        <v>23.52</v>
      </c>
      <c r="L216">
        <v>1</v>
      </c>
      <c r="M216">
        <v>1</v>
      </c>
      <c r="N216">
        <v>24</v>
      </c>
      <c r="O216" t="s">
        <v>434</v>
      </c>
      <c r="P216">
        <v>1119</v>
      </c>
    </row>
    <row r="217" spans="1:16" x14ac:dyDescent="0.25">
      <c r="A217" t="s">
        <v>1</v>
      </c>
      <c r="B217" t="s">
        <v>57</v>
      </c>
      <c r="C217">
        <v>151</v>
      </c>
      <c r="D217">
        <v>6</v>
      </c>
      <c r="E217" t="s">
        <v>423</v>
      </c>
      <c r="F217">
        <v>8</v>
      </c>
      <c r="G217">
        <v>122</v>
      </c>
      <c r="H217">
        <v>1400</v>
      </c>
      <c r="I217" t="s">
        <v>316</v>
      </c>
      <c r="J217">
        <v>1</v>
      </c>
      <c r="K217">
        <v>22.92</v>
      </c>
      <c r="L217">
        <v>3</v>
      </c>
      <c r="M217">
        <v>12</v>
      </c>
      <c r="N217">
        <v>23</v>
      </c>
      <c r="O217" t="s">
        <v>441</v>
      </c>
      <c r="P217">
        <v>1120</v>
      </c>
    </row>
    <row r="218" spans="1:16" x14ac:dyDescent="0.25">
      <c r="A218" t="s">
        <v>1</v>
      </c>
      <c r="B218" t="s">
        <v>57</v>
      </c>
      <c r="C218">
        <v>89</v>
      </c>
      <c r="D218">
        <v>12</v>
      </c>
      <c r="E218" t="s">
        <v>423</v>
      </c>
      <c r="F218">
        <v>11</v>
      </c>
      <c r="G218">
        <v>128</v>
      </c>
      <c r="H218">
        <v>1650</v>
      </c>
      <c r="I218" t="s">
        <v>93</v>
      </c>
      <c r="J218">
        <v>1</v>
      </c>
      <c r="K218">
        <v>41.39</v>
      </c>
      <c r="L218">
        <v>15</v>
      </c>
      <c r="M218">
        <v>11</v>
      </c>
      <c r="N218">
        <v>23</v>
      </c>
      <c r="O218" t="s">
        <v>455</v>
      </c>
      <c r="P218">
        <v>1132</v>
      </c>
    </row>
    <row r="219" spans="1:16" x14ac:dyDescent="0.25">
      <c r="A219" t="s">
        <v>1</v>
      </c>
      <c r="B219" t="s">
        <v>57</v>
      </c>
      <c r="C219">
        <v>48</v>
      </c>
      <c r="D219">
        <v>13</v>
      </c>
      <c r="E219" t="s">
        <v>422</v>
      </c>
      <c r="F219">
        <v>5</v>
      </c>
      <c r="G219">
        <v>126</v>
      </c>
      <c r="H219">
        <v>1650</v>
      </c>
      <c r="I219" t="s">
        <v>121</v>
      </c>
      <c r="J219">
        <v>1</v>
      </c>
      <c r="K219">
        <v>42.1</v>
      </c>
      <c r="L219">
        <v>25</v>
      </c>
      <c r="M219">
        <v>10</v>
      </c>
      <c r="N219">
        <v>23</v>
      </c>
      <c r="O219" t="s">
        <v>467</v>
      </c>
      <c r="P219">
        <v>1110</v>
      </c>
    </row>
    <row r="220" spans="1:16" x14ac:dyDescent="0.25">
      <c r="A220" t="s">
        <v>1</v>
      </c>
      <c r="B220" t="s">
        <v>57</v>
      </c>
      <c r="C220">
        <v>10</v>
      </c>
      <c r="D220">
        <v>10</v>
      </c>
      <c r="E220" t="s">
        <v>420</v>
      </c>
      <c r="F220">
        <v>5</v>
      </c>
      <c r="G220">
        <v>120</v>
      </c>
      <c r="H220">
        <v>1650</v>
      </c>
      <c r="I220" t="s">
        <v>487</v>
      </c>
      <c r="J220">
        <v>1</v>
      </c>
      <c r="K220">
        <v>41.14</v>
      </c>
      <c r="L220">
        <v>4</v>
      </c>
      <c r="M220">
        <v>10</v>
      </c>
      <c r="N220">
        <v>23</v>
      </c>
      <c r="O220" t="s">
        <v>445</v>
      </c>
      <c r="P220">
        <v>1120</v>
      </c>
    </row>
    <row r="221" spans="1:16" x14ac:dyDescent="0.25">
      <c r="A221" t="s">
        <v>1</v>
      </c>
      <c r="B221" t="s">
        <v>62</v>
      </c>
      <c r="C221">
        <v>12</v>
      </c>
      <c r="D221">
        <v>9</v>
      </c>
      <c r="E221" t="s">
        <v>422</v>
      </c>
      <c r="F221">
        <v>9</v>
      </c>
      <c r="G221">
        <v>122</v>
      </c>
      <c r="H221">
        <v>1800</v>
      </c>
      <c r="I221" t="s">
        <v>63</v>
      </c>
      <c r="J221">
        <v>1</v>
      </c>
      <c r="K221">
        <v>51.12</v>
      </c>
      <c r="L221">
        <v>21</v>
      </c>
      <c r="M221">
        <v>9</v>
      </c>
      <c r="N221">
        <v>25</v>
      </c>
      <c r="O221" t="s">
        <v>429</v>
      </c>
      <c r="P221">
        <v>1030</v>
      </c>
    </row>
    <row r="222" spans="1:16" x14ac:dyDescent="0.25">
      <c r="A222" t="s">
        <v>1</v>
      </c>
      <c r="B222" t="s">
        <v>62</v>
      </c>
      <c r="C222">
        <v>27</v>
      </c>
      <c r="D222">
        <v>6</v>
      </c>
      <c r="E222" t="s">
        <v>423</v>
      </c>
      <c r="F222">
        <v>6</v>
      </c>
      <c r="G222">
        <v>121</v>
      </c>
      <c r="H222">
        <v>1600</v>
      </c>
      <c r="I222" t="s">
        <v>63</v>
      </c>
      <c r="J222">
        <v>1</v>
      </c>
      <c r="K222">
        <v>35.5</v>
      </c>
      <c r="L222">
        <v>7</v>
      </c>
      <c r="M222">
        <v>9</v>
      </c>
      <c r="N222">
        <v>25</v>
      </c>
      <c r="O222" t="s">
        <v>434</v>
      </c>
      <c r="P222">
        <v>1036</v>
      </c>
    </row>
    <row r="223" spans="1:16" x14ac:dyDescent="0.25">
      <c r="A223" t="s">
        <v>1</v>
      </c>
      <c r="B223" t="s">
        <v>62</v>
      </c>
      <c r="C223">
        <v>5.4</v>
      </c>
      <c r="D223">
        <v>5</v>
      </c>
      <c r="E223" t="s">
        <v>421</v>
      </c>
      <c r="F223">
        <v>3</v>
      </c>
      <c r="G223">
        <v>126</v>
      </c>
      <c r="H223">
        <v>1800</v>
      </c>
      <c r="I223" t="s">
        <v>63</v>
      </c>
      <c r="J223">
        <v>1</v>
      </c>
      <c r="K223">
        <v>48.62</v>
      </c>
      <c r="L223">
        <v>1</v>
      </c>
      <c r="M223">
        <v>7</v>
      </c>
      <c r="N223">
        <v>25</v>
      </c>
      <c r="O223" t="s">
        <v>429</v>
      </c>
      <c r="P223">
        <v>1050</v>
      </c>
    </row>
    <row r="224" spans="1:16" x14ac:dyDescent="0.25">
      <c r="A224" t="s">
        <v>1</v>
      </c>
      <c r="B224" t="s">
        <v>62</v>
      </c>
      <c r="C224">
        <v>11</v>
      </c>
      <c r="D224">
        <v>3</v>
      </c>
      <c r="E224" t="s">
        <v>423</v>
      </c>
      <c r="F224">
        <v>14</v>
      </c>
      <c r="G224">
        <v>124</v>
      </c>
      <c r="H224">
        <v>2000</v>
      </c>
      <c r="I224" t="s">
        <v>63</v>
      </c>
      <c r="J224">
        <v>2</v>
      </c>
      <c r="K224">
        <v>2.9</v>
      </c>
      <c r="L224">
        <v>22</v>
      </c>
      <c r="M224">
        <v>6</v>
      </c>
      <c r="N224">
        <v>25</v>
      </c>
      <c r="O224" t="s">
        <v>434</v>
      </c>
      <c r="P224">
        <v>1056</v>
      </c>
    </row>
    <row r="225" spans="1:16" x14ac:dyDescent="0.25">
      <c r="A225" t="s">
        <v>1</v>
      </c>
      <c r="B225" t="s">
        <v>62</v>
      </c>
      <c r="C225">
        <v>4.2</v>
      </c>
      <c r="D225">
        <v>5</v>
      </c>
      <c r="E225" t="s">
        <v>421</v>
      </c>
      <c r="F225">
        <v>3</v>
      </c>
      <c r="G225">
        <v>128</v>
      </c>
      <c r="H225">
        <v>2200</v>
      </c>
      <c r="I225" t="s">
        <v>63</v>
      </c>
      <c r="J225">
        <v>2</v>
      </c>
      <c r="K225">
        <v>18.72</v>
      </c>
      <c r="L225">
        <v>4</v>
      </c>
      <c r="M225">
        <v>6</v>
      </c>
      <c r="N225">
        <v>25</v>
      </c>
      <c r="O225" t="s">
        <v>450</v>
      </c>
      <c r="P225">
        <v>1055</v>
      </c>
    </row>
    <row r="226" spans="1:16" x14ac:dyDescent="0.25">
      <c r="A226" t="s">
        <v>1</v>
      </c>
      <c r="B226" t="s">
        <v>62</v>
      </c>
      <c r="C226">
        <v>6.2</v>
      </c>
      <c r="D226">
        <v>8</v>
      </c>
      <c r="E226" t="s">
        <v>423</v>
      </c>
      <c r="F226">
        <v>12</v>
      </c>
      <c r="G226">
        <v>129</v>
      </c>
      <c r="H226">
        <v>1800</v>
      </c>
      <c r="I226" t="s">
        <v>19</v>
      </c>
      <c r="J226">
        <v>1</v>
      </c>
      <c r="K226">
        <v>50.76</v>
      </c>
      <c r="L226">
        <v>23</v>
      </c>
      <c r="M226">
        <v>4</v>
      </c>
      <c r="N226">
        <v>25</v>
      </c>
      <c r="O226" t="s">
        <v>461</v>
      </c>
      <c r="P226">
        <v>1045</v>
      </c>
    </row>
    <row r="227" spans="1:16" x14ac:dyDescent="0.25">
      <c r="A227" t="s">
        <v>1</v>
      </c>
      <c r="B227" t="s">
        <v>62</v>
      </c>
      <c r="C227">
        <v>3.7</v>
      </c>
      <c r="D227">
        <v>4</v>
      </c>
      <c r="E227" t="s">
        <v>423</v>
      </c>
      <c r="F227">
        <v>11</v>
      </c>
      <c r="G227">
        <v>129</v>
      </c>
      <c r="H227">
        <v>2000</v>
      </c>
      <c r="I227" t="s">
        <v>19</v>
      </c>
      <c r="J227">
        <v>2</v>
      </c>
      <c r="K227">
        <v>2.89</v>
      </c>
      <c r="L227">
        <v>6</v>
      </c>
      <c r="M227">
        <v>4</v>
      </c>
      <c r="N227">
        <v>25</v>
      </c>
      <c r="O227" t="s">
        <v>506</v>
      </c>
      <c r="P227">
        <v>1064</v>
      </c>
    </row>
    <row r="228" spans="1:16" x14ac:dyDescent="0.25">
      <c r="A228" t="s">
        <v>1</v>
      </c>
      <c r="B228" t="s">
        <v>62</v>
      </c>
      <c r="C228">
        <v>5.3</v>
      </c>
      <c r="D228">
        <v>2</v>
      </c>
      <c r="E228" t="s">
        <v>421</v>
      </c>
      <c r="F228">
        <v>3</v>
      </c>
      <c r="G228">
        <v>127</v>
      </c>
      <c r="H228">
        <v>2200</v>
      </c>
      <c r="I228" t="s">
        <v>34</v>
      </c>
      <c r="J228">
        <v>2</v>
      </c>
      <c r="K228">
        <v>16.22</v>
      </c>
      <c r="L228">
        <v>5</v>
      </c>
      <c r="M228">
        <v>3</v>
      </c>
      <c r="N228">
        <v>25</v>
      </c>
      <c r="O228" t="s">
        <v>445</v>
      </c>
      <c r="P228">
        <v>1047</v>
      </c>
    </row>
    <row r="229" spans="1:16" x14ac:dyDescent="0.25">
      <c r="A229" t="s">
        <v>1</v>
      </c>
      <c r="B229" t="s">
        <v>62</v>
      </c>
      <c r="C229">
        <v>32</v>
      </c>
      <c r="D229">
        <v>4</v>
      </c>
      <c r="E229" t="s">
        <v>423</v>
      </c>
      <c r="F229">
        <v>5</v>
      </c>
      <c r="G229">
        <v>129</v>
      </c>
      <c r="H229">
        <v>1650</v>
      </c>
      <c r="I229" t="s">
        <v>398</v>
      </c>
      <c r="J229">
        <v>1</v>
      </c>
      <c r="K229">
        <v>40.57</v>
      </c>
      <c r="L229">
        <v>26</v>
      </c>
      <c r="M229">
        <v>1</v>
      </c>
      <c r="N229">
        <v>25</v>
      </c>
      <c r="O229" t="s">
        <v>467</v>
      </c>
      <c r="P229">
        <v>1043</v>
      </c>
    </row>
    <row r="230" spans="1:16" x14ac:dyDescent="0.25">
      <c r="A230" t="s">
        <v>1</v>
      </c>
      <c r="B230" t="s">
        <v>62</v>
      </c>
      <c r="C230">
        <v>14</v>
      </c>
      <c r="D230">
        <v>4</v>
      </c>
      <c r="E230" t="s">
        <v>423</v>
      </c>
      <c r="F230">
        <v>10</v>
      </c>
      <c r="G230">
        <v>130</v>
      </c>
      <c r="H230">
        <v>1800</v>
      </c>
      <c r="I230" t="s">
        <v>63</v>
      </c>
      <c r="J230">
        <v>1</v>
      </c>
      <c r="K230">
        <v>49.45</v>
      </c>
      <c r="L230">
        <v>1</v>
      </c>
      <c r="M230">
        <v>1</v>
      </c>
      <c r="N230">
        <v>25</v>
      </c>
      <c r="O230" t="s">
        <v>429</v>
      </c>
      <c r="P230">
        <v>1043</v>
      </c>
    </row>
    <row r="231" spans="1:16" x14ac:dyDescent="0.25">
      <c r="A231" t="s">
        <v>1</v>
      </c>
      <c r="B231" t="s">
        <v>62</v>
      </c>
      <c r="C231">
        <v>8.5</v>
      </c>
      <c r="D231">
        <v>4</v>
      </c>
      <c r="E231" t="s">
        <v>421</v>
      </c>
      <c r="F231">
        <v>8</v>
      </c>
      <c r="G231">
        <v>129</v>
      </c>
      <c r="H231">
        <v>2200</v>
      </c>
      <c r="I231" t="s">
        <v>63</v>
      </c>
      <c r="J231">
        <v>2</v>
      </c>
      <c r="K231">
        <v>17.55</v>
      </c>
      <c r="L231">
        <v>11</v>
      </c>
      <c r="M231">
        <v>12</v>
      </c>
      <c r="N231">
        <v>24</v>
      </c>
      <c r="O231" t="s">
        <v>455</v>
      </c>
      <c r="P231">
        <v>1050</v>
      </c>
    </row>
    <row r="232" spans="1:16" x14ac:dyDescent="0.25">
      <c r="A232" t="s">
        <v>1</v>
      </c>
      <c r="B232" t="s">
        <v>62</v>
      </c>
      <c r="C232">
        <v>32</v>
      </c>
      <c r="D232">
        <v>9</v>
      </c>
      <c r="E232" t="s">
        <v>423</v>
      </c>
      <c r="F232">
        <v>8</v>
      </c>
      <c r="G232">
        <v>128</v>
      </c>
      <c r="H232">
        <v>1800</v>
      </c>
      <c r="I232" t="s">
        <v>487</v>
      </c>
      <c r="J232">
        <v>1</v>
      </c>
      <c r="K232">
        <v>50.18</v>
      </c>
      <c r="L232">
        <v>27</v>
      </c>
      <c r="M232">
        <v>11</v>
      </c>
      <c r="N232">
        <v>24</v>
      </c>
      <c r="O232" t="s">
        <v>445</v>
      </c>
      <c r="P232">
        <v>1044</v>
      </c>
    </row>
    <row r="233" spans="1:16" x14ac:dyDescent="0.25">
      <c r="A233" t="s">
        <v>1</v>
      </c>
      <c r="B233" t="s">
        <v>62</v>
      </c>
      <c r="C233">
        <v>7.6</v>
      </c>
      <c r="D233">
        <v>6</v>
      </c>
      <c r="E233" t="s">
        <v>421</v>
      </c>
      <c r="F233">
        <v>1</v>
      </c>
      <c r="G233">
        <v>134</v>
      </c>
      <c r="H233">
        <v>2200</v>
      </c>
      <c r="I233" t="s">
        <v>13</v>
      </c>
      <c r="J233">
        <v>2</v>
      </c>
      <c r="K233">
        <v>17.350000000000001</v>
      </c>
      <c r="L233">
        <v>13</v>
      </c>
      <c r="M233">
        <v>11</v>
      </c>
      <c r="N233">
        <v>24</v>
      </c>
      <c r="O233" t="s">
        <v>455</v>
      </c>
      <c r="P233">
        <v>1039</v>
      </c>
    </row>
    <row r="234" spans="1:16" x14ac:dyDescent="0.25">
      <c r="A234" t="s">
        <v>1</v>
      </c>
      <c r="B234" t="s">
        <v>62</v>
      </c>
      <c r="C234">
        <v>70</v>
      </c>
      <c r="D234">
        <v>10</v>
      </c>
      <c r="E234" t="s">
        <v>421</v>
      </c>
      <c r="F234">
        <v>3</v>
      </c>
      <c r="G234">
        <v>117</v>
      </c>
      <c r="H234">
        <v>1650</v>
      </c>
      <c r="I234" t="s">
        <v>389</v>
      </c>
      <c r="J234">
        <v>1</v>
      </c>
      <c r="K234">
        <v>41.08</v>
      </c>
      <c r="L234">
        <v>30</v>
      </c>
      <c r="M234">
        <v>10</v>
      </c>
      <c r="N234">
        <v>24</v>
      </c>
      <c r="O234" t="s">
        <v>445</v>
      </c>
      <c r="P234">
        <v>1051</v>
      </c>
    </row>
    <row r="235" spans="1:16" x14ac:dyDescent="0.25">
      <c r="A235" t="s">
        <v>1</v>
      </c>
      <c r="B235" t="s">
        <v>62</v>
      </c>
      <c r="C235">
        <v>44</v>
      </c>
      <c r="D235">
        <v>14</v>
      </c>
      <c r="E235" t="s">
        <v>423</v>
      </c>
      <c r="F235">
        <v>9</v>
      </c>
      <c r="G235">
        <v>121</v>
      </c>
      <c r="H235">
        <v>1800</v>
      </c>
      <c r="I235" t="s">
        <v>150</v>
      </c>
      <c r="J235">
        <v>1</v>
      </c>
      <c r="K235">
        <v>49.04</v>
      </c>
      <c r="L235">
        <v>1</v>
      </c>
      <c r="M235">
        <v>10</v>
      </c>
      <c r="N235">
        <v>24</v>
      </c>
      <c r="O235" t="s">
        <v>441</v>
      </c>
      <c r="P235">
        <v>1052</v>
      </c>
    </row>
    <row r="236" spans="1:16" x14ac:dyDescent="0.25">
      <c r="A236" t="s">
        <v>1</v>
      </c>
      <c r="B236" t="s">
        <v>62</v>
      </c>
      <c r="C236">
        <v>31</v>
      </c>
      <c r="D236">
        <v>9</v>
      </c>
      <c r="E236" t="s">
        <v>423</v>
      </c>
      <c r="F236">
        <v>10</v>
      </c>
      <c r="G236">
        <v>122</v>
      </c>
      <c r="H236">
        <v>1800</v>
      </c>
      <c r="I236" t="s">
        <v>471</v>
      </c>
      <c r="J236">
        <v>1</v>
      </c>
      <c r="K236">
        <v>50.08</v>
      </c>
      <c r="L236">
        <v>4</v>
      </c>
      <c r="M236">
        <v>7</v>
      </c>
      <c r="N236">
        <v>24</v>
      </c>
      <c r="O236" t="s">
        <v>450</v>
      </c>
      <c r="P236">
        <v>1052</v>
      </c>
    </row>
    <row r="237" spans="1:16" x14ac:dyDescent="0.25">
      <c r="A237" t="s">
        <v>1</v>
      </c>
      <c r="B237" t="s">
        <v>62</v>
      </c>
      <c r="C237">
        <v>21</v>
      </c>
      <c r="D237">
        <v>4</v>
      </c>
      <c r="E237" t="s">
        <v>422</v>
      </c>
      <c r="F237">
        <v>8</v>
      </c>
      <c r="G237">
        <v>125</v>
      </c>
      <c r="H237">
        <v>2200</v>
      </c>
      <c r="I237" t="s">
        <v>150</v>
      </c>
      <c r="J237">
        <v>2</v>
      </c>
      <c r="K237">
        <v>19.190000000000001</v>
      </c>
      <c r="L237">
        <v>5</v>
      </c>
      <c r="M237">
        <v>6</v>
      </c>
      <c r="N237">
        <v>24</v>
      </c>
      <c r="O237" t="s">
        <v>450</v>
      </c>
      <c r="P237">
        <v>1054</v>
      </c>
    </row>
    <row r="238" spans="1:16" x14ac:dyDescent="0.25">
      <c r="A238" t="s">
        <v>1</v>
      </c>
      <c r="B238" t="s">
        <v>62</v>
      </c>
      <c r="C238">
        <v>25</v>
      </c>
      <c r="D238">
        <v>10</v>
      </c>
      <c r="E238" t="s">
        <v>422</v>
      </c>
      <c r="F238">
        <v>5</v>
      </c>
      <c r="G238">
        <v>130</v>
      </c>
      <c r="H238">
        <v>2000</v>
      </c>
      <c r="I238" t="s">
        <v>53</v>
      </c>
      <c r="J238">
        <v>2</v>
      </c>
      <c r="K238">
        <v>6.5</v>
      </c>
      <c r="L238">
        <v>28</v>
      </c>
      <c r="M238">
        <v>1</v>
      </c>
      <c r="N238">
        <v>24</v>
      </c>
      <c r="O238" t="s">
        <v>539</v>
      </c>
      <c r="P238">
        <v>1076</v>
      </c>
    </row>
    <row r="239" spans="1:16" x14ac:dyDescent="0.25">
      <c r="A239" t="s">
        <v>1</v>
      </c>
      <c r="B239" t="s">
        <v>62</v>
      </c>
      <c r="C239">
        <v>49</v>
      </c>
      <c r="D239">
        <v>9</v>
      </c>
      <c r="E239" t="s">
        <v>421</v>
      </c>
      <c r="F239">
        <v>10</v>
      </c>
      <c r="G239">
        <v>129</v>
      </c>
      <c r="H239">
        <v>1800</v>
      </c>
      <c r="I239" t="s">
        <v>116</v>
      </c>
      <c r="J239">
        <v>1</v>
      </c>
      <c r="K239">
        <v>49.01</v>
      </c>
      <c r="L239">
        <v>7</v>
      </c>
      <c r="M239">
        <v>1</v>
      </c>
      <c r="N239">
        <v>24</v>
      </c>
      <c r="O239" t="s">
        <v>506</v>
      </c>
      <c r="P239">
        <v>1067</v>
      </c>
    </row>
    <row r="240" spans="1:16" x14ac:dyDescent="0.25">
      <c r="A240" t="s">
        <v>1</v>
      </c>
      <c r="B240" t="s">
        <v>62</v>
      </c>
      <c r="C240">
        <v>12</v>
      </c>
      <c r="D240">
        <v>10</v>
      </c>
      <c r="E240" t="s">
        <v>421</v>
      </c>
      <c r="F240">
        <v>5</v>
      </c>
      <c r="G240">
        <v>134</v>
      </c>
      <c r="H240">
        <v>2000</v>
      </c>
      <c r="I240" t="s">
        <v>150</v>
      </c>
      <c r="J240">
        <v>2</v>
      </c>
      <c r="K240">
        <v>5.84</v>
      </c>
      <c r="L240">
        <v>23</v>
      </c>
      <c r="M240">
        <v>12</v>
      </c>
      <c r="N240">
        <v>23</v>
      </c>
      <c r="O240" t="s">
        <v>429</v>
      </c>
      <c r="P240">
        <v>1058</v>
      </c>
    </row>
    <row r="241" spans="1:16" x14ac:dyDescent="0.25">
      <c r="A241" t="s">
        <v>1</v>
      </c>
      <c r="B241" t="s">
        <v>62</v>
      </c>
      <c r="C241">
        <v>31</v>
      </c>
      <c r="D241">
        <v>3</v>
      </c>
      <c r="E241" t="s">
        <v>421</v>
      </c>
      <c r="F241">
        <v>5</v>
      </c>
      <c r="G241">
        <v>132</v>
      </c>
      <c r="H241">
        <v>2200</v>
      </c>
      <c r="I241" t="s">
        <v>150</v>
      </c>
      <c r="J241">
        <v>2</v>
      </c>
      <c r="K241">
        <v>16.62</v>
      </c>
      <c r="L241">
        <v>29</v>
      </c>
      <c r="M241">
        <v>11</v>
      </c>
      <c r="N241">
        <v>23</v>
      </c>
      <c r="O241" t="s">
        <v>445</v>
      </c>
      <c r="P241">
        <v>1054</v>
      </c>
    </row>
    <row r="242" spans="1:16" x14ac:dyDescent="0.25">
      <c r="A242" t="s">
        <v>1</v>
      </c>
      <c r="B242" t="s">
        <v>62</v>
      </c>
      <c r="C242">
        <v>32</v>
      </c>
      <c r="D242">
        <v>13</v>
      </c>
      <c r="E242" t="s">
        <v>423</v>
      </c>
      <c r="F242">
        <v>9</v>
      </c>
      <c r="G242">
        <v>134</v>
      </c>
      <c r="H242">
        <v>2000</v>
      </c>
      <c r="I242" t="s">
        <v>53</v>
      </c>
      <c r="J242">
        <v>2</v>
      </c>
      <c r="K242">
        <v>4.51</v>
      </c>
      <c r="L242">
        <v>11</v>
      </c>
      <c r="M242">
        <v>11</v>
      </c>
      <c r="N242">
        <v>23</v>
      </c>
      <c r="O242" t="s">
        <v>539</v>
      </c>
      <c r="P242">
        <v>1050</v>
      </c>
    </row>
    <row r="243" spans="1:16" x14ac:dyDescent="0.25">
      <c r="A243" t="s">
        <v>1</v>
      </c>
      <c r="B243" t="s">
        <v>62</v>
      </c>
      <c r="C243">
        <v>13</v>
      </c>
      <c r="D243">
        <v>8</v>
      </c>
      <c r="E243" t="s">
        <v>421</v>
      </c>
      <c r="F243">
        <v>6</v>
      </c>
      <c r="G243">
        <v>116</v>
      </c>
      <c r="H243">
        <v>2200</v>
      </c>
      <c r="I243" t="s">
        <v>150</v>
      </c>
      <c r="J243">
        <v>2</v>
      </c>
      <c r="K243">
        <v>18.010000000000002</v>
      </c>
      <c r="L243">
        <v>29</v>
      </c>
      <c r="M243">
        <v>10</v>
      </c>
      <c r="N243">
        <v>23</v>
      </c>
      <c r="O243" t="s">
        <v>461</v>
      </c>
      <c r="P243">
        <v>1051</v>
      </c>
    </row>
    <row r="244" spans="1:16" x14ac:dyDescent="0.25">
      <c r="A244" t="s">
        <v>1</v>
      </c>
      <c r="B244" t="s">
        <v>62</v>
      </c>
      <c r="C244">
        <v>27</v>
      </c>
      <c r="D244">
        <v>14</v>
      </c>
      <c r="E244" t="s">
        <v>422</v>
      </c>
      <c r="F244">
        <v>6</v>
      </c>
      <c r="G244">
        <v>135</v>
      </c>
      <c r="H244">
        <v>1600</v>
      </c>
      <c r="I244" t="s">
        <v>53</v>
      </c>
      <c r="J244">
        <v>1</v>
      </c>
      <c r="K244">
        <v>36.64</v>
      </c>
      <c r="L244">
        <v>1</v>
      </c>
      <c r="M244">
        <v>10</v>
      </c>
      <c r="N244">
        <v>23</v>
      </c>
      <c r="O244" t="s">
        <v>441</v>
      </c>
      <c r="P244">
        <v>1040</v>
      </c>
    </row>
    <row r="245" spans="1:16" x14ac:dyDescent="0.25">
      <c r="A245" t="s">
        <v>68</v>
      </c>
      <c r="B245" t="s">
        <v>69</v>
      </c>
      <c r="C245">
        <v>5.5</v>
      </c>
      <c r="D245">
        <v>2</v>
      </c>
      <c r="E245" t="s">
        <v>422</v>
      </c>
      <c r="F245">
        <v>7</v>
      </c>
      <c r="G245">
        <v>135</v>
      </c>
      <c r="H245">
        <v>1650</v>
      </c>
      <c r="I245" t="s">
        <v>13</v>
      </c>
      <c r="J245">
        <v>1</v>
      </c>
      <c r="K245">
        <v>41.11</v>
      </c>
      <c r="L245">
        <v>10</v>
      </c>
      <c r="M245">
        <v>9</v>
      </c>
      <c r="N245">
        <v>25</v>
      </c>
      <c r="O245" t="s">
        <v>450</v>
      </c>
      <c r="P245">
        <v>1130</v>
      </c>
    </row>
    <row r="246" spans="1:16" x14ac:dyDescent="0.25">
      <c r="A246" t="s">
        <v>68</v>
      </c>
      <c r="B246" t="s">
        <v>69</v>
      </c>
      <c r="C246">
        <v>7.5</v>
      </c>
      <c r="D246">
        <v>4</v>
      </c>
      <c r="E246" t="s">
        <v>420</v>
      </c>
      <c r="F246">
        <v>4</v>
      </c>
      <c r="G246">
        <v>117</v>
      </c>
      <c r="H246">
        <v>1650</v>
      </c>
      <c r="I246" t="s">
        <v>121</v>
      </c>
      <c r="J246">
        <v>1</v>
      </c>
      <c r="K246">
        <v>39.26</v>
      </c>
      <c r="L246">
        <v>7</v>
      </c>
      <c r="M246">
        <v>5</v>
      </c>
      <c r="N246">
        <v>25</v>
      </c>
      <c r="O246" t="s">
        <v>450</v>
      </c>
      <c r="P246">
        <v>1128</v>
      </c>
    </row>
    <row r="247" spans="1:16" x14ac:dyDescent="0.25">
      <c r="A247" t="s">
        <v>68</v>
      </c>
      <c r="B247" t="s">
        <v>69</v>
      </c>
      <c r="C247">
        <v>4.7</v>
      </c>
      <c r="D247">
        <v>2</v>
      </c>
      <c r="E247" t="s">
        <v>421</v>
      </c>
      <c r="F247">
        <v>1</v>
      </c>
      <c r="G247">
        <v>135</v>
      </c>
      <c r="H247">
        <v>1650</v>
      </c>
      <c r="I247" t="s">
        <v>53</v>
      </c>
      <c r="J247">
        <v>1</v>
      </c>
      <c r="K247">
        <v>39.549999999999997</v>
      </c>
      <c r="L247">
        <v>9</v>
      </c>
      <c r="M247">
        <v>4</v>
      </c>
      <c r="N247">
        <v>25</v>
      </c>
      <c r="O247" t="s">
        <v>450</v>
      </c>
      <c r="P247">
        <v>1131</v>
      </c>
    </row>
    <row r="248" spans="1:16" x14ac:dyDescent="0.25">
      <c r="A248" t="s">
        <v>68</v>
      </c>
      <c r="B248" t="s">
        <v>69</v>
      </c>
      <c r="C248">
        <v>7.3</v>
      </c>
      <c r="D248">
        <v>6</v>
      </c>
      <c r="E248" t="s">
        <v>422</v>
      </c>
      <c r="F248">
        <v>8</v>
      </c>
      <c r="G248">
        <v>119</v>
      </c>
      <c r="H248">
        <v>1650</v>
      </c>
      <c r="I248" t="s">
        <v>63</v>
      </c>
      <c r="J248">
        <v>1</v>
      </c>
      <c r="K248">
        <v>39.25</v>
      </c>
      <c r="L248">
        <v>19</v>
      </c>
      <c r="M248">
        <v>3</v>
      </c>
      <c r="N248">
        <v>25</v>
      </c>
      <c r="O248" t="s">
        <v>455</v>
      </c>
      <c r="P248">
        <v>1132</v>
      </c>
    </row>
    <row r="249" spans="1:16" x14ac:dyDescent="0.25">
      <c r="A249" t="s">
        <v>68</v>
      </c>
      <c r="B249" t="s">
        <v>69</v>
      </c>
      <c r="C249">
        <v>9.1999999999999993</v>
      </c>
      <c r="D249">
        <v>4</v>
      </c>
      <c r="E249" t="s">
        <v>422</v>
      </c>
      <c r="F249">
        <v>8</v>
      </c>
      <c r="G249">
        <v>119</v>
      </c>
      <c r="H249">
        <v>1650</v>
      </c>
      <c r="I249" t="s">
        <v>116</v>
      </c>
      <c r="J249">
        <v>1</v>
      </c>
      <c r="K249">
        <v>39.97</v>
      </c>
      <c r="L249">
        <v>19</v>
      </c>
      <c r="M249">
        <v>2</v>
      </c>
      <c r="N249">
        <v>25</v>
      </c>
      <c r="O249" t="s">
        <v>455</v>
      </c>
      <c r="P249">
        <v>1133</v>
      </c>
    </row>
    <row r="250" spans="1:16" x14ac:dyDescent="0.25">
      <c r="A250" t="s">
        <v>68</v>
      </c>
      <c r="B250" t="s">
        <v>69</v>
      </c>
      <c r="C250">
        <v>4.8</v>
      </c>
      <c r="D250">
        <v>6</v>
      </c>
      <c r="E250" t="s">
        <v>421</v>
      </c>
      <c r="F250">
        <v>2</v>
      </c>
      <c r="G250">
        <v>120</v>
      </c>
      <c r="H250">
        <v>1650</v>
      </c>
      <c r="I250" t="s">
        <v>38</v>
      </c>
      <c r="J250">
        <v>1</v>
      </c>
      <c r="K250">
        <v>40.51</v>
      </c>
      <c r="L250">
        <v>5</v>
      </c>
      <c r="M250">
        <v>2</v>
      </c>
      <c r="N250">
        <v>25</v>
      </c>
      <c r="O250" t="s">
        <v>450</v>
      </c>
      <c r="P250">
        <v>1142</v>
      </c>
    </row>
    <row r="251" spans="1:16" x14ac:dyDescent="0.25">
      <c r="A251" t="s">
        <v>68</v>
      </c>
      <c r="B251" t="s">
        <v>69</v>
      </c>
      <c r="C251">
        <v>9.8000000000000007</v>
      </c>
      <c r="D251">
        <v>3</v>
      </c>
      <c r="E251" t="s">
        <v>422</v>
      </c>
      <c r="F251">
        <v>11</v>
      </c>
      <c r="G251">
        <v>118</v>
      </c>
      <c r="H251">
        <v>1800</v>
      </c>
      <c r="I251" t="s">
        <v>58</v>
      </c>
      <c r="J251">
        <v>1</v>
      </c>
      <c r="K251">
        <v>49.69</v>
      </c>
      <c r="L251">
        <v>8</v>
      </c>
      <c r="M251">
        <v>1</v>
      </c>
      <c r="N251">
        <v>25</v>
      </c>
      <c r="O251" t="s">
        <v>450</v>
      </c>
      <c r="P251">
        <v>1133</v>
      </c>
    </row>
    <row r="252" spans="1:16" x14ac:dyDescent="0.25">
      <c r="A252" t="s">
        <v>68</v>
      </c>
      <c r="B252" t="s">
        <v>69</v>
      </c>
      <c r="C252">
        <v>4.7</v>
      </c>
      <c r="D252">
        <v>9</v>
      </c>
      <c r="E252" t="s">
        <v>420</v>
      </c>
      <c r="F252">
        <v>9</v>
      </c>
      <c r="G252">
        <v>120</v>
      </c>
      <c r="H252">
        <v>1800</v>
      </c>
      <c r="I252" t="s">
        <v>38</v>
      </c>
      <c r="J252">
        <v>1</v>
      </c>
      <c r="K252">
        <v>49.77</v>
      </c>
      <c r="L252">
        <v>6</v>
      </c>
      <c r="M252">
        <v>11</v>
      </c>
      <c r="N252">
        <v>24</v>
      </c>
      <c r="O252" t="s">
        <v>450</v>
      </c>
      <c r="P252">
        <v>1123</v>
      </c>
    </row>
    <row r="253" spans="1:16" x14ac:dyDescent="0.25">
      <c r="A253" t="s">
        <v>68</v>
      </c>
      <c r="B253" t="s">
        <v>69</v>
      </c>
      <c r="C253">
        <v>10</v>
      </c>
      <c r="D253">
        <v>10</v>
      </c>
      <c r="E253" t="s">
        <v>423</v>
      </c>
      <c r="F253">
        <v>12</v>
      </c>
      <c r="G253">
        <v>126</v>
      </c>
      <c r="H253">
        <v>1600</v>
      </c>
      <c r="I253" t="s">
        <v>49</v>
      </c>
      <c r="J253">
        <v>1</v>
      </c>
      <c r="K253">
        <v>35.46</v>
      </c>
      <c r="L253">
        <v>1</v>
      </c>
      <c r="M253">
        <v>7</v>
      </c>
      <c r="N253">
        <v>24</v>
      </c>
      <c r="O253" t="s">
        <v>518</v>
      </c>
      <c r="P253">
        <v>1145</v>
      </c>
    </row>
    <row r="254" spans="1:16" x14ac:dyDescent="0.25">
      <c r="A254" t="s">
        <v>68</v>
      </c>
      <c r="B254" t="s">
        <v>69</v>
      </c>
      <c r="C254">
        <v>6.2</v>
      </c>
      <c r="D254">
        <v>4</v>
      </c>
      <c r="E254" t="s">
        <v>422</v>
      </c>
      <c r="F254">
        <v>7</v>
      </c>
      <c r="G254">
        <v>125</v>
      </c>
      <c r="H254">
        <v>1800</v>
      </c>
      <c r="I254" t="s">
        <v>63</v>
      </c>
      <c r="J254">
        <v>1</v>
      </c>
      <c r="K254">
        <v>49.78</v>
      </c>
      <c r="L254">
        <v>15</v>
      </c>
      <c r="M254">
        <v>5</v>
      </c>
      <c r="N254">
        <v>24</v>
      </c>
      <c r="O254" t="s">
        <v>461</v>
      </c>
      <c r="P254">
        <v>1138</v>
      </c>
    </row>
    <row r="255" spans="1:16" x14ac:dyDescent="0.25">
      <c r="A255" t="s">
        <v>68</v>
      </c>
      <c r="B255" t="s">
        <v>69</v>
      </c>
      <c r="C255">
        <v>5</v>
      </c>
      <c r="D255">
        <v>7</v>
      </c>
      <c r="E255" t="s">
        <v>422</v>
      </c>
      <c r="F255">
        <v>2</v>
      </c>
      <c r="G255">
        <v>129</v>
      </c>
      <c r="H255">
        <v>1650</v>
      </c>
      <c r="I255" t="s">
        <v>13</v>
      </c>
      <c r="J255">
        <v>1</v>
      </c>
      <c r="K255">
        <v>41.39</v>
      </c>
      <c r="L255">
        <v>17</v>
      </c>
      <c r="M255">
        <v>4</v>
      </c>
      <c r="N255">
        <v>24</v>
      </c>
      <c r="O255" t="s">
        <v>461</v>
      </c>
      <c r="P255">
        <v>1124</v>
      </c>
    </row>
    <row r="256" spans="1:16" x14ac:dyDescent="0.25">
      <c r="A256" t="s">
        <v>68</v>
      </c>
      <c r="B256" t="s">
        <v>69</v>
      </c>
      <c r="C256">
        <v>5.5</v>
      </c>
      <c r="D256">
        <v>3</v>
      </c>
      <c r="E256" t="s">
        <v>422</v>
      </c>
      <c r="F256">
        <v>9</v>
      </c>
      <c r="G256">
        <v>128</v>
      </c>
      <c r="H256">
        <v>1650</v>
      </c>
      <c r="I256" t="s">
        <v>19</v>
      </c>
      <c r="J256">
        <v>1</v>
      </c>
      <c r="K256">
        <v>40.46</v>
      </c>
      <c r="L256">
        <v>27</v>
      </c>
      <c r="M256">
        <v>3</v>
      </c>
      <c r="N256">
        <v>24</v>
      </c>
      <c r="O256" t="s">
        <v>450</v>
      </c>
      <c r="P256">
        <v>1124</v>
      </c>
    </row>
    <row r="257" spans="1:16" x14ac:dyDescent="0.25">
      <c r="A257" t="s">
        <v>68</v>
      </c>
      <c r="B257" t="s">
        <v>69</v>
      </c>
      <c r="C257">
        <v>4.9000000000000004</v>
      </c>
      <c r="D257">
        <v>7</v>
      </c>
      <c r="E257" t="s">
        <v>421</v>
      </c>
      <c r="F257">
        <v>6</v>
      </c>
      <c r="G257">
        <v>130</v>
      </c>
      <c r="H257">
        <v>1650</v>
      </c>
      <c r="I257" t="s">
        <v>19</v>
      </c>
      <c r="J257">
        <v>1</v>
      </c>
      <c r="K257">
        <v>41.44</v>
      </c>
      <c r="L257">
        <v>6</v>
      </c>
      <c r="M257">
        <v>3</v>
      </c>
      <c r="N257">
        <v>24</v>
      </c>
      <c r="O257" t="s">
        <v>455</v>
      </c>
      <c r="P257">
        <v>1149</v>
      </c>
    </row>
    <row r="258" spans="1:16" x14ac:dyDescent="0.25">
      <c r="A258" t="s">
        <v>68</v>
      </c>
      <c r="B258" t="s">
        <v>69</v>
      </c>
      <c r="C258">
        <v>14</v>
      </c>
      <c r="D258">
        <v>7</v>
      </c>
      <c r="E258" t="s">
        <v>422</v>
      </c>
      <c r="F258">
        <v>6</v>
      </c>
      <c r="G258">
        <v>131</v>
      </c>
      <c r="H258">
        <v>1400</v>
      </c>
      <c r="I258" t="s">
        <v>63</v>
      </c>
      <c r="J258">
        <v>1</v>
      </c>
      <c r="K258">
        <v>22.46</v>
      </c>
      <c r="L258">
        <v>12</v>
      </c>
      <c r="M258">
        <v>2</v>
      </c>
      <c r="N258">
        <v>24</v>
      </c>
      <c r="O258" t="s">
        <v>434</v>
      </c>
      <c r="P258">
        <v>1134</v>
      </c>
    </row>
    <row r="259" spans="1:16" x14ac:dyDescent="0.25">
      <c r="A259" t="s">
        <v>68</v>
      </c>
      <c r="B259" t="s">
        <v>69</v>
      </c>
      <c r="C259">
        <v>6.4</v>
      </c>
      <c r="D259">
        <v>2</v>
      </c>
      <c r="E259" t="s">
        <v>423</v>
      </c>
      <c r="F259">
        <v>11</v>
      </c>
      <c r="G259">
        <v>130</v>
      </c>
      <c r="H259">
        <v>1650</v>
      </c>
      <c r="I259" t="s">
        <v>63</v>
      </c>
      <c r="J259">
        <v>1</v>
      </c>
      <c r="K259">
        <v>40.83</v>
      </c>
      <c r="L259">
        <v>17</v>
      </c>
      <c r="M259">
        <v>1</v>
      </c>
      <c r="N259">
        <v>24</v>
      </c>
      <c r="O259" t="s">
        <v>461</v>
      </c>
      <c r="P259">
        <v>1126</v>
      </c>
    </row>
    <row r="260" spans="1:16" x14ac:dyDescent="0.25">
      <c r="A260" t="s">
        <v>68</v>
      </c>
      <c r="B260" t="s">
        <v>69</v>
      </c>
      <c r="C260">
        <v>2.4</v>
      </c>
      <c r="D260">
        <v>8</v>
      </c>
      <c r="E260" t="s">
        <v>422</v>
      </c>
      <c r="F260">
        <v>3</v>
      </c>
      <c r="G260">
        <v>124</v>
      </c>
      <c r="H260">
        <v>1650</v>
      </c>
      <c r="I260" t="s">
        <v>471</v>
      </c>
      <c r="J260">
        <v>1</v>
      </c>
      <c r="K260">
        <v>41.02</v>
      </c>
      <c r="L260">
        <v>29</v>
      </c>
      <c r="M260">
        <v>12</v>
      </c>
      <c r="N260">
        <v>23</v>
      </c>
      <c r="O260" t="s">
        <v>445</v>
      </c>
      <c r="P260">
        <v>1132</v>
      </c>
    </row>
    <row r="261" spans="1:16" x14ac:dyDescent="0.25">
      <c r="A261" t="s">
        <v>68</v>
      </c>
      <c r="B261" t="s">
        <v>69</v>
      </c>
      <c r="C261">
        <v>3.2</v>
      </c>
      <c r="D261">
        <v>2</v>
      </c>
      <c r="E261" t="s">
        <v>423</v>
      </c>
      <c r="F261">
        <v>9</v>
      </c>
      <c r="G261">
        <v>125</v>
      </c>
      <c r="H261">
        <v>1650</v>
      </c>
      <c r="I261" t="s">
        <v>396</v>
      </c>
      <c r="J261">
        <v>1</v>
      </c>
      <c r="K261">
        <v>40.92</v>
      </c>
      <c r="L261">
        <v>6</v>
      </c>
      <c r="M261">
        <v>12</v>
      </c>
      <c r="N261">
        <v>23</v>
      </c>
      <c r="O261" t="s">
        <v>450</v>
      </c>
      <c r="P261">
        <v>1128</v>
      </c>
    </row>
    <row r="262" spans="1:16" x14ac:dyDescent="0.25">
      <c r="A262" t="s">
        <v>68</v>
      </c>
      <c r="B262" t="s">
        <v>69</v>
      </c>
      <c r="C262">
        <v>3.1</v>
      </c>
      <c r="D262">
        <v>1</v>
      </c>
      <c r="E262" t="s">
        <v>422</v>
      </c>
      <c r="F262">
        <v>7</v>
      </c>
      <c r="G262">
        <v>117</v>
      </c>
      <c r="H262">
        <v>1650</v>
      </c>
      <c r="I262" t="s">
        <v>63</v>
      </c>
      <c r="J262">
        <v>1</v>
      </c>
      <c r="K262">
        <v>39.81</v>
      </c>
      <c r="L262">
        <v>22</v>
      </c>
      <c r="M262">
        <v>11</v>
      </c>
      <c r="N262">
        <v>23</v>
      </c>
      <c r="O262" t="s">
        <v>461</v>
      </c>
      <c r="P262">
        <v>1130</v>
      </c>
    </row>
    <row r="263" spans="1:16" x14ac:dyDescent="0.25">
      <c r="A263" t="s">
        <v>68</v>
      </c>
      <c r="B263" t="s">
        <v>69</v>
      </c>
      <c r="C263">
        <v>6</v>
      </c>
      <c r="D263">
        <v>5</v>
      </c>
      <c r="E263" t="s">
        <v>422</v>
      </c>
      <c r="F263">
        <v>9</v>
      </c>
      <c r="G263">
        <v>118</v>
      </c>
      <c r="H263">
        <v>1800</v>
      </c>
      <c r="I263" t="s">
        <v>63</v>
      </c>
      <c r="J263">
        <v>1</v>
      </c>
      <c r="K263">
        <v>48.87</v>
      </c>
      <c r="L263">
        <v>8</v>
      </c>
      <c r="M263">
        <v>11</v>
      </c>
      <c r="N263">
        <v>23</v>
      </c>
      <c r="O263" t="s">
        <v>450</v>
      </c>
      <c r="P263">
        <v>1136</v>
      </c>
    </row>
    <row r="264" spans="1:16" x14ac:dyDescent="0.25">
      <c r="A264" t="s">
        <v>68</v>
      </c>
      <c r="B264" t="s">
        <v>74</v>
      </c>
      <c r="C264">
        <v>8.6999999999999993</v>
      </c>
      <c r="D264">
        <v>4</v>
      </c>
      <c r="E264" t="s">
        <v>423</v>
      </c>
      <c r="F264">
        <v>6</v>
      </c>
      <c r="G264">
        <v>135</v>
      </c>
      <c r="H264">
        <v>1650</v>
      </c>
      <c r="I264" t="s">
        <v>38</v>
      </c>
      <c r="J264">
        <v>1</v>
      </c>
      <c r="K264">
        <v>41.25</v>
      </c>
      <c r="L264">
        <v>10</v>
      </c>
      <c r="M264">
        <v>9</v>
      </c>
      <c r="N264">
        <v>25</v>
      </c>
      <c r="O264" t="s">
        <v>450</v>
      </c>
      <c r="P264">
        <v>1139</v>
      </c>
    </row>
    <row r="265" spans="1:16" x14ac:dyDescent="0.25">
      <c r="A265" t="s">
        <v>68</v>
      </c>
      <c r="B265" t="s">
        <v>74</v>
      </c>
      <c r="C265">
        <v>8.4</v>
      </c>
      <c r="D265">
        <v>4</v>
      </c>
      <c r="E265" t="s">
        <v>422</v>
      </c>
      <c r="F265">
        <v>1</v>
      </c>
      <c r="G265">
        <v>121</v>
      </c>
      <c r="H265">
        <v>1650</v>
      </c>
      <c r="I265" t="s">
        <v>101</v>
      </c>
      <c r="J265">
        <v>1</v>
      </c>
      <c r="K265">
        <v>39.43</v>
      </c>
      <c r="L265">
        <v>25</v>
      </c>
      <c r="M265">
        <v>6</v>
      </c>
      <c r="N265">
        <v>25</v>
      </c>
      <c r="O265" t="s">
        <v>461</v>
      </c>
      <c r="P265">
        <v>1147</v>
      </c>
    </row>
    <row r="266" spans="1:16" x14ac:dyDescent="0.25">
      <c r="A266" t="s">
        <v>68</v>
      </c>
      <c r="B266" t="s">
        <v>74</v>
      </c>
      <c r="C266">
        <v>21</v>
      </c>
      <c r="D266">
        <v>5</v>
      </c>
      <c r="E266" t="s">
        <v>421</v>
      </c>
      <c r="F266">
        <v>6</v>
      </c>
      <c r="G266">
        <v>120</v>
      </c>
      <c r="H266">
        <v>1800</v>
      </c>
      <c r="I266" t="s">
        <v>101</v>
      </c>
      <c r="J266">
        <v>1</v>
      </c>
      <c r="K266">
        <v>52.15</v>
      </c>
      <c r="L266">
        <v>4</v>
      </c>
      <c r="M266">
        <v>6</v>
      </c>
      <c r="N266">
        <v>25</v>
      </c>
      <c r="O266" t="s">
        <v>450</v>
      </c>
      <c r="P266">
        <v>1143</v>
      </c>
    </row>
    <row r="267" spans="1:16" x14ac:dyDescent="0.25">
      <c r="A267" t="s">
        <v>68</v>
      </c>
      <c r="B267" t="s">
        <v>74</v>
      </c>
      <c r="C267">
        <v>12</v>
      </c>
      <c r="D267">
        <v>8</v>
      </c>
      <c r="E267" t="s">
        <v>422</v>
      </c>
      <c r="F267">
        <v>6</v>
      </c>
      <c r="G267">
        <v>122</v>
      </c>
      <c r="H267">
        <v>1650</v>
      </c>
      <c r="I267" t="s">
        <v>101</v>
      </c>
      <c r="J267">
        <v>1</v>
      </c>
      <c r="K267">
        <v>40.35</v>
      </c>
      <c r="L267">
        <v>21</v>
      </c>
      <c r="M267">
        <v>5</v>
      </c>
      <c r="N267">
        <v>25</v>
      </c>
      <c r="O267" t="s">
        <v>461</v>
      </c>
      <c r="P267">
        <v>1154</v>
      </c>
    </row>
    <row r="268" spans="1:16" x14ac:dyDescent="0.25">
      <c r="A268" t="s">
        <v>68</v>
      </c>
      <c r="B268" t="s">
        <v>74</v>
      </c>
      <c r="C268">
        <v>21</v>
      </c>
      <c r="D268">
        <v>4</v>
      </c>
      <c r="E268" t="s">
        <v>423</v>
      </c>
      <c r="F268">
        <v>9</v>
      </c>
      <c r="G268">
        <v>121</v>
      </c>
      <c r="H268">
        <v>1650</v>
      </c>
      <c r="I268" t="s">
        <v>101</v>
      </c>
      <c r="J268">
        <v>1</v>
      </c>
      <c r="K268">
        <v>39.270000000000003</v>
      </c>
      <c r="L268">
        <v>30</v>
      </c>
      <c r="M268">
        <v>4</v>
      </c>
      <c r="N268">
        <v>25</v>
      </c>
      <c r="O268" t="s">
        <v>445</v>
      </c>
      <c r="P268">
        <v>1135</v>
      </c>
    </row>
    <row r="269" spans="1:16" x14ac:dyDescent="0.25">
      <c r="A269" t="s">
        <v>68</v>
      </c>
      <c r="B269" t="s">
        <v>74</v>
      </c>
      <c r="C269">
        <v>23</v>
      </c>
      <c r="D269">
        <v>7</v>
      </c>
      <c r="E269" t="s">
        <v>423</v>
      </c>
      <c r="F269">
        <v>12</v>
      </c>
      <c r="G269">
        <v>118</v>
      </c>
      <c r="H269">
        <v>1650</v>
      </c>
      <c r="I269" t="s">
        <v>49</v>
      </c>
      <c r="J269">
        <v>1</v>
      </c>
      <c r="K269">
        <v>40.01</v>
      </c>
      <c r="L269">
        <v>16</v>
      </c>
      <c r="M269">
        <v>4</v>
      </c>
      <c r="N269">
        <v>25</v>
      </c>
      <c r="O269" t="s">
        <v>455</v>
      </c>
      <c r="P269">
        <v>1143</v>
      </c>
    </row>
    <row r="270" spans="1:16" x14ac:dyDescent="0.25">
      <c r="A270" t="s">
        <v>68</v>
      </c>
      <c r="B270" t="s">
        <v>74</v>
      </c>
      <c r="C270">
        <v>7.5</v>
      </c>
      <c r="D270">
        <v>2</v>
      </c>
      <c r="E270" t="s">
        <v>421</v>
      </c>
      <c r="F270">
        <v>1</v>
      </c>
      <c r="G270">
        <v>119</v>
      </c>
      <c r="H270">
        <v>1650</v>
      </c>
      <c r="I270" t="s">
        <v>49</v>
      </c>
      <c r="J270">
        <v>1</v>
      </c>
      <c r="K270">
        <v>39.01</v>
      </c>
      <c r="L270">
        <v>19</v>
      </c>
      <c r="M270">
        <v>3</v>
      </c>
      <c r="N270">
        <v>25</v>
      </c>
      <c r="O270" t="s">
        <v>455</v>
      </c>
      <c r="P270">
        <v>1152</v>
      </c>
    </row>
    <row r="271" spans="1:16" x14ac:dyDescent="0.25">
      <c r="A271" t="s">
        <v>68</v>
      </c>
      <c r="B271" t="s">
        <v>74</v>
      </c>
      <c r="C271">
        <v>5</v>
      </c>
      <c r="D271">
        <v>1</v>
      </c>
      <c r="E271" t="s">
        <v>421</v>
      </c>
      <c r="F271">
        <v>2</v>
      </c>
      <c r="G271">
        <v>131</v>
      </c>
      <c r="H271">
        <v>1650</v>
      </c>
      <c r="I271" t="s">
        <v>93</v>
      </c>
      <c r="J271">
        <v>1</v>
      </c>
      <c r="K271">
        <v>40.18</v>
      </c>
      <c r="L271">
        <v>26</v>
      </c>
      <c r="M271">
        <v>2</v>
      </c>
      <c r="N271">
        <v>25</v>
      </c>
      <c r="O271" t="s">
        <v>461</v>
      </c>
      <c r="P271">
        <v>1148</v>
      </c>
    </row>
    <row r="272" spans="1:16" x14ac:dyDescent="0.25">
      <c r="A272" t="s">
        <v>68</v>
      </c>
      <c r="B272" t="s">
        <v>74</v>
      </c>
      <c r="C272">
        <v>10</v>
      </c>
      <c r="D272">
        <v>2</v>
      </c>
      <c r="E272" t="s">
        <v>423</v>
      </c>
      <c r="F272">
        <v>10</v>
      </c>
      <c r="G272">
        <v>132</v>
      </c>
      <c r="H272">
        <v>1650</v>
      </c>
      <c r="I272" t="s">
        <v>38</v>
      </c>
      <c r="J272">
        <v>1</v>
      </c>
      <c r="K272">
        <v>40.65</v>
      </c>
      <c r="L272">
        <v>22</v>
      </c>
      <c r="M272">
        <v>1</v>
      </c>
      <c r="N272">
        <v>25</v>
      </c>
      <c r="O272" t="s">
        <v>461</v>
      </c>
      <c r="P272">
        <v>1151</v>
      </c>
    </row>
    <row r="273" spans="1:16" x14ac:dyDescent="0.25">
      <c r="A273" t="s">
        <v>68</v>
      </c>
      <c r="B273" t="s">
        <v>74</v>
      </c>
      <c r="C273">
        <v>5.5</v>
      </c>
      <c r="D273">
        <v>4</v>
      </c>
      <c r="E273" t="s">
        <v>421</v>
      </c>
      <c r="F273">
        <v>1</v>
      </c>
      <c r="G273">
        <v>131</v>
      </c>
      <c r="H273">
        <v>1650</v>
      </c>
      <c r="I273" t="s">
        <v>63</v>
      </c>
      <c r="J273">
        <v>1</v>
      </c>
      <c r="K273">
        <v>41.02</v>
      </c>
      <c r="L273">
        <v>11</v>
      </c>
      <c r="M273">
        <v>12</v>
      </c>
      <c r="N273">
        <v>24</v>
      </c>
      <c r="O273" t="s">
        <v>455</v>
      </c>
      <c r="P273">
        <v>1137</v>
      </c>
    </row>
    <row r="274" spans="1:16" x14ac:dyDescent="0.25">
      <c r="A274" t="s">
        <v>68</v>
      </c>
      <c r="B274" t="s">
        <v>74</v>
      </c>
      <c r="C274">
        <v>11</v>
      </c>
      <c r="D274">
        <v>3</v>
      </c>
      <c r="E274" t="s">
        <v>423</v>
      </c>
      <c r="F274">
        <v>10</v>
      </c>
      <c r="G274">
        <v>131</v>
      </c>
      <c r="H274">
        <v>1650</v>
      </c>
      <c r="I274" t="s">
        <v>38</v>
      </c>
      <c r="J274">
        <v>1</v>
      </c>
      <c r="K274">
        <v>39.85</v>
      </c>
      <c r="L274">
        <v>20</v>
      </c>
      <c r="M274">
        <v>11</v>
      </c>
      <c r="N274">
        <v>24</v>
      </c>
      <c r="O274" t="s">
        <v>461</v>
      </c>
      <c r="P274">
        <v>1137</v>
      </c>
    </row>
    <row r="275" spans="1:16" x14ac:dyDescent="0.25">
      <c r="A275" t="s">
        <v>68</v>
      </c>
      <c r="B275" t="s">
        <v>74</v>
      </c>
      <c r="C275">
        <v>5.4</v>
      </c>
      <c r="D275">
        <v>1</v>
      </c>
      <c r="E275" t="s">
        <v>421</v>
      </c>
      <c r="F275">
        <v>1</v>
      </c>
      <c r="G275">
        <v>123</v>
      </c>
      <c r="H275">
        <v>1650</v>
      </c>
      <c r="I275" t="s">
        <v>38</v>
      </c>
      <c r="J275">
        <v>1</v>
      </c>
      <c r="K275">
        <v>40.380000000000003</v>
      </c>
      <c r="L275">
        <v>27</v>
      </c>
      <c r="M275">
        <v>10</v>
      </c>
      <c r="N275">
        <v>24</v>
      </c>
      <c r="O275" t="s">
        <v>461</v>
      </c>
      <c r="P275">
        <v>1130</v>
      </c>
    </row>
    <row r="276" spans="1:16" x14ac:dyDescent="0.25">
      <c r="A276" t="s">
        <v>68</v>
      </c>
      <c r="B276" t="s">
        <v>74</v>
      </c>
      <c r="C276">
        <v>4.9000000000000004</v>
      </c>
      <c r="D276">
        <v>3</v>
      </c>
      <c r="E276" t="s">
        <v>422</v>
      </c>
      <c r="F276">
        <v>6</v>
      </c>
      <c r="G276">
        <v>123</v>
      </c>
      <c r="H276">
        <v>1650</v>
      </c>
      <c r="I276" t="s">
        <v>63</v>
      </c>
      <c r="J276">
        <v>1</v>
      </c>
      <c r="K276">
        <v>40.26</v>
      </c>
      <c r="L276">
        <v>4</v>
      </c>
      <c r="M276">
        <v>7</v>
      </c>
      <c r="N276">
        <v>24</v>
      </c>
      <c r="O276" t="s">
        <v>450</v>
      </c>
      <c r="P276">
        <v>1125</v>
      </c>
    </row>
    <row r="277" spans="1:16" x14ac:dyDescent="0.25">
      <c r="A277" t="s">
        <v>68</v>
      </c>
      <c r="B277" t="s">
        <v>74</v>
      </c>
      <c r="C277">
        <v>7.5</v>
      </c>
      <c r="D277">
        <v>2</v>
      </c>
      <c r="E277" t="s">
        <v>421</v>
      </c>
      <c r="F277">
        <v>1</v>
      </c>
      <c r="G277">
        <v>123</v>
      </c>
      <c r="H277">
        <v>1650</v>
      </c>
      <c r="I277" t="s">
        <v>63</v>
      </c>
      <c r="J277">
        <v>1</v>
      </c>
      <c r="K277">
        <v>41.59</v>
      </c>
      <c r="L277">
        <v>5</v>
      </c>
      <c r="M277">
        <v>6</v>
      </c>
      <c r="N277">
        <v>24</v>
      </c>
      <c r="O277" t="s">
        <v>450</v>
      </c>
      <c r="P277">
        <v>1115</v>
      </c>
    </row>
    <row r="278" spans="1:16" x14ac:dyDescent="0.25">
      <c r="A278" t="s">
        <v>68</v>
      </c>
      <c r="B278" t="s">
        <v>74</v>
      </c>
      <c r="C278">
        <v>18</v>
      </c>
      <c r="D278">
        <v>11</v>
      </c>
      <c r="E278" t="s">
        <v>421</v>
      </c>
      <c r="F278">
        <v>4</v>
      </c>
      <c r="G278">
        <v>124</v>
      </c>
      <c r="H278">
        <v>1400</v>
      </c>
      <c r="I278" t="s">
        <v>53</v>
      </c>
      <c r="J278">
        <v>1</v>
      </c>
      <c r="K278">
        <v>22.97</v>
      </c>
      <c r="L278">
        <v>11</v>
      </c>
      <c r="M278">
        <v>5</v>
      </c>
      <c r="N278">
        <v>24</v>
      </c>
      <c r="O278" t="s">
        <v>429</v>
      </c>
      <c r="P278">
        <v>1115</v>
      </c>
    </row>
    <row r="279" spans="1:16" x14ac:dyDescent="0.25">
      <c r="A279" t="s">
        <v>68</v>
      </c>
      <c r="B279" t="s">
        <v>74</v>
      </c>
      <c r="C279">
        <v>7.3</v>
      </c>
      <c r="D279">
        <v>5</v>
      </c>
      <c r="E279" t="s">
        <v>422</v>
      </c>
      <c r="F279">
        <v>7</v>
      </c>
      <c r="G279">
        <v>126</v>
      </c>
      <c r="H279">
        <v>1650</v>
      </c>
      <c r="I279" t="s">
        <v>13</v>
      </c>
      <c r="J279">
        <v>1</v>
      </c>
      <c r="K279">
        <v>41.24</v>
      </c>
      <c r="L279">
        <v>10</v>
      </c>
      <c r="M279">
        <v>4</v>
      </c>
      <c r="N279">
        <v>24</v>
      </c>
      <c r="O279" t="s">
        <v>455</v>
      </c>
      <c r="P279">
        <v>1107</v>
      </c>
    </row>
    <row r="280" spans="1:16" x14ac:dyDescent="0.25">
      <c r="A280" t="s">
        <v>68</v>
      </c>
      <c r="B280" t="s">
        <v>74</v>
      </c>
      <c r="C280">
        <v>3.3</v>
      </c>
      <c r="D280">
        <v>7</v>
      </c>
      <c r="E280" t="s">
        <v>421</v>
      </c>
      <c r="F280">
        <v>7</v>
      </c>
      <c r="G280">
        <v>127</v>
      </c>
      <c r="H280">
        <v>1650</v>
      </c>
      <c r="I280" t="s">
        <v>19</v>
      </c>
      <c r="J280">
        <v>1</v>
      </c>
      <c r="K280">
        <v>41.34</v>
      </c>
      <c r="L280">
        <v>13</v>
      </c>
      <c r="M280">
        <v>3</v>
      </c>
      <c r="N280">
        <v>24</v>
      </c>
      <c r="O280" t="s">
        <v>461</v>
      </c>
      <c r="P280">
        <v>1092</v>
      </c>
    </row>
    <row r="281" spans="1:16" x14ac:dyDescent="0.25">
      <c r="A281" t="s">
        <v>68</v>
      </c>
      <c r="B281" t="s">
        <v>74</v>
      </c>
      <c r="C281">
        <v>2.7</v>
      </c>
      <c r="D281">
        <v>2</v>
      </c>
      <c r="E281" t="s">
        <v>421</v>
      </c>
      <c r="F281">
        <v>4</v>
      </c>
      <c r="G281">
        <v>125</v>
      </c>
      <c r="H281">
        <v>1650</v>
      </c>
      <c r="I281" t="s">
        <v>19</v>
      </c>
      <c r="J281">
        <v>1</v>
      </c>
      <c r="K281">
        <v>42.02</v>
      </c>
      <c r="L281">
        <v>28</v>
      </c>
      <c r="M281">
        <v>2</v>
      </c>
      <c r="N281">
        <v>24</v>
      </c>
      <c r="O281" t="s">
        <v>450</v>
      </c>
      <c r="P281">
        <v>1085</v>
      </c>
    </row>
    <row r="282" spans="1:16" x14ac:dyDescent="0.25">
      <c r="A282" t="s">
        <v>68</v>
      </c>
      <c r="B282" t="s">
        <v>74</v>
      </c>
      <c r="C282">
        <v>4.2</v>
      </c>
      <c r="D282">
        <v>2</v>
      </c>
      <c r="E282" t="s">
        <v>422</v>
      </c>
      <c r="F282">
        <v>9</v>
      </c>
      <c r="G282">
        <v>123</v>
      </c>
      <c r="H282">
        <v>1650</v>
      </c>
      <c r="I282" t="s">
        <v>19</v>
      </c>
      <c r="J282">
        <v>1</v>
      </c>
      <c r="K282">
        <v>41.42</v>
      </c>
      <c r="L282">
        <v>7</v>
      </c>
      <c r="M282">
        <v>2</v>
      </c>
      <c r="N282">
        <v>24</v>
      </c>
      <c r="O282" t="s">
        <v>455</v>
      </c>
      <c r="P282">
        <v>1071</v>
      </c>
    </row>
    <row r="283" spans="1:16" x14ac:dyDescent="0.25">
      <c r="A283" t="s">
        <v>68</v>
      </c>
      <c r="B283" t="s">
        <v>74</v>
      </c>
      <c r="C283">
        <v>6.4</v>
      </c>
      <c r="D283">
        <v>5</v>
      </c>
      <c r="E283" t="s">
        <v>421</v>
      </c>
      <c r="F283">
        <v>4</v>
      </c>
      <c r="G283">
        <v>128</v>
      </c>
      <c r="H283">
        <v>1650</v>
      </c>
      <c r="I283" t="s">
        <v>49</v>
      </c>
      <c r="J283">
        <v>1</v>
      </c>
      <c r="K283">
        <v>40.94</v>
      </c>
      <c r="L283">
        <v>17</v>
      </c>
      <c r="M283">
        <v>1</v>
      </c>
      <c r="N283">
        <v>24</v>
      </c>
      <c r="O283" t="s">
        <v>461</v>
      </c>
      <c r="P283">
        <v>1093</v>
      </c>
    </row>
    <row r="284" spans="1:16" x14ac:dyDescent="0.25">
      <c r="A284" t="s">
        <v>68</v>
      </c>
      <c r="B284" t="s">
        <v>74</v>
      </c>
      <c r="C284">
        <v>10</v>
      </c>
      <c r="D284">
        <v>3</v>
      </c>
      <c r="E284" t="s">
        <v>420</v>
      </c>
      <c r="F284">
        <v>7</v>
      </c>
      <c r="G284">
        <v>127</v>
      </c>
      <c r="H284">
        <v>1650</v>
      </c>
      <c r="I284" t="s">
        <v>49</v>
      </c>
      <c r="J284">
        <v>1</v>
      </c>
      <c r="K284">
        <v>41.53</v>
      </c>
      <c r="L284">
        <v>22</v>
      </c>
      <c r="M284">
        <v>11</v>
      </c>
      <c r="N284">
        <v>23</v>
      </c>
      <c r="O284" t="s">
        <v>461</v>
      </c>
      <c r="P284">
        <v>1093</v>
      </c>
    </row>
    <row r="285" spans="1:16" x14ac:dyDescent="0.25">
      <c r="A285" t="s">
        <v>68</v>
      </c>
      <c r="B285" t="s">
        <v>74</v>
      </c>
      <c r="C285">
        <v>11</v>
      </c>
      <c r="D285">
        <v>8</v>
      </c>
      <c r="E285" t="s">
        <v>421</v>
      </c>
      <c r="F285">
        <v>4</v>
      </c>
      <c r="G285">
        <v>126</v>
      </c>
      <c r="H285">
        <v>1600</v>
      </c>
      <c r="I285" t="s">
        <v>53</v>
      </c>
      <c r="J285">
        <v>1</v>
      </c>
      <c r="K285">
        <v>35.729999999999997</v>
      </c>
      <c r="L285">
        <v>22</v>
      </c>
      <c r="M285">
        <v>10</v>
      </c>
      <c r="N285">
        <v>23</v>
      </c>
      <c r="O285" t="s">
        <v>506</v>
      </c>
      <c r="P285">
        <v>1093</v>
      </c>
    </row>
    <row r="286" spans="1:16" x14ac:dyDescent="0.25">
      <c r="A286" t="s">
        <v>68</v>
      </c>
      <c r="B286" t="s">
        <v>74</v>
      </c>
      <c r="C286">
        <v>7</v>
      </c>
      <c r="D286">
        <v>3</v>
      </c>
      <c r="E286" t="s">
        <v>420</v>
      </c>
      <c r="F286">
        <v>4</v>
      </c>
      <c r="G286">
        <v>126</v>
      </c>
      <c r="H286">
        <v>1650</v>
      </c>
      <c r="I286" t="s">
        <v>101</v>
      </c>
      <c r="J286">
        <v>1</v>
      </c>
      <c r="K286">
        <v>40.57</v>
      </c>
      <c r="L286">
        <v>13</v>
      </c>
      <c r="M286">
        <v>9</v>
      </c>
      <c r="N286">
        <v>23</v>
      </c>
      <c r="O286" t="s">
        <v>450</v>
      </c>
      <c r="P286">
        <v>1077</v>
      </c>
    </row>
    <row r="287" spans="1:16" x14ac:dyDescent="0.25">
      <c r="A287" t="s">
        <v>68</v>
      </c>
      <c r="B287" t="s">
        <v>79</v>
      </c>
      <c r="C287">
        <v>6.2</v>
      </c>
      <c r="D287">
        <v>6</v>
      </c>
      <c r="E287" t="s">
        <v>421</v>
      </c>
      <c r="F287">
        <v>1</v>
      </c>
      <c r="G287">
        <v>130</v>
      </c>
      <c r="H287">
        <v>1650</v>
      </c>
      <c r="I287" t="s">
        <v>63</v>
      </c>
      <c r="J287">
        <v>1</v>
      </c>
      <c r="K287">
        <v>39.86</v>
      </c>
      <c r="L287">
        <v>25</v>
      </c>
      <c r="M287">
        <v>6</v>
      </c>
      <c r="N287">
        <v>25</v>
      </c>
      <c r="O287" t="s">
        <v>461</v>
      </c>
      <c r="P287">
        <v>1068</v>
      </c>
    </row>
    <row r="288" spans="1:16" x14ac:dyDescent="0.25">
      <c r="A288" t="s">
        <v>68</v>
      </c>
      <c r="B288" t="s">
        <v>79</v>
      </c>
      <c r="C288">
        <v>7.9</v>
      </c>
      <c r="D288">
        <v>2</v>
      </c>
      <c r="E288" t="s">
        <v>422</v>
      </c>
      <c r="F288">
        <v>9</v>
      </c>
      <c r="G288">
        <v>129</v>
      </c>
      <c r="H288">
        <v>1650</v>
      </c>
      <c r="I288" t="s">
        <v>63</v>
      </c>
      <c r="J288">
        <v>1</v>
      </c>
      <c r="K288">
        <v>40.130000000000003</v>
      </c>
      <c r="L288">
        <v>28</v>
      </c>
      <c r="M288">
        <v>5</v>
      </c>
      <c r="N288">
        <v>25</v>
      </c>
      <c r="O288" t="s">
        <v>445</v>
      </c>
      <c r="P288">
        <v>1075</v>
      </c>
    </row>
    <row r="289" spans="1:16" x14ac:dyDescent="0.25">
      <c r="A289" t="s">
        <v>68</v>
      </c>
      <c r="B289" t="s">
        <v>79</v>
      </c>
      <c r="C289">
        <v>6.1</v>
      </c>
      <c r="D289">
        <v>1</v>
      </c>
      <c r="E289" t="s">
        <v>421</v>
      </c>
      <c r="F289">
        <v>7</v>
      </c>
      <c r="G289">
        <v>123</v>
      </c>
      <c r="H289">
        <v>1650</v>
      </c>
      <c r="I289" t="s">
        <v>63</v>
      </c>
      <c r="J289">
        <v>1</v>
      </c>
      <c r="K289">
        <v>40.67</v>
      </c>
      <c r="L289">
        <v>7</v>
      </c>
      <c r="M289">
        <v>5</v>
      </c>
      <c r="N289">
        <v>25</v>
      </c>
      <c r="O289" t="s">
        <v>450</v>
      </c>
      <c r="P289">
        <v>1074</v>
      </c>
    </row>
    <row r="290" spans="1:16" x14ac:dyDescent="0.25">
      <c r="A290" t="s">
        <v>68</v>
      </c>
      <c r="B290" t="s">
        <v>79</v>
      </c>
      <c r="C290">
        <v>4.5999999999999996</v>
      </c>
      <c r="D290">
        <v>4</v>
      </c>
      <c r="E290" t="s">
        <v>422</v>
      </c>
      <c r="F290">
        <v>6</v>
      </c>
      <c r="G290">
        <v>124</v>
      </c>
      <c r="H290">
        <v>1650</v>
      </c>
      <c r="I290" t="s">
        <v>63</v>
      </c>
      <c r="J290">
        <v>1</v>
      </c>
      <c r="K290">
        <v>39.97</v>
      </c>
      <c r="L290">
        <v>16</v>
      </c>
      <c r="M290">
        <v>4</v>
      </c>
      <c r="N290">
        <v>25</v>
      </c>
      <c r="O290" t="s">
        <v>455</v>
      </c>
      <c r="P290">
        <v>1062</v>
      </c>
    </row>
    <row r="291" spans="1:16" x14ac:dyDescent="0.25">
      <c r="A291" t="s">
        <v>68</v>
      </c>
      <c r="B291" t="s">
        <v>79</v>
      </c>
      <c r="C291">
        <v>14</v>
      </c>
      <c r="D291">
        <v>3</v>
      </c>
      <c r="E291" t="s">
        <v>422</v>
      </c>
      <c r="F291">
        <v>7</v>
      </c>
      <c r="G291">
        <v>124</v>
      </c>
      <c r="H291">
        <v>1650</v>
      </c>
      <c r="I291" t="s">
        <v>63</v>
      </c>
      <c r="J291">
        <v>1</v>
      </c>
      <c r="K291">
        <v>39.71</v>
      </c>
      <c r="L291">
        <v>2</v>
      </c>
      <c r="M291">
        <v>4</v>
      </c>
      <c r="N291">
        <v>25</v>
      </c>
      <c r="O291" t="s">
        <v>445</v>
      </c>
      <c r="P291">
        <v>1060</v>
      </c>
    </row>
    <row r="292" spans="1:16" x14ac:dyDescent="0.25">
      <c r="A292" t="s">
        <v>68</v>
      </c>
      <c r="B292" t="s">
        <v>79</v>
      </c>
      <c r="C292">
        <v>6.2</v>
      </c>
      <c r="D292">
        <v>5</v>
      </c>
      <c r="E292" t="s">
        <v>422</v>
      </c>
      <c r="F292">
        <v>11</v>
      </c>
      <c r="G292">
        <v>124</v>
      </c>
      <c r="H292">
        <v>1650</v>
      </c>
      <c r="I292" t="s">
        <v>63</v>
      </c>
      <c r="J292">
        <v>1</v>
      </c>
      <c r="K292">
        <v>40.53</v>
      </c>
      <c r="L292">
        <v>12</v>
      </c>
      <c r="M292">
        <v>3</v>
      </c>
      <c r="N292">
        <v>25</v>
      </c>
      <c r="O292" t="s">
        <v>450</v>
      </c>
      <c r="P292">
        <v>1057</v>
      </c>
    </row>
    <row r="293" spans="1:16" x14ac:dyDescent="0.25">
      <c r="A293" t="s">
        <v>68</v>
      </c>
      <c r="B293" t="s">
        <v>79</v>
      </c>
      <c r="C293">
        <v>6.2</v>
      </c>
      <c r="D293">
        <v>4</v>
      </c>
      <c r="E293" t="s">
        <v>422</v>
      </c>
      <c r="F293">
        <v>7</v>
      </c>
      <c r="G293">
        <v>127</v>
      </c>
      <c r="H293">
        <v>1800</v>
      </c>
      <c r="I293" t="s">
        <v>63</v>
      </c>
      <c r="J293">
        <v>1</v>
      </c>
      <c r="K293">
        <v>49.86</v>
      </c>
      <c r="L293">
        <v>5</v>
      </c>
      <c r="M293">
        <v>2</v>
      </c>
      <c r="N293">
        <v>25</v>
      </c>
      <c r="O293" t="s">
        <v>450</v>
      </c>
      <c r="P293">
        <v>1053</v>
      </c>
    </row>
    <row r="294" spans="1:16" x14ac:dyDescent="0.25">
      <c r="A294" t="s">
        <v>68</v>
      </c>
      <c r="B294" t="s">
        <v>79</v>
      </c>
      <c r="C294">
        <v>5.7</v>
      </c>
      <c r="D294">
        <v>1</v>
      </c>
      <c r="E294" t="s">
        <v>421</v>
      </c>
      <c r="F294">
        <v>5</v>
      </c>
      <c r="G294">
        <v>121</v>
      </c>
      <c r="H294">
        <v>1650</v>
      </c>
      <c r="I294" t="s">
        <v>63</v>
      </c>
      <c r="J294">
        <v>1</v>
      </c>
      <c r="K294">
        <v>40.61</v>
      </c>
      <c r="L294">
        <v>22</v>
      </c>
      <c r="M294">
        <v>1</v>
      </c>
      <c r="N294">
        <v>25</v>
      </c>
      <c r="O294" t="s">
        <v>461</v>
      </c>
      <c r="P294">
        <v>1052</v>
      </c>
    </row>
    <row r="295" spans="1:16" x14ac:dyDescent="0.25">
      <c r="A295" t="s">
        <v>68</v>
      </c>
      <c r="B295" t="s">
        <v>79</v>
      </c>
      <c r="C295">
        <v>18</v>
      </c>
      <c r="D295">
        <v>2</v>
      </c>
      <c r="E295" t="s">
        <v>423</v>
      </c>
      <c r="F295">
        <v>9</v>
      </c>
      <c r="G295">
        <v>118</v>
      </c>
      <c r="H295">
        <v>1650</v>
      </c>
      <c r="I295" t="s">
        <v>121</v>
      </c>
      <c r="J295">
        <v>1</v>
      </c>
      <c r="K295">
        <v>41.18</v>
      </c>
      <c r="L295">
        <v>8</v>
      </c>
      <c r="M295">
        <v>1</v>
      </c>
      <c r="N295">
        <v>25</v>
      </c>
      <c r="O295" t="s">
        <v>450</v>
      </c>
      <c r="P295">
        <v>1044</v>
      </c>
    </row>
    <row r="296" spans="1:16" x14ac:dyDescent="0.25">
      <c r="A296" t="s">
        <v>68</v>
      </c>
      <c r="B296" t="s">
        <v>79</v>
      </c>
      <c r="C296">
        <v>19</v>
      </c>
      <c r="D296">
        <v>6</v>
      </c>
      <c r="E296" t="s">
        <v>422</v>
      </c>
      <c r="F296">
        <v>9</v>
      </c>
      <c r="G296">
        <v>121</v>
      </c>
      <c r="H296">
        <v>1650</v>
      </c>
      <c r="I296" t="s">
        <v>121</v>
      </c>
      <c r="J296">
        <v>1</v>
      </c>
      <c r="K296">
        <v>40.06</v>
      </c>
      <c r="L296">
        <v>26</v>
      </c>
      <c r="M296">
        <v>12</v>
      </c>
      <c r="N296">
        <v>24</v>
      </c>
      <c r="O296" t="s">
        <v>445</v>
      </c>
      <c r="P296">
        <v>1040</v>
      </c>
    </row>
    <row r="297" spans="1:16" x14ac:dyDescent="0.25">
      <c r="A297" t="s">
        <v>68</v>
      </c>
      <c r="B297" t="s">
        <v>79</v>
      </c>
      <c r="C297">
        <v>23</v>
      </c>
      <c r="D297">
        <v>5</v>
      </c>
      <c r="E297" t="s">
        <v>422</v>
      </c>
      <c r="F297">
        <v>8</v>
      </c>
      <c r="G297">
        <v>123</v>
      </c>
      <c r="H297">
        <v>1650</v>
      </c>
      <c r="I297" t="s">
        <v>389</v>
      </c>
      <c r="J297">
        <v>1</v>
      </c>
      <c r="K297">
        <v>41.25</v>
      </c>
      <c r="L297">
        <v>27</v>
      </c>
      <c r="M297">
        <v>11</v>
      </c>
      <c r="N297">
        <v>24</v>
      </c>
      <c r="O297" t="s">
        <v>445</v>
      </c>
      <c r="P297">
        <v>1044</v>
      </c>
    </row>
    <row r="298" spans="1:16" x14ac:dyDescent="0.25">
      <c r="A298" t="s">
        <v>68</v>
      </c>
      <c r="B298" t="s">
        <v>79</v>
      </c>
      <c r="C298">
        <v>56</v>
      </c>
      <c r="D298">
        <v>6</v>
      </c>
      <c r="E298" t="s">
        <v>422</v>
      </c>
      <c r="F298">
        <v>6</v>
      </c>
      <c r="G298">
        <v>123</v>
      </c>
      <c r="H298">
        <v>1650</v>
      </c>
      <c r="I298" t="s">
        <v>389</v>
      </c>
      <c r="J298">
        <v>1</v>
      </c>
      <c r="K298">
        <v>40.49</v>
      </c>
      <c r="L298">
        <v>13</v>
      </c>
      <c r="M298">
        <v>11</v>
      </c>
      <c r="N298">
        <v>24</v>
      </c>
      <c r="O298" t="s">
        <v>455</v>
      </c>
      <c r="P298">
        <v>1047</v>
      </c>
    </row>
    <row r="299" spans="1:16" x14ac:dyDescent="0.25">
      <c r="A299" t="s">
        <v>68</v>
      </c>
      <c r="B299" t="s">
        <v>79</v>
      </c>
      <c r="C299">
        <v>39</v>
      </c>
      <c r="D299">
        <v>9</v>
      </c>
      <c r="E299" t="s">
        <v>423</v>
      </c>
      <c r="F299">
        <v>11</v>
      </c>
      <c r="G299">
        <v>121</v>
      </c>
      <c r="H299">
        <v>1650</v>
      </c>
      <c r="I299" t="s">
        <v>471</v>
      </c>
      <c r="J299">
        <v>1</v>
      </c>
      <c r="K299">
        <v>41.86</v>
      </c>
      <c r="L299">
        <v>23</v>
      </c>
      <c r="M299">
        <v>10</v>
      </c>
      <c r="N299">
        <v>24</v>
      </c>
      <c r="O299" t="s">
        <v>467</v>
      </c>
      <c r="P299">
        <v>1046</v>
      </c>
    </row>
    <row r="300" spans="1:16" x14ac:dyDescent="0.25">
      <c r="A300" t="s">
        <v>68</v>
      </c>
      <c r="B300" t="s">
        <v>79</v>
      </c>
      <c r="C300">
        <v>60</v>
      </c>
      <c r="D300">
        <v>9</v>
      </c>
      <c r="E300" t="s">
        <v>421</v>
      </c>
      <c r="F300">
        <v>4</v>
      </c>
      <c r="G300">
        <v>128</v>
      </c>
      <c r="H300">
        <v>1650</v>
      </c>
      <c r="I300" t="s">
        <v>38</v>
      </c>
      <c r="J300">
        <v>1</v>
      </c>
      <c r="K300">
        <v>42.95</v>
      </c>
      <c r="L300">
        <v>5</v>
      </c>
      <c r="M300">
        <v>6</v>
      </c>
      <c r="N300">
        <v>24</v>
      </c>
      <c r="O300" t="s">
        <v>450</v>
      </c>
      <c r="P300">
        <v>1034</v>
      </c>
    </row>
    <row r="301" spans="1:16" x14ac:dyDescent="0.25">
      <c r="A301" t="s">
        <v>68</v>
      </c>
      <c r="B301" t="s">
        <v>79</v>
      </c>
      <c r="C301">
        <v>90</v>
      </c>
      <c r="D301">
        <v>10</v>
      </c>
      <c r="E301" t="s">
        <v>423</v>
      </c>
      <c r="F301">
        <v>12</v>
      </c>
      <c r="G301">
        <v>125</v>
      </c>
      <c r="H301">
        <v>1400</v>
      </c>
      <c r="I301" t="s">
        <v>58</v>
      </c>
      <c r="J301">
        <v>1</v>
      </c>
      <c r="K301">
        <v>24.26</v>
      </c>
      <c r="L301">
        <v>19</v>
      </c>
      <c r="M301">
        <v>5</v>
      </c>
      <c r="N301">
        <v>24</v>
      </c>
      <c r="O301" t="s">
        <v>441</v>
      </c>
      <c r="P301">
        <v>1047</v>
      </c>
    </row>
    <row r="302" spans="1:16" x14ac:dyDescent="0.25">
      <c r="A302" t="s">
        <v>68</v>
      </c>
      <c r="B302" t="s">
        <v>83</v>
      </c>
      <c r="C302">
        <v>22</v>
      </c>
      <c r="D302">
        <v>5</v>
      </c>
      <c r="E302" t="s">
        <v>422</v>
      </c>
      <c r="F302">
        <v>2</v>
      </c>
      <c r="G302">
        <v>130</v>
      </c>
      <c r="H302">
        <v>1650</v>
      </c>
      <c r="I302" t="s">
        <v>63</v>
      </c>
      <c r="J302">
        <v>1</v>
      </c>
      <c r="K302">
        <v>40.799999999999997</v>
      </c>
      <c r="L302">
        <v>10</v>
      </c>
      <c r="M302">
        <v>9</v>
      </c>
      <c r="N302">
        <v>25</v>
      </c>
      <c r="O302" t="s">
        <v>450</v>
      </c>
      <c r="P302">
        <v>1146</v>
      </c>
    </row>
    <row r="303" spans="1:16" x14ac:dyDescent="0.25">
      <c r="A303" t="s">
        <v>68</v>
      </c>
      <c r="B303" t="s">
        <v>83</v>
      </c>
      <c r="C303">
        <v>8.9</v>
      </c>
      <c r="D303">
        <v>9</v>
      </c>
      <c r="E303" t="s">
        <v>423</v>
      </c>
      <c r="F303">
        <v>8</v>
      </c>
      <c r="G303">
        <v>129</v>
      </c>
      <c r="H303">
        <v>1650</v>
      </c>
      <c r="I303" t="s">
        <v>84</v>
      </c>
      <c r="J303">
        <v>1</v>
      </c>
      <c r="K303">
        <v>41.09</v>
      </c>
      <c r="L303">
        <v>26</v>
      </c>
      <c r="M303">
        <v>2</v>
      </c>
      <c r="N303">
        <v>25</v>
      </c>
      <c r="O303" t="s">
        <v>461</v>
      </c>
      <c r="P303">
        <v>1154</v>
      </c>
    </row>
    <row r="304" spans="1:16" x14ac:dyDescent="0.25">
      <c r="A304" t="s">
        <v>68</v>
      </c>
      <c r="B304" t="s">
        <v>83</v>
      </c>
      <c r="C304">
        <v>5.4</v>
      </c>
      <c r="D304">
        <v>12</v>
      </c>
      <c r="E304" t="s">
        <v>423</v>
      </c>
      <c r="F304">
        <v>8</v>
      </c>
      <c r="G304">
        <v>132</v>
      </c>
      <c r="H304">
        <v>1800</v>
      </c>
      <c r="I304" t="s">
        <v>84</v>
      </c>
      <c r="J304">
        <v>1</v>
      </c>
      <c r="K304">
        <v>50.23</v>
      </c>
      <c r="L304">
        <v>5</v>
      </c>
      <c r="M304">
        <v>2</v>
      </c>
      <c r="N304">
        <v>25</v>
      </c>
      <c r="O304" t="s">
        <v>450</v>
      </c>
      <c r="P304">
        <v>1160</v>
      </c>
    </row>
    <row r="305" spans="1:16" x14ac:dyDescent="0.25">
      <c r="A305" t="s">
        <v>68</v>
      </c>
      <c r="B305" t="s">
        <v>83</v>
      </c>
      <c r="C305">
        <v>2.4</v>
      </c>
      <c r="D305">
        <v>1</v>
      </c>
      <c r="E305" t="s">
        <v>421</v>
      </c>
      <c r="F305">
        <v>1</v>
      </c>
      <c r="G305">
        <v>121</v>
      </c>
      <c r="H305">
        <v>1650</v>
      </c>
      <c r="I305" t="s">
        <v>84</v>
      </c>
      <c r="J305">
        <v>1</v>
      </c>
      <c r="K305">
        <v>40.11</v>
      </c>
      <c r="L305">
        <v>15</v>
      </c>
      <c r="M305">
        <v>1</v>
      </c>
      <c r="N305">
        <v>25</v>
      </c>
      <c r="O305" t="s">
        <v>455</v>
      </c>
      <c r="P305">
        <v>1163</v>
      </c>
    </row>
    <row r="306" spans="1:16" x14ac:dyDescent="0.25">
      <c r="A306" t="s">
        <v>68</v>
      </c>
      <c r="B306" t="s">
        <v>83</v>
      </c>
      <c r="C306">
        <v>2.9</v>
      </c>
      <c r="D306">
        <v>3</v>
      </c>
      <c r="E306" t="s">
        <v>423</v>
      </c>
      <c r="F306">
        <v>3</v>
      </c>
      <c r="G306">
        <v>121</v>
      </c>
      <c r="H306">
        <v>1650</v>
      </c>
      <c r="I306" t="s">
        <v>84</v>
      </c>
      <c r="J306">
        <v>1</v>
      </c>
      <c r="K306">
        <v>40.24</v>
      </c>
      <c r="L306">
        <v>26</v>
      </c>
      <c r="M306">
        <v>12</v>
      </c>
      <c r="N306">
        <v>24</v>
      </c>
      <c r="O306" t="s">
        <v>445</v>
      </c>
      <c r="P306">
        <v>1156</v>
      </c>
    </row>
    <row r="307" spans="1:16" x14ac:dyDescent="0.25">
      <c r="A307" t="s">
        <v>68</v>
      </c>
      <c r="B307" t="s">
        <v>83</v>
      </c>
      <c r="C307">
        <v>3.1</v>
      </c>
      <c r="D307">
        <v>8</v>
      </c>
      <c r="E307" t="s">
        <v>422</v>
      </c>
      <c r="F307">
        <v>5</v>
      </c>
      <c r="G307">
        <v>123</v>
      </c>
      <c r="H307">
        <v>1650</v>
      </c>
      <c r="I307" t="s">
        <v>393</v>
      </c>
      <c r="J307">
        <v>1</v>
      </c>
      <c r="K307">
        <v>41.19</v>
      </c>
      <c r="L307">
        <v>11</v>
      </c>
      <c r="M307">
        <v>12</v>
      </c>
      <c r="N307">
        <v>24</v>
      </c>
      <c r="O307" t="s">
        <v>455</v>
      </c>
      <c r="P307">
        <v>1157</v>
      </c>
    </row>
    <row r="308" spans="1:16" x14ac:dyDescent="0.25">
      <c r="A308" t="s">
        <v>68</v>
      </c>
      <c r="B308" t="s">
        <v>83</v>
      </c>
      <c r="C308">
        <v>3.6</v>
      </c>
      <c r="D308">
        <v>1</v>
      </c>
      <c r="E308" t="s">
        <v>421</v>
      </c>
      <c r="F308">
        <v>1</v>
      </c>
      <c r="G308">
        <v>118</v>
      </c>
      <c r="H308">
        <v>1650</v>
      </c>
      <c r="I308" t="s">
        <v>63</v>
      </c>
      <c r="J308">
        <v>1</v>
      </c>
      <c r="K308">
        <v>39.67</v>
      </c>
      <c r="L308">
        <v>20</v>
      </c>
      <c r="M308">
        <v>11</v>
      </c>
      <c r="N308">
        <v>24</v>
      </c>
      <c r="O308" t="s">
        <v>461</v>
      </c>
      <c r="P308">
        <v>1147</v>
      </c>
    </row>
    <row r="309" spans="1:16" x14ac:dyDescent="0.25">
      <c r="A309" t="s">
        <v>68</v>
      </c>
      <c r="B309" t="s">
        <v>83</v>
      </c>
      <c r="C309">
        <v>10</v>
      </c>
      <c r="D309">
        <v>5</v>
      </c>
      <c r="E309" t="s">
        <v>423</v>
      </c>
      <c r="F309">
        <v>5</v>
      </c>
      <c r="G309">
        <v>119</v>
      </c>
      <c r="H309">
        <v>1400</v>
      </c>
      <c r="I309" t="s">
        <v>63</v>
      </c>
      <c r="J309">
        <v>1</v>
      </c>
      <c r="K309">
        <v>22.12</v>
      </c>
      <c r="L309">
        <v>3</v>
      </c>
      <c r="M309">
        <v>11</v>
      </c>
      <c r="N309">
        <v>24</v>
      </c>
      <c r="O309" t="s">
        <v>441</v>
      </c>
      <c r="P309">
        <v>1163</v>
      </c>
    </row>
    <row r="310" spans="1:16" x14ac:dyDescent="0.25">
      <c r="A310" t="s">
        <v>68</v>
      </c>
      <c r="B310" t="s">
        <v>83</v>
      </c>
      <c r="C310">
        <v>10</v>
      </c>
      <c r="D310">
        <v>5</v>
      </c>
      <c r="E310" t="s">
        <v>423</v>
      </c>
      <c r="F310">
        <v>8</v>
      </c>
      <c r="G310">
        <v>120</v>
      </c>
      <c r="H310">
        <v>1400</v>
      </c>
      <c r="I310" t="s">
        <v>101</v>
      </c>
      <c r="J310">
        <v>1</v>
      </c>
      <c r="K310">
        <v>22.38</v>
      </c>
      <c r="L310">
        <v>28</v>
      </c>
      <c r="M310">
        <v>9</v>
      </c>
      <c r="N310">
        <v>24</v>
      </c>
      <c r="O310" t="s">
        <v>429</v>
      </c>
      <c r="P310">
        <v>1161</v>
      </c>
    </row>
    <row r="311" spans="1:16" x14ac:dyDescent="0.25">
      <c r="A311" t="s">
        <v>68</v>
      </c>
      <c r="B311" t="s">
        <v>83</v>
      </c>
      <c r="C311">
        <v>55</v>
      </c>
      <c r="D311">
        <v>7</v>
      </c>
      <c r="E311" t="s">
        <v>423</v>
      </c>
      <c r="F311">
        <v>9</v>
      </c>
      <c r="G311">
        <v>121</v>
      </c>
      <c r="H311">
        <v>1200</v>
      </c>
      <c r="I311" t="s">
        <v>63</v>
      </c>
      <c r="J311">
        <v>1</v>
      </c>
      <c r="K311">
        <v>9.5299999999999994</v>
      </c>
      <c r="L311">
        <v>8</v>
      </c>
      <c r="M311">
        <v>9</v>
      </c>
      <c r="N311">
        <v>24</v>
      </c>
      <c r="O311" t="s">
        <v>434</v>
      </c>
      <c r="P311">
        <v>1152</v>
      </c>
    </row>
    <row r="312" spans="1:16" x14ac:dyDescent="0.25">
      <c r="A312" t="s">
        <v>68</v>
      </c>
      <c r="B312" t="s">
        <v>83</v>
      </c>
      <c r="C312">
        <v>13</v>
      </c>
      <c r="D312">
        <v>11</v>
      </c>
      <c r="E312" t="s">
        <v>421</v>
      </c>
      <c r="F312">
        <v>8</v>
      </c>
      <c r="G312">
        <v>124</v>
      </c>
      <c r="H312">
        <v>1650</v>
      </c>
      <c r="I312" t="s">
        <v>53</v>
      </c>
      <c r="J312">
        <v>1</v>
      </c>
      <c r="K312">
        <v>43.14</v>
      </c>
      <c r="L312">
        <v>6</v>
      </c>
      <c r="M312">
        <v>3</v>
      </c>
      <c r="N312">
        <v>24</v>
      </c>
      <c r="O312" t="s">
        <v>455</v>
      </c>
      <c r="P312">
        <v>1150</v>
      </c>
    </row>
    <row r="313" spans="1:16" x14ac:dyDescent="0.25">
      <c r="A313" t="s">
        <v>68</v>
      </c>
      <c r="B313" t="s">
        <v>83</v>
      </c>
      <c r="C313">
        <v>7.4</v>
      </c>
      <c r="D313">
        <v>5</v>
      </c>
      <c r="E313" t="s">
        <v>421</v>
      </c>
      <c r="F313">
        <v>7</v>
      </c>
      <c r="G313">
        <v>129</v>
      </c>
      <c r="H313">
        <v>1800</v>
      </c>
      <c r="I313" t="s">
        <v>84</v>
      </c>
      <c r="J313">
        <v>1</v>
      </c>
      <c r="K313">
        <v>50.11</v>
      </c>
      <c r="L313">
        <v>21</v>
      </c>
      <c r="M313">
        <v>2</v>
      </c>
      <c r="N313">
        <v>24</v>
      </c>
      <c r="O313" t="s">
        <v>445</v>
      </c>
      <c r="P313">
        <v>1154</v>
      </c>
    </row>
    <row r="314" spans="1:16" x14ac:dyDescent="0.25">
      <c r="A314" t="s">
        <v>68</v>
      </c>
      <c r="B314" t="s">
        <v>83</v>
      </c>
      <c r="C314">
        <v>7.4</v>
      </c>
      <c r="D314">
        <v>9</v>
      </c>
      <c r="E314" t="s">
        <v>422</v>
      </c>
      <c r="F314">
        <v>4</v>
      </c>
      <c r="G314">
        <v>127</v>
      </c>
      <c r="H314">
        <v>1400</v>
      </c>
      <c r="I314" t="s">
        <v>84</v>
      </c>
      <c r="J314">
        <v>1</v>
      </c>
      <c r="K314">
        <v>22.98</v>
      </c>
      <c r="L314">
        <v>21</v>
      </c>
      <c r="M314">
        <v>1</v>
      </c>
      <c r="N314">
        <v>24</v>
      </c>
      <c r="O314" t="s">
        <v>434</v>
      </c>
      <c r="P314">
        <v>1163</v>
      </c>
    </row>
    <row r="315" spans="1:16" x14ac:dyDescent="0.25">
      <c r="A315" t="s">
        <v>68</v>
      </c>
      <c r="B315" t="s">
        <v>83</v>
      </c>
      <c r="C315">
        <v>22</v>
      </c>
      <c r="D315">
        <v>4</v>
      </c>
      <c r="E315" t="s">
        <v>421</v>
      </c>
      <c r="F315">
        <v>4</v>
      </c>
      <c r="G315">
        <v>127</v>
      </c>
      <c r="H315">
        <v>1400</v>
      </c>
      <c r="I315" t="s">
        <v>84</v>
      </c>
      <c r="J315">
        <v>1</v>
      </c>
      <c r="K315">
        <v>22.8</v>
      </c>
      <c r="L315">
        <v>7</v>
      </c>
      <c r="M315">
        <v>1</v>
      </c>
      <c r="N315">
        <v>24</v>
      </c>
      <c r="O315" t="s">
        <v>506</v>
      </c>
      <c r="P315">
        <v>1193</v>
      </c>
    </row>
    <row r="316" spans="1:16" x14ac:dyDescent="0.25">
      <c r="A316" t="s">
        <v>68</v>
      </c>
      <c r="B316" t="s">
        <v>88</v>
      </c>
      <c r="C316">
        <v>9.8000000000000007</v>
      </c>
      <c r="D316">
        <v>4</v>
      </c>
      <c r="E316" t="s">
        <v>420</v>
      </c>
      <c r="F316">
        <v>2</v>
      </c>
      <c r="G316">
        <v>127</v>
      </c>
      <c r="H316">
        <v>1650</v>
      </c>
      <c r="I316" t="s">
        <v>13</v>
      </c>
      <c r="J316">
        <v>1</v>
      </c>
      <c r="K316">
        <v>40.11</v>
      </c>
      <c r="L316">
        <v>25</v>
      </c>
      <c r="M316">
        <v>6</v>
      </c>
      <c r="N316">
        <v>25</v>
      </c>
      <c r="O316" t="s">
        <v>461</v>
      </c>
      <c r="P316">
        <v>1061</v>
      </c>
    </row>
    <row r="317" spans="1:16" x14ac:dyDescent="0.25">
      <c r="A317" t="s">
        <v>68</v>
      </c>
      <c r="B317" t="s">
        <v>92</v>
      </c>
      <c r="C317">
        <v>11</v>
      </c>
      <c r="D317">
        <v>4</v>
      </c>
      <c r="E317" t="s">
        <v>422</v>
      </c>
      <c r="F317">
        <v>8</v>
      </c>
      <c r="G317">
        <v>126</v>
      </c>
      <c r="H317">
        <v>1650</v>
      </c>
      <c r="I317" t="s">
        <v>93</v>
      </c>
      <c r="J317">
        <v>1</v>
      </c>
      <c r="K317">
        <v>40.619999999999997</v>
      </c>
      <c r="L317">
        <v>10</v>
      </c>
      <c r="M317">
        <v>9</v>
      </c>
      <c r="N317">
        <v>25</v>
      </c>
      <c r="O317" t="s">
        <v>450</v>
      </c>
      <c r="P317">
        <v>1181</v>
      </c>
    </row>
    <row r="318" spans="1:16" x14ac:dyDescent="0.25">
      <c r="A318" t="s">
        <v>68</v>
      </c>
      <c r="B318" t="s">
        <v>92</v>
      </c>
      <c r="C318">
        <v>19</v>
      </c>
      <c r="D318">
        <v>4</v>
      </c>
      <c r="E318" t="s">
        <v>423</v>
      </c>
      <c r="F318">
        <v>12</v>
      </c>
      <c r="G318">
        <v>127</v>
      </c>
      <c r="H318">
        <v>1650</v>
      </c>
      <c r="I318" t="s">
        <v>93</v>
      </c>
      <c r="J318">
        <v>1</v>
      </c>
      <c r="K318">
        <v>39.81</v>
      </c>
      <c r="L318">
        <v>16</v>
      </c>
      <c r="M318">
        <v>7</v>
      </c>
      <c r="N318">
        <v>25</v>
      </c>
      <c r="O318" t="s">
        <v>455</v>
      </c>
      <c r="P318">
        <v>1183</v>
      </c>
    </row>
    <row r="319" spans="1:16" x14ac:dyDescent="0.25">
      <c r="A319" t="s">
        <v>68</v>
      </c>
      <c r="B319" t="s">
        <v>92</v>
      </c>
      <c r="C319">
        <v>13</v>
      </c>
      <c r="D319">
        <v>6</v>
      </c>
      <c r="E319" t="s">
        <v>422</v>
      </c>
      <c r="F319">
        <v>6</v>
      </c>
      <c r="G319">
        <v>129</v>
      </c>
      <c r="H319">
        <v>1650</v>
      </c>
      <c r="I319" t="s">
        <v>93</v>
      </c>
      <c r="J319">
        <v>1</v>
      </c>
      <c r="K319">
        <v>40.24</v>
      </c>
      <c r="L319">
        <v>25</v>
      </c>
      <c r="M319">
        <v>6</v>
      </c>
      <c r="N319">
        <v>25</v>
      </c>
      <c r="O319" t="s">
        <v>461</v>
      </c>
      <c r="P319">
        <v>1192</v>
      </c>
    </row>
    <row r="320" spans="1:16" x14ac:dyDescent="0.25">
      <c r="A320" t="s">
        <v>68</v>
      </c>
      <c r="B320" t="s">
        <v>92</v>
      </c>
      <c r="C320">
        <v>10</v>
      </c>
      <c r="D320">
        <v>5</v>
      </c>
      <c r="E320" t="s">
        <v>422</v>
      </c>
      <c r="F320">
        <v>2</v>
      </c>
      <c r="G320">
        <v>134</v>
      </c>
      <c r="H320">
        <v>1650</v>
      </c>
      <c r="I320" t="s">
        <v>93</v>
      </c>
      <c r="J320">
        <v>1</v>
      </c>
      <c r="K320">
        <v>41.93</v>
      </c>
      <c r="L320">
        <v>4</v>
      </c>
      <c r="M320">
        <v>6</v>
      </c>
      <c r="N320">
        <v>25</v>
      </c>
      <c r="O320" t="s">
        <v>450</v>
      </c>
      <c r="P320">
        <v>1184</v>
      </c>
    </row>
    <row r="321" spans="1:16" x14ac:dyDescent="0.25">
      <c r="A321" t="s">
        <v>68</v>
      </c>
      <c r="B321" t="s">
        <v>92</v>
      </c>
      <c r="C321">
        <v>34</v>
      </c>
      <c r="D321">
        <v>8</v>
      </c>
      <c r="E321" t="s">
        <v>422</v>
      </c>
      <c r="F321">
        <v>9</v>
      </c>
      <c r="G321">
        <v>134</v>
      </c>
      <c r="H321">
        <v>1600</v>
      </c>
      <c r="I321" t="s">
        <v>13</v>
      </c>
      <c r="J321">
        <v>1</v>
      </c>
      <c r="K321">
        <v>34.869999999999997</v>
      </c>
      <c r="L321">
        <v>25</v>
      </c>
      <c r="M321">
        <v>5</v>
      </c>
      <c r="N321">
        <v>25</v>
      </c>
      <c r="O321" t="s">
        <v>434</v>
      </c>
      <c r="P321">
        <v>1177</v>
      </c>
    </row>
    <row r="322" spans="1:16" x14ac:dyDescent="0.25">
      <c r="A322" t="s">
        <v>68</v>
      </c>
      <c r="B322" t="s">
        <v>92</v>
      </c>
      <c r="C322">
        <v>3.6</v>
      </c>
      <c r="D322">
        <v>7</v>
      </c>
      <c r="E322" t="s">
        <v>422</v>
      </c>
      <c r="F322">
        <v>2</v>
      </c>
      <c r="G322">
        <v>135</v>
      </c>
      <c r="H322">
        <v>1650</v>
      </c>
      <c r="I322" t="s">
        <v>93</v>
      </c>
      <c r="J322">
        <v>1</v>
      </c>
      <c r="K322">
        <v>41.15</v>
      </c>
      <c r="L322">
        <v>7</v>
      </c>
      <c r="M322">
        <v>5</v>
      </c>
      <c r="N322">
        <v>25</v>
      </c>
      <c r="O322" t="s">
        <v>450</v>
      </c>
      <c r="P322">
        <v>1182</v>
      </c>
    </row>
    <row r="323" spans="1:16" x14ac:dyDescent="0.25">
      <c r="A323" t="s">
        <v>68</v>
      </c>
      <c r="B323" t="s">
        <v>92</v>
      </c>
      <c r="C323">
        <v>37</v>
      </c>
      <c r="D323">
        <v>3</v>
      </c>
      <c r="E323" t="s">
        <v>421</v>
      </c>
      <c r="F323">
        <v>4</v>
      </c>
      <c r="G323">
        <v>118</v>
      </c>
      <c r="H323">
        <v>1650</v>
      </c>
      <c r="I323" t="s">
        <v>34</v>
      </c>
      <c r="J323">
        <v>1</v>
      </c>
      <c r="K323">
        <v>39.200000000000003</v>
      </c>
      <c r="L323">
        <v>30</v>
      </c>
      <c r="M323">
        <v>4</v>
      </c>
      <c r="N323">
        <v>25</v>
      </c>
      <c r="O323" t="s">
        <v>445</v>
      </c>
      <c r="P323">
        <v>1180</v>
      </c>
    </row>
    <row r="324" spans="1:16" x14ac:dyDescent="0.25">
      <c r="A324" t="s">
        <v>68</v>
      </c>
      <c r="B324" t="s">
        <v>92</v>
      </c>
      <c r="C324">
        <v>14</v>
      </c>
      <c r="D324">
        <v>8</v>
      </c>
      <c r="E324" t="s">
        <v>422</v>
      </c>
      <c r="F324">
        <v>7</v>
      </c>
      <c r="G324">
        <v>118</v>
      </c>
      <c r="H324">
        <v>1650</v>
      </c>
      <c r="I324" t="s">
        <v>34</v>
      </c>
      <c r="J324">
        <v>1</v>
      </c>
      <c r="K324">
        <v>40.200000000000003</v>
      </c>
      <c r="L324">
        <v>9</v>
      </c>
      <c r="M324">
        <v>4</v>
      </c>
      <c r="N324">
        <v>25</v>
      </c>
      <c r="O324" t="s">
        <v>450</v>
      </c>
      <c r="P324">
        <v>1174</v>
      </c>
    </row>
    <row r="325" spans="1:16" x14ac:dyDescent="0.25">
      <c r="A325" t="s">
        <v>68</v>
      </c>
      <c r="B325" t="s">
        <v>92</v>
      </c>
      <c r="C325">
        <v>31</v>
      </c>
      <c r="D325">
        <v>11</v>
      </c>
      <c r="E325" t="s">
        <v>422</v>
      </c>
      <c r="F325">
        <v>10</v>
      </c>
      <c r="G325">
        <v>121</v>
      </c>
      <c r="H325">
        <v>1650</v>
      </c>
      <c r="I325" t="s">
        <v>93</v>
      </c>
      <c r="J325">
        <v>1</v>
      </c>
      <c r="K325">
        <v>40.9</v>
      </c>
      <c r="L325">
        <v>5</v>
      </c>
      <c r="M325">
        <v>2</v>
      </c>
      <c r="N325">
        <v>25</v>
      </c>
      <c r="O325" t="s">
        <v>450</v>
      </c>
      <c r="P325">
        <v>1207</v>
      </c>
    </row>
    <row r="326" spans="1:16" x14ac:dyDescent="0.25">
      <c r="A326" t="s">
        <v>68</v>
      </c>
      <c r="B326" t="s">
        <v>92</v>
      </c>
      <c r="C326">
        <v>21</v>
      </c>
      <c r="D326">
        <v>7</v>
      </c>
      <c r="E326" t="s">
        <v>423</v>
      </c>
      <c r="F326">
        <v>12</v>
      </c>
      <c r="G326">
        <v>121</v>
      </c>
      <c r="H326">
        <v>1650</v>
      </c>
      <c r="I326" t="s">
        <v>93</v>
      </c>
      <c r="J326">
        <v>1</v>
      </c>
      <c r="K326">
        <v>39.979999999999997</v>
      </c>
      <c r="L326">
        <v>15</v>
      </c>
      <c r="M326">
        <v>1</v>
      </c>
      <c r="N326">
        <v>25</v>
      </c>
      <c r="O326" t="s">
        <v>455</v>
      </c>
      <c r="P326">
        <v>1198</v>
      </c>
    </row>
    <row r="327" spans="1:16" x14ac:dyDescent="0.25">
      <c r="A327" t="s">
        <v>68</v>
      </c>
      <c r="B327" t="s">
        <v>92</v>
      </c>
      <c r="C327">
        <v>9.6999999999999993</v>
      </c>
      <c r="D327">
        <v>3</v>
      </c>
      <c r="E327" t="s">
        <v>421</v>
      </c>
      <c r="F327">
        <v>2</v>
      </c>
      <c r="G327">
        <v>122</v>
      </c>
      <c r="H327">
        <v>1650</v>
      </c>
      <c r="I327" t="s">
        <v>93</v>
      </c>
      <c r="J327">
        <v>1</v>
      </c>
      <c r="K327">
        <v>40.58</v>
      </c>
      <c r="L327">
        <v>11</v>
      </c>
      <c r="M327">
        <v>12</v>
      </c>
      <c r="N327">
        <v>24</v>
      </c>
      <c r="O327" t="s">
        <v>455</v>
      </c>
      <c r="P327">
        <v>1181</v>
      </c>
    </row>
    <row r="328" spans="1:16" x14ac:dyDescent="0.25">
      <c r="A328" t="s">
        <v>68</v>
      </c>
      <c r="B328" t="s">
        <v>92</v>
      </c>
      <c r="C328">
        <v>6.8</v>
      </c>
      <c r="D328">
        <v>7</v>
      </c>
      <c r="E328" t="s">
        <v>422</v>
      </c>
      <c r="F328">
        <v>1</v>
      </c>
      <c r="G328">
        <v>122</v>
      </c>
      <c r="H328">
        <v>1650</v>
      </c>
      <c r="I328" t="s">
        <v>93</v>
      </c>
      <c r="J328">
        <v>1</v>
      </c>
      <c r="K328">
        <v>40.81</v>
      </c>
      <c r="L328">
        <v>9</v>
      </c>
      <c r="M328">
        <v>10</v>
      </c>
      <c r="N328">
        <v>24</v>
      </c>
      <c r="O328" t="s">
        <v>450</v>
      </c>
      <c r="P328">
        <v>1183</v>
      </c>
    </row>
    <row r="329" spans="1:16" x14ac:dyDescent="0.25">
      <c r="A329" t="s">
        <v>68</v>
      </c>
      <c r="B329" t="s">
        <v>92</v>
      </c>
      <c r="C329">
        <v>3</v>
      </c>
      <c r="D329">
        <v>3</v>
      </c>
      <c r="E329" t="s">
        <v>422</v>
      </c>
      <c r="F329">
        <v>4</v>
      </c>
      <c r="G329">
        <v>121</v>
      </c>
      <c r="H329">
        <v>1650</v>
      </c>
      <c r="I329" t="s">
        <v>93</v>
      </c>
      <c r="J329">
        <v>1</v>
      </c>
      <c r="K329">
        <v>39.85</v>
      </c>
      <c r="L329">
        <v>18</v>
      </c>
      <c r="M329">
        <v>9</v>
      </c>
      <c r="N329">
        <v>24</v>
      </c>
      <c r="O329" t="s">
        <v>455</v>
      </c>
      <c r="P329">
        <v>1171</v>
      </c>
    </row>
    <row r="330" spans="1:16" x14ac:dyDescent="0.25">
      <c r="A330" t="s">
        <v>68</v>
      </c>
      <c r="B330" t="s">
        <v>92</v>
      </c>
      <c r="C330">
        <v>5.6</v>
      </c>
      <c r="D330">
        <v>4</v>
      </c>
      <c r="E330" t="s">
        <v>422</v>
      </c>
      <c r="F330">
        <v>8</v>
      </c>
      <c r="G330">
        <v>119</v>
      </c>
      <c r="H330">
        <v>1650</v>
      </c>
      <c r="I330" t="s">
        <v>34</v>
      </c>
      <c r="J330">
        <v>1</v>
      </c>
      <c r="K330">
        <v>41.35</v>
      </c>
      <c r="L330">
        <v>11</v>
      </c>
      <c r="M330">
        <v>9</v>
      </c>
      <c r="N330">
        <v>24</v>
      </c>
      <c r="O330" t="s">
        <v>450</v>
      </c>
      <c r="P330">
        <v>1172</v>
      </c>
    </row>
    <row r="331" spans="1:16" x14ac:dyDescent="0.25">
      <c r="A331" t="s">
        <v>68</v>
      </c>
      <c r="B331" t="s">
        <v>92</v>
      </c>
      <c r="C331">
        <v>14</v>
      </c>
      <c r="D331">
        <v>4</v>
      </c>
      <c r="E331" t="s">
        <v>423</v>
      </c>
      <c r="F331">
        <v>4</v>
      </c>
      <c r="G331">
        <v>120</v>
      </c>
      <c r="H331">
        <v>1400</v>
      </c>
      <c r="I331" t="s">
        <v>34</v>
      </c>
      <c r="J331">
        <v>1</v>
      </c>
      <c r="K331">
        <v>22.02</v>
      </c>
      <c r="L331">
        <v>14</v>
      </c>
      <c r="M331">
        <v>7</v>
      </c>
      <c r="N331">
        <v>24</v>
      </c>
      <c r="O331" t="s">
        <v>434</v>
      </c>
      <c r="P331">
        <v>1173</v>
      </c>
    </row>
    <row r="332" spans="1:16" x14ac:dyDescent="0.25">
      <c r="A332" t="s">
        <v>68</v>
      </c>
      <c r="B332" t="s">
        <v>92</v>
      </c>
      <c r="C332">
        <v>4.2</v>
      </c>
      <c r="D332">
        <v>1</v>
      </c>
      <c r="E332" t="s">
        <v>423</v>
      </c>
      <c r="F332">
        <v>4</v>
      </c>
      <c r="G332">
        <v>132</v>
      </c>
      <c r="H332">
        <v>1650</v>
      </c>
      <c r="I332" t="s">
        <v>93</v>
      </c>
      <c r="J332">
        <v>1</v>
      </c>
      <c r="K332">
        <v>39.26</v>
      </c>
      <c r="L332">
        <v>26</v>
      </c>
      <c r="M332">
        <v>6</v>
      </c>
      <c r="N332">
        <v>24</v>
      </c>
      <c r="O332" t="s">
        <v>461</v>
      </c>
      <c r="P332">
        <v>1176</v>
      </c>
    </row>
    <row r="333" spans="1:16" x14ac:dyDescent="0.25">
      <c r="A333" t="s">
        <v>68</v>
      </c>
      <c r="B333" t="s">
        <v>92</v>
      </c>
      <c r="C333">
        <v>12</v>
      </c>
      <c r="D333">
        <v>2</v>
      </c>
      <c r="E333" t="s">
        <v>422</v>
      </c>
      <c r="F333">
        <v>9</v>
      </c>
      <c r="G333">
        <v>129</v>
      </c>
      <c r="H333">
        <v>1650</v>
      </c>
      <c r="I333" t="s">
        <v>93</v>
      </c>
      <c r="J333">
        <v>1</v>
      </c>
      <c r="K333">
        <v>40.04</v>
      </c>
      <c r="L333">
        <v>12</v>
      </c>
      <c r="M333">
        <v>6</v>
      </c>
      <c r="N333">
        <v>24</v>
      </c>
      <c r="O333" t="s">
        <v>455</v>
      </c>
      <c r="P333">
        <v>1169</v>
      </c>
    </row>
    <row r="334" spans="1:16" x14ac:dyDescent="0.25">
      <c r="A334" t="s">
        <v>68</v>
      </c>
      <c r="B334" t="s">
        <v>92</v>
      </c>
      <c r="C334">
        <v>9.4</v>
      </c>
      <c r="D334">
        <v>7</v>
      </c>
      <c r="E334" t="s">
        <v>421</v>
      </c>
      <c r="F334">
        <v>5</v>
      </c>
      <c r="G334">
        <v>130</v>
      </c>
      <c r="H334">
        <v>1650</v>
      </c>
      <c r="I334" t="s">
        <v>93</v>
      </c>
      <c r="J334">
        <v>1</v>
      </c>
      <c r="K334">
        <v>42.69</v>
      </c>
      <c r="L334">
        <v>5</v>
      </c>
      <c r="M334">
        <v>6</v>
      </c>
      <c r="N334">
        <v>24</v>
      </c>
      <c r="O334" t="s">
        <v>450</v>
      </c>
      <c r="P334">
        <v>1178</v>
      </c>
    </row>
    <row r="335" spans="1:16" x14ac:dyDescent="0.25">
      <c r="A335" t="s">
        <v>68</v>
      </c>
      <c r="B335" t="s">
        <v>92</v>
      </c>
      <c r="C335">
        <v>6.2</v>
      </c>
      <c r="D335">
        <v>1</v>
      </c>
      <c r="E335" t="s">
        <v>423</v>
      </c>
      <c r="F335">
        <v>8</v>
      </c>
      <c r="G335">
        <v>125</v>
      </c>
      <c r="H335">
        <v>1650</v>
      </c>
      <c r="I335" t="s">
        <v>93</v>
      </c>
      <c r="J335">
        <v>1</v>
      </c>
      <c r="K335">
        <v>40.700000000000003</v>
      </c>
      <c r="L335">
        <v>15</v>
      </c>
      <c r="M335">
        <v>5</v>
      </c>
      <c r="N335">
        <v>24</v>
      </c>
      <c r="O335" t="s">
        <v>461</v>
      </c>
      <c r="P335">
        <v>1182</v>
      </c>
    </row>
    <row r="336" spans="1:16" x14ac:dyDescent="0.25">
      <c r="A336" t="s">
        <v>68</v>
      </c>
      <c r="B336" t="s">
        <v>92</v>
      </c>
      <c r="C336">
        <v>4.4000000000000004</v>
      </c>
      <c r="D336">
        <v>5</v>
      </c>
      <c r="E336" t="s">
        <v>421</v>
      </c>
      <c r="F336">
        <v>3</v>
      </c>
      <c r="G336">
        <v>128</v>
      </c>
      <c r="H336">
        <v>1650</v>
      </c>
      <c r="I336" t="s">
        <v>93</v>
      </c>
      <c r="J336">
        <v>1</v>
      </c>
      <c r="K336">
        <v>40.96</v>
      </c>
      <c r="L336">
        <v>1</v>
      </c>
      <c r="M336">
        <v>5</v>
      </c>
      <c r="N336">
        <v>24</v>
      </c>
      <c r="O336" t="s">
        <v>450</v>
      </c>
      <c r="P336">
        <v>1178</v>
      </c>
    </row>
    <row r="337" spans="1:16" x14ac:dyDescent="0.25">
      <c r="A337" t="s">
        <v>68</v>
      </c>
      <c r="B337" t="s">
        <v>92</v>
      </c>
      <c r="C337">
        <v>20</v>
      </c>
      <c r="D337">
        <v>3</v>
      </c>
      <c r="E337" t="s">
        <v>423</v>
      </c>
      <c r="F337">
        <v>9</v>
      </c>
      <c r="G337">
        <v>127</v>
      </c>
      <c r="H337">
        <v>1650</v>
      </c>
      <c r="I337" t="s">
        <v>93</v>
      </c>
      <c r="J337">
        <v>1</v>
      </c>
      <c r="K337">
        <v>41.38</v>
      </c>
      <c r="L337">
        <v>17</v>
      </c>
      <c r="M337">
        <v>4</v>
      </c>
      <c r="N337">
        <v>24</v>
      </c>
      <c r="O337" t="s">
        <v>461</v>
      </c>
      <c r="P337">
        <v>1181</v>
      </c>
    </row>
    <row r="338" spans="1:16" x14ac:dyDescent="0.25">
      <c r="A338" t="s">
        <v>68</v>
      </c>
      <c r="B338" t="s">
        <v>92</v>
      </c>
      <c r="C338">
        <v>10</v>
      </c>
      <c r="D338">
        <v>6</v>
      </c>
      <c r="E338" t="s">
        <v>422</v>
      </c>
      <c r="F338">
        <v>1</v>
      </c>
      <c r="G338">
        <v>128</v>
      </c>
      <c r="H338">
        <v>1400</v>
      </c>
      <c r="I338" t="s">
        <v>150</v>
      </c>
      <c r="J338">
        <v>1</v>
      </c>
      <c r="K338">
        <v>23.55</v>
      </c>
      <c r="L338">
        <v>31</v>
      </c>
      <c r="M338">
        <v>3</v>
      </c>
      <c r="N338">
        <v>24</v>
      </c>
      <c r="O338" t="s">
        <v>539</v>
      </c>
      <c r="P338">
        <v>1188</v>
      </c>
    </row>
    <row r="339" spans="1:16" x14ac:dyDescent="0.25">
      <c r="A339" t="s">
        <v>68</v>
      </c>
      <c r="B339" t="s">
        <v>92</v>
      </c>
      <c r="C339">
        <v>14</v>
      </c>
      <c r="D339">
        <v>7</v>
      </c>
      <c r="E339" t="s">
        <v>423</v>
      </c>
      <c r="F339">
        <v>5</v>
      </c>
      <c r="G339">
        <v>131</v>
      </c>
      <c r="H339">
        <v>1200</v>
      </c>
      <c r="I339" t="s">
        <v>150</v>
      </c>
      <c r="J339">
        <v>1</v>
      </c>
      <c r="K339">
        <v>10.02</v>
      </c>
      <c r="L339">
        <v>16</v>
      </c>
      <c r="M339">
        <v>3</v>
      </c>
      <c r="N339">
        <v>24</v>
      </c>
      <c r="O339" t="s">
        <v>441</v>
      </c>
      <c r="P339">
        <v>1174</v>
      </c>
    </row>
    <row r="340" spans="1:16" x14ac:dyDescent="0.25">
      <c r="A340" t="s">
        <v>68</v>
      </c>
      <c r="B340" t="s">
        <v>92</v>
      </c>
      <c r="C340">
        <v>20</v>
      </c>
      <c r="D340">
        <v>11</v>
      </c>
      <c r="E340" t="s">
        <v>422</v>
      </c>
      <c r="F340">
        <v>3</v>
      </c>
      <c r="G340">
        <v>134</v>
      </c>
      <c r="H340">
        <v>1400</v>
      </c>
      <c r="I340" t="s">
        <v>34</v>
      </c>
      <c r="J340">
        <v>1</v>
      </c>
      <c r="K340">
        <v>23.72</v>
      </c>
      <c r="L340">
        <v>12</v>
      </c>
      <c r="M340">
        <v>2</v>
      </c>
      <c r="N340">
        <v>24</v>
      </c>
      <c r="O340" t="s">
        <v>434</v>
      </c>
      <c r="P340">
        <v>1224</v>
      </c>
    </row>
    <row r="341" spans="1:16" x14ac:dyDescent="0.25">
      <c r="A341" t="s">
        <v>68</v>
      </c>
      <c r="B341" t="s">
        <v>92</v>
      </c>
      <c r="C341">
        <v>23</v>
      </c>
      <c r="D341">
        <v>11</v>
      </c>
      <c r="E341" t="s">
        <v>423</v>
      </c>
      <c r="F341">
        <v>12</v>
      </c>
      <c r="G341">
        <v>135</v>
      </c>
      <c r="H341">
        <v>1400</v>
      </c>
      <c r="I341" t="s">
        <v>34</v>
      </c>
      <c r="J341">
        <v>1</v>
      </c>
      <c r="K341">
        <v>23.19</v>
      </c>
      <c r="L341">
        <v>21</v>
      </c>
      <c r="M341">
        <v>1</v>
      </c>
      <c r="N341">
        <v>24</v>
      </c>
      <c r="O341" t="s">
        <v>434</v>
      </c>
      <c r="P341">
        <v>1219</v>
      </c>
    </row>
    <row r="342" spans="1:16" x14ac:dyDescent="0.25">
      <c r="A342" t="s">
        <v>68</v>
      </c>
      <c r="B342" t="s">
        <v>92</v>
      </c>
      <c r="C342">
        <v>34</v>
      </c>
      <c r="D342">
        <v>11</v>
      </c>
      <c r="E342" t="s">
        <v>423</v>
      </c>
      <c r="F342">
        <v>11</v>
      </c>
      <c r="G342">
        <v>121</v>
      </c>
      <c r="H342">
        <v>1400</v>
      </c>
      <c r="I342" t="s">
        <v>150</v>
      </c>
      <c r="J342">
        <v>1</v>
      </c>
      <c r="K342">
        <v>23.67</v>
      </c>
      <c r="L342">
        <v>1</v>
      </c>
      <c r="M342">
        <v>1</v>
      </c>
      <c r="N342">
        <v>24</v>
      </c>
      <c r="O342" t="s">
        <v>434</v>
      </c>
      <c r="P342">
        <v>1209</v>
      </c>
    </row>
    <row r="343" spans="1:16" x14ac:dyDescent="0.25">
      <c r="A343" t="s">
        <v>68</v>
      </c>
      <c r="B343" t="s">
        <v>92</v>
      </c>
      <c r="C343">
        <v>53</v>
      </c>
      <c r="D343">
        <v>6</v>
      </c>
      <c r="E343" t="s">
        <v>422</v>
      </c>
      <c r="F343">
        <v>8</v>
      </c>
      <c r="G343">
        <v>121</v>
      </c>
      <c r="H343">
        <v>1400</v>
      </c>
      <c r="I343" t="s">
        <v>53</v>
      </c>
      <c r="J343">
        <v>1</v>
      </c>
      <c r="K343">
        <v>22.61</v>
      </c>
      <c r="L343">
        <v>3</v>
      </c>
      <c r="M343">
        <v>12</v>
      </c>
      <c r="N343">
        <v>23</v>
      </c>
      <c r="O343" t="s">
        <v>441</v>
      </c>
      <c r="P343">
        <v>1202</v>
      </c>
    </row>
    <row r="344" spans="1:16" x14ac:dyDescent="0.25">
      <c r="A344" t="s">
        <v>68</v>
      </c>
      <c r="B344" t="s">
        <v>92</v>
      </c>
      <c r="C344">
        <v>72</v>
      </c>
      <c r="D344">
        <v>8</v>
      </c>
      <c r="E344" t="s">
        <v>423</v>
      </c>
      <c r="F344">
        <v>8</v>
      </c>
      <c r="G344">
        <v>122</v>
      </c>
      <c r="H344">
        <v>1400</v>
      </c>
      <c r="I344" t="s">
        <v>53</v>
      </c>
      <c r="J344">
        <v>1</v>
      </c>
      <c r="K344">
        <v>22.83</v>
      </c>
      <c r="L344">
        <v>11</v>
      </c>
      <c r="M344">
        <v>11</v>
      </c>
      <c r="N344">
        <v>23</v>
      </c>
      <c r="O344" t="s">
        <v>539</v>
      </c>
      <c r="P344">
        <v>1168</v>
      </c>
    </row>
    <row r="345" spans="1:16" x14ac:dyDescent="0.25">
      <c r="A345" t="s">
        <v>68</v>
      </c>
      <c r="B345" t="s">
        <v>92</v>
      </c>
      <c r="C345">
        <v>59</v>
      </c>
      <c r="D345">
        <v>10</v>
      </c>
      <c r="E345" t="s">
        <v>422</v>
      </c>
      <c r="F345">
        <v>11</v>
      </c>
      <c r="G345">
        <v>122</v>
      </c>
      <c r="H345">
        <v>1400</v>
      </c>
      <c r="I345" t="s">
        <v>34</v>
      </c>
      <c r="J345">
        <v>1</v>
      </c>
      <c r="K345">
        <v>22.16</v>
      </c>
      <c r="L345">
        <v>15</v>
      </c>
      <c r="M345">
        <v>10</v>
      </c>
      <c r="N345">
        <v>23</v>
      </c>
      <c r="O345" t="s">
        <v>539</v>
      </c>
      <c r="P345">
        <v>1177</v>
      </c>
    </row>
    <row r="346" spans="1:16" x14ac:dyDescent="0.25">
      <c r="A346" t="s">
        <v>68</v>
      </c>
      <c r="B346" t="s">
        <v>92</v>
      </c>
      <c r="C346">
        <v>13</v>
      </c>
      <c r="D346">
        <v>11</v>
      </c>
      <c r="E346" t="s">
        <v>423</v>
      </c>
      <c r="F346">
        <v>11</v>
      </c>
      <c r="G346">
        <v>125</v>
      </c>
      <c r="H346">
        <v>1400</v>
      </c>
      <c r="I346" t="s">
        <v>34</v>
      </c>
      <c r="J346">
        <v>1</v>
      </c>
      <c r="K346">
        <v>22.55</v>
      </c>
      <c r="L346">
        <v>17</v>
      </c>
      <c r="M346">
        <v>9</v>
      </c>
      <c r="N346">
        <v>23</v>
      </c>
      <c r="O346" t="s">
        <v>518</v>
      </c>
      <c r="P346">
        <v>1182</v>
      </c>
    </row>
    <row r="347" spans="1:16" x14ac:dyDescent="0.25">
      <c r="A347" t="s">
        <v>68</v>
      </c>
      <c r="B347" t="s">
        <v>97</v>
      </c>
      <c r="C347">
        <v>19</v>
      </c>
      <c r="D347">
        <v>13</v>
      </c>
      <c r="E347" t="s">
        <v>423</v>
      </c>
      <c r="F347">
        <v>6</v>
      </c>
      <c r="G347">
        <v>126</v>
      </c>
      <c r="H347">
        <v>1800</v>
      </c>
      <c r="I347" t="s">
        <v>13</v>
      </c>
      <c r="J347">
        <v>1</v>
      </c>
      <c r="K347">
        <v>49.51</v>
      </c>
      <c r="L347">
        <v>5</v>
      </c>
      <c r="M347">
        <v>7</v>
      </c>
      <c r="N347">
        <v>25</v>
      </c>
      <c r="O347" t="s">
        <v>441</v>
      </c>
      <c r="P347">
        <v>1128</v>
      </c>
    </row>
    <row r="348" spans="1:16" x14ac:dyDescent="0.25">
      <c r="A348" t="s">
        <v>68</v>
      </c>
      <c r="B348" t="s">
        <v>97</v>
      </c>
      <c r="C348">
        <v>21</v>
      </c>
      <c r="D348">
        <v>4</v>
      </c>
      <c r="E348" t="s">
        <v>421</v>
      </c>
      <c r="F348">
        <v>5</v>
      </c>
      <c r="G348">
        <v>129</v>
      </c>
      <c r="H348">
        <v>2200</v>
      </c>
      <c r="I348" t="s">
        <v>29</v>
      </c>
      <c r="J348">
        <v>2</v>
      </c>
      <c r="K348">
        <v>15.85</v>
      </c>
      <c r="L348">
        <v>28</v>
      </c>
      <c r="M348">
        <v>5</v>
      </c>
      <c r="N348">
        <v>25</v>
      </c>
      <c r="O348" t="s">
        <v>445</v>
      </c>
      <c r="P348">
        <v>1103</v>
      </c>
    </row>
    <row r="349" spans="1:16" x14ac:dyDescent="0.25">
      <c r="A349" t="s">
        <v>68</v>
      </c>
      <c r="B349" t="s">
        <v>97</v>
      </c>
      <c r="C349">
        <v>33</v>
      </c>
      <c r="D349">
        <v>12</v>
      </c>
      <c r="E349" t="s">
        <v>422</v>
      </c>
      <c r="F349">
        <v>9</v>
      </c>
      <c r="G349">
        <v>130</v>
      </c>
      <c r="H349">
        <v>1800</v>
      </c>
      <c r="I349" t="s">
        <v>116</v>
      </c>
      <c r="J349">
        <v>1</v>
      </c>
      <c r="K349">
        <v>49.29</v>
      </c>
      <c r="L349">
        <v>18</v>
      </c>
      <c r="M349">
        <v>5</v>
      </c>
      <c r="N349">
        <v>25</v>
      </c>
      <c r="O349" t="s">
        <v>441</v>
      </c>
      <c r="P349">
        <v>1112</v>
      </c>
    </row>
    <row r="350" spans="1:16" x14ac:dyDescent="0.25">
      <c r="A350" t="s">
        <v>68</v>
      </c>
      <c r="B350" t="s">
        <v>97</v>
      </c>
      <c r="C350">
        <v>27</v>
      </c>
      <c r="D350">
        <v>5</v>
      </c>
      <c r="E350" t="s">
        <v>423</v>
      </c>
      <c r="F350">
        <v>11</v>
      </c>
      <c r="G350">
        <v>132</v>
      </c>
      <c r="H350">
        <v>1800</v>
      </c>
      <c r="I350" t="s">
        <v>407</v>
      </c>
      <c r="J350">
        <v>1</v>
      </c>
      <c r="K350">
        <v>48.09</v>
      </c>
      <c r="L350">
        <v>27</v>
      </c>
      <c r="M350">
        <v>4</v>
      </c>
      <c r="N350">
        <v>25</v>
      </c>
      <c r="O350" t="s">
        <v>434</v>
      </c>
      <c r="P350">
        <v>1098</v>
      </c>
    </row>
    <row r="351" spans="1:16" x14ac:dyDescent="0.25">
      <c r="A351" t="s">
        <v>68</v>
      </c>
      <c r="B351" t="s">
        <v>97</v>
      </c>
      <c r="C351">
        <v>37</v>
      </c>
      <c r="D351">
        <v>8</v>
      </c>
      <c r="E351" t="s">
        <v>423</v>
      </c>
      <c r="F351">
        <v>14</v>
      </c>
      <c r="G351">
        <v>133</v>
      </c>
      <c r="H351">
        <v>2000</v>
      </c>
      <c r="I351" t="s">
        <v>471</v>
      </c>
      <c r="J351">
        <v>2</v>
      </c>
      <c r="K351">
        <v>3.1</v>
      </c>
      <c r="L351">
        <v>30</v>
      </c>
      <c r="M351">
        <v>3</v>
      </c>
      <c r="N351">
        <v>25</v>
      </c>
      <c r="O351" t="s">
        <v>539</v>
      </c>
      <c r="P351">
        <v>1109</v>
      </c>
    </row>
    <row r="352" spans="1:16" x14ac:dyDescent="0.25">
      <c r="A352" t="s">
        <v>68</v>
      </c>
      <c r="B352" t="s">
        <v>97</v>
      </c>
      <c r="C352">
        <v>17</v>
      </c>
      <c r="D352">
        <v>10</v>
      </c>
      <c r="E352" t="s">
        <v>422</v>
      </c>
      <c r="F352">
        <v>3</v>
      </c>
      <c r="G352">
        <v>135</v>
      </c>
      <c r="H352">
        <v>1800</v>
      </c>
      <c r="I352" t="s">
        <v>93</v>
      </c>
      <c r="J352">
        <v>1</v>
      </c>
      <c r="K352">
        <v>48.01</v>
      </c>
      <c r="L352">
        <v>15</v>
      </c>
      <c r="M352">
        <v>3</v>
      </c>
      <c r="N352">
        <v>25</v>
      </c>
      <c r="O352" t="s">
        <v>441</v>
      </c>
      <c r="P352">
        <v>1107</v>
      </c>
    </row>
    <row r="353" spans="1:16" x14ac:dyDescent="0.25">
      <c r="A353" t="s">
        <v>68</v>
      </c>
      <c r="B353" t="s">
        <v>97</v>
      </c>
      <c r="C353">
        <v>27</v>
      </c>
      <c r="D353">
        <v>5</v>
      </c>
      <c r="E353" t="s">
        <v>421</v>
      </c>
      <c r="F353">
        <v>2</v>
      </c>
      <c r="G353">
        <v>135</v>
      </c>
      <c r="H353">
        <v>2200</v>
      </c>
      <c r="I353" t="s">
        <v>402</v>
      </c>
      <c r="J353">
        <v>2</v>
      </c>
      <c r="K353">
        <v>17.329999999999998</v>
      </c>
      <c r="L353">
        <v>26</v>
      </c>
      <c r="M353">
        <v>2</v>
      </c>
      <c r="N353">
        <v>25</v>
      </c>
      <c r="O353" t="s">
        <v>461</v>
      </c>
      <c r="P353">
        <v>1106</v>
      </c>
    </row>
    <row r="354" spans="1:16" x14ac:dyDescent="0.25">
      <c r="A354" t="s">
        <v>68</v>
      </c>
      <c r="B354" t="s">
        <v>97</v>
      </c>
      <c r="C354">
        <v>5.2</v>
      </c>
      <c r="D354">
        <v>12</v>
      </c>
      <c r="E354" t="s">
        <v>422</v>
      </c>
      <c r="F354">
        <v>9</v>
      </c>
      <c r="G354">
        <v>135</v>
      </c>
      <c r="H354">
        <v>2000</v>
      </c>
      <c r="I354" t="s">
        <v>13</v>
      </c>
      <c r="J354">
        <v>2</v>
      </c>
      <c r="K354">
        <v>4.12</v>
      </c>
      <c r="L354">
        <v>26</v>
      </c>
      <c r="M354">
        <v>1</v>
      </c>
      <c r="N354">
        <v>25</v>
      </c>
      <c r="O354" t="s">
        <v>539</v>
      </c>
      <c r="P354">
        <v>1104</v>
      </c>
    </row>
    <row r="355" spans="1:16" x14ac:dyDescent="0.25">
      <c r="A355" t="s">
        <v>68</v>
      </c>
      <c r="B355" t="s">
        <v>97</v>
      </c>
      <c r="C355">
        <v>5.5</v>
      </c>
      <c r="D355">
        <v>1</v>
      </c>
      <c r="E355" t="s">
        <v>421</v>
      </c>
      <c r="F355">
        <v>8</v>
      </c>
      <c r="G355">
        <v>129</v>
      </c>
      <c r="H355">
        <v>2000</v>
      </c>
      <c r="I355" t="s">
        <v>13</v>
      </c>
      <c r="J355">
        <v>2</v>
      </c>
      <c r="K355">
        <v>3.45</v>
      </c>
      <c r="L355">
        <v>22</v>
      </c>
      <c r="M355">
        <v>12</v>
      </c>
      <c r="N355">
        <v>24</v>
      </c>
      <c r="O355" t="s">
        <v>539</v>
      </c>
      <c r="P355">
        <v>1098</v>
      </c>
    </row>
    <row r="356" spans="1:16" x14ac:dyDescent="0.25">
      <c r="A356" t="s">
        <v>68</v>
      </c>
      <c r="B356" t="s">
        <v>97</v>
      </c>
      <c r="C356">
        <v>2.2999999999999998</v>
      </c>
      <c r="D356">
        <v>1</v>
      </c>
      <c r="E356" t="s">
        <v>422</v>
      </c>
      <c r="F356">
        <v>8</v>
      </c>
      <c r="G356">
        <v>124</v>
      </c>
      <c r="H356">
        <v>2000</v>
      </c>
      <c r="I356" t="s">
        <v>19</v>
      </c>
      <c r="J356">
        <v>2</v>
      </c>
      <c r="K356">
        <v>1.86</v>
      </c>
      <c r="L356">
        <v>9</v>
      </c>
      <c r="M356">
        <v>11</v>
      </c>
      <c r="N356">
        <v>24</v>
      </c>
      <c r="O356" t="s">
        <v>539</v>
      </c>
      <c r="P356">
        <v>1091</v>
      </c>
    </row>
    <row r="357" spans="1:16" x14ac:dyDescent="0.25">
      <c r="A357" t="s">
        <v>68</v>
      </c>
      <c r="B357" t="s">
        <v>97</v>
      </c>
      <c r="C357">
        <v>2.6</v>
      </c>
      <c r="D357">
        <v>1</v>
      </c>
      <c r="E357" t="s">
        <v>422</v>
      </c>
      <c r="F357">
        <v>2</v>
      </c>
      <c r="G357">
        <v>134</v>
      </c>
      <c r="H357">
        <v>1800</v>
      </c>
      <c r="I357" t="s">
        <v>13</v>
      </c>
      <c r="J357">
        <v>1</v>
      </c>
      <c r="K357">
        <v>47.49</v>
      </c>
      <c r="L357">
        <v>6</v>
      </c>
      <c r="M357">
        <v>10</v>
      </c>
      <c r="N357">
        <v>24</v>
      </c>
      <c r="O357" t="s">
        <v>434</v>
      </c>
      <c r="P357">
        <v>1083</v>
      </c>
    </row>
    <row r="358" spans="1:16" x14ac:dyDescent="0.25">
      <c r="A358" t="s">
        <v>68</v>
      </c>
      <c r="B358" t="s">
        <v>97</v>
      </c>
      <c r="C358">
        <v>2.6</v>
      </c>
      <c r="D358">
        <v>4</v>
      </c>
      <c r="E358" t="s">
        <v>421</v>
      </c>
      <c r="F358">
        <v>3</v>
      </c>
      <c r="G358">
        <v>131</v>
      </c>
      <c r="H358">
        <v>1800</v>
      </c>
      <c r="I358" t="s">
        <v>13</v>
      </c>
      <c r="J358">
        <v>1</v>
      </c>
      <c r="K358">
        <v>50.15</v>
      </c>
      <c r="L358">
        <v>25</v>
      </c>
      <c r="M358">
        <v>9</v>
      </c>
      <c r="N358">
        <v>24</v>
      </c>
      <c r="O358" t="s">
        <v>461</v>
      </c>
      <c r="P358">
        <v>1084</v>
      </c>
    </row>
    <row r="359" spans="1:16" x14ac:dyDescent="0.25">
      <c r="A359" t="s">
        <v>68</v>
      </c>
      <c r="B359" t="s">
        <v>97</v>
      </c>
      <c r="C359">
        <v>3.5</v>
      </c>
      <c r="D359">
        <v>3</v>
      </c>
      <c r="E359" t="s">
        <v>423</v>
      </c>
      <c r="F359">
        <v>12</v>
      </c>
      <c r="G359">
        <v>135</v>
      </c>
      <c r="H359">
        <v>1600</v>
      </c>
      <c r="I359" t="s">
        <v>13</v>
      </c>
      <c r="J359">
        <v>1</v>
      </c>
      <c r="K359">
        <v>35.29</v>
      </c>
      <c r="L359">
        <v>8</v>
      </c>
      <c r="M359">
        <v>9</v>
      </c>
      <c r="N359">
        <v>24</v>
      </c>
      <c r="O359" t="s">
        <v>434</v>
      </c>
      <c r="P359">
        <v>1071</v>
      </c>
    </row>
    <row r="360" spans="1:16" x14ac:dyDescent="0.25">
      <c r="A360" t="s">
        <v>68</v>
      </c>
      <c r="B360" t="s">
        <v>97</v>
      </c>
      <c r="C360">
        <v>8.1999999999999993</v>
      </c>
      <c r="D360">
        <v>10</v>
      </c>
      <c r="E360" t="s">
        <v>423</v>
      </c>
      <c r="F360">
        <v>10</v>
      </c>
      <c r="G360">
        <v>119</v>
      </c>
      <c r="H360">
        <v>1600</v>
      </c>
      <c r="I360" t="s">
        <v>121</v>
      </c>
      <c r="J360">
        <v>1</v>
      </c>
      <c r="K360">
        <v>34.799999999999997</v>
      </c>
      <c r="L360">
        <v>6</v>
      </c>
      <c r="M360">
        <v>7</v>
      </c>
      <c r="N360">
        <v>24</v>
      </c>
      <c r="O360" t="s">
        <v>429</v>
      </c>
      <c r="P360">
        <v>1081</v>
      </c>
    </row>
    <row r="361" spans="1:16" x14ac:dyDescent="0.25">
      <c r="A361" t="s">
        <v>68</v>
      </c>
      <c r="B361" t="s">
        <v>97</v>
      </c>
      <c r="C361">
        <v>5.2</v>
      </c>
      <c r="D361">
        <v>5</v>
      </c>
      <c r="E361" t="s">
        <v>421</v>
      </c>
      <c r="F361">
        <v>6</v>
      </c>
      <c r="G361">
        <v>121</v>
      </c>
      <c r="H361">
        <v>1650</v>
      </c>
      <c r="I361" t="s">
        <v>121</v>
      </c>
      <c r="J361">
        <v>1</v>
      </c>
      <c r="K361">
        <v>40.659999999999997</v>
      </c>
      <c r="L361">
        <v>12</v>
      </c>
      <c r="M361">
        <v>6</v>
      </c>
      <c r="N361">
        <v>24</v>
      </c>
      <c r="O361" t="s">
        <v>455</v>
      </c>
      <c r="P361">
        <v>1074</v>
      </c>
    </row>
    <row r="362" spans="1:16" x14ac:dyDescent="0.25">
      <c r="A362" t="s">
        <v>68</v>
      </c>
      <c r="B362" t="s">
        <v>97</v>
      </c>
      <c r="C362">
        <v>7.6</v>
      </c>
      <c r="D362">
        <v>3</v>
      </c>
      <c r="E362" t="s">
        <v>422</v>
      </c>
      <c r="F362">
        <v>8</v>
      </c>
      <c r="G362">
        <v>121</v>
      </c>
      <c r="H362">
        <v>1600</v>
      </c>
      <c r="I362" t="s">
        <v>63</v>
      </c>
      <c r="J362">
        <v>1</v>
      </c>
      <c r="K362">
        <v>35.340000000000003</v>
      </c>
      <c r="L362">
        <v>26</v>
      </c>
      <c r="M362">
        <v>5</v>
      </c>
      <c r="N362">
        <v>24</v>
      </c>
      <c r="O362" t="s">
        <v>434</v>
      </c>
      <c r="P362">
        <v>1077</v>
      </c>
    </row>
    <row r="363" spans="1:16" x14ac:dyDescent="0.25">
      <c r="A363" t="s">
        <v>68</v>
      </c>
      <c r="B363" t="s">
        <v>97</v>
      </c>
      <c r="C363">
        <v>4.3</v>
      </c>
      <c r="D363">
        <v>2</v>
      </c>
      <c r="E363" t="s">
        <v>421</v>
      </c>
      <c r="F363">
        <v>1</v>
      </c>
      <c r="G363">
        <v>119</v>
      </c>
      <c r="H363">
        <v>1650</v>
      </c>
      <c r="I363" t="s">
        <v>63</v>
      </c>
      <c r="J363">
        <v>1</v>
      </c>
      <c r="K363">
        <v>40.82</v>
      </c>
      <c r="L363">
        <v>1</v>
      </c>
      <c r="M363">
        <v>5</v>
      </c>
      <c r="N363">
        <v>24</v>
      </c>
      <c r="O363" t="s">
        <v>450</v>
      </c>
      <c r="P363">
        <v>1081</v>
      </c>
    </row>
    <row r="364" spans="1:16" x14ac:dyDescent="0.25">
      <c r="A364" t="s">
        <v>68</v>
      </c>
      <c r="B364" t="s">
        <v>97</v>
      </c>
      <c r="C364">
        <v>3.7</v>
      </c>
      <c r="D364">
        <v>5</v>
      </c>
      <c r="E364" t="s">
        <v>421</v>
      </c>
      <c r="F364">
        <v>5</v>
      </c>
      <c r="G364">
        <v>122</v>
      </c>
      <c r="H364">
        <v>1650</v>
      </c>
      <c r="I364" t="s">
        <v>53</v>
      </c>
      <c r="J364">
        <v>1</v>
      </c>
      <c r="K364">
        <v>42.25</v>
      </c>
      <c r="L364">
        <v>10</v>
      </c>
      <c r="M364">
        <v>4</v>
      </c>
      <c r="N364">
        <v>24</v>
      </c>
      <c r="O364" t="s">
        <v>455</v>
      </c>
      <c r="P364">
        <v>1075</v>
      </c>
    </row>
    <row r="365" spans="1:16" x14ac:dyDescent="0.25">
      <c r="A365" t="s">
        <v>68</v>
      </c>
      <c r="B365" t="s">
        <v>97</v>
      </c>
      <c r="C365">
        <v>5.4</v>
      </c>
      <c r="D365">
        <v>3</v>
      </c>
      <c r="E365" t="s">
        <v>423</v>
      </c>
      <c r="F365">
        <v>13</v>
      </c>
      <c r="G365">
        <v>123</v>
      </c>
      <c r="H365">
        <v>1600</v>
      </c>
      <c r="I365" t="s">
        <v>19</v>
      </c>
      <c r="J365">
        <v>1</v>
      </c>
      <c r="K365">
        <v>34.68</v>
      </c>
      <c r="L365">
        <v>24</v>
      </c>
      <c r="M365">
        <v>3</v>
      </c>
      <c r="N365">
        <v>24</v>
      </c>
      <c r="O365" t="s">
        <v>434</v>
      </c>
      <c r="P365">
        <v>1075</v>
      </c>
    </row>
    <row r="366" spans="1:16" x14ac:dyDescent="0.25">
      <c r="A366" t="s">
        <v>68</v>
      </c>
      <c r="B366" t="s">
        <v>97</v>
      </c>
      <c r="C366">
        <v>5.5</v>
      </c>
      <c r="D366">
        <v>3</v>
      </c>
      <c r="E366" t="s">
        <v>422</v>
      </c>
      <c r="F366">
        <v>9</v>
      </c>
      <c r="G366">
        <v>123</v>
      </c>
      <c r="H366">
        <v>1650</v>
      </c>
      <c r="I366" t="s">
        <v>53</v>
      </c>
      <c r="J366">
        <v>1</v>
      </c>
      <c r="K366">
        <v>41.57</v>
      </c>
      <c r="L366">
        <v>15</v>
      </c>
      <c r="M366">
        <v>2</v>
      </c>
      <c r="N366">
        <v>24</v>
      </c>
      <c r="O366" t="s">
        <v>461</v>
      </c>
      <c r="P366">
        <v>1070</v>
      </c>
    </row>
    <row r="367" spans="1:16" x14ac:dyDescent="0.25">
      <c r="A367" t="s">
        <v>68</v>
      </c>
      <c r="B367" t="s">
        <v>97</v>
      </c>
      <c r="C367">
        <v>6</v>
      </c>
      <c r="D367">
        <v>2</v>
      </c>
      <c r="E367" t="s">
        <v>420</v>
      </c>
      <c r="F367">
        <v>6</v>
      </c>
      <c r="G367">
        <v>122</v>
      </c>
      <c r="H367">
        <v>1600</v>
      </c>
      <c r="I367" t="s">
        <v>53</v>
      </c>
      <c r="J367">
        <v>1</v>
      </c>
      <c r="K367">
        <v>35.31</v>
      </c>
      <c r="L367">
        <v>28</v>
      </c>
      <c r="M367">
        <v>1</v>
      </c>
      <c r="N367">
        <v>24</v>
      </c>
      <c r="O367" t="s">
        <v>539</v>
      </c>
      <c r="P367">
        <v>1079</v>
      </c>
    </row>
    <row r="368" spans="1:16" x14ac:dyDescent="0.25">
      <c r="A368" t="s">
        <v>68</v>
      </c>
      <c r="B368" t="s">
        <v>97</v>
      </c>
      <c r="C368">
        <v>15</v>
      </c>
      <c r="D368">
        <v>6</v>
      </c>
      <c r="E368" t="s">
        <v>423</v>
      </c>
      <c r="F368">
        <v>11</v>
      </c>
      <c r="G368">
        <v>124</v>
      </c>
      <c r="H368">
        <v>1600</v>
      </c>
      <c r="I368" t="s">
        <v>84</v>
      </c>
      <c r="J368">
        <v>1</v>
      </c>
      <c r="K368">
        <v>36.479999999999997</v>
      </c>
      <c r="L368">
        <v>13</v>
      </c>
      <c r="M368">
        <v>1</v>
      </c>
      <c r="N368">
        <v>24</v>
      </c>
      <c r="O368" t="s">
        <v>441</v>
      </c>
      <c r="P368">
        <v>1076</v>
      </c>
    </row>
    <row r="369" spans="1:16" x14ac:dyDescent="0.25">
      <c r="A369" t="s">
        <v>68</v>
      </c>
      <c r="B369" t="s">
        <v>97</v>
      </c>
      <c r="C369">
        <v>8.6999999999999993</v>
      </c>
      <c r="D369">
        <v>4</v>
      </c>
      <c r="E369" t="s">
        <v>421</v>
      </c>
      <c r="F369">
        <v>4</v>
      </c>
      <c r="G369">
        <v>124</v>
      </c>
      <c r="H369">
        <v>1600</v>
      </c>
      <c r="I369" t="s">
        <v>693</v>
      </c>
      <c r="J369">
        <v>1</v>
      </c>
      <c r="K369">
        <v>35.479999999999997</v>
      </c>
      <c r="L369">
        <v>26</v>
      </c>
      <c r="M369">
        <v>12</v>
      </c>
      <c r="N369">
        <v>23</v>
      </c>
      <c r="O369" t="s">
        <v>441</v>
      </c>
      <c r="P369">
        <v>1084</v>
      </c>
    </row>
    <row r="370" spans="1:16" x14ac:dyDescent="0.25">
      <c r="A370" t="s">
        <v>68</v>
      </c>
      <c r="B370" t="s">
        <v>97</v>
      </c>
      <c r="C370">
        <v>13</v>
      </c>
      <c r="D370">
        <v>3</v>
      </c>
      <c r="E370" t="s">
        <v>422</v>
      </c>
      <c r="F370">
        <v>4</v>
      </c>
      <c r="G370">
        <v>123</v>
      </c>
      <c r="H370">
        <v>1600</v>
      </c>
      <c r="I370" t="s">
        <v>693</v>
      </c>
      <c r="J370">
        <v>1</v>
      </c>
      <c r="K370">
        <v>35.24</v>
      </c>
      <c r="L370">
        <v>26</v>
      </c>
      <c r="M370">
        <v>11</v>
      </c>
      <c r="N370">
        <v>23</v>
      </c>
      <c r="O370" t="s">
        <v>429</v>
      </c>
      <c r="P370">
        <v>1089</v>
      </c>
    </row>
    <row r="371" spans="1:16" x14ac:dyDescent="0.25">
      <c r="A371" t="s">
        <v>68</v>
      </c>
      <c r="B371" t="s">
        <v>97</v>
      </c>
      <c r="C371">
        <v>25</v>
      </c>
      <c r="D371">
        <v>11</v>
      </c>
      <c r="E371" t="s">
        <v>421</v>
      </c>
      <c r="F371">
        <v>12</v>
      </c>
      <c r="G371">
        <v>126</v>
      </c>
      <c r="H371">
        <v>1600</v>
      </c>
      <c r="I371" t="s">
        <v>316</v>
      </c>
      <c r="J371">
        <v>1</v>
      </c>
      <c r="K371">
        <v>35.97</v>
      </c>
      <c r="L371">
        <v>22</v>
      </c>
      <c r="M371">
        <v>10</v>
      </c>
      <c r="N371">
        <v>23</v>
      </c>
      <c r="O371" t="s">
        <v>506</v>
      </c>
      <c r="P371">
        <v>1098</v>
      </c>
    </row>
    <row r="372" spans="1:16" x14ac:dyDescent="0.25">
      <c r="A372" t="s">
        <v>68</v>
      </c>
      <c r="B372" t="s">
        <v>97</v>
      </c>
      <c r="C372">
        <v>14</v>
      </c>
      <c r="D372">
        <v>5</v>
      </c>
      <c r="E372" t="s">
        <v>422</v>
      </c>
      <c r="F372">
        <v>9</v>
      </c>
      <c r="G372">
        <v>123</v>
      </c>
      <c r="H372">
        <v>1200</v>
      </c>
      <c r="I372" t="s">
        <v>121</v>
      </c>
      <c r="J372">
        <v>1</v>
      </c>
      <c r="K372">
        <v>10.07</v>
      </c>
      <c r="L372">
        <v>24</v>
      </c>
      <c r="M372">
        <v>9</v>
      </c>
      <c r="N372">
        <v>23</v>
      </c>
      <c r="O372" t="s">
        <v>429</v>
      </c>
      <c r="P372">
        <v>1105</v>
      </c>
    </row>
    <row r="373" spans="1:16" x14ac:dyDescent="0.25">
      <c r="A373" t="s">
        <v>68</v>
      </c>
      <c r="B373" t="s">
        <v>100</v>
      </c>
      <c r="C373">
        <v>14</v>
      </c>
      <c r="D373">
        <v>9</v>
      </c>
      <c r="E373" t="s">
        <v>423</v>
      </c>
      <c r="F373">
        <v>6</v>
      </c>
      <c r="G373">
        <v>126</v>
      </c>
      <c r="H373">
        <v>1200</v>
      </c>
      <c r="I373" t="s">
        <v>101</v>
      </c>
      <c r="J373">
        <v>1</v>
      </c>
      <c r="K373">
        <v>10.31</v>
      </c>
      <c r="L373">
        <v>17</v>
      </c>
      <c r="M373">
        <v>9</v>
      </c>
      <c r="N373">
        <v>25</v>
      </c>
      <c r="O373" t="s">
        <v>455</v>
      </c>
      <c r="P373">
        <v>1020</v>
      </c>
    </row>
    <row r="374" spans="1:16" x14ac:dyDescent="0.25">
      <c r="A374" t="s">
        <v>68</v>
      </c>
      <c r="B374" t="s">
        <v>100</v>
      </c>
      <c r="C374">
        <v>29</v>
      </c>
      <c r="D374">
        <v>12</v>
      </c>
      <c r="E374" t="s">
        <v>423</v>
      </c>
      <c r="F374">
        <v>11</v>
      </c>
      <c r="G374">
        <v>128</v>
      </c>
      <c r="H374">
        <v>1650</v>
      </c>
      <c r="I374" t="s">
        <v>116</v>
      </c>
      <c r="J374">
        <v>1</v>
      </c>
      <c r="K374">
        <v>40.76</v>
      </c>
      <c r="L374">
        <v>9</v>
      </c>
      <c r="M374">
        <v>7</v>
      </c>
      <c r="N374">
        <v>25</v>
      </c>
      <c r="O374" t="s">
        <v>450</v>
      </c>
      <c r="P374">
        <v>1035</v>
      </c>
    </row>
    <row r="375" spans="1:16" x14ac:dyDescent="0.25">
      <c r="A375" t="s">
        <v>68</v>
      </c>
      <c r="B375" t="s">
        <v>100</v>
      </c>
      <c r="C375">
        <v>11</v>
      </c>
      <c r="D375">
        <v>3</v>
      </c>
      <c r="E375" t="s">
        <v>421</v>
      </c>
      <c r="F375">
        <v>1</v>
      </c>
      <c r="G375">
        <v>132</v>
      </c>
      <c r="H375">
        <v>1650</v>
      </c>
      <c r="I375" t="s">
        <v>116</v>
      </c>
      <c r="J375">
        <v>1</v>
      </c>
      <c r="K375">
        <v>40.14</v>
      </c>
      <c r="L375">
        <v>11</v>
      </c>
      <c r="M375">
        <v>6</v>
      </c>
      <c r="N375">
        <v>25</v>
      </c>
      <c r="O375" t="s">
        <v>455</v>
      </c>
      <c r="P375">
        <v>1044</v>
      </c>
    </row>
    <row r="376" spans="1:16" x14ac:dyDescent="0.25">
      <c r="A376" t="s">
        <v>68</v>
      </c>
      <c r="B376" t="s">
        <v>100</v>
      </c>
      <c r="C376">
        <v>28</v>
      </c>
      <c r="D376">
        <v>4</v>
      </c>
      <c r="E376" t="s">
        <v>422</v>
      </c>
      <c r="F376">
        <v>5</v>
      </c>
      <c r="G376">
        <v>132</v>
      </c>
      <c r="H376">
        <v>1650</v>
      </c>
      <c r="I376" t="s">
        <v>116</v>
      </c>
      <c r="J376">
        <v>1</v>
      </c>
      <c r="K376">
        <v>40.090000000000003</v>
      </c>
      <c r="L376">
        <v>14</v>
      </c>
      <c r="M376">
        <v>5</v>
      </c>
      <c r="N376">
        <v>25</v>
      </c>
      <c r="O376" t="s">
        <v>455</v>
      </c>
      <c r="P376">
        <v>1036</v>
      </c>
    </row>
    <row r="377" spans="1:16" x14ac:dyDescent="0.25">
      <c r="A377" t="s">
        <v>68</v>
      </c>
      <c r="B377" t="s">
        <v>100</v>
      </c>
      <c r="C377">
        <v>5.8</v>
      </c>
      <c r="D377">
        <v>11</v>
      </c>
      <c r="E377" t="s">
        <v>422</v>
      </c>
      <c r="F377">
        <v>2</v>
      </c>
      <c r="G377">
        <v>134</v>
      </c>
      <c r="H377">
        <v>1200</v>
      </c>
      <c r="I377" t="s">
        <v>116</v>
      </c>
      <c r="J377">
        <v>1</v>
      </c>
      <c r="K377">
        <v>10.67</v>
      </c>
      <c r="L377">
        <v>16</v>
      </c>
      <c r="M377">
        <v>4</v>
      </c>
      <c r="N377">
        <v>25</v>
      </c>
      <c r="O377" t="s">
        <v>455</v>
      </c>
      <c r="P377">
        <v>1038</v>
      </c>
    </row>
    <row r="378" spans="1:16" x14ac:dyDescent="0.25">
      <c r="A378" t="s">
        <v>68</v>
      </c>
      <c r="B378" t="s">
        <v>100</v>
      </c>
      <c r="C378">
        <v>19</v>
      </c>
      <c r="D378">
        <v>7</v>
      </c>
      <c r="E378" t="s">
        <v>422</v>
      </c>
      <c r="F378">
        <v>11</v>
      </c>
      <c r="G378">
        <v>134</v>
      </c>
      <c r="H378">
        <v>1200</v>
      </c>
      <c r="I378" t="s">
        <v>116</v>
      </c>
      <c r="J378">
        <v>1</v>
      </c>
      <c r="K378">
        <v>10.14</v>
      </c>
      <c r="L378">
        <v>19</v>
      </c>
      <c r="M378">
        <v>3</v>
      </c>
      <c r="N378">
        <v>25</v>
      </c>
      <c r="O378" t="s">
        <v>455</v>
      </c>
      <c r="P378">
        <v>1041</v>
      </c>
    </row>
    <row r="379" spans="1:16" x14ac:dyDescent="0.25">
      <c r="A379" t="s">
        <v>68</v>
      </c>
      <c r="B379" t="s">
        <v>100</v>
      </c>
      <c r="C379">
        <v>14</v>
      </c>
      <c r="D379">
        <v>2</v>
      </c>
      <c r="E379" t="s">
        <v>422</v>
      </c>
      <c r="F379">
        <v>8</v>
      </c>
      <c r="G379">
        <v>131</v>
      </c>
      <c r="H379">
        <v>1200</v>
      </c>
      <c r="I379" t="s">
        <v>116</v>
      </c>
      <c r="J379">
        <v>1</v>
      </c>
      <c r="K379">
        <v>9.92</v>
      </c>
      <c r="L379">
        <v>19</v>
      </c>
      <c r="M379">
        <v>2</v>
      </c>
      <c r="N379">
        <v>25</v>
      </c>
      <c r="O379" t="s">
        <v>455</v>
      </c>
      <c r="P379">
        <v>1034</v>
      </c>
    </row>
    <row r="380" spans="1:16" x14ac:dyDescent="0.25">
      <c r="A380" t="s">
        <v>68</v>
      </c>
      <c r="B380" t="s">
        <v>100</v>
      </c>
      <c r="C380">
        <v>9.6999999999999993</v>
      </c>
      <c r="D380">
        <v>6</v>
      </c>
      <c r="E380" t="s">
        <v>421</v>
      </c>
      <c r="F380">
        <v>2</v>
      </c>
      <c r="G380">
        <v>133</v>
      </c>
      <c r="H380">
        <v>1200</v>
      </c>
      <c r="I380" t="s">
        <v>116</v>
      </c>
      <c r="J380">
        <v>1</v>
      </c>
      <c r="K380">
        <v>10.52</v>
      </c>
      <c r="L380">
        <v>22</v>
      </c>
      <c r="M380">
        <v>1</v>
      </c>
      <c r="N380">
        <v>25</v>
      </c>
      <c r="O380" t="s">
        <v>461</v>
      </c>
      <c r="P380">
        <v>1047</v>
      </c>
    </row>
    <row r="381" spans="1:16" x14ac:dyDescent="0.25">
      <c r="A381" t="s">
        <v>68</v>
      </c>
      <c r="B381" t="s">
        <v>100</v>
      </c>
      <c r="C381">
        <v>51</v>
      </c>
      <c r="D381">
        <v>11</v>
      </c>
      <c r="E381" t="s">
        <v>422</v>
      </c>
      <c r="F381">
        <v>9</v>
      </c>
      <c r="G381">
        <v>120</v>
      </c>
      <c r="H381">
        <v>1650</v>
      </c>
      <c r="I381" t="s">
        <v>116</v>
      </c>
      <c r="J381">
        <v>1</v>
      </c>
      <c r="K381">
        <v>40.4</v>
      </c>
      <c r="L381">
        <v>26</v>
      </c>
      <c r="M381">
        <v>12</v>
      </c>
      <c r="N381">
        <v>24</v>
      </c>
      <c r="O381" t="s">
        <v>445</v>
      </c>
      <c r="P381">
        <v>1047</v>
      </c>
    </row>
    <row r="382" spans="1:16" x14ac:dyDescent="0.25">
      <c r="A382" t="s">
        <v>68</v>
      </c>
      <c r="B382" t="s">
        <v>100</v>
      </c>
      <c r="C382">
        <v>40</v>
      </c>
      <c r="D382">
        <v>11</v>
      </c>
      <c r="E382" t="s">
        <v>423</v>
      </c>
      <c r="F382">
        <v>11</v>
      </c>
      <c r="G382">
        <v>119</v>
      </c>
      <c r="H382">
        <v>1650</v>
      </c>
      <c r="I382" t="s">
        <v>116</v>
      </c>
      <c r="J382">
        <v>1</v>
      </c>
      <c r="K382">
        <v>41.41</v>
      </c>
      <c r="L382">
        <v>11</v>
      </c>
      <c r="M382">
        <v>12</v>
      </c>
      <c r="N382">
        <v>24</v>
      </c>
      <c r="O382" t="s">
        <v>455</v>
      </c>
      <c r="P382">
        <v>1041</v>
      </c>
    </row>
    <row r="383" spans="1:16" x14ac:dyDescent="0.25">
      <c r="A383" t="s">
        <v>68</v>
      </c>
      <c r="B383" t="s">
        <v>100</v>
      </c>
      <c r="C383">
        <v>35</v>
      </c>
      <c r="D383">
        <v>4</v>
      </c>
      <c r="E383" t="s">
        <v>423</v>
      </c>
      <c r="F383">
        <v>7</v>
      </c>
      <c r="G383">
        <v>122</v>
      </c>
      <c r="H383">
        <v>1200</v>
      </c>
      <c r="I383" t="s">
        <v>121</v>
      </c>
      <c r="J383">
        <v>1</v>
      </c>
      <c r="K383">
        <v>10.38</v>
      </c>
      <c r="L383">
        <v>20</v>
      </c>
      <c r="M383">
        <v>11</v>
      </c>
      <c r="N383">
        <v>24</v>
      </c>
      <c r="O383" t="s">
        <v>461</v>
      </c>
      <c r="P383">
        <v>1034</v>
      </c>
    </row>
    <row r="384" spans="1:16" x14ac:dyDescent="0.25">
      <c r="A384" t="s">
        <v>68</v>
      </c>
      <c r="B384" t="s">
        <v>100</v>
      </c>
      <c r="C384">
        <v>26</v>
      </c>
      <c r="D384">
        <v>4</v>
      </c>
      <c r="E384" t="s">
        <v>423</v>
      </c>
      <c r="F384">
        <v>3</v>
      </c>
      <c r="G384">
        <v>119</v>
      </c>
      <c r="H384">
        <v>1200</v>
      </c>
      <c r="I384" t="s">
        <v>101</v>
      </c>
      <c r="J384">
        <v>1</v>
      </c>
      <c r="K384">
        <v>9.75</v>
      </c>
      <c r="L384">
        <v>16</v>
      </c>
      <c r="M384">
        <v>10</v>
      </c>
      <c r="N384">
        <v>24</v>
      </c>
      <c r="O384" t="s">
        <v>455</v>
      </c>
      <c r="P384">
        <v>1026</v>
      </c>
    </row>
    <row r="385" spans="1:16" x14ac:dyDescent="0.25">
      <c r="A385" t="s">
        <v>68</v>
      </c>
      <c r="B385" t="s">
        <v>100</v>
      </c>
      <c r="C385">
        <v>34</v>
      </c>
      <c r="D385">
        <v>8</v>
      </c>
      <c r="E385" t="s">
        <v>421</v>
      </c>
      <c r="F385">
        <v>3</v>
      </c>
      <c r="G385">
        <v>120</v>
      </c>
      <c r="H385">
        <v>1400</v>
      </c>
      <c r="I385" t="s">
        <v>116</v>
      </c>
      <c r="J385">
        <v>1</v>
      </c>
      <c r="K385">
        <v>22.04</v>
      </c>
      <c r="L385">
        <v>6</v>
      </c>
      <c r="M385">
        <v>7</v>
      </c>
      <c r="N385">
        <v>24</v>
      </c>
      <c r="O385" t="s">
        <v>429</v>
      </c>
      <c r="P385">
        <v>1043</v>
      </c>
    </row>
    <row r="386" spans="1:16" x14ac:dyDescent="0.25">
      <c r="A386" t="s">
        <v>68</v>
      </c>
      <c r="B386" t="s">
        <v>100</v>
      </c>
      <c r="C386">
        <v>26</v>
      </c>
      <c r="D386">
        <v>10</v>
      </c>
      <c r="E386" t="s">
        <v>422</v>
      </c>
      <c r="F386">
        <v>8</v>
      </c>
      <c r="G386">
        <v>122</v>
      </c>
      <c r="H386">
        <v>1200</v>
      </c>
      <c r="I386" t="s">
        <v>121</v>
      </c>
      <c r="J386">
        <v>1</v>
      </c>
      <c r="K386">
        <v>11.46</v>
      </c>
      <c r="L386">
        <v>5</v>
      </c>
      <c r="M386">
        <v>6</v>
      </c>
      <c r="N386">
        <v>24</v>
      </c>
      <c r="O386" t="s">
        <v>450</v>
      </c>
      <c r="P386">
        <v>1043</v>
      </c>
    </row>
    <row r="387" spans="1:16" x14ac:dyDescent="0.25">
      <c r="A387" t="s">
        <v>68</v>
      </c>
      <c r="B387" t="s">
        <v>100</v>
      </c>
      <c r="C387">
        <v>11</v>
      </c>
      <c r="D387">
        <v>4</v>
      </c>
      <c r="E387" t="s">
        <v>421</v>
      </c>
      <c r="F387">
        <v>5</v>
      </c>
      <c r="G387">
        <v>119</v>
      </c>
      <c r="H387">
        <v>1200</v>
      </c>
      <c r="I387" t="s">
        <v>121</v>
      </c>
      <c r="J387">
        <v>1</v>
      </c>
      <c r="K387">
        <v>10.34</v>
      </c>
      <c r="L387">
        <v>15</v>
      </c>
      <c r="M387">
        <v>5</v>
      </c>
      <c r="N387">
        <v>24</v>
      </c>
      <c r="O387" t="s">
        <v>461</v>
      </c>
      <c r="P387">
        <v>1045</v>
      </c>
    </row>
    <row r="388" spans="1:16" x14ac:dyDescent="0.25">
      <c r="A388" t="s">
        <v>68</v>
      </c>
      <c r="B388" t="s">
        <v>100</v>
      </c>
      <c r="C388">
        <v>3.6</v>
      </c>
      <c r="D388">
        <v>1</v>
      </c>
      <c r="E388" t="s">
        <v>421</v>
      </c>
      <c r="F388">
        <v>2</v>
      </c>
      <c r="G388">
        <v>132</v>
      </c>
      <c r="H388">
        <v>1200</v>
      </c>
      <c r="I388" t="s">
        <v>116</v>
      </c>
      <c r="J388">
        <v>1</v>
      </c>
      <c r="K388">
        <v>10.31</v>
      </c>
      <c r="L388">
        <v>24</v>
      </c>
      <c r="M388">
        <v>4</v>
      </c>
      <c r="N388">
        <v>24</v>
      </c>
      <c r="O388" t="s">
        <v>445</v>
      </c>
      <c r="P388">
        <v>1050</v>
      </c>
    </row>
    <row r="389" spans="1:16" x14ac:dyDescent="0.25">
      <c r="A389" t="s">
        <v>68</v>
      </c>
      <c r="B389" t="s">
        <v>100</v>
      </c>
      <c r="C389">
        <v>3.2</v>
      </c>
      <c r="D389">
        <v>1</v>
      </c>
      <c r="E389" t="s">
        <v>421</v>
      </c>
      <c r="F389">
        <v>1</v>
      </c>
      <c r="G389">
        <v>127</v>
      </c>
      <c r="H389">
        <v>1200</v>
      </c>
      <c r="I389" t="s">
        <v>116</v>
      </c>
      <c r="J389">
        <v>1</v>
      </c>
      <c r="K389">
        <v>10.35</v>
      </c>
      <c r="L389">
        <v>27</v>
      </c>
      <c r="M389">
        <v>3</v>
      </c>
      <c r="N389">
        <v>24</v>
      </c>
      <c r="O389" t="s">
        <v>450</v>
      </c>
      <c r="P389">
        <v>1034</v>
      </c>
    </row>
    <row r="390" spans="1:16" x14ac:dyDescent="0.25">
      <c r="A390" t="s">
        <v>68</v>
      </c>
      <c r="B390" t="s">
        <v>100</v>
      </c>
      <c r="C390">
        <v>22</v>
      </c>
      <c r="D390">
        <v>2</v>
      </c>
      <c r="E390" t="s">
        <v>421</v>
      </c>
      <c r="F390">
        <v>8</v>
      </c>
      <c r="G390">
        <v>127</v>
      </c>
      <c r="H390">
        <v>1200</v>
      </c>
      <c r="I390" t="s">
        <v>116</v>
      </c>
      <c r="J390">
        <v>1</v>
      </c>
      <c r="K390">
        <v>11.24</v>
      </c>
      <c r="L390">
        <v>28</v>
      </c>
      <c r="M390">
        <v>2</v>
      </c>
      <c r="N390">
        <v>24</v>
      </c>
      <c r="O390" t="s">
        <v>450</v>
      </c>
      <c r="P390">
        <v>1052</v>
      </c>
    </row>
    <row r="391" spans="1:16" x14ac:dyDescent="0.25">
      <c r="A391" t="s">
        <v>68</v>
      </c>
      <c r="B391" t="s">
        <v>100</v>
      </c>
      <c r="C391">
        <v>27</v>
      </c>
      <c r="D391">
        <v>8</v>
      </c>
      <c r="E391" t="s">
        <v>422</v>
      </c>
      <c r="F391">
        <v>10</v>
      </c>
      <c r="G391">
        <v>131</v>
      </c>
      <c r="H391">
        <v>1200</v>
      </c>
      <c r="I391" t="s">
        <v>116</v>
      </c>
      <c r="J391">
        <v>1</v>
      </c>
      <c r="K391">
        <v>11.32</v>
      </c>
      <c r="L391">
        <v>7</v>
      </c>
      <c r="M391">
        <v>2</v>
      </c>
      <c r="N391">
        <v>24</v>
      </c>
      <c r="O391" t="s">
        <v>455</v>
      </c>
      <c r="P391">
        <v>1050</v>
      </c>
    </row>
    <row r="392" spans="1:16" x14ac:dyDescent="0.25">
      <c r="A392" t="s">
        <v>68</v>
      </c>
      <c r="B392" t="s">
        <v>100</v>
      </c>
      <c r="C392">
        <v>17</v>
      </c>
      <c r="D392">
        <v>8</v>
      </c>
      <c r="E392" t="s">
        <v>422</v>
      </c>
      <c r="F392">
        <v>8</v>
      </c>
      <c r="G392">
        <v>131</v>
      </c>
      <c r="H392">
        <v>1650</v>
      </c>
      <c r="I392" t="s">
        <v>316</v>
      </c>
      <c r="J392">
        <v>1</v>
      </c>
      <c r="K392">
        <v>41.8</v>
      </c>
      <c r="L392">
        <v>13</v>
      </c>
      <c r="M392">
        <v>12</v>
      </c>
      <c r="N392">
        <v>23</v>
      </c>
      <c r="O392" t="s">
        <v>455</v>
      </c>
      <c r="P392">
        <v>1043</v>
      </c>
    </row>
    <row r="393" spans="1:16" x14ac:dyDescent="0.25">
      <c r="A393" t="s">
        <v>68</v>
      </c>
      <c r="B393" t="s">
        <v>100</v>
      </c>
      <c r="C393">
        <v>37</v>
      </c>
      <c r="D393">
        <v>4</v>
      </c>
      <c r="E393" t="s">
        <v>421</v>
      </c>
      <c r="F393">
        <v>5</v>
      </c>
      <c r="G393">
        <v>132</v>
      </c>
      <c r="H393">
        <v>1650</v>
      </c>
      <c r="I393" t="s">
        <v>121</v>
      </c>
      <c r="J393">
        <v>1</v>
      </c>
      <c r="K393">
        <v>40.46</v>
      </c>
      <c r="L393">
        <v>22</v>
      </c>
      <c r="M393">
        <v>11</v>
      </c>
      <c r="N393">
        <v>23</v>
      </c>
      <c r="O393" t="s">
        <v>461</v>
      </c>
      <c r="P393">
        <v>1051</v>
      </c>
    </row>
    <row r="394" spans="1:16" x14ac:dyDescent="0.25">
      <c r="A394" t="s">
        <v>68</v>
      </c>
      <c r="B394" t="s">
        <v>100</v>
      </c>
      <c r="C394">
        <v>23</v>
      </c>
      <c r="D394">
        <v>7</v>
      </c>
      <c r="E394" t="s">
        <v>423</v>
      </c>
      <c r="F394">
        <v>11</v>
      </c>
      <c r="G394">
        <v>134</v>
      </c>
      <c r="H394">
        <v>1200</v>
      </c>
      <c r="I394" t="s">
        <v>116</v>
      </c>
      <c r="J394">
        <v>1</v>
      </c>
      <c r="K394">
        <v>11.35</v>
      </c>
      <c r="L394">
        <v>1</v>
      </c>
      <c r="M394">
        <v>11</v>
      </c>
      <c r="N394">
        <v>23</v>
      </c>
      <c r="O394" t="s">
        <v>445</v>
      </c>
      <c r="P394">
        <v>1043</v>
      </c>
    </row>
    <row r="395" spans="1:16" x14ac:dyDescent="0.25">
      <c r="A395" t="s">
        <v>68</v>
      </c>
      <c r="B395" t="s">
        <v>100</v>
      </c>
      <c r="C395">
        <v>20</v>
      </c>
      <c r="D395">
        <v>6</v>
      </c>
      <c r="E395" t="s">
        <v>422</v>
      </c>
      <c r="F395">
        <v>8</v>
      </c>
      <c r="G395">
        <v>118</v>
      </c>
      <c r="H395">
        <v>1200</v>
      </c>
      <c r="I395" t="s">
        <v>150</v>
      </c>
      <c r="J395">
        <v>1</v>
      </c>
      <c r="K395">
        <v>10.48</v>
      </c>
      <c r="L395">
        <v>11</v>
      </c>
      <c r="M395">
        <v>10</v>
      </c>
      <c r="N395">
        <v>23</v>
      </c>
      <c r="O395" t="s">
        <v>450</v>
      </c>
      <c r="P395">
        <v>1023</v>
      </c>
    </row>
    <row r="396" spans="1:16" x14ac:dyDescent="0.25">
      <c r="A396" t="s">
        <v>68</v>
      </c>
      <c r="B396" t="s">
        <v>104</v>
      </c>
      <c r="C396">
        <v>206</v>
      </c>
      <c r="D396">
        <v>13</v>
      </c>
      <c r="E396" t="s">
        <v>422</v>
      </c>
      <c r="F396">
        <v>7</v>
      </c>
      <c r="G396">
        <v>124</v>
      </c>
      <c r="H396">
        <v>1200</v>
      </c>
      <c r="I396" t="s">
        <v>524</v>
      </c>
      <c r="J396">
        <v>1</v>
      </c>
      <c r="K396">
        <v>10.210000000000001</v>
      </c>
      <c r="L396">
        <v>14</v>
      </c>
      <c r="M396">
        <v>9</v>
      </c>
      <c r="N396">
        <v>25</v>
      </c>
      <c r="O396" t="s">
        <v>518</v>
      </c>
      <c r="P396">
        <v>1059</v>
      </c>
    </row>
    <row r="397" spans="1:16" x14ac:dyDescent="0.25">
      <c r="A397" t="s">
        <v>68</v>
      </c>
      <c r="B397" t="s">
        <v>104</v>
      </c>
      <c r="C397">
        <v>172</v>
      </c>
      <c r="D397">
        <v>9</v>
      </c>
      <c r="E397" t="s">
        <v>422</v>
      </c>
      <c r="F397">
        <v>1</v>
      </c>
      <c r="G397">
        <v>127</v>
      </c>
      <c r="H397">
        <v>1200</v>
      </c>
      <c r="I397" t="s">
        <v>693</v>
      </c>
      <c r="J397">
        <v>1</v>
      </c>
      <c r="K397">
        <v>10.67</v>
      </c>
      <c r="L397">
        <v>28</v>
      </c>
      <c r="M397">
        <v>6</v>
      </c>
      <c r="N397">
        <v>25</v>
      </c>
      <c r="O397" t="s">
        <v>518</v>
      </c>
      <c r="P397">
        <v>1039</v>
      </c>
    </row>
    <row r="398" spans="1:16" x14ac:dyDescent="0.25">
      <c r="A398" t="s">
        <v>68</v>
      </c>
      <c r="B398" t="s">
        <v>104</v>
      </c>
      <c r="C398">
        <v>108</v>
      </c>
      <c r="D398">
        <v>10</v>
      </c>
      <c r="E398" t="s">
        <v>422</v>
      </c>
      <c r="F398">
        <v>9</v>
      </c>
      <c r="G398">
        <v>128</v>
      </c>
      <c r="H398">
        <v>1200</v>
      </c>
      <c r="I398" t="s">
        <v>389</v>
      </c>
      <c r="J398">
        <v>1</v>
      </c>
      <c r="K398">
        <v>10.74</v>
      </c>
      <c r="L398">
        <v>28</v>
      </c>
      <c r="M398">
        <v>5</v>
      </c>
      <c r="N398">
        <v>25</v>
      </c>
      <c r="O398" t="s">
        <v>445</v>
      </c>
      <c r="P398">
        <v>1038</v>
      </c>
    </row>
    <row r="399" spans="1:16" x14ac:dyDescent="0.25">
      <c r="A399" t="s">
        <v>68</v>
      </c>
      <c r="B399" t="s">
        <v>109</v>
      </c>
      <c r="C399">
        <v>7.5</v>
      </c>
      <c r="D399">
        <v>6</v>
      </c>
      <c r="E399" t="s">
        <v>420</v>
      </c>
      <c r="F399">
        <v>4</v>
      </c>
      <c r="G399">
        <v>124</v>
      </c>
      <c r="H399">
        <v>1800</v>
      </c>
      <c r="I399" t="s">
        <v>471</v>
      </c>
      <c r="J399">
        <v>1</v>
      </c>
      <c r="K399">
        <v>49.28</v>
      </c>
      <c r="L399">
        <v>16</v>
      </c>
      <c r="M399">
        <v>7</v>
      </c>
      <c r="N399">
        <v>25</v>
      </c>
      <c r="O399" t="s">
        <v>455</v>
      </c>
      <c r="P399">
        <v>1124</v>
      </c>
    </row>
    <row r="400" spans="1:16" x14ac:dyDescent="0.25">
      <c r="A400" t="s">
        <v>68</v>
      </c>
      <c r="B400" t="s">
        <v>109</v>
      </c>
      <c r="C400">
        <v>8.8000000000000007</v>
      </c>
      <c r="D400">
        <v>6</v>
      </c>
      <c r="E400" t="s">
        <v>421</v>
      </c>
      <c r="F400">
        <v>4</v>
      </c>
      <c r="G400">
        <v>127</v>
      </c>
      <c r="H400">
        <v>1650</v>
      </c>
      <c r="I400" t="s">
        <v>116</v>
      </c>
      <c r="J400">
        <v>1</v>
      </c>
      <c r="K400">
        <v>40.29</v>
      </c>
      <c r="L400">
        <v>28</v>
      </c>
      <c r="M400">
        <v>6</v>
      </c>
      <c r="N400">
        <v>25</v>
      </c>
      <c r="O400" t="s">
        <v>467</v>
      </c>
      <c r="P400">
        <v>1132</v>
      </c>
    </row>
    <row r="401" spans="1:16" x14ac:dyDescent="0.25">
      <c r="A401" t="s">
        <v>68</v>
      </c>
      <c r="B401" t="s">
        <v>109</v>
      </c>
      <c r="C401">
        <v>18</v>
      </c>
      <c r="D401">
        <v>5</v>
      </c>
      <c r="E401" t="s">
        <v>421</v>
      </c>
      <c r="F401">
        <v>10</v>
      </c>
      <c r="G401">
        <v>128</v>
      </c>
      <c r="H401">
        <v>1650</v>
      </c>
      <c r="I401" t="s">
        <v>471</v>
      </c>
      <c r="J401">
        <v>1</v>
      </c>
      <c r="K401">
        <v>39.92</v>
      </c>
      <c r="L401">
        <v>11</v>
      </c>
      <c r="M401">
        <v>6</v>
      </c>
      <c r="N401">
        <v>25</v>
      </c>
      <c r="O401" t="s">
        <v>455</v>
      </c>
      <c r="P401">
        <v>1134</v>
      </c>
    </row>
    <row r="402" spans="1:16" x14ac:dyDescent="0.25">
      <c r="A402" t="s">
        <v>68</v>
      </c>
      <c r="B402" t="s">
        <v>109</v>
      </c>
      <c r="C402">
        <v>21</v>
      </c>
      <c r="D402">
        <v>7</v>
      </c>
      <c r="E402" t="s">
        <v>423</v>
      </c>
      <c r="F402">
        <v>11</v>
      </c>
      <c r="G402">
        <v>129</v>
      </c>
      <c r="H402">
        <v>1650</v>
      </c>
      <c r="I402" t="s">
        <v>471</v>
      </c>
      <c r="J402">
        <v>1</v>
      </c>
      <c r="K402">
        <v>40.409999999999997</v>
      </c>
      <c r="L402">
        <v>21</v>
      </c>
      <c r="M402">
        <v>5</v>
      </c>
      <c r="N402">
        <v>25</v>
      </c>
      <c r="O402" t="s">
        <v>461</v>
      </c>
      <c r="P402">
        <v>1130</v>
      </c>
    </row>
    <row r="403" spans="1:16" x14ac:dyDescent="0.25">
      <c r="A403" t="s">
        <v>68</v>
      </c>
      <c r="B403" t="s">
        <v>109</v>
      </c>
      <c r="C403">
        <v>14</v>
      </c>
      <c r="D403">
        <v>8</v>
      </c>
      <c r="E403" t="s">
        <v>423</v>
      </c>
      <c r="F403">
        <v>9</v>
      </c>
      <c r="G403">
        <v>131</v>
      </c>
      <c r="H403">
        <v>1650</v>
      </c>
      <c r="I403" t="s">
        <v>471</v>
      </c>
      <c r="J403">
        <v>1</v>
      </c>
      <c r="K403">
        <v>41.17</v>
      </c>
      <c r="L403">
        <v>7</v>
      </c>
      <c r="M403">
        <v>5</v>
      </c>
      <c r="N403">
        <v>25</v>
      </c>
      <c r="O403" t="s">
        <v>450</v>
      </c>
      <c r="P403">
        <v>1122</v>
      </c>
    </row>
    <row r="404" spans="1:16" x14ac:dyDescent="0.25">
      <c r="A404" t="s">
        <v>68</v>
      </c>
      <c r="B404" t="s">
        <v>109</v>
      </c>
      <c r="C404">
        <v>34</v>
      </c>
      <c r="D404">
        <v>3</v>
      </c>
      <c r="E404" t="s">
        <v>421</v>
      </c>
      <c r="F404">
        <v>5</v>
      </c>
      <c r="G404">
        <v>131</v>
      </c>
      <c r="H404">
        <v>1650</v>
      </c>
      <c r="I404" t="s">
        <v>471</v>
      </c>
      <c r="J404">
        <v>1</v>
      </c>
      <c r="K404">
        <v>39.880000000000003</v>
      </c>
      <c r="L404">
        <v>16</v>
      </c>
      <c r="M404">
        <v>4</v>
      </c>
      <c r="N404">
        <v>25</v>
      </c>
      <c r="O404" t="s">
        <v>455</v>
      </c>
      <c r="P404">
        <v>1116</v>
      </c>
    </row>
    <row r="405" spans="1:16" x14ac:dyDescent="0.25">
      <c r="A405" t="s">
        <v>68</v>
      </c>
      <c r="B405" t="s">
        <v>109</v>
      </c>
      <c r="C405">
        <v>19</v>
      </c>
      <c r="D405">
        <v>11</v>
      </c>
      <c r="E405" t="s">
        <v>423</v>
      </c>
      <c r="F405">
        <v>13</v>
      </c>
      <c r="G405">
        <v>133</v>
      </c>
      <c r="H405">
        <v>1650</v>
      </c>
      <c r="I405" t="s">
        <v>471</v>
      </c>
      <c r="J405">
        <v>1</v>
      </c>
      <c r="K405">
        <v>39.64</v>
      </c>
      <c r="L405">
        <v>26</v>
      </c>
      <c r="M405">
        <v>3</v>
      </c>
      <c r="N405">
        <v>25</v>
      </c>
      <c r="O405" t="s">
        <v>467</v>
      </c>
      <c r="P405">
        <v>1117</v>
      </c>
    </row>
    <row r="406" spans="1:16" x14ac:dyDescent="0.25">
      <c r="A406" t="s">
        <v>68</v>
      </c>
      <c r="B406" t="s">
        <v>109</v>
      </c>
      <c r="C406">
        <v>67</v>
      </c>
      <c r="D406">
        <v>8</v>
      </c>
      <c r="E406" t="s">
        <v>422</v>
      </c>
      <c r="F406">
        <v>7</v>
      </c>
      <c r="G406">
        <v>115</v>
      </c>
      <c r="H406">
        <v>1650</v>
      </c>
      <c r="I406" t="s">
        <v>389</v>
      </c>
      <c r="J406">
        <v>1</v>
      </c>
      <c r="K406">
        <v>39.47</v>
      </c>
      <c r="L406">
        <v>2</v>
      </c>
      <c r="M406">
        <v>3</v>
      </c>
      <c r="N406">
        <v>25</v>
      </c>
      <c r="O406" t="s">
        <v>467</v>
      </c>
      <c r="P406">
        <v>1113</v>
      </c>
    </row>
    <row r="407" spans="1:16" x14ac:dyDescent="0.25">
      <c r="A407" t="s">
        <v>68</v>
      </c>
      <c r="B407" t="s">
        <v>109</v>
      </c>
      <c r="C407">
        <v>98</v>
      </c>
      <c r="D407">
        <v>10</v>
      </c>
      <c r="E407" t="s">
        <v>423</v>
      </c>
      <c r="F407">
        <v>12</v>
      </c>
      <c r="G407">
        <v>121</v>
      </c>
      <c r="H407">
        <v>1650</v>
      </c>
      <c r="I407" t="s">
        <v>471</v>
      </c>
      <c r="J407">
        <v>1</v>
      </c>
      <c r="K407">
        <v>40.770000000000003</v>
      </c>
      <c r="L407">
        <v>19</v>
      </c>
      <c r="M407">
        <v>2</v>
      </c>
      <c r="N407">
        <v>25</v>
      </c>
      <c r="O407" t="s">
        <v>455</v>
      </c>
      <c r="P407">
        <v>1112</v>
      </c>
    </row>
    <row r="408" spans="1:16" x14ac:dyDescent="0.25">
      <c r="A408" t="s">
        <v>68</v>
      </c>
      <c r="B408" t="s">
        <v>109</v>
      </c>
      <c r="C408">
        <v>153</v>
      </c>
      <c r="D408">
        <v>13</v>
      </c>
      <c r="E408" t="s">
        <v>423</v>
      </c>
      <c r="F408">
        <v>6</v>
      </c>
      <c r="G408">
        <v>122</v>
      </c>
      <c r="H408">
        <v>1600</v>
      </c>
      <c r="I408" t="s">
        <v>150</v>
      </c>
      <c r="J408">
        <v>1</v>
      </c>
      <c r="K408">
        <v>36.24</v>
      </c>
      <c r="L408">
        <v>31</v>
      </c>
      <c r="M408">
        <v>1</v>
      </c>
      <c r="N408">
        <v>25</v>
      </c>
      <c r="O408" t="s">
        <v>506</v>
      </c>
      <c r="P408">
        <v>1108</v>
      </c>
    </row>
    <row r="409" spans="1:16" x14ac:dyDescent="0.25">
      <c r="A409" t="s">
        <v>68</v>
      </c>
      <c r="B409" t="s">
        <v>109</v>
      </c>
      <c r="C409">
        <v>30</v>
      </c>
      <c r="D409">
        <v>12</v>
      </c>
      <c r="E409" t="s">
        <v>422</v>
      </c>
      <c r="F409">
        <v>9</v>
      </c>
      <c r="G409">
        <v>123</v>
      </c>
      <c r="H409">
        <v>1200</v>
      </c>
      <c r="I409" t="s">
        <v>471</v>
      </c>
      <c r="J409">
        <v>1</v>
      </c>
      <c r="K409">
        <v>9.7200000000000006</v>
      </c>
      <c r="L409">
        <v>12</v>
      </c>
      <c r="M409">
        <v>1</v>
      </c>
      <c r="N409">
        <v>25</v>
      </c>
      <c r="O409" t="s">
        <v>467</v>
      </c>
      <c r="P409">
        <v>1114</v>
      </c>
    </row>
    <row r="410" spans="1:16" x14ac:dyDescent="0.25">
      <c r="A410" t="s">
        <v>68</v>
      </c>
      <c r="B410" t="s">
        <v>109</v>
      </c>
      <c r="C410">
        <v>71</v>
      </c>
      <c r="D410">
        <v>10</v>
      </c>
      <c r="E410" t="s">
        <v>423</v>
      </c>
      <c r="F410">
        <v>14</v>
      </c>
      <c r="G410">
        <v>121</v>
      </c>
      <c r="H410">
        <v>1400</v>
      </c>
      <c r="I410" t="s">
        <v>471</v>
      </c>
      <c r="J410">
        <v>1</v>
      </c>
      <c r="K410">
        <v>22.06</v>
      </c>
      <c r="L410">
        <v>22</v>
      </c>
      <c r="M410">
        <v>12</v>
      </c>
      <c r="N410">
        <v>24</v>
      </c>
      <c r="O410" t="s">
        <v>539</v>
      </c>
      <c r="P410">
        <v>1100</v>
      </c>
    </row>
    <row r="411" spans="1:16" x14ac:dyDescent="0.25">
      <c r="A411" t="s">
        <v>68</v>
      </c>
      <c r="B411" t="s">
        <v>115</v>
      </c>
      <c r="C411">
        <v>16</v>
      </c>
      <c r="D411">
        <v>12</v>
      </c>
      <c r="E411" t="s">
        <v>421</v>
      </c>
      <c r="F411">
        <v>2</v>
      </c>
      <c r="G411">
        <v>118</v>
      </c>
      <c r="H411">
        <v>1800</v>
      </c>
      <c r="I411" t="s">
        <v>121</v>
      </c>
      <c r="J411">
        <v>1</v>
      </c>
      <c r="K411">
        <v>49.2</v>
      </c>
      <c r="L411">
        <v>5</v>
      </c>
      <c r="M411">
        <v>7</v>
      </c>
      <c r="N411">
        <v>25</v>
      </c>
      <c r="O411" t="s">
        <v>441</v>
      </c>
      <c r="P411">
        <v>1164</v>
      </c>
    </row>
    <row r="412" spans="1:16" x14ac:dyDescent="0.25">
      <c r="A412" t="s">
        <v>68</v>
      </c>
      <c r="B412" t="s">
        <v>115</v>
      </c>
      <c r="C412">
        <v>13</v>
      </c>
      <c r="D412">
        <v>1</v>
      </c>
      <c r="E412" t="s">
        <v>421</v>
      </c>
      <c r="F412">
        <v>10</v>
      </c>
      <c r="G412">
        <v>134</v>
      </c>
      <c r="H412">
        <v>1650</v>
      </c>
      <c r="I412" t="s">
        <v>116</v>
      </c>
      <c r="J412">
        <v>1</v>
      </c>
      <c r="K412">
        <v>40.21</v>
      </c>
      <c r="L412">
        <v>11</v>
      </c>
      <c r="M412">
        <v>6</v>
      </c>
      <c r="N412">
        <v>25</v>
      </c>
      <c r="O412" t="s">
        <v>455</v>
      </c>
      <c r="P412">
        <v>1163</v>
      </c>
    </row>
    <row r="413" spans="1:16" x14ac:dyDescent="0.25">
      <c r="A413" t="s">
        <v>68</v>
      </c>
      <c r="B413" t="s">
        <v>115</v>
      </c>
      <c r="C413">
        <v>7.7</v>
      </c>
      <c r="D413">
        <v>5</v>
      </c>
      <c r="E413" t="s">
        <v>422</v>
      </c>
      <c r="F413">
        <v>7</v>
      </c>
      <c r="G413">
        <v>135</v>
      </c>
      <c r="H413">
        <v>1650</v>
      </c>
      <c r="I413" t="s">
        <v>116</v>
      </c>
      <c r="J413">
        <v>1</v>
      </c>
      <c r="K413">
        <v>40.630000000000003</v>
      </c>
      <c r="L413">
        <v>21</v>
      </c>
      <c r="M413">
        <v>5</v>
      </c>
      <c r="N413">
        <v>25</v>
      </c>
      <c r="O413" t="s">
        <v>461</v>
      </c>
      <c r="P413">
        <v>1162</v>
      </c>
    </row>
    <row r="414" spans="1:16" x14ac:dyDescent="0.25">
      <c r="A414" t="s">
        <v>68</v>
      </c>
      <c r="B414" t="s">
        <v>115</v>
      </c>
      <c r="C414">
        <v>11</v>
      </c>
      <c r="D414">
        <v>5</v>
      </c>
      <c r="E414" t="s">
        <v>420</v>
      </c>
      <c r="F414">
        <v>3</v>
      </c>
      <c r="G414">
        <v>118</v>
      </c>
      <c r="H414">
        <v>1650</v>
      </c>
      <c r="I414" t="s">
        <v>116</v>
      </c>
      <c r="J414">
        <v>1</v>
      </c>
      <c r="K414">
        <v>39.950000000000003</v>
      </c>
      <c r="L414">
        <v>23</v>
      </c>
      <c r="M414">
        <v>4</v>
      </c>
      <c r="N414">
        <v>25</v>
      </c>
      <c r="O414" t="s">
        <v>461</v>
      </c>
      <c r="P414">
        <v>1143</v>
      </c>
    </row>
    <row r="415" spans="1:16" x14ac:dyDescent="0.25">
      <c r="A415" t="s">
        <v>68</v>
      </c>
      <c r="B415" t="s">
        <v>115</v>
      </c>
      <c r="C415">
        <v>10</v>
      </c>
      <c r="D415">
        <v>11</v>
      </c>
      <c r="E415" t="s">
        <v>422</v>
      </c>
      <c r="F415">
        <v>9</v>
      </c>
      <c r="G415">
        <v>117</v>
      </c>
      <c r="H415">
        <v>1650</v>
      </c>
      <c r="I415" t="s">
        <v>34</v>
      </c>
      <c r="J415">
        <v>1</v>
      </c>
      <c r="K415">
        <v>41.01</v>
      </c>
      <c r="L415">
        <v>16</v>
      </c>
      <c r="M415">
        <v>4</v>
      </c>
      <c r="N415">
        <v>25</v>
      </c>
      <c r="O415" t="s">
        <v>455</v>
      </c>
      <c r="P415">
        <v>1161</v>
      </c>
    </row>
    <row r="416" spans="1:16" x14ac:dyDescent="0.25">
      <c r="A416" t="s">
        <v>68</v>
      </c>
      <c r="B416" t="s">
        <v>115</v>
      </c>
      <c r="C416">
        <v>16</v>
      </c>
      <c r="D416">
        <v>2</v>
      </c>
      <c r="E416" t="s">
        <v>420</v>
      </c>
      <c r="F416">
        <v>2</v>
      </c>
      <c r="G416">
        <v>135</v>
      </c>
      <c r="H416">
        <v>1650</v>
      </c>
      <c r="I416" t="s">
        <v>34</v>
      </c>
      <c r="J416">
        <v>1</v>
      </c>
      <c r="K416">
        <v>39.79</v>
      </c>
      <c r="L416">
        <v>19</v>
      </c>
      <c r="M416">
        <v>3</v>
      </c>
      <c r="N416">
        <v>25</v>
      </c>
      <c r="O416" t="s">
        <v>455</v>
      </c>
      <c r="P416">
        <v>1172</v>
      </c>
    </row>
    <row r="417" spans="1:16" x14ac:dyDescent="0.25">
      <c r="A417" t="s">
        <v>68</v>
      </c>
      <c r="B417" t="s">
        <v>115</v>
      </c>
      <c r="C417">
        <v>58</v>
      </c>
      <c r="D417">
        <v>8</v>
      </c>
      <c r="E417" t="s">
        <v>423</v>
      </c>
      <c r="F417">
        <v>6</v>
      </c>
      <c r="G417">
        <v>119</v>
      </c>
      <c r="H417">
        <v>1200</v>
      </c>
      <c r="I417" t="s">
        <v>34</v>
      </c>
      <c r="J417">
        <v>1</v>
      </c>
      <c r="K417">
        <v>10.53</v>
      </c>
      <c r="L417">
        <v>5</v>
      </c>
      <c r="M417">
        <v>3</v>
      </c>
      <c r="N417">
        <v>25</v>
      </c>
      <c r="O417" t="s">
        <v>445</v>
      </c>
      <c r="P417">
        <v>1164</v>
      </c>
    </row>
    <row r="418" spans="1:16" x14ac:dyDescent="0.25">
      <c r="A418" t="s">
        <v>68</v>
      </c>
      <c r="B418" t="s">
        <v>115</v>
      </c>
      <c r="C418">
        <v>154</v>
      </c>
      <c r="D418">
        <v>14</v>
      </c>
      <c r="E418" t="s">
        <v>420</v>
      </c>
      <c r="F418">
        <v>7</v>
      </c>
      <c r="G418">
        <v>121</v>
      </c>
      <c r="H418">
        <v>1600</v>
      </c>
      <c r="I418" t="s">
        <v>53</v>
      </c>
      <c r="J418">
        <v>1</v>
      </c>
      <c r="K418">
        <v>36.99</v>
      </c>
      <c r="L418">
        <v>24</v>
      </c>
      <c r="M418">
        <v>11</v>
      </c>
      <c r="N418">
        <v>24</v>
      </c>
      <c r="O418" t="s">
        <v>429</v>
      </c>
      <c r="P418">
        <v>1187</v>
      </c>
    </row>
    <row r="419" spans="1:16" x14ac:dyDescent="0.25">
      <c r="A419" t="s">
        <v>68</v>
      </c>
      <c r="B419" t="s">
        <v>115</v>
      </c>
      <c r="C419">
        <v>71</v>
      </c>
      <c r="D419">
        <v>10</v>
      </c>
      <c r="E419" t="s">
        <v>423</v>
      </c>
      <c r="F419">
        <v>9</v>
      </c>
      <c r="G419">
        <v>123</v>
      </c>
      <c r="H419">
        <v>1650</v>
      </c>
      <c r="I419" t="s">
        <v>93</v>
      </c>
      <c r="J419">
        <v>1</v>
      </c>
      <c r="K419">
        <v>41.35</v>
      </c>
      <c r="L419">
        <v>6</v>
      </c>
      <c r="M419">
        <v>11</v>
      </c>
      <c r="N419">
        <v>24</v>
      </c>
      <c r="O419" t="s">
        <v>450</v>
      </c>
      <c r="P419">
        <v>1182</v>
      </c>
    </row>
    <row r="420" spans="1:16" x14ac:dyDescent="0.25">
      <c r="A420" t="s">
        <v>68</v>
      </c>
      <c r="B420" t="s">
        <v>115</v>
      </c>
      <c r="C420">
        <v>114</v>
      </c>
      <c r="D420">
        <v>10</v>
      </c>
      <c r="E420" t="s">
        <v>422</v>
      </c>
      <c r="F420">
        <v>7</v>
      </c>
      <c r="G420">
        <v>122</v>
      </c>
      <c r="H420">
        <v>1200</v>
      </c>
      <c r="I420" t="s">
        <v>116</v>
      </c>
      <c r="J420">
        <v>1</v>
      </c>
      <c r="K420">
        <v>9.99</v>
      </c>
      <c r="L420">
        <v>13</v>
      </c>
      <c r="M420">
        <v>10</v>
      </c>
      <c r="N420">
        <v>24</v>
      </c>
      <c r="O420" t="s">
        <v>539</v>
      </c>
      <c r="P420">
        <v>1181</v>
      </c>
    </row>
    <row r="421" spans="1:16" x14ac:dyDescent="0.25">
      <c r="A421" t="s">
        <v>68</v>
      </c>
      <c r="B421" t="s">
        <v>115</v>
      </c>
      <c r="C421">
        <v>46</v>
      </c>
      <c r="D421">
        <v>11</v>
      </c>
      <c r="E421" t="s">
        <v>422</v>
      </c>
      <c r="F421">
        <v>2</v>
      </c>
      <c r="G421">
        <v>121</v>
      </c>
      <c r="H421">
        <v>1200</v>
      </c>
      <c r="I421" t="s">
        <v>116</v>
      </c>
      <c r="J421">
        <v>1</v>
      </c>
      <c r="K421">
        <v>10.56</v>
      </c>
      <c r="L421">
        <v>6</v>
      </c>
      <c r="M421">
        <v>7</v>
      </c>
      <c r="N421">
        <v>24</v>
      </c>
      <c r="O421" t="s">
        <v>429</v>
      </c>
      <c r="P421">
        <v>1188</v>
      </c>
    </row>
    <row r="422" spans="1:16" x14ac:dyDescent="0.25">
      <c r="A422" t="s">
        <v>68</v>
      </c>
      <c r="B422" t="s">
        <v>115</v>
      </c>
      <c r="C422">
        <v>50</v>
      </c>
      <c r="D422">
        <v>10</v>
      </c>
      <c r="E422" t="s">
        <v>421</v>
      </c>
      <c r="F422">
        <v>11</v>
      </c>
      <c r="G422">
        <v>121</v>
      </c>
      <c r="H422">
        <v>1000</v>
      </c>
      <c r="I422" t="s">
        <v>116</v>
      </c>
      <c r="J422">
        <v>0</v>
      </c>
      <c r="K422">
        <v>58.64</v>
      </c>
      <c r="L422">
        <v>15</v>
      </c>
      <c r="M422">
        <v>6</v>
      </c>
      <c r="N422">
        <v>24</v>
      </c>
      <c r="O422" t="s">
        <v>441</v>
      </c>
      <c r="P422">
        <v>1198</v>
      </c>
    </row>
    <row r="423" spans="1:16" x14ac:dyDescent="0.25">
      <c r="A423" t="s">
        <v>68</v>
      </c>
      <c r="B423" t="s">
        <v>120</v>
      </c>
      <c r="C423">
        <v>5.9</v>
      </c>
      <c r="D423">
        <v>12</v>
      </c>
      <c r="E423" t="s">
        <v>421</v>
      </c>
      <c r="F423">
        <v>1</v>
      </c>
      <c r="G423">
        <v>117</v>
      </c>
      <c r="H423">
        <v>1800</v>
      </c>
      <c r="I423" t="s">
        <v>121</v>
      </c>
      <c r="J423">
        <v>1</v>
      </c>
      <c r="K423">
        <v>50.01</v>
      </c>
      <c r="L423">
        <v>17</v>
      </c>
      <c r="M423">
        <v>9</v>
      </c>
      <c r="N423">
        <v>25</v>
      </c>
      <c r="O423" t="s">
        <v>455</v>
      </c>
      <c r="P423">
        <v>1234</v>
      </c>
    </row>
    <row r="424" spans="1:16" x14ac:dyDescent="0.25">
      <c r="A424" t="s">
        <v>68</v>
      </c>
      <c r="B424" t="s">
        <v>120</v>
      </c>
      <c r="C424">
        <v>9.8000000000000007</v>
      </c>
      <c r="D424">
        <v>2</v>
      </c>
      <c r="E424" t="s">
        <v>421</v>
      </c>
      <c r="F424">
        <v>11</v>
      </c>
      <c r="G424">
        <v>119</v>
      </c>
      <c r="H424">
        <v>1800</v>
      </c>
      <c r="I424" t="s">
        <v>121</v>
      </c>
      <c r="J424">
        <v>1</v>
      </c>
      <c r="K424">
        <v>49.06</v>
      </c>
      <c r="L424">
        <v>16</v>
      </c>
      <c r="M424">
        <v>7</v>
      </c>
      <c r="N424">
        <v>25</v>
      </c>
      <c r="O424" t="s">
        <v>455</v>
      </c>
      <c r="P424">
        <v>1216</v>
      </c>
    </row>
    <row r="425" spans="1:16" x14ac:dyDescent="0.25">
      <c r="A425" t="s">
        <v>68</v>
      </c>
      <c r="B425" t="s">
        <v>120</v>
      </c>
      <c r="C425">
        <v>10</v>
      </c>
      <c r="D425">
        <v>3</v>
      </c>
      <c r="E425" t="s">
        <v>421</v>
      </c>
      <c r="F425">
        <v>8</v>
      </c>
      <c r="G425">
        <v>118</v>
      </c>
      <c r="H425">
        <v>1650</v>
      </c>
      <c r="I425" t="s">
        <v>121</v>
      </c>
      <c r="J425">
        <v>1</v>
      </c>
      <c r="K425">
        <v>40.21</v>
      </c>
      <c r="L425">
        <v>21</v>
      </c>
      <c r="M425">
        <v>5</v>
      </c>
      <c r="N425">
        <v>25</v>
      </c>
      <c r="O425" t="s">
        <v>461</v>
      </c>
      <c r="P425">
        <v>1204</v>
      </c>
    </row>
    <row r="426" spans="1:16" x14ac:dyDescent="0.25">
      <c r="A426" t="s">
        <v>68</v>
      </c>
      <c r="B426" t="s">
        <v>120</v>
      </c>
      <c r="C426">
        <v>4.3</v>
      </c>
      <c r="D426">
        <v>3</v>
      </c>
      <c r="E426" t="s">
        <v>421</v>
      </c>
      <c r="F426">
        <v>4</v>
      </c>
      <c r="G426">
        <v>117</v>
      </c>
      <c r="H426">
        <v>1650</v>
      </c>
      <c r="I426" t="s">
        <v>121</v>
      </c>
      <c r="J426">
        <v>1</v>
      </c>
      <c r="K426">
        <v>39.4</v>
      </c>
      <c r="L426">
        <v>30</v>
      </c>
      <c r="M426">
        <v>4</v>
      </c>
      <c r="N426">
        <v>25</v>
      </c>
      <c r="O426" t="s">
        <v>445</v>
      </c>
      <c r="P426">
        <v>1185</v>
      </c>
    </row>
    <row r="427" spans="1:16" x14ac:dyDescent="0.25">
      <c r="A427" t="s">
        <v>68</v>
      </c>
      <c r="B427" t="s">
        <v>120</v>
      </c>
      <c r="C427">
        <v>34</v>
      </c>
      <c r="D427">
        <v>4</v>
      </c>
      <c r="E427" t="s">
        <v>421</v>
      </c>
      <c r="F427">
        <v>10</v>
      </c>
      <c r="G427">
        <v>118</v>
      </c>
      <c r="H427">
        <v>1650</v>
      </c>
      <c r="I427" t="s">
        <v>121</v>
      </c>
      <c r="J427">
        <v>1</v>
      </c>
      <c r="K427">
        <v>39.78</v>
      </c>
      <c r="L427">
        <v>16</v>
      </c>
      <c r="M427">
        <v>4</v>
      </c>
      <c r="N427">
        <v>25</v>
      </c>
      <c r="O427" t="s">
        <v>455</v>
      </c>
      <c r="P427">
        <v>1198</v>
      </c>
    </row>
    <row r="428" spans="1:16" x14ac:dyDescent="0.25">
      <c r="A428" t="s">
        <v>68</v>
      </c>
      <c r="B428" t="s">
        <v>120</v>
      </c>
      <c r="C428">
        <v>10</v>
      </c>
      <c r="D428">
        <v>6</v>
      </c>
      <c r="E428" t="s">
        <v>421</v>
      </c>
      <c r="F428">
        <v>6</v>
      </c>
      <c r="G428">
        <v>119</v>
      </c>
      <c r="H428">
        <v>1650</v>
      </c>
      <c r="I428" t="s">
        <v>150</v>
      </c>
      <c r="J428">
        <v>1</v>
      </c>
      <c r="K428">
        <v>39.979999999999997</v>
      </c>
      <c r="L428">
        <v>12</v>
      </c>
      <c r="M428">
        <v>3</v>
      </c>
      <c r="N428">
        <v>25</v>
      </c>
      <c r="O428" t="s">
        <v>450</v>
      </c>
      <c r="P428">
        <v>1201</v>
      </c>
    </row>
    <row r="429" spans="1:16" x14ac:dyDescent="0.25">
      <c r="A429" t="s">
        <v>68</v>
      </c>
      <c r="B429" t="s">
        <v>120</v>
      </c>
      <c r="C429">
        <v>21</v>
      </c>
      <c r="D429">
        <v>11</v>
      </c>
      <c r="E429" t="s">
        <v>420</v>
      </c>
      <c r="F429">
        <v>3</v>
      </c>
      <c r="G429">
        <v>121</v>
      </c>
      <c r="H429">
        <v>1400</v>
      </c>
      <c r="I429" t="s">
        <v>19</v>
      </c>
      <c r="J429">
        <v>1</v>
      </c>
      <c r="K429">
        <v>23.08</v>
      </c>
      <c r="L429">
        <v>31</v>
      </c>
      <c r="M429">
        <v>1</v>
      </c>
      <c r="N429">
        <v>25</v>
      </c>
      <c r="O429" t="s">
        <v>506</v>
      </c>
      <c r="P429">
        <v>1189</v>
      </c>
    </row>
    <row r="430" spans="1:16" x14ac:dyDescent="0.25">
      <c r="A430" t="s">
        <v>68</v>
      </c>
      <c r="B430" t="s">
        <v>120</v>
      </c>
      <c r="C430">
        <v>14</v>
      </c>
      <c r="D430">
        <v>7</v>
      </c>
      <c r="E430" t="s">
        <v>420</v>
      </c>
      <c r="F430">
        <v>12</v>
      </c>
      <c r="G430">
        <v>124</v>
      </c>
      <c r="H430">
        <v>1650</v>
      </c>
      <c r="I430" t="s">
        <v>84</v>
      </c>
      <c r="J430">
        <v>1</v>
      </c>
      <c r="K430">
        <v>41.44</v>
      </c>
      <c r="L430">
        <v>8</v>
      </c>
      <c r="M430">
        <v>1</v>
      </c>
      <c r="N430">
        <v>25</v>
      </c>
      <c r="O430" t="s">
        <v>450</v>
      </c>
      <c r="P430">
        <v>1192</v>
      </c>
    </row>
    <row r="431" spans="1:16" x14ac:dyDescent="0.25">
      <c r="A431" t="s">
        <v>68</v>
      </c>
      <c r="B431" t="s">
        <v>120</v>
      </c>
      <c r="C431">
        <v>38</v>
      </c>
      <c r="D431">
        <v>14</v>
      </c>
      <c r="E431" t="s">
        <v>420</v>
      </c>
      <c r="F431">
        <v>11</v>
      </c>
      <c r="G431">
        <v>124</v>
      </c>
      <c r="H431">
        <v>1600</v>
      </c>
      <c r="I431" t="s">
        <v>84</v>
      </c>
      <c r="J431">
        <v>1</v>
      </c>
      <c r="K431">
        <v>35.619999999999997</v>
      </c>
      <c r="L431">
        <v>15</v>
      </c>
      <c r="M431">
        <v>12</v>
      </c>
      <c r="N431">
        <v>24</v>
      </c>
      <c r="O431" t="s">
        <v>441</v>
      </c>
      <c r="P431">
        <v>1194</v>
      </c>
    </row>
    <row r="432" spans="1:16" x14ac:dyDescent="0.25">
      <c r="A432" t="s">
        <v>68</v>
      </c>
      <c r="B432" t="s">
        <v>120</v>
      </c>
      <c r="C432">
        <v>5.4</v>
      </c>
      <c r="D432">
        <v>2</v>
      </c>
      <c r="E432" t="s">
        <v>421</v>
      </c>
      <c r="F432">
        <v>6</v>
      </c>
      <c r="G432">
        <v>126</v>
      </c>
      <c r="H432">
        <v>1650</v>
      </c>
      <c r="I432" t="s">
        <v>84</v>
      </c>
      <c r="J432">
        <v>1</v>
      </c>
      <c r="K432">
        <v>41.17</v>
      </c>
      <c r="L432">
        <v>27</v>
      </c>
      <c r="M432">
        <v>11</v>
      </c>
      <c r="N432">
        <v>24</v>
      </c>
      <c r="O432" t="s">
        <v>445</v>
      </c>
      <c r="P432">
        <v>1191</v>
      </c>
    </row>
    <row r="433" spans="1:16" x14ac:dyDescent="0.25">
      <c r="A433" t="s">
        <v>68</v>
      </c>
      <c r="B433" t="s">
        <v>120</v>
      </c>
      <c r="C433">
        <v>9.9</v>
      </c>
      <c r="D433">
        <v>9</v>
      </c>
      <c r="E433" t="s">
        <v>420</v>
      </c>
      <c r="F433">
        <v>2</v>
      </c>
      <c r="G433">
        <v>126</v>
      </c>
      <c r="H433">
        <v>1650</v>
      </c>
      <c r="I433" t="s">
        <v>84</v>
      </c>
      <c r="J433">
        <v>1</v>
      </c>
      <c r="K433">
        <v>39.57</v>
      </c>
      <c r="L433">
        <v>9</v>
      </c>
      <c r="M433">
        <v>11</v>
      </c>
      <c r="N433">
        <v>24</v>
      </c>
      <c r="O433" t="s">
        <v>467</v>
      </c>
      <c r="P433">
        <v>1195</v>
      </c>
    </row>
    <row r="434" spans="1:16" x14ac:dyDescent="0.25">
      <c r="A434" t="s">
        <v>68</v>
      </c>
      <c r="B434" t="s">
        <v>120</v>
      </c>
      <c r="C434">
        <v>8.1999999999999993</v>
      </c>
      <c r="D434">
        <v>4</v>
      </c>
      <c r="E434" t="s">
        <v>421</v>
      </c>
      <c r="F434">
        <v>9</v>
      </c>
      <c r="G434">
        <v>127</v>
      </c>
      <c r="H434">
        <v>1650</v>
      </c>
      <c r="I434" t="s">
        <v>84</v>
      </c>
      <c r="J434">
        <v>1</v>
      </c>
      <c r="K434">
        <v>40.83</v>
      </c>
      <c r="L434">
        <v>23</v>
      </c>
      <c r="M434">
        <v>10</v>
      </c>
      <c r="N434">
        <v>24</v>
      </c>
      <c r="O434" t="s">
        <v>467</v>
      </c>
      <c r="P434">
        <v>1193</v>
      </c>
    </row>
    <row r="435" spans="1:16" x14ac:dyDescent="0.25">
      <c r="A435" t="s">
        <v>68</v>
      </c>
      <c r="B435" t="s">
        <v>120</v>
      </c>
      <c r="C435">
        <v>23</v>
      </c>
      <c r="D435">
        <v>5</v>
      </c>
      <c r="E435" t="s">
        <v>421</v>
      </c>
      <c r="F435">
        <v>8</v>
      </c>
      <c r="G435">
        <v>128</v>
      </c>
      <c r="H435">
        <v>1650</v>
      </c>
      <c r="I435" t="s">
        <v>84</v>
      </c>
      <c r="J435">
        <v>1</v>
      </c>
      <c r="K435">
        <v>40.56</v>
      </c>
      <c r="L435">
        <v>25</v>
      </c>
      <c r="M435">
        <v>9</v>
      </c>
      <c r="N435">
        <v>24</v>
      </c>
      <c r="O435" t="s">
        <v>461</v>
      </c>
      <c r="P435">
        <v>1180</v>
      </c>
    </row>
    <row r="436" spans="1:16" x14ac:dyDescent="0.25">
      <c r="A436" t="s">
        <v>68</v>
      </c>
      <c r="B436" t="s">
        <v>120</v>
      </c>
      <c r="C436">
        <v>10</v>
      </c>
      <c r="D436">
        <v>8</v>
      </c>
      <c r="E436" t="s">
        <v>421</v>
      </c>
      <c r="F436">
        <v>3</v>
      </c>
      <c r="G436">
        <v>128</v>
      </c>
      <c r="H436">
        <v>1650</v>
      </c>
      <c r="I436" t="s">
        <v>84</v>
      </c>
      <c r="J436">
        <v>1</v>
      </c>
      <c r="K436">
        <v>41.77</v>
      </c>
      <c r="L436">
        <v>11</v>
      </c>
      <c r="M436">
        <v>9</v>
      </c>
      <c r="N436">
        <v>24</v>
      </c>
      <c r="O436" t="s">
        <v>450</v>
      </c>
      <c r="P436">
        <v>1170</v>
      </c>
    </row>
    <row r="437" spans="1:16" x14ac:dyDescent="0.25">
      <c r="A437" t="s">
        <v>68</v>
      </c>
      <c r="B437" t="s">
        <v>120</v>
      </c>
      <c r="C437">
        <v>6.3</v>
      </c>
      <c r="D437">
        <v>6</v>
      </c>
      <c r="E437" t="s">
        <v>421</v>
      </c>
      <c r="F437">
        <v>4</v>
      </c>
      <c r="G437">
        <v>129</v>
      </c>
      <c r="H437">
        <v>1650</v>
      </c>
      <c r="I437" t="s">
        <v>84</v>
      </c>
      <c r="J437">
        <v>1</v>
      </c>
      <c r="K437">
        <v>40.299999999999997</v>
      </c>
      <c r="L437">
        <v>10</v>
      </c>
      <c r="M437">
        <v>7</v>
      </c>
      <c r="N437">
        <v>24</v>
      </c>
      <c r="O437" t="s">
        <v>455</v>
      </c>
      <c r="P437">
        <v>1197</v>
      </c>
    </row>
    <row r="438" spans="1:16" x14ac:dyDescent="0.25">
      <c r="A438" t="s">
        <v>68</v>
      </c>
      <c r="B438" t="s">
        <v>120</v>
      </c>
      <c r="C438">
        <v>11</v>
      </c>
      <c r="D438">
        <v>5</v>
      </c>
      <c r="E438" t="s">
        <v>421</v>
      </c>
      <c r="F438">
        <v>12</v>
      </c>
      <c r="G438">
        <v>129</v>
      </c>
      <c r="H438">
        <v>1650</v>
      </c>
      <c r="I438" t="s">
        <v>84</v>
      </c>
      <c r="J438">
        <v>1</v>
      </c>
      <c r="K438">
        <v>40.299999999999997</v>
      </c>
      <c r="L438">
        <v>26</v>
      </c>
      <c r="M438">
        <v>6</v>
      </c>
      <c r="N438">
        <v>24</v>
      </c>
      <c r="O438" t="s">
        <v>461</v>
      </c>
      <c r="P438">
        <v>1201</v>
      </c>
    </row>
    <row r="439" spans="1:16" x14ac:dyDescent="0.25">
      <c r="A439" t="s">
        <v>68</v>
      </c>
      <c r="B439" t="s">
        <v>120</v>
      </c>
      <c r="C439">
        <v>7.1</v>
      </c>
      <c r="D439">
        <v>6</v>
      </c>
      <c r="E439" t="s">
        <v>422</v>
      </c>
      <c r="F439">
        <v>5</v>
      </c>
      <c r="G439">
        <v>129</v>
      </c>
      <c r="H439">
        <v>1650</v>
      </c>
      <c r="I439" t="s">
        <v>84</v>
      </c>
      <c r="J439">
        <v>1</v>
      </c>
      <c r="K439">
        <v>42.42</v>
      </c>
      <c r="L439">
        <v>5</v>
      </c>
      <c r="M439">
        <v>6</v>
      </c>
      <c r="N439">
        <v>24</v>
      </c>
      <c r="O439" t="s">
        <v>450</v>
      </c>
      <c r="P439">
        <v>1203</v>
      </c>
    </row>
    <row r="440" spans="1:16" x14ac:dyDescent="0.25">
      <c r="A440" t="s">
        <v>68</v>
      </c>
      <c r="B440" t="s">
        <v>120</v>
      </c>
      <c r="C440">
        <v>2.8</v>
      </c>
      <c r="D440">
        <v>2</v>
      </c>
      <c r="E440" t="s">
        <v>420</v>
      </c>
      <c r="F440">
        <v>1</v>
      </c>
      <c r="G440">
        <v>127</v>
      </c>
      <c r="H440">
        <v>1650</v>
      </c>
      <c r="I440" t="s">
        <v>84</v>
      </c>
      <c r="J440">
        <v>1</v>
      </c>
      <c r="K440">
        <v>40.5</v>
      </c>
      <c r="L440">
        <v>22</v>
      </c>
      <c r="M440">
        <v>5</v>
      </c>
      <c r="N440">
        <v>24</v>
      </c>
      <c r="O440" t="s">
        <v>445</v>
      </c>
      <c r="P440">
        <v>1198</v>
      </c>
    </row>
    <row r="441" spans="1:16" x14ac:dyDescent="0.25">
      <c r="A441" t="s">
        <v>68</v>
      </c>
      <c r="B441" t="s">
        <v>120</v>
      </c>
      <c r="C441">
        <v>6.3</v>
      </c>
      <c r="D441">
        <v>1</v>
      </c>
      <c r="E441" t="s">
        <v>420</v>
      </c>
      <c r="F441">
        <v>6</v>
      </c>
      <c r="G441">
        <v>122</v>
      </c>
      <c r="H441">
        <v>1650</v>
      </c>
      <c r="I441" t="s">
        <v>84</v>
      </c>
      <c r="J441">
        <v>1</v>
      </c>
      <c r="K441">
        <v>41.26</v>
      </c>
      <c r="L441">
        <v>8</v>
      </c>
      <c r="M441">
        <v>5</v>
      </c>
      <c r="N441">
        <v>24</v>
      </c>
      <c r="O441" t="s">
        <v>455</v>
      </c>
      <c r="P441">
        <v>1184</v>
      </c>
    </row>
    <row r="442" spans="1:16" x14ac:dyDescent="0.25">
      <c r="A442" t="s">
        <v>68</v>
      </c>
      <c r="B442" t="s">
        <v>120</v>
      </c>
      <c r="C442">
        <v>3.6</v>
      </c>
      <c r="D442">
        <v>3</v>
      </c>
      <c r="E442" t="s">
        <v>421</v>
      </c>
      <c r="F442">
        <v>2</v>
      </c>
      <c r="G442">
        <v>121</v>
      </c>
      <c r="H442">
        <v>1650</v>
      </c>
      <c r="I442" t="s">
        <v>84</v>
      </c>
      <c r="J442">
        <v>1</v>
      </c>
      <c r="K442">
        <v>40.909999999999997</v>
      </c>
      <c r="L442">
        <v>10</v>
      </c>
      <c r="M442">
        <v>4</v>
      </c>
      <c r="N442">
        <v>24</v>
      </c>
      <c r="O442" t="s">
        <v>455</v>
      </c>
      <c r="P442">
        <v>1207</v>
      </c>
    </row>
    <row r="443" spans="1:16" x14ac:dyDescent="0.25">
      <c r="A443" t="s">
        <v>68</v>
      </c>
      <c r="B443" t="s">
        <v>120</v>
      </c>
      <c r="C443">
        <v>5.9</v>
      </c>
      <c r="D443">
        <v>4</v>
      </c>
      <c r="E443" t="s">
        <v>421</v>
      </c>
      <c r="F443">
        <v>12</v>
      </c>
      <c r="G443">
        <v>121</v>
      </c>
      <c r="H443">
        <v>1650</v>
      </c>
      <c r="I443" t="s">
        <v>84</v>
      </c>
      <c r="J443">
        <v>1</v>
      </c>
      <c r="K443">
        <v>41.32</v>
      </c>
      <c r="L443">
        <v>27</v>
      </c>
      <c r="M443">
        <v>3</v>
      </c>
      <c r="N443">
        <v>24</v>
      </c>
      <c r="O443" t="s">
        <v>450</v>
      </c>
      <c r="P443">
        <v>1209</v>
      </c>
    </row>
    <row r="444" spans="1:16" x14ac:dyDescent="0.25">
      <c r="A444" t="s">
        <v>68</v>
      </c>
      <c r="B444" t="s">
        <v>120</v>
      </c>
      <c r="C444">
        <v>9.1</v>
      </c>
      <c r="D444">
        <v>6</v>
      </c>
      <c r="E444" t="s">
        <v>421</v>
      </c>
      <c r="F444">
        <v>9</v>
      </c>
      <c r="G444">
        <v>118</v>
      </c>
      <c r="H444">
        <v>1650</v>
      </c>
      <c r="I444" t="s">
        <v>487</v>
      </c>
      <c r="J444">
        <v>1</v>
      </c>
      <c r="K444">
        <v>41.21</v>
      </c>
      <c r="L444">
        <v>13</v>
      </c>
      <c r="M444">
        <v>3</v>
      </c>
      <c r="N444">
        <v>24</v>
      </c>
      <c r="O444" t="s">
        <v>461</v>
      </c>
      <c r="P444">
        <v>1219</v>
      </c>
    </row>
    <row r="445" spans="1:16" x14ac:dyDescent="0.25">
      <c r="A445" t="s">
        <v>68</v>
      </c>
      <c r="B445" t="s">
        <v>120</v>
      </c>
      <c r="C445">
        <v>9</v>
      </c>
      <c r="D445">
        <v>3</v>
      </c>
      <c r="E445" t="s">
        <v>420</v>
      </c>
      <c r="F445">
        <v>8</v>
      </c>
      <c r="G445">
        <v>117</v>
      </c>
      <c r="H445">
        <v>1650</v>
      </c>
      <c r="I445" t="s">
        <v>487</v>
      </c>
      <c r="J445">
        <v>1</v>
      </c>
      <c r="K445">
        <v>42.15</v>
      </c>
      <c r="L445">
        <v>28</v>
      </c>
      <c r="M445">
        <v>2</v>
      </c>
      <c r="N445">
        <v>24</v>
      </c>
      <c r="O445" t="s">
        <v>450</v>
      </c>
      <c r="P445">
        <v>1213</v>
      </c>
    </row>
    <row r="446" spans="1:16" x14ac:dyDescent="0.25">
      <c r="A446" t="s">
        <v>68</v>
      </c>
      <c r="B446" t="s">
        <v>120</v>
      </c>
      <c r="C446">
        <v>3.1</v>
      </c>
      <c r="D446">
        <v>3</v>
      </c>
      <c r="E446" t="s">
        <v>421</v>
      </c>
      <c r="F446">
        <v>10</v>
      </c>
      <c r="G446">
        <v>123</v>
      </c>
      <c r="H446">
        <v>1650</v>
      </c>
      <c r="I446" t="s">
        <v>19</v>
      </c>
      <c r="J446">
        <v>1</v>
      </c>
      <c r="K446">
        <v>41.42</v>
      </c>
      <c r="L446">
        <v>15</v>
      </c>
      <c r="M446">
        <v>2</v>
      </c>
      <c r="N446">
        <v>24</v>
      </c>
      <c r="O446" t="s">
        <v>461</v>
      </c>
      <c r="P446">
        <v>1219</v>
      </c>
    </row>
    <row r="447" spans="1:16" x14ac:dyDescent="0.25">
      <c r="A447" t="s">
        <v>68</v>
      </c>
      <c r="B447" t="s">
        <v>120</v>
      </c>
      <c r="C447">
        <v>8.6999999999999993</v>
      </c>
      <c r="D447">
        <v>3</v>
      </c>
      <c r="E447" t="s">
        <v>420</v>
      </c>
      <c r="F447">
        <v>10</v>
      </c>
      <c r="G447">
        <v>123</v>
      </c>
      <c r="H447">
        <v>1650</v>
      </c>
      <c r="I447" t="s">
        <v>116</v>
      </c>
      <c r="J447">
        <v>1</v>
      </c>
      <c r="K447">
        <v>41.56</v>
      </c>
      <c r="L447">
        <v>31</v>
      </c>
      <c r="M447">
        <v>1</v>
      </c>
      <c r="N447">
        <v>24</v>
      </c>
      <c r="O447" t="s">
        <v>450</v>
      </c>
      <c r="P447">
        <v>1217</v>
      </c>
    </row>
    <row r="448" spans="1:16" x14ac:dyDescent="0.25">
      <c r="A448" t="s">
        <v>68</v>
      </c>
      <c r="B448" t="s">
        <v>120</v>
      </c>
      <c r="C448">
        <v>5.8</v>
      </c>
      <c r="D448">
        <v>3</v>
      </c>
      <c r="E448" t="s">
        <v>420</v>
      </c>
      <c r="F448">
        <v>3</v>
      </c>
      <c r="G448">
        <v>119</v>
      </c>
      <c r="H448">
        <v>1650</v>
      </c>
      <c r="I448" t="s">
        <v>392</v>
      </c>
      <c r="J448">
        <v>1</v>
      </c>
      <c r="K448">
        <v>40.72</v>
      </c>
      <c r="L448">
        <v>17</v>
      </c>
      <c r="M448">
        <v>1</v>
      </c>
      <c r="N448">
        <v>24</v>
      </c>
      <c r="O448" t="s">
        <v>461</v>
      </c>
      <c r="P448">
        <v>1209</v>
      </c>
    </row>
    <row r="449" spans="1:16" x14ac:dyDescent="0.25">
      <c r="A449" t="s">
        <v>68</v>
      </c>
      <c r="B449" t="s">
        <v>120</v>
      </c>
      <c r="C449">
        <v>48</v>
      </c>
      <c r="D449">
        <v>1</v>
      </c>
      <c r="E449" t="s">
        <v>422</v>
      </c>
      <c r="F449">
        <v>10</v>
      </c>
      <c r="G449">
        <v>117</v>
      </c>
      <c r="H449">
        <v>1650</v>
      </c>
      <c r="I449" t="s">
        <v>392</v>
      </c>
      <c r="J449">
        <v>1</v>
      </c>
      <c r="K449">
        <v>40.71</v>
      </c>
      <c r="L449">
        <v>29</v>
      </c>
      <c r="M449">
        <v>12</v>
      </c>
      <c r="N449">
        <v>23</v>
      </c>
      <c r="O449" t="s">
        <v>445</v>
      </c>
      <c r="P449">
        <v>1222</v>
      </c>
    </row>
    <row r="450" spans="1:16" x14ac:dyDescent="0.25">
      <c r="A450" t="s">
        <v>68</v>
      </c>
      <c r="B450" t="s">
        <v>120</v>
      </c>
      <c r="C450">
        <v>87</v>
      </c>
      <c r="D450">
        <v>11</v>
      </c>
      <c r="E450" t="s">
        <v>421</v>
      </c>
      <c r="F450">
        <v>5</v>
      </c>
      <c r="G450">
        <v>114</v>
      </c>
      <c r="H450">
        <v>1400</v>
      </c>
      <c r="I450" t="s">
        <v>487</v>
      </c>
      <c r="J450">
        <v>1</v>
      </c>
      <c r="K450">
        <v>23.63</v>
      </c>
      <c r="L450">
        <v>17</v>
      </c>
      <c r="M450">
        <v>12</v>
      </c>
      <c r="N450">
        <v>23</v>
      </c>
      <c r="O450" t="s">
        <v>518</v>
      </c>
      <c r="P450">
        <v>1225</v>
      </c>
    </row>
    <row r="451" spans="1:16" x14ac:dyDescent="0.25">
      <c r="A451" t="s">
        <v>68</v>
      </c>
      <c r="B451" t="s">
        <v>120</v>
      </c>
      <c r="C451">
        <v>71</v>
      </c>
      <c r="D451">
        <v>8</v>
      </c>
      <c r="E451" t="s">
        <v>423</v>
      </c>
      <c r="F451">
        <v>11</v>
      </c>
      <c r="G451">
        <v>118</v>
      </c>
      <c r="H451">
        <v>1400</v>
      </c>
      <c r="I451" t="s">
        <v>392</v>
      </c>
      <c r="J451">
        <v>1</v>
      </c>
      <c r="K451">
        <v>22.46</v>
      </c>
      <c r="L451">
        <v>19</v>
      </c>
      <c r="M451">
        <v>11</v>
      </c>
      <c r="N451">
        <v>23</v>
      </c>
      <c r="O451" t="s">
        <v>506</v>
      </c>
      <c r="P451">
        <v>1221</v>
      </c>
    </row>
    <row r="452" spans="1:16" x14ac:dyDescent="0.25">
      <c r="A452" t="s">
        <v>68</v>
      </c>
      <c r="B452" t="s">
        <v>120</v>
      </c>
      <c r="C452">
        <v>24</v>
      </c>
      <c r="D452">
        <v>8</v>
      </c>
      <c r="E452" t="s">
        <v>420</v>
      </c>
      <c r="F452">
        <v>3</v>
      </c>
      <c r="G452">
        <v>118</v>
      </c>
      <c r="H452">
        <v>1650</v>
      </c>
      <c r="I452" t="s">
        <v>487</v>
      </c>
      <c r="J452">
        <v>1</v>
      </c>
      <c r="K452">
        <v>42.33</v>
      </c>
      <c r="L452">
        <v>1</v>
      </c>
      <c r="M452">
        <v>11</v>
      </c>
      <c r="N452">
        <v>23</v>
      </c>
      <c r="O452" t="s">
        <v>445</v>
      </c>
      <c r="P452">
        <v>1218</v>
      </c>
    </row>
    <row r="453" spans="1:16" x14ac:dyDescent="0.25">
      <c r="A453" t="s">
        <v>68</v>
      </c>
      <c r="B453" t="s">
        <v>120</v>
      </c>
      <c r="C453">
        <v>61</v>
      </c>
      <c r="D453">
        <v>10</v>
      </c>
      <c r="E453" t="s">
        <v>423</v>
      </c>
      <c r="F453">
        <v>11</v>
      </c>
      <c r="G453">
        <v>127</v>
      </c>
      <c r="H453">
        <v>1200</v>
      </c>
      <c r="I453" t="s">
        <v>693</v>
      </c>
      <c r="J453">
        <v>1</v>
      </c>
      <c r="K453">
        <v>10.66</v>
      </c>
      <c r="L453">
        <v>24</v>
      </c>
      <c r="M453">
        <v>9</v>
      </c>
      <c r="N453">
        <v>23</v>
      </c>
      <c r="O453" t="s">
        <v>429</v>
      </c>
      <c r="P453">
        <v>1199</v>
      </c>
    </row>
    <row r="454" spans="1:16" x14ac:dyDescent="0.25">
      <c r="A454" t="s">
        <v>68</v>
      </c>
      <c r="B454" t="s">
        <v>2262</v>
      </c>
      <c r="C454">
        <v>8.3000000000000007</v>
      </c>
      <c r="D454">
        <v>5</v>
      </c>
      <c r="E454" t="s">
        <v>420</v>
      </c>
      <c r="F454">
        <v>9</v>
      </c>
      <c r="G454">
        <v>129</v>
      </c>
      <c r="H454">
        <v>1650</v>
      </c>
      <c r="I454" t="s">
        <v>150</v>
      </c>
      <c r="J454">
        <v>1</v>
      </c>
      <c r="K454">
        <v>40.32</v>
      </c>
      <c r="L454">
        <v>21</v>
      </c>
      <c r="M454">
        <v>9</v>
      </c>
      <c r="N454">
        <v>25</v>
      </c>
      <c r="O454" t="s">
        <v>467</v>
      </c>
      <c r="P454">
        <v>1037</v>
      </c>
    </row>
    <row r="455" spans="1:16" x14ac:dyDescent="0.25">
      <c r="A455" t="s">
        <v>68</v>
      </c>
      <c r="B455" t="s">
        <v>2262</v>
      </c>
      <c r="C455">
        <v>15</v>
      </c>
      <c r="D455">
        <v>7</v>
      </c>
      <c r="E455" t="s">
        <v>423</v>
      </c>
      <c r="F455">
        <v>10</v>
      </c>
      <c r="G455">
        <v>132</v>
      </c>
      <c r="H455">
        <v>1650</v>
      </c>
      <c r="I455" t="s">
        <v>150</v>
      </c>
      <c r="J455">
        <v>1</v>
      </c>
      <c r="K455">
        <v>39.770000000000003</v>
      </c>
      <c r="L455">
        <v>9</v>
      </c>
      <c r="M455">
        <v>7</v>
      </c>
      <c r="N455">
        <v>25</v>
      </c>
      <c r="O455" t="s">
        <v>450</v>
      </c>
      <c r="P455">
        <v>1041</v>
      </c>
    </row>
    <row r="456" spans="1:16" x14ac:dyDescent="0.25">
      <c r="A456" t="s">
        <v>68</v>
      </c>
      <c r="B456" t="s">
        <v>2262</v>
      </c>
      <c r="C456">
        <v>3</v>
      </c>
      <c r="D456">
        <v>10</v>
      </c>
      <c r="E456" t="s">
        <v>421</v>
      </c>
      <c r="F456">
        <v>5</v>
      </c>
      <c r="G456">
        <v>135</v>
      </c>
      <c r="H456">
        <v>1650</v>
      </c>
      <c r="I456" t="s">
        <v>19</v>
      </c>
      <c r="J456">
        <v>1</v>
      </c>
      <c r="K456">
        <v>41.11</v>
      </c>
      <c r="L456">
        <v>11</v>
      </c>
      <c r="M456">
        <v>6</v>
      </c>
      <c r="N456">
        <v>25</v>
      </c>
      <c r="O456" t="s">
        <v>455</v>
      </c>
      <c r="P456">
        <v>1050</v>
      </c>
    </row>
    <row r="457" spans="1:16" x14ac:dyDescent="0.25">
      <c r="A457" t="s">
        <v>68</v>
      </c>
      <c r="B457" t="s">
        <v>2262</v>
      </c>
      <c r="C457">
        <v>5.4</v>
      </c>
      <c r="D457">
        <v>3</v>
      </c>
      <c r="E457" t="s">
        <v>420</v>
      </c>
      <c r="F457">
        <v>8</v>
      </c>
      <c r="G457">
        <v>135</v>
      </c>
      <c r="H457">
        <v>1800</v>
      </c>
      <c r="I457" t="s">
        <v>84</v>
      </c>
      <c r="J457">
        <v>1</v>
      </c>
      <c r="K457">
        <v>51.53</v>
      </c>
      <c r="L457">
        <v>12</v>
      </c>
      <c r="M457">
        <v>2</v>
      </c>
      <c r="N457">
        <v>25</v>
      </c>
      <c r="O457" t="s">
        <v>467</v>
      </c>
      <c r="P457">
        <v>1043</v>
      </c>
    </row>
    <row r="458" spans="1:16" x14ac:dyDescent="0.25">
      <c r="A458" t="s">
        <v>68</v>
      </c>
      <c r="B458" t="s">
        <v>2262</v>
      </c>
      <c r="C458">
        <v>20</v>
      </c>
      <c r="D458">
        <v>10</v>
      </c>
      <c r="E458" t="s">
        <v>421</v>
      </c>
      <c r="F458">
        <v>9</v>
      </c>
      <c r="G458">
        <v>118</v>
      </c>
      <c r="H458">
        <v>1650</v>
      </c>
      <c r="I458" t="s">
        <v>58</v>
      </c>
      <c r="J458">
        <v>1</v>
      </c>
      <c r="K458">
        <v>40.869999999999997</v>
      </c>
      <c r="L458">
        <v>5</v>
      </c>
      <c r="M458">
        <v>2</v>
      </c>
      <c r="N458">
        <v>25</v>
      </c>
      <c r="O458" t="s">
        <v>450</v>
      </c>
      <c r="P458">
        <v>1044</v>
      </c>
    </row>
    <row r="459" spans="1:16" x14ac:dyDescent="0.25">
      <c r="A459" t="s">
        <v>68</v>
      </c>
      <c r="B459" t="s">
        <v>2262</v>
      </c>
      <c r="C459">
        <v>8.5</v>
      </c>
      <c r="D459">
        <v>6</v>
      </c>
      <c r="E459" t="s">
        <v>421</v>
      </c>
      <c r="F459">
        <v>5</v>
      </c>
      <c r="G459">
        <v>119</v>
      </c>
      <c r="H459">
        <v>1650</v>
      </c>
      <c r="I459" t="s">
        <v>58</v>
      </c>
      <c r="J459">
        <v>1</v>
      </c>
      <c r="K459">
        <v>39.78</v>
      </c>
      <c r="L459">
        <v>15</v>
      </c>
      <c r="M459">
        <v>1</v>
      </c>
      <c r="N459">
        <v>25</v>
      </c>
      <c r="O459" t="s">
        <v>455</v>
      </c>
      <c r="P459">
        <v>1050</v>
      </c>
    </row>
    <row r="460" spans="1:16" x14ac:dyDescent="0.25">
      <c r="A460" t="s">
        <v>68</v>
      </c>
      <c r="B460" t="s">
        <v>2262</v>
      </c>
      <c r="C460">
        <v>7.4</v>
      </c>
      <c r="D460">
        <v>9</v>
      </c>
      <c r="E460" t="s">
        <v>422</v>
      </c>
      <c r="F460">
        <v>7</v>
      </c>
      <c r="G460">
        <v>125</v>
      </c>
      <c r="H460">
        <v>1650</v>
      </c>
      <c r="I460" t="s">
        <v>150</v>
      </c>
      <c r="J460">
        <v>1</v>
      </c>
      <c r="K460">
        <v>40.06</v>
      </c>
      <c r="L460">
        <v>26</v>
      </c>
      <c r="M460">
        <v>12</v>
      </c>
      <c r="N460">
        <v>24</v>
      </c>
      <c r="O460" t="s">
        <v>445</v>
      </c>
      <c r="P460">
        <v>1048</v>
      </c>
    </row>
    <row r="461" spans="1:16" x14ac:dyDescent="0.25">
      <c r="A461" t="s">
        <v>68</v>
      </c>
      <c r="B461" t="s">
        <v>2262</v>
      </c>
      <c r="C461">
        <v>5.8</v>
      </c>
      <c r="D461">
        <v>8</v>
      </c>
      <c r="E461" t="s">
        <v>422</v>
      </c>
      <c r="F461">
        <v>9</v>
      </c>
      <c r="G461">
        <v>122</v>
      </c>
      <c r="H461">
        <v>1650</v>
      </c>
      <c r="I461" t="s">
        <v>150</v>
      </c>
      <c r="J461">
        <v>1</v>
      </c>
      <c r="K461">
        <v>40.950000000000003</v>
      </c>
      <c r="L461">
        <v>11</v>
      </c>
      <c r="M461">
        <v>12</v>
      </c>
      <c r="N461">
        <v>24</v>
      </c>
      <c r="O461" t="s">
        <v>455</v>
      </c>
      <c r="P461">
        <v>1055</v>
      </c>
    </row>
    <row r="462" spans="1:16" x14ac:dyDescent="0.25">
      <c r="A462" t="s">
        <v>68</v>
      </c>
      <c r="B462" t="s">
        <v>2262</v>
      </c>
      <c r="C462">
        <v>16</v>
      </c>
      <c r="D462">
        <v>2</v>
      </c>
      <c r="E462" t="s">
        <v>421</v>
      </c>
      <c r="F462">
        <v>6</v>
      </c>
      <c r="G462">
        <v>120</v>
      </c>
      <c r="H462">
        <v>1650</v>
      </c>
      <c r="I462" t="s">
        <v>150</v>
      </c>
      <c r="J462">
        <v>1</v>
      </c>
      <c r="K462">
        <v>38.81</v>
      </c>
      <c r="L462">
        <v>16</v>
      </c>
      <c r="M462">
        <v>10</v>
      </c>
      <c r="N462">
        <v>24</v>
      </c>
      <c r="O462" t="s">
        <v>455</v>
      </c>
      <c r="P462">
        <v>1045</v>
      </c>
    </row>
    <row r="463" spans="1:16" x14ac:dyDescent="0.25">
      <c r="A463" t="s">
        <v>68</v>
      </c>
      <c r="B463" t="s">
        <v>2262</v>
      </c>
      <c r="C463">
        <v>22</v>
      </c>
      <c r="D463">
        <v>5</v>
      </c>
      <c r="E463" t="s">
        <v>423</v>
      </c>
      <c r="F463">
        <v>7</v>
      </c>
      <c r="G463">
        <v>121</v>
      </c>
      <c r="H463">
        <v>1650</v>
      </c>
      <c r="I463" t="s">
        <v>150</v>
      </c>
      <c r="J463">
        <v>1</v>
      </c>
      <c r="K463">
        <v>39.979999999999997</v>
      </c>
      <c r="L463">
        <v>25</v>
      </c>
      <c r="M463">
        <v>9</v>
      </c>
      <c r="N463">
        <v>24</v>
      </c>
      <c r="O463" t="s">
        <v>461</v>
      </c>
      <c r="P463">
        <v>1055</v>
      </c>
    </row>
    <row r="464" spans="1:16" x14ac:dyDescent="0.25">
      <c r="A464" t="s">
        <v>68</v>
      </c>
      <c r="B464" t="s">
        <v>2262</v>
      </c>
      <c r="C464">
        <v>20</v>
      </c>
      <c r="D464">
        <v>8</v>
      </c>
      <c r="E464" t="s">
        <v>423</v>
      </c>
      <c r="F464">
        <v>6</v>
      </c>
      <c r="G464">
        <v>119</v>
      </c>
      <c r="H464">
        <v>1650</v>
      </c>
      <c r="I464" t="s">
        <v>58</v>
      </c>
      <c r="J464">
        <v>1</v>
      </c>
      <c r="K464">
        <v>41.72</v>
      </c>
      <c r="L464">
        <v>11</v>
      </c>
      <c r="M464">
        <v>9</v>
      </c>
      <c r="N464">
        <v>24</v>
      </c>
      <c r="O464" t="s">
        <v>450</v>
      </c>
      <c r="P464">
        <v>1043</v>
      </c>
    </row>
    <row r="465" spans="1:16" x14ac:dyDescent="0.25">
      <c r="A465" t="s">
        <v>68</v>
      </c>
      <c r="B465" t="s">
        <v>2262</v>
      </c>
      <c r="C465">
        <v>43</v>
      </c>
      <c r="D465">
        <v>4</v>
      </c>
      <c r="E465" t="s">
        <v>423</v>
      </c>
      <c r="F465">
        <v>10</v>
      </c>
      <c r="G465">
        <v>118</v>
      </c>
      <c r="H465">
        <v>1650</v>
      </c>
      <c r="I465" t="s">
        <v>58</v>
      </c>
      <c r="J465">
        <v>1</v>
      </c>
      <c r="K465">
        <v>40.69</v>
      </c>
      <c r="L465">
        <v>4</v>
      </c>
      <c r="M465">
        <v>7</v>
      </c>
      <c r="N465">
        <v>24</v>
      </c>
      <c r="O465" t="s">
        <v>450</v>
      </c>
      <c r="P465">
        <v>1036</v>
      </c>
    </row>
    <row r="466" spans="1:16" x14ac:dyDescent="0.25">
      <c r="A466" t="s">
        <v>68</v>
      </c>
      <c r="B466" t="s">
        <v>2262</v>
      </c>
      <c r="C466">
        <v>27</v>
      </c>
      <c r="D466">
        <v>11</v>
      </c>
      <c r="E466" t="s">
        <v>422</v>
      </c>
      <c r="F466">
        <v>7</v>
      </c>
      <c r="G466">
        <v>126</v>
      </c>
      <c r="H466">
        <v>1650</v>
      </c>
      <c r="I466" t="s">
        <v>150</v>
      </c>
      <c r="J466">
        <v>1</v>
      </c>
      <c r="K466">
        <v>41.13</v>
      </c>
      <c r="L466">
        <v>12</v>
      </c>
      <c r="M466">
        <v>6</v>
      </c>
      <c r="N466">
        <v>24</v>
      </c>
      <c r="O466" t="s">
        <v>455</v>
      </c>
      <c r="P466">
        <v>1038</v>
      </c>
    </row>
    <row r="467" spans="1:16" x14ac:dyDescent="0.25">
      <c r="A467" t="s">
        <v>68</v>
      </c>
      <c r="B467" t="s">
        <v>2262</v>
      </c>
      <c r="C467">
        <v>40</v>
      </c>
      <c r="D467">
        <v>8</v>
      </c>
      <c r="E467" t="s">
        <v>423</v>
      </c>
      <c r="F467">
        <v>11</v>
      </c>
      <c r="G467">
        <v>122</v>
      </c>
      <c r="H467">
        <v>1650</v>
      </c>
      <c r="I467" t="s">
        <v>150</v>
      </c>
      <c r="J467">
        <v>1</v>
      </c>
      <c r="K467">
        <v>41.05</v>
      </c>
      <c r="L467">
        <v>22</v>
      </c>
      <c r="M467">
        <v>5</v>
      </c>
      <c r="N467">
        <v>24</v>
      </c>
      <c r="O467" t="s">
        <v>445</v>
      </c>
      <c r="P467">
        <v>1027</v>
      </c>
    </row>
    <row r="468" spans="1:16" x14ac:dyDescent="0.25">
      <c r="A468" t="s">
        <v>68</v>
      </c>
      <c r="B468" t="s">
        <v>2262</v>
      </c>
      <c r="C468">
        <v>7.3</v>
      </c>
      <c r="D468">
        <v>6</v>
      </c>
      <c r="E468" t="s">
        <v>421</v>
      </c>
      <c r="F468">
        <v>6</v>
      </c>
      <c r="G468">
        <v>121</v>
      </c>
      <c r="H468">
        <v>1650</v>
      </c>
      <c r="I468" t="s">
        <v>150</v>
      </c>
      <c r="J468">
        <v>1</v>
      </c>
      <c r="K468">
        <v>41.35</v>
      </c>
      <c r="L468">
        <v>1</v>
      </c>
      <c r="M468">
        <v>5</v>
      </c>
      <c r="N468">
        <v>24</v>
      </c>
      <c r="O468" t="s">
        <v>450</v>
      </c>
      <c r="P468">
        <v>1027</v>
      </c>
    </row>
    <row r="469" spans="1:16" x14ac:dyDescent="0.25">
      <c r="A469" t="s">
        <v>68</v>
      </c>
      <c r="B469" t="s">
        <v>2262</v>
      </c>
      <c r="C469">
        <v>38</v>
      </c>
      <c r="D469">
        <v>1</v>
      </c>
      <c r="E469" t="s">
        <v>423</v>
      </c>
      <c r="F469">
        <v>12</v>
      </c>
      <c r="G469">
        <v>135</v>
      </c>
      <c r="H469">
        <v>1650</v>
      </c>
      <c r="I469" t="s">
        <v>150</v>
      </c>
      <c r="J469">
        <v>1</v>
      </c>
      <c r="K469">
        <v>40.54</v>
      </c>
      <c r="L469">
        <v>10</v>
      </c>
      <c r="M469">
        <v>4</v>
      </c>
      <c r="N469">
        <v>24</v>
      </c>
      <c r="O469" t="s">
        <v>455</v>
      </c>
      <c r="P469">
        <v>1018</v>
      </c>
    </row>
    <row r="470" spans="1:16" x14ac:dyDescent="0.25">
      <c r="A470" t="s">
        <v>68</v>
      </c>
      <c r="B470" t="s">
        <v>2262</v>
      </c>
      <c r="C470">
        <v>42</v>
      </c>
      <c r="D470">
        <v>8</v>
      </c>
      <c r="E470" t="s">
        <v>422</v>
      </c>
      <c r="F470">
        <v>9</v>
      </c>
      <c r="G470">
        <v>118</v>
      </c>
      <c r="H470">
        <v>1650</v>
      </c>
      <c r="I470" t="s">
        <v>150</v>
      </c>
      <c r="J470">
        <v>1</v>
      </c>
      <c r="K470">
        <v>41.68</v>
      </c>
      <c r="L470">
        <v>20</v>
      </c>
      <c r="M470">
        <v>3</v>
      </c>
      <c r="N470">
        <v>24</v>
      </c>
      <c r="O470" t="s">
        <v>445</v>
      </c>
      <c r="P470">
        <v>1017</v>
      </c>
    </row>
    <row r="471" spans="1:16" x14ac:dyDescent="0.25">
      <c r="A471" t="s">
        <v>68</v>
      </c>
      <c r="B471" t="s">
        <v>2262</v>
      </c>
      <c r="C471">
        <v>21</v>
      </c>
      <c r="D471">
        <v>9</v>
      </c>
      <c r="E471" t="s">
        <v>421</v>
      </c>
      <c r="F471">
        <v>6</v>
      </c>
      <c r="G471">
        <v>115</v>
      </c>
      <c r="H471">
        <v>1650</v>
      </c>
      <c r="I471" t="s">
        <v>150</v>
      </c>
      <c r="J471">
        <v>1</v>
      </c>
      <c r="K471">
        <v>40.35</v>
      </c>
      <c r="L471">
        <v>21</v>
      </c>
      <c r="M471">
        <v>2</v>
      </c>
      <c r="N471">
        <v>24</v>
      </c>
      <c r="O471" t="s">
        <v>445</v>
      </c>
      <c r="P471">
        <v>1016</v>
      </c>
    </row>
    <row r="472" spans="1:16" x14ac:dyDescent="0.25">
      <c r="A472" t="s">
        <v>68</v>
      </c>
      <c r="B472" t="s">
        <v>2262</v>
      </c>
      <c r="C472">
        <v>11</v>
      </c>
      <c r="D472">
        <v>6</v>
      </c>
      <c r="E472" t="s">
        <v>421</v>
      </c>
      <c r="F472">
        <v>1</v>
      </c>
      <c r="G472">
        <v>123</v>
      </c>
      <c r="H472">
        <v>1200</v>
      </c>
      <c r="I472" t="s">
        <v>150</v>
      </c>
      <c r="J472">
        <v>1</v>
      </c>
      <c r="K472">
        <v>11.1</v>
      </c>
      <c r="L472">
        <v>7</v>
      </c>
      <c r="M472">
        <v>2</v>
      </c>
      <c r="N472">
        <v>24</v>
      </c>
      <c r="O472" t="s">
        <v>455</v>
      </c>
      <c r="P472">
        <v>1011</v>
      </c>
    </row>
    <row r="473" spans="1:16" x14ac:dyDescent="0.25">
      <c r="A473" t="s">
        <v>68</v>
      </c>
      <c r="B473" t="s">
        <v>2264</v>
      </c>
      <c r="C473">
        <v>36</v>
      </c>
      <c r="D473">
        <v>12</v>
      </c>
      <c r="E473" t="s">
        <v>422</v>
      </c>
      <c r="F473">
        <v>2</v>
      </c>
      <c r="G473">
        <v>123</v>
      </c>
      <c r="H473">
        <v>2000</v>
      </c>
      <c r="I473" t="s">
        <v>93</v>
      </c>
      <c r="J473">
        <v>2</v>
      </c>
      <c r="K473">
        <v>4.67</v>
      </c>
      <c r="L473">
        <v>28</v>
      </c>
      <c r="M473">
        <v>6</v>
      </c>
      <c r="N473">
        <v>25</v>
      </c>
      <c r="O473" t="s">
        <v>518</v>
      </c>
      <c r="P473">
        <v>1076</v>
      </c>
    </row>
    <row r="474" spans="1:16" x14ac:dyDescent="0.25">
      <c r="A474" t="s">
        <v>68</v>
      </c>
      <c r="B474" t="s">
        <v>2264</v>
      </c>
      <c r="C474">
        <v>51</v>
      </c>
      <c r="D474">
        <v>5</v>
      </c>
      <c r="E474" t="s">
        <v>422</v>
      </c>
      <c r="F474">
        <v>12</v>
      </c>
      <c r="G474">
        <v>123</v>
      </c>
      <c r="H474">
        <v>2200</v>
      </c>
      <c r="I474" t="s">
        <v>471</v>
      </c>
      <c r="J474">
        <v>2</v>
      </c>
      <c r="K474">
        <v>16.38</v>
      </c>
      <c r="L474">
        <v>28</v>
      </c>
      <c r="M474">
        <v>5</v>
      </c>
      <c r="N474">
        <v>25</v>
      </c>
      <c r="O474" t="s">
        <v>445</v>
      </c>
      <c r="P474">
        <v>1084</v>
      </c>
    </row>
    <row r="475" spans="1:16" x14ac:dyDescent="0.25">
      <c r="A475" t="s">
        <v>68</v>
      </c>
      <c r="B475" t="s">
        <v>2264</v>
      </c>
      <c r="C475">
        <v>146</v>
      </c>
      <c r="D475">
        <v>7</v>
      </c>
      <c r="E475" t="s">
        <v>422</v>
      </c>
      <c r="F475">
        <v>9</v>
      </c>
      <c r="G475">
        <v>124</v>
      </c>
      <c r="H475">
        <v>1650</v>
      </c>
      <c r="I475" t="s">
        <v>471</v>
      </c>
      <c r="J475">
        <v>1</v>
      </c>
      <c r="K475">
        <v>40.25</v>
      </c>
      <c r="L475">
        <v>14</v>
      </c>
      <c r="M475">
        <v>5</v>
      </c>
      <c r="N475">
        <v>25</v>
      </c>
      <c r="O475" t="s">
        <v>455</v>
      </c>
      <c r="P475">
        <v>1075</v>
      </c>
    </row>
    <row r="476" spans="1:16" x14ac:dyDescent="0.25">
      <c r="A476" t="s">
        <v>68</v>
      </c>
      <c r="B476" t="s">
        <v>2264</v>
      </c>
      <c r="C476" t="s">
        <v>546</v>
      </c>
      <c r="D476" t="s">
        <v>720</v>
      </c>
      <c r="F476" t="s">
        <v>546</v>
      </c>
      <c r="G476">
        <v>125</v>
      </c>
      <c r="H476">
        <v>1400</v>
      </c>
      <c r="I476" t="s">
        <v>622</v>
      </c>
      <c r="J476" t="s">
        <v>546</v>
      </c>
      <c r="L476">
        <v>26</v>
      </c>
      <c r="M476">
        <v>1</v>
      </c>
      <c r="N476">
        <v>25</v>
      </c>
      <c r="O476" t="s">
        <v>539</v>
      </c>
      <c r="P476" t="s">
        <v>546</v>
      </c>
    </row>
    <row r="477" spans="1:16" x14ac:dyDescent="0.25">
      <c r="A477" t="s">
        <v>68</v>
      </c>
      <c r="B477" t="s">
        <v>2264</v>
      </c>
      <c r="C477">
        <v>89</v>
      </c>
      <c r="D477">
        <v>12</v>
      </c>
      <c r="E477" t="s">
        <v>422</v>
      </c>
      <c r="F477">
        <v>4</v>
      </c>
      <c r="G477">
        <v>126</v>
      </c>
      <c r="H477">
        <v>1650</v>
      </c>
      <c r="I477" t="s">
        <v>471</v>
      </c>
      <c r="J477">
        <v>1</v>
      </c>
      <c r="K477">
        <v>42.41</v>
      </c>
      <c r="L477">
        <v>8</v>
      </c>
      <c r="M477">
        <v>1</v>
      </c>
      <c r="N477">
        <v>25</v>
      </c>
      <c r="O477" t="s">
        <v>450</v>
      </c>
      <c r="P477">
        <v>1074</v>
      </c>
    </row>
    <row r="478" spans="1:16" x14ac:dyDescent="0.25">
      <c r="A478" t="s">
        <v>68</v>
      </c>
      <c r="B478" t="s">
        <v>2264</v>
      </c>
      <c r="C478">
        <v>158</v>
      </c>
      <c r="D478">
        <v>14</v>
      </c>
      <c r="E478" t="s">
        <v>423</v>
      </c>
      <c r="F478">
        <v>10</v>
      </c>
      <c r="G478">
        <v>126</v>
      </c>
      <c r="H478">
        <v>1200</v>
      </c>
      <c r="I478" t="s">
        <v>471</v>
      </c>
      <c r="J478">
        <v>1</v>
      </c>
      <c r="K478">
        <v>10.37</v>
      </c>
      <c r="L478">
        <v>22</v>
      </c>
      <c r="M478">
        <v>12</v>
      </c>
      <c r="N478">
        <v>24</v>
      </c>
      <c r="O478" t="s">
        <v>539</v>
      </c>
      <c r="P478">
        <v>1092</v>
      </c>
    </row>
    <row r="479" spans="1:16" x14ac:dyDescent="0.25">
      <c r="A479" t="s">
        <v>126</v>
      </c>
      <c r="B479" t="s">
        <v>127</v>
      </c>
      <c r="C479">
        <v>11</v>
      </c>
      <c r="D479">
        <v>6</v>
      </c>
      <c r="E479" t="s">
        <v>423</v>
      </c>
      <c r="F479">
        <v>9</v>
      </c>
      <c r="G479">
        <v>135</v>
      </c>
      <c r="H479">
        <v>1200</v>
      </c>
      <c r="I479" t="s">
        <v>84</v>
      </c>
      <c r="J479">
        <v>1</v>
      </c>
      <c r="K479">
        <v>9.84</v>
      </c>
      <c r="L479">
        <v>7</v>
      </c>
      <c r="M479">
        <v>9</v>
      </c>
      <c r="N479">
        <v>25</v>
      </c>
      <c r="O479" t="s">
        <v>434</v>
      </c>
      <c r="P479">
        <v>1105</v>
      </c>
    </row>
    <row r="480" spans="1:16" x14ac:dyDescent="0.25">
      <c r="A480" t="s">
        <v>126</v>
      </c>
      <c r="B480" t="s">
        <v>127</v>
      </c>
      <c r="C480">
        <v>7.9</v>
      </c>
      <c r="D480">
        <v>10</v>
      </c>
      <c r="E480" t="s">
        <v>421</v>
      </c>
      <c r="F480">
        <v>5</v>
      </c>
      <c r="G480">
        <v>134</v>
      </c>
      <c r="H480">
        <v>1200</v>
      </c>
      <c r="I480" t="s">
        <v>150</v>
      </c>
      <c r="J480">
        <v>1</v>
      </c>
      <c r="K480">
        <v>10.51</v>
      </c>
      <c r="L480">
        <v>9</v>
      </c>
      <c r="M480">
        <v>7</v>
      </c>
      <c r="N480">
        <v>25</v>
      </c>
      <c r="O480" t="s">
        <v>450</v>
      </c>
      <c r="P480">
        <v>1090</v>
      </c>
    </row>
    <row r="481" spans="1:16" x14ac:dyDescent="0.25">
      <c r="A481" t="s">
        <v>126</v>
      </c>
      <c r="B481" t="s">
        <v>127</v>
      </c>
      <c r="C481">
        <v>16</v>
      </c>
      <c r="D481">
        <v>3</v>
      </c>
      <c r="E481" t="s">
        <v>422</v>
      </c>
      <c r="F481">
        <v>8</v>
      </c>
      <c r="G481">
        <v>135</v>
      </c>
      <c r="H481">
        <v>1200</v>
      </c>
      <c r="I481" t="s">
        <v>84</v>
      </c>
      <c r="J481">
        <v>1</v>
      </c>
      <c r="K481">
        <v>9.9499999999999993</v>
      </c>
      <c r="L481">
        <v>28</v>
      </c>
      <c r="M481">
        <v>5</v>
      </c>
      <c r="N481">
        <v>25</v>
      </c>
      <c r="O481" t="s">
        <v>445</v>
      </c>
      <c r="P481">
        <v>1086</v>
      </c>
    </row>
    <row r="482" spans="1:16" x14ac:dyDescent="0.25">
      <c r="A482" t="s">
        <v>126</v>
      </c>
      <c r="B482" t="s">
        <v>127</v>
      </c>
      <c r="C482">
        <v>7</v>
      </c>
      <c r="D482">
        <v>4</v>
      </c>
      <c r="E482" t="s">
        <v>421</v>
      </c>
      <c r="F482">
        <v>1</v>
      </c>
      <c r="G482">
        <v>135</v>
      </c>
      <c r="H482">
        <v>1200</v>
      </c>
      <c r="I482" t="s">
        <v>13</v>
      </c>
      <c r="J482">
        <v>1</v>
      </c>
      <c r="K482">
        <v>10.11</v>
      </c>
      <c r="L482">
        <v>14</v>
      </c>
      <c r="M482">
        <v>5</v>
      </c>
      <c r="N482">
        <v>25</v>
      </c>
      <c r="O482" t="s">
        <v>455</v>
      </c>
      <c r="P482">
        <v>1082</v>
      </c>
    </row>
    <row r="483" spans="1:16" x14ac:dyDescent="0.25">
      <c r="A483" t="s">
        <v>126</v>
      </c>
      <c r="B483" t="s">
        <v>127</v>
      </c>
      <c r="C483">
        <v>47</v>
      </c>
      <c r="D483">
        <v>8</v>
      </c>
      <c r="E483" t="s">
        <v>422</v>
      </c>
      <c r="F483">
        <v>5</v>
      </c>
      <c r="G483">
        <v>116</v>
      </c>
      <c r="H483">
        <v>1200</v>
      </c>
      <c r="I483" t="s">
        <v>150</v>
      </c>
      <c r="J483">
        <v>1</v>
      </c>
      <c r="K483">
        <v>9.9</v>
      </c>
      <c r="L483">
        <v>16</v>
      </c>
      <c r="M483">
        <v>4</v>
      </c>
      <c r="N483">
        <v>25</v>
      </c>
      <c r="O483" t="s">
        <v>455</v>
      </c>
      <c r="P483">
        <v>1091</v>
      </c>
    </row>
    <row r="484" spans="1:16" x14ac:dyDescent="0.25">
      <c r="A484" t="s">
        <v>126</v>
      </c>
      <c r="B484" t="s">
        <v>127</v>
      </c>
      <c r="C484">
        <v>65</v>
      </c>
      <c r="D484">
        <v>12</v>
      </c>
      <c r="E484" t="s">
        <v>423</v>
      </c>
      <c r="F484">
        <v>11</v>
      </c>
      <c r="G484">
        <v>118</v>
      </c>
      <c r="H484">
        <v>1200</v>
      </c>
      <c r="I484" t="s">
        <v>150</v>
      </c>
      <c r="J484">
        <v>1</v>
      </c>
      <c r="K484">
        <v>10.5</v>
      </c>
      <c r="L484">
        <v>19</v>
      </c>
      <c r="M484">
        <v>3</v>
      </c>
      <c r="N484">
        <v>25</v>
      </c>
      <c r="O484" t="s">
        <v>455</v>
      </c>
      <c r="P484">
        <v>1106</v>
      </c>
    </row>
    <row r="485" spans="1:16" x14ac:dyDescent="0.25">
      <c r="A485" t="s">
        <v>126</v>
      </c>
      <c r="B485" t="s">
        <v>127</v>
      </c>
      <c r="C485">
        <v>17</v>
      </c>
      <c r="D485">
        <v>10</v>
      </c>
      <c r="E485" t="s">
        <v>422</v>
      </c>
      <c r="F485">
        <v>9</v>
      </c>
      <c r="G485">
        <v>121</v>
      </c>
      <c r="H485">
        <v>1200</v>
      </c>
      <c r="I485" t="s">
        <v>150</v>
      </c>
      <c r="J485">
        <v>1</v>
      </c>
      <c r="K485">
        <v>10.7</v>
      </c>
      <c r="L485">
        <v>5</v>
      </c>
      <c r="M485">
        <v>3</v>
      </c>
      <c r="N485">
        <v>25</v>
      </c>
      <c r="O485" t="s">
        <v>445</v>
      </c>
      <c r="P485">
        <v>1102</v>
      </c>
    </row>
    <row r="486" spans="1:16" x14ac:dyDescent="0.25">
      <c r="A486" t="s">
        <v>126</v>
      </c>
      <c r="B486" t="s">
        <v>127</v>
      </c>
      <c r="C486">
        <v>10</v>
      </c>
      <c r="D486">
        <v>5</v>
      </c>
      <c r="E486" t="s">
        <v>422</v>
      </c>
      <c r="F486">
        <v>6</v>
      </c>
      <c r="G486">
        <v>124</v>
      </c>
      <c r="H486">
        <v>1200</v>
      </c>
      <c r="I486" t="s">
        <v>84</v>
      </c>
      <c r="J486">
        <v>1</v>
      </c>
      <c r="K486">
        <v>9.8000000000000007</v>
      </c>
      <c r="L486">
        <v>22</v>
      </c>
      <c r="M486">
        <v>1</v>
      </c>
      <c r="N486">
        <v>25</v>
      </c>
      <c r="O486" t="s">
        <v>461</v>
      </c>
      <c r="P486">
        <v>1101</v>
      </c>
    </row>
    <row r="487" spans="1:16" x14ac:dyDescent="0.25">
      <c r="A487" t="s">
        <v>126</v>
      </c>
      <c r="B487" t="s">
        <v>127</v>
      </c>
      <c r="C487">
        <v>10</v>
      </c>
      <c r="D487">
        <v>7</v>
      </c>
      <c r="E487" t="s">
        <v>421</v>
      </c>
      <c r="F487">
        <v>6</v>
      </c>
      <c r="G487">
        <v>122</v>
      </c>
      <c r="H487">
        <v>1200</v>
      </c>
      <c r="I487" t="s">
        <v>84</v>
      </c>
      <c r="J487">
        <v>1</v>
      </c>
      <c r="K487">
        <v>10.09</v>
      </c>
      <c r="L487">
        <v>8</v>
      </c>
      <c r="M487">
        <v>1</v>
      </c>
      <c r="N487">
        <v>25</v>
      </c>
      <c r="O487" t="s">
        <v>450</v>
      </c>
      <c r="P487">
        <v>1099</v>
      </c>
    </row>
    <row r="488" spans="1:16" x14ac:dyDescent="0.25">
      <c r="A488" t="s">
        <v>126</v>
      </c>
      <c r="B488" t="s">
        <v>127</v>
      </c>
      <c r="C488">
        <v>3.3</v>
      </c>
      <c r="D488">
        <v>1</v>
      </c>
      <c r="E488" t="s">
        <v>421</v>
      </c>
      <c r="F488">
        <v>4</v>
      </c>
      <c r="G488">
        <v>132</v>
      </c>
      <c r="H488">
        <v>1200</v>
      </c>
      <c r="I488" t="s">
        <v>84</v>
      </c>
      <c r="J488">
        <v>1</v>
      </c>
      <c r="K488">
        <v>10.11</v>
      </c>
      <c r="L488">
        <v>11</v>
      </c>
      <c r="M488">
        <v>12</v>
      </c>
      <c r="N488">
        <v>24</v>
      </c>
      <c r="O488" t="s">
        <v>455</v>
      </c>
      <c r="P488">
        <v>1083</v>
      </c>
    </row>
    <row r="489" spans="1:16" x14ac:dyDescent="0.25">
      <c r="A489" t="s">
        <v>126</v>
      </c>
      <c r="B489" t="s">
        <v>127</v>
      </c>
      <c r="C489">
        <v>6.6</v>
      </c>
      <c r="D489">
        <v>4</v>
      </c>
      <c r="E489" t="s">
        <v>422</v>
      </c>
      <c r="F489">
        <v>11</v>
      </c>
      <c r="G489">
        <v>132</v>
      </c>
      <c r="H489">
        <v>1200</v>
      </c>
      <c r="I489" t="s">
        <v>84</v>
      </c>
      <c r="J489">
        <v>1</v>
      </c>
      <c r="K489">
        <v>10.33</v>
      </c>
      <c r="L489">
        <v>13</v>
      </c>
      <c r="M489">
        <v>11</v>
      </c>
      <c r="N489">
        <v>24</v>
      </c>
      <c r="O489" t="s">
        <v>455</v>
      </c>
      <c r="P489">
        <v>1084</v>
      </c>
    </row>
    <row r="490" spans="1:16" x14ac:dyDescent="0.25">
      <c r="A490" t="s">
        <v>126</v>
      </c>
      <c r="B490" t="s">
        <v>127</v>
      </c>
      <c r="C490">
        <v>5.9</v>
      </c>
      <c r="D490">
        <v>2</v>
      </c>
      <c r="E490" t="s">
        <v>422</v>
      </c>
      <c r="F490">
        <v>7</v>
      </c>
      <c r="G490">
        <v>131</v>
      </c>
      <c r="H490">
        <v>1200</v>
      </c>
      <c r="I490" t="s">
        <v>84</v>
      </c>
      <c r="J490">
        <v>1</v>
      </c>
      <c r="K490">
        <v>10.119999999999999</v>
      </c>
      <c r="L490">
        <v>30</v>
      </c>
      <c r="M490">
        <v>10</v>
      </c>
      <c r="N490">
        <v>24</v>
      </c>
      <c r="O490" t="s">
        <v>445</v>
      </c>
      <c r="P490">
        <v>1081</v>
      </c>
    </row>
    <row r="491" spans="1:16" x14ac:dyDescent="0.25">
      <c r="A491" t="s">
        <v>126</v>
      </c>
      <c r="B491" t="s">
        <v>127</v>
      </c>
      <c r="C491">
        <v>15</v>
      </c>
      <c r="D491">
        <v>8</v>
      </c>
      <c r="E491" t="s">
        <v>423</v>
      </c>
      <c r="F491">
        <v>12</v>
      </c>
      <c r="G491">
        <v>133</v>
      </c>
      <c r="H491">
        <v>1200</v>
      </c>
      <c r="I491" t="s">
        <v>150</v>
      </c>
      <c r="J491">
        <v>1</v>
      </c>
      <c r="K491">
        <v>9.9</v>
      </c>
      <c r="L491">
        <v>13</v>
      </c>
      <c r="M491">
        <v>10</v>
      </c>
      <c r="N491">
        <v>24</v>
      </c>
      <c r="O491" t="s">
        <v>539</v>
      </c>
      <c r="P491">
        <v>1084</v>
      </c>
    </row>
    <row r="492" spans="1:16" x14ac:dyDescent="0.25">
      <c r="A492" t="s">
        <v>126</v>
      </c>
      <c r="B492" t="s">
        <v>127</v>
      </c>
      <c r="C492">
        <v>15</v>
      </c>
      <c r="D492">
        <v>13</v>
      </c>
      <c r="E492" t="s">
        <v>421</v>
      </c>
      <c r="F492">
        <v>7</v>
      </c>
      <c r="G492">
        <v>132</v>
      </c>
      <c r="H492">
        <v>1400</v>
      </c>
      <c r="I492" t="s">
        <v>487</v>
      </c>
      <c r="J492">
        <v>1</v>
      </c>
      <c r="K492">
        <v>24.31</v>
      </c>
      <c r="L492">
        <v>22</v>
      </c>
      <c r="M492">
        <v>9</v>
      </c>
      <c r="N492">
        <v>24</v>
      </c>
      <c r="O492" t="s">
        <v>506</v>
      </c>
      <c r="P492">
        <v>1095</v>
      </c>
    </row>
    <row r="493" spans="1:16" x14ac:dyDescent="0.25">
      <c r="A493" t="s">
        <v>126</v>
      </c>
      <c r="B493" t="s">
        <v>127</v>
      </c>
      <c r="C493">
        <v>5.9</v>
      </c>
      <c r="D493">
        <v>5</v>
      </c>
      <c r="E493" t="s">
        <v>422</v>
      </c>
      <c r="F493">
        <v>9</v>
      </c>
      <c r="G493">
        <v>135</v>
      </c>
      <c r="H493">
        <v>1200</v>
      </c>
      <c r="I493" t="s">
        <v>19</v>
      </c>
      <c r="J493">
        <v>1</v>
      </c>
      <c r="K493">
        <v>10.62</v>
      </c>
      <c r="L493">
        <v>8</v>
      </c>
      <c r="M493">
        <v>9</v>
      </c>
      <c r="N493">
        <v>24</v>
      </c>
      <c r="O493" t="s">
        <v>434</v>
      </c>
      <c r="P493">
        <v>1092</v>
      </c>
    </row>
    <row r="494" spans="1:16" x14ac:dyDescent="0.25">
      <c r="A494" t="s">
        <v>126</v>
      </c>
      <c r="B494" t="s">
        <v>127</v>
      </c>
      <c r="C494">
        <v>34</v>
      </c>
      <c r="D494">
        <v>8</v>
      </c>
      <c r="E494" t="s">
        <v>420</v>
      </c>
      <c r="F494">
        <v>7</v>
      </c>
      <c r="G494">
        <v>121</v>
      </c>
      <c r="H494">
        <v>1400</v>
      </c>
      <c r="I494" t="s">
        <v>150</v>
      </c>
      <c r="J494">
        <v>1</v>
      </c>
      <c r="K494">
        <v>22.63</v>
      </c>
      <c r="L494">
        <v>14</v>
      </c>
      <c r="M494">
        <v>7</v>
      </c>
      <c r="N494">
        <v>24</v>
      </c>
      <c r="O494" t="s">
        <v>434</v>
      </c>
      <c r="P494">
        <v>1085</v>
      </c>
    </row>
    <row r="495" spans="1:16" x14ac:dyDescent="0.25">
      <c r="A495" t="s">
        <v>126</v>
      </c>
      <c r="B495" t="s">
        <v>127</v>
      </c>
      <c r="C495">
        <v>8.1999999999999993</v>
      </c>
      <c r="D495">
        <v>5</v>
      </c>
      <c r="E495" t="s">
        <v>421</v>
      </c>
      <c r="F495">
        <v>9</v>
      </c>
      <c r="G495">
        <v>123</v>
      </c>
      <c r="H495">
        <v>1200</v>
      </c>
      <c r="I495" t="s">
        <v>19</v>
      </c>
      <c r="J495">
        <v>1</v>
      </c>
      <c r="K495">
        <v>10.02</v>
      </c>
      <c r="L495">
        <v>26</v>
      </c>
      <c r="M495">
        <v>6</v>
      </c>
      <c r="N495">
        <v>24</v>
      </c>
      <c r="O495" t="s">
        <v>461</v>
      </c>
      <c r="P495">
        <v>1082</v>
      </c>
    </row>
    <row r="496" spans="1:16" x14ac:dyDescent="0.25">
      <c r="A496" t="s">
        <v>126</v>
      </c>
      <c r="B496" t="s">
        <v>127</v>
      </c>
      <c r="C496">
        <v>2.7</v>
      </c>
      <c r="D496">
        <v>2</v>
      </c>
      <c r="E496" t="s">
        <v>421</v>
      </c>
      <c r="F496">
        <v>3</v>
      </c>
      <c r="G496">
        <v>118</v>
      </c>
      <c r="H496">
        <v>1200</v>
      </c>
      <c r="I496" t="s">
        <v>150</v>
      </c>
      <c r="J496">
        <v>1</v>
      </c>
      <c r="K496">
        <v>10.35</v>
      </c>
      <c r="L496">
        <v>12</v>
      </c>
      <c r="M496">
        <v>6</v>
      </c>
      <c r="N496">
        <v>24</v>
      </c>
      <c r="O496" t="s">
        <v>455</v>
      </c>
      <c r="P496">
        <v>1083</v>
      </c>
    </row>
    <row r="497" spans="1:16" x14ac:dyDescent="0.25">
      <c r="A497" t="s">
        <v>126</v>
      </c>
      <c r="B497" t="s">
        <v>127</v>
      </c>
      <c r="C497">
        <v>4.5999999999999996</v>
      </c>
      <c r="D497">
        <v>5</v>
      </c>
      <c r="E497" t="s">
        <v>421</v>
      </c>
      <c r="F497">
        <v>1</v>
      </c>
      <c r="G497">
        <v>124</v>
      </c>
      <c r="H497">
        <v>1400</v>
      </c>
      <c r="I497" t="s">
        <v>93</v>
      </c>
      <c r="J497">
        <v>1</v>
      </c>
      <c r="K497">
        <v>22.35</v>
      </c>
      <c r="L497">
        <v>2</v>
      </c>
      <c r="M497">
        <v>6</v>
      </c>
      <c r="N497">
        <v>24</v>
      </c>
      <c r="O497" t="s">
        <v>518</v>
      </c>
      <c r="P497">
        <v>1083</v>
      </c>
    </row>
    <row r="498" spans="1:16" x14ac:dyDescent="0.25">
      <c r="A498" t="s">
        <v>126</v>
      </c>
      <c r="B498" t="s">
        <v>127</v>
      </c>
      <c r="C498">
        <v>13</v>
      </c>
      <c r="D498">
        <v>3</v>
      </c>
      <c r="E498" t="s">
        <v>422</v>
      </c>
      <c r="F498">
        <v>6</v>
      </c>
      <c r="G498">
        <v>123</v>
      </c>
      <c r="H498">
        <v>1200</v>
      </c>
      <c r="I498" t="s">
        <v>93</v>
      </c>
      <c r="J498">
        <v>1</v>
      </c>
      <c r="K498">
        <v>9.68</v>
      </c>
      <c r="L498">
        <v>11</v>
      </c>
      <c r="M498">
        <v>5</v>
      </c>
      <c r="N498">
        <v>24</v>
      </c>
      <c r="O498" t="s">
        <v>429</v>
      </c>
      <c r="P498">
        <v>1080</v>
      </c>
    </row>
    <row r="499" spans="1:16" x14ac:dyDescent="0.25">
      <c r="A499" t="s">
        <v>126</v>
      </c>
      <c r="B499" t="s">
        <v>127</v>
      </c>
      <c r="C499">
        <v>33</v>
      </c>
      <c r="D499">
        <v>8</v>
      </c>
      <c r="E499" t="s">
        <v>423</v>
      </c>
      <c r="F499">
        <v>13</v>
      </c>
      <c r="G499">
        <v>123</v>
      </c>
      <c r="H499">
        <v>1200</v>
      </c>
      <c r="I499" t="s">
        <v>93</v>
      </c>
      <c r="J499">
        <v>1</v>
      </c>
      <c r="K499">
        <v>10.8</v>
      </c>
      <c r="L499">
        <v>28</v>
      </c>
      <c r="M499">
        <v>4</v>
      </c>
      <c r="N499">
        <v>24</v>
      </c>
      <c r="O499" t="s">
        <v>434</v>
      </c>
      <c r="P499">
        <v>1082</v>
      </c>
    </row>
    <row r="500" spans="1:16" x14ac:dyDescent="0.25">
      <c r="A500" t="s">
        <v>126</v>
      </c>
      <c r="B500" t="s">
        <v>127</v>
      </c>
      <c r="C500">
        <v>14</v>
      </c>
      <c r="D500">
        <v>2</v>
      </c>
      <c r="E500" t="s">
        <v>422</v>
      </c>
      <c r="F500">
        <v>6</v>
      </c>
      <c r="G500">
        <v>123</v>
      </c>
      <c r="H500">
        <v>1200</v>
      </c>
      <c r="I500" t="s">
        <v>93</v>
      </c>
      <c r="J500">
        <v>1</v>
      </c>
      <c r="K500">
        <v>9.27</v>
      </c>
      <c r="L500">
        <v>7</v>
      </c>
      <c r="M500">
        <v>4</v>
      </c>
      <c r="N500">
        <v>24</v>
      </c>
      <c r="O500" t="s">
        <v>506</v>
      </c>
      <c r="P500">
        <v>1081</v>
      </c>
    </row>
    <row r="501" spans="1:16" x14ac:dyDescent="0.25">
      <c r="A501" t="s">
        <v>126</v>
      </c>
      <c r="B501" t="s">
        <v>127</v>
      </c>
      <c r="C501">
        <v>19</v>
      </c>
      <c r="D501">
        <v>4</v>
      </c>
      <c r="E501" t="s">
        <v>421</v>
      </c>
      <c r="F501">
        <v>11</v>
      </c>
      <c r="G501">
        <v>124</v>
      </c>
      <c r="H501">
        <v>1200</v>
      </c>
      <c r="I501" t="s">
        <v>93</v>
      </c>
      <c r="J501">
        <v>1</v>
      </c>
      <c r="K501">
        <v>10.29</v>
      </c>
      <c r="L501">
        <v>27</v>
      </c>
      <c r="M501">
        <v>3</v>
      </c>
      <c r="N501">
        <v>24</v>
      </c>
      <c r="O501" t="s">
        <v>450</v>
      </c>
      <c r="P501">
        <v>1087</v>
      </c>
    </row>
    <row r="502" spans="1:16" x14ac:dyDescent="0.25">
      <c r="A502" t="s">
        <v>126</v>
      </c>
      <c r="B502" t="s">
        <v>127</v>
      </c>
      <c r="C502">
        <v>10</v>
      </c>
      <c r="D502">
        <v>4</v>
      </c>
      <c r="E502" t="s">
        <v>421</v>
      </c>
      <c r="F502">
        <v>2</v>
      </c>
      <c r="G502">
        <v>125</v>
      </c>
      <c r="H502">
        <v>1200</v>
      </c>
      <c r="I502" t="s">
        <v>93</v>
      </c>
      <c r="J502">
        <v>1</v>
      </c>
      <c r="K502">
        <v>10.210000000000001</v>
      </c>
      <c r="L502">
        <v>6</v>
      </c>
      <c r="M502">
        <v>3</v>
      </c>
      <c r="N502">
        <v>24</v>
      </c>
      <c r="O502" t="s">
        <v>455</v>
      </c>
      <c r="P502">
        <v>1086</v>
      </c>
    </row>
    <row r="503" spans="1:16" x14ac:dyDescent="0.25">
      <c r="A503" t="s">
        <v>126</v>
      </c>
      <c r="B503" t="s">
        <v>127</v>
      </c>
      <c r="C503">
        <v>13</v>
      </c>
      <c r="D503">
        <v>6</v>
      </c>
      <c r="E503" t="s">
        <v>422</v>
      </c>
      <c r="F503">
        <v>8</v>
      </c>
      <c r="G503">
        <v>122</v>
      </c>
      <c r="H503">
        <v>1000</v>
      </c>
      <c r="I503" t="s">
        <v>116</v>
      </c>
      <c r="J503">
        <v>0</v>
      </c>
      <c r="K503">
        <v>57.5</v>
      </c>
      <c r="L503">
        <v>21</v>
      </c>
      <c r="M503">
        <v>2</v>
      </c>
      <c r="N503">
        <v>24</v>
      </c>
      <c r="O503" t="s">
        <v>445</v>
      </c>
      <c r="P503">
        <v>1080</v>
      </c>
    </row>
    <row r="504" spans="1:16" x14ac:dyDescent="0.25">
      <c r="A504" t="s">
        <v>126</v>
      </c>
      <c r="B504" t="s">
        <v>127</v>
      </c>
      <c r="C504">
        <v>24</v>
      </c>
      <c r="D504">
        <v>12</v>
      </c>
      <c r="E504" t="s">
        <v>422</v>
      </c>
      <c r="F504">
        <v>4</v>
      </c>
      <c r="G504">
        <v>126</v>
      </c>
      <c r="H504">
        <v>1000</v>
      </c>
      <c r="I504" t="s">
        <v>116</v>
      </c>
      <c r="J504">
        <v>0</v>
      </c>
      <c r="K504">
        <v>57.92</v>
      </c>
      <c r="L504">
        <v>4</v>
      </c>
      <c r="M504">
        <v>2</v>
      </c>
      <c r="N504">
        <v>24</v>
      </c>
      <c r="O504" t="s">
        <v>506</v>
      </c>
      <c r="P504">
        <v>1094</v>
      </c>
    </row>
    <row r="505" spans="1:16" x14ac:dyDescent="0.25">
      <c r="A505" t="s">
        <v>126</v>
      </c>
      <c r="B505" t="s">
        <v>127</v>
      </c>
      <c r="C505">
        <v>13</v>
      </c>
      <c r="D505">
        <v>5</v>
      </c>
      <c r="E505" t="s">
        <v>422</v>
      </c>
      <c r="F505">
        <v>8</v>
      </c>
      <c r="G505">
        <v>128</v>
      </c>
      <c r="H505">
        <v>1000</v>
      </c>
      <c r="I505" t="s">
        <v>93</v>
      </c>
      <c r="J505">
        <v>0</v>
      </c>
      <c r="K505">
        <v>57.74</v>
      </c>
      <c r="L505">
        <v>17</v>
      </c>
      <c r="M505">
        <v>1</v>
      </c>
      <c r="N505">
        <v>24</v>
      </c>
      <c r="O505" t="s">
        <v>461</v>
      </c>
      <c r="P505">
        <v>1095</v>
      </c>
    </row>
    <row r="506" spans="1:16" x14ac:dyDescent="0.25">
      <c r="A506" t="s">
        <v>126</v>
      </c>
      <c r="B506" t="s">
        <v>127</v>
      </c>
      <c r="C506">
        <v>18</v>
      </c>
      <c r="D506">
        <v>7</v>
      </c>
      <c r="E506" t="s">
        <v>422</v>
      </c>
      <c r="F506">
        <v>9</v>
      </c>
      <c r="G506">
        <v>129</v>
      </c>
      <c r="H506">
        <v>1000</v>
      </c>
      <c r="I506" t="s">
        <v>93</v>
      </c>
      <c r="J506">
        <v>0</v>
      </c>
      <c r="K506">
        <v>57.71</v>
      </c>
      <c r="L506">
        <v>13</v>
      </c>
      <c r="M506">
        <v>12</v>
      </c>
      <c r="N506">
        <v>23</v>
      </c>
      <c r="O506" t="s">
        <v>455</v>
      </c>
      <c r="P506">
        <v>1083</v>
      </c>
    </row>
    <row r="507" spans="1:16" x14ac:dyDescent="0.25">
      <c r="A507" t="s">
        <v>126</v>
      </c>
      <c r="B507" t="s">
        <v>127</v>
      </c>
      <c r="C507">
        <v>8.1</v>
      </c>
      <c r="D507">
        <v>7</v>
      </c>
      <c r="E507" t="s">
        <v>422</v>
      </c>
      <c r="F507">
        <v>2</v>
      </c>
      <c r="G507">
        <v>129</v>
      </c>
      <c r="H507">
        <v>1000</v>
      </c>
      <c r="I507" t="s">
        <v>487</v>
      </c>
      <c r="J507">
        <v>0</v>
      </c>
      <c r="K507">
        <v>57.66</v>
      </c>
      <c r="L507">
        <v>29</v>
      </c>
      <c r="M507">
        <v>11</v>
      </c>
      <c r="N507">
        <v>23</v>
      </c>
      <c r="O507" t="s">
        <v>445</v>
      </c>
      <c r="P507">
        <v>1089</v>
      </c>
    </row>
    <row r="508" spans="1:16" x14ac:dyDescent="0.25">
      <c r="A508" t="s">
        <v>126</v>
      </c>
      <c r="B508" t="s">
        <v>127</v>
      </c>
      <c r="C508">
        <v>10</v>
      </c>
      <c r="D508">
        <v>7</v>
      </c>
      <c r="E508" t="s">
        <v>423</v>
      </c>
      <c r="F508">
        <v>9</v>
      </c>
      <c r="G508">
        <v>134</v>
      </c>
      <c r="H508">
        <v>1000</v>
      </c>
      <c r="I508" t="s">
        <v>84</v>
      </c>
      <c r="J508">
        <v>0</v>
      </c>
      <c r="K508">
        <v>57.28</v>
      </c>
      <c r="L508">
        <v>24</v>
      </c>
      <c r="M508">
        <v>9</v>
      </c>
      <c r="N508">
        <v>23</v>
      </c>
      <c r="O508" t="s">
        <v>429</v>
      </c>
      <c r="P508">
        <v>1088</v>
      </c>
    </row>
    <row r="509" spans="1:16" x14ac:dyDescent="0.25">
      <c r="A509" t="s">
        <v>126</v>
      </c>
      <c r="B509" t="s">
        <v>127</v>
      </c>
      <c r="C509">
        <v>5.2</v>
      </c>
      <c r="D509">
        <v>6</v>
      </c>
      <c r="E509" t="s">
        <v>422</v>
      </c>
      <c r="F509">
        <v>4</v>
      </c>
      <c r="G509">
        <v>134</v>
      </c>
      <c r="H509">
        <v>1000</v>
      </c>
      <c r="I509" t="s">
        <v>150</v>
      </c>
      <c r="J509">
        <v>0</v>
      </c>
      <c r="K509">
        <v>57.5</v>
      </c>
      <c r="L509">
        <v>13</v>
      </c>
      <c r="M509">
        <v>9</v>
      </c>
      <c r="N509">
        <v>23</v>
      </c>
      <c r="O509" t="s">
        <v>450</v>
      </c>
      <c r="P509">
        <v>1084</v>
      </c>
    </row>
    <row r="510" spans="1:16" x14ac:dyDescent="0.25">
      <c r="A510" t="s">
        <v>126</v>
      </c>
      <c r="B510" t="s">
        <v>130</v>
      </c>
      <c r="C510">
        <v>4.9000000000000004</v>
      </c>
      <c r="D510">
        <v>3</v>
      </c>
      <c r="E510" t="s">
        <v>421</v>
      </c>
      <c r="F510">
        <v>3</v>
      </c>
      <c r="G510">
        <v>131</v>
      </c>
      <c r="H510">
        <v>1200</v>
      </c>
      <c r="I510" t="s">
        <v>49</v>
      </c>
      <c r="J510">
        <v>1</v>
      </c>
      <c r="K510">
        <v>10</v>
      </c>
      <c r="L510">
        <v>17</v>
      </c>
      <c r="M510">
        <v>9</v>
      </c>
      <c r="N510">
        <v>25</v>
      </c>
      <c r="O510" t="s">
        <v>455</v>
      </c>
      <c r="P510">
        <v>1103</v>
      </c>
    </row>
    <row r="511" spans="1:16" x14ac:dyDescent="0.25">
      <c r="A511" t="s">
        <v>126</v>
      </c>
      <c r="B511" t="s">
        <v>130</v>
      </c>
      <c r="C511">
        <v>8.1999999999999993</v>
      </c>
      <c r="D511">
        <v>2</v>
      </c>
      <c r="E511" t="s">
        <v>420</v>
      </c>
      <c r="F511">
        <v>9</v>
      </c>
      <c r="G511">
        <v>129</v>
      </c>
      <c r="H511">
        <v>1200</v>
      </c>
      <c r="I511" t="s">
        <v>49</v>
      </c>
      <c r="J511">
        <v>1</v>
      </c>
      <c r="K511">
        <v>9.56</v>
      </c>
      <c r="L511">
        <v>25</v>
      </c>
      <c r="M511">
        <v>6</v>
      </c>
      <c r="N511">
        <v>25</v>
      </c>
      <c r="O511" t="s">
        <v>461</v>
      </c>
      <c r="P511">
        <v>1102</v>
      </c>
    </row>
    <row r="512" spans="1:16" x14ac:dyDescent="0.25">
      <c r="A512" t="s">
        <v>126</v>
      </c>
      <c r="B512" t="s">
        <v>130</v>
      </c>
      <c r="C512">
        <v>8.4</v>
      </c>
      <c r="D512">
        <v>3</v>
      </c>
      <c r="E512" t="s">
        <v>420</v>
      </c>
      <c r="F512">
        <v>5</v>
      </c>
      <c r="G512">
        <v>128</v>
      </c>
      <c r="H512">
        <v>1200</v>
      </c>
      <c r="I512" t="s">
        <v>49</v>
      </c>
      <c r="J512">
        <v>1</v>
      </c>
      <c r="K512">
        <v>10.26</v>
      </c>
      <c r="L512">
        <v>11</v>
      </c>
      <c r="M512">
        <v>6</v>
      </c>
      <c r="N512">
        <v>25</v>
      </c>
      <c r="O512" t="s">
        <v>455</v>
      </c>
      <c r="P512">
        <v>1098</v>
      </c>
    </row>
    <row r="513" spans="1:16" x14ac:dyDescent="0.25">
      <c r="A513" t="s">
        <v>126</v>
      </c>
      <c r="B513" t="s">
        <v>130</v>
      </c>
      <c r="C513">
        <v>4.5999999999999996</v>
      </c>
      <c r="D513">
        <v>1</v>
      </c>
      <c r="E513" t="s">
        <v>420</v>
      </c>
      <c r="F513">
        <v>6</v>
      </c>
      <c r="G513">
        <v>124</v>
      </c>
      <c r="H513">
        <v>1200</v>
      </c>
      <c r="I513" t="s">
        <v>49</v>
      </c>
      <c r="J513">
        <v>1</v>
      </c>
      <c r="K513">
        <v>9.2200000000000006</v>
      </c>
      <c r="L513">
        <v>21</v>
      </c>
      <c r="M513">
        <v>5</v>
      </c>
      <c r="N513">
        <v>25</v>
      </c>
      <c r="O513" t="s">
        <v>461</v>
      </c>
      <c r="P513">
        <v>1098</v>
      </c>
    </row>
    <row r="514" spans="1:16" x14ac:dyDescent="0.25">
      <c r="A514" t="s">
        <v>126</v>
      </c>
      <c r="B514" t="s">
        <v>130</v>
      </c>
      <c r="C514">
        <v>2.7</v>
      </c>
      <c r="D514">
        <v>6</v>
      </c>
      <c r="E514" t="s">
        <v>420</v>
      </c>
      <c r="F514">
        <v>3</v>
      </c>
      <c r="G514">
        <v>124</v>
      </c>
      <c r="H514">
        <v>1200</v>
      </c>
      <c r="I514" t="s">
        <v>693</v>
      </c>
      <c r="J514">
        <v>1</v>
      </c>
      <c r="K514">
        <v>10.48</v>
      </c>
      <c r="L514">
        <v>14</v>
      </c>
      <c r="M514">
        <v>5</v>
      </c>
      <c r="N514">
        <v>25</v>
      </c>
      <c r="O514" t="s">
        <v>455</v>
      </c>
      <c r="P514">
        <v>1104</v>
      </c>
    </row>
    <row r="515" spans="1:16" x14ac:dyDescent="0.25">
      <c r="A515" t="s">
        <v>126</v>
      </c>
      <c r="B515" t="s">
        <v>130</v>
      </c>
      <c r="C515">
        <v>10</v>
      </c>
      <c r="D515">
        <v>3</v>
      </c>
      <c r="E515" t="s">
        <v>420</v>
      </c>
      <c r="F515">
        <v>10</v>
      </c>
      <c r="G515">
        <v>124</v>
      </c>
      <c r="H515">
        <v>1200</v>
      </c>
      <c r="I515" t="s">
        <v>693</v>
      </c>
      <c r="J515">
        <v>1</v>
      </c>
      <c r="K515">
        <v>9.68</v>
      </c>
      <c r="L515">
        <v>23</v>
      </c>
      <c r="M515">
        <v>4</v>
      </c>
      <c r="N515">
        <v>25</v>
      </c>
      <c r="O515" t="s">
        <v>461</v>
      </c>
      <c r="P515">
        <v>1085</v>
      </c>
    </row>
    <row r="516" spans="1:16" x14ac:dyDescent="0.25">
      <c r="A516" t="s">
        <v>126</v>
      </c>
      <c r="B516" t="s">
        <v>130</v>
      </c>
      <c r="C516">
        <v>7.6</v>
      </c>
      <c r="D516">
        <v>2</v>
      </c>
      <c r="E516" t="s">
        <v>421</v>
      </c>
      <c r="F516">
        <v>4</v>
      </c>
      <c r="G516">
        <v>122</v>
      </c>
      <c r="H516">
        <v>1200</v>
      </c>
      <c r="I516" t="s">
        <v>49</v>
      </c>
      <c r="J516">
        <v>1</v>
      </c>
      <c r="K516">
        <v>9.7200000000000006</v>
      </c>
      <c r="L516">
        <v>2</v>
      </c>
      <c r="M516">
        <v>4</v>
      </c>
      <c r="N516">
        <v>25</v>
      </c>
      <c r="O516" t="s">
        <v>445</v>
      </c>
      <c r="P516">
        <v>1102</v>
      </c>
    </row>
    <row r="517" spans="1:16" x14ac:dyDescent="0.25">
      <c r="A517" t="s">
        <v>126</v>
      </c>
      <c r="B517" t="s">
        <v>130</v>
      </c>
      <c r="C517">
        <v>8.1</v>
      </c>
      <c r="D517">
        <v>5</v>
      </c>
      <c r="E517" t="s">
        <v>420</v>
      </c>
      <c r="F517">
        <v>7</v>
      </c>
      <c r="G517">
        <v>123</v>
      </c>
      <c r="H517">
        <v>1200</v>
      </c>
      <c r="I517" t="s">
        <v>49</v>
      </c>
      <c r="J517">
        <v>1</v>
      </c>
      <c r="K517">
        <v>9.76</v>
      </c>
      <c r="L517">
        <v>12</v>
      </c>
      <c r="M517">
        <v>3</v>
      </c>
      <c r="N517">
        <v>25</v>
      </c>
      <c r="O517" t="s">
        <v>450</v>
      </c>
      <c r="P517">
        <v>1088</v>
      </c>
    </row>
    <row r="518" spans="1:16" x14ac:dyDescent="0.25">
      <c r="A518" t="s">
        <v>126</v>
      </c>
      <c r="B518" t="s">
        <v>130</v>
      </c>
      <c r="C518">
        <v>10</v>
      </c>
      <c r="D518">
        <v>3</v>
      </c>
      <c r="E518" t="s">
        <v>420</v>
      </c>
      <c r="F518">
        <v>9</v>
      </c>
      <c r="G518">
        <v>121</v>
      </c>
      <c r="H518">
        <v>1200</v>
      </c>
      <c r="I518" t="s">
        <v>49</v>
      </c>
      <c r="J518">
        <v>1</v>
      </c>
      <c r="K518">
        <v>9.82</v>
      </c>
      <c r="L518">
        <v>26</v>
      </c>
      <c r="M518">
        <v>2</v>
      </c>
      <c r="N518">
        <v>25</v>
      </c>
      <c r="O518" t="s">
        <v>461</v>
      </c>
      <c r="P518">
        <v>1099</v>
      </c>
    </row>
    <row r="519" spans="1:16" x14ac:dyDescent="0.25">
      <c r="A519" t="s">
        <v>126</v>
      </c>
      <c r="B519" t="s">
        <v>130</v>
      </c>
      <c r="C519">
        <v>23</v>
      </c>
      <c r="D519">
        <v>5</v>
      </c>
      <c r="E519" t="s">
        <v>423</v>
      </c>
      <c r="F519">
        <v>11</v>
      </c>
      <c r="G519">
        <v>123</v>
      </c>
      <c r="H519">
        <v>1200</v>
      </c>
      <c r="I519" t="s">
        <v>84</v>
      </c>
      <c r="J519">
        <v>1</v>
      </c>
      <c r="K519">
        <v>9.66</v>
      </c>
      <c r="L519">
        <v>5</v>
      </c>
      <c r="M519">
        <v>1</v>
      </c>
      <c r="N519">
        <v>25</v>
      </c>
      <c r="O519" t="s">
        <v>441</v>
      </c>
      <c r="P519">
        <v>1091</v>
      </c>
    </row>
    <row r="520" spans="1:16" x14ac:dyDescent="0.25">
      <c r="A520" t="s">
        <v>126</v>
      </c>
      <c r="B520" t="s">
        <v>130</v>
      </c>
      <c r="C520">
        <v>13</v>
      </c>
      <c r="D520">
        <v>5</v>
      </c>
      <c r="E520" t="s">
        <v>423</v>
      </c>
      <c r="F520">
        <v>4</v>
      </c>
      <c r="G520">
        <v>126</v>
      </c>
      <c r="H520">
        <v>1200</v>
      </c>
      <c r="I520" t="s">
        <v>49</v>
      </c>
      <c r="J520">
        <v>1</v>
      </c>
      <c r="K520">
        <v>9.3800000000000008</v>
      </c>
      <c r="L520">
        <v>18</v>
      </c>
      <c r="M520">
        <v>12</v>
      </c>
      <c r="N520">
        <v>24</v>
      </c>
      <c r="O520" t="s">
        <v>467</v>
      </c>
      <c r="P520">
        <v>1099</v>
      </c>
    </row>
    <row r="521" spans="1:16" x14ac:dyDescent="0.25">
      <c r="A521" t="s">
        <v>126</v>
      </c>
      <c r="B521" t="s">
        <v>130</v>
      </c>
      <c r="C521">
        <v>5.6</v>
      </c>
      <c r="D521">
        <v>8</v>
      </c>
      <c r="E521" t="s">
        <v>422</v>
      </c>
      <c r="F521">
        <v>6</v>
      </c>
      <c r="G521">
        <v>123</v>
      </c>
      <c r="H521">
        <v>1200</v>
      </c>
      <c r="I521" t="s">
        <v>487</v>
      </c>
      <c r="J521">
        <v>1</v>
      </c>
      <c r="K521">
        <v>10.64</v>
      </c>
      <c r="L521">
        <v>27</v>
      </c>
      <c r="M521">
        <v>11</v>
      </c>
      <c r="N521">
        <v>24</v>
      </c>
      <c r="O521" t="s">
        <v>445</v>
      </c>
      <c r="P521">
        <v>1097</v>
      </c>
    </row>
    <row r="522" spans="1:16" x14ac:dyDescent="0.25">
      <c r="A522" t="s">
        <v>126</v>
      </c>
      <c r="B522" t="s">
        <v>130</v>
      </c>
      <c r="C522">
        <v>13</v>
      </c>
      <c r="D522">
        <v>4</v>
      </c>
      <c r="E522" t="s">
        <v>421</v>
      </c>
      <c r="F522">
        <v>2</v>
      </c>
      <c r="G522">
        <v>126</v>
      </c>
      <c r="H522">
        <v>1200</v>
      </c>
      <c r="I522" t="s">
        <v>38</v>
      </c>
      <c r="J522">
        <v>1</v>
      </c>
      <c r="K522">
        <v>9.7100000000000009</v>
      </c>
      <c r="L522">
        <v>16</v>
      </c>
      <c r="M522">
        <v>10</v>
      </c>
      <c r="N522">
        <v>24</v>
      </c>
      <c r="O522" t="s">
        <v>455</v>
      </c>
      <c r="P522">
        <v>1092</v>
      </c>
    </row>
    <row r="523" spans="1:16" x14ac:dyDescent="0.25">
      <c r="A523" t="s">
        <v>126</v>
      </c>
      <c r="B523" t="s">
        <v>130</v>
      </c>
      <c r="C523">
        <v>4.4000000000000004</v>
      </c>
      <c r="D523">
        <v>5</v>
      </c>
      <c r="E523" t="s">
        <v>421</v>
      </c>
      <c r="F523">
        <v>1</v>
      </c>
      <c r="G523">
        <v>126</v>
      </c>
      <c r="H523">
        <v>1200</v>
      </c>
      <c r="I523" t="s">
        <v>49</v>
      </c>
      <c r="J523">
        <v>1</v>
      </c>
      <c r="K523">
        <v>10.3</v>
      </c>
      <c r="L523">
        <v>25</v>
      </c>
      <c r="M523">
        <v>9</v>
      </c>
      <c r="N523">
        <v>24</v>
      </c>
      <c r="O523" t="s">
        <v>461</v>
      </c>
      <c r="P523">
        <v>1099</v>
      </c>
    </row>
    <row r="524" spans="1:16" x14ac:dyDescent="0.25">
      <c r="A524" t="s">
        <v>126</v>
      </c>
      <c r="B524" t="s">
        <v>130</v>
      </c>
      <c r="C524">
        <v>2.7</v>
      </c>
      <c r="D524">
        <v>1</v>
      </c>
      <c r="E524" t="s">
        <v>420</v>
      </c>
      <c r="F524">
        <v>4</v>
      </c>
      <c r="G524">
        <v>121</v>
      </c>
      <c r="H524">
        <v>1200</v>
      </c>
      <c r="I524" t="s">
        <v>49</v>
      </c>
      <c r="J524">
        <v>1</v>
      </c>
      <c r="K524">
        <v>10.52</v>
      </c>
      <c r="L524">
        <v>22</v>
      </c>
      <c r="M524">
        <v>5</v>
      </c>
      <c r="N524">
        <v>24</v>
      </c>
      <c r="O524" t="s">
        <v>445</v>
      </c>
      <c r="P524">
        <v>1089</v>
      </c>
    </row>
    <row r="525" spans="1:16" x14ac:dyDescent="0.25">
      <c r="A525" t="s">
        <v>126</v>
      </c>
      <c r="B525" t="s">
        <v>130</v>
      </c>
      <c r="C525">
        <v>7</v>
      </c>
      <c r="D525">
        <v>1</v>
      </c>
      <c r="E525" t="s">
        <v>420</v>
      </c>
      <c r="F525">
        <v>7</v>
      </c>
      <c r="G525">
        <v>117</v>
      </c>
      <c r="H525">
        <v>1200</v>
      </c>
      <c r="I525" t="s">
        <v>63</v>
      </c>
      <c r="J525">
        <v>1</v>
      </c>
      <c r="K525">
        <v>10.029999999999999</v>
      </c>
      <c r="L525">
        <v>8</v>
      </c>
      <c r="M525">
        <v>5</v>
      </c>
      <c r="N525">
        <v>24</v>
      </c>
      <c r="O525" t="s">
        <v>455</v>
      </c>
      <c r="P525">
        <v>1087</v>
      </c>
    </row>
    <row r="526" spans="1:16" x14ac:dyDescent="0.25">
      <c r="A526" t="s">
        <v>126</v>
      </c>
      <c r="B526" t="s">
        <v>130</v>
      </c>
      <c r="C526">
        <v>7.1</v>
      </c>
      <c r="D526">
        <v>4</v>
      </c>
      <c r="E526" t="s">
        <v>420</v>
      </c>
      <c r="F526">
        <v>1</v>
      </c>
      <c r="G526">
        <v>117</v>
      </c>
      <c r="H526">
        <v>1200</v>
      </c>
      <c r="I526" t="s">
        <v>63</v>
      </c>
      <c r="J526">
        <v>1</v>
      </c>
      <c r="K526">
        <v>9.6</v>
      </c>
      <c r="L526">
        <v>14</v>
      </c>
      <c r="M526">
        <v>4</v>
      </c>
      <c r="N526">
        <v>24</v>
      </c>
      <c r="O526" t="s">
        <v>429</v>
      </c>
      <c r="P526">
        <v>1092</v>
      </c>
    </row>
    <row r="527" spans="1:16" x14ac:dyDescent="0.25">
      <c r="A527" t="s">
        <v>126</v>
      </c>
      <c r="B527" t="s">
        <v>130</v>
      </c>
      <c r="C527">
        <v>13</v>
      </c>
      <c r="D527">
        <v>4</v>
      </c>
      <c r="E527" t="s">
        <v>420</v>
      </c>
      <c r="F527">
        <v>7</v>
      </c>
      <c r="G527">
        <v>120</v>
      </c>
      <c r="H527">
        <v>1200</v>
      </c>
      <c r="I527" t="s">
        <v>49</v>
      </c>
      <c r="J527">
        <v>1</v>
      </c>
      <c r="K527">
        <v>9.84</v>
      </c>
      <c r="L527">
        <v>3</v>
      </c>
      <c r="M527">
        <v>4</v>
      </c>
      <c r="N527">
        <v>24</v>
      </c>
      <c r="O527" t="s">
        <v>467</v>
      </c>
      <c r="P527">
        <v>1097</v>
      </c>
    </row>
    <row r="528" spans="1:16" x14ac:dyDescent="0.25">
      <c r="A528" t="s">
        <v>126</v>
      </c>
      <c r="B528" t="s">
        <v>130</v>
      </c>
      <c r="C528">
        <v>6.4</v>
      </c>
      <c r="D528">
        <v>3</v>
      </c>
      <c r="E528" t="s">
        <v>420</v>
      </c>
      <c r="F528">
        <v>1</v>
      </c>
      <c r="G528">
        <v>120</v>
      </c>
      <c r="H528">
        <v>1200</v>
      </c>
      <c r="I528" t="s">
        <v>49</v>
      </c>
      <c r="J528">
        <v>1</v>
      </c>
      <c r="K528">
        <v>9.86</v>
      </c>
      <c r="L528">
        <v>16</v>
      </c>
      <c r="M528">
        <v>3</v>
      </c>
      <c r="N528">
        <v>24</v>
      </c>
      <c r="O528" t="s">
        <v>441</v>
      </c>
      <c r="P528">
        <v>1098</v>
      </c>
    </row>
    <row r="529" spans="1:16" x14ac:dyDescent="0.25">
      <c r="A529" t="s">
        <v>126</v>
      </c>
      <c r="B529" t="s">
        <v>130</v>
      </c>
      <c r="C529">
        <v>13</v>
      </c>
      <c r="D529">
        <v>5</v>
      </c>
      <c r="E529" t="s">
        <v>420</v>
      </c>
      <c r="F529">
        <v>6</v>
      </c>
      <c r="G529">
        <v>121</v>
      </c>
      <c r="H529">
        <v>1200</v>
      </c>
      <c r="I529" t="s">
        <v>49</v>
      </c>
      <c r="J529">
        <v>1</v>
      </c>
      <c r="K529">
        <v>10.51</v>
      </c>
      <c r="L529">
        <v>18</v>
      </c>
      <c r="M529">
        <v>2</v>
      </c>
      <c r="N529">
        <v>24</v>
      </c>
      <c r="O529" t="s">
        <v>441</v>
      </c>
      <c r="P529">
        <v>1088</v>
      </c>
    </row>
    <row r="530" spans="1:16" x14ac:dyDescent="0.25">
      <c r="A530" t="s">
        <v>126</v>
      </c>
      <c r="B530" t="s">
        <v>130</v>
      </c>
      <c r="C530">
        <v>44</v>
      </c>
      <c r="D530">
        <v>4</v>
      </c>
      <c r="E530" t="s">
        <v>422</v>
      </c>
      <c r="F530">
        <v>5</v>
      </c>
      <c r="G530">
        <v>123</v>
      </c>
      <c r="H530">
        <v>1200</v>
      </c>
      <c r="I530" t="s">
        <v>49</v>
      </c>
      <c r="J530">
        <v>1</v>
      </c>
      <c r="K530">
        <v>10.15</v>
      </c>
      <c r="L530">
        <v>28</v>
      </c>
      <c r="M530">
        <v>1</v>
      </c>
      <c r="N530">
        <v>24</v>
      </c>
      <c r="O530" t="s">
        <v>539</v>
      </c>
      <c r="P530">
        <v>1102</v>
      </c>
    </row>
    <row r="531" spans="1:16" x14ac:dyDescent="0.25">
      <c r="A531" t="s">
        <v>126</v>
      </c>
      <c r="B531" t="s">
        <v>130</v>
      </c>
      <c r="C531">
        <v>31</v>
      </c>
      <c r="D531">
        <v>9</v>
      </c>
      <c r="E531" t="s">
        <v>421</v>
      </c>
      <c r="F531">
        <v>9</v>
      </c>
      <c r="G531">
        <v>125</v>
      </c>
      <c r="H531">
        <v>1200</v>
      </c>
      <c r="I531" t="s">
        <v>693</v>
      </c>
      <c r="J531">
        <v>1</v>
      </c>
      <c r="K531">
        <v>10.94</v>
      </c>
      <c r="L531">
        <v>4</v>
      </c>
      <c r="M531">
        <v>1</v>
      </c>
      <c r="N531">
        <v>24</v>
      </c>
      <c r="O531" t="s">
        <v>450</v>
      </c>
      <c r="P531">
        <v>1110</v>
      </c>
    </row>
    <row r="532" spans="1:16" x14ac:dyDescent="0.25">
      <c r="A532" t="s">
        <v>126</v>
      </c>
      <c r="B532" t="s">
        <v>130</v>
      </c>
      <c r="C532">
        <v>14</v>
      </c>
      <c r="D532">
        <v>4</v>
      </c>
      <c r="E532" t="s">
        <v>421</v>
      </c>
      <c r="F532">
        <v>3</v>
      </c>
      <c r="G532">
        <v>129</v>
      </c>
      <c r="H532">
        <v>1400</v>
      </c>
      <c r="I532" t="s">
        <v>49</v>
      </c>
      <c r="J532">
        <v>1</v>
      </c>
      <c r="K532">
        <v>24.28</v>
      </c>
      <c r="L532">
        <v>23</v>
      </c>
      <c r="M532">
        <v>12</v>
      </c>
      <c r="N532">
        <v>23</v>
      </c>
      <c r="O532" t="s">
        <v>429</v>
      </c>
      <c r="P532">
        <v>1124</v>
      </c>
    </row>
    <row r="533" spans="1:16" x14ac:dyDescent="0.25">
      <c r="A533" t="s">
        <v>126</v>
      </c>
      <c r="B533" t="s">
        <v>130</v>
      </c>
      <c r="C533">
        <v>111</v>
      </c>
      <c r="D533">
        <v>5</v>
      </c>
      <c r="E533" t="s">
        <v>423</v>
      </c>
      <c r="F533">
        <v>13</v>
      </c>
      <c r="G533">
        <v>127</v>
      </c>
      <c r="H533">
        <v>1000</v>
      </c>
      <c r="I533" t="s">
        <v>49</v>
      </c>
      <c r="J533">
        <v>0</v>
      </c>
      <c r="K533">
        <v>57.86</v>
      </c>
      <c r="L533">
        <v>26</v>
      </c>
      <c r="M533">
        <v>11</v>
      </c>
      <c r="N533">
        <v>23</v>
      </c>
      <c r="O533" t="s">
        <v>429</v>
      </c>
      <c r="P533">
        <v>1127</v>
      </c>
    </row>
    <row r="534" spans="1:16" x14ac:dyDescent="0.25">
      <c r="A534" t="s">
        <v>126</v>
      </c>
      <c r="B534" t="s">
        <v>133</v>
      </c>
      <c r="C534">
        <v>23</v>
      </c>
      <c r="D534">
        <v>11</v>
      </c>
      <c r="E534" t="s">
        <v>420</v>
      </c>
      <c r="F534">
        <v>2</v>
      </c>
      <c r="G534">
        <v>132</v>
      </c>
      <c r="H534">
        <v>1200</v>
      </c>
      <c r="I534" t="s">
        <v>29</v>
      </c>
      <c r="J534">
        <v>1</v>
      </c>
      <c r="K534">
        <v>11.28</v>
      </c>
      <c r="L534">
        <v>10</v>
      </c>
      <c r="M534">
        <v>9</v>
      </c>
      <c r="N534">
        <v>25</v>
      </c>
      <c r="O534" t="s">
        <v>450</v>
      </c>
      <c r="P534">
        <v>1155</v>
      </c>
    </row>
    <row r="535" spans="1:16" x14ac:dyDescent="0.25">
      <c r="A535" t="s">
        <v>126</v>
      </c>
      <c r="B535" t="s">
        <v>133</v>
      </c>
      <c r="C535">
        <v>31</v>
      </c>
      <c r="D535">
        <v>12</v>
      </c>
      <c r="E535" t="s">
        <v>421</v>
      </c>
      <c r="F535">
        <v>10</v>
      </c>
      <c r="G535">
        <v>134</v>
      </c>
      <c r="H535">
        <v>1200</v>
      </c>
      <c r="I535" t="s">
        <v>29</v>
      </c>
      <c r="J535">
        <v>1</v>
      </c>
      <c r="K535">
        <v>11</v>
      </c>
      <c r="L535">
        <v>2</v>
      </c>
      <c r="M535">
        <v>4</v>
      </c>
      <c r="N535">
        <v>25</v>
      </c>
      <c r="O535" t="s">
        <v>445</v>
      </c>
      <c r="P535">
        <v>1174</v>
      </c>
    </row>
    <row r="536" spans="1:16" x14ac:dyDescent="0.25">
      <c r="A536" t="s">
        <v>126</v>
      </c>
      <c r="B536" t="s">
        <v>133</v>
      </c>
      <c r="C536">
        <v>9.1</v>
      </c>
      <c r="D536">
        <v>3</v>
      </c>
      <c r="E536" t="s">
        <v>421</v>
      </c>
      <c r="F536">
        <v>6</v>
      </c>
      <c r="G536">
        <v>133</v>
      </c>
      <c r="H536">
        <v>1200</v>
      </c>
      <c r="I536" t="s">
        <v>29</v>
      </c>
      <c r="J536">
        <v>1</v>
      </c>
      <c r="K536">
        <v>10.19</v>
      </c>
      <c r="L536">
        <v>12</v>
      </c>
      <c r="M536">
        <v>3</v>
      </c>
      <c r="N536">
        <v>25</v>
      </c>
      <c r="O536" t="s">
        <v>450</v>
      </c>
      <c r="P536">
        <v>1159</v>
      </c>
    </row>
    <row r="537" spans="1:16" x14ac:dyDescent="0.25">
      <c r="A537" t="s">
        <v>126</v>
      </c>
      <c r="B537" t="s">
        <v>133</v>
      </c>
      <c r="C537">
        <v>10</v>
      </c>
      <c r="D537">
        <v>3</v>
      </c>
      <c r="E537" t="s">
        <v>421</v>
      </c>
      <c r="F537">
        <v>6</v>
      </c>
      <c r="G537">
        <v>133</v>
      </c>
      <c r="H537">
        <v>1200</v>
      </c>
      <c r="I537" t="s">
        <v>121</v>
      </c>
      <c r="J537">
        <v>1</v>
      </c>
      <c r="K537">
        <v>10.06</v>
      </c>
      <c r="L537">
        <v>19</v>
      </c>
      <c r="M537">
        <v>2</v>
      </c>
      <c r="N537">
        <v>25</v>
      </c>
      <c r="O537" t="s">
        <v>455</v>
      </c>
      <c r="P537">
        <v>1153</v>
      </c>
    </row>
    <row r="538" spans="1:16" x14ac:dyDescent="0.25">
      <c r="A538" t="s">
        <v>126</v>
      </c>
      <c r="B538" t="s">
        <v>133</v>
      </c>
      <c r="C538">
        <v>13</v>
      </c>
      <c r="D538">
        <v>3</v>
      </c>
      <c r="E538" t="s">
        <v>421</v>
      </c>
      <c r="F538">
        <v>6</v>
      </c>
      <c r="G538">
        <v>134</v>
      </c>
      <c r="H538">
        <v>1200</v>
      </c>
      <c r="I538" t="s">
        <v>121</v>
      </c>
      <c r="J538">
        <v>1</v>
      </c>
      <c r="K538">
        <v>10.220000000000001</v>
      </c>
      <c r="L538">
        <v>5</v>
      </c>
      <c r="M538">
        <v>2</v>
      </c>
      <c r="N538">
        <v>25</v>
      </c>
      <c r="O538" t="s">
        <v>450</v>
      </c>
      <c r="P538">
        <v>1157</v>
      </c>
    </row>
    <row r="539" spans="1:16" x14ac:dyDescent="0.25">
      <c r="A539" t="s">
        <v>126</v>
      </c>
      <c r="B539" t="s">
        <v>133</v>
      </c>
      <c r="C539">
        <v>5.9</v>
      </c>
      <c r="D539">
        <v>7</v>
      </c>
      <c r="E539" t="s">
        <v>421</v>
      </c>
      <c r="F539">
        <v>3</v>
      </c>
      <c r="G539">
        <v>133</v>
      </c>
      <c r="H539">
        <v>1200</v>
      </c>
      <c r="I539" t="s">
        <v>121</v>
      </c>
      <c r="J539">
        <v>1</v>
      </c>
      <c r="K539">
        <v>10.91</v>
      </c>
      <c r="L539">
        <v>22</v>
      </c>
      <c r="M539">
        <v>1</v>
      </c>
      <c r="N539">
        <v>25</v>
      </c>
      <c r="O539" t="s">
        <v>461</v>
      </c>
      <c r="P539">
        <v>1165</v>
      </c>
    </row>
    <row r="540" spans="1:16" x14ac:dyDescent="0.25">
      <c r="A540" t="s">
        <v>126</v>
      </c>
      <c r="B540" t="s">
        <v>133</v>
      </c>
      <c r="C540">
        <v>23</v>
      </c>
      <c r="D540">
        <v>1</v>
      </c>
      <c r="E540" t="s">
        <v>420</v>
      </c>
      <c r="F540">
        <v>4</v>
      </c>
      <c r="G540">
        <v>127</v>
      </c>
      <c r="H540">
        <v>1200</v>
      </c>
      <c r="I540" t="s">
        <v>121</v>
      </c>
      <c r="J540">
        <v>1</v>
      </c>
      <c r="K540">
        <v>10.119999999999999</v>
      </c>
      <c r="L540">
        <v>15</v>
      </c>
      <c r="M540">
        <v>1</v>
      </c>
      <c r="N540">
        <v>25</v>
      </c>
      <c r="O540" t="s">
        <v>455</v>
      </c>
      <c r="P540">
        <v>1160</v>
      </c>
    </row>
    <row r="541" spans="1:16" x14ac:dyDescent="0.25">
      <c r="A541" t="s">
        <v>126</v>
      </c>
      <c r="B541" t="s">
        <v>133</v>
      </c>
      <c r="C541">
        <v>31</v>
      </c>
      <c r="D541">
        <v>7</v>
      </c>
      <c r="E541" t="s">
        <v>421</v>
      </c>
      <c r="F541">
        <v>6</v>
      </c>
      <c r="G541">
        <v>128</v>
      </c>
      <c r="H541">
        <v>1200</v>
      </c>
      <c r="I541" t="s">
        <v>93</v>
      </c>
      <c r="J541">
        <v>1</v>
      </c>
      <c r="K541">
        <v>9.73</v>
      </c>
      <c r="L541">
        <v>5</v>
      </c>
      <c r="M541">
        <v>1</v>
      </c>
      <c r="N541">
        <v>25</v>
      </c>
      <c r="O541" t="s">
        <v>441</v>
      </c>
      <c r="P541">
        <v>1167</v>
      </c>
    </row>
    <row r="542" spans="1:16" x14ac:dyDescent="0.25">
      <c r="A542" t="s">
        <v>126</v>
      </c>
      <c r="B542" t="s">
        <v>133</v>
      </c>
      <c r="C542">
        <v>80</v>
      </c>
      <c r="D542">
        <v>9</v>
      </c>
      <c r="E542" t="s">
        <v>421</v>
      </c>
      <c r="F542">
        <v>12</v>
      </c>
      <c r="G542">
        <v>130</v>
      </c>
      <c r="H542">
        <v>1400</v>
      </c>
      <c r="I542" t="s">
        <v>34</v>
      </c>
      <c r="J542">
        <v>1</v>
      </c>
      <c r="K542">
        <v>22.89</v>
      </c>
      <c r="L542">
        <v>15</v>
      </c>
      <c r="M542">
        <v>12</v>
      </c>
      <c r="N542">
        <v>24</v>
      </c>
      <c r="O542" t="s">
        <v>441</v>
      </c>
      <c r="P542">
        <v>1171</v>
      </c>
    </row>
    <row r="543" spans="1:16" x14ac:dyDescent="0.25">
      <c r="A543" t="s">
        <v>126</v>
      </c>
      <c r="B543" t="s">
        <v>133</v>
      </c>
      <c r="C543">
        <v>5.9</v>
      </c>
      <c r="D543">
        <v>10</v>
      </c>
      <c r="E543" t="s">
        <v>422</v>
      </c>
      <c r="F543">
        <v>1</v>
      </c>
      <c r="G543">
        <v>135</v>
      </c>
      <c r="H543">
        <v>1200</v>
      </c>
      <c r="I543" t="s">
        <v>19</v>
      </c>
      <c r="J543">
        <v>1</v>
      </c>
      <c r="K543">
        <v>11.34</v>
      </c>
      <c r="L543">
        <v>20</v>
      </c>
      <c r="M543">
        <v>11</v>
      </c>
      <c r="N543">
        <v>24</v>
      </c>
      <c r="O543" t="s">
        <v>461</v>
      </c>
      <c r="P543">
        <v>1169</v>
      </c>
    </row>
    <row r="544" spans="1:16" x14ac:dyDescent="0.25">
      <c r="A544" t="s">
        <v>126</v>
      </c>
      <c r="B544" t="s">
        <v>133</v>
      </c>
      <c r="C544">
        <v>75</v>
      </c>
      <c r="D544">
        <v>10</v>
      </c>
      <c r="E544" t="s">
        <v>420</v>
      </c>
      <c r="F544">
        <v>7</v>
      </c>
      <c r="G544">
        <v>132</v>
      </c>
      <c r="H544">
        <v>1200</v>
      </c>
      <c r="I544" t="s">
        <v>58</v>
      </c>
      <c r="J544">
        <v>1</v>
      </c>
      <c r="K544">
        <v>9.8699999999999992</v>
      </c>
      <c r="L544">
        <v>20</v>
      </c>
      <c r="M544">
        <v>10</v>
      </c>
      <c r="N544">
        <v>24</v>
      </c>
      <c r="O544" t="s">
        <v>506</v>
      </c>
      <c r="P544">
        <v>1178</v>
      </c>
    </row>
    <row r="545" spans="1:16" x14ac:dyDescent="0.25">
      <c r="A545" t="s">
        <v>126</v>
      </c>
      <c r="B545" t="s">
        <v>133</v>
      </c>
      <c r="C545">
        <v>23</v>
      </c>
      <c r="D545">
        <v>7</v>
      </c>
      <c r="E545" t="s">
        <v>420</v>
      </c>
      <c r="F545">
        <v>1</v>
      </c>
      <c r="G545">
        <v>108</v>
      </c>
      <c r="H545">
        <v>1200</v>
      </c>
      <c r="I545" t="s">
        <v>588</v>
      </c>
      <c r="J545">
        <v>1</v>
      </c>
      <c r="K545">
        <v>10.63</v>
      </c>
      <c r="L545">
        <v>1</v>
      </c>
      <c r="M545">
        <v>10</v>
      </c>
      <c r="N545">
        <v>24</v>
      </c>
      <c r="O545" t="s">
        <v>441</v>
      </c>
      <c r="P545">
        <v>1181</v>
      </c>
    </row>
    <row r="546" spans="1:16" x14ac:dyDescent="0.25">
      <c r="A546" t="s">
        <v>126</v>
      </c>
      <c r="B546" t="s">
        <v>133</v>
      </c>
      <c r="C546">
        <v>58</v>
      </c>
      <c r="D546">
        <v>7</v>
      </c>
      <c r="E546" t="s">
        <v>421</v>
      </c>
      <c r="F546">
        <v>4</v>
      </c>
      <c r="G546">
        <v>121</v>
      </c>
      <c r="H546">
        <v>1000</v>
      </c>
      <c r="I546" t="s">
        <v>101</v>
      </c>
      <c r="J546">
        <v>0</v>
      </c>
      <c r="K546">
        <v>57.35</v>
      </c>
      <c r="L546">
        <v>10</v>
      </c>
      <c r="M546">
        <v>7</v>
      </c>
      <c r="N546">
        <v>24</v>
      </c>
      <c r="O546" t="s">
        <v>455</v>
      </c>
      <c r="P546">
        <v>1166</v>
      </c>
    </row>
    <row r="547" spans="1:16" x14ac:dyDescent="0.25">
      <c r="A547" t="s">
        <v>126</v>
      </c>
      <c r="B547" t="s">
        <v>133</v>
      </c>
      <c r="C547">
        <v>6.9</v>
      </c>
      <c r="D547">
        <v>10</v>
      </c>
      <c r="E547" t="s">
        <v>421</v>
      </c>
      <c r="F547">
        <v>10</v>
      </c>
      <c r="G547">
        <v>120</v>
      </c>
      <c r="H547">
        <v>1000</v>
      </c>
      <c r="I547" t="s">
        <v>19</v>
      </c>
      <c r="J547">
        <v>0</v>
      </c>
      <c r="K547">
        <v>56.94</v>
      </c>
      <c r="L547">
        <v>1</v>
      </c>
      <c r="M547">
        <v>7</v>
      </c>
      <c r="N547">
        <v>24</v>
      </c>
      <c r="O547" t="s">
        <v>518</v>
      </c>
      <c r="P547">
        <v>1171</v>
      </c>
    </row>
    <row r="548" spans="1:16" x14ac:dyDescent="0.25">
      <c r="A548" t="s">
        <v>126</v>
      </c>
      <c r="B548" t="s">
        <v>137</v>
      </c>
      <c r="C548">
        <v>11</v>
      </c>
      <c r="D548">
        <v>10</v>
      </c>
      <c r="E548" t="s">
        <v>421</v>
      </c>
      <c r="F548">
        <v>1</v>
      </c>
      <c r="G548">
        <v>131</v>
      </c>
      <c r="H548">
        <v>1200</v>
      </c>
      <c r="I548" t="s">
        <v>93</v>
      </c>
      <c r="J548">
        <v>1</v>
      </c>
      <c r="K548">
        <v>10.119999999999999</v>
      </c>
      <c r="L548">
        <v>7</v>
      </c>
      <c r="M548">
        <v>9</v>
      </c>
      <c r="N548">
        <v>25</v>
      </c>
      <c r="O548" t="s">
        <v>434</v>
      </c>
      <c r="P548">
        <v>1094</v>
      </c>
    </row>
    <row r="549" spans="1:16" x14ac:dyDescent="0.25">
      <c r="A549" t="s">
        <v>126</v>
      </c>
      <c r="B549" t="s">
        <v>137</v>
      </c>
      <c r="C549">
        <v>9.9</v>
      </c>
      <c r="D549">
        <v>8</v>
      </c>
      <c r="E549" t="s">
        <v>420</v>
      </c>
      <c r="F549">
        <v>6</v>
      </c>
      <c r="G549">
        <v>128</v>
      </c>
      <c r="H549">
        <v>1200</v>
      </c>
      <c r="I549" t="s">
        <v>121</v>
      </c>
      <c r="J549">
        <v>1</v>
      </c>
      <c r="K549">
        <v>12.02</v>
      </c>
      <c r="L549">
        <v>4</v>
      </c>
      <c r="M549">
        <v>6</v>
      </c>
      <c r="N549">
        <v>25</v>
      </c>
      <c r="O549" t="s">
        <v>450</v>
      </c>
      <c r="P549">
        <v>1115</v>
      </c>
    </row>
    <row r="550" spans="1:16" x14ac:dyDescent="0.25">
      <c r="A550" t="s">
        <v>126</v>
      </c>
      <c r="B550" t="s">
        <v>137</v>
      </c>
      <c r="C550">
        <v>3.8</v>
      </c>
      <c r="D550">
        <v>3</v>
      </c>
      <c r="E550" t="s">
        <v>420</v>
      </c>
      <c r="F550">
        <v>6</v>
      </c>
      <c r="G550">
        <v>130</v>
      </c>
      <c r="H550">
        <v>1200</v>
      </c>
      <c r="I550" t="s">
        <v>19</v>
      </c>
      <c r="J550">
        <v>1</v>
      </c>
      <c r="K550">
        <v>10.08</v>
      </c>
      <c r="L550">
        <v>21</v>
      </c>
      <c r="M550">
        <v>5</v>
      </c>
      <c r="N550">
        <v>25</v>
      </c>
      <c r="O550" t="s">
        <v>461</v>
      </c>
      <c r="P550">
        <v>1113</v>
      </c>
    </row>
    <row r="551" spans="1:16" x14ac:dyDescent="0.25">
      <c r="A551" t="s">
        <v>126</v>
      </c>
      <c r="B551" t="s">
        <v>137</v>
      </c>
      <c r="C551">
        <v>4.8</v>
      </c>
      <c r="D551">
        <v>1</v>
      </c>
      <c r="E551" t="s">
        <v>420</v>
      </c>
      <c r="F551">
        <v>8</v>
      </c>
      <c r="G551">
        <v>122</v>
      </c>
      <c r="H551">
        <v>1200</v>
      </c>
      <c r="I551" t="s">
        <v>19</v>
      </c>
      <c r="J551">
        <v>1</v>
      </c>
      <c r="K551">
        <v>9.35</v>
      </c>
      <c r="L551">
        <v>30</v>
      </c>
      <c r="M551">
        <v>4</v>
      </c>
      <c r="N551">
        <v>25</v>
      </c>
      <c r="O551" t="s">
        <v>445</v>
      </c>
      <c r="P551">
        <v>1107</v>
      </c>
    </row>
    <row r="552" spans="1:16" x14ac:dyDescent="0.25">
      <c r="A552" t="s">
        <v>126</v>
      </c>
      <c r="B552" t="s">
        <v>137</v>
      </c>
      <c r="C552">
        <v>3.5</v>
      </c>
      <c r="D552">
        <v>5</v>
      </c>
      <c r="E552" t="s">
        <v>421</v>
      </c>
      <c r="F552">
        <v>7</v>
      </c>
      <c r="G552">
        <v>123</v>
      </c>
      <c r="H552">
        <v>1200</v>
      </c>
      <c r="I552" t="s">
        <v>19</v>
      </c>
      <c r="J552">
        <v>1</v>
      </c>
      <c r="K552">
        <v>10.17</v>
      </c>
      <c r="L552">
        <v>16</v>
      </c>
      <c r="M552">
        <v>4</v>
      </c>
      <c r="N552">
        <v>25</v>
      </c>
      <c r="O552" t="s">
        <v>455</v>
      </c>
      <c r="P552">
        <v>1107</v>
      </c>
    </row>
    <row r="553" spans="1:16" x14ac:dyDescent="0.25">
      <c r="A553" t="s">
        <v>126</v>
      </c>
      <c r="B553" t="s">
        <v>137</v>
      </c>
      <c r="C553">
        <v>3.5</v>
      </c>
      <c r="D553">
        <v>2</v>
      </c>
      <c r="E553" t="s">
        <v>420</v>
      </c>
      <c r="F553">
        <v>1</v>
      </c>
      <c r="G553">
        <v>122</v>
      </c>
      <c r="H553">
        <v>1200</v>
      </c>
      <c r="I553" t="s">
        <v>63</v>
      </c>
      <c r="J553">
        <v>1</v>
      </c>
      <c r="K553">
        <v>9.7100000000000009</v>
      </c>
      <c r="L553">
        <v>30</v>
      </c>
      <c r="M553">
        <v>3</v>
      </c>
      <c r="N553">
        <v>25</v>
      </c>
      <c r="O553" t="s">
        <v>539</v>
      </c>
      <c r="P553">
        <v>1099</v>
      </c>
    </row>
    <row r="554" spans="1:16" x14ac:dyDescent="0.25">
      <c r="A554" t="s">
        <v>126</v>
      </c>
      <c r="B554" t="s">
        <v>137</v>
      </c>
      <c r="C554">
        <v>6.9</v>
      </c>
      <c r="D554">
        <v>2</v>
      </c>
      <c r="E554" t="s">
        <v>420</v>
      </c>
      <c r="F554">
        <v>6</v>
      </c>
      <c r="G554">
        <v>121</v>
      </c>
      <c r="H554">
        <v>1200</v>
      </c>
      <c r="I554" t="s">
        <v>63</v>
      </c>
      <c r="J554">
        <v>1</v>
      </c>
      <c r="K554">
        <v>9.1199999999999992</v>
      </c>
      <c r="L554">
        <v>2</v>
      </c>
      <c r="M554">
        <v>3</v>
      </c>
      <c r="N554">
        <v>25</v>
      </c>
      <c r="O554" t="s">
        <v>518</v>
      </c>
      <c r="P554">
        <v>1111</v>
      </c>
    </row>
    <row r="555" spans="1:16" x14ac:dyDescent="0.25">
      <c r="A555" t="s">
        <v>126</v>
      </c>
      <c r="B555" t="s">
        <v>137</v>
      </c>
      <c r="C555">
        <v>18</v>
      </c>
      <c r="D555">
        <v>2</v>
      </c>
      <c r="E555" t="s">
        <v>423</v>
      </c>
      <c r="F555">
        <v>11</v>
      </c>
      <c r="G555">
        <v>119</v>
      </c>
      <c r="H555">
        <v>1200</v>
      </c>
      <c r="I555" t="s">
        <v>63</v>
      </c>
      <c r="J555">
        <v>1</v>
      </c>
      <c r="K555">
        <v>9.27</v>
      </c>
      <c r="L555">
        <v>9</v>
      </c>
      <c r="M555">
        <v>2</v>
      </c>
      <c r="N555">
        <v>25</v>
      </c>
      <c r="O555" t="s">
        <v>429</v>
      </c>
      <c r="P555">
        <v>1111</v>
      </c>
    </row>
    <row r="556" spans="1:16" x14ac:dyDescent="0.25">
      <c r="A556" t="s">
        <v>126</v>
      </c>
      <c r="B556" t="s">
        <v>137</v>
      </c>
      <c r="C556">
        <v>13</v>
      </c>
      <c r="D556">
        <v>7</v>
      </c>
      <c r="E556" t="s">
        <v>420</v>
      </c>
      <c r="F556">
        <v>9</v>
      </c>
      <c r="G556">
        <v>119</v>
      </c>
      <c r="H556">
        <v>1200</v>
      </c>
      <c r="I556" t="s">
        <v>63</v>
      </c>
      <c r="J556">
        <v>1</v>
      </c>
      <c r="K556">
        <v>10.1</v>
      </c>
      <c r="L556">
        <v>19</v>
      </c>
      <c r="M556">
        <v>1</v>
      </c>
      <c r="N556">
        <v>25</v>
      </c>
      <c r="O556" t="s">
        <v>434</v>
      </c>
      <c r="P556">
        <v>1107</v>
      </c>
    </row>
    <row r="557" spans="1:16" x14ac:dyDescent="0.25">
      <c r="A557" t="s">
        <v>126</v>
      </c>
      <c r="B557" t="s">
        <v>137</v>
      </c>
      <c r="C557">
        <v>23</v>
      </c>
      <c r="D557">
        <v>3</v>
      </c>
      <c r="E557" t="s">
        <v>420</v>
      </c>
      <c r="F557">
        <v>7</v>
      </c>
      <c r="G557">
        <v>119</v>
      </c>
      <c r="H557">
        <v>1200</v>
      </c>
      <c r="I557" t="s">
        <v>63</v>
      </c>
      <c r="J557">
        <v>1</v>
      </c>
      <c r="K557">
        <v>9.4700000000000006</v>
      </c>
      <c r="L557">
        <v>5</v>
      </c>
      <c r="M557">
        <v>1</v>
      </c>
      <c r="N557">
        <v>25</v>
      </c>
      <c r="O557" t="s">
        <v>441</v>
      </c>
      <c r="P557">
        <v>1103</v>
      </c>
    </row>
    <row r="558" spans="1:16" x14ac:dyDescent="0.25">
      <c r="A558" t="s">
        <v>126</v>
      </c>
      <c r="B558" t="s">
        <v>137</v>
      </c>
      <c r="C558">
        <v>24</v>
      </c>
      <c r="D558">
        <v>8</v>
      </c>
      <c r="E558" t="s">
        <v>422</v>
      </c>
      <c r="F558">
        <v>4</v>
      </c>
      <c r="G558">
        <v>121</v>
      </c>
      <c r="H558">
        <v>1000</v>
      </c>
      <c r="I558" t="s">
        <v>63</v>
      </c>
      <c r="J558">
        <v>0</v>
      </c>
      <c r="K558">
        <v>56.91</v>
      </c>
      <c r="L558">
        <v>15</v>
      </c>
      <c r="M558">
        <v>12</v>
      </c>
      <c r="N558">
        <v>24</v>
      </c>
      <c r="O558" t="s">
        <v>441</v>
      </c>
      <c r="P558">
        <v>1102</v>
      </c>
    </row>
    <row r="559" spans="1:16" x14ac:dyDescent="0.25">
      <c r="A559" t="s">
        <v>126</v>
      </c>
      <c r="B559" t="s">
        <v>137</v>
      </c>
      <c r="C559">
        <v>20</v>
      </c>
      <c r="D559">
        <v>12</v>
      </c>
      <c r="E559" t="s">
        <v>421</v>
      </c>
      <c r="F559">
        <v>6</v>
      </c>
      <c r="G559">
        <v>126</v>
      </c>
      <c r="H559">
        <v>1200</v>
      </c>
      <c r="I559" t="s">
        <v>38</v>
      </c>
      <c r="J559">
        <v>1</v>
      </c>
      <c r="K559">
        <v>11.77</v>
      </c>
      <c r="L559">
        <v>20</v>
      </c>
      <c r="M559">
        <v>11</v>
      </c>
      <c r="N559">
        <v>24</v>
      </c>
      <c r="O559" t="s">
        <v>461</v>
      </c>
      <c r="P559">
        <v>1100</v>
      </c>
    </row>
    <row r="560" spans="1:16" x14ac:dyDescent="0.25">
      <c r="A560" t="s">
        <v>126</v>
      </c>
      <c r="B560" t="s">
        <v>137</v>
      </c>
      <c r="C560">
        <v>57</v>
      </c>
      <c r="D560">
        <v>10</v>
      </c>
      <c r="E560" t="s">
        <v>421</v>
      </c>
      <c r="F560">
        <v>12</v>
      </c>
      <c r="G560">
        <v>126</v>
      </c>
      <c r="H560">
        <v>1200</v>
      </c>
      <c r="I560" t="s">
        <v>38</v>
      </c>
      <c r="J560">
        <v>1</v>
      </c>
      <c r="K560">
        <v>10.96</v>
      </c>
      <c r="L560">
        <v>30</v>
      </c>
      <c r="M560">
        <v>10</v>
      </c>
      <c r="N560">
        <v>24</v>
      </c>
      <c r="O560" t="s">
        <v>445</v>
      </c>
      <c r="P560">
        <v>1098</v>
      </c>
    </row>
    <row r="561" spans="1:16" x14ac:dyDescent="0.25">
      <c r="A561" t="s">
        <v>126</v>
      </c>
      <c r="B561" t="s">
        <v>137</v>
      </c>
      <c r="C561">
        <v>19</v>
      </c>
      <c r="D561">
        <v>12</v>
      </c>
      <c r="E561" t="s">
        <v>420</v>
      </c>
      <c r="F561">
        <v>8</v>
      </c>
      <c r="G561">
        <v>127</v>
      </c>
      <c r="H561">
        <v>1200</v>
      </c>
      <c r="I561" t="s">
        <v>38</v>
      </c>
      <c r="J561">
        <v>1</v>
      </c>
      <c r="K561">
        <v>10.199999999999999</v>
      </c>
      <c r="L561">
        <v>13</v>
      </c>
      <c r="M561">
        <v>10</v>
      </c>
      <c r="N561">
        <v>24</v>
      </c>
      <c r="O561" t="s">
        <v>539</v>
      </c>
      <c r="P561">
        <v>1101</v>
      </c>
    </row>
    <row r="562" spans="1:16" x14ac:dyDescent="0.25">
      <c r="A562" t="s">
        <v>126</v>
      </c>
      <c r="B562" t="s">
        <v>137</v>
      </c>
      <c r="C562">
        <v>12</v>
      </c>
      <c r="D562">
        <v>8</v>
      </c>
      <c r="E562" t="s">
        <v>423</v>
      </c>
      <c r="F562">
        <v>13</v>
      </c>
      <c r="G562">
        <v>128</v>
      </c>
      <c r="H562">
        <v>1000</v>
      </c>
      <c r="I562" t="s">
        <v>38</v>
      </c>
      <c r="J562">
        <v>0</v>
      </c>
      <c r="K562">
        <v>56.61</v>
      </c>
      <c r="L562">
        <v>1</v>
      </c>
      <c r="M562">
        <v>7</v>
      </c>
      <c r="N562">
        <v>24</v>
      </c>
      <c r="O562" t="s">
        <v>518</v>
      </c>
      <c r="P562">
        <v>1090</v>
      </c>
    </row>
    <row r="563" spans="1:16" x14ac:dyDescent="0.25">
      <c r="A563" t="s">
        <v>126</v>
      </c>
      <c r="B563" t="s">
        <v>141</v>
      </c>
      <c r="C563">
        <v>2</v>
      </c>
      <c r="D563">
        <v>6</v>
      </c>
      <c r="E563" t="s">
        <v>420</v>
      </c>
      <c r="F563">
        <v>11</v>
      </c>
      <c r="G563">
        <v>128</v>
      </c>
      <c r="H563">
        <v>1200</v>
      </c>
      <c r="I563" t="s">
        <v>19</v>
      </c>
      <c r="J563">
        <v>1</v>
      </c>
      <c r="K563">
        <v>10.15</v>
      </c>
      <c r="L563">
        <v>1</v>
      </c>
      <c r="M563">
        <v>7</v>
      </c>
      <c r="N563">
        <v>25</v>
      </c>
      <c r="O563" t="s">
        <v>429</v>
      </c>
      <c r="P563">
        <v>1127</v>
      </c>
    </row>
    <row r="564" spans="1:16" x14ac:dyDescent="0.25">
      <c r="A564" t="s">
        <v>126</v>
      </c>
      <c r="B564" t="s">
        <v>141</v>
      </c>
      <c r="C564">
        <v>2</v>
      </c>
      <c r="D564">
        <v>3</v>
      </c>
      <c r="E564" t="s">
        <v>420</v>
      </c>
      <c r="F564">
        <v>4</v>
      </c>
      <c r="G564">
        <v>126</v>
      </c>
      <c r="H564">
        <v>1200</v>
      </c>
      <c r="I564" t="s">
        <v>19</v>
      </c>
      <c r="J564">
        <v>1</v>
      </c>
      <c r="K564">
        <v>8.75</v>
      </c>
      <c r="L564">
        <v>8</v>
      </c>
      <c r="M564">
        <v>6</v>
      </c>
      <c r="N564">
        <v>25</v>
      </c>
      <c r="O564" t="s">
        <v>429</v>
      </c>
      <c r="P564">
        <v>1125</v>
      </c>
    </row>
    <row r="565" spans="1:16" x14ac:dyDescent="0.25">
      <c r="A565" t="s">
        <v>126</v>
      </c>
      <c r="B565" t="s">
        <v>144</v>
      </c>
      <c r="C565">
        <v>4.0999999999999996</v>
      </c>
      <c r="D565">
        <v>6</v>
      </c>
      <c r="E565" t="s">
        <v>420</v>
      </c>
      <c r="F565">
        <v>5</v>
      </c>
      <c r="G565">
        <v>130</v>
      </c>
      <c r="H565">
        <v>1200</v>
      </c>
      <c r="I565" t="s">
        <v>53</v>
      </c>
      <c r="J565">
        <v>1</v>
      </c>
      <c r="K565">
        <v>10.17</v>
      </c>
      <c r="L565">
        <v>17</v>
      </c>
      <c r="M565">
        <v>9</v>
      </c>
      <c r="N565">
        <v>25</v>
      </c>
      <c r="O565" t="s">
        <v>455</v>
      </c>
      <c r="P565">
        <v>1143</v>
      </c>
    </row>
    <row r="566" spans="1:16" x14ac:dyDescent="0.25">
      <c r="A566" t="s">
        <v>126</v>
      </c>
      <c r="B566" t="s">
        <v>144</v>
      </c>
      <c r="C566">
        <v>5.0999999999999996</v>
      </c>
      <c r="D566">
        <v>1</v>
      </c>
      <c r="E566" t="s">
        <v>421</v>
      </c>
      <c r="F566">
        <v>3</v>
      </c>
      <c r="G566">
        <v>120</v>
      </c>
      <c r="H566">
        <v>1200</v>
      </c>
      <c r="I566" t="s">
        <v>53</v>
      </c>
      <c r="J566">
        <v>1</v>
      </c>
      <c r="K566">
        <v>9.0500000000000007</v>
      </c>
      <c r="L566">
        <v>16</v>
      </c>
      <c r="M566">
        <v>7</v>
      </c>
      <c r="N566">
        <v>25</v>
      </c>
      <c r="O566" t="s">
        <v>455</v>
      </c>
      <c r="P566">
        <v>1139</v>
      </c>
    </row>
    <row r="567" spans="1:16" x14ac:dyDescent="0.25">
      <c r="A567" t="s">
        <v>126</v>
      </c>
      <c r="B567" t="s">
        <v>144</v>
      </c>
      <c r="C567">
        <v>4.7</v>
      </c>
      <c r="D567">
        <v>5</v>
      </c>
      <c r="E567" t="s">
        <v>422</v>
      </c>
      <c r="F567">
        <v>3</v>
      </c>
      <c r="G567">
        <v>120</v>
      </c>
      <c r="H567">
        <v>1200</v>
      </c>
      <c r="I567" t="s">
        <v>316</v>
      </c>
      <c r="J567">
        <v>1</v>
      </c>
      <c r="K567">
        <v>9.86</v>
      </c>
      <c r="L567">
        <v>25</v>
      </c>
      <c r="M567">
        <v>6</v>
      </c>
      <c r="N567">
        <v>25</v>
      </c>
      <c r="O567" t="s">
        <v>461</v>
      </c>
      <c r="P567">
        <v>1145</v>
      </c>
    </row>
    <row r="568" spans="1:16" x14ac:dyDescent="0.25">
      <c r="A568" t="s">
        <v>126</v>
      </c>
      <c r="B568" t="s">
        <v>144</v>
      </c>
      <c r="C568">
        <v>4.8</v>
      </c>
      <c r="D568">
        <v>2</v>
      </c>
      <c r="E568" t="s">
        <v>420</v>
      </c>
      <c r="F568">
        <v>1</v>
      </c>
      <c r="G568">
        <v>121</v>
      </c>
      <c r="H568">
        <v>1200</v>
      </c>
      <c r="I568" t="s">
        <v>316</v>
      </c>
      <c r="J568">
        <v>1</v>
      </c>
      <c r="K568">
        <v>10.59</v>
      </c>
      <c r="L568">
        <v>4</v>
      </c>
      <c r="M568">
        <v>6</v>
      </c>
      <c r="N568">
        <v>25</v>
      </c>
      <c r="O568" t="s">
        <v>450</v>
      </c>
      <c r="P568">
        <v>1140</v>
      </c>
    </row>
    <row r="569" spans="1:16" x14ac:dyDescent="0.25">
      <c r="A569" t="s">
        <v>126</v>
      </c>
      <c r="B569" t="s">
        <v>144</v>
      </c>
      <c r="C569">
        <v>7.3</v>
      </c>
      <c r="D569">
        <v>2</v>
      </c>
      <c r="E569" t="s">
        <v>421</v>
      </c>
      <c r="F569">
        <v>1</v>
      </c>
      <c r="G569">
        <v>119</v>
      </c>
      <c r="H569">
        <v>1200</v>
      </c>
      <c r="I569" t="s">
        <v>316</v>
      </c>
      <c r="J569">
        <v>1</v>
      </c>
      <c r="K569">
        <v>10.15</v>
      </c>
      <c r="L569">
        <v>14</v>
      </c>
      <c r="M569">
        <v>5</v>
      </c>
      <c r="N569">
        <v>25</v>
      </c>
      <c r="O569" t="s">
        <v>455</v>
      </c>
      <c r="P569">
        <v>1123</v>
      </c>
    </row>
    <row r="570" spans="1:16" x14ac:dyDescent="0.25">
      <c r="A570" t="s">
        <v>126</v>
      </c>
      <c r="B570" t="s">
        <v>144</v>
      </c>
      <c r="C570">
        <v>17</v>
      </c>
      <c r="D570">
        <v>6</v>
      </c>
      <c r="E570" t="s">
        <v>421</v>
      </c>
      <c r="F570">
        <v>3</v>
      </c>
      <c r="G570">
        <v>123</v>
      </c>
      <c r="H570">
        <v>1200</v>
      </c>
      <c r="I570" t="s">
        <v>29</v>
      </c>
      <c r="J570">
        <v>1</v>
      </c>
      <c r="K570">
        <v>10.97</v>
      </c>
      <c r="L570">
        <v>7</v>
      </c>
      <c r="M570">
        <v>5</v>
      </c>
      <c r="N570">
        <v>25</v>
      </c>
      <c r="O570" t="s">
        <v>450</v>
      </c>
      <c r="P570">
        <v>1137</v>
      </c>
    </row>
    <row r="571" spans="1:16" x14ac:dyDescent="0.25">
      <c r="A571" t="s">
        <v>126</v>
      </c>
      <c r="B571" t="s">
        <v>144</v>
      </c>
      <c r="C571">
        <v>25</v>
      </c>
      <c r="D571">
        <v>12</v>
      </c>
      <c r="E571" t="s">
        <v>423</v>
      </c>
      <c r="F571">
        <v>13</v>
      </c>
      <c r="G571">
        <v>125</v>
      </c>
      <c r="H571">
        <v>1650</v>
      </c>
      <c r="I571" t="s">
        <v>63</v>
      </c>
      <c r="J571">
        <v>1</v>
      </c>
      <c r="K571">
        <v>39.99</v>
      </c>
      <c r="L571">
        <v>20</v>
      </c>
      <c r="M571">
        <v>4</v>
      </c>
      <c r="N571">
        <v>25</v>
      </c>
      <c r="O571" t="s">
        <v>467</v>
      </c>
      <c r="P571">
        <v>1137</v>
      </c>
    </row>
    <row r="572" spans="1:16" x14ac:dyDescent="0.25">
      <c r="A572" t="s">
        <v>126</v>
      </c>
      <c r="B572" t="s">
        <v>144</v>
      </c>
      <c r="C572">
        <v>13</v>
      </c>
      <c r="D572">
        <v>6</v>
      </c>
      <c r="E572" t="s">
        <v>422</v>
      </c>
      <c r="F572">
        <v>10</v>
      </c>
      <c r="G572">
        <v>125</v>
      </c>
      <c r="H572">
        <v>1200</v>
      </c>
      <c r="I572" t="s">
        <v>121</v>
      </c>
      <c r="J572">
        <v>1</v>
      </c>
      <c r="K572">
        <v>9.36</v>
      </c>
      <c r="L572">
        <v>26</v>
      </c>
      <c r="M572">
        <v>3</v>
      </c>
      <c r="N572">
        <v>25</v>
      </c>
      <c r="O572" t="s">
        <v>467</v>
      </c>
      <c r="P572">
        <v>1139</v>
      </c>
    </row>
    <row r="573" spans="1:16" x14ac:dyDescent="0.25">
      <c r="A573" t="s">
        <v>126</v>
      </c>
      <c r="B573" t="s">
        <v>144</v>
      </c>
      <c r="C573">
        <v>3.2</v>
      </c>
      <c r="D573">
        <v>5</v>
      </c>
      <c r="E573" t="s">
        <v>422</v>
      </c>
      <c r="F573">
        <v>1</v>
      </c>
      <c r="G573">
        <v>124</v>
      </c>
      <c r="H573">
        <v>1200</v>
      </c>
      <c r="I573" t="s">
        <v>13</v>
      </c>
      <c r="J573">
        <v>1</v>
      </c>
      <c r="K573">
        <v>9.64</v>
      </c>
      <c r="L573">
        <v>9</v>
      </c>
      <c r="M573">
        <v>3</v>
      </c>
      <c r="N573">
        <v>25</v>
      </c>
      <c r="O573" t="s">
        <v>467</v>
      </c>
      <c r="P573">
        <v>1141</v>
      </c>
    </row>
    <row r="574" spans="1:16" x14ac:dyDescent="0.25">
      <c r="A574" t="s">
        <v>126</v>
      </c>
      <c r="B574" t="s">
        <v>144</v>
      </c>
      <c r="C574">
        <v>7.9</v>
      </c>
      <c r="D574">
        <v>2</v>
      </c>
      <c r="E574" t="s">
        <v>422</v>
      </c>
      <c r="F574">
        <v>11</v>
      </c>
      <c r="G574">
        <v>125</v>
      </c>
      <c r="H574">
        <v>1200</v>
      </c>
      <c r="I574" t="s">
        <v>121</v>
      </c>
      <c r="J574">
        <v>1</v>
      </c>
      <c r="K574">
        <v>10.91</v>
      </c>
      <c r="L574">
        <v>12</v>
      </c>
      <c r="M574">
        <v>2</v>
      </c>
      <c r="N574">
        <v>25</v>
      </c>
      <c r="O574" t="s">
        <v>467</v>
      </c>
      <c r="P574">
        <v>1156</v>
      </c>
    </row>
    <row r="575" spans="1:16" x14ac:dyDescent="0.25">
      <c r="A575" t="s">
        <v>126</v>
      </c>
      <c r="B575" t="s">
        <v>144</v>
      </c>
      <c r="C575">
        <v>5.3</v>
      </c>
      <c r="D575">
        <v>2</v>
      </c>
      <c r="E575" t="s">
        <v>423</v>
      </c>
      <c r="F575">
        <v>12</v>
      </c>
      <c r="G575">
        <v>123</v>
      </c>
      <c r="H575">
        <v>1200</v>
      </c>
      <c r="I575" t="s">
        <v>19</v>
      </c>
      <c r="J575">
        <v>1</v>
      </c>
      <c r="K575">
        <v>9.2899999999999991</v>
      </c>
      <c r="L575">
        <v>12</v>
      </c>
      <c r="M575">
        <v>1</v>
      </c>
      <c r="N575">
        <v>25</v>
      </c>
      <c r="O575" t="s">
        <v>467</v>
      </c>
      <c r="P575">
        <v>1155</v>
      </c>
    </row>
    <row r="576" spans="1:16" x14ac:dyDescent="0.25">
      <c r="A576" t="s">
        <v>126</v>
      </c>
      <c r="B576" t="s">
        <v>144</v>
      </c>
      <c r="C576">
        <v>4.8</v>
      </c>
      <c r="D576">
        <v>2</v>
      </c>
      <c r="E576" t="s">
        <v>421</v>
      </c>
      <c r="F576">
        <v>4</v>
      </c>
      <c r="G576">
        <v>120</v>
      </c>
      <c r="H576">
        <v>1200</v>
      </c>
      <c r="I576" t="s">
        <v>38</v>
      </c>
      <c r="J576">
        <v>1</v>
      </c>
      <c r="K576">
        <v>9.14</v>
      </c>
      <c r="L576">
        <v>18</v>
      </c>
      <c r="M576">
        <v>12</v>
      </c>
      <c r="N576">
        <v>24</v>
      </c>
      <c r="O576" t="s">
        <v>467</v>
      </c>
      <c r="P576">
        <v>1143</v>
      </c>
    </row>
    <row r="577" spans="1:16" x14ac:dyDescent="0.25">
      <c r="A577" t="s">
        <v>126</v>
      </c>
      <c r="B577" t="s">
        <v>144</v>
      </c>
      <c r="C577">
        <v>6.2</v>
      </c>
      <c r="D577">
        <v>1</v>
      </c>
      <c r="E577" t="s">
        <v>421</v>
      </c>
      <c r="F577">
        <v>2</v>
      </c>
      <c r="G577">
        <v>132</v>
      </c>
      <c r="H577">
        <v>1200</v>
      </c>
      <c r="I577" t="s">
        <v>38</v>
      </c>
      <c r="J577">
        <v>1</v>
      </c>
      <c r="K577">
        <v>9.61</v>
      </c>
      <c r="L577">
        <v>1</v>
      </c>
      <c r="M577">
        <v>12</v>
      </c>
      <c r="N577">
        <v>24</v>
      </c>
      <c r="O577" t="s">
        <v>467</v>
      </c>
      <c r="P577">
        <v>1139</v>
      </c>
    </row>
    <row r="578" spans="1:16" x14ac:dyDescent="0.25">
      <c r="A578" t="s">
        <v>126</v>
      </c>
      <c r="B578" t="s">
        <v>144</v>
      </c>
      <c r="C578">
        <v>11</v>
      </c>
      <c r="D578">
        <v>5</v>
      </c>
      <c r="E578" t="s">
        <v>421</v>
      </c>
      <c r="F578">
        <v>10</v>
      </c>
      <c r="G578">
        <v>126</v>
      </c>
      <c r="H578">
        <v>1650</v>
      </c>
      <c r="I578" t="s">
        <v>487</v>
      </c>
      <c r="J578">
        <v>1</v>
      </c>
      <c r="K578">
        <v>39.369999999999997</v>
      </c>
      <c r="L578">
        <v>9</v>
      </c>
      <c r="M578">
        <v>11</v>
      </c>
      <c r="N578">
        <v>24</v>
      </c>
      <c r="O578" t="s">
        <v>467</v>
      </c>
      <c r="P578">
        <v>1134</v>
      </c>
    </row>
    <row r="579" spans="1:16" x14ac:dyDescent="0.25">
      <c r="A579" t="s">
        <v>126</v>
      </c>
      <c r="B579" t="s">
        <v>144</v>
      </c>
      <c r="C579">
        <v>34</v>
      </c>
      <c r="D579">
        <v>2</v>
      </c>
      <c r="E579" t="s">
        <v>421</v>
      </c>
      <c r="F579">
        <v>8</v>
      </c>
      <c r="G579">
        <v>129</v>
      </c>
      <c r="H579">
        <v>1200</v>
      </c>
      <c r="I579" t="s">
        <v>38</v>
      </c>
      <c r="J579">
        <v>1</v>
      </c>
      <c r="K579">
        <v>9.93</v>
      </c>
      <c r="L579">
        <v>6</v>
      </c>
      <c r="M579">
        <v>11</v>
      </c>
      <c r="N579">
        <v>24</v>
      </c>
      <c r="O579" t="s">
        <v>450</v>
      </c>
      <c r="P579">
        <v>1150</v>
      </c>
    </row>
    <row r="580" spans="1:16" x14ac:dyDescent="0.25">
      <c r="A580" t="s">
        <v>126</v>
      </c>
      <c r="B580" t="s">
        <v>144</v>
      </c>
      <c r="C580">
        <v>7.5</v>
      </c>
      <c r="D580">
        <v>5</v>
      </c>
      <c r="E580" t="s">
        <v>421</v>
      </c>
      <c r="F580">
        <v>7</v>
      </c>
      <c r="G580">
        <v>127</v>
      </c>
      <c r="H580">
        <v>1200</v>
      </c>
      <c r="I580" t="s">
        <v>487</v>
      </c>
      <c r="J580">
        <v>1</v>
      </c>
      <c r="K580">
        <v>10.72</v>
      </c>
      <c r="L580">
        <v>23</v>
      </c>
      <c r="M580">
        <v>10</v>
      </c>
      <c r="N580">
        <v>24</v>
      </c>
      <c r="O580" t="s">
        <v>467</v>
      </c>
      <c r="P580">
        <v>1140</v>
      </c>
    </row>
    <row r="581" spans="1:16" x14ac:dyDescent="0.25">
      <c r="A581" t="s">
        <v>126</v>
      </c>
      <c r="B581" t="s">
        <v>144</v>
      </c>
      <c r="C581">
        <v>11</v>
      </c>
      <c r="D581">
        <v>2</v>
      </c>
      <c r="E581" t="s">
        <v>421</v>
      </c>
      <c r="F581">
        <v>9</v>
      </c>
      <c r="G581">
        <v>125</v>
      </c>
      <c r="H581">
        <v>1200</v>
      </c>
      <c r="I581" t="s">
        <v>487</v>
      </c>
      <c r="J581">
        <v>1</v>
      </c>
      <c r="K581">
        <v>10.16</v>
      </c>
      <c r="L581">
        <v>28</v>
      </c>
      <c r="M581">
        <v>9</v>
      </c>
      <c r="N581">
        <v>24</v>
      </c>
      <c r="O581" t="s">
        <v>467</v>
      </c>
      <c r="P581">
        <v>1131</v>
      </c>
    </row>
    <row r="582" spans="1:16" x14ac:dyDescent="0.25">
      <c r="A582" t="s">
        <v>126</v>
      </c>
      <c r="B582" t="s">
        <v>144</v>
      </c>
      <c r="C582">
        <v>14</v>
      </c>
      <c r="D582">
        <v>8</v>
      </c>
      <c r="E582" t="s">
        <v>421</v>
      </c>
      <c r="F582">
        <v>12</v>
      </c>
      <c r="G582">
        <v>125</v>
      </c>
      <c r="H582">
        <v>1400</v>
      </c>
      <c r="I582" t="s">
        <v>63</v>
      </c>
      <c r="J582">
        <v>1</v>
      </c>
      <c r="K582">
        <v>22.74</v>
      </c>
      <c r="L582">
        <v>15</v>
      </c>
      <c r="M582">
        <v>9</v>
      </c>
      <c r="N582">
        <v>24</v>
      </c>
      <c r="O582" t="s">
        <v>539</v>
      </c>
      <c r="P582">
        <v>1123</v>
      </c>
    </row>
    <row r="583" spans="1:16" x14ac:dyDescent="0.25">
      <c r="A583" t="s">
        <v>126</v>
      </c>
      <c r="B583" t="s">
        <v>144</v>
      </c>
      <c r="C583">
        <v>51</v>
      </c>
      <c r="D583">
        <v>10</v>
      </c>
      <c r="E583" t="s">
        <v>420</v>
      </c>
      <c r="F583">
        <v>6</v>
      </c>
      <c r="G583">
        <v>128</v>
      </c>
      <c r="H583">
        <v>1800</v>
      </c>
      <c r="I583" t="s">
        <v>392</v>
      </c>
      <c r="J583">
        <v>1</v>
      </c>
      <c r="K583">
        <v>50.51</v>
      </c>
      <c r="L583">
        <v>10</v>
      </c>
      <c r="M583">
        <v>7</v>
      </c>
      <c r="N583">
        <v>24</v>
      </c>
      <c r="O583" t="s">
        <v>455</v>
      </c>
      <c r="P583">
        <v>1131</v>
      </c>
    </row>
    <row r="584" spans="1:16" x14ac:dyDescent="0.25">
      <c r="A584" t="s">
        <v>126</v>
      </c>
      <c r="B584" t="s">
        <v>144</v>
      </c>
      <c r="C584">
        <v>39</v>
      </c>
      <c r="D584">
        <v>9</v>
      </c>
      <c r="E584" t="s">
        <v>422</v>
      </c>
      <c r="F584">
        <v>12</v>
      </c>
      <c r="G584">
        <v>135</v>
      </c>
      <c r="H584">
        <v>1650</v>
      </c>
      <c r="I584" t="s">
        <v>63</v>
      </c>
      <c r="J584">
        <v>1</v>
      </c>
      <c r="K584">
        <v>41.96</v>
      </c>
      <c r="L584">
        <v>4</v>
      </c>
      <c r="M584">
        <v>7</v>
      </c>
      <c r="N584">
        <v>24</v>
      </c>
      <c r="O584" t="s">
        <v>450</v>
      </c>
      <c r="P584">
        <v>1151</v>
      </c>
    </row>
    <row r="585" spans="1:16" x14ac:dyDescent="0.25">
      <c r="A585" t="s">
        <v>126</v>
      </c>
      <c r="B585" t="s">
        <v>144</v>
      </c>
      <c r="C585">
        <v>117</v>
      </c>
      <c r="D585">
        <v>8</v>
      </c>
      <c r="E585" t="s">
        <v>420</v>
      </c>
      <c r="F585">
        <v>7</v>
      </c>
      <c r="G585">
        <v>115</v>
      </c>
      <c r="H585">
        <v>1650</v>
      </c>
      <c r="I585" t="s">
        <v>622</v>
      </c>
      <c r="J585">
        <v>1</v>
      </c>
      <c r="K585">
        <v>41.24</v>
      </c>
      <c r="L585">
        <v>12</v>
      </c>
      <c r="M585">
        <v>6</v>
      </c>
      <c r="N585">
        <v>24</v>
      </c>
      <c r="O585" t="s">
        <v>455</v>
      </c>
      <c r="P585">
        <v>1152</v>
      </c>
    </row>
    <row r="586" spans="1:16" x14ac:dyDescent="0.25">
      <c r="A586" t="s">
        <v>126</v>
      </c>
      <c r="B586" t="s">
        <v>144</v>
      </c>
      <c r="C586">
        <v>77</v>
      </c>
      <c r="D586">
        <v>11</v>
      </c>
      <c r="E586" t="s">
        <v>423</v>
      </c>
      <c r="F586">
        <v>11</v>
      </c>
      <c r="G586">
        <v>116</v>
      </c>
      <c r="H586">
        <v>1400</v>
      </c>
      <c r="I586" t="s">
        <v>487</v>
      </c>
      <c r="J586">
        <v>1</v>
      </c>
      <c r="K586">
        <v>22.99</v>
      </c>
      <c r="L586">
        <v>2</v>
      </c>
      <c r="M586">
        <v>6</v>
      </c>
      <c r="N586">
        <v>24</v>
      </c>
      <c r="O586" t="s">
        <v>518</v>
      </c>
      <c r="P586">
        <v>1153</v>
      </c>
    </row>
    <row r="587" spans="1:16" x14ac:dyDescent="0.25">
      <c r="A587" t="s">
        <v>126</v>
      </c>
      <c r="B587" t="s">
        <v>144</v>
      </c>
      <c r="C587">
        <v>84</v>
      </c>
      <c r="D587">
        <v>6</v>
      </c>
      <c r="E587" t="s">
        <v>423</v>
      </c>
      <c r="F587">
        <v>13</v>
      </c>
      <c r="G587">
        <v>118</v>
      </c>
      <c r="H587">
        <v>1400</v>
      </c>
      <c r="I587" t="s">
        <v>487</v>
      </c>
      <c r="J587">
        <v>1</v>
      </c>
      <c r="K587">
        <v>23.6</v>
      </c>
      <c r="L587">
        <v>19</v>
      </c>
      <c r="M587">
        <v>5</v>
      </c>
      <c r="N587">
        <v>24</v>
      </c>
      <c r="O587" t="s">
        <v>441</v>
      </c>
      <c r="P587">
        <v>1157</v>
      </c>
    </row>
    <row r="588" spans="1:16" x14ac:dyDescent="0.25">
      <c r="A588" t="s">
        <v>126</v>
      </c>
      <c r="B588" t="s">
        <v>144</v>
      </c>
      <c r="C588">
        <v>33</v>
      </c>
      <c r="D588">
        <v>9</v>
      </c>
      <c r="E588" t="s">
        <v>422</v>
      </c>
      <c r="F588">
        <v>5</v>
      </c>
      <c r="G588">
        <v>121</v>
      </c>
      <c r="H588">
        <v>1200</v>
      </c>
      <c r="I588" t="s">
        <v>58</v>
      </c>
      <c r="J588">
        <v>1</v>
      </c>
      <c r="K588">
        <v>11.81</v>
      </c>
      <c r="L588">
        <v>8</v>
      </c>
      <c r="M588">
        <v>5</v>
      </c>
      <c r="N588">
        <v>24</v>
      </c>
      <c r="O588" t="s">
        <v>455</v>
      </c>
      <c r="P588">
        <v>1155</v>
      </c>
    </row>
    <row r="589" spans="1:16" x14ac:dyDescent="0.25">
      <c r="A589" t="s">
        <v>126</v>
      </c>
      <c r="B589" t="s">
        <v>144</v>
      </c>
      <c r="C589">
        <v>77</v>
      </c>
      <c r="D589">
        <v>7</v>
      </c>
      <c r="E589" t="s">
        <v>421</v>
      </c>
      <c r="F589">
        <v>1</v>
      </c>
      <c r="G589">
        <v>123</v>
      </c>
      <c r="H589">
        <v>1400</v>
      </c>
      <c r="I589" t="s">
        <v>34</v>
      </c>
      <c r="J589">
        <v>1</v>
      </c>
      <c r="K589">
        <v>22.32</v>
      </c>
      <c r="L589">
        <v>20</v>
      </c>
      <c r="M589">
        <v>4</v>
      </c>
      <c r="N589">
        <v>24</v>
      </c>
      <c r="O589" t="s">
        <v>441</v>
      </c>
      <c r="P589">
        <v>1162</v>
      </c>
    </row>
    <row r="590" spans="1:16" x14ac:dyDescent="0.25">
      <c r="A590" t="s">
        <v>126</v>
      </c>
      <c r="B590" t="s">
        <v>144</v>
      </c>
      <c r="C590">
        <v>228</v>
      </c>
      <c r="D590">
        <v>8</v>
      </c>
      <c r="E590" t="s">
        <v>423</v>
      </c>
      <c r="F590">
        <v>1</v>
      </c>
      <c r="G590">
        <v>125</v>
      </c>
      <c r="H590">
        <v>1200</v>
      </c>
      <c r="I590" t="s">
        <v>471</v>
      </c>
      <c r="J590">
        <v>1</v>
      </c>
      <c r="K590">
        <v>9.77</v>
      </c>
      <c r="L590">
        <v>24</v>
      </c>
      <c r="M590">
        <v>3</v>
      </c>
      <c r="N590">
        <v>24</v>
      </c>
      <c r="O590" t="s">
        <v>434</v>
      </c>
      <c r="P590">
        <v>1167</v>
      </c>
    </row>
    <row r="591" spans="1:16" x14ac:dyDescent="0.25">
      <c r="A591" t="s">
        <v>126</v>
      </c>
      <c r="B591" t="s">
        <v>144</v>
      </c>
      <c r="C591">
        <v>45</v>
      </c>
      <c r="D591">
        <v>11</v>
      </c>
      <c r="E591" t="s">
        <v>422</v>
      </c>
      <c r="F591">
        <v>5</v>
      </c>
      <c r="G591">
        <v>125</v>
      </c>
      <c r="H591">
        <v>1200</v>
      </c>
      <c r="I591" t="s">
        <v>471</v>
      </c>
      <c r="J591">
        <v>1</v>
      </c>
      <c r="K591">
        <v>12.3</v>
      </c>
      <c r="L591">
        <v>28</v>
      </c>
      <c r="M591">
        <v>2</v>
      </c>
      <c r="N591">
        <v>24</v>
      </c>
      <c r="O591" t="s">
        <v>450</v>
      </c>
      <c r="P591">
        <v>1183</v>
      </c>
    </row>
    <row r="592" spans="1:16" x14ac:dyDescent="0.25">
      <c r="A592" t="s">
        <v>126</v>
      </c>
      <c r="B592" t="s">
        <v>149</v>
      </c>
      <c r="C592">
        <v>11</v>
      </c>
      <c r="D592">
        <v>4</v>
      </c>
      <c r="E592" t="s">
        <v>421</v>
      </c>
      <c r="F592">
        <v>3</v>
      </c>
      <c r="G592">
        <v>126</v>
      </c>
      <c r="H592">
        <v>1200</v>
      </c>
      <c r="I592" t="s">
        <v>316</v>
      </c>
      <c r="J592">
        <v>1</v>
      </c>
      <c r="K592">
        <v>10.06</v>
      </c>
      <c r="L592">
        <v>17</v>
      </c>
      <c r="M592">
        <v>9</v>
      </c>
      <c r="N592">
        <v>25</v>
      </c>
      <c r="O592" t="s">
        <v>455</v>
      </c>
      <c r="P592">
        <v>1079</v>
      </c>
    </row>
    <row r="593" spans="1:16" x14ac:dyDescent="0.25">
      <c r="A593" t="s">
        <v>126</v>
      </c>
      <c r="B593" t="s">
        <v>149</v>
      </c>
      <c r="C593">
        <v>22</v>
      </c>
      <c r="D593">
        <v>11</v>
      </c>
      <c r="E593" t="s">
        <v>421</v>
      </c>
      <c r="F593">
        <v>7</v>
      </c>
      <c r="G593">
        <v>129</v>
      </c>
      <c r="H593">
        <v>1400</v>
      </c>
      <c r="I593" t="s">
        <v>63</v>
      </c>
      <c r="J593">
        <v>1</v>
      </c>
      <c r="K593">
        <v>23.16</v>
      </c>
      <c r="L593">
        <v>1</v>
      </c>
      <c r="M593">
        <v>7</v>
      </c>
      <c r="N593">
        <v>25</v>
      </c>
      <c r="O593" t="s">
        <v>429</v>
      </c>
      <c r="P593">
        <v>1081</v>
      </c>
    </row>
    <row r="594" spans="1:16" x14ac:dyDescent="0.25">
      <c r="A594" t="s">
        <v>126</v>
      </c>
      <c r="B594" t="s">
        <v>149</v>
      </c>
      <c r="C594">
        <v>11</v>
      </c>
      <c r="D594">
        <v>6</v>
      </c>
      <c r="E594" t="s">
        <v>421</v>
      </c>
      <c r="F594">
        <v>3</v>
      </c>
      <c r="G594">
        <v>135</v>
      </c>
      <c r="H594">
        <v>1200</v>
      </c>
      <c r="I594" t="s">
        <v>63</v>
      </c>
      <c r="J594">
        <v>1</v>
      </c>
      <c r="K594">
        <v>10.73</v>
      </c>
      <c r="L594">
        <v>11</v>
      </c>
      <c r="M594">
        <v>6</v>
      </c>
      <c r="N594">
        <v>25</v>
      </c>
      <c r="O594" t="s">
        <v>455</v>
      </c>
      <c r="P594">
        <v>1085</v>
      </c>
    </row>
    <row r="595" spans="1:16" x14ac:dyDescent="0.25">
      <c r="A595" t="s">
        <v>126</v>
      </c>
      <c r="B595" t="s">
        <v>149</v>
      </c>
      <c r="C595">
        <v>10</v>
      </c>
      <c r="D595">
        <v>3</v>
      </c>
      <c r="E595" t="s">
        <v>422</v>
      </c>
      <c r="F595">
        <v>5</v>
      </c>
      <c r="G595">
        <v>132</v>
      </c>
      <c r="H595">
        <v>1200</v>
      </c>
      <c r="I595" t="s">
        <v>316</v>
      </c>
      <c r="J595">
        <v>1</v>
      </c>
      <c r="K595">
        <v>10.09</v>
      </c>
      <c r="L595">
        <v>14</v>
      </c>
      <c r="M595">
        <v>5</v>
      </c>
      <c r="N595">
        <v>25</v>
      </c>
      <c r="O595" t="s">
        <v>455</v>
      </c>
      <c r="P595">
        <v>1066</v>
      </c>
    </row>
    <row r="596" spans="1:16" x14ac:dyDescent="0.25">
      <c r="A596" t="s">
        <v>126</v>
      </c>
      <c r="B596" t="s">
        <v>149</v>
      </c>
      <c r="C596">
        <v>9.9</v>
      </c>
      <c r="D596">
        <v>7</v>
      </c>
      <c r="E596" t="s">
        <v>422</v>
      </c>
      <c r="F596">
        <v>3</v>
      </c>
      <c r="G596">
        <v>134</v>
      </c>
      <c r="H596">
        <v>1200</v>
      </c>
      <c r="I596" t="s">
        <v>63</v>
      </c>
      <c r="J596">
        <v>1</v>
      </c>
      <c r="K596">
        <v>10.210000000000001</v>
      </c>
      <c r="L596">
        <v>16</v>
      </c>
      <c r="M596">
        <v>4</v>
      </c>
      <c r="N596">
        <v>25</v>
      </c>
      <c r="O596" t="s">
        <v>455</v>
      </c>
      <c r="P596">
        <v>1059</v>
      </c>
    </row>
    <row r="597" spans="1:16" x14ac:dyDescent="0.25">
      <c r="A597" t="s">
        <v>126</v>
      </c>
      <c r="B597" t="s">
        <v>149</v>
      </c>
      <c r="C597">
        <v>12</v>
      </c>
      <c r="D597">
        <v>6</v>
      </c>
      <c r="E597" t="s">
        <v>422</v>
      </c>
      <c r="F597">
        <v>3</v>
      </c>
      <c r="G597">
        <v>120</v>
      </c>
      <c r="H597">
        <v>1200</v>
      </c>
      <c r="I597" t="s">
        <v>63</v>
      </c>
      <c r="J597">
        <v>1</v>
      </c>
      <c r="K597">
        <v>10.71</v>
      </c>
      <c r="L597">
        <v>15</v>
      </c>
      <c r="M597">
        <v>3</v>
      </c>
      <c r="N597">
        <v>25</v>
      </c>
      <c r="O597" t="s">
        <v>441</v>
      </c>
      <c r="P597">
        <v>1066</v>
      </c>
    </row>
    <row r="598" spans="1:16" x14ac:dyDescent="0.25">
      <c r="A598" t="s">
        <v>126</v>
      </c>
      <c r="B598" t="s">
        <v>149</v>
      </c>
      <c r="C598">
        <v>11</v>
      </c>
      <c r="D598">
        <v>8</v>
      </c>
      <c r="E598" t="s">
        <v>423</v>
      </c>
      <c r="F598">
        <v>7</v>
      </c>
      <c r="G598">
        <v>122</v>
      </c>
      <c r="H598">
        <v>1000</v>
      </c>
      <c r="I598" t="s">
        <v>63</v>
      </c>
      <c r="J598">
        <v>0</v>
      </c>
      <c r="K598">
        <v>56.8</v>
      </c>
      <c r="L598">
        <v>16</v>
      </c>
      <c r="M598">
        <v>2</v>
      </c>
      <c r="N598">
        <v>25</v>
      </c>
      <c r="O598" t="s">
        <v>441</v>
      </c>
      <c r="P598">
        <v>1063</v>
      </c>
    </row>
    <row r="599" spans="1:16" x14ac:dyDescent="0.25">
      <c r="A599" t="s">
        <v>126</v>
      </c>
      <c r="B599" t="s">
        <v>149</v>
      </c>
      <c r="C599">
        <v>17</v>
      </c>
      <c r="D599">
        <v>5</v>
      </c>
      <c r="E599" t="s">
        <v>423</v>
      </c>
      <c r="F599">
        <v>10</v>
      </c>
      <c r="G599">
        <v>120</v>
      </c>
      <c r="H599">
        <v>1000</v>
      </c>
      <c r="I599" t="s">
        <v>150</v>
      </c>
      <c r="J599">
        <v>0</v>
      </c>
      <c r="K599">
        <v>57.83</v>
      </c>
      <c r="L599">
        <v>26</v>
      </c>
      <c r="M599">
        <v>1</v>
      </c>
      <c r="N599">
        <v>25</v>
      </c>
      <c r="O599" t="s">
        <v>539</v>
      </c>
      <c r="P599">
        <v>1049</v>
      </c>
    </row>
    <row r="600" spans="1:16" x14ac:dyDescent="0.25">
      <c r="A600" t="s">
        <v>126</v>
      </c>
      <c r="B600" t="s">
        <v>149</v>
      </c>
      <c r="C600">
        <v>19</v>
      </c>
      <c r="D600">
        <v>5</v>
      </c>
      <c r="E600" t="s">
        <v>422</v>
      </c>
      <c r="F600">
        <v>5</v>
      </c>
      <c r="G600">
        <v>121</v>
      </c>
      <c r="H600">
        <v>1200</v>
      </c>
      <c r="I600" t="s">
        <v>150</v>
      </c>
      <c r="J600">
        <v>1</v>
      </c>
      <c r="K600">
        <v>9.9499999999999993</v>
      </c>
      <c r="L600">
        <v>1</v>
      </c>
      <c r="M600">
        <v>1</v>
      </c>
      <c r="N600">
        <v>25</v>
      </c>
      <c r="O600" t="s">
        <v>429</v>
      </c>
      <c r="P600">
        <v>1055</v>
      </c>
    </row>
    <row r="601" spans="1:16" x14ac:dyDescent="0.25">
      <c r="A601" t="s">
        <v>126</v>
      </c>
      <c r="B601" t="s">
        <v>149</v>
      </c>
      <c r="C601">
        <v>80</v>
      </c>
      <c r="D601">
        <v>6</v>
      </c>
      <c r="E601" t="s">
        <v>423</v>
      </c>
      <c r="F601">
        <v>11</v>
      </c>
      <c r="G601">
        <v>119</v>
      </c>
      <c r="H601">
        <v>1200</v>
      </c>
      <c r="I601" t="s">
        <v>150</v>
      </c>
      <c r="J601">
        <v>1</v>
      </c>
      <c r="K601">
        <v>9.76</v>
      </c>
      <c r="L601">
        <v>22</v>
      </c>
      <c r="M601">
        <v>12</v>
      </c>
      <c r="N601">
        <v>24</v>
      </c>
      <c r="O601" t="s">
        <v>539</v>
      </c>
      <c r="P601">
        <v>1049</v>
      </c>
    </row>
    <row r="602" spans="1:16" x14ac:dyDescent="0.25">
      <c r="A602" t="s">
        <v>126</v>
      </c>
      <c r="B602" t="s">
        <v>152</v>
      </c>
      <c r="C602">
        <v>21</v>
      </c>
      <c r="D602">
        <v>5</v>
      </c>
      <c r="E602" t="s">
        <v>420</v>
      </c>
      <c r="F602">
        <v>8</v>
      </c>
      <c r="G602">
        <v>122</v>
      </c>
      <c r="H602">
        <v>1000</v>
      </c>
      <c r="I602" t="s">
        <v>101</v>
      </c>
      <c r="J602">
        <v>0</v>
      </c>
      <c r="K602">
        <v>56.65</v>
      </c>
      <c r="L602">
        <v>7</v>
      </c>
      <c r="M602">
        <v>9</v>
      </c>
      <c r="N602">
        <v>25</v>
      </c>
      <c r="O602" t="s">
        <v>434</v>
      </c>
      <c r="P602">
        <v>1029</v>
      </c>
    </row>
    <row r="603" spans="1:16" x14ac:dyDescent="0.25">
      <c r="A603" t="s">
        <v>126</v>
      </c>
      <c r="B603" t="s">
        <v>152</v>
      </c>
      <c r="C603">
        <v>34</v>
      </c>
      <c r="D603">
        <v>4</v>
      </c>
      <c r="E603" t="s">
        <v>421</v>
      </c>
      <c r="F603">
        <v>8</v>
      </c>
      <c r="G603">
        <v>131</v>
      </c>
      <c r="H603">
        <v>1000</v>
      </c>
      <c r="I603" t="s">
        <v>101</v>
      </c>
      <c r="J603">
        <v>0</v>
      </c>
      <c r="K603">
        <v>56.81</v>
      </c>
      <c r="L603">
        <v>1</v>
      </c>
      <c r="M603">
        <v>7</v>
      </c>
      <c r="N603">
        <v>25</v>
      </c>
      <c r="O603" t="s">
        <v>429</v>
      </c>
      <c r="P603">
        <v>1029</v>
      </c>
    </row>
    <row r="604" spans="1:16" x14ac:dyDescent="0.25">
      <c r="A604" t="s">
        <v>126</v>
      </c>
      <c r="B604" t="s">
        <v>152</v>
      </c>
      <c r="C604">
        <v>5.6</v>
      </c>
      <c r="D604">
        <v>8</v>
      </c>
      <c r="E604" t="s">
        <v>421</v>
      </c>
      <c r="F604">
        <v>5</v>
      </c>
      <c r="G604">
        <v>129</v>
      </c>
      <c r="H604">
        <v>1200</v>
      </c>
      <c r="I604" t="s">
        <v>19</v>
      </c>
      <c r="J604">
        <v>1</v>
      </c>
      <c r="K604">
        <v>11.51</v>
      </c>
      <c r="L604">
        <v>4</v>
      </c>
      <c r="M604">
        <v>6</v>
      </c>
      <c r="N604">
        <v>25</v>
      </c>
      <c r="O604" t="s">
        <v>450</v>
      </c>
      <c r="P604">
        <v>1036</v>
      </c>
    </row>
    <row r="605" spans="1:16" x14ac:dyDescent="0.25">
      <c r="A605" t="s">
        <v>126</v>
      </c>
      <c r="B605" t="s">
        <v>152</v>
      </c>
      <c r="C605">
        <v>5.9</v>
      </c>
      <c r="D605">
        <v>6</v>
      </c>
      <c r="E605" t="s">
        <v>421</v>
      </c>
      <c r="F605">
        <v>3</v>
      </c>
      <c r="G605">
        <v>128</v>
      </c>
      <c r="H605">
        <v>1200</v>
      </c>
      <c r="I605" t="s">
        <v>53</v>
      </c>
      <c r="J605">
        <v>1</v>
      </c>
      <c r="K605">
        <v>10.57</v>
      </c>
      <c r="L605">
        <v>14</v>
      </c>
      <c r="M605">
        <v>5</v>
      </c>
      <c r="N605">
        <v>25</v>
      </c>
      <c r="O605" t="s">
        <v>455</v>
      </c>
      <c r="P605">
        <v>1038</v>
      </c>
    </row>
    <row r="606" spans="1:16" x14ac:dyDescent="0.25">
      <c r="A606" t="s">
        <v>126</v>
      </c>
      <c r="B606" t="s">
        <v>152</v>
      </c>
      <c r="C606">
        <v>28</v>
      </c>
      <c r="D606">
        <v>2</v>
      </c>
      <c r="E606" t="s">
        <v>420</v>
      </c>
      <c r="F606">
        <v>6</v>
      </c>
      <c r="G606">
        <v>128</v>
      </c>
      <c r="H606">
        <v>1200</v>
      </c>
      <c r="I606" t="s">
        <v>101</v>
      </c>
      <c r="J606">
        <v>1</v>
      </c>
      <c r="K606">
        <v>9.91</v>
      </c>
      <c r="L606">
        <v>9</v>
      </c>
      <c r="M606">
        <v>4</v>
      </c>
      <c r="N606">
        <v>25</v>
      </c>
      <c r="O606" t="s">
        <v>450</v>
      </c>
      <c r="P606">
        <v>1031</v>
      </c>
    </row>
    <row r="607" spans="1:16" x14ac:dyDescent="0.25">
      <c r="A607" t="s">
        <v>126</v>
      </c>
      <c r="B607" t="s">
        <v>152</v>
      </c>
      <c r="C607">
        <v>24</v>
      </c>
      <c r="D607">
        <v>9</v>
      </c>
      <c r="E607" t="s">
        <v>422</v>
      </c>
      <c r="F607">
        <v>9</v>
      </c>
      <c r="G607">
        <v>130</v>
      </c>
      <c r="H607">
        <v>1200</v>
      </c>
      <c r="I607" t="s">
        <v>693</v>
      </c>
      <c r="J607">
        <v>1</v>
      </c>
      <c r="K607">
        <v>10.26</v>
      </c>
      <c r="L607">
        <v>19</v>
      </c>
      <c r="M607">
        <v>3</v>
      </c>
      <c r="N607">
        <v>25</v>
      </c>
      <c r="O607" t="s">
        <v>455</v>
      </c>
      <c r="P607">
        <v>1034</v>
      </c>
    </row>
    <row r="608" spans="1:16" x14ac:dyDescent="0.25">
      <c r="A608" t="s">
        <v>126</v>
      </c>
      <c r="B608" t="s">
        <v>152</v>
      </c>
      <c r="C608">
        <v>74</v>
      </c>
      <c r="D608">
        <v>5</v>
      </c>
      <c r="E608" t="s">
        <v>422</v>
      </c>
      <c r="F608">
        <v>7</v>
      </c>
      <c r="G608">
        <v>130</v>
      </c>
      <c r="H608">
        <v>1200</v>
      </c>
      <c r="I608" t="s">
        <v>693</v>
      </c>
      <c r="J608">
        <v>1</v>
      </c>
      <c r="K608">
        <v>10.130000000000001</v>
      </c>
      <c r="L608">
        <v>19</v>
      </c>
      <c r="M608">
        <v>2</v>
      </c>
      <c r="N608">
        <v>25</v>
      </c>
      <c r="O608" t="s">
        <v>455</v>
      </c>
      <c r="P608">
        <v>1033</v>
      </c>
    </row>
    <row r="609" spans="1:16" x14ac:dyDescent="0.25">
      <c r="A609" t="s">
        <v>126</v>
      </c>
      <c r="B609" t="s">
        <v>152</v>
      </c>
      <c r="C609">
        <v>13</v>
      </c>
      <c r="D609">
        <v>11</v>
      </c>
      <c r="E609" t="s">
        <v>423</v>
      </c>
      <c r="F609">
        <v>8</v>
      </c>
      <c r="G609">
        <v>132</v>
      </c>
      <c r="H609">
        <v>1200</v>
      </c>
      <c r="I609" t="s">
        <v>150</v>
      </c>
      <c r="J609">
        <v>1</v>
      </c>
      <c r="K609">
        <v>10.8</v>
      </c>
      <c r="L609">
        <v>22</v>
      </c>
      <c r="M609">
        <v>1</v>
      </c>
      <c r="N609">
        <v>25</v>
      </c>
      <c r="O609" t="s">
        <v>461</v>
      </c>
      <c r="P609">
        <v>1038</v>
      </c>
    </row>
    <row r="610" spans="1:16" x14ac:dyDescent="0.25">
      <c r="A610" t="s">
        <v>126</v>
      </c>
      <c r="B610" t="s">
        <v>152</v>
      </c>
      <c r="C610">
        <v>113</v>
      </c>
      <c r="D610">
        <v>4</v>
      </c>
      <c r="E610" t="s">
        <v>422</v>
      </c>
      <c r="F610">
        <v>9</v>
      </c>
      <c r="G610">
        <v>134</v>
      </c>
      <c r="H610">
        <v>1000</v>
      </c>
      <c r="I610" t="s">
        <v>150</v>
      </c>
      <c r="J610">
        <v>0</v>
      </c>
      <c r="K610">
        <v>57.55</v>
      </c>
      <c r="L610">
        <v>26</v>
      </c>
      <c r="M610">
        <v>12</v>
      </c>
      <c r="N610">
        <v>24</v>
      </c>
      <c r="O610" t="s">
        <v>445</v>
      </c>
      <c r="P610">
        <v>1041</v>
      </c>
    </row>
    <row r="611" spans="1:16" x14ac:dyDescent="0.25">
      <c r="A611" t="s">
        <v>126</v>
      </c>
      <c r="B611" t="s">
        <v>152</v>
      </c>
      <c r="C611">
        <v>204</v>
      </c>
      <c r="D611">
        <v>14</v>
      </c>
      <c r="E611" t="s">
        <v>420</v>
      </c>
      <c r="F611">
        <v>13</v>
      </c>
      <c r="G611">
        <v>122</v>
      </c>
      <c r="H611">
        <v>1200</v>
      </c>
      <c r="I611" t="s">
        <v>53</v>
      </c>
      <c r="J611">
        <v>1</v>
      </c>
      <c r="K611">
        <v>12.86</v>
      </c>
      <c r="L611">
        <v>1</v>
      </c>
      <c r="M611">
        <v>7</v>
      </c>
      <c r="N611">
        <v>24</v>
      </c>
      <c r="O611" t="s">
        <v>518</v>
      </c>
      <c r="P611">
        <v>1050</v>
      </c>
    </row>
    <row r="612" spans="1:16" x14ac:dyDescent="0.25">
      <c r="A612" t="s">
        <v>126</v>
      </c>
      <c r="B612" t="s">
        <v>152</v>
      </c>
      <c r="C612">
        <v>124</v>
      </c>
      <c r="D612">
        <v>12</v>
      </c>
      <c r="E612" t="s">
        <v>420</v>
      </c>
      <c r="F612">
        <v>8</v>
      </c>
      <c r="G612">
        <v>120</v>
      </c>
      <c r="H612">
        <v>1400</v>
      </c>
      <c r="I612" t="s">
        <v>150</v>
      </c>
      <c r="J612">
        <v>1</v>
      </c>
      <c r="K612">
        <v>24.3</v>
      </c>
      <c r="L612">
        <v>8</v>
      </c>
      <c r="M612">
        <v>6</v>
      </c>
      <c r="N612">
        <v>24</v>
      </c>
      <c r="O612" t="s">
        <v>429</v>
      </c>
      <c r="P612">
        <v>1058</v>
      </c>
    </row>
    <row r="613" spans="1:16" x14ac:dyDescent="0.25">
      <c r="A613" t="s">
        <v>126</v>
      </c>
      <c r="B613" t="s">
        <v>152</v>
      </c>
      <c r="C613">
        <v>144</v>
      </c>
      <c r="D613">
        <v>14</v>
      </c>
      <c r="E613" t="s">
        <v>421</v>
      </c>
      <c r="F613">
        <v>13</v>
      </c>
      <c r="G613">
        <v>120</v>
      </c>
      <c r="H613">
        <v>1400</v>
      </c>
      <c r="I613" t="s">
        <v>150</v>
      </c>
      <c r="J613">
        <v>1</v>
      </c>
      <c r="K613">
        <v>25.14</v>
      </c>
      <c r="L613">
        <v>19</v>
      </c>
      <c r="M613">
        <v>5</v>
      </c>
      <c r="N613">
        <v>24</v>
      </c>
      <c r="O613" t="s">
        <v>441</v>
      </c>
      <c r="P613">
        <v>1056</v>
      </c>
    </row>
    <row r="614" spans="1:16" x14ac:dyDescent="0.25">
      <c r="A614" t="s">
        <v>126</v>
      </c>
      <c r="B614" t="s">
        <v>155</v>
      </c>
      <c r="C614">
        <v>13</v>
      </c>
      <c r="D614">
        <v>9</v>
      </c>
      <c r="E614" t="s">
        <v>420</v>
      </c>
      <c r="F614">
        <v>6</v>
      </c>
      <c r="G614">
        <v>123</v>
      </c>
      <c r="H614">
        <v>1200</v>
      </c>
      <c r="I614" t="s">
        <v>58</v>
      </c>
      <c r="J614">
        <v>1</v>
      </c>
      <c r="K614">
        <v>10.56</v>
      </c>
      <c r="L614">
        <v>17</v>
      </c>
      <c r="M614">
        <v>9</v>
      </c>
      <c r="N614">
        <v>25</v>
      </c>
      <c r="O614" t="s">
        <v>455</v>
      </c>
      <c r="P614">
        <v>1089</v>
      </c>
    </row>
    <row r="615" spans="1:16" x14ac:dyDescent="0.25">
      <c r="A615" t="s">
        <v>126</v>
      </c>
      <c r="B615" t="s">
        <v>155</v>
      </c>
      <c r="C615">
        <v>13</v>
      </c>
      <c r="D615">
        <v>7</v>
      </c>
      <c r="E615" t="s">
        <v>420</v>
      </c>
      <c r="F615">
        <v>3</v>
      </c>
      <c r="G615">
        <v>125</v>
      </c>
      <c r="H615">
        <v>1200</v>
      </c>
      <c r="I615" t="s">
        <v>84</v>
      </c>
      <c r="J615">
        <v>1</v>
      </c>
      <c r="K615">
        <v>10.38</v>
      </c>
      <c r="L615">
        <v>19</v>
      </c>
      <c r="M615">
        <v>2</v>
      </c>
      <c r="N615">
        <v>25</v>
      </c>
      <c r="O615" t="s">
        <v>455</v>
      </c>
      <c r="P615">
        <v>1067</v>
      </c>
    </row>
    <row r="616" spans="1:16" x14ac:dyDescent="0.25">
      <c r="A616" t="s">
        <v>126</v>
      </c>
      <c r="B616" t="s">
        <v>155</v>
      </c>
      <c r="C616">
        <v>18</v>
      </c>
      <c r="D616">
        <v>9</v>
      </c>
      <c r="E616" t="s">
        <v>421</v>
      </c>
      <c r="F616">
        <v>3</v>
      </c>
      <c r="G616">
        <v>127</v>
      </c>
      <c r="H616">
        <v>1000</v>
      </c>
      <c r="I616" t="s">
        <v>58</v>
      </c>
      <c r="J616">
        <v>0</v>
      </c>
      <c r="K616">
        <v>58.29</v>
      </c>
      <c r="L616">
        <v>26</v>
      </c>
      <c r="M616">
        <v>1</v>
      </c>
      <c r="N616">
        <v>25</v>
      </c>
      <c r="O616" t="s">
        <v>539</v>
      </c>
      <c r="P616">
        <v>1071</v>
      </c>
    </row>
    <row r="617" spans="1:16" x14ac:dyDescent="0.25">
      <c r="A617" t="s">
        <v>126</v>
      </c>
      <c r="B617" t="s">
        <v>155</v>
      </c>
      <c r="C617">
        <v>6.1</v>
      </c>
      <c r="D617">
        <v>6</v>
      </c>
      <c r="E617" t="s">
        <v>421</v>
      </c>
      <c r="F617">
        <v>8</v>
      </c>
      <c r="G617">
        <v>125</v>
      </c>
      <c r="H617">
        <v>1000</v>
      </c>
      <c r="I617" t="s">
        <v>58</v>
      </c>
      <c r="J617">
        <v>0</v>
      </c>
      <c r="K617">
        <v>56.82</v>
      </c>
      <c r="L617">
        <v>15</v>
      </c>
      <c r="M617">
        <v>12</v>
      </c>
      <c r="N617">
        <v>24</v>
      </c>
      <c r="O617" t="s">
        <v>441</v>
      </c>
      <c r="P617">
        <v>1074</v>
      </c>
    </row>
    <row r="618" spans="1:16" x14ac:dyDescent="0.25">
      <c r="A618" t="s">
        <v>126</v>
      </c>
      <c r="B618" t="s">
        <v>158</v>
      </c>
      <c r="C618">
        <v>4.0999999999999996</v>
      </c>
      <c r="D618">
        <v>1</v>
      </c>
      <c r="E618" t="s">
        <v>420</v>
      </c>
      <c r="F618">
        <v>3</v>
      </c>
      <c r="G618">
        <v>128</v>
      </c>
      <c r="H618">
        <v>1000</v>
      </c>
      <c r="I618" t="s">
        <v>524</v>
      </c>
      <c r="J618">
        <v>0</v>
      </c>
      <c r="K618">
        <v>57.08</v>
      </c>
      <c r="L618">
        <v>17</v>
      </c>
      <c r="M618">
        <v>9</v>
      </c>
      <c r="N618">
        <v>25</v>
      </c>
      <c r="O618" t="s">
        <v>455</v>
      </c>
      <c r="P618">
        <v>1097</v>
      </c>
    </row>
    <row r="619" spans="1:16" x14ac:dyDescent="0.25">
      <c r="A619" t="s">
        <v>126</v>
      </c>
      <c r="B619" t="s">
        <v>158</v>
      </c>
      <c r="C619">
        <v>14</v>
      </c>
      <c r="D619">
        <v>5</v>
      </c>
      <c r="E619" t="s">
        <v>420</v>
      </c>
      <c r="F619">
        <v>12</v>
      </c>
      <c r="G619">
        <v>115</v>
      </c>
      <c r="H619">
        <v>1200</v>
      </c>
      <c r="I619" t="s">
        <v>116</v>
      </c>
      <c r="J619">
        <v>1</v>
      </c>
      <c r="K619">
        <v>9.5500000000000007</v>
      </c>
      <c r="L619">
        <v>26</v>
      </c>
      <c r="M619">
        <v>3</v>
      </c>
      <c r="N619">
        <v>25</v>
      </c>
      <c r="O619" t="s">
        <v>467</v>
      </c>
      <c r="P619">
        <v>1107</v>
      </c>
    </row>
    <row r="620" spans="1:16" x14ac:dyDescent="0.25">
      <c r="A620" t="s">
        <v>126</v>
      </c>
      <c r="B620" t="s">
        <v>158</v>
      </c>
      <c r="C620">
        <v>4</v>
      </c>
      <c r="D620">
        <v>4</v>
      </c>
      <c r="E620" t="s">
        <v>420</v>
      </c>
      <c r="F620">
        <v>3</v>
      </c>
      <c r="G620">
        <v>119</v>
      </c>
      <c r="H620">
        <v>1200</v>
      </c>
      <c r="I620" t="s">
        <v>101</v>
      </c>
      <c r="J620">
        <v>1</v>
      </c>
      <c r="K620">
        <v>10.3</v>
      </c>
      <c r="L620">
        <v>5</v>
      </c>
      <c r="M620">
        <v>3</v>
      </c>
      <c r="N620">
        <v>25</v>
      </c>
      <c r="O620" t="s">
        <v>445</v>
      </c>
      <c r="P620">
        <v>1090</v>
      </c>
    </row>
    <row r="621" spans="1:16" x14ac:dyDescent="0.25">
      <c r="A621" t="s">
        <v>126</v>
      </c>
      <c r="B621" t="s">
        <v>158</v>
      </c>
      <c r="C621">
        <v>24</v>
      </c>
      <c r="D621">
        <v>6</v>
      </c>
      <c r="E621" t="s">
        <v>421</v>
      </c>
      <c r="F621">
        <v>10</v>
      </c>
      <c r="G621">
        <v>119</v>
      </c>
      <c r="H621">
        <v>1200</v>
      </c>
      <c r="I621" t="s">
        <v>316</v>
      </c>
      <c r="J621">
        <v>1</v>
      </c>
      <c r="K621">
        <v>11.35</v>
      </c>
      <c r="L621">
        <v>12</v>
      </c>
      <c r="M621">
        <v>2</v>
      </c>
      <c r="N621">
        <v>25</v>
      </c>
      <c r="O621" t="s">
        <v>467</v>
      </c>
      <c r="P621">
        <v>1087</v>
      </c>
    </row>
    <row r="622" spans="1:16" x14ac:dyDescent="0.25">
      <c r="A622" t="s">
        <v>126</v>
      </c>
      <c r="B622" t="s">
        <v>158</v>
      </c>
      <c r="C622">
        <v>72</v>
      </c>
      <c r="D622">
        <v>8</v>
      </c>
      <c r="E622" t="s">
        <v>421</v>
      </c>
      <c r="F622">
        <v>5</v>
      </c>
      <c r="G622">
        <v>120</v>
      </c>
      <c r="H622">
        <v>1000</v>
      </c>
      <c r="I622" t="s">
        <v>84</v>
      </c>
      <c r="J622">
        <v>0</v>
      </c>
      <c r="K622">
        <v>58.02</v>
      </c>
      <c r="L622">
        <v>26</v>
      </c>
      <c r="M622">
        <v>1</v>
      </c>
      <c r="N622">
        <v>25</v>
      </c>
      <c r="O622" t="s">
        <v>539</v>
      </c>
      <c r="P622">
        <v>1098</v>
      </c>
    </row>
    <row r="623" spans="1:16" x14ac:dyDescent="0.25">
      <c r="A623" t="s">
        <v>126</v>
      </c>
      <c r="B623" t="s">
        <v>158</v>
      </c>
      <c r="C623">
        <v>11</v>
      </c>
      <c r="D623">
        <v>3</v>
      </c>
      <c r="E623" t="s">
        <v>420</v>
      </c>
      <c r="F623">
        <v>7</v>
      </c>
      <c r="G623">
        <v>122</v>
      </c>
      <c r="H623">
        <v>1200</v>
      </c>
      <c r="I623" t="s">
        <v>101</v>
      </c>
      <c r="J623">
        <v>1</v>
      </c>
      <c r="K623">
        <v>10.39</v>
      </c>
      <c r="L623">
        <v>15</v>
      </c>
      <c r="M623">
        <v>1</v>
      </c>
      <c r="N623">
        <v>25</v>
      </c>
      <c r="O623" t="s">
        <v>455</v>
      </c>
      <c r="P623">
        <v>1116</v>
      </c>
    </row>
    <row r="624" spans="1:16" x14ac:dyDescent="0.25">
      <c r="A624" t="s">
        <v>126</v>
      </c>
      <c r="B624" t="s">
        <v>158</v>
      </c>
      <c r="C624">
        <v>32</v>
      </c>
      <c r="D624">
        <v>5</v>
      </c>
      <c r="E624" t="s">
        <v>421</v>
      </c>
      <c r="F624">
        <v>7</v>
      </c>
      <c r="G624">
        <v>123</v>
      </c>
      <c r="H624">
        <v>1000</v>
      </c>
      <c r="I624" t="s">
        <v>393</v>
      </c>
      <c r="J624">
        <v>0</v>
      </c>
      <c r="K624">
        <v>57.54</v>
      </c>
      <c r="L624">
        <v>4</v>
      </c>
      <c r="M624">
        <v>12</v>
      </c>
      <c r="N624">
        <v>24</v>
      </c>
      <c r="O624" t="s">
        <v>450</v>
      </c>
      <c r="P624">
        <v>1103</v>
      </c>
    </row>
    <row r="625" spans="1:16" x14ac:dyDescent="0.25">
      <c r="A625" t="s">
        <v>126</v>
      </c>
      <c r="B625" t="s">
        <v>158</v>
      </c>
      <c r="C625">
        <v>8.9</v>
      </c>
      <c r="D625">
        <v>10</v>
      </c>
      <c r="E625" t="s">
        <v>421</v>
      </c>
      <c r="F625">
        <v>2</v>
      </c>
      <c r="G625">
        <v>124</v>
      </c>
      <c r="H625">
        <v>1000</v>
      </c>
      <c r="I625" t="s">
        <v>38</v>
      </c>
      <c r="J625">
        <v>0</v>
      </c>
      <c r="K625">
        <v>57.75</v>
      </c>
      <c r="L625">
        <v>13</v>
      </c>
      <c r="M625">
        <v>11</v>
      </c>
      <c r="N625">
        <v>24</v>
      </c>
      <c r="O625" t="s">
        <v>455</v>
      </c>
      <c r="P625">
        <v>1099</v>
      </c>
    </row>
    <row r="626" spans="1:16" x14ac:dyDescent="0.25">
      <c r="A626" t="s">
        <v>126</v>
      </c>
      <c r="B626" t="s">
        <v>158</v>
      </c>
      <c r="C626">
        <v>6.7</v>
      </c>
      <c r="D626">
        <v>3</v>
      </c>
      <c r="E626" t="s">
        <v>421</v>
      </c>
      <c r="F626">
        <v>1</v>
      </c>
      <c r="G626">
        <v>124</v>
      </c>
      <c r="H626">
        <v>1000</v>
      </c>
      <c r="I626" t="s">
        <v>101</v>
      </c>
      <c r="J626">
        <v>0</v>
      </c>
      <c r="K626">
        <v>57.44</v>
      </c>
      <c r="L626">
        <v>16</v>
      </c>
      <c r="M626">
        <v>10</v>
      </c>
      <c r="N626">
        <v>24</v>
      </c>
      <c r="O626" t="s">
        <v>455</v>
      </c>
      <c r="P626">
        <v>1087</v>
      </c>
    </row>
    <row r="627" spans="1:16" x14ac:dyDescent="0.25">
      <c r="A627" t="s">
        <v>126</v>
      </c>
      <c r="B627" t="s">
        <v>158</v>
      </c>
      <c r="C627">
        <v>39</v>
      </c>
      <c r="D627">
        <v>10</v>
      </c>
      <c r="E627" t="s">
        <v>422</v>
      </c>
      <c r="F627">
        <v>6</v>
      </c>
      <c r="G627">
        <v>128</v>
      </c>
      <c r="H627">
        <v>1200</v>
      </c>
      <c r="I627" t="s">
        <v>38</v>
      </c>
      <c r="J627">
        <v>1</v>
      </c>
      <c r="K627">
        <v>11.73</v>
      </c>
      <c r="L627">
        <v>17</v>
      </c>
      <c r="M627">
        <v>4</v>
      </c>
      <c r="N627">
        <v>24</v>
      </c>
      <c r="O627" t="s">
        <v>461</v>
      </c>
      <c r="P627">
        <v>1068</v>
      </c>
    </row>
    <row r="628" spans="1:16" x14ac:dyDescent="0.25">
      <c r="A628" t="s">
        <v>126</v>
      </c>
      <c r="B628" t="s">
        <v>158</v>
      </c>
      <c r="C628">
        <v>102</v>
      </c>
      <c r="D628">
        <v>12</v>
      </c>
      <c r="E628" t="s">
        <v>422</v>
      </c>
      <c r="F628">
        <v>13</v>
      </c>
      <c r="G628">
        <v>127</v>
      </c>
      <c r="H628">
        <v>1200</v>
      </c>
      <c r="I628" t="s">
        <v>399</v>
      </c>
      <c r="J628">
        <v>1</v>
      </c>
      <c r="K628">
        <v>10.220000000000001</v>
      </c>
      <c r="L628">
        <v>24</v>
      </c>
      <c r="M628">
        <v>3</v>
      </c>
      <c r="N628">
        <v>24</v>
      </c>
      <c r="O628" t="s">
        <v>434</v>
      </c>
      <c r="P628">
        <v>1083</v>
      </c>
    </row>
    <row r="629" spans="1:16" x14ac:dyDescent="0.25">
      <c r="A629" t="s">
        <v>126</v>
      </c>
      <c r="B629" t="s">
        <v>162</v>
      </c>
      <c r="C629">
        <v>8.6</v>
      </c>
      <c r="D629">
        <v>11</v>
      </c>
      <c r="E629" t="s">
        <v>421</v>
      </c>
      <c r="F629">
        <v>11</v>
      </c>
      <c r="G629">
        <v>121</v>
      </c>
      <c r="H629">
        <v>1200</v>
      </c>
      <c r="I629" t="s">
        <v>63</v>
      </c>
      <c r="J629">
        <v>1</v>
      </c>
      <c r="K629">
        <v>10.71</v>
      </c>
      <c r="L629">
        <v>17</v>
      </c>
      <c r="M629">
        <v>9</v>
      </c>
      <c r="N629">
        <v>25</v>
      </c>
      <c r="O629" t="s">
        <v>455</v>
      </c>
      <c r="P629">
        <v>1018</v>
      </c>
    </row>
    <row r="630" spans="1:16" x14ac:dyDescent="0.25">
      <c r="A630" t="s">
        <v>126</v>
      </c>
      <c r="B630" t="s">
        <v>162</v>
      </c>
      <c r="C630">
        <v>4.0999999999999996</v>
      </c>
      <c r="D630">
        <v>3</v>
      </c>
      <c r="E630" t="s">
        <v>420</v>
      </c>
      <c r="F630">
        <v>7</v>
      </c>
      <c r="G630">
        <v>122</v>
      </c>
      <c r="H630">
        <v>1200</v>
      </c>
      <c r="I630" t="s">
        <v>19</v>
      </c>
      <c r="J630">
        <v>1</v>
      </c>
      <c r="K630">
        <v>10.07</v>
      </c>
      <c r="L630">
        <v>9</v>
      </c>
      <c r="M630">
        <v>7</v>
      </c>
      <c r="N630">
        <v>25</v>
      </c>
      <c r="O630" t="s">
        <v>450</v>
      </c>
      <c r="P630">
        <v>1026</v>
      </c>
    </row>
    <row r="631" spans="1:16" x14ac:dyDescent="0.25">
      <c r="A631" t="s">
        <v>126</v>
      </c>
      <c r="B631" t="s">
        <v>162</v>
      </c>
      <c r="C631">
        <v>28</v>
      </c>
      <c r="D631">
        <v>7</v>
      </c>
      <c r="E631" t="s">
        <v>420</v>
      </c>
      <c r="F631">
        <v>11</v>
      </c>
      <c r="G631">
        <v>124</v>
      </c>
      <c r="H631">
        <v>1650</v>
      </c>
      <c r="I631" t="s">
        <v>693</v>
      </c>
      <c r="J631">
        <v>1</v>
      </c>
      <c r="K631">
        <v>39.89</v>
      </c>
      <c r="L631">
        <v>25</v>
      </c>
      <c r="M631">
        <v>6</v>
      </c>
      <c r="N631">
        <v>25</v>
      </c>
      <c r="O631" t="s">
        <v>461</v>
      </c>
      <c r="P631">
        <v>1026</v>
      </c>
    </row>
    <row r="632" spans="1:16" x14ac:dyDescent="0.25">
      <c r="A632" t="s">
        <v>126</v>
      </c>
      <c r="B632" t="s">
        <v>162</v>
      </c>
      <c r="C632">
        <v>12</v>
      </c>
      <c r="D632">
        <v>7</v>
      </c>
      <c r="E632" t="s">
        <v>420</v>
      </c>
      <c r="F632">
        <v>1</v>
      </c>
      <c r="G632">
        <v>129</v>
      </c>
      <c r="H632">
        <v>1650</v>
      </c>
      <c r="I632" t="s">
        <v>84</v>
      </c>
      <c r="J632">
        <v>1</v>
      </c>
      <c r="K632">
        <v>42.28</v>
      </c>
      <c r="L632">
        <v>4</v>
      </c>
      <c r="M632">
        <v>6</v>
      </c>
      <c r="N632">
        <v>25</v>
      </c>
      <c r="O632" t="s">
        <v>450</v>
      </c>
      <c r="P632">
        <v>1026</v>
      </c>
    </row>
    <row r="633" spans="1:16" x14ac:dyDescent="0.25">
      <c r="A633" t="s">
        <v>126</v>
      </c>
      <c r="B633" t="s">
        <v>162</v>
      </c>
      <c r="C633">
        <v>5</v>
      </c>
      <c r="D633">
        <v>8</v>
      </c>
      <c r="E633" t="s">
        <v>421</v>
      </c>
      <c r="F633">
        <v>1</v>
      </c>
      <c r="G633">
        <v>130</v>
      </c>
      <c r="H633">
        <v>1200</v>
      </c>
      <c r="I633" t="s">
        <v>13</v>
      </c>
      <c r="J633">
        <v>1</v>
      </c>
      <c r="K633">
        <v>10.35</v>
      </c>
      <c r="L633">
        <v>21</v>
      </c>
      <c r="M633">
        <v>5</v>
      </c>
      <c r="N633">
        <v>25</v>
      </c>
      <c r="O633" t="s">
        <v>461</v>
      </c>
      <c r="P633">
        <v>1025</v>
      </c>
    </row>
    <row r="634" spans="1:16" x14ac:dyDescent="0.25">
      <c r="A634" t="s">
        <v>126</v>
      </c>
      <c r="B634" t="s">
        <v>162</v>
      </c>
      <c r="C634">
        <v>2.7</v>
      </c>
      <c r="D634">
        <v>3</v>
      </c>
      <c r="E634" t="s">
        <v>420</v>
      </c>
      <c r="F634">
        <v>9</v>
      </c>
      <c r="G634">
        <v>128</v>
      </c>
      <c r="H634">
        <v>1200</v>
      </c>
      <c r="I634" t="s">
        <v>13</v>
      </c>
      <c r="J634">
        <v>1</v>
      </c>
      <c r="K634">
        <v>9.92</v>
      </c>
      <c r="L634">
        <v>30</v>
      </c>
      <c r="M634">
        <v>4</v>
      </c>
      <c r="N634">
        <v>25</v>
      </c>
      <c r="O634" t="s">
        <v>445</v>
      </c>
      <c r="P634">
        <v>1024</v>
      </c>
    </row>
    <row r="635" spans="1:16" x14ac:dyDescent="0.25">
      <c r="A635" t="s">
        <v>126</v>
      </c>
      <c r="B635" t="s">
        <v>162</v>
      </c>
      <c r="C635">
        <v>2.2999999999999998</v>
      </c>
      <c r="D635">
        <v>2</v>
      </c>
      <c r="E635" t="s">
        <v>420</v>
      </c>
      <c r="F635">
        <v>6</v>
      </c>
      <c r="G635">
        <v>128</v>
      </c>
      <c r="H635">
        <v>1200</v>
      </c>
      <c r="I635" t="s">
        <v>13</v>
      </c>
      <c r="J635">
        <v>1</v>
      </c>
      <c r="K635">
        <v>9.75</v>
      </c>
      <c r="L635">
        <v>2</v>
      </c>
      <c r="M635">
        <v>4</v>
      </c>
      <c r="N635">
        <v>25</v>
      </c>
      <c r="O635" t="s">
        <v>445</v>
      </c>
      <c r="P635">
        <v>1027</v>
      </c>
    </row>
    <row r="636" spans="1:16" x14ac:dyDescent="0.25">
      <c r="A636" t="s">
        <v>126</v>
      </c>
      <c r="B636" t="s">
        <v>162</v>
      </c>
      <c r="C636">
        <v>17</v>
      </c>
      <c r="D636">
        <v>2</v>
      </c>
      <c r="E636" t="s">
        <v>420</v>
      </c>
      <c r="F636">
        <v>12</v>
      </c>
      <c r="G636">
        <v>126</v>
      </c>
      <c r="H636">
        <v>1200</v>
      </c>
      <c r="I636" t="s">
        <v>101</v>
      </c>
      <c r="J636">
        <v>1</v>
      </c>
      <c r="K636">
        <v>9.52</v>
      </c>
      <c r="L636">
        <v>12</v>
      </c>
      <c r="M636">
        <v>3</v>
      </c>
      <c r="N636">
        <v>25</v>
      </c>
      <c r="O636" t="s">
        <v>450</v>
      </c>
      <c r="P636">
        <v>1029</v>
      </c>
    </row>
    <row r="637" spans="1:16" x14ac:dyDescent="0.25">
      <c r="A637" t="s">
        <v>126</v>
      </c>
      <c r="B637" t="s">
        <v>162</v>
      </c>
      <c r="C637">
        <v>10</v>
      </c>
      <c r="D637">
        <v>8</v>
      </c>
      <c r="E637" t="s">
        <v>420</v>
      </c>
      <c r="F637">
        <v>4</v>
      </c>
      <c r="G637">
        <v>127</v>
      </c>
      <c r="H637">
        <v>1200</v>
      </c>
      <c r="I637" t="s">
        <v>389</v>
      </c>
      <c r="J637">
        <v>1</v>
      </c>
      <c r="K637">
        <v>10.59</v>
      </c>
      <c r="L637">
        <v>19</v>
      </c>
      <c r="M637">
        <v>2</v>
      </c>
      <c r="N637">
        <v>25</v>
      </c>
      <c r="O637" t="s">
        <v>455</v>
      </c>
      <c r="P637">
        <v>1041</v>
      </c>
    </row>
    <row r="638" spans="1:16" x14ac:dyDescent="0.25">
      <c r="A638" t="s">
        <v>126</v>
      </c>
      <c r="B638" t="s">
        <v>162</v>
      </c>
      <c r="C638">
        <v>10</v>
      </c>
      <c r="D638">
        <v>9</v>
      </c>
      <c r="E638" t="s">
        <v>420</v>
      </c>
      <c r="F638">
        <v>4</v>
      </c>
      <c r="G638">
        <v>130</v>
      </c>
      <c r="H638">
        <v>1200</v>
      </c>
      <c r="I638" t="s">
        <v>63</v>
      </c>
      <c r="J638">
        <v>1</v>
      </c>
      <c r="K638">
        <v>10.18</v>
      </c>
      <c r="L638">
        <v>12</v>
      </c>
      <c r="M638">
        <v>1</v>
      </c>
      <c r="N638">
        <v>25</v>
      </c>
      <c r="O638" t="s">
        <v>467</v>
      </c>
      <c r="P638">
        <v>1048</v>
      </c>
    </row>
    <row r="639" spans="1:16" x14ac:dyDescent="0.25">
      <c r="A639" t="s">
        <v>126</v>
      </c>
      <c r="B639" t="s">
        <v>162</v>
      </c>
      <c r="C639">
        <v>12</v>
      </c>
      <c r="D639">
        <v>9</v>
      </c>
      <c r="E639" t="s">
        <v>422</v>
      </c>
      <c r="F639">
        <v>9</v>
      </c>
      <c r="G639">
        <v>132</v>
      </c>
      <c r="H639">
        <v>1200</v>
      </c>
      <c r="I639" t="s">
        <v>84</v>
      </c>
      <c r="J639">
        <v>1</v>
      </c>
      <c r="K639">
        <v>10.59</v>
      </c>
      <c r="L639">
        <v>29</v>
      </c>
      <c r="M639">
        <v>12</v>
      </c>
      <c r="N639">
        <v>24</v>
      </c>
      <c r="O639" t="s">
        <v>467</v>
      </c>
      <c r="P639">
        <v>1047</v>
      </c>
    </row>
    <row r="640" spans="1:16" x14ac:dyDescent="0.25">
      <c r="A640" t="s">
        <v>126</v>
      </c>
      <c r="B640" t="s">
        <v>162</v>
      </c>
      <c r="C640">
        <v>6.2</v>
      </c>
      <c r="D640">
        <v>3</v>
      </c>
      <c r="E640" t="s">
        <v>421</v>
      </c>
      <c r="F640">
        <v>11</v>
      </c>
      <c r="G640">
        <v>132</v>
      </c>
      <c r="H640">
        <v>1200</v>
      </c>
      <c r="I640" t="s">
        <v>393</v>
      </c>
      <c r="J640">
        <v>1</v>
      </c>
      <c r="K640">
        <v>9.2100000000000009</v>
      </c>
      <c r="L640">
        <v>18</v>
      </c>
      <c r="M640">
        <v>12</v>
      </c>
      <c r="N640">
        <v>24</v>
      </c>
      <c r="O640" t="s">
        <v>467</v>
      </c>
      <c r="P640">
        <v>1045</v>
      </c>
    </row>
    <row r="641" spans="1:16" x14ac:dyDescent="0.25">
      <c r="A641" t="s">
        <v>126</v>
      </c>
      <c r="B641" t="s">
        <v>162</v>
      </c>
      <c r="C641">
        <v>8.1</v>
      </c>
      <c r="D641">
        <v>2</v>
      </c>
      <c r="E641" t="s">
        <v>421</v>
      </c>
      <c r="F641">
        <v>9</v>
      </c>
      <c r="G641">
        <v>129</v>
      </c>
      <c r="H641">
        <v>1200</v>
      </c>
      <c r="I641" t="s">
        <v>393</v>
      </c>
      <c r="J641">
        <v>1</v>
      </c>
      <c r="K641">
        <v>9.69</v>
      </c>
      <c r="L641">
        <v>1</v>
      </c>
      <c r="M641">
        <v>12</v>
      </c>
      <c r="N641">
        <v>24</v>
      </c>
      <c r="O641" t="s">
        <v>467</v>
      </c>
      <c r="P641">
        <v>1046</v>
      </c>
    </row>
    <row r="642" spans="1:16" x14ac:dyDescent="0.25">
      <c r="A642" t="s">
        <v>126</v>
      </c>
      <c r="B642" t="s">
        <v>162</v>
      </c>
      <c r="C642">
        <v>22</v>
      </c>
      <c r="D642">
        <v>5</v>
      </c>
      <c r="E642" t="s">
        <v>420</v>
      </c>
      <c r="F642">
        <v>3</v>
      </c>
      <c r="G642">
        <v>132</v>
      </c>
      <c r="H642">
        <v>1400</v>
      </c>
      <c r="I642" t="s">
        <v>84</v>
      </c>
      <c r="J642">
        <v>1</v>
      </c>
      <c r="K642">
        <v>22.06</v>
      </c>
      <c r="L642">
        <v>9</v>
      </c>
      <c r="M642">
        <v>11</v>
      </c>
      <c r="N642">
        <v>24</v>
      </c>
      <c r="O642" t="s">
        <v>539</v>
      </c>
      <c r="P642">
        <v>1047</v>
      </c>
    </row>
    <row r="643" spans="1:16" x14ac:dyDescent="0.25">
      <c r="A643" t="s">
        <v>126</v>
      </c>
      <c r="B643" t="s">
        <v>162</v>
      </c>
      <c r="C643">
        <v>13</v>
      </c>
      <c r="D643">
        <v>12</v>
      </c>
      <c r="E643" t="s">
        <v>420</v>
      </c>
      <c r="F643">
        <v>9</v>
      </c>
      <c r="G643">
        <v>134</v>
      </c>
      <c r="H643">
        <v>1200</v>
      </c>
      <c r="I643" t="s">
        <v>84</v>
      </c>
      <c r="J643">
        <v>1</v>
      </c>
      <c r="K643">
        <v>11.59</v>
      </c>
      <c r="L643">
        <v>9</v>
      </c>
      <c r="M643">
        <v>10</v>
      </c>
      <c r="N643">
        <v>24</v>
      </c>
      <c r="O643" t="s">
        <v>450</v>
      </c>
      <c r="P643">
        <v>1032</v>
      </c>
    </row>
    <row r="644" spans="1:16" x14ac:dyDescent="0.25">
      <c r="A644" t="s">
        <v>126</v>
      </c>
      <c r="B644" t="s">
        <v>162</v>
      </c>
      <c r="C644">
        <v>9.4</v>
      </c>
      <c r="D644">
        <v>5</v>
      </c>
      <c r="E644" t="s">
        <v>420</v>
      </c>
      <c r="F644">
        <v>6</v>
      </c>
      <c r="G644">
        <v>133</v>
      </c>
      <c r="H644">
        <v>1200</v>
      </c>
      <c r="I644" t="s">
        <v>121</v>
      </c>
      <c r="J644">
        <v>1</v>
      </c>
      <c r="K644">
        <v>10.44</v>
      </c>
      <c r="L644">
        <v>25</v>
      </c>
      <c r="M644">
        <v>9</v>
      </c>
      <c r="N644">
        <v>24</v>
      </c>
      <c r="O644" t="s">
        <v>461</v>
      </c>
      <c r="P644">
        <v>1034</v>
      </c>
    </row>
    <row r="645" spans="1:16" x14ac:dyDescent="0.25">
      <c r="A645" t="s">
        <v>126</v>
      </c>
      <c r="B645" t="s">
        <v>162</v>
      </c>
      <c r="C645">
        <v>7.8</v>
      </c>
      <c r="D645">
        <v>4</v>
      </c>
      <c r="E645" t="s">
        <v>420</v>
      </c>
      <c r="F645">
        <v>11</v>
      </c>
      <c r="G645">
        <v>134</v>
      </c>
      <c r="H645">
        <v>1200</v>
      </c>
      <c r="I645" t="s">
        <v>19</v>
      </c>
      <c r="J645">
        <v>1</v>
      </c>
      <c r="K645">
        <v>10.38</v>
      </c>
      <c r="L645">
        <v>10</v>
      </c>
      <c r="M645">
        <v>7</v>
      </c>
      <c r="N645">
        <v>24</v>
      </c>
      <c r="O645" t="s">
        <v>455</v>
      </c>
      <c r="P645">
        <v>1029</v>
      </c>
    </row>
    <row r="646" spans="1:16" x14ac:dyDescent="0.25">
      <c r="A646" t="s">
        <v>126</v>
      </c>
      <c r="B646" t="s">
        <v>162</v>
      </c>
      <c r="C646">
        <v>3.5</v>
      </c>
      <c r="D646">
        <v>5</v>
      </c>
      <c r="E646" t="s">
        <v>421</v>
      </c>
      <c r="F646">
        <v>1</v>
      </c>
      <c r="G646">
        <v>135</v>
      </c>
      <c r="H646">
        <v>1200</v>
      </c>
      <c r="I646" t="s">
        <v>19</v>
      </c>
      <c r="J646">
        <v>1</v>
      </c>
      <c r="K646">
        <v>9.4700000000000006</v>
      </c>
      <c r="L646">
        <v>1</v>
      </c>
      <c r="M646">
        <v>7</v>
      </c>
      <c r="N646">
        <v>24</v>
      </c>
      <c r="O646" t="s">
        <v>518</v>
      </c>
      <c r="P646">
        <v>1044</v>
      </c>
    </row>
    <row r="647" spans="1:16" x14ac:dyDescent="0.25">
      <c r="A647" t="s">
        <v>126</v>
      </c>
      <c r="B647" t="s">
        <v>162</v>
      </c>
      <c r="C647">
        <v>4.9000000000000004</v>
      </c>
      <c r="D647">
        <v>8</v>
      </c>
      <c r="E647" t="s">
        <v>421</v>
      </c>
      <c r="F647">
        <v>3</v>
      </c>
      <c r="G647">
        <v>135</v>
      </c>
      <c r="H647">
        <v>1200</v>
      </c>
      <c r="I647" t="s">
        <v>19</v>
      </c>
      <c r="J647">
        <v>1</v>
      </c>
      <c r="K647">
        <v>10.77</v>
      </c>
      <c r="L647">
        <v>15</v>
      </c>
      <c r="M647">
        <v>6</v>
      </c>
      <c r="N647">
        <v>24</v>
      </c>
      <c r="O647" t="s">
        <v>441</v>
      </c>
      <c r="P647">
        <v>1027</v>
      </c>
    </row>
    <row r="648" spans="1:16" x14ac:dyDescent="0.25">
      <c r="A648" t="s">
        <v>126</v>
      </c>
      <c r="B648" t="s">
        <v>162</v>
      </c>
      <c r="C648">
        <v>106</v>
      </c>
      <c r="D648">
        <v>6</v>
      </c>
      <c r="E648" t="s">
        <v>420</v>
      </c>
      <c r="F648">
        <v>8</v>
      </c>
      <c r="G648">
        <v>118</v>
      </c>
      <c r="H648">
        <v>1200</v>
      </c>
      <c r="I648" t="s">
        <v>58</v>
      </c>
      <c r="J648">
        <v>1</v>
      </c>
      <c r="K648">
        <v>9.24</v>
      </c>
      <c r="L648">
        <v>26</v>
      </c>
      <c r="M648">
        <v>5</v>
      </c>
      <c r="N648">
        <v>24</v>
      </c>
      <c r="O648" t="s">
        <v>434</v>
      </c>
      <c r="P648">
        <v>1038</v>
      </c>
    </row>
    <row r="649" spans="1:16" x14ac:dyDescent="0.25">
      <c r="A649" t="s">
        <v>126</v>
      </c>
      <c r="B649" t="s">
        <v>162</v>
      </c>
      <c r="C649">
        <v>32</v>
      </c>
      <c r="D649">
        <v>7</v>
      </c>
      <c r="E649" t="s">
        <v>421</v>
      </c>
      <c r="F649">
        <v>5</v>
      </c>
      <c r="G649">
        <v>121</v>
      </c>
      <c r="H649">
        <v>1200</v>
      </c>
      <c r="I649" t="s">
        <v>84</v>
      </c>
      <c r="J649">
        <v>1</v>
      </c>
      <c r="K649">
        <v>10.42</v>
      </c>
      <c r="L649">
        <v>5</v>
      </c>
      <c r="M649">
        <v>5</v>
      </c>
      <c r="N649">
        <v>24</v>
      </c>
      <c r="O649" t="s">
        <v>467</v>
      </c>
      <c r="P649">
        <v>1042</v>
      </c>
    </row>
    <row r="650" spans="1:16" x14ac:dyDescent="0.25">
      <c r="A650" t="s">
        <v>126</v>
      </c>
      <c r="B650" t="s">
        <v>162</v>
      </c>
      <c r="C650">
        <v>24</v>
      </c>
      <c r="D650">
        <v>7</v>
      </c>
      <c r="E650" t="s">
        <v>423</v>
      </c>
      <c r="F650">
        <v>10</v>
      </c>
      <c r="G650">
        <v>119</v>
      </c>
      <c r="H650">
        <v>1200</v>
      </c>
      <c r="I650" t="s">
        <v>63</v>
      </c>
      <c r="J650">
        <v>1</v>
      </c>
      <c r="K650">
        <v>10.87</v>
      </c>
      <c r="L650">
        <v>10</v>
      </c>
      <c r="M650">
        <v>4</v>
      </c>
      <c r="N650">
        <v>24</v>
      </c>
      <c r="O650" t="s">
        <v>455</v>
      </c>
      <c r="P650">
        <v>1031</v>
      </c>
    </row>
    <row r="651" spans="1:16" x14ac:dyDescent="0.25">
      <c r="A651" t="s">
        <v>126</v>
      </c>
      <c r="B651" t="s">
        <v>165</v>
      </c>
      <c r="C651">
        <v>3.8</v>
      </c>
      <c r="D651">
        <v>1</v>
      </c>
      <c r="E651" t="s">
        <v>422</v>
      </c>
      <c r="F651">
        <v>5</v>
      </c>
      <c r="G651">
        <v>130</v>
      </c>
      <c r="H651">
        <v>1200</v>
      </c>
      <c r="I651" t="s">
        <v>13</v>
      </c>
      <c r="J651">
        <v>1</v>
      </c>
      <c r="K651">
        <v>9.91</v>
      </c>
      <c r="L651">
        <v>10</v>
      </c>
      <c r="M651">
        <v>9</v>
      </c>
      <c r="N651">
        <v>25</v>
      </c>
      <c r="O651" t="s">
        <v>450</v>
      </c>
      <c r="P651">
        <v>1182</v>
      </c>
    </row>
    <row r="652" spans="1:16" x14ac:dyDescent="0.25">
      <c r="A652" t="s">
        <v>126</v>
      </c>
      <c r="B652" t="s">
        <v>165</v>
      </c>
      <c r="C652">
        <v>5.5</v>
      </c>
      <c r="D652">
        <v>3</v>
      </c>
      <c r="E652" t="s">
        <v>420</v>
      </c>
      <c r="F652">
        <v>2</v>
      </c>
      <c r="G652">
        <v>131</v>
      </c>
      <c r="H652">
        <v>1200</v>
      </c>
      <c r="I652" t="s">
        <v>13</v>
      </c>
      <c r="J652">
        <v>1</v>
      </c>
      <c r="K652">
        <v>10</v>
      </c>
      <c r="L652">
        <v>16</v>
      </c>
      <c r="M652">
        <v>7</v>
      </c>
      <c r="N652">
        <v>25</v>
      </c>
      <c r="O652" t="s">
        <v>455</v>
      </c>
      <c r="P652">
        <v>1206</v>
      </c>
    </row>
    <row r="653" spans="1:16" x14ac:dyDescent="0.25">
      <c r="A653" t="s">
        <v>126</v>
      </c>
      <c r="B653" t="s">
        <v>165</v>
      </c>
      <c r="C653">
        <v>12</v>
      </c>
      <c r="D653">
        <v>8</v>
      </c>
      <c r="E653" t="s">
        <v>421</v>
      </c>
      <c r="F653">
        <v>11</v>
      </c>
      <c r="G653">
        <v>134</v>
      </c>
      <c r="H653">
        <v>1000</v>
      </c>
      <c r="I653" t="s">
        <v>13</v>
      </c>
      <c r="J653">
        <v>0</v>
      </c>
      <c r="K653">
        <v>58.01</v>
      </c>
      <c r="L653">
        <v>22</v>
      </c>
      <c r="M653">
        <v>1</v>
      </c>
      <c r="N653">
        <v>25</v>
      </c>
      <c r="O653" t="s">
        <v>461</v>
      </c>
      <c r="P653">
        <v>1188</v>
      </c>
    </row>
    <row r="654" spans="1:16" x14ac:dyDescent="0.25">
      <c r="A654" t="s">
        <v>126</v>
      </c>
      <c r="B654" t="s">
        <v>165</v>
      </c>
      <c r="C654">
        <v>25</v>
      </c>
      <c r="D654">
        <v>12</v>
      </c>
      <c r="E654" t="s">
        <v>421</v>
      </c>
      <c r="F654">
        <v>8</v>
      </c>
      <c r="G654">
        <v>115</v>
      </c>
      <c r="H654">
        <v>1200</v>
      </c>
      <c r="I654" t="s">
        <v>101</v>
      </c>
      <c r="J654">
        <v>1</v>
      </c>
      <c r="K654">
        <v>10.17</v>
      </c>
      <c r="L654">
        <v>29</v>
      </c>
      <c r="M654">
        <v>12</v>
      </c>
      <c r="N654">
        <v>24</v>
      </c>
      <c r="O654" t="s">
        <v>506</v>
      </c>
      <c r="P654">
        <v>1165</v>
      </c>
    </row>
    <row r="655" spans="1:16" x14ac:dyDescent="0.25">
      <c r="A655" t="s">
        <v>126</v>
      </c>
      <c r="B655" t="s">
        <v>165</v>
      </c>
      <c r="C655">
        <v>9</v>
      </c>
      <c r="D655">
        <v>5</v>
      </c>
      <c r="E655" t="s">
        <v>422</v>
      </c>
      <c r="F655">
        <v>8</v>
      </c>
      <c r="G655">
        <v>135</v>
      </c>
      <c r="H655">
        <v>1000</v>
      </c>
      <c r="I655" t="s">
        <v>393</v>
      </c>
      <c r="J655">
        <v>0</v>
      </c>
      <c r="K655">
        <v>57.73</v>
      </c>
      <c r="L655">
        <v>11</v>
      </c>
      <c r="M655">
        <v>12</v>
      </c>
      <c r="N655">
        <v>24</v>
      </c>
      <c r="O655" t="s">
        <v>455</v>
      </c>
      <c r="P655">
        <v>1176</v>
      </c>
    </row>
    <row r="656" spans="1:16" x14ac:dyDescent="0.25">
      <c r="A656" t="s">
        <v>126</v>
      </c>
      <c r="B656" t="s">
        <v>165</v>
      </c>
      <c r="C656">
        <v>8.6999999999999993</v>
      </c>
      <c r="D656">
        <v>7</v>
      </c>
      <c r="E656" t="s">
        <v>421</v>
      </c>
      <c r="F656">
        <v>10</v>
      </c>
      <c r="G656">
        <v>106</v>
      </c>
      <c r="H656">
        <v>1000</v>
      </c>
      <c r="I656" t="s">
        <v>588</v>
      </c>
      <c r="J656">
        <v>0</v>
      </c>
      <c r="K656">
        <v>57.37</v>
      </c>
      <c r="L656">
        <v>24</v>
      </c>
      <c r="M656">
        <v>11</v>
      </c>
      <c r="N656">
        <v>24</v>
      </c>
      <c r="O656" t="s">
        <v>429</v>
      </c>
      <c r="P656">
        <v>1185</v>
      </c>
    </row>
    <row r="657" spans="1:16" x14ac:dyDescent="0.25">
      <c r="A657" t="s">
        <v>126</v>
      </c>
      <c r="B657" t="s">
        <v>165</v>
      </c>
      <c r="C657">
        <v>8.6</v>
      </c>
      <c r="D657">
        <v>2</v>
      </c>
      <c r="E657" t="s">
        <v>421</v>
      </c>
      <c r="F657">
        <v>7</v>
      </c>
      <c r="G657">
        <v>134</v>
      </c>
      <c r="H657">
        <v>1000</v>
      </c>
      <c r="I657" t="s">
        <v>13</v>
      </c>
      <c r="J657">
        <v>0</v>
      </c>
      <c r="K657">
        <v>57.65</v>
      </c>
      <c r="L657">
        <v>30</v>
      </c>
      <c r="M657">
        <v>10</v>
      </c>
      <c r="N657">
        <v>24</v>
      </c>
      <c r="O657" t="s">
        <v>445</v>
      </c>
      <c r="P657">
        <v>1183</v>
      </c>
    </row>
    <row r="658" spans="1:16" x14ac:dyDescent="0.25">
      <c r="A658" t="s">
        <v>126</v>
      </c>
      <c r="B658" t="s">
        <v>165</v>
      </c>
      <c r="C658">
        <v>5.0999999999999996</v>
      </c>
      <c r="D658">
        <v>4</v>
      </c>
      <c r="E658" t="s">
        <v>420</v>
      </c>
      <c r="F658">
        <v>7</v>
      </c>
      <c r="G658">
        <v>133</v>
      </c>
      <c r="H658">
        <v>1200</v>
      </c>
      <c r="I658" t="s">
        <v>19</v>
      </c>
      <c r="J658">
        <v>1</v>
      </c>
      <c r="K658">
        <v>10.9</v>
      </c>
      <c r="L658">
        <v>25</v>
      </c>
      <c r="M658">
        <v>9</v>
      </c>
      <c r="N658">
        <v>24</v>
      </c>
      <c r="O658" t="s">
        <v>461</v>
      </c>
      <c r="P658">
        <v>1182</v>
      </c>
    </row>
    <row r="659" spans="1:16" x14ac:dyDescent="0.25">
      <c r="A659" t="s">
        <v>126</v>
      </c>
      <c r="B659" t="s">
        <v>165</v>
      </c>
      <c r="C659">
        <v>18</v>
      </c>
      <c r="D659">
        <v>8</v>
      </c>
      <c r="E659" t="s">
        <v>421</v>
      </c>
      <c r="F659">
        <v>3</v>
      </c>
      <c r="G659">
        <v>118</v>
      </c>
      <c r="H659">
        <v>1200</v>
      </c>
      <c r="I659" t="s">
        <v>693</v>
      </c>
      <c r="J659">
        <v>1</v>
      </c>
      <c r="K659">
        <v>10.59</v>
      </c>
      <c r="L659">
        <v>26</v>
      </c>
      <c r="M659">
        <v>6</v>
      </c>
      <c r="N659">
        <v>24</v>
      </c>
      <c r="O659" t="s">
        <v>461</v>
      </c>
      <c r="P659">
        <v>1177</v>
      </c>
    </row>
    <row r="660" spans="1:16" x14ac:dyDescent="0.25">
      <c r="A660" t="s">
        <v>126</v>
      </c>
      <c r="B660" t="s">
        <v>165</v>
      </c>
      <c r="C660">
        <v>12</v>
      </c>
      <c r="D660">
        <v>6</v>
      </c>
      <c r="E660" t="s">
        <v>421</v>
      </c>
      <c r="F660">
        <v>1</v>
      </c>
      <c r="G660">
        <v>121</v>
      </c>
      <c r="H660">
        <v>1200</v>
      </c>
      <c r="I660" t="s">
        <v>693</v>
      </c>
      <c r="J660">
        <v>1</v>
      </c>
      <c r="K660">
        <v>11.35</v>
      </c>
      <c r="L660">
        <v>5</v>
      </c>
      <c r="M660">
        <v>6</v>
      </c>
      <c r="N660">
        <v>24</v>
      </c>
      <c r="O660" t="s">
        <v>450</v>
      </c>
      <c r="P660">
        <v>1167</v>
      </c>
    </row>
    <row r="661" spans="1:16" x14ac:dyDescent="0.25">
      <c r="A661" t="s">
        <v>126</v>
      </c>
      <c r="B661" t="s">
        <v>165</v>
      </c>
      <c r="C661">
        <v>8.4</v>
      </c>
      <c r="D661">
        <v>10</v>
      </c>
      <c r="E661" t="s">
        <v>422</v>
      </c>
      <c r="F661">
        <v>7</v>
      </c>
      <c r="G661">
        <v>120</v>
      </c>
      <c r="H661">
        <v>1200</v>
      </c>
      <c r="I661" t="s">
        <v>693</v>
      </c>
      <c r="J661">
        <v>1</v>
      </c>
      <c r="K661">
        <v>12.36</v>
      </c>
      <c r="L661">
        <v>8</v>
      </c>
      <c r="M661">
        <v>5</v>
      </c>
      <c r="N661">
        <v>24</v>
      </c>
      <c r="O661" t="s">
        <v>455</v>
      </c>
      <c r="P661">
        <v>1145</v>
      </c>
    </row>
    <row r="662" spans="1:16" x14ac:dyDescent="0.25">
      <c r="A662" t="s">
        <v>126</v>
      </c>
      <c r="B662" t="s">
        <v>165</v>
      </c>
      <c r="C662">
        <v>6.9</v>
      </c>
      <c r="D662">
        <v>4</v>
      </c>
      <c r="E662" t="s">
        <v>421</v>
      </c>
      <c r="F662">
        <v>8</v>
      </c>
      <c r="G662">
        <v>121</v>
      </c>
      <c r="H662">
        <v>1200</v>
      </c>
      <c r="I662" t="s">
        <v>693</v>
      </c>
      <c r="J662">
        <v>1</v>
      </c>
      <c r="K662">
        <v>11.18</v>
      </c>
      <c r="L662">
        <v>17</v>
      </c>
      <c r="M662">
        <v>4</v>
      </c>
      <c r="N662">
        <v>24</v>
      </c>
      <c r="O662" t="s">
        <v>461</v>
      </c>
      <c r="P662">
        <v>1172</v>
      </c>
    </row>
    <row r="663" spans="1:16" x14ac:dyDescent="0.25">
      <c r="A663" t="s">
        <v>126</v>
      </c>
      <c r="B663" t="s">
        <v>165</v>
      </c>
      <c r="C663">
        <v>4</v>
      </c>
      <c r="D663">
        <v>3</v>
      </c>
      <c r="E663" t="s">
        <v>421</v>
      </c>
      <c r="F663">
        <v>4</v>
      </c>
      <c r="G663">
        <v>123</v>
      </c>
      <c r="H663">
        <v>1200</v>
      </c>
      <c r="I663" t="s">
        <v>693</v>
      </c>
      <c r="J663">
        <v>1</v>
      </c>
      <c r="K663">
        <v>10.29</v>
      </c>
      <c r="L663">
        <v>20</v>
      </c>
      <c r="M663">
        <v>3</v>
      </c>
      <c r="N663">
        <v>24</v>
      </c>
      <c r="O663" t="s">
        <v>445</v>
      </c>
      <c r="P663">
        <v>1173</v>
      </c>
    </row>
    <row r="664" spans="1:16" x14ac:dyDescent="0.25">
      <c r="A664" t="s">
        <v>126</v>
      </c>
      <c r="B664" t="s">
        <v>165</v>
      </c>
      <c r="C664">
        <v>12</v>
      </c>
      <c r="D664">
        <v>3</v>
      </c>
      <c r="E664" t="s">
        <v>423</v>
      </c>
      <c r="F664">
        <v>10</v>
      </c>
      <c r="G664">
        <v>121</v>
      </c>
      <c r="H664">
        <v>1200</v>
      </c>
      <c r="I664" t="s">
        <v>693</v>
      </c>
      <c r="J664">
        <v>1</v>
      </c>
      <c r="K664">
        <v>11.49</v>
      </c>
      <c r="L664">
        <v>28</v>
      </c>
      <c r="M664">
        <v>2</v>
      </c>
      <c r="N664">
        <v>24</v>
      </c>
      <c r="O664" t="s">
        <v>450</v>
      </c>
      <c r="P664">
        <v>1177</v>
      </c>
    </row>
    <row r="665" spans="1:16" x14ac:dyDescent="0.25">
      <c r="A665" t="s">
        <v>126</v>
      </c>
      <c r="B665" t="s">
        <v>165</v>
      </c>
      <c r="C665">
        <v>10</v>
      </c>
      <c r="D665">
        <v>1</v>
      </c>
      <c r="E665" t="s">
        <v>421</v>
      </c>
      <c r="F665">
        <v>3</v>
      </c>
      <c r="G665">
        <v>119</v>
      </c>
      <c r="H665">
        <v>1200</v>
      </c>
      <c r="I665" t="s">
        <v>693</v>
      </c>
      <c r="J665">
        <v>1</v>
      </c>
      <c r="K665">
        <v>10.89</v>
      </c>
      <c r="L665">
        <v>7</v>
      </c>
      <c r="M665">
        <v>2</v>
      </c>
      <c r="N665">
        <v>24</v>
      </c>
      <c r="O665" t="s">
        <v>455</v>
      </c>
      <c r="P665">
        <v>1179</v>
      </c>
    </row>
    <row r="666" spans="1:16" x14ac:dyDescent="0.25">
      <c r="A666" t="s">
        <v>126</v>
      </c>
      <c r="B666" t="s">
        <v>165</v>
      </c>
      <c r="C666">
        <v>41</v>
      </c>
      <c r="D666">
        <v>6</v>
      </c>
      <c r="E666" t="s">
        <v>423</v>
      </c>
      <c r="F666">
        <v>11</v>
      </c>
      <c r="G666">
        <v>120</v>
      </c>
      <c r="H666">
        <v>1200</v>
      </c>
      <c r="I666" t="s">
        <v>693</v>
      </c>
      <c r="J666">
        <v>1</v>
      </c>
      <c r="K666">
        <v>11.3</v>
      </c>
      <c r="L666">
        <v>17</v>
      </c>
      <c r="M666">
        <v>1</v>
      </c>
      <c r="N666">
        <v>24</v>
      </c>
      <c r="O666" t="s">
        <v>461</v>
      </c>
      <c r="P666">
        <v>1165</v>
      </c>
    </row>
    <row r="667" spans="1:16" x14ac:dyDescent="0.25">
      <c r="A667" t="s">
        <v>126</v>
      </c>
      <c r="B667" t="s">
        <v>165</v>
      </c>
      <c r="C667">
        <v>28</v>
      </c>
      <c r="D667">
        <v>11</v>
      </c>
      <c r="E667" t="s">
        <v>423</v>
      </c>
      <c r="F667">
        <v>7</v>
      </c>
      <c r="G667">
        <v>121</v>
      </c>
      <c r="H667">
        <v>1200</v>
      </c>
      <c r="I667" t="s">
        <v>121</v>
      </c>
      <c r="J667">
        <v>1</v>
      </c>
      <c r="K667">
        <v>11.08</v>
      </c>
      <c r="L667">
        <v>3</v>
      </c>
      <c r="M667">
        <v>12</v>
      </c>
      <c r="N667">
        <v>23</v>
      </c>
      <c r="O667" t="s">
        <v>467</v>
      </c>
      <c r="P667">
        <v>1205</v>
      </c>
    </row>
    <row r="668" spans="1:16" x14ac:dyDescent="0.25">
      <c r="A668" t="s">
        <v>126</v>
      </c>
      <c r="B668" t="s">
        <v>165</v>
      </c>
      <c r="C668">
        <v>22</v>
      </c>
      <c r="D668">
        <v>13</v>
      </c>
      <c r="E668" t="s">
        <v>422</v>
      </c>
      <c r="F668">
        <v>7</v>
      </c>
      <c r="G668">
        <v>124</v>
      </c>
      <c r="H668">
        <v>1200</v>
      </c>
      <c r="I668" t="s">
        <v>101</v>
      </c>
      <c r="J668">
        <v>1</v>
      </c>
      <c r="K668">
        <v>10.29</v>
      </c>
      <c r="L668">
        <v>22</v>
      </c>
      <c r="M668">
        <v>10</v>
      </c>
      <c r="N668">
        <v>23</v>
      </c>
      <c r="O668" t="s">
        <v>506</v>
      </c>
      <c r="P668">
        <v>1191</v>
      </c>
    </row>
    <row r="669" spans="1:16" x14ac:dyDescent="0.25">
      <c r="A669" t="s">
        <v>126</v>
      </c>
      <c r="B669" t="s">
        <v>2278</v>
      </c>
      <c r="C669">
        <v>119</v>
      </c>
      <c r="D669">
        <v>14</v>
      </c>
      <c r="E669" t="s">
        <v>421</v>
      </c>
      <c r="F669">
        <v>7</v>
      </c>
      <c r="G669">
        <v>127</v>
      </c>
      <c r="H669">
        <v>1000</v>
      </c>
      <c r="I669" t="s">
        <v>471</v>
      </c>
      <c r="J669">
        <v>0</v>
      </c>
      <c r="K669">
        <v>59.51</v>
      </c>
      <c r="L669">
        <v>22</v>
      </c>
      <c r="M669">
        <v>6</v>
      </c>
      <c r="N669">
        <v>25</v>
      </c>
      <c r="O669" t="s">
        <v>434</v>
      </c>
      <c r="P669">
        <v>1063</v>
      </c>
    </row>
    <row r="670" spans="1:16" x14ac:dyDescent="0.25">
      <c r="A670" t="s">
        <v>169</v>
      </c>
      <c r="B670" t="s">
        <v>170</v>
      </c>
      <c r="C670">
        <v>11</v>
      </c>
      <c r="D670">
        <v>8</v>
      </c>
      <c r="E670" t="s">
        <v>422</v>
      </c>
      <c r="F670">
        <v>3</v>
      </c>
      <c r="G670">
        <v>135</v>
      </c>
      <c r="H670">
        <v>1650</v>
      </c>
      <c r="I670" t="s">
        <v>84</v>
      </c>
      <c r="J670">
        <v>1</v>
      </c>
      <c r="K670">
        <v>39.92</v>
      </c>
      <c r="L670">
        <v>25</v>
      </c>
      <c r="M670">
        <v>6</v>
      </c>
      <c r="N670">
        <v>25</v>
      </c>
      <c r="O670" t="s">
        <v>461</v>
      </c>
      <c r="P670">
        <v>1099</v>
      </c>
    </row>
    <row r="671" spans="1:16" x14ac:dyDescent="0.25">
      <c r="A671" t="s">
        <v>169</v>
      </c>
      <c r="B671" t="s">
        <v>170</v>
      </c>
      <c r="C671">
        <v>9.6999999999999993</v>
      </c>
      <c r="D671">
        <v>7</v>
      </c>
      <c r="E671" t="s">
        <v>422</v>
      </c>
      <c r="F671">
        <v>12</v>
      </c>
      <c r="G671">
        <v>135</v>
      </c>
      <c r="H671">
        <v>1650</v>
      </c>
      <c r="I671" t="s">
        <v>53</v>
      </c>
      <c r="J671">
        <v>1</v>
      </c>
      <c r="K671">
        <v>40.57</v>
      </c>
      <c r="L671">
        <v>28</v>
      </c>
      <c r="M671">
        <v>5</v>
      </c>
      <c r="N671">
        <v>25</v>
      </c>
      <c r="O671" t="s">
        <v>445</v>
      </c>
      <c r="P671">
        <v>1117</v>
      </c>
    </row>
    <row r="672" spans="1:16" x14ac:dyDescent="0.25">
      <c r="A672" t="s">
        <v>169</v>
      </c>
      <c r="B672" t="s">
        <v>170</v>
      </c>
      <c r="C672">
        <v>2.9</v>
      </c>
      <c r="D672">
        <v>1</v>
      </c>
      <c r="E672" t="s">
        <v>421</v>
      </c>
      <c r="F672">
        <v>2</v>
      </c>
      <c r="G672">
        <v>130</v>
      </c>
      <c r="H672">
        <v>1650</v>
      </c>
      <c r="I672" t="s">
        <v>19</v>
      </c>
      <c r="J672">
        <v>1</v>
      </c>
      <c r="K672">
        <v>39.39</v>
      </c>
      <c r="L672">
        <v>30</v>
      </c>
      <c r="M672">
        <v>4</v>
      </c>
      <c r="N672">
        <v>25</v>
      </c>
      <c r="O672" t="s">
        <v>445</v>
      </c>
      <c r="P672">
        <v>1107</v>
      </c>
    </row>
    <row r="673" spans="1:16" x14ac:dyDescent="0.25">
      <c r="A673" t="s">
        <v>169</v>
      </c>
      <c r="B673" t="s">
        <v>170</v>
      </c>
      <c r="C673">
        <v>31</v>
      </c>
      <c r="D673">
        <v>3</v>
      </c>
      <c r="E673" t="s">
        <v>422</v>
      </c>
      <c r="F673">
        <v>10</v>
      </c>
      <c r="G673">
        <v>129</v>
      </c>
      <c r="H673">
        <v>1650</v>
      </c>
      <c r="I673" t="s">
        <v>121</v>
      </c>
      <c r="J673">
        <v>1</v>
      </c>
      <c r="K673">
        <v>39.75</v>
      </c>
      <c r="L673">
        <v>9</v>
      </c>
      <c r="M673">
        <v>4</v>
      </c>
      <c r="N673">
        <v>25</v>
      </c>
      <c r="O673" t="s">
        <v>450</v>
      </c>
      <c r="P673">
        <v>1110</v>
      </c>
    </row>
    <row r="674" spans="1:16" x14ac:dyDescent="0.25">
      <c r="A674" t="s">
        <v>169</v>
      </c>
      <c r="B674" t="s">
        <v>170</v>
      </c>
      <c r="C674">
        <v>5.2</v>
      </c>
      <c r="D674">
        <v>6</v>
      </c>
      <c r="E674" t="s">
        <v>422</v>
      </c>
      <c r="F674">
        <v>4</v>
      </c>
      <c r="G674">
        <v>129</v>
      </c>
      <c r="H674">
        <v>1650</v>
      </c>
      <c r="I674" t="s">
        <v>93</v>
      </c>
      <c r="J674">
        <v>1</v>
      </c>
      <c r="K674">
        <v>40.54</v>
      </c>
      <c r="L674">
        <v>12</v>
      </c>
      <c r="M674">
        <v>3</v>
      </c>
      <c r="N674">
        <v>25</v>
      </c>
      <c r="O674" t="s">
        <v>450</v>
      </c>
      <c r="P674">
        <v>1103</v>
      </c>
    </row>
    <row r="675" spans="1:16" x14ac:dyDescent="0.25">
      <c r="A675" t="s">
        <v>169</v>
      </c>
      <c r="B675" t="s">
        <v>170</v>
      </c>
      <c r="C675">
        <v>4.3</v>
      </c>
      <c r="D675">
        <v>6</v>
      </c>
      <c r="E675" t="s">
        <v>422</v>
      </c>
      <c r="F675">
        <v>7</v>
      </c>
      <c r="G675">
        <v>129</v>
      </c>
      <c r="H675">
        <v>1650</v>
      </c>
      <c r="I675" t="s">
        <v>394</v>
      </c>
      <c r="J675">
        <v>1</v>
      </c>
      <c r="K675">
        <v>40.57</v>
      </c>
      <c r="L675">
        <v>26</v>
      </c>
      <c r="M675">
        <v>2</v>
      </c>
      <c r="N675">
        <v>25</v>
      </c>
      <c r="O675" t="s">
        <v>461</v>
      </c>
      <c r="P675">
        <v>1103</v>
      </c>
    </row>
    <row r="676" spans="1:16" x14ac:dyDescent="0.25">
      <c r="A676" t="s">
        <v>169</v>
      </c>
      <c r="B676" t="s">
        <v>170</v>
      </c>
      <c r="C676">
        <v>5.3</v>
      </c>
      <c r="D676">
        <v>2</v>
      </c>
      <c r="E676" t="s">
        <v>422</v>
      </c>
      <c r="F676">
        <v>4</v>
      </c>
      <c r="G676">
        <v>127</v>
      </c>
      <c r="H676">
        <v>1650</v>
      </c>
      <c r="I676" t="s">
        <v>53</v>
      </c>
      <c r="J676">
        <v>1</v>
      </c>
      <c r="K676">
        <v>40.64</v>
      </c>
      <c r="L676">
        <v>8</v>
      </c>
      <c r="M676">
        <v>1</v>
      </c>
      <c r="N676">
        <v>25</v>
      </c>
      <c r="O676" t="s">
        <v>450</v>
      </c>
      <c r="P676">
        <v>1104</v>
      </c>
    </row>
    <row r="677" spans="1:16" x14ac:dyDescent="0.25">
      <c r="A677" t="s">
        <v>169</v>
      </c>
      <c r="B677" t="s">
        <v>170</v>
      </c>
      <c r="C677">
        <v>4.0999999999999996</v>
      </c>
      <c r="D677">
        <v>1</v>
      </c>
      <c r="E677" t="s">
        <v>422</v>
      </c>
      <c r="F677">
        <v>8</v>
      </c>
      <c r="G677">
        <v>123</v>
      </c>
      <c r="H677">
        <v>1650</v>
      </c>
      <c r="I677" t="s">
        <v>19</v>
      </c>
      <c r="J677">
        <v>1</v>
      </c>
      <c r="K677">
        <v>39.729999999999997</v>
      </c>
      <c r="L677">
        <v>26</v>
      </c>
      <c r="M677">
        <v>12</v>
      </c>
      <c r="N677">
        <v>24</v>
      </c>
      <c r="O677" t="s">
        <v>445</v>
      </c>
      <c r="P677">
        <v>1106</v>
      </c>
    </row>
    <row r="678" spans="1:16" x14ac:dyDescent="0.25">
      <c r="A678" t="s">
        <v>169</v>
      </c>
      <c r="B678" t="s">
        <v>170</v>
      </c>
      <c r="C678">
        <v>3.8</v>
      </c>
      <c r="D678">
        <v>1</v>
      </c>
      <c r="E678" t="s">
        <v>421</v>
      </c>
      <c r="F678">
        <v>10</v>
      </c>
      <c r="G678">
        <v>135</v>
      </c>
      <c r="H678">
        <v>1650</v>
      </c>
      <c r="I678" t="s">
        <v>19</v>
      </c>
      <c r="J678">
        <v>1</v>
      </c>
      <c r="K678">
        <v>40.81</v>
      </c>
      <c r="L678">
        <v>4</v>
      </c>
      <c r="M678">
        <v>12</v>
      </c>
      <c r="N678">
        <v>24</v>
      </c>
      <c r="O678" t="s">
        <v>450</v>
      </c>
      <c r="P678">
        <v>1108</v>
      </c>
    </row>
    <row r="679" spans="1:16" x14ac:dyDescent="0.25">
      <c r="A679" t="s">
        <v>169</v>
      </c>
      <c r="B679" t="s">
        <v>170</v>
      </c>
      <c r="C679">
        <v>5.6</v>
      </c>
      <c r="D679">
        <v>5</v>
      </c>
      <c r="E679" t="s">
        <v>420</v>
      </c>
      <c r="F679">
        <v>8</v>
      </c>
      <c r="G679">
        <v>119</v>
      </c>
      <c r="H679">
        <v>1650</v>
      </c>
      <c r="I679" t="s">
        <v>53</v>
      </c>
      <c r="J679">
        <v>1</v>
      </c>
      <c r="K679">
        <v>40.36</v>
      </c>
      <c r="L679">
        <v>13</v>
      </c>
      <c r="M679">
        <v>11</v>
      </c>
      <c r="N679">
        <v>24</v>
      </c>
      <c r="O679" t="s">
        <v>455</v>
      </c>
      <c r="P679">
        <v>1093</v>
      </c>
    </row>
    <row r="680" spans="1:16" x14ac:dyDescent="0.25">
      <c r="A680" t="s">
        <v>169</v>
      </c>
      <c r="B680" t="s">
        <v>170</v>
      </c>
      <c r="C680">
        <v>22</v>
      </c>
      <c r="D680">
        <v>3</v>
      </c>
      <c r="E680" t="s">
        <v>422</v>
      </c>
      <c r="F680">
        <v>5</v>
      </c>
      <c r="G680">
        <v>119</v>
      </c>
      <c r="H680">
        <v>1650</v>
      </c>
      <c r="I680" t="s">
        <v>53</v>
      </c>
      <c r="J680">
        <v>1</v>
      </c>
      <c r="K680">
        <v>40.630000000000003</v>
      </c>
      <c r="L680">
        <v>27</v>
      </c>
      <c r="M680">
        <v>10</v>
      </c>
      <c r="N680">
        <v>24</v>
      </c>
      <c r="O680" t="s">
        <v>461</v>
      </c>
      <c r="P680">
        <v>1085</v>
      </c>
    </row>
    <row r="681" spans="1:16" x14ac:dyDescent="0.25">
      <c r="A681" t="s">
        <v>169</v>
      </c>
      <c r="B681" t="s">
        <v>170</v>
      </c>
      <c r="C681">
        <v>25</v>
      </c>
      <c r="D681">
        <v>13</v>
      </c>
      <c r="E681" t="s">
        <v>422</v>
      </c>
      <c r="F681">
        <v>7</v>
      </c>
      <c r="G681">
        <v>121</v>
      </c>
      <c r="H681">
        <v>1800</v>
      </c>
      <c r="I681" t="s">
        <v>53</v>
      </c>
      <c r="J681">
        <v>1</v>
      </c>
      <c r="K681">
        <v>48.89</v>
      </c>
      <c r="L681">
        <v>1</v>
      </c>
      <c r="M681">
        <v>10</v>
      </c>
      <c r="N681">
        <v>24</v>
      </c>
      <c r="O681" t="s">
        <v>441</v>
      </c>
      <c r="P681">
        <v>1075</v>
      </c>
    </row>
    <row r="682" spans="1:16" x14ac:dyDescent="0.25">
      <c r="A682" t="s">
        <v>169</v>
      </c>
      <c r="B682" t="s">
        <v>170</v>
      </c>
      <c r="C682">
        <v>27</v>
      </c>
      <c r="D682">
        <v>10</v>
      </c>
      <c r="E682" t="s">
        <v>423</v>
      </c>
      <c r="F682">
        <v>9</v>
      </c>
      <c r="G682">
        <v>125</v>
      </c>
      <c r="H682">
        <v>1400</v>
      </c>
      <c r="I682" t="s">
        <v>53</v>
      </c>
      <c r="J682">
        <v>1</v>
      </c>
      <c r="K682">
        <v>23.1</v>
      </c>
      <c r="L682">
        <v>14</v>
      </c>
      <c r="M682">
        <v>7</v>
      </c>
      <c r="N682">
        <v>24</v>
      </c>
      <c r="O682" t="s">
        <v>434</v>
      </c>
      <c r="P682">
        <v>1076</v>
      </c>
    </row>
    <row r="683" spans="1:16" x14ac:dyDescent="0.25">
      <c r="A683" t="s">
        <v>169</v>
      </c>
      <c r="B683" t="s">
        <v>170</v>
      </c>
      <c r="C683">
        <v>28</v>
      </c>
      <c r="D683">
        <v>4</v>
      </c>
      <c r="E683" t="s">
        <v>421</v>
      </c>
      <c r="F683">
        <v>4</v>
      </c>
      <c r="G683">
        <v>124</v>
      </c>
      <c r="H683">
        <v>1650</v>
      </c>
      <c r="I683" t="s">
        <v>53</v>
      </c>
      <c r="J683">
        <v>1</v>
      </c>
      <c r="K683">
        <v>40.51</v>
      </c>
      <c r="L683">
        <v>4</v>
      </c>
      <c r="M683">
        <v>7</v>
      </c>
      <c r="N683">
        <v>24</v>
      </c>
      <c r="O683" t="s">
        <v>450</v>
      </c>
      <c r="P683">
        <v>1079</v>
      </c>
    </row>
    <row r="684" spans="1:16" x14ac:dyDescent="0.25">
      <c r="A684" t="s">
        <v>169</v>
      </c>
      <c r="B684" t="s">
        <v>170</v>
      </c>
      <c r="C684">
        <v>131</v>
      </c>
      <c r="D684">
        <v>6</v>
      </c>
      <c r="E684" t="s">
        <v>423</v>
      </c>
      <c r="F684">
        <v>8</v>
      </c>
      <c r="G684">
        <v>129</v>
      </c>
      <c r="H684">
        <v>1200</v>
      </c>
      <c r="I684" t="s">
        <v>53</v>
      </c>
      <c r="J684">
        <v>1</v>
      </c>
      <c r="K684">
        <v>10.37</v>
      </c>
      <c r="L684">
        <v>8</v>
      </c>
      <c r="M684">
        <v>6</v>
      </c>
      <c r="N684">
        <v>24</v>
      </c>
      <c r="O684" t="s">
        <v>429</v>
      </c>
      <c r="P684">
        <v>1083</v>
      </c>
    </row>
    <row r="685" spans="1:16" x14ac:dyDescent="0.25">
      <c r="A685" t="s">
        <v>169</v>
      </c>
      <c r="B685" t="s">
        <v>170</v>
      </c>
      <c r="C685">
        <v>37</v>
      </c>
      <c r="D685">
        <v>11</v>
      </c>
      <c r="E685" t="s">
        <v>422</v>
      </c>
      <c r="F685">
        <v>7</v>
      </c>
      <c r="G685">
        <v>127</v>
      </c>
      <c r="H685">
        <v>1200</v>
      </c>
      <c r="I685" t="s">
        <v>53</v>
      </c>
      <c r="J685">
        <v>1</v>
      </c>
      <c r="K685">
        <v>12.18</v>
      </c>
      <c r="L685">
        <v>1</v>
      </c>
      <c r="M685">
        <v>5</v>
      </c>
      <c r="N685">
        <v>24</v>
      </c>
      <c r="O685" t="s">
        <v>450</v>
      </c>
      <c r="P685">
        <v>1081</v>
      </c>
    </row>
    <row r="686" spans="1:16" x14ac:dyDescent="0.25">
      <c r="A686" t="s">
        <v>169</v>
      </c>
      <c r="B686" t="s">
        <v>174</v>
      </c>
      <c r="C686">
        <v>10</v>
      </c>
      <c r="D686">
        <v>9</v>
      </c>
      <c r="E686" t="s">
        <v>422</v>
      </c>
      <c r="F686">
        <v>7</v>
      </c>
      <c r="G686">
        <v>132</v>
      </c>
      <c r="H686">
        <v>1400</v>
      </c>
      <c r="I686" t="s">
        <v>150</v>
      </c>
      <c r="J686">
        <v>1</v>
      </c>
      <c r="K686">
        <v>21.98</v>
      </c>
      <c r="L686">
        <v>14</v>
      </c>
      <c r="M686">
        <v>9</v>
      </c>
      <c r="N686">
        <v>25</v>
      </c>
      <c r="O686" t="s">
        <v>518</v>
      </c>
      <c r="P686">
        <v>1044</v>
      </c>
    </row>
    <row r="687" spans="1:16" x14ac:dyDescent="0.25">
      <c r="A687" t="s">
        <v>169</v>
      </c>
      <c r="B687" t="s">
        <v>174</v>
      </c>
      <c r="C687">
        <v>14</v>
      </c>
      <c r="D687">
        <v>3</v>
      </c>
      <c r="E687" t="s">
        <v>421</v>
      </c>
      <c r="F687">
        <v>1</v>
      </c>
      <c r="G687">
        <v>129</v>
      </c>
      <c r="H687">
        <v>1400</v>
      </c>
      <c r="I687" t="s">
        <v>471</v>
      </c>
      <c r="J687">
        <v>1</v>
      </c>
      <c r="K687">
        <v>21.94</v>
      </c>
      <c r="L687">
        <v>5</v>
      </c>
      <c r="M687">
        <v>7</v>
      </c>
      <c r="N687">
        <v>25</v>
      </c>
      <c r="O687" t="s">
        <v>441</v>
      </c>
      <c r="P687">
        <v>1024</v>
      </c>
    </row>
    <row r="688" spans="1:16" x14ac:dyDescent="0.25">
      <c r="A688" t="s">
        <v>169</v>
      </c>
      <c r="B688" t="s">
        <v>174</v>
      </c>
      <c r="C688">
        <v>21</v>
      </c>
      <c r="D688">
        <v>2</v>
      </c>
      <c r="E688" t="s">
        <v>422</v>
      </c>
      <c r="F688">
        <v>6</v>
      </c>
      <c r="G688">
        <v>134</v>
      </c>
      <c r="H688">
        <v>1650</v>
      </c>
      <c r="I688" t="s">
        <v>34</v>
      </c>
      <c r="J688">
        <v>1</v>
      </c>
      <c r="K688">
        <v>40.1</v>
      </c>
      <c r="L688">
        <v>11</v>
      </c>
      <c r="M688">
        <v>6</v>
      </c>
      <c r="N688">
        <v>25</v>
      </c>
      <c r="O688" t="s">
        <v>455</v>
      </c>
      <c r="P688">
        <v>1043</v>
      </c>
    </row>
    <row r="689" spans="1:16" x14ac:dyDescent="0.25">
      <c r="A689" t="s">
        <v>169</v>
      </c>
      <c r="B689" t="s">
        <v>174</v>
      </c>
      <c r="C689">
        <v>28</v>
      </c>
      <c r="D689">
        <v>8</v>
      </c>
      <c r="E689" t="s">
        <v>420</v>
      </c>
      <c r="F689">
        <v>5</v>
      </c>
      <c r="G689">
        <v>133</v>
      </c>
      <c r="H689">
        <v>1400</v>
      </c>
      <c r="I689" t="s">
        <v>693</v>
      </c>
      <c r="J689">
        <v>1</v>
      </c>
      <c r="K689">
        <v>22.7</v>
      </c>
      <c r="L689">
        <v>25</v>
      </c>
      <c r="M689">
        <v>5</v>
      </c>
      <c r="N689">
        <v>25</v>
      </c>
      <c r="O689" t="s">
        <v>434</v>
      </c>
      <c r="P689">
        <v>1050</v>
      </c>
    </row>
    <row r="690" spans="1:16" x14ac:dyDescent="0.25">
      <c r="A690" t="s">
        <v>169</v>
      </c>
      <c r="B690" t="s">
        <v>174</v>
      </c>
      <c r="C690">
        <v>42</v>
      </c>
      <c r="D690">
        <v>8</v>
      </c>
      <c r="E690" t="s">
        <v>423</v>
      </c>
      <c r="F690">
        <v>10</v>
      </c>
      <c r="G690">
        <v>132</v>
      </c>
      <c r="H690">
        <v>1400</v>
      </c>
      <c r="I690" t="s">
        <v>397</v>
      </c>
      <c r="J690">
        <v>1</v>
      </c>
      <c r="K690">
        <v>22.43</v>
      </c>
      <c r="L690">
        <v>27</v>
      </c>
      <c r="M690">
        <v>4</v>
      </c>
      <c r="N690">
        <v>25</v>
      </c>
      <c r="O690" t="s">
        <v>434</v>
      </c>
      <c r="P690">
        <v>1046</v>
      </c>
    </row>
    <row r="691" spans="1:16" x14ac:dyDescent="0.25">
      <c r="A691" t="s">
        <v>169</v>
      </c>
      <c r="B691" t="s">
        <v>174</v>
      </c>
      <c r="C691">
        <v>14</v>
      </c>
      <c r="D691">
        <v>9</v>
      </c>
      <c r="E691" t="s">
        <v>423</v>
      </c>
      <c r="F691">
        <v>12</v>
      </c>
      <c r="G691">
        <v>132</v>
      </c>
      <c r="H691">
        <v>1400</v>
      </c>
      <c r="I691" t="s">
        <v>405</v>
      </c>
      <c r="J691">
        <v>1</v>
      </c>
      <c r="K691">
        <v>22.05</v>
      </c>
      <c r="L691">
        <v>23</v>
      </c>
      <c r="M691">
        <v>3</v>
      </c>
      <c r="N691">
        <v>25</v>
      </c>
      <c r="O691" t="s">
        <v>434</v>
      </c>
      <c r="P691">
        <v>1054</v>
      </c>
    </row>
    <row r="692" spans="1:16" x14ac:dyDescent="0.25">
      <c r="A692" t="s">
        <v>169</v>
      </c>
      <c r="B692" t="s">
        <v>174</v>
      </c>
      <c r="C692">
        <v>4.5</v>
      </c>
      <c r="D692">
        <v>2</v>
      </c>
      <c r="E692" t="s">
        <v>421</v>
      </c>
      <c r="F692">
        <v>1</v>
      </c>
      <c r="G692">
        <v>131</v>
      </c>
      <c r="H692">
        <v>1400</v>
      </c>
      <c r="I692" t="s">
        <v>13</v>
      </c>
      <c r="J692">
        <v>1</v>
      </c>
      <c r="K692">
        <v>21.63</v>
      </c>
      <c r="L692">
        <v>16</v>
      </c>
      <c r="M692">
        <v>2</v>
      </c>
      <c r="N692">
        <v>25</v>
      </c>
      <c r="O692" t="s">
        <v>441</v>
      </c>
      <c r="P692">
        <v>1046</v>
      </c>
    </row>
    <row r="693" spans="1:16" x14ac:dyDescent="0.25">
      <c r="A693" t="s">
        <v>169</v>
      </c>
      <c r="B693" t="s">
        <v>174</v>
      </c>
      <c r="C693">
        <v>9.3000000000000007</v>
      </c>
      <c r="D693">
        <v>1</v>
      </c>
      <c r="E693" t="s">
        <v>423</v>
      </c>
      <c r="F693">
        <v>7</v>
      </c>
      <c r="G693">
        <v>125</v>
      </c>
      <c r="H693">
        <v>1400</v>
      </c>
      <c r="I693" t="s">
        <v>397</v>
      </c>
      <c r="J693">
        <v>1</v>
      </c>
      <c r="K693">
        <v>21.69</v>
      </c>
      <c r="L693">
        <v>19</v>
      </c>
      <c r="M693">
        <v>1</v>
      </c>
      <c r="N693">
        <v>25</v>
      </c>
      <c r="O693" t="s">
        <v>434</v>
      </c>
      <c r="P693">
        <v>1038</v>
      </c>
    </row>
    <row r="694" spans="1:16" x14ac:dyDescent="0.25">
      <c r="A694" t="s">
        <v>169</v>
      </c>
      <c r="B694" t="s">
        <v>174</v>
      </c>
      <c r="C694">
        <v>6.8</v>
      </c>
      <c r="D694">
        <v>5</v>
      </c>
      <c r="E694" t="s">
        <v>422</v>
      </c>
      <c r="F694">
        <v>13</v>
      </c>
      <c r="G694">
        <v>127</v>
      </c>
      <c r="H694">
        <v>1400</v>
      </c>
      <c r="I694" t="s">
        <v>13</v>
      </c>
      <c r="J694">
        <v>1</v>
      </c>
      <c r="K694">
        <v>22.35</v>
      </c>
      <c r="L694">
        <v>29</v>
      </c>
      <c r="M694">
        <v>12</v>
      </c>
      <c r="N694">
        <v>24</v>
      </c>
      <c r="O694" t="s">
        <v>506</v>
      </c>
      <c r="P694">
        <v>1026</v>
      </c>
    </row>
    <row r="695" spans="1:16" x14ac:dyDescent="0.25">
      <c r="A695" t="s">
        <v>169</v>
      </c>
      <c r="B695" t="s">
        <v>174</v>
      </c>
      <c r="C695">
        <v>2.1</v>
      </c>
      <c r="D695">
        <v>9</v>
      </c>
      <c r="E695" t="s">
        <v>423</v>
      </c>
      <c r="F695">
        <v>9</v>
      </c>
      <c r="G695">
        <v>127</v>
      </c>
      <c r="H695">
        <v>1400</v>
      </c>
      <c r="I695" t="s">
        <v>19</v>
      </c>
      <c r="J695">
        <v>1</v>
      </c>
      <c r="K695">
        <v>22.55</v>
      </c>
      <c r="L695">
        <v>20</v>
      </c>
      <c r="M695">
        <v>10</v>
      </c>
      <c r="N695">
        <v>24</v>
      </c>
      <c r="O695" t="s">
        <v>506</v>
      </c>
      <c r="P695">
        <v>1023</v>
      </c>
    </row>
    <row r="696" spans="1:16" x14ac:dyDescent="0.25">
      <c r="A696" t="s">
        <v>169</v>
      </c>
      <c r="B696" t="s">
        <v>174</v>
      </c>
      <c r="C696">
        <v>8.1999999999999993</v>
      </c>
      <c r="D696">
        <v>2</v>
      </c>
      <c r="E696" t="s">
        <v>423</v>
      </c>
      <c r="F696">
        <v>12</v>
      </c>
      <c r="G696">
        <v>122</v>
      </c>
      <c r="H696">
        <v>1400</v>
      </c>
      <c r="I696" t="s">
        <v>487</v>
      </c>
      <c r="J696">
        <v>1</v>
      </c>
      <c r="K696">
        <v>22.7</v>
      </c>
      <c r="L696">
        <v>28</v>
      </c>
      <c r="M696">
        <v>9</v>
      </c>
      <c r="N696">
        <v>24</v>
      </c>
      <c r="O696" t="s">
        <v>429</v>
      </c>
      <c r="P696">
        <v>1021</v>
      </c>
    </row>
    <row r="697" spans="1:16" x14ac:dyDescent="0.25">
      <c r="A697" t="s">
        <v>169</v>
      </c>
      <c r="B697" t="s">
        <v>174</v>
      </c>
      <c r="C697">
        <v>6.8</v>
      </c>
      <c r="D697">
        <v>4</v>
      </c>
      <c r="E697" t="s">
        <v>422</v>
      </c>
      <c r="F697">
        <v>13</v>
      </c>
      <c r="G697">
        <v>122</v>
      </c>
      <c r="H697">
        <v>1400</v>
      </c>
      <c r="I697" t="s">
        <v>487</v>
      </c>
      <c r="J697">
        <v>1</v>
      </c>
      <c r="K697">
        <v>22.47</v>
      </c>
      <c r="L697">
        <v>8</v>
      </c>
      <c r="M697">
        <v>9</v>
      </c>
      <c r="N697">
        <v>24</v>
      </c>
      <c r="O697" t="s">
        <v>434</v>
      </c>
      <c r="P697">
        <v>1030</v>
      </c>
    </row>
    <row r="698" spans="1:16" x14ac:dyDescent="0.25">
      <c r="A698" t="s">
        <v>169</v>
      </c>
      <c r="B698" t="s">
        <v>174</v>
      </c>
      <c r="C698">
        <v>3</v>
      </c>
      <c r="D698">
        <v>2</v>
      </c>
      <c r="E698" t="s">
        <v>422</v>
      </c>
      <c r="F698">
        <v>4</v>
      </c>
      <c r="G698">
        <v>125</v>
      </c>
      <c r="H698">
        <v>1400</v>
      </c>
      <c r="I698" t="s">
        <v>13</v>
      </c>
      <c r="J698">
        <v>1</v>
      </c>
      <c r="K698">
        <v>21.86</v>
      </c>
      <c r="L698">
        <v>1</v>
      </c>
      <c r="M698">
        <v>7</v>
      </c>
      <c r="N698">
        <v>24</v>
      </c>
      <c r="O698" t="s">
        <v>518</v>
      </c>
      <c r="P698">
        <v>1031</v>
      </c>
    </row>
    <row r="699" spans="1:16" x14ac:dyDescent="0.25">
      <c r="A699" t="s">
        <v>169</v>
      </c>
      <c r="B699" t="s">
        <v>174</v>
      </c>
      <c r="C699">
        <v>3.9</v>
      </c>
      <c r="D699">
        <v>2</v>
      </c>
      <c r="E699" t="s">
        <v>423</v>
      </c>
      <c r="F699">
        <v>2</v>
      </c>
      <c r="G699">
        <v>125</v>
      </c>
      <c r="H699">
        <v>1400</v>
      </c>
      <c r="I699" t="s">
        <v>13</v>
      </c>
      <c r="J699">
        <v>1</v>
      </c>
      <c r="K699">
        <v>23.33</v>
      </c>
      <c r="L699">
        <v>15</v>
      </c>
      <c r="M699">
        <v>6</v>
      </c>
      <c r="N699">
        <v>24</v>
      </c>
      <c r="O699" t="s">
        <v>441</v>
      </c>
      <c r="P699">
        <v>1029</v>
      </c>
    </row>
    <row r="700" spans="1:16" x14ac:dyDescent="0.25">
      <c r="A700" t="s">
        <v>169</v>
      </c>
      <c r="B700" t="s">
        <v>174</v>
      </c>
      <c r="C700">
        <v>9</v>
      </c>
      <c r="D700">
        <v>2</v>
      </c>
      <c r="E700" t="s">
        <v>422</v>
      </c>
      <c r="F700">
        <v>11</v>
      </c>
      <c r="G700">
        <v>125</v>
      </c>
      <c r="H700">
        <v>1400</v>
      </c>
      <c r="I700" t="s">
        <v>693</v>
      </c>
      <c r="J700">
        <v>1</v>
      </c>
      <c r="K700">
        <v>21.93</v>
      </c>
      <c r="L700">
        <v>26</v>
      </c>
      <c r="M700">
        <v>5</v>
      </c>
      <c r="N700">
        <v>24</v>
      </c>
      <c r="O700" t="s">
        <v>434</v>
      </c>
      <c r="P700">
        <v>1026</v>
      </c>
    </row>
    <row r="701" spans="1:16" x14ac:dyDescent="0.25">
      <c r="A701" t="s">
        <v>169</v>
      </c>
      <c r="B701" t="s">
        <v>174</v>
      </c>
      <c r="C701">
        <v>22</v>
      </c>
      <c r="D701">
        <v>4</v>
      </c>
      <c r="E701" t="s">
        <v>422</v>
      </c>
      <c r="F701">
        <v>13</v>
      </c>
      <c r="G701">
        <v>126</v>
      </c>
      <c r="H701">
        <v>1400</v>
      </c>
      <c r="I701" t="s">
        <v>693</v>
      </c>
      <c r="J701">
        <v>1</v>
      </c>
      <c r="K701">
        <v>23.42</v>
      </c>
      <c r="L701">
        <v>28</v>
      </c>
      <c r="M701">
        <v>4</v>
      </c>
      <c r="N701">
        <v>24</v>
      </c>
      <c r="O701" t="s">
        <v>434</v>
      </c>
      <c r="P701">
        <v>1025</v>
      </c>
    </row>
    <row r="702" spans="1:16" x14ac:dyDescent="0.25">
      <c r="A702" t="s">
        <v>169</v>
      </c>
      <c r="B702" t="s">
        <v>174</v>
      </c>
      <c r="C702">
        <v>87</v>
      </c>
      <c r="D702">
        <v>3</v>
      </c>
      <c r="E702" t="s">
        <v>423</v>
      </c>
      <c r="F702">
        <v>10</v>
      </c>
      <c r="G702">
        <v>127</v>
      </c>
      <c r="H702">
        <v>1400</v>
      </c>
      <c r="I702" t="s">
        <v>693</v>
      </c>
      <c r="J702">
        <v>1</v>
      </c>
      <c r="K702">
        <v>23.16</v>
      </c>
      <c r="L702">
        <v>31</v>
      </c>
      <c r="M702">
        <v>3</v>
      </c>
      <c r="N702">
        <v>24</v>
      </c>
      <c r="O702" t="s">
        <v>539</v>
      </c>
      <c r="P702">
        <v>1015</v>
      </c>
    </row>
    <row r="703" spans="1:16" x14ac:dyDescent="0.25">
      <c r="A703" t="s">
        <v>169</v>
      </c>
      <c r="B703" t="s">
        <v>174</v>
      </c>
      <c r="C703">
        <v>60</v>
      </c>
      <c r="D703">
        <v>7</v>
      </c>
      <c r="E703" t="s">
        <v>421</v>
      </c>
      <c r="F703">
        <v>1</v>
      </c>
      <c r="G703">
        <v>129</v>
      </c>
      <c r="H703">
        <v>1200</v>
      </c>
      <c r="I703" t="s">
        <v>121</v>
      </c>
      <c r="J703">
        <v>1</v>
      </c>
      <c r="K703">
        <v>10.83</v>
      </c>
      <c r="L703">
        <v>10</v>
      </c>
      <c r="M703">
        <v>3</v>
      </c>
      <c r="N703">
        <v>24</v>
      </c>
      <c r="O703" t="s">
        <v>429</v>
      </c>
      <c r="P703">
        <v>1034</v>
      </c>
    </row>
    <row r="704" spans="1:16" x14ac:dyDescent="0.25">
      <c r="A704" t="s">
        <v>169</v>
      </c>
      <c r="B704" t="s">
        <v>174</v>
      </c>
      <c r="C704">
        <v>73</v>
      </c>
      <c r="D704">
        <v>8</v>
      </c>
      <c r="E704" t="s">
        <v>423</v>
      </c>
      <c r="F704">
        <v>12</v>
      </c>
      <c r="G704">
        <v>132</v>
      </c>
      <c r="H704">
        <v>1400</v>
      </c>
      <c r="I704" t="s">
        <v>84</v>
      </c>
      <c r="J704">
        <v>1</v>
      </c>
      <c r="K704">
        <v>23.47</v>
      </c>
      <c r="L704">
        <v>12</v>
      </c>
      <c r="M704">
        <v>2</v>
      </c>
      <c r="N704">
        <v>24</v>
      </c>
      <c r="O704" t="s">
        <v>434</v>
      </c>
      <c r="P704">
        <v>1031</v>
      </c>
    </row>
    <row r="705" spans="1:16" x14ac:dyDescent="0.25">
      <c r="A705" t="s">
        <v>169</v>
      </c>
      <c r="B705" t="s">
        <v>174</v>
      </c>
      <c r="C705" t="s">
        <v>546</v>
      </c>
      <c r="D705" t="s">
        <v>720</v>
      </c>
      <c r="F705" t="s">
        <v>546</v>
      </c>
      <c r="G705">
        <v>130</v>
      </c>
      <c r="H705">
        <v>1400</v>
      </c>
      <c r="I705" t="s">
        <v>471</v>
      </c>
      <c r="J705" t="s">
        <v>546</v>
      </c>
      <c r="L705">
        <v>15</v>
      </c>
      <c r="M705">
        <v>10</v>
      </c>
      <c r="N705">
        <v>23</v>
      </c>
      <c r="O705" t="s">
        <v>539</v>
      </c>
      <c r="P705" t="s">
        <v>546</v>
      </c>
    </row>
    <row r="706" spans="1:16" x14ac:dyDescent="0.25">
      <c r="A706" t="s">
        <v>169</v>
      </c>
      <c r="B706" t="s">
        <v>174</v>
      </c>
      <c r="C706">
        <v>25</v>
      </c>
      <c r="D706">
        <v>7</v>
      </c>
      <c r="E706" t="s">
        <v>422</v>
      </c>
      <c r="F706">
        <v>8</v>
      </c>
      <c r="G706">
        <v>132</v>
      </c>
      <c r="H706">
        <v>1400</v>
      </c>
      <c r="I706" t="s">
        <v>471</v>
      </c>
      <c r="J706">
        <v>1</v>
      </c>
      <c r="K706">
        <v>23.5</v>
      </c>
      <c r="L706">
        <v>10</v>
      </c>
      <c r="M706">
        <v>9</v>
      </c>
      <c r="N706">
        <v>23</v>
      </c>
      <c r="O706" t="s">
        <v>434</v>
      </c>
      <c r="P706">
        <v>1022</v>
      </c>
    </row>
    <row r="707" spans="1:16" x14ac:dyDescent="0.25">
      <c r="A707" t="s">
        <v>169</v>
      </c>
      <c r="B707" t="s">
        <v>177</v>
      </c>
      <c r="C707">
        <v>181</v>
      </c>
      <c r="D707">
        <v>10</v>
      </c>
      <c r="E707" t="s">
        <v>423</v>
      </c>
      <c r="F707">
        <v>9</v>
      </c>
      <c r="G707">
        <v>131</v>
      </c>
      <c r="H707">
        <v>1200</v>
      </c>
      <c r="I707" t="s">
        <v>487</v>
      </c>
      <c r="J707">
        <v>1</v>
      </c>
      <c r="K707">
        <v>9.66</v>
      </c>
      <c r="L707">
        <v>7</v>
      </c>
      <c r="M707">
        <v>9</v>
      </c>
      <c r="N707">
        <v>25</v>
      </c>
      <c r="O707" t="s">
        <v>434</v>
      </c>
      <c r="P707">
        <v>1115</v>
      </c>
    </row>
    <row r="708" spans="1:16" x14ac:dyDescent="0.25">
      <c r="A708" t="s">
        <v>169</v>
      </c>
      <c r="B708" t="s">
        <v>177</v>
      </c>
      <c r="C708">
        <v>28</v>
      </c>
      <c r="D708">
        <v>13</v>
      </c>
      <c r="E708" t="s">
        <v>423</v>
      </c>
      <c r="F708">
        <v>6</v>
      </c>
      <c r="G708">
        <v>133</v>
      </c>
      <c r="H708">
        <v>1200</v>
      </c>
      <c r="I708" t="s">
        <v>487</v>
      </c>
      <c r="J708">
        <v>1</v>
      </c>
      <c r="K708">
        <v>11.09</v>
      </c>
      <c r="L708">
        <v>28</v>
      </c>
      <c r="M708">
        <v>6</v>
      </c>
      <c r="N708">
        <v>25</v>
      </c>
      <c r="O708" t="s">
        <v>518</v>
      </c>
      <c r="P708">
        <v>1113</v>
      </c>
    </row>
    <row r="709" spans="1:16" x14ac:dyDescent="0.25">
      <c r="A709" t="s">
        <v>169</v>
      </c>
      <c r="B709" t="s">
        <v>177</v>
      </c>
      <c r="C709">
        <v>61</v>
      </c>
      <c r="D709">
        <v>10</v>
      </c>
      <c r="E709" t="s">
        <v>423</v>
      </c>
      <c r="F709">
        <v>7</v>
      </c>
      <c r="G709">
        <v>115</v>
      </c>
      <c r="H709">
        <v>1200</v>
      </c>
      <c r="I709" t="s">
        <v>487</v>
      </c>
      <c r="J709">
        <v>1</v>
      </c>
      <c r="K709">
        <v>10.29</v>
      </c>
      <c r="L709">
        <v>14</v>
      </c>
      <c r="M709">
        <v>6</v>
      </c>
      <c r="N709">
        <v>25</v>
      </c>
      <c r="O709" t="s">
        <v>467</v>
      </c>
      <c r="P709">
        <v>1113</v>
      </c>
    </row>
    <row r="710" spans="1:16" x14ac:dyDescent="0.25">
      <c r="A710" t="s">
        <v>169</v>
      </c>
      <c r="B710" t="s">
        <v>177</v>
      </c>
      <c r="C710">
        <v>41</v>
      </c>
      <c r="D710">
        <v>8</v>
      </c>
      <c r="E710" t="s">
        <v>420</v>
      </c>
      <c r="F710">
        <v>4</v>
      </c>
      <c r="G710">
        <v>116</v>
      </c>
      <c r="H710">
        <v>1650</v>
      </c>
      <c r="I710" t="s">
        <v>487</v>
      </c>
      <c r="J710">
        <v>1</v>
      </c>
      <c r="K710">
        <v>39.58</v>
      </c>
      <c r="L710">
        <v>28</v>
      </c>
      <c r="M710">
        <v>5</v>
      </c>
      <c r="N710">
        <v>25</v>
      </c>
      <c r="O710" t="s">
        <v>445</v>
      </c>
      <c r="P710">
        <v>1100</v>
      </c>
    </row>
    <row r="711" spans="1:16" x14ac:dyDescent="0.25">
      <c r="A711" t="s">
        <v>169</v>
      </c>
      <c r="B711" t="s">
        <v>177</v>
      </c>
      <c r="C711">
        <v>121</v>
      </c>
      <c r="D711">
        <v>8</v>
      </c>
      <c r="E711" t="s">
        <v>422</v>
      </c>
      <c r="F711">
        <v>12</v>
      </c>
      <c r="G711">
        <v>118</v>
      </c>
      <c r="H711">
        <v>1650</v>
      </c>
      <c r="I711" t="s">
        <v>487</v>
      </c>
      <c r="J711">
        <v>1</v>
      </c>
      <c r="K711">
        <v>40.26</v>
      </c>
      <c r="L711">
        <v>7</v>
      </c>
      <c r="M711">
        <v>5</v>
      </c>
      <c r="N711">
        <v>25</v>
      </c>
      <c r="O711" t="s">
        <v>450</v>
      </c>
      <c r="P711">
        <v>1097</v>
      </c>
    </row>
    <row r="712" spans="1:16" x14ac:dyDescent="0.25">
      <c r="A712" t="s">
        <v>169</v>
      </c>
      <c r="B712" t="s">
        <v>177</v>
      </c>
      <c r="C712">
        <v>63</v>
      </c>
      <c r="D712">
        <v>12</v>
      </c>
      <c r="E712" t="s">
        <v>422</v>
      </c>
      <c r="F712">
        <v>2</v>
      </c>
      <c r="G712">
        <v>124</v>
      </c>
      <c r="H712">
        <v>1400</v>
      </c>
      <c r="I712" t="s">
        <v>487</v>
      </c>
      <c r="J712">
        <v>1</v>
      </c>
      <c r="K712">
        <v>21.95</v>
      </c>
      <c r="L712">
        <v>20</v>
      </c>
      <c r="M712">
        <v>4</v>
      </c>
      <c r="N712">
        <v>25</v>
      </c>
      <c r="O712" t="s">
        <v>441</v>
      </c>
      <c r="P712">
        <v>1093</v>
      </c>
    </row>
    <row r="713" spans="1:16" x14ac:dyDescent="0.25">
      <c r="A713" t="s">
        <v>169</v>
      </c>
      <c r="B713" t="s">
        <v>177</v>
      </c>
      <c r="C713">
        <v>34</v>
      </c>
      <c r="D713">
        <v>8</v>
      </c>
      <c r="E713" t="s">
        <v>422</v>
      </c>
      <c r="F713">
        <v>4</v>
      </c>
      <c r="G713">
        <v>123</v>
      </c>
      <c r="H713">
        <v>1200</v>
      </c>
      <c r="I713" t="s">
        <v>487</v>
      </c>
      <c r="J713">
        <v>1</v>
      </c>
      <c r="K713">
        <v>10.039999999999999</v>
      </c>
      <c r="L713">
        <v>9</v>
      </c>
      <c r="M713">
        <v>4</v>
      </c>
      <c r="N713">
        <v>25</v>
      </c>
      <c r="O713" t="s">
        <v>450</v>
      </c>
      <c r="P713">
        <v>1088</v>
      </c>
    </row>
    <row r="714" spans="1:16" x14ac:dyDescent="0.25">
      <c r="A714" t="s">
        <v>169</v>
      </c>
      <c r="B714" t="s">
        <v>177</v>
      </c>
      <c r="C714">
        <v>37</v>
      </c>
      <c r="D714">
        <v>9</v>
      </c>
      <c r="E714" t="s">
        <v>421</v>
      </c>
      <c r="F714">
        <v>1</v>
      </c>
      <c r="G714">
        <v>125</v>
      </c>
      <c r="H714">
        <v>1200</v>
      </c>
      <c r="I714" t="s">
        <v>487</v>
      </c>
      <c r="J714">
        <v>1</v>
      </c>
      <c r="K714">
        <v>9.76</v>
      </c>
      <c r="L714">
        <v>12</v>
      </c>
      <c r="M714">
        <v>3</v>
      </c>
      <c r="N714">
        <v>25</v>
      </c>
      <c r="O714" t="s">
        <v>450</v>
      </c>
      <c r="P714">
        <v>1062</v>
      </c>
    </row>
    <row r="715" spans="1:16" x14ac:dyDescent="0.25">
      <c r="A715" t="s">
        <v>169</v>
      </c>
      <c r="B715" t="s">
        <v>180</v>
      </c>
      <c r="C715">
        <v>1.9</v>
      </c>
      <c r="D715">
        <v>2</v>
      </c>
      <c r="E715" t="s">
        <v>421</v>
      </c>
      <c r="F715">
        <v>3</v>
      </c>
      <c r="G715">
        <v>128</v>
      </c>
      <c r="H715">
        <v>1650</v>
      </c>
      <c r="I715" t="s">
        <v>38</v>
      </c>
      <c r="J715">
        <v>1</v>
      </c>
      <c r="K715">
        <v>40.44</v>
      </c>
      <c r="L715">
        <v>10</v>
      </c>
      <c r="M715">
        <v>9</v>
      </c>
      <c r="N715">
        <v>25</v>
      </c>
      <c r="O715" t="s">
        <v>450</v>
      </c>
      <c r="P715">
        <v>1009</v>
      </c>
    </row>
    <row r="716" spans="1:16" x14ac:dyDescent="0.25">
      <c r="A716" t="s">
        <v>169</v>
      </c>
      <c r="B716" t="s">
        <v>180</v>
      </c>
      <c r="C716">
        <v>4.7</v>
      </c>
      <c r="D716">
        <v>2</v>
      </c>
      <c r="E716" t="s">
        <v>420</v>
      </c>
      <c r="F716">
        <v>7</v>
      </c>
      <c r="G716">
        <v>125</v>
      </c>
      <c r="H716">
        <v>1650</v>
      </c>
      <c r="I716" t="s">
        <v>487</v>
      </c>
      <c r="J716">
        <v>1</v>
      </c>
      <c r="K716">
        <v>39.25</v>
      </c>
      <c r="L716">
        <v>9</v>
      </c>
      <c r="M716">
        <v>7</v>
      </c>
      <c r="N716">
        <v>25</v>
      </c>
      <c r="O716" t="s">
        <v>450</v>
      </c>
      <c r="P716">
        <v>992</v>
      </c>
    </row>
    <row r="717" spans="1:16" x14ac:dyDescent="0.25">
      <c r="A717" t="s">
        <v>169</v>
      </c>
      <c r="B717" t="s">
        <v>180</v>
      </c>
      <c r="C717">
        <v>3.8</v>
      </c>
      <c r="D717">
        <v>10</v>
      </c>
      <c r="E717" t="s">
        <v>421</v>
      </c>
      <c r="F717">
        <v>4</v>
      </c>
      <c r="G717">
        <v>128</v>
      </c>
      <c r="H717">
        <v>1400</v>
      </c>
      <c r="I717" t="s">
        <v>121</v>
      </c>
      <c r="J717">
        <v>1</v>
      </c>
      <c r="K717">
        <v>22.67</v>
      </c>
      <c r="L717">
        <v>1</v>
      </c>
      <c r="M717">
        <v>7</v>
      </c>
      <c r="N717">
        <v>25</v>
      </c>
      <c r="O717" t="s">
        <v>429</v>
      </c>
      <c r="P717">
        <v>1008</v>
      </c>
    </row>
    <row r="718" spans="1:16" x14ac:dyDescent="0.25">
      <c r="A718" t="s">
        <v>169</v>
      </c>
      <c r="B718" t="s">
        <v>180</v>
      </c>
      <c r="C718">
        <v>4.2</v>
      </c>
      <c r="D718">
        <v>4</v>
      </c>
      <c r="E718" t="s">
        <v>420</v>
      </c>
      <c r="F718">
        <v>3</v>
      </c>
      <c r="G718">
        <v>125</v>
      </c>
      <c r="H718">
        <v>1400</v>
      </c>
      <c r="I718" t="s">
        <v>487</v>
      </c>
      <c r="J718">
        <v>1</v>
      </c>
      <c r="K718">
        <v>21.62</v>
      </c>
      <c r="L718">
        <v>14</v>
      </c>
      <c r="M718">
        <v>6</v>
      </c>
      <c r="N718">
        <v>25</v>
      </c>
      <c r="O718" t="s">
        <v>441</v>
      </c>
      <c r="P718">
        <v>1006</v>
      </c>
    </row>
    <row r="719" spans="1:16" x14ac:dyDescent="0.25">
      <c r="A719" t="s">
        <v>169</v>
      </c>
      <c r="B719" t="s">
        <v>180</v>
      </c>
      <c r="C719">
        <v>16</v>
      </c>
      <c r="D719">
        <v>6</v>
      </c>
      <c r="E719" t="s">
        <v>422</v>
      </c>
      <c r="F719">
        <v>14</v>
      </c>
      <c r="G719">
        <v>127</v>
      </c>
      <c r="H719">
        <v>1400</v>
      </c>
      <c r="I719" t="s">
        <v>487</v>
      </c>
      <c r="J719">
        <v>1</v>
      </c>
      <c r="K719">
        <v>22.07</v>
      </c>
      <c r="L719">
        <v>25</v>
      </c>
      <c r="M719">
        <v>5</v>
      </c>
      <c r="N719">
        <v>25</v>
      </c>
      <c r="O719" t="s">
        <v>434</v>
      </c>
      <c r="P719">
        <v>999</v>
      </c>
    </row>
    <row r="720" spans="1:16" x14ac:dyDescent="0.25">
      <c r="A720" t="s">
        <v>169</v>
      </c>
      <c r="B720" t="s">
        <v>180</v>
      </c>
      <c r="C720">
        <v>46</v>
      </c>
      <c r="D720">
        <v>6</v>
      </c>
      <c r="E720" t="s">
        <v>422</v>
      </c>
      <c r="F720">
        <v>9</v>
      </c>
      <c r="G720">
        <v>129</v>
      </c>
      <c r="H720">
        <v>1400</v>
      </c>
      <c r="I720" t="s">
        <v>487</v>
      </c>
      <c r="J720">
        <v>1</v>
      </c>
      <c r="K720">
        <v>21.81</v>
      </c>
      <c r="L720">
        <v>4</v>
      </c>
      <c r="M720">
        <v>5</v>
      </c>
      <c r="N720">
        <v>25</v>
      </c>
      <c r="O720" t="s">
        <v>518</v>
      </c>
      <c r="P720">
        <v>999</v>
      </c>
    </row>
    <row r="721" spans="1:16" x14ac:dyDescent="0.25">
      <c r="A721" t="s">
        <v>169</v>
      </c>
      <c r="B721" t="s">
        <v>180</v>
      </c>
      <c r="C721">
        <v>38</v>
      </c>
      <c r="D721">
        <v>6</v>
      </c>
      <c r="E721" t="s">
        <v>421</v>
      </c>
      <c r="F721">
        <v>7</v>
      </c>
      <c r="G721">
        <v>132</v>
      </c>
      <c r="H721">
        <v>1400</v>
      </c>
      <c r="I721" t="s">
        <v>487</v>
      </c>
      <c r="J721">
        <v>1</v>
      </c>
      <c r="K721">
        <v>22.05</v>
      </c>
      <c r="L721">
        <v>6</v>
      </c>
      <c r="M721">
        <v>4</v>
      </c>
      <c r="N721">
        <v>25</v>
      </c>
      <c r="O721" t="s">
        <v>506</v>
      </c>
      <c r="P721">
        <v>1001</v>
      </c>
    </row>
    <row r="722" spans="1:16" x14ac:dyDescent="0.25">
      <c r="A722" t="s">
        <v>169</v>
      </c>
      <c r="B722" t="s">
        <v>180</v>
      </c>
      <c r="C722">
        <v>17</v>
      </c>
      <c r="D722">
        <v>10</v>
      </c>
      <c r="E722" t="s">
        <v>422</v>
      </c>
      <c r="F722">
        <v>14</v>
      </c>
      <c r="G722">
        <v>135</v>
      </c>
      <c r="H722">
        <v>1400</v>
      </c>
      <c r="I722" t="s">
        <v>19</v>
      </c>
      <c r="J722">
        <v>1</v>
      </c>
      <c r="K722">
        <v>23.12</v>
      </c>
      <c r="L722">
        <v>1</v>
      </c>
      <c r="M722">
        <v>12</v>
      </c>
      <c r="N722">
        <v>24</v>
      </c>
      <c r="O722" t="s">
        <v>441</v>
      </c>
      <c r="P722">
        <v>1009</v>
      </c>
    </row>
    <row r="723" spans="1:16" x14ac:dyDescent="0.25">
      <c r="A723" t="s">
        <v>169</v>
      </c>
      <c r="B723" t="s">
        <v>180</v>
      </c>
      <c r="C723">
        <v>2.6</v>
      </c>
      <c r="D723">
        <v>4</v>
      </c>
      <c r="E723" t="s">
        <v>420</v>
      </c>
      <c r="F723">
        <v>6</v>
      </c>
      <c r="G723">
        <v>135</v>
      </c>
      <c r="H723">
        <v>1650</v>
      </c>
      <c r="I723" t="s">
        <v>19</v>
      </c>
      <c r="J723">
        <v>1</v>
      </c>
      <c r="K723">
        <v>40.369999999999997</v>
      </c>
      <c r="L723">
        <v>30</v>
      </c>
      <c r="M723">
        <v>10</v>
      </c>
      <c r="N723">
        <v>24</v>
      </c>
      <c r="O723" t="s">
        <v>445</v>
      </c>
      <c r="P723">
        <v>1008</v>
      </c>
    </row>
    <row r="724" spans="1:16" x14ac:dyDescent="0.25">
      <c r="A724" t="s">
        <v>169</v>
      </c>
      <c r="B724" t="s">
        <v>180</v>
      </c>
      <c r="C724">
        <v>13</v>
      </c>
      <c r="D724">
        <v>5</v>
      </c>
      <c r="E724" t="s">
        <v>421</v>
      </c>
      <c r="F724">
        <v>1</v>
      </c>
      <c r="G724">
        <v>118</v>
      </c>
      <c r="H724">
        <v>1650</v>
      </c>
      <c r="I724" t="s">
        <v>389</v>
      </c>
      <c r="J724">
        <v>1</v>
      </c>
      <c r="K724">
        <v>39.090000000000003</v>
      </c>
      <c r="L724">
        <v>16</v>
      </c>
      <c r="M724">
        <v>10</v>
      </c>
      <c r="N724">
        <v>24</v>
      </c>
      <c r="O724" t="s">
        <v>455</v>
      </c>
      <c r="P724">
        <v>1013</v>
      </c>
    </row>
    <row r="725" spans="1:16" x14ac:dyDescent="0.25">
      <c r="A725" t="s">
        <v>169</v>
      </c>
      <c r="B725" t="s">
        <v>180</v>
      </c>
      <c r="C725">
        <v>10</v>
      </c>
      <c r="D725">
        <v>6</v>
      </c>
      <c r="E725" t="s">
        <v>422</v>
      </c>
      <c r="F725">
        <v>7</v>
      </c>
      <c r="G725">
        <v>118</v>
      </c>
      <c r="H725">
        <v>1400</v>
      </c>
      <c r="I725" t="s">
        <v>38</v>
      </c>
      <c r="J725">
        <v>1</v>
      </c>
      <c r="K725">
        <v>22.42</v>
      </c>
      <c r="L725">
        <v>1</v>
      </c>
      <c r="M725">
        <v>10</v>
      </c>
      <c r="N725">
        <v>24</v>
      </c>
      <c r="O725" t="s">
        <v>441</v>
      </c>
      <c r="P725">
        <v>1020</v>
      </c>
    </row>
    <row r="726" spans="1:16" x14ac:dyDescent="0.25">
      <c r="A726" t="s">
        <v>169</v>
      </c>
      <c r="B726" t="s">
        <v>180</v>
      </c>
      <c r="C726">
        <v>66</v>
      </c>
      <c r="D726">
        <v>3</v>
      </c>
      <c r="E726" t="s">
        <v>423</v>
      </c>
      <c r="F726">
        <v>14</v>
      </c>
      <c r="G726">
        <v>117</v>
      </c>
      <c r="H726">
        <v>1400</v>
      </c>
      <c r="I726" t="s">
        <v>49</v>
      </c>
      <c r="J726">
        <v>1</v>
      </c>
      <c r="K726">
        <v>21.65</v>
      </c>
      <c r="L726">
        <v>15</v>
      </c>
      <c r="M726">
        <v>9</v>
      </c>
      <c r="N726">
        <v>24</v>
      </c>
      <c r="O726" t="s">
        <v>539</v>
      </c>
      <c r="P726">
        <v>1023</v>
      </c>
    </row>
    <row r="727" spans="1:16" x14ac:dyDescent="0.25">
      <c r="A727" t="s">
        <v>169</v>
      </c>
      <c r="B727" t="s">
        <v>180</v>
      </c>
      <c r="C727">
        <v>81</v>
      </c>
      <c r="D727">
        <v>11</v>
      </c>
      <c r="E727" t="s">
        <v>421</v>
      </c>
      <c r="F727">
        <v>4</v>
      </c>
      <c r="G727">
        <v>122</v>
      </c>
      <c r="H727">
        <v>1400</v>
      </c>
      <c r="I727" t="s">
        <v>150</v>
      </c>
      <c r="J727">
        <v>1</v>
      </c>
      <c r="K727">
        <v>22.56</v>
      </c>
      <c r="L727">
        <v>6</v>
      </c>
      <c r="M727">
        <v>7</v>
      </c>
      <c r="N727">
        <v>24</v>
      </c>
      <c r="O727" t="s">
        <v>429</v>
      </c>
      <c r="P727">
        <v>1027</v>
      </c>
    </row>
    <row r="728" spans="1:16" x14ac:dyDescent="0.25">
      <c r="A728" t="s">
        <v>169</v>
      </c>
      <c r="B728" t="s">
        <v>183</v>
      </c>
      <c r="C728">
        <v>35</v>
      </c>
      <c r="D728">
        <v>1</v>
      </c>
      <c r="E728" t="s">
        <v>421</v>
      </c>
      <c r="F728">
        <v>6</v>
      </c>
      <c r="G728">
        <v>123</v>
      </c>
      <c r="H728">
        <v>1650</v>
      </c>
      <c r="I728" t="s">
        <v>101</v>
      </c>
      <c r="J728">
        <v>1</v>
      </c>
      <c r="K728">
        <v>40.42</v>
      </c>
      <c r="L728">
        <v>10</v>
      </c>
      <c r="M728">
        <v>9</v>
      </c>
      <c r="N728">
        <v>25</v>
      </c>
      <c r="O728" t="s">
        <v>450</v>
      </c>
      <c r="P728">
        <v>1010</v>
      </c>
    </row>
    <row r="729" spans="1:16" x14ac:dyDescent="0.25">
      <c r="A729" t="s">
        <v>169</v>
      </c>
      <c r="B729" t="s">
        <v>183</v>
      </c>
      <c r="C729">
        <v>118</v>
      </c>
      <c r="D729">
        <v>11</v>
      </c>
      <c r="E729" t="s">
        <v>423</v>
      </c>
      <c r="F729">
        <v>11</v>
      </c>
      <c r="G729">
        <v>122</v>
      </c>
      <c r="H729">
        <v>1200</v>
      </c>
      <c r="I729" t="s">
        <v>487</v>
      </c>
      <c r="J729">
        <v>1</v>
      </c>
      <c r="K729">
        <v>10.49</v>
      </c>
      <c r="L729">
        <v>16</v>
      </c>
      <c r="M729">
        <v>7</v>
      </c>
      <c r="N729">
        <v>25</v>
      </c>
      <c r="O729" t="s">
        <v>455</v>
      </c>
      <c r="P729">
        <v>1040</v>
      </c>
    </row>
    <row r="730" spans="1:16" x14ac:dyDescent="0.25">
      <c r="A730" t="s">
        <v>169</v>
      </c>
      <c r="B730" t="s">
        <v>183</v>
      </c>
      <c r="C730">
        <v>37</v>
      </c>
      <c r="D730">
        <v>11</v>
      </c>
      <c r="E730" t="s">
        <v>423</v>
      </c>
      <c r="F730">
        <v>12</v>
      </c>
      <c r="G730">
        <v>123</v>
      </c>
      <c r="H730">
        <v>1650</v>
      </c>
      <c r="I730" t="s">
        <v>101</v>
      </c>
      <c r="J730">
        <v>1</v>
      </c>
      <c r="K730">
        <v>41.27</v>
      </c>
      <c r="L730">
        <v>25</v>
      </c>
      <c r="M730">
        <v>6</v>
      </c>
      <c r="N730">
        <v>25</v>
      </c>
      <c r="O730" t="s">
        <v>461</v>
      </c>
      <c r="P730">
        <v>1035</v>
      </c>
    </row>
    <row r="731" spans="1:16" x14ac:dyDescent="0.25">
      <c r="A731" t="s">
        <v>169</v>
      </c>
      <c r="B731" t="s">
        <v>183</v>
      </c>
      <c r="C731">
        <v>23</v>
      </c>
      <c r="D731">
        <v>3</v>
      </c>
      <c r="E731" t="s">
        <v>421</v>
      </c>
      <c r="F731">
        <v>3</v>
      </c>
      <c r="G731">
        <v>126</v>
      </c>
      <c r="H731">
        <v>1650</v>
      </c>
      <c r="I731" t="s">
        <v>34</v>
      </c>
      <c r="J731">
        <v>1</v>
      </c>
      <c r="K731">
        <v>41.71</v>
      </c>
      <c r="L731">
        <v>4</v>
      </c>
      <c r="M731">
        <v>6</v>
      </c>
      <c r="N731">
        <v>25</v>
      </c>
      <c r="O731" t="s">
        <v>450</v>
      </c>
      <c r="P731">
        <v>1027</v>
      </c>
    </row>
    <row r="732" spans="1:16" x14ac:dyDescent="0.25">
      <c r="A732" t="s">
        <v>169</v>
      </c>
      <c r="B732" t="s">
        <v>183</v>
      </c>
      <c r="C732">
        <v>32</v>
      </c>
      <c r="D732">
        <v>1</v>
      </c>
      <c r="E732" t="s">
        <v>421</v>
      </c>
      <c r="F732">
        <v>2</v>
      </c>
      <c r="G732">
        <v>117</v>
      </c>
      <c r="H732">
        <v>1650</v>
      </c>
      <c r="I732" t="s">
        <v>34</v>
      </c>
      <c r="J732">
        <v>1</v>
      </c>
      <c r="K732">
        <v>40</v>
      </c>
      <c r="L732">
        <v>21</v>
      </c>
      <c r="M732">
        <v>5</v>
      </c>
      <c r="N732">
        <v>25</v>
      </c>
      <c r="O732" t="s">
        <v>461</v>
      </c>
      <c r="P732">
        <v>1023</v>
      </c>
    </row>
    <row r="733" spans="1:16" x14ac:dyDescent="0.25">
      <c r="A733" t="s">
        <v>169</v>
      </c>
      <c r="B733" t="s">
        <v>183</v>
      </c>
      <c r="C733">
        <v>52</v>
      </c>
      <c r="D733">
        <v>7</v>
      </c>
      <c r="E733" t="s">
        <v>422</v>
      </c>
      <c r="F733">
        <v>7</v>
      </c>
      <c r="G733">
        <v>121</v>
      </c>
      <c r="H733">
        <v>1650</v>
      </c>
      <c r="I733" t="s">
        <v>53</v>
      </c>
      <c r="J733">
        <v>1</v>
      </c>
      <c r="K733">
        <v>40.07</v>
      </c>
      <c r="L733">
        <v>23</v>
      </c>
      <c r="M733">
        <v>4</v>
      </c>
      <c r="N733">
        <v>25</v>
      </c>
      <c r="O733" t="s">
        <v>461</v>
      </c>
      <c r="P733">
        <v>1019</v>
      </c>
    </row>
    <row r="734" spans="1:16" x14ac:dyDescent="0.25">
      <c r="A734" t="s">
        <v>169</v>
      </c>
      <c r="B734" t="s">
        <v>183</v>
      </c>
      <c r="C734">
        <v>97</v>
      </c>
      <c r="D734">
        <v>8</v>
      </c>
      <c r="E734" t="s">
        <v>423</v>
      </c>
      <c r="F734">
        <v>12</v>
      </c>
      <c r="G734">
        <v>118</v>
      </c>
      <c r="H734">
        <v>1650</v>
      </c>
      <c r="I734" t="s">
        <v>487</v>
      </c>
      <c r="J734">
        <v>1</v>
      </c>
      <c r="K734">
        <v>40.06</v>
      </c>
      <c r="L734">
        <v>9</v>
      </c>
      <c r="M734">
        <v>4</v>
      </c>
      <c r="N734">
        <v>25</v>
      </c>
      <c r="O734" t="s">
        <v>450</v>
      </c>
      <c r="P734">
        <v>1029</v>
      </c>
    </row>
    <row r="735" spans="1:16" x14ac:dyDescent="0.25">
      <c r="A735" t="s">
        <v>169</v>
      </c>
      <c r="B735" t="s">
        <v>183</v>
      </c>
      <c r="C735">
        <v>43</v>
      </c>
      <c r="D735">
        <v>11</v>
      </c>
      <c r="E735" t="s">
        <v>422</v>
      </c>
      <c r="F735">
        <v>9</v>
      </c>
      <c r="G735">
        <v>123</v>
      </c>
      <c r="H735">
        <v>1650</v>
      </c>
      <c r="I735" t="s">
        <v>101</v>
      </c>
      <c r="J735">
        <v>1</v>
      </c>
      <c r="K735">
        <v>39.81</v>
      </c>
      <c r="L735">
        <v>2</v>
      </c>
      <c r="M735">
        <v>4</v>
      </c>
      <c r="N735">
        <v>25</v>
      </c>
      <c r="O735" t="s">
        <v>445</v>
      </c>
      <c r="P735">
        <v>1048</v>
      </c>
    </row>
    <row r="736" spans="1:16" x14ac:dyDescent="0.25">
      <c r="A736" t="s">
        <v>169</v>
      </c>
      <c r="B736" t="s">
        <v>183</v>
      </c>
      <c r="C736">
        <v>47</v>
      </c>
      <c r="D736">
        <v>11</v>
      </c>
      <c r="E736" t="s">
        <v>423</v>
      </c>
      <c r="F736">
        <v>5</v>
      </c>
      <c r="G736">
        <v>125</v>
      </c>
      <c r="H736">
        <v>1650</v>
      </c>
      <c r="I736" t="s">
        <v>84</v>
      </c>
      <c r="J736">
        <v>1</v>
      </c>
      <c r="K736">
        <v>40.53</v>
      </c>
      <c r="L736">
        <v>12</v>
      </c>
      <c r="M736">
        <v>3</v>
      </c>
      <c r="N736">
        <v>25</v>
      </c>
      <c r="O736" t="s">
        <v>450</v>
      </c>
      <c r="P736">
        <v>1050</v>
      </c>
    </row>
    <row r="737" spans="1:16" x14ac:dyDescent="0.25">
      <c r="A737" t="s">
        <v>169</v>
      </c>
      <c r="B737" t="s">
        <v>183</v>
      </c>
      <c r="C737">
        <v>58</v>
      </c>
      <c r="D737">
        <v>10</v>
      </c>
      <c r="E737" t="s">
        <v>423</v>
      </c>
      <c r="F737">
        <v>14</v>
      </c>
      <c r="G737">
        <v>126</v>
      </c>
      <c r="H737">
        <v>1800</v>
      </c>
      <c r="I737" t="s">
        <v>150</v>
      </c>
      <c r="J737">
        <v>1</v>
      </c>
      <c r="K737">
        <v>54.48</v>
      </c>
      <c r="L737">
        <v>12</v>
      </c>
      <c r="M737">
        <v>2</v>
      </c>
      <c r="N737">
        <v>25</v>
      </c>
      <c r="O737" t="s">
        <v>467</v>
      </c>
      <c r="P737">
        <v>1068</v>
      </c>
    </row>
    <row r="738" spans="1:16" x14ac:dyDescent="0.25">
      <c r="A738" t="s">
        <v>169</v>
      </c>
      <c r="B738" t="s">
        <v>183</v>
      </c>
      <c r="C738">
        <v>69</v>
      </c>
      <c r="D738">
        <v>11</v>
      </c>
      <c r="E738" t="s">
        <v>422</v>
      </c>
      <c r="F738">
        <v>11</v>
      </c>
      <c r="G738">
        <v>129</v>
      </c>
      <c r="H738">
        <v>1650</v>
      </c>
      <c r="I738" t="s">
        <v>84</v>
      </c>
      <c r="J738">
        <v>1</v>
      </c>
      <c r="K738">
        <v>41.55</v>
      </c>
      <c r="L738">
        <v>22</v>
      </c>
      <c r="M738">
        <v>1</v>
      </c>
      <c r="N738">
        <v>25</v>
      </c>
      <c r="O738" t="s">
        <v>461</v>
      </c>
      <c r="P738">
        <v>1047</v>
      </c>
    </row>
    <row r="739" spans="1:16" x14ac:dyDescent="0.25">
      <c r="A739" t="s">
        <v>169</v>
      </c>
      <c r="B739" t="s">
        <v>183</v>
      </c>
      <c r="C739">
        <v>15</v>
      </c>
      <c r="D739">
        <v>11</v>
      </c>
      <c r="E739" t="s">
        <v>422</v>
      </c>
      <c r="F739">
        <v>5</v>
      </c>
      <c r="G739">
        <v>127</v>
      </c>
      <c r="H739">
        <v>1650</v>
      </c>
      <c r="I739" t="s">
        <v>101</v>
      </c>
      <c r="J739">
        <v>1</v>
      </c>
      <c r="K739">
        <v>41.71</v>
      </c>
      <c r="L739">
        <v>8</v>
      </c>
      <c r="M739">
        <v>1</v>
      </c>
      <c r="N739">
        <v>25</v>
      </c>
      <c r="O739" t="s">
        <v>450</v>
      </c>
      <c r="P739">
        <v>1033</v>
      </c>
    </row>
    <row r="740" spans="1:16" x14ac:dyDescent="0.25">
      <c r="A740" t="s">
        <v>169</v>
      </c>
      <c r="B740" t="s">
        <v>183</v>
      </c>
      <c r="C740">
        <v>19</v>
      </c>
      <c r="D740">
        <v>1</v>
      </c>
      <c r="E740" t="s">
        <v>422</v>
      </c>
      <c r="F740">
        <v>9</v>
      </c>
      <c r="G740">
        <v>120</v>
      </c>
      <c r="H740">
        <v>1650</v>
      </c>
      <c r="I740" t="s">
        <v>101</v>
      </c>
      <c r="J740">
        <v>1</v>
      </c>
      <c r="K740">
        <v>39.450000000000003</v>
      </c>
      <c r="L740">
        <v>26</v>
      </c>
      <c r="M740">
        <v>12</v>
      </c>
      <c r="N740">
        <v>24</v>
      </c>
      <c r="O740" t="s">
        <v>445</v>
      </c>
      <c r="P740">
        <v>1022</v>
      </c>
    </row>
    <row r="741" spans="1:16" x14ac:dyDescent="0.25">
      <c r="A741" t="s">
        <v>169</v>
      </c>
      <c r="B741" t="s">
        <v>183</v>
      </c>
      <c r="C741">
        <v>7</v>
      </c>
      <c r="D741">
        <v>7</v>
      </c>
      <c r="E741" t="s">
        <v>421</v>
      </c>
      <c r="F741">
        <v>1</v>
      </c>
      <c r="G741">
        <v>126</v>
      </c>
      <c r="H741">
        <v>1650</v>
      </c>
      <c r="I741" t="s">
        <v>13</v>
      </c>
      <c r="J741">
        <v>1</v>
      </c>
      <c r="K741">
        <v>41.52</v>
      </c>
      <c r="L741">
        <v>27</v>
      </c>
      <c r="M741">
        <v>11</v>
      </c>
      <c r="N741">
        <v>24</v>
      </c>
      <c r="O741" t="s">
        <v>445</v>
      </c>
      <c r="P741">
        <v>1024</v>
      </c>
    </row>
    <row r="742" spans="1:16" x14ac:dyDescent="0.25">
      <c r="A742" t="s">
        <v>169</v>
      </c>
      <c r="B742" t="s">
        <v>183</v>
      </c>
      <c r="C742">
        <v>29</v>
      </c>
      <c r="D742">
        <v>5</v>
      </c>
      <c r="E742" t="s">
        <v>422</v>
      </c>
      <c r="F742">
        <v>11</v>
      </c>
      <c r="G742">
        <v>126</v>
      </c>
      <c r="H742">
        <v>1650</v>
      </c>
      <c r="I742" t="s">
        <v>84</v>
      </c>
      <c r="J742">
        <v>1</v>
      </c>
      <c r="K742">
        <v>40.69</v>
      </c>
      <c r="L742">
        <v>6</v>
      </c>
      <c r="M742">
        <v>11</v>
      </c>
      <c r="N742">
        <v>24</v>
      </c>
      <c r="O742" t="s">
        <v>450</v>
      </c>
      <c r="P742">
        <v>1015</v>
      </c>
    </row>
    <row r="743" spans="1:16" x14ac:dyDescent="0.25">
      <c r="A743" t="s">
        <v>169</v>
      </c>
      <c r="B743" t="s">
        <v>183</v>
      </c>
      <c r="C743">
        <v>29</v>
      </c>
      <c r="D743">
        <v>4</v>
      </c>
      <c r="E743" t="s">
        <v>421</v>
      </c>
      <c r="F743">
        <v>2</v>
      </c>
      <c r="G743">
        <v>127</v>
      </c>
      <c r="H743">
        <v>1650</v>
      </c>
      <c r="I743" t="s">
        <v>84</v>
      </c>
      <c r="J743">
        <v>1</v>
      </c>
      <c r="K743">
        <v>40.85</v>
      </c>
      <c r="L743">
        <v>9</v>
      </c>
      <c r="M743">
        <v>10</v>
      </c>
      <c r="N743">
        <v>24</v>
      </c>
      <c r="O743" t="s">
        <v>450</v>
      </c>
      <c r="P743">
        <v>1015</v>
      </c>
    </row>
    <row r="744" spans="1:16" x14ac:dyDescent="0.25">
      <c r="A744" t="s">
        <v>169</v>
      </c>
      <c r="B744" t="s">
        <v>183</v>
      </c>
      <c r="C744">
        <v>55</v>
      </c>
      <c r="D744">
        <v>8</v>
      </c>
      <c r="E744" t="s">
        <v>422</v>
      </c>
      <c r="F744">
        <v>1</v>
      </c>
      <c r="G744">
        <v>125</v>
      </c>
      <c r="H744">
        <v>1200</v>
      </c>
      <c r="I744" t="s">
        <v>84</v>
      </c>
      <c r="J744">
        <v>1</v>
      </c>
      <c r="K744">
        <v>11.63</v>
      </c>
      <c r="L744">
        <v>11</v>
      </c>
      <c r="M744">
        <v>9</v>
      </c>
      <c r="N744">
        <v>24</v>
      </c>
      <c r="O744" t="s">
        <v>450</v>
      </c>
      <c r="P744">
        <v>1022</v>
      </c>
    </row>
    <row r="745" spans="1:16" x14ac:dyDescent="0.25">
      <c r="A745" t="s">
        <v>169</v>
      </c>
      <c r="B745" t="s">
        <v>183</v>
      </c>
      <c r="C745">
        <v>8.8000000000000007</v>
      </c>
      <c r="D745">
        <v>6</v>
      </c>
      <c r="E745" t="s">
        <v>421</v>
      </c>
      <c r="F745">
        <v>6</v>
      </c>
      <c r="G745">
        <v>127</v>
      </c>
      <c r="H745">
        <v>1650</v>
      </c>
      <c r="I745" t="s">
        <v>116</v>
      </c>
      <c r="J745">
        <v>1</v>
      </c>
      <c r="K745">
        <v>41.28</v>
      </c>
      <c r="L745">
        <v>22</v>
      </c>
      <c r="M745">
        <v>5</v>
      </c>
      <c r="N745">
        <v>24</v>
      </c>
      <c r="O745" t="s">
        <v>445</v>
      </c>
      <c r="P745">
        <v>1017</v>
      </c>
    </row>
    <row r="746" spans="1:16" x14ac:dyDescent="0.25">
      <c r="A746" t="s">
        <v>169</v>
      </c>
      <c r="B746" t="s">
        <v>183</v>
      </c>
      <c r="C746">
        <v>5.2</v>
      </c>
      <c r="D746">
        <v>1</v>
      </c>
      <c r="E746" t="s">
        <v>422</v>
      </c>
      <c r="F746">
        <v>3</v>
      </c>
      <c r="G746">
        <v>135</v>
      </c>
      <c r="H746">
        <v>1650</v>
      </c>
      <c r="I746" t="s">
        <v>19</v>
      </c>
      <c r="J746">
        <v>1</v>
      </c>
      <c r="K746">
        <v>40.909999999999997</v>
      </c>
      <c r="L746">
        <v>15</v>
      </c>
      <c r="M746">
        <v>5</v>
      </c>
      <c r="N746">
        <v>24</v>
      </c>
      <c r="O746" t="s">
        <v>461</v>
      </c>
      <c r="P746">
        <v>1033</v>
      </c>
    </row>
    <row r="747" spans="1:16" x14ac:dyDescent="0.25">
      <c r="A747" t="s">
        <v>169</v>
      </c>
      <c r="B747" t="s">
        <v>183</v>
      </c>
      <c r="C747">
        <v>47</v>
      </c>
      <c r="D747">
        <v>4</v>
      </c>
      <c r="E747" t="s">
        <v>422</v>
      </c>
      <c r="F747">
        <v>9</v>
      </c>
      <c r="G747">
        <v>111</v>
      </c>
      <c r="H747">
        <v>1650</v>
      </c>
      <c r="I747" t="s">
        <v>487</v>
      </c>
      <c r="J747">
        <v>1</v>
      </c>
      <c r="K747">
        <v>41.12</v>
      </c>
      <c r="L747">
        <v>1</v>
      </c>
      <c r="M747">
        <v>5</v>
      </c>
      <c r="N747">
        <v>24</v>
      </c>
      <c r="O747" t="s">
        <v>450</v>
      </c>
      <c r="P747">
        <v>1021</v>
      </c>
    </row>
    <row r="748" spans="1:16" x14ac:dyDescent="0.25">
      <c r="A748" t="s">
        <v>169</v>
      </c>
      <c r="B748" t="s">
        <v>183</v>
      </c>
      <c r="C748">
        <v>20</v>
      </c>
      <c r="D748">
        <v>8</v>
      </c>
      <c r="E748" t="s">
        <v>421</v>
      </c>
      <c r="F748">
        <v>2</v>
      </c>
      <c r="G748">
        <v>119</v>
      </c>
      <c r="H748">
        <v>1650</v>
      </c>
      <c r="I748" t="s">
        <v>116</v>
      </c>
      <c r="J748">
        <v>1</v>
      </c>
      <c r="K748">
        <v>42.07</v>
      </c>
      <c r="L748">
        <v>17</v>
      </c>
      <c r="M748">
        <v>4</v>
      </c>
      <c r="N748">
        <v>24</v>
      </c>
      <c r="O748" t="s">
        <v>461</v>
      </c>
      <c r="P748">
        <v>1032</v>
      </c>
    </row>
    <row r="749" spans="1:16" x14ac:dyDescent="0.25">
      <c r="A749" t="s">
        <v>169</v>
      </c>
      <c r="B749" t="s">
        <v>183</v>
      </c>
      <c r="C749">
        <v>15</v>
      </c>
      <c r="D749">
        <v>9</v>
      </c>
      <c r="E749" t="s">
        <v>422</v>
      </c>
      <c r="F749">
        <v>5</v>
      </c>
      <c r="G749">
        <v>120</v>
      </c>
      <c r="H749">
        <v>1650</v>
      </c>
      <c r="I749" t="s">
        <v>34</v>
      </c>
      <c r="J749">
        <v>1</v>
      </c>
      <c r="K749">
        <v>41.59</v>
      </c>
      <c r="L749">
        <v>27</v>
      </c>
      <c r="M749">
        <v>3</v>
      </c>
      <c r="N749">
        <v>24</v>
      </c>
      <c r="O749" t="s">
        <v>450</v>
      </c>
      <c r="P749">
        <v>1030</v>
      </c>
    </row>
    <row r="750" spans="1:16" x14ac:dyDescent="0.25">
      <c r="A750" t="s">
        <v>169</v>
      </c>
      <c r="B750" t="s">
        <v>183</v>
      </c>
      <c r="C750">
        <v>21</v>
      </c>
      <c r="D750">
        <v>7</v>
      </c>
      <c r="E750" t="s">
        <v>423</v>
      </c>
      <c r="F750">
        <v>10</v>
      </c>
      <c r="G750">
        <v>123</v>
      </c>
      <c r="H750">
        <v>1800</v>
      </c>
      <c r="I750" t="s">
        <v>150</v>
      </c>
      <c r="J750">
        <v>1</v>
      </c>
      <c r="K750">
        <v>51.8</v>
      </c>
      <c r="L750">
        <v>6</v>
      </c>
      <c r="M750">
        <v>3</v>
      </c>
      <c r="N750">
        <v>24</v>
      </c>
      <c r="O750" t="s">
        <v>455</v>
      </c>
      <c r="P750">
        <v>1032</v>
      </c>
    </row>
    <row r="751" spans="1:16" x14ac:dyDescent="0.25">
      <c r="A751" t="s">
        <v>169</v>
      </c>
      <c r="B751" t="s">
        <v>183</v>
      </c>
      <c r="C751">
        <v>20</v>
      </c>
      <c r="D751">
        <v>4</v>
      </c>
      <c r="E751" t="s">
        <v>423</v>
      </c>
      <c r="F751">
        <v>11</v>
      </c>
      <c r="G751">
        <v>119</v>
      </c>
      <c r="H751">
        <v>1650</v>
      </c>
      <c r="I751" t="s">
        <v>487</v>
      </c>
      <c r="J751">
        <v>1</v>
      </c>
      <c r="K751">
        <v>41.5</v>
      </c>
      <c r="L751">
        <v>15</v>
      </c>
      <c r="M751">
        <v>2</v>
      </c>
      <c r="N751">
        <v>24</v>
      </c>
      <c r="O751" t="s">
        <v>461</v>
      </c>
      <c r="P751">
        <v>1029</v>
      </c>
    </row>
    <row r="752" spans="1:16" x14ac:dyDescent="0.25">
      <c r="A752" t="s">
        <v>169</v>
      </c>
      <c r="B752" t="s">
        <v>183</v>
      </c>
      <c r="C752">
        <v>12</v>
      </c>
      <c r="D752">
        <v>8</v>
      </c>
      <c r="E752" t="s">
        <v>422</v>
      </c>
      <c r="F752">
        <v>1</v>
      </c>
      <c r="G752">
        <v>119</v>
      </c>
      <c r="H752">
        <v>1650</v>
      </c>
      <c r="I752" t="s">
        <v>487</v>
      </c>
      <c r="J752">
        <v>1</v>
      </c>
      <c r="K752">
        <v>41.85</v>
      </c>
      <c r="L752">
        <v>31</v>
      </c>
      <c r="M752">
        <v>1</v>
      </c>
      <c r="N752">
        <v>24</v>
      </c>
      <c r="O752" t="s">
        <v>450</v>
      </c>
      <c r="P752">
        <v>1042</v>
      </c>
    </row>
    <row r="753" spans="1:16" x14ac:dyDescent="0.25">
      <c r="A753" t="s">
        <v>169</v>
      </c>
      <c r="B753" t="s">
        <v>183</v>
      </c>
      <c r="C753">
        <v>14</v>
      </c>
      <c r="D753">
        <v>8</v>
      </c>
      <c r="E753" t="s">
        <v>421</v>
      </c>
      <c r="F753">
        <v>2</v>
      </c>
      <c r="G753">
        <v>123</v>
      </c>
      <c r="H753">
        <v>1650</v>
      </c>
      <c r="I753" t="s">
        <v>53</v>
      </c>
      <c r="J753">
        <v>1</v>
      </c>
      <c r="K753">
        <v>41.54</v>
      </c>
      <c r="L753">
        <v>10</v>
      </c>
      <c r="M753">
        <v>1</v>
      </c>
      <c r="N753">
        <v>24</v>
      </c>
      <c r="O753" t="s">
        <v>455</v>
      </c>
      <c r="P753">
        <v>1037</v>
      </c>
    </row>
    <row r="754" spans="1:16" x14ac:dyDescent="0.25">
      <c r="A754" t="s">
        <v>169</v>
      </c>
      <c r="B754" t="s">
        <v>183</v>
      </c>
      <c r="C754">
        <v>7.3</v>
      </c>
      <c r="D754">
        <v>1</v>
      </c>
      <c r="E754" t="s">
        <v>422</v>
      </c>
      <c r="F754">
        <v>2</v>
      </c>
      <c r="G754">
        <v>120</v>
      </c>
      <c r="H754">
        <v>1650</v>
      </c>
      <c r="I754" t="s">
        <v>19</v>
      </c>
      <c r="J754">
        <v>1</v>
      </c>
      <c r="K754">
        <v>41.59</v>
      </c>
      <c r="L754">
        <v>20</v>
      </c>
      <c r="M754">
        <v>12</v>
      </c>
      <c r="N754">
        <v>23</v>
      </c>
      <c r="O754" t="s">
        <v>461</v>
      </c>
      <c r="P754">
        <v>1029</v>
      </c>
    </row>
    <row r="755" spans="1:16" x14ac:dyDescent="0.25">
      <c r="A755" t="s">
        <v>169</v>
      </c>
      <c r="B755" t="s">
        <v>183</v>
      </c>
      <c r="C755">
        <v>27</v>
      </c>
      <c r="D755">
        <v>9</v>
      </c>
      <c r="E755" t="s">
        <v>422</v>
      </c>
      <c r="F755">
        <v>6</v>
      </c>
      <c r="G755">
        <v>118</v>
      </c>
      <c r="H755">
        <v>1650</v>
      </c>
      <c r="I755" t="s">
        <v>410</v>
      </c>
      <c r="J755">
        <v>1</v>
      </c>
      <c r="K755">
        <v>42.42</v>
      </c>
      <c r="L755">
        <v>6</v>
      </c>
      <c r="M755">
        <v>12</v>
      </c>
      <c r="N755">
        <v>23</v>
      </c>
      <c r="O755" t="s">
        <v>450</v>
      </c>
      <c r="P755">
        <v>1021</v>
      </c>
    </row>
    <row r="756" spans="1:16" x14ac:dyDescent="0.25">
      <c r="A756" t="s">
        <v>169</v>
      </c>
      <c r="B756" t="s">
        <v>183</v>
      </c>
      <c r="C756">
        <v>25</v>
      </c>
      <c r="D756">
        <v>3</v>
      </c>
      <c r="E756" t="s">
        <v>422</v>
      </c>
      <c r="F756">
        <v>9</v>
      </c>
      <c r="G756">
        <v>120</v>
      </c>
      <c r="H756">
        <v>1650</v>
      </c>
      <c r="I756" t="s">
        <v>34</v>
      </c>
      <c r="J756">
        <v>1</v>
      </c>
      <c r="K756">
        <v>40.65</v>
      </c>
      <c r="L756">
        <v>8</v>
      </c>
      <c r="M756">
        <v>11</v>
      </c>
      <c r="N756">
        <v>23</v>
      </c>
      <c r="O756" t="s">
        <v>450</v>
      </c>
      <c r="P756">
        <v>1014</v>
      </c>
    </row>
    <row r="757" spans="1:16" x14ac:dyDescent="0.25">
      <c r="A757" t="s">
        <v>169</v>
      </c>
      <c r="B757" t="s">
        <v>183</v>
      </c>
      <c r="C757">
        <v>24</v>
      </c>
      <c r="D757">
        <v>6</v>
      </c>
      <c r="E757" t="s">
        <v>421</v>
      </c>
      <c r="F757">
        <v>5</v>
      </c>
      <c r="G757">
        <v>121</v>
      </c>
      <c r="H757">
        <v>1650</v>
      </c>
      <c r="I757" t="s">
        <v>53</v>
      </c>
      <c r="J757">
        <v>1</v>
      </c>
      <c r="K757">
        <v>43.29</v>
      </c>
      <c r="L757">
        <v>18</v>
      </c>
      <c r="M757">
        <v>10</v>
      </c>
      <c r="N757">
        <v>23</v>
      </c>
      <c r="O757" t="s">
        <v>455</v>
      </c>
      <c r="P757">
        <v>998</v>
      </c>
    </row>
    <row r="758" spans="1:16" x14ac:dyDescent="0.25">
      <c r="A758" t="s">
        <v>169</v>
      </c>
      <c r="B758" t="s">
        <v>187</v>
      </c>
      <c r="C758">
        <v>25</v>
      </c>
      <c r="D758">
        <v>5</v>
      </c>
      <c r="E758" t="s">
        <v>421</v>
      </c>
      <c r="F758">
        <v>5</v>
      </c>
      <c r="G758">
        <v>121</v>
      </c>
      <c r="H758">
        <v>1200</v>
      </c>
      <c r="I758" t="s">
        <v>487</v>
      </c>
      <c r="J758">
        <v>1</v>
      </c>
      <c r="K758">
        <v>10.47</v>
      </c>
      <c r="L758">
        <v>10</v>
      </c>
      <c r="M758">
        <v>9</v>
      </c>
      <c r="N758">
        <v>25</v>
      </c>
      <c r="O758" t="s">
        <v>450</v>
      </c>
      <c r="P758">
        <v>1194</v>
      </c>
    </row>
    <row r="759" spans="1:16" x14ac:dyDescent="0.25">
      <c r="A759" t="s">
        <v>169</v>
      </c>
      <c r="B759" t="s">
        <v>187</v>
      </c>
      <c r="C759">
        <v>8.8000000000000007</v>
      </c>
      <c r="D759">
        <v>10</v>
      </c>
      <c r="E759" t="s">
        <v>420</v>
      </c>
      <c r="F759">
        <v>12</v>
      </c>
      <c r="G759">
        <v>121</v>
      </c>
      <c r="H759">
        <v>1200</v>
      </c>
      <c r="I759" t="s">
        <v>471</v>
      </c>
      <c r="J759">
        <v>1</v>
      </c>
      <c r="K759">
        <v>10.46</v>
      </c>
      <c r="L759">
        <v>9</v>
      </c>
      <c r="M759">
        <v>7</v>
      </c>
      <c r="N759">
        <v>25</v>
      </c>
      <c r="O759" t="s">
        <v>450</v>
      </c>
      <c r="P759">
        <v>1183</v>
      </c>
    </row>
    <row r="760" spans="1:16" x14ac:dyDescent="0.25">
      <c r="A760" t="s">
        <v>169</v>
      </c>
      <c r="B760" t="s">
        <v>187</v>
      </c>
      <c r="C760">
        <v>8.4</v>
      </c>
      <c r="D760">
        <v>1</v>
      </c>
      <c r="E760" t="s">
        <v>421</v>
      </c>
      <c r="F760">
        <v>4</v>
      </c>
      <c r="G760">
        <v>132</v>
      </c>
      <c r="H760">
        <v>1200</v>
      </c>
      <c r="I760" t="s">
        <v>471</v>
      </c>
      <c r="J760">
        <v>1</v>
      </c>
      <c r="K760">
        <v>9.33</v>
      </c>
      <c r="L760">
        <v>28</v>
      </c>
      <c r="M760">
        <v>5</v>
      </c>
      <c r="N760">
        <v>25</v>
      </c>
      <c r="O760" t="s">
        <v>445</v>
      </c>
      <c r="P760">
        <v>1182</v>
      </c>
    </row>
    <row r="761" spans="1:16" x14ac:dyDescent="0.25">
      <c r="A761" t="s">
        <v>169</v>
      </c>
      <c r="B761" t="s">
        <v>187</v>
      </c>
      <c r="C761">
        <v>53</v>
      </c>
      <c r="D761">
        <v>7</v>
      </c>
      <c r="E761" t="s">
        <v>420</v>
      </c>
      <c r="F761">
        <v>5</v>
      </c>
      <c r="G761">
        <v>118</v>
      </c>
      <c r="H761">
        <v>1200</v>
      </c>
      <c r="I761" t="s">
        <v>316</v>
      </c>
      <c r="J761">
        <v>1</v>
      </c>
      <c r="K761">
        <v>9.9600000000000009</v>
      </c>
      <c r="L761">
        <v>30</v>
      </c>
      <c r="M761">
        <v>4</v>
      </c>
      <c r="N761">
        <v>25</v>
      </c>
      <c r="O761" t="s">
        <v>445</v>
      </c>
      <c r="P761">
        <v>1182</v>
      </c>
    </row>
    <row r="762" spans="1:16" x14ac:dyDescent="0.25">
      <c r="A762" t="s">
        <v>169</v>
      </c>
      <c r="B762" t="s">
        <v>187</v>
      </c>
      <c r="C762">
        <v>26</v>
      </c>
      <c r="D762">
        <v>12</v>
      </c>
      <c r="E762" t="s">
        <v>420</v>
      </c>
      <c r="F762">
        <v>7</v>
      </c>
      <c r="G762">
        <v>119</v>
      </c>
      <c r="H762">
        <v>1200</v>
      </c>
      <c r="I762" t="s">
        <v>58</v>
      </c>
      <c r="J762">
        <v>1</v>
      </c>
      <c r="K762">
        <v>11.88</v>
      </c>
      <c r="L762">
        <v>19</v>
      </c>
      <c r="M762">
        <v>3</v>
      </c>
      <c r="N762">
        <v>25</v>
      </c>
      <c r="O762" t="s">
        <v>455</v>
      </c>
      <c r="P762">
        <v>1184</v>
      </c>
    </row>
    <row r="763" spans="1:16" x14ac:dyDescent="0.25">
      <c r="A763" t="s">
        <v>169</v>
      </c>
      <c r="B763" t="s">
        <v>187</v>
      </c>
      <c r="C763">
        <v>11</v>
      </c>
      <c r="D763">
        <v>9</v>
      </c>
      <c r="E763" t="s">
        <v>420</v>
      </c>
      <c r="F763">
        <v>1</v>
      </c>
      <c r="G763">
        <v>112</v>
      </c>
      <c r="H763">
        <v>1200</v>
      </c>
      <c r="I763" t="s">
        <v>524</v>
      </c>
      <c r="J763">
        <v>1</v>
      </c>
      <c r="K763">
        <v>10.28</v>
      </c>
      <c r="L763">
        <v>9</v>
      </c>
      <c r="M763">
        <v>2</v>
      </c>
      <c r="N763">
        <v>25</v>
      </c>
      <c r="O763" t="s">
        <v>429</v>
      </c>
      <c r="P763">
        <v>1182</v>
      </c>
    </row>
    <row r="764" spans="1:16" x14ac:dyDescent="0.25">
      <c r="A764" t="s">
        <v>169</v>
      </c>
      <c r="B764" t="s">
        <v>187</v>
      </c>
      <c r="C764">
        <v>20</v>
      </c>
      <c r="D764">
        <v>2</v>
      </c>
      <c r="E764" t="s">
        <v>420</v>
      </c>
      <c r="F764">
        <v>6</v>
      </c>
      <c r="G764">
        <v>112</v>
      </c>
      <c r="H764">
        <v>1200</v>
      </c>
      <c r="I764" t="s">
        <v>524</v>
      </c>
      <c r="J764">
        <v>1</v>
      </c>
      <c r="K764">
        <v>10.29</v>
      </c>
      <c r="L764">
        <v>15</v>
      </c>
      <c r="M764">
        <v>1</v>
      </c>
      <c r="N764">
        <v>25</v>
      </c>
      <c r="O764" t="s">
        <v>455</v>
      </c>
      <c r="P764">
        <v>1187</v>
      </c>
    </row>
    <row r="765" spans="1:16" x14ac:dyDescent="0.25">
      <c r="A765" t="s">
        <v>169</v>
      </c>
      <c r="B765" t="s">
        <v>187</v>
      </c>
      <c r="C765">
        <v>50</v>
      </c>
      <c r="D765">
        <v>5</v>
      </c>
      <c r="E765" t="s">
        <v>421</v>
      </c>
      <c r="F765">
        <v>6</v>
      </c>
      <c r="G765">
        <v>121</v>
      </c>
      <c r="H765">
        <v>1200</v>
      </c>
      <c r="I765" t="s">
        <v>49</v>
      </c>
      <c r="J765">
        <v>1</v>
      </c>
      <c r="K765">
        <v>10.35</v>
      </c>
      <c r="L765">
        <v>26</v>
      </c>
      <c r="M765">
        <v>12</v>
      </c>
      <c r="N765">
        <v>24</v>
      </c>
      <c r="O765" t="s">
        <v>445</v>
      </c>
      <c r="P765">
        <v>1179</v>
      </c>
    </row>
    <row r="766" spans="1:16" x14ac:dyDescent="0.25">
      <c r="A766" t="s">
        <v>169</v>
      </c>
      <c r="B766" t="s">
        <v>187</v>
      </c>
      <c r="C766">
        <v>101</v>
      </c>
      <c r="D766">
        <v>9</v>
      </c>
      <c r="E766" t="s">
        <v>421</v>
      </c>
      <c r="F766">
        <v>6</v>
      </c>
      <c r="G766">
        <v>122</v>
      </c>
      <c r="H766">
        <v>1200</v>
      </c>
      <c r="I766" t="s">
        <v>49</v>
      </c>
      <c r="J766">
        <v>1</v>
      </c>
      <c r="K766">
        <v>10.36</v>
      </c>
      <c r="L766">
        <v>27</v>
      </c>
      <c r="M766">
        <v>11</v>
      </c>
      <c r="N766">
        <v>24</v>
      </c>
      <c r="O766" t="s">
        <v>445</v>
      </c>
      <c r="P766">
        <v>1179</v>
      </c>
    </row>
    <row r="767" spans="1:16" x14ac:dyDescent="0.25">
      <c r="A767" t="s">
        <v>169</v>
      </c>
      <c r="B767" t="s">
        <v>187</v>
      </c>
      <c r="C767">
        <v>91</v>
      </c>
      <c r="D767">
        <v>11</v>
      </c>
      <c r="E767" t="s">
        <v>420</v>
      </c>
      <c r="F767">
        <v>10</v>
      </c>
      <c r="G767">
        <v>126</v>
      </c>
      <c r="H767">
        <v>1200</v>
      </c>
      <c r="I767" t="s">
        <v>49</v>
      </c>
      <c r="J767">
        <v>1</v>
      </c>
      <c r="K767">
        <v>11.72</v>
      </c>
      <c r="L767">
        <v>27</v>
      </c>
      <c r="M767">
        <v>10</v>
      </c>
      <c r="N767">
        <v>24</v>
      </c>
      <c r="O767" t="s">
        <v>461</v>
      </c>
      <c r="P767">
        <v>1161</v>
      </c>
    </row>
    <row r="768" spans="1:16" x14ac:dyDescent="0.25">
      <c r="A768" t="s">
        <v>169</v>
      </c>
      <c r="B768" t="s">
        <v>187</v>
      </c>
      <c r="C768">
        <v>168</v>
      </c>
      <c r="D768">
        <v>14</v>
      </c>
      <c r="E768" t="s">
        <v>422</v>
      </c>
      <c r="F768">
        <v>1</v>
      </c>
      <c r="G768">
        <v>124</v>
      </c>
      <c r="H768">
        <v>1000</v>
      </c>
      <c r="I768" t="s">
        <v>471</v>
      </c>
      <c r="J768">
        <v>1</v>
      </c>
      <c r="K768">
        <v>1.28</v>
      </c>
      <c r="L768">
        <v>22</v>
      </c>
      <c r="M768">
        <v>9</v>
      </c>
      <c r="N768">
        <v>24</v>
      </c>
      <c r="O768" t="s">
        <v>506</v>
      </c>
      <c r="P768">
        <v>1146</v>
      </c>
    </row>
    <row r="769" spans="1:16" x14ac:dyDescent="0.25">
      <c r="A769" t="s">
        <v>169</v>
      </c>
      <c r="B769" t="s">
        <v>187</v>
      </c>
      <c r="C769">
        <v>90</v>
      </c>
      <c r="D769">
        <v>12</v>
      </c>
      <c r="E769" t="s">
        <v>421</v>
      </c>
      <c r="F769">
        <v>12</v>
      </c>
      <c r="G769">
        <v>126</v>
      </c>
      <c r="H769">
        <v>1000</v>
      </c>
      <c r="I769" t="s">
        <v>471</v>
      </c>
      <c r="J769">
        <v>0</v>
      </c>
      <c r="K769">
        <v>57.41</v>
      </c>
      <c r="L769">
        <v>1</v>
      </c>
      <c r="M769">
        <v>7</v>
      </c>
      <c r="N769">
        <v>24</v>
      </c>
      <c r="O769" t="s">
        <v>518</v>
      </c>
      <c r="P769">
        <v>1159</v>
      </c>
    </row>
    <row r="770" spans="1:16" x14ac:dyDescent="0.25">
      <c r="A770" t="s">
        <v>169</v>
      </c>
      <c r="B770" t="s">
        <v>189</v>
      </c>
      <c r="C770">
        <v>24</v>
      </c>
      <c r="D770">
        <v>7</v>
      </c>
      <c r="E770" t="s">
        <v>422</v>
      </c>
      <c r="F770">
        <v>5</v>
      </c>
      <c r="G770">
        <v>124</v>
      </c>
      <c r="H770">
        <v>1400</v>
      </c>
      <c r="I770" t="s">
        <v>84</v>
      </c>
      <c r="J770">
        <v>1</v>
      </c>
      <c r="K770">
        <v>21.88</v>
      </c>
      <c r="L770">
        <v>14</v>
      </c>
      <c r="M770">
        <v>9</v>
      </c>
      <c r="N770">
        <v>25</v>
      </c>
      <c r="O770" t="s">
        <v>518</v>
      </c>
      <c r="P770">
        <v>1145</v>
      </c>
    </row>
    <row r="771" spans="1:16" x14ac:dyDescent="0.25">
      <c r="A771" t="s">
        <v>169</v>
      </c>
      <c r="B771" t="s">
        <v>189</v>
      </c>
      <c r="C771">
        <v>20</v>
      </c>
      <c r="D771">
        <v>8</v>
      </c>
      <c r="E771" t="s">
        <v>423</v>
      </c>
      <c r="F771">
        <v>6</v>
      </c>
      <c r="G771">
        <v>128</v>
      </c>
      <c r="H771">
        <v>1400</v>
      </c>
      <c r="I771" t="s">
        <v>389</v>
      </c>
      <c r="J771">
        <v>1</v>
      </c>
      <c r="K771">
        <v>22.76</v>
      </c>
      <c r="L771">
        <v>1</v>
      </c>
      <c r="M771">
        <v>7</v>
      </c>
      <c r="N771">
        <v>25</v>
      </c>
      <c r="O771" t="s">
        <v>429</v>
      </c>
      <c r="P771">
        <v>1145</v>
      </c>
    </row>
    <row r="772" spans="1:16" x14ac:dyDescent="0.25">
      <c r="A772" t="s">
        <v>169</v>
      </c>
      <c r="B772" t="s">
        <v>189</v>
      </c>
      <c r="C772">
        <v>5.6</v>
      </c>
      <c r="D772">
        <v>5</v>
      </c>
      <c r="E772" t="s">
        <v>422</v>
      </c>
      <c r="F772">
        <v>2</v>
      </c>
      <c r="G772">
        <v>130</v>
      </c>
      <c r="H772">
        <v>1800</v>
      </c>
      <c r="I772" t="s">
        <v>29</v>
      </c>
      <c r="J772">
        <v>1</v>
      </c>
      <c r="K772">
        <v>51.75</v>
      </c>
      <c r="L772">
        <v>4</v>
      </c>
      <c r="M772">
        <v>6</v>
      </c>
      <c r="N772">
        <v>25</v>
      </c>
      <c r="O772" t="s">
        <v>450</v>
      </c>
      <c r="P772">
        <v>1146</v>
      </c>
    </row>
    <row r="773" spans="1:16" x14ac:dyDescent="0.25">
      <c r="A773" t="s">
        <v>169</v>
      </c>
      <c r="B773" t="s">
        <v>189</v>
      </c>
      <c r="C773">
        <v>19</v>
      </c>
      <c r="D773">
        <v>9</v>
      </c>
      <c r="E773" t="s">
        <v>421</v>
      </c>
      <c r="F773">
        <v>6</v>
      </c>
      <c r="G773">
        <v>132</v>
      </c>
      <c r="H773">
        <v>1650</v>
      </c>
      <c r="I773" t="s">
        <v>101</v>
      </c>
      <c r="J773">
        <v>1</v>
      </c>
      <c r="K773">
        <v>40.49</v>
      </c>
      <c r="L773">
        <v>21</v>
      </c>
      <c r="M773">
        <v>5</v>
      </c>
      <c r="N773">
        <v>25</v>
      </c>
      <c r="O773" t="s">
        <v>461</v>
      </c>
      <c r="P773">
        <v>1148</v>
      </c>
    </row>
    <row r="774" spans="1:16" x14ac:dyDescent="0.25">
      <c r="A774" t="s">
        <v>169</v>
      </c>
      <c r="B774" t="s">
        <v>189</v>
      </c>
      <c r="C774">
        <v>31</v>
      </c>
      <c r="D774">
        <v>6</v>
      </c>
      <c r="E774" t="s">
        <v>422</v>
      </c>
      <c r="F774">
        <v>10</v>
      </c>
      <c r="G774">
        <v>135</v>
      </c>
      <c r="H774">
        <v>1650</v>
      </c>
      <c r="I774" t="s">
        <v>101</v>
      </c>
      <c r="J774">
        <v>1</v>
      </c>
      <c r="K774">
        <v>39.82</v>
      </c>
      <c r="L774">
        <v>30</v>
      </c>
      <c r="M774">
        <v>4</v>
      </c>
      <c r="N774">
        <v>25</v>
      </c>
      <c r="O774" t="s">
        <v>445</v>
      </c>
      <c r="P774">
        <v>1126</v>
      </c>
    </row>
    <row r="775" spans="1:16" x14ac:dyDescent="0.25">
      <c r="A775" t="s">
        <v>169</v>
      </c>
      <c r="B775" t="s">
        <v>189</v>
      </c>
      <c r="C775">
        <v>14</v>
      </c>
      <c r="D775">
        <v>8</v>
      </c>
      <c r="E775" t="s">
        <v>421</v>
      </c>
      <c r="F775">
        <v>2</v>
      </c>
      <c r="G775">
        <v>115</v>
      </c>
      <c r="H775">
        <v>1650</v>
      </c>
      <c r="I775" t="s">
        <v>101</v>
      </c>
      <c r="J775">
        <v>1</v>
      </c>
      <c r="K775">
        <v>39.979999999999997</v>
      </c>
      <c r="L775">
        <v>26</v>
      </c>
      <c r="M775">
        <v>2</v>
      </c>
      <c r="N775">
        <v>25</v>
      </c>
      <c r="O775" t="s">
        <v>461</v>
      </c>
      <c r="P775">
        <v>1153</v>
      </c>
    </row>
    <row r="776" spans="1:16" x14ac:dyDescent="0.25">
      <c r="A776" t="s">
        <v>169</v>
      </c>
      <c r="B776" t="s">
        <v>189</v>
      </c>
      <c r="C776">
        <v>41</v>
      </c>
      <c r="D776">
        <v>8</v>
      </c>
      <c r="E776" t="s">
        <v>423</v>
      </c>
      <c r="F776">
        <v>7</v>
      </c>
      <c r="G776">
        <v>118</v>
      </c>
      <c r="H776">
        <v>1800</v>
      </c>
      <c r="I776" t="s">
        <v>693</v>
      </c>
      <c r="J776">
        <v>1</v>
      </c>
      <c r="K776">
        <v>47.43</v>
      </c>
      <c r="L776">
        <v>16</v>
      </c>
      <c r="M776">
        <v>2</v>
      </c>
      <c r="N776">
        <v>25</v>
      </c>
      <c r="O776" t="s">
        <v>441</v>
      </c>
      <c r="P776">
        <v>1160</v>
      </c>
    </row>
    <row r="777" spans="1:16" x14ac:dyDescent="0.25">
      <c r="A777" t="s">
        <v>169</v>
      </c>
      <c r="B777" t="s">
        <v>189</v>
      </c>
      <c r="C777">
        <v>16</v>
      </c>
      <c r="D777">
        <v>10</v>
      </c>
      <c r="E777" t="s">
        <v>423</v>
      </c>
      <c r="F777">
        <v>11</v>
      </c>
      <c r="G777">
        <v>121</v>
      </c>
      <c r="H777">
        <v>1800</v>
      </c>
      <c r="I777" t="s">
        <v>101</v>
      </c>
      <c r="J777">
        <v>1</v>
      </c>
      <c r="K777">
        <v>50.56</v>
      </c>
      <c r="L777">
        <v>22</v>
      </c>
      <c r="M777">
        <v>1</v>
      </c>
      <c r="N777">
        <v>25</v>
      </c>
      <c r="O777" t="s">
        <v>461</v>
      </c>
      <c r="P777">
        <v>1157</v>
      </c>
    </row>
    <row r="778" spans="1:16" x14ac:dyDescent="0.25">
      <c r="A778" t="s">
        <v>169</v>
      </c>
      <c r="B778" t="s">
        <v>189</v>
      </c>
      <c r="C778">
        <v>16</v>
      </c>
      <c r="D778">
        <v>5</v>
      </c>
      <c r="E778" t="s">
        <v>423</v>
      </c>
      <c r="F778">
        <v>7</v>
      </c>
      <c r="G778">
        <v>122</v>
      </c>
      <c r="H778">
        <v>1800</v>
      </c>
      <c r="I778" t="s">
        <v>101</v>
      </c>
      <c r="J778">
        <v>1</v>
      </c>
      <c r="K778">
        <v>49.95</v>
      </c>
      <c r="L778">
        <v>8</v>
      </c>
      <c r="M778">
        <v>1</v>
      </c>
      <c r="N778">
        <v>25</v>
      </c>
      <c r="O778" t="s">
        <v>450</v>
      </c>
      <c r="P778">
        <v>1153</v>
      </c>
    </row>
    <row r="779" spans="1:16" x14ac:dyDescent="0.25">
      <c r="A779" t="s">
        <v>169</v>
      </c>
      <c r="B779" t="s">
        <v>189</v>
      </c>
      <c r="C779">
        <v>18</v>
      </c>
      <c r="D779">
        <v>3</v>
      </c>
      <c r="E779" t="s">
        <v>422</v>
      </c>
      <c r="F779">
        <v>9</v>
      </c>
      <c r="G779">
        <v>120</v>
      </c>
      <c r="H779">
        <v>2200</v>
      </c>
      <c r="I779" t="s">
        <v>101</v>
      </c>
      <c r="J779">
        <v>2</v>
      </c>
      <c r="K779">
        <v>15.68</v>
      </c>
      <c r="L779">
        <v>26</v>
      </c>
      <c r="M779">
        <v>12</v>
      </c>
      <c r="N779">
        <v>24</v>
      </c>
      <c r="O779" t="s">
        <v>445</v>
      </c>
      <c r="P779">
        <v>1159</v>
      </c>
    </row>
    <row r="780" spans="1:16" x14ac:dyDescent="0.25">
      <c r="A780" t="s">
        <v>169</v>
      </c>
      <c r="B780" t="s">
        <v>189</v>
      </c>
      <c r="C780">
        <v>32</v>
      </c>
      <c r="D780">
        <v>10</v>
      </c>
      <c r="E780" t="s">
        <v>423</v>
      </c>
      <c r="F780">
        <v>8</v>
      </c>
      <c r="G780">
        <v>127</v>
      </c>
      <c r="H780">
        <v>1800</v>
      </c>
      <c r="I780" t="s">
        <v>396</v>
      </c>
      <c r="J780">
        <v>1</v>
      </c>
      <c r="K780">
        <v>48.42</v>
      </c>
      <c r="L780">
        <v>8</v>
      </c>
      <c r="M780">
        <v>12</v>
      </c>
      <c r="N780">
        <v>24</v>
      </c>
      <c r="O780" t="s">
        <v>434</v>
      </c>
      <c r="P780">
        <v>1137</v>
      </c>
    </row>
    <row r="781" spans="1:16" x14ac:dyDescent="0.25">
      <c r="A781" t="s">
        <v>169</v>
      </c>
      <c r="B781" t="s">
        <v>189</v>
      </c>
      <c r="C781">
        <v>12</v>
      </c>
      <c r="D781">
        <v>9</v>
      </c>
      <c r="E781" t="s">
        <v>422</v>
      </c>
      <c r="F781">
        <v>2</v>
      </c>
      <c r="G781">
        <v>125</v>
      </c>
      <c r="H781">
        <v>2000</v>
      </c>
      <c r="I781" t="s">
        <v>13</v>
      </c>
      <c r="J781">
        <v>2</v>
      </c>
      <c r="K781">
        <v>2.29</v>
      </c>
      <c r="L781">
        <v>17</v>
      </c>
      <c r="M781">
        <v>11</v>
      </c>
      <c r="N781">
        <v>24</v>
      </c>
      <c r="O781" t="s">
        <v>506</v>
      </c>
      <c r="P781">
        <v>1136</v>
      </c>
    </row>
    <row r="782" spans="1:16" x14ac:dyDescent="0.25">
      <c r="A782" t="s">
        <v>169</v>
      </c>
      <c r="B782" t="s">
        <v>189</v>
      </c>
      <c r="C782">
        <v>31</v>
      </c>
      <c r="D782">
        <v>13</v>
      </c>
      <c r="E782" t="s">
        <v>423</v>
      </c>
      <c r="F782">
        <v>9</v>
      </c>
      <c r="G782">
        <v>129</v>
      </c>
      <c r="H782">
        <v>1400</v>
      </c>
      <c r="I782" t="s">
        <v>693</v>
      </c>
      <c r="J782">
        <v>1</v>
      </c>
      <c r="K782">
        <v>23.68</v>
      </c>
      <c r="L782">
        <v>3</v>
      </c>
      <c r="M782">
        <v>11</v>
      </c>
      <c r="N782">
        <v>24</v>
      </c>
      <c r="O782" t="s">
        <v>441</v>
      </c>
      <c r="P782">
        <v>1137</v>
      </c>
    </row>
    <row r="783" spans="1:16" x14ac:dyDescent="0.25">
      <c r="A783" t="s">
        <v>169</v>
      </c>
      <c r="B783" t="s">
        <v>189</v>
      </c>
      <c r="C783">
        <v>37</v>
      </c>
      <c r="D783">
        <v>9</v>
      </c>
      <c r="E783" t="s">
        <v>423</v>
      </c>
      <c r="F783">
        <v>1</v>
      </c>
      <c r="G783">
        <v>130</v>
      </c>
      <c r="H783">
        <v>1400</v>
      </c>
      <c r="I783" t="s">
        <v>121</v>
      </c>
      <c r="J783">
        <v>1</v>
      </c>
      <c r="K783">
        <v>22.25</v>
      </c>
      <c r="L783">
        <v>20</v>
      </c>
      <c r="M783">
        <v>10</v>
      </c>
      <c r="N783">
        <v>24</v>
      </c>
      <c r="O783" t="s">
        <v>506</v>
      </c>
      <c r="P783">
        <v>1120</v>
      </c>
    </row>
    <row r="784" spans="1:16" x14ac:dyDescent="0.25">
      <c r="A784" t="s">
        <v>169</v>
      </c>
      <c r="B784" t="s">
        <v>189</v>
      </c>
      <c r="C784">
        <v>3.2</v>
      </c>
      <c r="D784">
        <v>2</v>
      </c>
      <c r="E784" t="s">
        <v>422</v>
      </c>
      <c r="F784">
        <v>2</v>
      </c>
      <c r="G784">
        <v>127</v>
      </c>
      <c r="H784">
        <v>2000</v>
      </c>
      <c r="I784" t="s">
        <v>19</v>
      </c>
      <c r="J784">
        <v>2</v>
      </c>
      <c r="K784">
        <v>1.42</v>
      </c>
      <c r="L784">
        <v>23</v>
      </c>
      <c r="M784">
        <v>6</v>
      </c>
      <c r="N784">
        <v>24</v>
      </c>
      <c r="O784" t="s">
        <v>434</v>
      </c>
      <c r="P784">
        <v>1129</v>
      </c>
    </row>
    <row r="785" spans="1:16" x14ac:dyDescent="0.25">
      <c r="A785" t="s">
        <v>169</v>
      </c>
      <c r="B785" t="s">
        <v>189</v>
      </c>
      <c r="C785">
        <v>9.1999999999999993</v>
      </c>
      <c r="D785">
        <v>3</v>
      </c>
      <c r="E785" t="s">
        <v>423</v>
      </c>
      <c r="F785">
        <v>7</v>
      </c>
      <c r="G785">
        <v>131</v>
      </c>
      <c r="H785">
        <v>1600</v>
      </c>
      <c r="I785" t="s">
        <v>84</v>
      </c>
      <c r="J785">
        <v>1</v>
      </c>
      <c r="K785">
        <v>35.96</v>
      </c>
      <c r="L785">
        <v>15</v>
      </c>
      <c r="M785">
        <v>6</v>
      </c>
      <c r="N785">
        <v>24</v>
      </c>
      <c r="O785" t="s">
        <v>441</v>
      </c>
      <c r="P785">
        <v>1134</v>
      </c>
    </row>
    <row r="786" spans="1:16" x14ac:dyDescent="0.25">
      <c r="A786" t="s">
        <v>169</v>
      </c>
      <c r="B786" t="s">
        <v>189</v>
      </c>
      <c r="C786">
        <v>35</v>
      </c>
      <c r="D786">
        <v>9</v>
      </c>
      <c r="E786" t="s">
        <v>423</v>
      </c>
      <c r="F786">
        <v>12</v>
      </c>
      <c r="G786">
        <v>134</v>
      </c>
      <c r="H786">
        <v>1400</v>
      </c>
      <c r="I786" t="s">
        <v>84</v>
      </c>
      <c r="J786">
        <v>1</v>
      </c>
      <c r="K786">
        <v>22.57</v>
      </c>
      <c r="L786">
        <v>2</v>
      </c>
      <c r="M786">
        <v>6</v>
      </c>
      <c r="N786">
        <v>24</v>
      </c>
      <c r="O786" t="s">
        <v>518</v>
      </c>
      <c r="P786">
        <v>1118</v>
      </c>
    </row>
    <row r="787" spans="1:16" x14ac:dyDescent="0.25">
      <c r="A787" t="s">
        <v>169</v>
      </c>
      <c r="B787" t="s">
        <v>189</v>
      </c>
      <c r="C787">
        <v>13</v>
      </c>
      <c r="D787">
        <v>14</v>
      </c>
      <c r="E787" t="s">
        <v>423</v>
      </c>
      <c r="F787">
        <v>2</v>
      </c>
      <c r="G787">
        <v>131</v>
      </c>
      <c r="H787">
        <v>1600</v>
      </c>
      <c r="I787" t="s">
        <v>84</v>
      </c>
      <c r="J787">
        <v>1</v>
      </c>
      <c r="K787">
        <v>36.92</v>
      </c>
      <c r="L787">
        <v>19</v>
      </c>
      <c r="M787">
        <v>5</v>
      </c>
      <c r="N787">
        <v>24</v>
      </c>
      <c r="O787" t="s">
        <v>441</v>
      </c>
      <c r="P787">
        <v>1128</v>
      </c>
    </row>
    <row r="788" spans="1:16" x14ac:dyDescent="0.25">
      <c r="A788" t="s">
        <v>169</v>
      </c>
      <c r="B788" t="s">
        <v>189</v>
      </c>
      <c r="C788">
        <v>52</v>
      </c>
      <c r="D788">
        <v>13</v>
      </c>
      <c r="E788" t="s">
        <v>422</v>
      </c>
      <c r="F788">
        <v>6</v>
      </c>
      <c r="G788">
        <v>126</v>
      </c>
      <c r="H788">
        <v>2000</v>
      </c>
      <c r="I788" t="s">
        <v>693</v>
      </c>
      <c r="J788">
        <v>2</v>
      </c>
      <c r="K788">
        <v>2.92</v>
      </c>
      <c r="L788">
        <v>24</v>
      </c>
      <c r="M788">
        <v>3</v>
      </c>
      <c r="N788">
        <v>24</v>
      </c>
      <c r="O788" t="s">
        <v>434</v>
      </c>
      <c r="P788">
        <v>1150</v>
      </c>
    </row>
    <row r="789" spans="1:16" x14ac:dyDescent="0.25">
      <c r="A789" t="s">
        <v>169</v>
      </c>
      <c r="B789" t="s">
        <v>189</v>
      </c>
      <c r="C789">
        <v>4.3</v>
      </c>
      <c r="D789">
        <v>2</v>
      </c>
      <c r="E789" t="s">
        <v>423</v>
      </c>
      <c r="F789">
        <v>4</v>
      </c>
      <c r="G789">
        <v>133</v>
      </c>
      <c r="H789">
        <v>2000</v>
      </c>
      <c r="I789" t="s">
        <v>394</v>
      </c>
      <c r="J789">
        <v>2</v>
      </c>
      <c r="K789">
        <v>2.87</v>
      </c>
      <c r="L789">
        <v>3</v>
      </c>
      <c r="M789">
        <v>3</v>
      </c>
      <c r="N789">
        <v>24</v>
      </c>
      <c r="O789" t="s">
        <v>506</v>
      </c>
      <c r="P789">
        <v>1164</v>
      </c>
    </row>
    <row r="790" spans="1:16" x14ac:dyDescent="0.25">
      <c r="A790" t="s">
        <v>169</v>
      </c>
      <c r="B790" t="s">
        <v>189</v>
      </c>
      <c r="C790">
        <v>2.8</v>
      </c>
      <c r="D790">
        <v>6</v>
      </c>
      <c r="E790" t="s">
        <v>421</v>
      </c>
      <c r="F790">
        <v>10</v>
      </c>
      <c r="G790">
        <v>126</v>
      </c>
      <c r="H790">
        <v>1800</v>
      </c>
      <c r="I790" t="s">
        <v>19</v>
      </c>
      <c r="J790">
        <v>1</v>
      </c>
      <c r="K790">
        <v>48.82</v>
      </c>
      <c r="L790">
        <v>18</v>
      </c>
      <c r="M790">
        <v>2</v>
      </c>
      <c r="N790">
        <v>24</v>
      </c>
      <c r="O790" t="s">
        <v>441</v>
      </c>
      <c r="P790">
        <v>1140</v>
      </c>
    </row>
    <row r="791" spans="1:16" x14ac:dyDescent="0.25">
      <c r="A791" t="s">
        <v>169</v>
      </c>
      <c r="B791" t="s">
        <v>189</v>
      </c>
      <c r="C791">
        <v>2.9</v>
      </c>
      <c r="D791">
        <v>2</v>
      </c>
      <c r="E791" t="s">
        <v>421</v>
      </c>
      <c r="F791">
        <v>1</v>
      </c>
      <c r="G791">
        <v>129</v>
      </c>
      <c r="H791">
        <v>2000</v>
      </c>
      <c r="I791" t="s">
        <v>19</v>
      </c>
      <c r="J791">
        <v>2</v>
      </c>
      <c r="K791">
        <v>2.04</v>
      </c>
      <c r="L791">
        <v>4</v>
      </c>
      <c r="M791">
        <v>2</v>
      </c>
      <c r="N791">
        <v>24</v>
      </c>
      <c r="O791" t="s">
        <v>506</v>
      </c>
      <c r="P791">
        <v>1162</v>
      </c>
    </row>
    <row r="792" spans="1:16" x14ac:dyDescent="0.25">
      <c r="A792" t="s">
        <v>169</v>
      </c>
      <c r="B792" t="s">
        <v>189</v>
      </c>
      <c r="C792">
        <v>4</v>
      </c>
      <c r="D792">
        <v>2</v>
      </c>
      <c r="E792" t="s">
        <v>422</v>
      </c>
      <c r="F792">
        <v>10</v>
      </c>
      <c r="G792">
        <v>125</v>
      </c>
      <c r="H792">
        <v>1600</v>
      </c>
      <c r="I792" t="s">
        <v>19</v>
      </c>
      <c r="J792">
        <v>1</v>
      </c>
      <c r="K792">
        <v>35.090000000000003</v>
      </c>
      <c r="L792">
        <v>13</v>
      </c>
      <c r="M792">
        <v>1</v>
      </c>
      <c r="N792">
        <v>24</v>
      </c>
      <c r="O792" t="s">
        <v>441</v>
      </c>
      <c r="P792">
        <v>1154</v>
      </c>
    </row>
    <row r="793" spans="1:16" x14ac:dyDescent="0.25">
      <c r="A793" t="s">
        <v>169</v>
      </c>
      <c r="B793" t="s">
        <v>189</v>
      </c>
      <c r="C793">
        <v>6.9</v>
      </c>
      <c r="D793">
        <v>3</v>
      </c>
      <c r="E793" t="s">
        <v>422</v>
      </c>
      <c r="F793">
        <v>7</v>
      </c>
      <c r="G793">
        <v>133</v>
      </c>
      <c r="H793">
        <v>1600</v>
      </c>
      <c r="I793" t="s">
        <v>19</v>
      </c>
      <c r="J793">
        <v>1</v>
      </c>
      <c r="K793">
        <v>34.83</v>
      </c>
      <c r="L793">
        <v>26</v>
      </c>
      <c r="M793">
        <v>12</v>
      </c>
      <c r="N793">
        <v>23</v>
      </c>
      <c r="O793" t="s">
        <v>441</v>
      </c>
      <c r="P793">
        <v>1162</v>
      </c>
    </row>
    <row r="794" spans="1:16" x14ac:dyDescent="0.25">
      <c r="A794" t="s">
        <v>169</v>
      </c>
      <c r="B794" t="s">
        <v>189</v>
      </c>
      <c r="C794">
        <v>3.9</v>
      </c>
      <c r="D794">
        <v>9</v>
      </c>
      <c r="E794" t="s">
        <v>422</v>
      </c>
      <c r="F794">
        <v>5</v>
      </c>
      <c r="G794">
        <v>129</v>
      </c>
      <c r="H794">
        <v>1400</v>
      </c>
      <c r="I794" t="s">
        <v>19</v>
      </c>
      <c r="J794">
        <v>1</v>
      </c>
      <c r="K794">
        <v>23.24</v>
      </c>
      <c r="L794">
        <v>10</v>
      </c>
      <c r="M794">
        <v>12</v>
      </c>
      <c r="N794">
        <v>23</v>
      </c>
      <c r="O794" t="s">
        <v>434</v>
      </c>
      <c r="P794">
        <v>1151</v>
      </c>
    </row>
    <row r="795" spans="1:16" x14ac:dyDescent="0.25">
      <c r="A795" t="s">
        <v>169</v>
      </c>
      <c r="B795" t="s">
        <v>189</v>
      </c>
      <c r="C795">
        <v>3.4</v>
      </c>
      <c r="D795">
        <v>7</v>
      </c>
      <c r="E795" t="s">
        <v>421</v>
      </c>
      <c r="F795">
        <v>11</v>
      </c>
      <c r="G795">
        <v>133</v>
      </c>
      <c r="H795">
        <v>1400</v>
      </c>
      <c r="I795" t="s">
        <v>19</v>
      </c>
      <c r="J795">
        <v>1</v>
      </c>
      <c r="K795">
        <v>22.54</v>
      </c>
      <c r="L795">
        <v>19</v>
      </c>
      <c r="M795">
        <v>11</v>
      </c>
      <c r="N795">
        <v>23</v>
      </c>
      <c r="O795" t="s">
        <v>506</v>
      </c>
      <c r="P795">
        <v>1145</v>
      </c>
    </row>
    <row r="796" spans="1:16" x14ac:dyDescent="0.25">
      <c r="A796" t="s">
        <v>169</v>
      </c>
      <c r="B796" t="s">
        <v>193</v>
      </c>
      <c r="C796">
        <v>18</v>
      </c>
      <c r="D796">
        <v>2</v>
      </c>
      <c r="E796" t="s">
        <v>423</v>
      </c>
      <c r="F796">
        <v>12</v>
      </c>
      <c r="G796">
        <v>121</v>
      </c>
      <c r="H796">
        <v>1650</v>
      </c>
      <c r="I796" t="s">
        <v>93</v>
      </c>
      <c r="J796">
        <v>1</v>
      </c>
      <c r="K796">
        <v>39.61</v>
      </c>
      <c r="L796">
        <v>25</v>
      </c>
      <c r="M796">
        <v>6</v>
      </c>
      <c r="N796">
        <v>25</v>
      </c>
      <c r="O796" t="s">
        <v>461</v>
      </c>
      <c r="P796">
        <v>1106</v>
      </c>
    </row>
    <row r="797" spans="1:16" x14ac:dyDescent="0.25">
      <c r="A797" t="s">
        <v>169</v>
      </c>
      <c r="B797" t="s">
        <v>193</v>
      </c>
      <c r="C797">
        <v>8.4</v>
      </c>
      <c r="D797">
        <v>6</v>
      </c>
      <c r="E797" t="s">
        <v>422</v>
      </c>
      <c r="F797">
        <v>8</v>
      </c>
      <c r="G797">
        <v>123</v>
      </c>
      <c r="H797">
        <v>1650</v>
      </c>
      <c r="I797" t="s">
        <v>34</v>
      </c>
      <c r="J797">
        <v>1</v>
      </c>
      <c r="K797">
        <v>40.409999999999997</v>
      </c>
      <c r="L797">
        <v>28</v>
      </c>
      <c r="M797">
        <v>5</v>
      </c>
      <c r="N797">
        <v>25</v>
      </c>
      <c r="O797" t="s">
        <v>445</v>
      </c>
      <c r="P797">
        <v>1100</v>
      </c>
    </row>
    <row r="798" spans="1:16" x14ac:dyDescent="0.25">
      <c r="A798" t="s">
        <v>169</v>
      </c>
      <c r="B798" t="s">
        <v>193</v>
      </c>
      <c r="C798">
        <v>15</v>
      </c>
      <c r="D798">
        <v>7</v>
      </c>
      <c r="E798" t="s">
        <v>420</v>
      </c>
      <c r="F798">
        <v>4</v>
      </c>
      <c r="G798">
        <v>127</v>
      </c>
      <c r="H798">
        <v>1400</v>
      </c>
      <c r="I798" t="s">
        <v>93</v>
      </c>
      <c r="J798">
        <v>1</v>
      </c>
      <c r="K798">
        <v>22.84</v>
      </c>
      <c r="L798">
        <v>10</v>
      </c>
      <c r="M798">
        <v>5</v>
      </c>
      <c r="N798">
        <v>25</v>
      </c>
      <c r="O798" t="s">
        <v>429</v>
      </c>
      <c r="P798">
        <v>1109</v>
      </c>
    </row>
    <row r="799" spans="1:16" x14ac:dyDescent="0.25">
      <c r="A799" t="s">
        <v>169</v>
      </c>
      <c r="B799" t="s">
        <v>193</v>
      </c>
      <c r="C799">
        <v>21</v>
      </c>
      <c r="D799">
        <v>6</v>
      </c>
      <c r="E799" t="s">
        <v>422</v>
      </c>
      <c r="F799">
        <v>10</v>
      </c>
      <c r="G799">
        <v>129</v>
      </c>
      <c r="H799">
        <v>1400</v>
      </c>
      <c r="I799" t="s">
        <v>93</v>
      </c>
      <c r="J799">
        <v>1</v>
      </c>
      <c r="K799">
        <v>21.4</v>
      </c>
      <c r="L799">
        <v>20</v>
      </c>
      <c r="M799">
        <v>4</v>
      </c>
      <c r="N799">
        <v>25</v>
      </c>
      <c r="O799" t="s">
        <v>441</v>
      </c>
      <c r="P799">
        <v>1119</v>
      </c>
    </row>
    <row r="800" spans="1:16" x14ac:dyDescent="0.25">
      <c r="A800" t="s">
        <v>169</v>
      </c>
      <c r="B800" t="s">
        <v>193</v>
      </c>
      <c r="C800">
        <v>107</v>
      </c>
      <c r="D800">
        <v>5</v>
      </c>
      <c r="E800" t="s">
        <v>422</v>
      </c>
      <c r="F800">
        <v>9</v>
      </c>
      <c r="G800">
        <v>127</v>
      </c>
      <c r="H800">
        <v>1200</v>
      </c>
      <c r="I800" t="s">
        <v>93</v>
      </c>
      <c r="J800">
        <v>1</v>
      </c>
      <c r="K800">
        <v>9.9</v>
      </c>
      <c r="L800">
        <v>30</v>
      </c>
      <c r="M800">
        <v>3</v>
      </c>
      <c r="N800">
        <v>25</v>
      </c>
      <c r="O800" t="s">
        <v>539</v>
      </c>
      <c r="P800">
        <v>1116</v>
      </c>
    </row>
    <row r="801" spans="1:16" x14ac:dyDescent="0.25">
      <c r="A801" t="s">
        <v>169</v>
      </c>
      <c r="B801" t="s">
        <v>196</v>
      </c>
      <c r="C801">
        <v>11</v>
      </c>
      <c r="D801">
        <v>11</v>
      </c>
      <c r="E801" t="s">
        <v>420</v>
      </c>
      <c r="F801">
        <v>7</v>
      </c>
      <c r="G801">
        <v>123</v>
      </c>
      <c r="H801">
        <v>1650</v>
      </c>
      <c r="I801" t="s">
        <v>84</v>
      </c>
      <c r="J801">
        <v>1</v>
      </c>
      <c r="K801">
        <v>41.88</v>
      </c>
      <c r="L801">
        <v>10</v>
      </c>
      <c r="M801">
        <v>9</v>
      </c>
      <c r="N801">
        <v>25</v>
      </c>
      <c r="O801" t="s">
        <v>450</v>
      </c>
      <c r="P801">
        <v>1117</v>
      </c>
    </row>
    <row r="802" spans="1:16" x14ac:dyDescent="0.25">
      <c r="A802" t="s">
        <v>169</v>
      </c>
      <c r="B802" t="s">
        <v>196</v>
      </c>
      <c r="C802">
        <v>9.6999999999999993</v>
      </c>
      <c r="D802">
        <v>8</v>
      </c>
      <c r="E802" t="s">
        <v>423</v>
      </c>
      <c r="F802">
        <v>11</v>
      </c>
      <c r="G802">
        <v>125</v>
      </c>
      <c r="H802">
        <v>1600</v>
      </c>
      <c r="I802" t="s">
        <v>84</v>
      </c>
      <c r="J802">
        <v>1</v>
      </c>
      <c r="K802">
        <v>36.11</v>
      </c>
      <c r="L802">
        <v>1</v>
      </c>
      <c r="M802">
        <v>7</v>
      </c>
      <c r="N802">
        <v>25</v>
      </c>
      <c r="O802" t="s">
        <v>429</v>
      </c>
      <c r="P802">
        <v>1105</v>
      </c>
    </row>
    <row r="803" spans="1:16" x14ac:dyDescent="0.25">
      <c r="A803" t="s">
        <v>169</v>
      </c>
      <c r="B803" t="s">
        <v>196</v>
      </c>
      <c r="C803">
        <v>4.2</v>
      </c>
      <c r="D803">
        <v>6</v>
      </c>
      <c r="E803" t="s">
        <v>420</v>
      </c>
      <c r="F803">
        <v>8</v>
      </c>
      <c r="G803">
        <v>126</v>
      </c>
      <c r="H803">
        <v>1650</v>
      </c>
      <c r="I803" t="s">
        <v>53</v>
      </c>
      <c r="J803">
        <v>1</v>
      </c>
      <c r="K803">
        <v>40.64</v>
      </c>
      <c r="L803">
        <v>11</v>
      </c>
      <c r="M803">
        <v>6</v>
      </c>
      <c r="N803">
        <v>25</v>
      </c>
      <c r="O803" t="s">
        <v>455</v>
      </c>
      <c r="P803">
        <v>1108</v>
      </c>
    </row>
    <row r="804" spans="1:16" x14ac:dyDescent="0.25">
      <c r="A804" t="s">
        <v>169</v>
      </c>
      <c r="B804" t="s">
        <v>196</v>
      </c>
      <c r="C804">
        <v>5.5</v>
      </c>
      <c r="D804">
        <v>2</v>
      </c>
      <c r="E804" t="s">
        <v>420</v>
      </c>
      <c r="F804">
        <v>3</v>
      </c>
      <c r="G804">
        <v>123</v>
      </c>
      <c r="H804">
        <v>1650</v>
      </c>
      <c r="I804" t="s">
        <v>53</v>
      </c>
      <c r="J804">
        <v>1</v>
      </c>
      <c r="K804">
        <v>39.5</v>
      </c>
      <c r="L804">
        <v>21</v>
      </c>
      <c r="M804">
        <v>5</v>
      </c>
      <c r="N804">
        <v>25</v>
      </c>
      <c r="O804" t="s">
        <v>461</v>
      </c>
      <c r="P804">
        <v>1101</v>
      </c>
    </row>
    <row r="805" spans="1:16" x14ac:dyDescent="0.25">
      <c r="A805" t="s">
        <v>169</v>
      </c>
      <c r="B805" t="s">
        <v>196</v>
      </c>
      <c r="C805">
        <v>7.8</v>
      </c>
      <c r="D805">
        <v>4</v>
      </c>
      <c r="E805" t="s">
        <v>422</v>
      </c>
      <c r="F805">
        <v>8</v>
      </c>
      <c r="G805">
        <v>123</v>
      </c>
      <c r="H805">
        <v>1800</v>
      </c>
      <c r="I805" t="s">
        <v>53</v>
      </c>
      <c r="J805">
        <v>1</v>
      </c>
      <c r="K805">
        <v>48.97</v>
      </c>
      <c r="L805">
        <v>30</v>
      </c>
      <c r="M805">
        <v>4</v>
      </c>
      <c r="N805">
        <v>25</v>
      </c>
      <c r="O805" t="s">
        <v>445</v>
      </c>
      <c r="P805">
        <v>1112</v>
      </c>
    </row>
    <row r="806" spans="1:16" x14ac:dyDescent="0.25">
      <c r="A806" t="s">
        <v>169</v>
      </c>
      <c r="B806" t="s">
        <v>196</v>
      </c>
      <c r="C806">
        <v>2.7</v>
      </c>
      <c r="D806">
        <v>3</v>
      </c>
      <c r="E806" t="s">
        <v>421</v>
      </c>
      <c r="F806">
        <v>3</v>
      </c>
      <c r="G806">
        <v>123</v>
      </c>
      <c r="H806">
        <v>1650</v>
      </c>
      <c r="I806" t="s">
        <v>53</v>
      </c>
      <c r="J806">
        <v>1</v>
      </c>
      <c r="K806">
        <v>39.6</v>
      </c>
      <c r="L806">
        <v>16</v>
      </c>
      <c r="M806">
        <v>4</v>
      </c>
      <c r="N806">
        <v>25</v>
      </c>
      <c r="O806" t="s">
        <v>455</v>
      </c>
      <c r="P806">
        <v>1103</v>
      </c>
    </row>
    <row r="807" spans="1:16" x14ac:dyDescent="0.25">
      <c r="A807" t="s">
        <v>169</v>
      </c>
      <c r="B807" t="s">
        <v>196</v>
      </c>
      <c r="C807">
        <v>9.5</v>
      </c>
      <c r="D807">
        <v>2</v>
      </c>
      <c r="E807" t="s">
        <v>422</v>
      </c>
      <c r="F807">
        <v>9</v>
      </c>
      <c r="G807">
        <v>121</v>
      </c>
      <c r="H807">
        <v>1650</v>
      </c>
      <c r="I807" t="s">
        <v>53</v>
      </c>
      <c r="J807">
        <v>1</v>
      </c>
      <c r="K807">
        <v>39.590000000000003</v>
      </c>
      <c r="L807">
        <v>2</v>
      </c>
      <c r="M807">
        <v>4</v>
      </c>
      <c r="N807">
        <v>25</v>
      </c>
      <c r="O807" t="s">
        <v>445</v>
      </c>
      <c r="P807">
        <v>1116</v>
      </c>
    </row>
    <row r="808" spans="1:16" x14ac:dyDescent="0.25">
      <c r="A808" t="s">
        <v>169</v>
      </c>
      <c r="B808" t="s">
        <v>196</v>
      </c>
      <c r="C808">
        <v>2.4</v>
      </c>
      <c r="D808">
        <v>1</v>
      </c>
      <c r="E808" t="s">
        <v>421</v>
      </c>
      <c r="F808">
        <v>4</v>
      </c>
      <c r="G808">
        <v>134</v>
      </c>
      <c r="H808">
        <v>1600</v>
      </c>
      <c r="I808" t="s">
        <v>84</v>
      </c>
      <c r="J808">
        <v>1</v>
      </c>
      <c r="K808">
        <v>34.46</v>
      </c>
      <c r="L808">
        <v>15</v>
      </c>
      <c r="M808">
        <v>3</v>
      </c>
      <c r="N808">
        <v>25</v>
      </c>
      <c r="O808" t="s">
        <v>441</v>
      </c>
      <c r="P808">
        <v>1110</v>
      </c>
    </row>
    <row r="809" spans="1:16" x14ac:dyDescent="0.25">
      <c r="A809" t="s">
        <v>169</v>
      </c>
      <c r="B809" t="s">
        <v>196</v>
      </c>
      <c r="C809">
        <v>5.9</v>
      </c>
      <c r="D809">
        <v>10</v>
      </c>
      <c r="E809" t="s">
        <v>420</v>
      </c>
      <c r="F809">
        <v>11</v>
      </c>
      <c r="G809">
        <v>117</v>
      </c>
      <c r="H809">
        <v>1800</v>
      </c>
      <c r="I809" t="s">
        <v>58</v>
      </c>
      <c r="J809">
        <v>1</v>
      </c>
      <c r="K809">
        <v>47.86</v>
      </c>
      <c r="L809">
        <v>16</v>
      </c>
      <c r="M809">
        <v>2</v>
      </c>
      <c r="N809">
        <v>25</v>
      </c>
      <c r="O809" t="s">
        <v>441</v>
      </c>
      <c r="P809">
        <v>1116</v>
      </c>
    </row>
    <row r="810" spans="1:16" x14ac:dyDescent="0.25">
      <c r="A810" t="s">
        <v>169</v>
      </c>
      <c r="B810" t="s">
        <v>196</v>
      </c>
      <c r="C810">
        <v>4.3</v>
      </c>
      <c r="D810">
        <v>4</v>
      </c>
      <c r="E810" t="s">
        <v>420</v>
      </c>
      <c r="F810">
        <v>3</v>
      </c>
      <c r="G810">
        <v>116</v>
      </c>
      <c r="H810">
        <v>2000</v>
      </c>
      <c r="I810" t="s">
        <v>116</v>
      </c>
      <c r="J810">
        <v>2</v>
      </c>
      <c r="K810">
        <v>2.96</v>
      </c>
      <c r="L810">
        <v>26</v>
      </c>
      <c r="M810">
        <v>1</v>
      </c>
      <c r="N810">
        <v>25</v>
      </c>
      <c r="O810" t="s">
        <v>539</v>
      </c>
      <c r="P810">
        <v>1112</v>
      </c>
    </row>
    <row r="811" spans="1:16" x14ac:dyDescent="0.25">
      <c r="A811" t="s">
        <v>169</v>
      </c>
      <c r="B811" t="s">
        <v>196</v>
      </c>
      <c r="C811">
        <v>7.6</v>
      </c>
      <c r="D811">
        <v>2</v>
      </c>
      <c r="E811" t="s">
        <v>421</v>
      </c>
      <c r="F811">
        <v>4</v>
      </c>
      <c r="G811">
        <v>116</v>
      </c>
      <c r="H811">
        <v>2000</v>
      </c>
      <c r="I811" t="s">
        <v>116</v>
      </c>
      <c r="J811">
        <v>2</v>
      </c>
      <c r="K811">
        <v>3.57</v>
      </c>
      <c r="L811">
        <v>22</v>
      </c>
      <c r="M811">
        <v>12</v>
      </c>
      <c r="N811">
        <v>24</v>
      </c>
      <c r="O811" t="s">
        <v>539</v>
      </c>
      <c r="P811">
        <v>1101</v>
      </c>
    </row>
    <row r="812" spans="1:16" x14ac:dyDescent="0.25">
      <c r="A812" t="s">
        <v>169</v>
      </c>
      <c r="B812" t="s">
        <v>196</v>
      </c>
      <c r="C812">
        <v>3.2</v>
      </c>
      <c r="D812">
        <v>6</v>
      </c>
      <c r="E812" t="s">
        <v>420</v>
      </c>
      <c r="F812">
        <v>2</v>
      </c>
      <c r="G812">
        <v>135</v>
      </c>
      <c r="H812">
        <v>1800</v>
      </c>
      <c r="I812" t="s">
        <v>393</v>
      </c>
      <c r="J812">
        <v>1</v>
      </c>
      <c r="K812">
        <v>50.44</v>
      </c>
      <c r="L812">
        <v>18</v>
      </c>
      <c r="M812">
        <v>12</v>
      </c>
      <c r="N812">
        <v>24</v>
      </c>
      <c r="O812" t="s">
        <v>467</v>
      </c>
      <c r="P812">
        <v>1106</v>
      </c>
    </row>
    <row r="813" spans="1:16" x14ac:dyDescent="0.25">
      <c r="A813" t="s">
        <v>169</v>
      </c>
      <c r="B813" t="s">
        <v>196</v>
      </c>
      <c r="C813">
        <v>5.3</v>
      </c>
      <c r="D813">
        <v>6</v>
      </c>
      <c r="E813" t="s">
        <v>423</v>
      </c>
      <c r="F813">
        <v>5</v>
      </c>
      <c r="G813">
        <v>117</v>
      </c>
      <c r="H813">
        <v>1800</v>
      </c>
      <c r="I813" t="s">
        <v>58</v>
      </c>
      <c r="J813">
        <v>1</v>
      </c>
      <c r="K813">
        <v>49.22</v>
      </c>
      <c r="L813">
        <v>1</v>
      </c>
      <c r="M813">
        <v>12</v>
      </c>
      <c r="N813">
        <v>24</v>
      </c>
      <c r="O813" t="s">
        <v>467</v>
      </c>
      <c r="P813">
        <v>1112</v>
      </c>
    </row>
    <row r="814" spans="1:16" x14ac:dyDescent="0.25">
      <c r="A814" t="s">
        <v>169</v>
      </c>
      <c r="B814" t="s">
        <v>196</v>
      </c>
      <c r="C814">
        <v>2</v>
      </c>
      <c r="D814">
        <v>6</v>
      </c>
      <c r="E814" t="s">
        <v>421</v>
      </c>
      <c r="F814">
        <v>5</v>
      </c>
      <c r="G814">
        <v>121</v>
      </c>
      <c r="H814">
        <v>1600</v>
      </c>
      <c r="I814" t="s">
        <v>19</v>
      </c>
      <c r="J814">
        <v>1</v>
      </c>
      <c r="K814">
        <v>34.630000000000003</v>
      </c>
      <c r="L814">
        <v>24</v>
      </c>
      <c r="M814">
        <v>11</v>
      </c>
      <c r="N814">
        <v>24</v>
      </c>
      <c r="O814" t="s">
        <v>429</v>
      </c>
      <c r="P814">
        <v>1110</v>
      </c>
    </row>
    <row r="815" spans="1:16" x14ac:dyDescent="0.25">
      <c r="A815" t="s">
        <v>169</v>
      </c>
      <c r="B815" t="s">
        <v>196</v>
      </c>
      <c r="C815">
        <v>3.8</v>
      </c>
      <c r="D815">
        <v>3</v>
      </c>
      <c r="E815" t="s">
        <v>421</v>
      </c>
      <c r="F815">
        <v>6</v>
      </c>
      <c r="G815">
        <v>120</v>
      </c>
      <c r="H815">
        <v>1600</v>
      </c>
      <c r="I815" t="s">
        <v>38</v>
      </c>
      <c r="J815">
        <v>1</v>
      </c>
      <c r="K815">
        <v>34.67</v>
      </c>
      <c r="L815">
        <v>3</v>
      </c>
      <c r="M815">
        <v>11</v>
      </c>
      <c r="N815">
        <v>24</v>
      </c>
      <c r="O815" t="s">
        <v>441</v>
      </c>
      <c r="P815">
        <v>1106</v>
      </c>
    </row>
    <row r="816" spans="1:16" x14ac:dyDescent="0.25">
      <c r="A816" t="s">
        <v>169</v>
      </c>
      <c r="B816" t="s">
        <v>196</v>
      </c>
      <c r="C816">
        <v>4.0999999999999996</v>
      </c>
      <c r="D816">
        <v>6</v>
      </c>
      <c r="E816" t="s">
        <v>420</v>
      </c>
      <c r="F816">
        <v>5</v>
      </c>
      <c r="G816">
        <v>118</v>
      </c>
      <c r="H816">
        <v>1600</v>
      </c>
      <c r="I816" t="s">
        <v>58</v>
      </c>
      <c r="J816">
        <v>1</v>
      </c>
      <c r="K816">
        <v>34.89</v>
      </c>
      <c r="L816">
        <v>13</v>
      </c>
      <c r="M816">
        <v>10</v>
      </c>
      <c r="N816">
        <v>24</v>
      </c>
      <c r="O816" t="s">
        <v>539</v>
      </c>
      <c r="P816">
        <v>1107</v>
      </c>
    </row>
    <row r="817" spans="1:16" x14ac:dyDescent="0.25">
      <c r="A817" t="s">
        <v>169</v>
      </c>
      <c r="B817" t="s">
        <v>196</v>
      </c>
      <c r="C817">
        <v>4.9000000000000004</v>
      </c>
      <c r="D817">
        <v>4</v>
      </c>
      <c r="E817" t="s">
        <v>420</v>
      </c>
      <c r="F817">
        <v>10</v>
      </c>
      <c r="G817">
        <v>120</v>
      </c>
      <c r="H817">
        <v>1800</v>
      </c>
      <c r="I817" t="s">
        <v>58</v>
      </c>
      <c r="J817">
        <v>1</v>
      </c>
      <c r="K817">
        <v>47.98</v>
      </c>
      <c r="L817">
        <v>1</v>
      </c>
      <c r="M817">
        <v>10</v>
      </c>
      <c r="N817">
        <v>24</v>
      </c>
      <c r="O817" t="s">
        <v>441</v>
      </c>
      <c r="P817">
        <v>1102</v>
      </c>
    </row>
    <row r="818" spans="1:16" x14ac:dyDescent="0.25">
      <c r="A818" t="s">
        <v>169</v>
      </c>
      <c r="B818" t="s">
        <v>196</v>
      </c>
      <c r="C818">
        <v>9</v>
      </c>
      <c r="D818">
        <v>3</v>
      </c>
      <c r="E818" t="s">
        <v>420</v>
      </c>
      <c r="F818">
        <v>3</v>
      </c>
      <c r="G818">
        <v>117</v>
      </c>
      <c r="H818">
        <v>1600</v>
      </c>
      <c r="I818" t="s">
        <v>58</v>
      </c>
      <c r="J818">
        <v>1</v>
      </c>
      <c r="K818">
        <v>33.799999999999997</v>
      </c>
      <c r="L818">
        <v>15</v>
      </c>
      <c r="M818">
        <v>9</v>
      </c>
      <c r="N818">
        <v>24</v>
      </c>
      <c r="O818" t="s">
        <v>539</v>
      </c>
      <c r="P818">
        <v>1110</v>
      </c>
    </row>
    <row r="819" spans="1:16" x14ac:dyDescent="0.25">
      <c r="A819" t="s">
        <v>169</v>
      </c>
      <c r="B819" t="s">
        <v>196</v>
      </c>
      <c r="C819">
        <v>13</v>
      </c>
      <c r="D819">
        <v>12</v>
      </c>
      <c r="E819" t="s">
        <v>420</v>
      </c>
      <c r="F819">
        <v>11</v>
      </c>
      <c r="G819">
        <v>123</v>
      </c>
      <c r="H819">
        <v>1600</v>
      </c>
      <c r="I819" t="s">
        <v>693</v>
      </c>
      <c r="J819">
        <v>1</v>
      </c>
      <c r="K819">
        <v>36.19</v>
      </c>
      <c r="L819">
        <v>26</v>
      </c>
      <c r="M819">
        <v>5</v>
      </c>
      <c r="N819">
        <v>24</v>
      </c>
      <c r="O819" t="s">
        <v>434</v>
      </c>
      <c r="P819">
        <v>1103</v>
      </c>
    </row>
    <row r="820" spans="1:16" x14ac:dyDescent="0.25">
      <c r="A820" t="s">
        <v>169</v>
      </c>
      <c r="B820" t="s">
        <v>196</v>
      </c>
      <c r="C820">
        <v>5.7</v>
      </c>
      <c r="D820">
        <v>7</v>
      </c>
      <c r="E820" t="s">
        <v>420</v>
      </c>
      <c r="F820">
        <v>7</v>
      </c>
      <c r="G820">
        <v>125</v>
      </c>
      <c r="H820">
        <v>1400</v>
      </c>
      <c r="I820" t="s">
        <v>116</v>
      </c>
      <c r="J820">
        <v>1</v>
      </c>
      <c r="K820">
        <v>23.06</v>
      </c>
      <c r="L820">
        <v>11</v>
      </c>
      <c r="M820">
        <v>5</v>
      </c>
      <c r="N820">
        <v>24</v>
      </c>
      <c r="O820" t="s">
        <v>429</v>
      </c>
      <c r="P820">
        <v>1109</v>
      </c>
    </row>
    <row r="821" spans="1:16" x14ac:dyDescent="0.25">
      <c r="A821" t="s">
        <v>169</v>
      </c>
      <c r="B821" t="s">
        <v>196</v>
      </c>
      <c r="C821">
        <v>11</v>
      </c>
      <c r="D821">
        <v>7</v>
      </c>
      <c r="E821" t="s">
        <v>421</v>
      </c>
      <c r="F821">
        <v>10</v>
      </c>
      <c r="G821">
        <v>124</v>
      </c>
      <c r="H821">
        <v>1600</v>
      </c>
      <c r="I821" t="s">
        <v>116</v>
      </c>
      <c r="J821">
        <v>1</v>
      </c>
      <c r="K821">
        <v>36.17</v>
      </c>
      <c r="L821">
        <v>20</v>
      </c>
      <c r="M821">
        <v>4</v>
      </c>
      <c r="N821">
        <v>24</v>
      </c>
      <c r="O821" t="s">
        <v>441</v>
      </c>
      <c r="P821">
        <v>1093</v>
      </c>
    </row>
    <row r="822" spans="1:16" x14ac:dyDescent="0.25">
      <c r="A822" t="s">
        <v>169</v>
      </c>
      <c r="B822" t="s">
        <v>196</v>
      </c>
      <c r="C822">
        <v>13</v>
      </c>
      <c r="D822">
        <v>7</v>
      </c>
      <c r="E822" t="s">
        <v>421</v>
      </c>
      <c r="F822">
        <v>2</v>
      </c>
      <c r="G822">
        <v>127</v>
      </c>
      <c r="H822">
        <v>1400</v>
      </c>
      <c r="I822" t="s">
        <v>116</v>
      </c>
      <c r="J822">
        <v>1</v>
      </c>
      <c r="K822">
        <v>22.32</v>
      </c>
      <c r="L822">
        <v>24</v>
      </c>
      <c r="M822">
        <v>3</v>
      </c>
      <c r="N822">
        <v>24</v>
      </c>
      <c r="O822" t="s">
        <v>434</v>
      </c>
      <c r="P822">
        <v>1092</v>
      </c>
    </row>
    <row r="823" spans="1:16" x14ac:dyDescent="0.25">
      <c r="A823" t="s">
        <v>169</v>
      </c>
      <c r="B823" t="s">
        <v>196</v>
      </c>
      <c r="C823">
        <v>21</v>
      </c>
      <c r="D823">
        <v>6</v>
      </c>
      <c r="E823" t="s">
        <v>421</v>
      </c>
      <c r="F823">
        <v>6</v>
      </c>
      <c r="G823">
        <v>123</v>
      </c>
      <c r="H823">
        <v>1200</v>
      </c>
      <c r="I823" t="s">
        <v>487</v>
      </c>
      <c r="J823">
        <v>1</v>
      </c>
      <c r="K823">
        <v>10.46</v>
      </c>
      <c r="L823">
        <v>25</v>
      </c>
      <c r="M823">
        <v>2</v>
      </c>
      <c r="N823">
        <v>24</v>
      </c>
      <c r="O823" t="s">
        <v>539</v>
      </c>
      <c r="P823">
        <v>1093</v>
      </c>
    </row>
    <row r="824" spans="1:16" x14ac:dyDescent="0.25">
      <c r="A824" t="s">
        <v>169</v>
      </c>
      <c r="B824" t="s">
        <v>200</v>
      </c>
      <c r="C824">
        <v>8.8000000000000007</v>
      </c>
      <c r="D824">
        <v>7</v>
      </c>
      <c r="E824" t="s">
        <v>421</v>
      </c>
      <c r="F824">
        <v>1</v>
      </c>
      <c r="G824">
        <v>122</v>
      </c>
      <c r="H824">
        <v>1800</v>
      </c>
      <c r="I824" t="s">
        <v>693</v>
      </c>
      <c r="J824">
        <v>1</v>
      </c>
      <c r="K824">
        <v>47.79</v>
      </c>
      <c r="L824">
        <v>5</v>
      </c>
      <c r="M824">
        <v>7</v>
      </c>
      <c r="N824">
        <v>25</v>
      </c>
      <c r="O824" t="s">
        <v>441</v>
      </c>
      <c r="P824">
        <v>1082</v>
      </c>
    </row>
    <row r="825" spans="1:16" x14ac:dyDescent="0.25">
      <c r="A825" t="s">
        <v>169</v>
      </c>
      <c r="B825" t="s">
        <v>200</v>
      </c>
      <c r="C825">
        <v>7.4</v>
      </c>
      <c r="D825">
        <v>4</v>
      </c>
      <c r="E825" t="s">
        <v>423</v>
      </c>
      <c r="F825">
        <v>11</v>
      </c>
      <c r="G825">
        <v>124</v>
      </c>
      <c r="H825">
        <v>1650</v>
      </c>
      <c r="I825" t="s">
        <v>693</v>
      </c>
      <c r="J825">
        <v>1</v>
      </c>
      <c r="K825">
        <v>39.9</v>
      </c>
      <c r="L825">
        <v>11</v>
      </c>
      <c r="M825">
        <v>6</v>
      </c>
      <c r="N825">
        <v>25</v>
      </c>
      <c r="O825" t="s">
        <v>455</v>
      </c>
      <c r="P825">
        <v>1095</v>
      </c>
    </row>
    <row r="826" spans="1:16" x14ac:dyDescent="0.25">
      <c r="A826" t="s">
        <v>169</v>
      </c>
      <c r="B826" t="s">
        <v>200</v>
      </c>
      <c r="C826">
        <v>31</v>
      </c>
      <c r="D826">
        <v>3</v>
      </c>
      <c r="E826" t="s">
        <v>423</v>
      </c>
      <c r="F826">
        <v>11</v>
      </c>
      <c r="G826">
        <v>123</v>
      </c>
      <c r="H826">
        <v>1650</v>
      </c>
      <c r="I826" t="s">
        <v>693</v>
      </c>
      <c r="J826">
        <v>1</v>
      </c>
      <c r="K826">
        <v>39.61</v>
      </c>
      <c r="L826">
        <v>21</v>
      </c>
      <c r="M826">
        <v>5</v>
      </c>
      <c r="N826">
        <v>25</v>
      </c>
      <c r="O826" t="s">
        <v>461</v>
      </c>
      <c r="P826">
        <v>1107</v>
      </c>
    </row>
    <row r="827" spans="1:16" x14ac:dyDescent="0.25">
      <c r="A827" t="s">
        <v>169</v>
      </c>
      <c r="B827" t="s">
        <v>200</v>
      </c>
      <c r="C827">
        <v>68</v>
      </c>
      <c r="D827">
        <v>11</v>
      </c>
      <c r="E827" t="s">
        <v>421</v>
      </c>
      <c r="F827">
        <v>6</v>
      </c>
      <c r="G827">
        <v>126</v>
      </c>
      <c r="H827">
        <v>1400</v>
      </c>
      <c r="I827" t="s">
        <v>121</v>
      </c>
      <c r="J827">
        <v>1</v>
      </c>
      <c r="K827">
        <v>22.81</v>
      </c>
      <c r="L827">
        <v>4</v>
      </c>
      <c r="M827">
        <v>5</v>
      </c>
      <c r="N827">
        <v>25</v>
      </c>
      <c r="O827" t="s">
        <v>518</v>
      </c>
      <c r="P827">
        <v>1097</v>
      </c>
    </row>
    <row r="828" spans="1:16" x14ac:dyDescent="0.25">
      <c r="A828" t="s">
        <v>169</v>
      </c>
      <c r="B828" t="s">
        <v>200</v>
      </c>
      <c r="C828">
        <v>77</v>
      </c>
      <c r="D828">
        <v>8</v>
      </c>
      <c r="E828" t="s">
        <v>423</v>
      </c>
      <c r="F828">
        <v>10</v>
      </c>
      <c r="G828">
        <v>129</v>
      </c>
      <c r="H828">
        <v>1400</v>
      </c>
      <c r="I828" t="s">
        <v>121</v>
      </c>
      <c r="J828">
        <v>1</v>
      </c>
      <c r="K828">
        <v>22.29</v>
      </c>
      <c r="L828">
        <v>6</v>
      </c>
      <c r="M828">
        <v>4</v>
      </c>
      <c r="N828">
        <v>25</v>
      </c>
      <c r="O828" t="s">
        <v>506</v>
      </c>
      <c r="P828">
        <v>1106</v>
      </c>
    </row>
    <row r="829" spans="1:16" x14ac:dyDescent="0.25">
      <c r="A829" t="s">
        <v>169</v>
      </c>
      <c r="B829" t="s">
        <v>200</v>
      </c>
      <c r="C829">
        <v>49</v>
      </c>
      <c r="D829">
        <v>13</v>
      </c>
      <c r="E829" t="s">
        <v>423</v>
      </c>
      <c r="F829">
        <v>9</v>
      </c>
      <c r="G829">
        <v>127</v>
      </c>
      <c r="H829">
        <v>1400</v>
      </c>
      <c r="I829" t="s">
        <v>121</v>
      </c>
      <c r="J829">
        <v>1</v>
      </c>
      <c r="K829">
        <v>23.27</v>
      </c>
      <c r="L829">
        <v>23</v>
      </c>
      <c r="M829">
        <v>2</v>
      </c>
      <c r="N829">
        <v>25</v>
      </c>
      <c r="O829" t="s">
        <v>434</v>
      </c>
      <c r="P829">
        <v>1117</v>
      </c>
    </row>
    <row r="830" spans="1:16" x14ac:dyDescent="0.25">
      <c r="A830" t="s">
        <v>169</v>
      </c>
      <c r="B830" t="s">
        <v>203</v>
      </c>
      <c r="C830">
        <v>5.6</v>
      </c>
      <c r="D830">
        <v>1</v>
      </c>
      <c r="E830" t="s">
        <v>420</v>
      </c>
      <c r="F830">
        <v>9</v>
      </c>
      <c r="G830">
        <v>131</v>
      </c>
      <c r="H830">
        <v>1650</v>
      </c>
      <c r="I830" t="s">
        <v>13</v>
      </c>
      <c r="J830">
        <v>1</v>
      </c>
      <c r="K830">
        <v>40.299999999999997</v>
      </c>
      <c r="L830">
        <v>10</v>
      </c>
      <c r="M830">
        <v>9</v>
      </c>
      <c r="N830">
        <v>25</v>
      </c>
      <c r="O830" t="s">
        <v>450</v>
      </c>
      <c r="P830">
        <v>1192</v>
      </c>
    </row>
    <row r="831" spans="1:16" x14ac:dyDescent="0.25">
      <c r="A831" t="s">
        <v>169</v>
      </c>
      <c r="B831" t="s">
        <v>203</v>
      </c>
      <c r="C831">
        <v>4.8</v>
      </c>
      <c r="D831">
        <v>5</v>
      </c>
      <c r="E831" t="s">
        <v>421</v>
      </c>
      <c r="F831">
        <v>1</v>
      </c>
      <c r="G831">
        <v>116</v>
      </c>
      <c r="H831">
        <v>1800</v>
      </c>
      <c r="I831" t="s">
        <v>116</v>
      </c>
      <c r="J831">
        <v>1</v>
      </c>
      <c r="K831">
        <v>49.27</v>
      </c>
      <c r="L831">
        <v>16</v>
      </c>
      <c r="M831">
        <v>7</v>
      </c>
      <c r="N831">
        <v>25</v>
      </c>
      <c r="O831" t="s">
        <v>455</v>
      </c>
      <c r="P831">
        <v>1205</v>
      </c>
    </row>
    <row r="832" spans="1:16" x14ac:dyDescent="0.25">
      <c r="A832" t="s">
        <v>169</v>
      </c>
      <c r="B832" t="s">
        <v>203</v>
      </c>
      <c r="C832">
        <v>13</v>
      </c>
      <c r="D832">
        <v>4</v>
      </c>
      <c r="E832" t="s">
        <v>421</v>
      </c>
      <c r="F832">
        <v>6</v>
      </c>
      <c r="G832">
        <v>116</v>
      </c>
      <c r="H832">
        <v>1650</v>
      </c>
      <c r="I832" t="s">
        <v>389</v>
      </c>
      <c r="J832">
        <v>1</v>
      </c>
      <c r="K832">
        <v>40.26</v>
      </c>
      <c r="L832">
        <v>28</v>
      </c>
      <c r="M832">
        <v>5</v>
      </c>
      <c r="N832">
        <v>25</v>
      </c>
      <c r="O832" t="s">
        <v>445</v>
      </c>
      <c r="P832">
        <v>1211</v>
      </c>
    </row>
    <row r="833" spans="1:16" x14ac:dyDescent="0.25">
      <c r="A833" t="s">
        <v>169</v>
      </c>
      <c r="B833" t="s">
        <v>203</v>
      </c>
      <c r="C833">
        <v>16</v>
      </c>
      <c r="D833">
        <v>6</v>
      </c>
      <c r="E833" t="s">
        <v>420</v>
      </c>
      <c r="F833">
        <v>7</v>
      </c>
      <c r="G833">
        <v>119</v>
      </c>
      <c r="H833">
        <v>1650</v>
      </c>
      <c r="I833" t="s">
        <v>316</v>
      </c>
      <c r="J833">
        <v>1</v>
      </c>
      <c r="K833">
        <v>40.14</v>
      </c>
      <c r="L833">
        <v>14</v>
      </c>
      <c r="M833">
        <v>5</v>
      </c>
      <c r="N833">
        <v>25</v>
      </c>
      <c r="O833" t="s">
        <v>455</v>
      </c>
      <c r="P833">
        <v>1202</v>
      </c>
    </row>
    <row r="834" spans="1:16" x14ac:dyDescent="0.25">
      <c r="A834" t="s">
        <v>169</v>
      </c>
      <c r="B834" t="s">
        <v>203</v>
      </c>
      <c r="C834">
        <v>121</v>
      </c>
      <c r="D834">
        <v>7</v>
      </c>
      <c r="E834" t="s">
        <v>422</v>
      </c>
      <c r="F834">
        <v>11</v>
      </c>
      <c r="G834">
        <v>120</v>
      </c>
      <c r="H834">
        <v>1200</v>
      </c>
      <c r="I834" t="s">
        <v>316</v>
      </c>
      <c r="J834">
        <v>1</v>
      </c>
      <c r="K834">
        <v>10.26</v>
      </c>
      <c r="L834">
        <v>30</v>
      </c>
      <c r="M834">
        <v>4</v>
      </c>
      <c r="N834">
        <v>25</v>
      </c>
      <c r="O834" t="s">
        <v>445</v>
      </c>
      <c r="P834">
        <v>1202</v>
      </c>
    </row>
    <row r="835" spans="1:16" x14ac:dyDescent="0.25">
      <c r="A835" t="s">
        <v>169</v>
      </c>
      <c r="B835" t="s">
        <v>203</v>
      </c>
      <c r="C835">
        <v>145</v>
      </c>
      <c r="D835">
        <v>11</v>
      </c>
      <c r="E835" t="s">
        <v>423</v>
      </c>
      <c r="F835">
        <v>10</v>
      </c>
      <c r="G835">
        <v>124</v>
      </c>
      <c r="H835">
        <v>1200</v>
      </c>
      <c r="I835" t="s">
        <v>316</v>
      </c>
      <c r="J835">
        <v>1</v>
      </c>
      <c r="K835">
        <v>10.63</v>
      </c>
      <c r="L835">
        <v>9</v>
      </c>
      <c r="M835">
        <v>4</v>
      </c>
      <c r="N835">
        <v>25</v>
      </c>
      <c r="O835" t="s">
        <v>450</v>
      </c>
      <c r="P835">
        <v>1194</v>
      </c>
    </row>
    <row r="836" spans="1:16" x14ac:dyDescent="0.25">
      <c r="A836" t="s">
        <v>169</v>
      </c>
      <c r="B836" t="s">
        <v>203</v>
      </c>
      <c r="C836">
        <v>175</v>
      </c>
      <c r="D836">
        <v>11</v>
      </c>
      <c r="E836" t="s">
        <v>423</v>
      </c>
      <c r="F836">
        <v>10</v>
      </c>
      <c r="G836">
        <v>125</v>
      </c>
      <c r="H836">
        <v>1200</v>
      </c>
      <c r="I836" t="s">
        <v>316</v>
      </c>
      <c r="J836">
        <v>1</v>
      </c>
      <c r="K836">
        <v>10.44</v>
      </c>
      <c r="L836">
        <v>30</v>
      </c>
      <c r="M836">
        <v>3</v>
      </c>
      <c r="N836">
        <v>25</v>
      </c>
      <c r="O836" t="s">
        <v>539</v>
      </c>
      <c r="P836">
        <v>1192</v>
      </c>
    </row>
    <row r="837" spans="1:16" x14ac:dyDescent="0.25">
      <c r="A837" t="s">
        <v>169</v>
      </c>
      <c r="B837" t="s">
        <v>203</v>
      </c>
      <c r="C837">
        <v>210</v>
      </c>
      <c r="D837">
        <v>12</v>
      </c>
      <c r="E837" t="s">
        <v>423</v>
      </c>
      <c r="F837">
        <v>11</v>
      </c>
      <c r="G837">
        <v>125</v>
      </c>
      <c r="H837">
        <v>1200</v>
      </c>
      <c r="I837" t="s">
        <v>101</v>
      </c>
      <c r="J837">
        <v>1</v>
      </c>
      <c r="K837">
        <v>10.1</v>
      </c>
      <c r="L837">
        <v>15</v>
      </c>
      <c r="M837">
        <v>3</v>
      </c>
      <c r="N837">
        <v>25</v>
      </c>
      <c r="O837" t="s">
        <v>441</v>
      </c>
      <c r="P837">
        <v>1184</v>
      </c>
    </row>
    <row r="838" spans="1:16" x14ac:dyDescent="0.25">
      <c r="A838" t="s">
        <v>169</v>
      </c>
      <c r="B838" t="s">
        <v>203</v>
      </c>
      <c r="C838">
        <v>121</v>
      </c>
      <c r="D838">
        <v>9</v>
      </c>
      <c r="E838" t="s">
        <v>423</v>
      </c>
      <c r="F838">
        <v>12</v>
      </c>
      <c r="G838">
        <v>127</v>
      </c>
      <c r="H838">
        <v>1200</v>
      </c>
      <c r="I838" t="s">
        <v>316</v>
      </c>
      <c r="J838">
        <v>1</v>
      </c>
      <c r="K838">
        <v>10.8</v>
      </c>
      <c r="L838">
        <v>19</v>
      </c>
      <c r="M838">
        <v>2</v>
      </c>
      <c r="N838">
        <v>25</v>
      </c>
      <c r="O838" t="s">
        <v>455</v>
      </c>
      <c r="P838">
        <v>1186</v>
      </c>
    </row>
    <row r="839" spans="1:16" x14ac:dyDescent="0.25">
      <c r="A839" t="s">
        <v>169</v>
      </c>
      <c r="B839" t="s">
        <v>206</v>
      </c>
      <c r="C839">
        <v>8.1999999999999993</v>
      </c>
      <c r="D839">
        <v>5</v>
      </c>
      <c r="E839" t="s">
        <v>420</v>
      </c>
      <c r="F839">
        <v>11</v>
      </c>
      <c r="G839">
        <v>118</v>
      </c>
      <c r="H839">
        <v>1650</v>
      </c>
      <c r="I839" t="s">
        <v>53</v>
      </c>
      <c r="J839">
        <v>1</v>
      </c>
      <c r="K839">
        <v>39.86</v>
      </c>
      <c r="L839">
        <v>16</v>
      </c>
      <c r="M839">
        <v>7</v>
      </c>
      <c r="N839">
        <v>25</v>
      </c>
      <c r="O839" t="s">
        <v>455</v>
      </c>
      <c r="P839">
        <v>1052</v>
      </c>
    </row>
    <row r="840" spans="1:16" x14ac:dyDescent="0.25">
      <c r="A840" t="s">
        <v>169</v>
      </c>
      <c r="B840" t="s">
        <v>206</v>
      </c>
      <c r="C840">
        <v>8.5</v>
      </c>
      <c r="D840">
        <v>2</v>
      </c>
      <c r="E840" t="s">
        <v>420</v>
      </c>
      <c r="F840">
        <v>6</v>
      </c>
      <c r="G840">
        <v>116</v>
      </c>
      <c r="H840">
        <v>1650</v>
      </c>
      <c r="I840" t="s">
        <v>49</v>
      </c>
      <c r="J840">
        <v>1</v>
      </c>
      <c r="K840">
        <v>39.47</v>
      </c>
      <c r="L840">
        <v>11</v>
      </c>
      <c r="M840">
        <v>6</v>
      </c>
      <c r="N840">
        <v>25</v>
      </c>
      <c r="O840" t="s">
        <v>455</v>
      </c>
      <c r="P840">
        <v>1051</v>
      </c>
    </row>
    <row r="841" spans="1:16" x14ac:dyDescent="0.25">
      <c r="A841" t="s">
        <v>169</v>
      </c>
      <c r="B841" t="s">
        <v>206</v>
      </c>
      <c r="C841">
        <v>12</v>
      </c>
      <c r="D841">
        <v>1</v>
      </c>
      <c r="E841" t="s">
        <v>420</v>
      </c>
      <c r="F841">
        <v>4</v>
      </c>
      <c r="G841">
        <v>127</v>
      </c>
      <c r="H841">
        <v>1650</v>
      </c>
      <c r="I841" t="s">
        <v>13</v>
      </c>
      <c r="J841">
        <v>1</v>
      </c>
      <c r="K841">
        <v>40.08</v>
      </c>
      <c r="L841">
        <v>21</v>
      </c>
      <c r="M841">
        <v>5</v>
      </c>
      <c r="N841">
        <v>25</v>
      </c>
      <c r="O841" t="s">
        <v>461</v>
      </c>
      <c r="P841">
        <v>1060</v>
      </c>
    </row>
    <row r="842" spans="1:16" x14ac:dyDescent="0.25">
      <c r="A842" t="s">
        <v>169</v>
      </c>
      <c r="B842" t="s">
        <v>206</v>
      </c>
      <c r="C842">
        <v>43</v>
      </c>
      <c r="D842">
        <v>8</v>
      </c>
      <c r="E842" t="s">
        <v>423</v>
      </c>
      <c r="F842">
        <v>14</v>
      </c>
      <c r="G842">
        <v>129</v>
      </c>
      <c r="H842">
        <v>1200</v>
      </c>
      <c r="I842" t="s">
        <v>29</v>
      </c>
      <c r="J842">
        <v>1</v>
      </c>
      <c r="K842">
        <v>10.6</v>
      </c>
      <c r="L842">
        <v>4</v>
      </c>
      <c r="M842">
        <v>5</v>
      </c>
      <c r="N842">
        <v>25</v>
      </c>
      <c r="O842" t="s">
        <v>518</v>
      </c>
      <c r="P842">
        <v>1056</v>
      </c>
    </row>
    <row r="843" spans="1:16" x14ac:dyDescent="0.25">
      <c r="A843" t="s">
        <v>169</v>
      </c>
      <c r="B843" t="s">
        <v>206</v>
      </c>
      <c r="C843">
        <v>10</v>
      </c>
      <c r="D843">
        <v>4</v>
      </c>
      <c r="E843" t="s">
        <v>421</v>
      </c>
      <c r="F843">
        <v>6</v>
      </c>
      <c r="G843">
        <v>131</v>
      </c>
      <c r="H843">
        <v>1200</v>
      </c>
      <c r="I843" t="s">
        <v>29</v>
      </c>
      <c r="J843">
        <v>1</v>
      </c>
      <c r="K843">
        <v>10.54</v>
      </c>
      <c r="L843">
        <v>13</v>
      </c>
      <c r="M843">
        <v>4</v>
      </c>
      <c r="N843">
        <v>25</v>
      </c>
      <c r="O843" t="s">
        <v>429</v>
      </c>
      <c r="P843">
        <v>1050</v>
      </c>
    </row>
    <row r="844" spans="1:16" x14ac:dyDescent="0.25">
      <c r="A844" t="s">
        <v>169</v>
      </c>
      <c r="B844" t="s">
        <v>206</v>
      </c>
      <c r="C844">
        <v>11</v>
      </c>
      <c r="D844">
        <v>7</v>
      </c>
      <c r="E844" t="s">
        <v>421</v>
      </c>
      <c r="F844">
        <v>7</v>
      </c>
      <c r="G844">
        <v>134</v>
      </c>
      <c r="H844">
        <v>1200</v>
      </c>
      <c r="I844" t="s">
        <v>116</v>
      </c>
      <c r="J844">
        <v>1</v>
      </c>
      <c r="K844">
        <v>10.36</v>
      </c>
      <c r="L844">
        <v>19</v>
      </c>
      <c r="M844">
        <v>2</v>
      </c>
      <c r="N844">
        <v>25</v>
      </c>
      <c r="O844" t="s">
        <v>455</v>
      </c>
      <c r="P844">
        <v>1053</v>
      </c>
    </row>
    <row r="845" spans="1:16" x14ac:dyDescent="0.25">
      <c r="A845" t="s">
        <v>169</v>
      </c>
      <c r="B845" t="s">
        <v>206</v>
      </c>
      <c r="C845">
        <v>2.5</v>
      </c>
      <c r="D845">
        <v>11</v>
      </c>
      <c r="E845" t="s">
        <v>420</v>
      </c>
      <c r="F845">
        <v>7</v>
      </c>
      <c r="G845">
        <v>133</v>
      </c>
      <c r="H845">
        <v>1200</v>
      </c>
      <c r="I845" t="s">
        <v>19</v>
      </c>
      <c r="J845">
        <v>1</v>
      </c>
      <c r="K845">
        <v>10.57</v>
      </c>
      <c r="L845">
        <v>31</v>
      </c>
      <c r="M845">
        <v>1</v>
      </c>
      <c r="N845">
        <v>25</v>
      </c>
      <c r="O845" t="s">
        <v>506</v>
      </c>
      <c r="P845">
        <v>1058</v>
      </c>
    </row>
    <row r="846" spans="1:16" x14ac:dyDescent="0.25">
      <c r="A846" t="s">
        <v>169</v>
      </c>
      <c r="B846" t="s">
        <v>206</v>
      </c>
      <c r="C846">
        <v>16</v>
      </c>
      <c r="D846">
        <v>2</v>
      </c>
      <c r="E846" t="s">
        <v>421</v>
      </c>
      <c r="F846">
        <v>3</v>
      </c>
      <c r="G846">
        <v>131</v>
      </c>
      <c r="H846">
        <v>1200</v>
      </c>
      <c r="I846" t="s">
        <v>116</v>
      </c>
      <c r="J846">
        <v>1</v>
      </c>
      <c r="K846">
        <v>9.41</v>
      </c>
      <c r="L846">
        <v>5</v>
      </c>
      <c r="M846">
        <v>1</v>
      </c>
      <c r="N846">
        <v>25</v>
      </c>
      <c r="O846" t="s">
        <v>441</v>
      </c>
      <c r="P846">
        <v>1060</v>
      </c>
    </row>
    <row r="847" spans="1:16" x14ac:dyDescent="0.25">
      <c r="A847" t="s">
        <v>169</v>
      </c>
      <c r="B847" t="s">
        <v>206</v>
      </c>
      <c r="C847">
        <v>34</v>
      </c>
      <c r="D847">
        <v>8</v>
      </c>
      <c r="E847" t="s">
        <v>421</v>
      </c>
      <c r="F847">
        <v>7</v>
      </c>
      <c r="G847">
        <v>134</v>
      </c>
      <c r="H847">
        <v>1650</v>
      </c>
      <c r="I847" t="s">
        <v>34</v>
      </c>
      <c r="J847">
        <v>1</v>
      </c>
      <c r="K847">
        <v>42.27</v>
      </c>
      <c r="L847">
        <v>1</v>
      </c>
      <c r="M847">
        <v>12</v>
      </c>
      <c r="N847">
        <v>24</v>
      </c>
      <c r="O847" t="s">
        <v>467</v>
      </c>
      <c r="P847">
        <v>1076</v>
      </c>
    </row>
    <row r="848" spans="1:16" x14ac:dyDescent="0.25">
      <c r="A848" t="s">
        <v>169</v>
      </c>
      <c r="B848" t="s">
        <v>206</v>
      </c>
      <c r="C848">
        <v>32</v>
      </c>
      <c r="D848">
        <v>9</v>
      </c>
      <c r="E848" t="s">
        <v>422</v>
      </c>
      <c r="F848">
        <v>10</v>
      </c>
      <c r="G848">
        <v>116</v>
      </c>
      <c r="H848">
        <v>1650</v>
      </c>
      <c r="I848" t="s">
        <v>150</v>
      </c>
      <c r="J848">
        <v>1</v>
      </c>
      <c r="K848">
        <v>41.3</v>
      </c>
      <c r="L848">
        <v>30</v>
      </c>
      <c r="M848">
        <v>10</v>
      </c>
      <c r="N848">
        <v>24</v>
      </c>
      <c r="O848" t="s">
        <v>445</v>
      </c>
      <c r="P848">
        <v>1059</v>
      </c>
    </row>
    <row r="849" spans="1:16" x14ac:dyDescent="0.25">
      <c r="A849" t="s">
        <v>169</v>
      </c>
      <c r="B849" t="s">
        <v>206</v>
      </c>
      <c r="C849">
        <v>87</v>
      </c>
      <c r="D849">
        <v>9</v>
      </c>
      <c r="E849" t="s">
        <v>423</v>
      </c>
      <c r="F849">
        <v>12</v>
      </c>
      <c r="G849">
        <v>117</v>
      </c>
      <c r="H849">
        <v>1200</v>
      </c>
      <c r="I849" t="s">
        <v>150</v>
      </c>
      <c r="J849">
        <v>1</v>
      </c>
      <c r="K849">
        <v>10.220000000000001</v>
      </c>
      <c r="L849">
        <v>16</v>
      </c>
      <c r="M849">
        <v>10</v>
      </c>
      <c r="N849">
        <v>24</v>
      </c>
      <c r="O849" t="s">
        <v>455</v>
      </c>
      <c r="P849">
        <v>1060</v>
      </c>
    </row>
    <row r="850" spans="1:16" x14ac:dyDescent="0.25">
      <c r="A850" t="s">
        <v>169</v>
      </c>
      <c r="B850" t="s">
        <v>206</v>
      </c>
      <c r="C850">
        <v>25</v>
      </c>
      <c r="D850">
        <v>7</v>
      </c>
      <c r="E850" t="s">
        <v>422</v>
      </c>
      <c r="F850">
        <v>8</v>
      </c>
      <c r="G850">
        <v>118</v>
      </c>
      <c r="H850">
        <v>1400</v>
      </c>
      <c r="I850" t="s">
        <v>101</v>
      </c>
      <c r="J850">
        <v>1</v>
      </c>
      <c r="K850">
        <v>22.74</v>
      </c>
      <c r="L850">
        <v>15</v>
      </c>
      <c r="M850">
        <v>9</v>
      </c>
      <c r="N850">
        <v>24</v>
      </c>
      <c r="O850" t="s">
        <v>539</v>
      </c>
      <c r="P850">
        <v>1041</v>
      </c>
    </row>
    <row r="851" spans="1:16" x14ac:dyDescent="0.25">
      <c r="A851" t="s">
        <v>169</v>
      </c>
      <c r="B851" t="s">
        <v>206</v>
      </c>
      <c r="C851">
        <v>100</v>
      </c>
      <c r="D851">
        <v>3</v>
      </c>
      <c r="E851" t="s">
        <v>423</v>
      </c>
      <c r="F851">
        <v>11</v>
      </c>
      <c r="G851">
        <v>118</v>
      </c>
      <c r="H851">
        <v>1200</v>
      </c>
      <c r="I851" t="s">
        <v>116</v>
      </c>
      <c r="J851">
        <v>1</v>
      </c>
      <c r="K851">
        <v>10.49</v>
      </c>
      <c r="L851">
        <v>8</v>
      </c>
      <c r="M851">
        <v>9</v>
      </c>
      <c r="N851">
        <v>24</v>
      </c>
      <c r="O851" t="s">
        <v>434</v>
      </c>
      <c r="P851">
        <v>1039</v>
      </c>
    </row>
    <row r="852" spans="1:16" x14ac:dyDescent="0.25">
      <c r="A852" t="s">
        <v>169</v>
      </c>
      <c r="B852" t="s">
        <v>206</v>
      </c>
      <c r="C852">
        <v>89</v>
      </c>
      <c r="D852">
        <v>7</v>
      </c>
      <c r="E852" t="s">
        <v>422</v>
      </c>
      <c r="F852">
        <v>6</v>
      </c>
      <c r="G852">
        <v>125</v>
      </c>
      <c r="H852">
        <v>1200</v>
      </c>
      <c r="I852" t="s">
        <v>34</v>
      </c>
      <c r="J852">
        <v>1</v>
      </c>
      <c r="K852">
        <v>10.86</v>
      </c>
      <c r="L852">
        <v>4</v>
      </c>
      <c r="M852">
        <v>7</v>
      </c>
      <c r="N852">
        <v>24</v>
      </c>
      <c r="O852" t="s">
        <v>450</v>
      </c>
      <c r="P852">
        <v>1057</v>
      </c>
    </row>
    <row r="853" spans="1:16" x14ac:dyDescent="0.25">
      <c r="A853" t="s">
        <v>169</v>
      </c>
      <c r="B853" t="s">
        <v>206</v>
      </c>
      <c r="C853">
        <v>69</v>
      </c>
      <c r="D853">
        <v>11</v>
      </c>
      <c r="E853" t="s">
        <v>423</v>
      </c>
      <c r="F853">
        <v>12</v>
      </c>
      <c r="G853">
        <v>127</v>
      </c>
      <c r="H853">
        <v>1200</v>
      </c>
      <c r="I853" t="s">
        <v>34</v>
      </c>
      <c r="J853">
        <v>1</v>
      </c>
      <c r="K853">
        <v>12.04</v>
      </c>
      <c r="L853">
        <v>20</v>
      </c>
      <c r="M853">
        <v>12</v>
      </c>
      <c r="N853">
        <v>23</v>
      </c>
      <c r="O853" t="s">
        <v>461</v>
      </c>
      <c r="P853">
        <v>1036</v>
      </c>
    </row>
    <row r="854" spans="1:16" x14ac:dyDescent="0.25">
      <c r="A854" t="s">
        <v>169</v>
      </c>
      <c r="B854" t="s">
        <v>206</v>
      </c>
      <c r="C854">
        <v>69</v>
      </c>
      <c r="D854">
        <v>14</v>
      </c>
      <c r="E854" t="s">
        <v>423</v>
      </c>
      <c r="F854">
        <v>12</v>
      </c>
      <c r="G854">
        <v>128</v>
      </c>
      <c r="H854">
        <v>1400</v>
      </c>
      <c r="I854" t="s">
        <v>93</v>
      </c>
      <c r="J854">
        <v>1</v>
      </c>
      <c r="K854">
        <v>23.91</v>
      </c>
      <c r="L854">
        <v>26</v>
      </c>
      <c r="M854">
        <v>11</v>
      </c>
      <c r="N854">
        <v>23</v>
      </c>
      <c r="O854" t="s">
        <v>429</v>
      </c>
      <c r="P854">
        <v>1043</v>
      </c>
    </row>
    <row r="855" spans="1:16" x14ac:dyDescent="0.25">
      <c r="A855" t="s">
        <v>169</v>
      </c>
      <c r="B855" t="s">
        <v>206</v>
      </c>
      <c r="C855">
        <v>9.1</v>
      </c>
      <c r="D855">
        <v>7</v>
      </c>
      <c r="E855" t="s">
        <v>422</v>
      </c>
      <c r="F855">
        <v>4</v>
      </c>
      <c r="G855">
        <v>123</v>
      </c>
      <c r="H855">
        <v>1000</v>
      </c>
      <c r="I855" t="s">
        <v>34</v>
      </c>
      <c r="J855">
        <v>0</v>
      </c>
      <c r="K855">
        <v>57.54</v>
      </c>
      <c r="L855">
        <v>5</v>
      </c>
      <c r="M855">
        <v>11</v>
      </c>
      <c r="N855">
        <v>23</v>
      </c>
      <c r="O855" t="s">
        <v>441</v>
      </c>
      <c r="P855">
        <v>1056</v>
      </c>
    </row>
    <row r="856" spans="1:16" x14ac:dyDescent="0.25">
      <c r="A856" t="s">
        <v>169</v>
      </c>
      <c r="B856" t="s">
        <v>2292</v>
      </c>
      <c r="C856">
        <v>67</v>
      </c>
      <c r="D856">
        <v>9</v>
      </c>
      <c r="E856" t="s">
        <v>423</v>
      </c>
      <c r="F856">
        <v>6</v>
      </c>
      <c r="G856">
        <v>120</v>
      </c>
      <c r="H856">
        <v>1200</v>
      </c>
      <c r="I856" t="s">
        <v>53</v>
      </c>
      <c r="J856">
        <v>1</v>
      </c>
      <c r="K856">
        <v>10.92</v>
      </c>
      <c r="L856">
        <v>10</v>
      </c>
      <c r="M856">
        <v>9</v>
      </c>
      <c r="N856">
        <v>25</v>
      </c>
      <c r="O856" t="s">
        <v>450</v>
      </c>
      <c r="P856">
        <v>954</v>
      </c>
    </row>
    <row r="857" spans="1:16" x14ac:dyDescent="0.25">
      <c r="A857" t="s">
        <v>169</v>
      </c>
      <c r="B857" t="s">
        <v>2292</v>
      </c>
      <c r="C857">
        <v>68</v>
      </c>
      <c r="D857">
        <v>7</v>
      </c>
      <c r="E857" t="s">
        <v>423</v>
      </c>
      <c r="F857">
        <v>11</v>
      </c>
      <c r="G857">
        <v>122</v>
      </c>
      <c r="H857">
        <v>1200</v>
      </c>
      <c r="I857" t="s">
        <v>53</v>
      </c>
      <c r="J857">
        <v>1</v>
      </c>
      <c r="K857">
        <v>10.23</v>
      </c>
      <c r="L857">
        <v>9</v>
      </c>
      <c r="M857">
        <v>7</v>
      </c>
      <c r="N857">
        <v>25</v>
      </c>
      <c r="O857" t="s">
        <v>450</v>
      </c>
      <c r="P857">
        <v>965</v>
      </c>
    </row>
    <row r="858" spans="1:16" x14ac:dyDescent="0.25">
      <c r="A858" t="s">
        <v>169</v>
      </c>
      <c r="B858" t="s">
        <v>2292</v>
      </c>
      <c r="C858">
        <v>60</v>
      </c>
      <c r="D858">
        <v>11</v>
      </c>
      <c r="E858" t="s">
        <v>423</v>
      </c>
      <c r="F858">
        <v>4</v>
      </c>
      <c r="G858">
        <v>124</v>
      </c>
      <c r="H858">
        <v>1400</v>
      </c>
      <c r="I858" t="s">
        <v>53</v>
      </c>
      <c r="J858">
        <v>1</v>
      </c>
      <c r="K858">
        <v>22.91</v>
      </c>
      <c r="L858">
        <v>14</v>
      </c>
      <c r="M858">
        <v>6</v>
      </c>
      <c r="N858">
        <v>25</v>
      </c>
      <c r="O858" t="s">
        <v>441</v>
      </c>
      <c r="P858">
        <v>975</v>
      </c>
    </row>
    <row r="859" spans="1:16" x14ac:dyDescent="0.25">
      <c r="A859" t="s">
        <v>169</v>
      </c>
      <c r="B859" t="s">
        <v>2292</v>
      </c>
      <c r="C859">
        <v>15</v>
      </c>
      <c r="D859">
        <v>11</v>
      </c>
      <c r="E859" t="s">
        <v>422</v>
      </c>
      <c r="F859">
        <v>2</v>
      </c>
      <c r="G859">
        <v>125</v>
      </c>
      <c r="H859">
        <v>1200</v>
      </c>
      <c r="I859" t="s">
        <v>471</v>
      </c>
      <c r="J859">
        <v>1</v>
      </c>
      <c r="K859">
        <v>10.16</v>
      </c>
      <c r="L859">
        <v>21</v>
      </c>
      <c r="M859">
        <v>5</v>
      </c>
      <c r="N859">
        <v>25</v>
      </c>
      <c r="O859" t="s">
        <v>461</v>
      </c>
      <c r="P859">
        <v>970</v>
      </c>
    </row>
    <row r="860" spans="1:16" x14ac:dyDescent="0.25">
      <c r="A860" t="s">
        <v>169</v>
      </c>
      <c r="B860" t="s">
        <v>2292</v>
      </c>
      <c r="C860">
        <v>32</v>
      </c>
      <c r="D860">
        <v>4</v>
      </c>
      <c r="E860" t="s">
        <v>421</v>
      </c>
      <c r="F860">
        <v>3</v>
      </c>
      <c r="G860">
        <v>127</v>
      </c>
      <c r="H860">
        <v>1200</v>
      </c>
      <c r="I860" t="s">
        <v>53</v>
      </c>
      <c r="J860">
        <v>1</v>
      </c>
      <c r="K860">
        <v>9.9700000000000006</v>
      </c>
      <c r="L860">
        <v>30</v>
      </c>
      <c r="M860">
        <v>4</v>
      </c>
      <c r="N860">
        <v>25</v>
      </c>
      <c r="O860" t="s">
        <v>445</v>
      </c>
      <c r="P860">
        <v>965</v>
      </c>
    </row>
    <row r="861" spans="1:16" x14ac:dyDescent="0.25">
      <c r="A861" t="s">
        <v>169</v>
      </c>
      <c r="B861" t="s">
        <v>2292</v>
      </c>
      <c r="C861">
        <v>74</v>
      </c>
      <c r="D861">
        <v>9</v>
      </c>
      <c r="E861" t="s">
        <v>422</v>
      </c>
      <c r="F861">
        <v>8</v>
      </c>
      <c r="G861">
        <v>129</v>
      </c>
      <c r="H861">
        <v>1200</v>
      </c>
      <c r="I861" t="s">
        <v>93</v>
      </c>
      <c r="J861">
        <v>1</v>
      </c>
      <c r="K861">
        <v>10.25</v>
      </c>
      <c r="L861">
        <v>2</v>
      </c>
      <c r="M861">
        <v>4</v>
      </c>
      <c r="N861">
        <v>25</v>
      </c>
      <c r="O861" t="s">
        <v>445</v>
      </c>
      <c r="P861">
        <v>971</v>
      </c>
    </row>
    <row r="862" spans="1:16" x14ac:dyDescent="0.25">
      <c r="A862" t="s">
        <v>169</v>
      </c>
      <c r="B862" t="s">
        <v>2294</v>
      </c>
      <c r="C862">
        <v>7.1</v>
      </c>
      <c r="D862">
        <v>6</v>
      </c>
      <c r="E862" t="s">
        <v>421</v>
      </c>
      <c r="F862">
        <v>3</v>
      </c>
      <c r="G862">
        <v>129</v>
      </c>
      <c r="H862">
        <v>1400</v>
      </c>
      <c r="I862" t="s">
        <v>13</v>
      </c>
      <c r="J862">
        <v>1</v>
      </c>
      <c r="K862">
        <v>21.57</v>
      </c>
      <c r="L862">
        <v>14</v>
      </c>
      <c r="M862">
        <v>9</v>
      </c>
      <c r="N862">
        <v>25</v>
      </c>
      <c r="O862" t="s">
        <v>518</v>
      </c>
      <c r="P862">
        <v>1181</v>
      </c>
    </row>
    <row r="863" spans="1:16" x14ac:dyDescent="0.25">
      <c r="A863" t="s">
        <v>169</v>
      </c>
      <c r="B863" t="s">
        <v>2294</v>
      </c>
      <c r="C863">
        <v>12</v>
      </c>
      <c r="D863">
        <v>8</v>
      </c>
      <c r="E863" t="s">
        <v>423</v>
      </c>
      <c r="F863">
        <v>5</v>
      </c>
      <c r="G863">
        <v>132</v>
      </c>
      <c r="H863">
        <v>1200</v>
      </c>
      <c r="I863" t="s">
        <v>13</v>
      </c>
      <c r="J863">
        <v>1</v>
      </c>
      <c r="K863">
        <v>10</v>
      </c>
      <c r="L863">
        <v>7</v>
      </c>
      <c r="M863">
        <v>9</v>
      </c>
      <c r="N863">
        <v>25</v>
      </c>
      <c r="O863" t="s">
        <v>434</v>
      </c>
      <c r="P863">
        <v>1173</v>
      </c>
    </row>
    <row r="864" spans="1:16" x14ac:dyDescent="0.25">
      <c r="A864" t="s">
        <v>169</v>
      </c>
      <c r="B864" t="s">
        <v>2294</v>
      </c>
      <c r="C864">
        <v>16</v>
      </c>
      <c r="D864">
        <v>9</v>
      </c>
      <c r="E864" t="s">
        <v>420</v>
      </c>
      <c r="F864">
        <v>4</v>
      </c>
      <c r="G864">
        <v>133</v>
      </c>
      <c r="H864">
        <v>1400</v>
      </c>
      <c r="I864" t="s">
        <v>399</v>
      </c>
      <c r="J864">
        <v>1</v>
      </c>
      <c r="K864">
        <v>22.47</v>
      </c>
      <c r="L864">
        <v>19</v>
      </c>
      <c r="M864">
        <v>1</v>
      </c>
      <c r="N864">
        <v>25</v>
      </c>
      <c r="O864" t="s">
        <v>434</v>
      </c>
      <c r="P864">
        <v>1202</v>
      </c>
    </row>
    <row r="865" spans="1:16" x14ac:dyDescent="0.25">
      <c r="A865" t="s">
        <v>169</v>
      </c>
      <c r="B865" t="s">
        <v>2294</v>
      </c>
      <c r="C865">
        <v>6.5</v>
      </c>
      <c r="D865">
        <v>11</v>
      </c>
      <c r="E865" t="s">
        <v>421</v>
      </c>
      <c r="F865">
        <v>1</v>
      </c>
      <c r="G865">
        <v>135</v>
      </c>
      <c r="H865">
        <v>1800</v>
      </c>
      <c r="I865" t="s">
        <v>121</v>
      </c>
      <c r="J865">
        <v>1</v>
      </c>
      <c r="K865">
        <v>49.78</v>
      </c>
      <c r="L865">
        <v>5</v>
      </c>
      <c r="M865">
        <v>1</v>
      </c>
      <c r="N865">
        <v>25</v>
      </c>
      <c r="O865" t="s">
        <v>467</v>
      </c>
      <c r="P865">
        <v>1199</v>
      </c>
    </row>
    <row r="866" spans="1:16" x14ac:dyDescent="0.25">
      <c r="A866" t="s">
        <v>169</v>
      </c>
      <c r="B866" t="s">
        <v>2294</v>
      </c>
      <c r="C866">
        <v>77</v>
      </c>
      <c r="D866">
        <v>7</v>
      </c>
      <c r="E866" t="s">
        <v>422</v>
      </c>
      <c r="F866">
        <v>6</v>
      </c>
      <c r="G866">
        <v>116</v>
      </c>
      <c r="H866">
        <v>1400</v>
      </c>
      <c r="I866" t="s">
        <v>116</v>
      </c>
      <c r="J866">
        <v>1</v>
      </c>
      <c r="K866">
        <v>21.9</v>
      </c>
      <c r="L866">
        <v>22</v>
      </c>
      <c r="M866">
        <v>12</v>
      </c>
      <c r="N866">
        <v>24</v>
      </c>
      <c r="O866" t="s">
        <v>539</v>
      </c>
      <c r="P866">
        <v>1200</v>
      </c>
    </row>
    <row r="867" spans="1:16" x14ac:dyDescent="0.25">
      <c r="A867" t="s">
        <v>169</v>
      </c>
      <c r="B867" t="s">
        <v>2294</v>
      </c>
      <c r="C867">
        <v>17</v>
      </c>
      <c r="D867">
        <v>10</v>
      </c>
      <c r="E867" t="s">
        <v>422</v>
      </c>
      <c r="F867">
        <v>5</v>
      </c>
      <c r="G867">
        <v>121</v>
      </c>
      <c r="H867">
        <v>1400</v>
      </c>
      <c r="I867" t="s">
        <v>49</v>
      </c>
      <c r="J867">
        <v>1</v>
      </c>
      <c r="K867">
        <v>22.39</v>
      </c>
      <c r="L867">
        <v>17</v>
      </c>
      <c r="M867">
        <v>11</v>
      </c>
      <c r="N867">
        <v>24</v>
      </c>
      <c r="O867" t="s">
        <v>506</v>
      </c>
      <c r="P867">
        <v>1196</v>
      </c>
    </row>
    <row r="868" spans="1:16" x14ac:dyDescent="0.25">
      <c r="A868" t="s">
        <v>169</v>
      </c>
      <c r="B868" t="s">
        <v>2294</v>
      </c>
      <c r="C868">
        <v>8.1</v>
      </c>
      <c r="D868">
        <v>9</v>
      </c>
      <c r="E868" t="s">
        <v>422</v>
      </c>
      <c r="F868">
        <v>2</v>
      </c>
      <c r="G868">
        <v>123</v>
      </c>
      <c r="H868">
        <v>1400</v>
      </c>
      <c r="I868" t="s">
        <v>38</v>
      </c>
      <c r="J868">
        <v>1</v>
      </c>
      <c r="K868">
        <v>22.35</v>
      </c>
      <c r="L868">
        <v>6</v>
      </c>
      <c r="M868">
        <v>7</v>
      </c>
      <c r="N868">
        <v>24</v>
      </c>
      <c r="O868" t="s">
        <v>429</v>
      </c>
      <c r="P868">
        <v>1163</v>
      </c>
    </row>
    <row r="869" spans="1:16" x14ac:dyDescent="0.25">
      <c r="A869" t="s">
        <v>169</v>
      </c>
      <c r="B869" t="s">
        <v>2294</v>
      </c>
      <c r="C869">
        <v>9.4</v>
      </c>
      <c r="D869">
        <v>4</v>
      </c>
      <c r="E869" t="s">
        <v>421</v>
      </c>
      <c r="F869">
        <v>2</v>
      </c>
      <c r="G869">
        <v>125</v>
      </c>
      <c r="H869">
        <v>1400</v>
      </c>
      <c r="I869" t="s">
        <v>49</v>
      </c>
      <c r="J869">
        <v>1</v>
      </c>
      <c r="K869">
        <v>23.97</v>
      </c>
      <c r="L869">
        <v>15</v>
      </c>
      <c r="M869">
        <v>6</v>
      </c>
      <c r="N869">
        <v>24</v>
      </c>
      <c r="O869" t="s">
        <v>441</v>
      </c>
      <c r="P869">
        <v>1179</v>
      </c>
    </row>
    <row r="870" spans="1:16" x14ac:dyDescent="0.25">
      <c r="A870" t="s">
        <v>210</v>
      </c>
      <c r="B870" t="s">
        <v>211</v>
      </c>
      <c r="C870">
        <v>8.4</v>
      </c>
      <c r="D870">
        <v>3</v>
      </c>
      <c r="E870" t="s">
        <v>420</v>
      </c>
      <c r="F870">
        <v>12</v>
      </c>
      <c r="G870">
        <v>133</v>
      </c>
      <c r="H870">
        <v>1000</v>
      </c>
      <c r="I870" t="s">
        <v>487</v>
      </c>
      <c r="J870">
        <v>0</v>
      </c>
      <c r="K870">
        <v>56.42</v>
      </c>
      <c r="L870">
        <v>7</v>
      </c>
      <c r="M870">
        <v>9</v>
      </c>
      <c r="N870">
        <v>25</v>
      </c>
      <c r="O870" t="s">
        <v>434</v>
      </c>
      <c r="P870">
        <v>1061</v>
      </c>
    </row>
    <row r="871" spans="1:16" x14ac:dyDescent="0.25">
      <c r="A871" t="s">
        <v>210</v>
      </c>
      <c r="B871" t="s">
        <v>211</v>
      </c>
      <c r="C871">
        <v>8.6</v>
      </c>
      <c r="D871">
        <v>11</v>
      </c>
      <c r="E871" t="s">
        <v>420</v>
      </c>
      <c r="F871">
        <v>5</v>
      </c>
      <c r="G871">
        <v>114</v>
      </c>
      <c r="H871">
        <v>1000</v>
      </c>
      <c r="I871" t="s">
        <v>487</v>
      </c>
      <c r="J871">
        <v>0</v>
      </c>
      <c r="K871">
        <v>57.49</v>
      </c>
      <c r="L871">
        <v>9</v>
      </c>
      <c r="M871">
        <v>7</v>
      </c>
      <c r="N871">
        <v>25</v>
      </c>
      <c r="O871" t="s">
        <v>450</v>
      </c>
      <c r="P871">
        <v>1046</v>
      </c>
    </row>
    <row r="872" spans="1:16" x14ac:dyDescent="0.25">
      <c r="A872" t="s">
        <v>210</v>
      </c>
      <c r="B872" t="s">
        <v>211</v>
      </c>
      <c r="C872">
        <v>7.9</v>
      </c>
      <c r="D872">
        <v>5</v>
      </c>
      <c r="E872" t="s">
        <v>420</v>
      </c>
      <c r="F872">
        <v>5</v>
      </c>
      <c r="G872">
        <v>116</v>
      </c>
      <c r="H872">
        <v>1000</v>
      </c>
      <c r="I872" t="s">
        <v>487</v>
      </c>
      <c r="J872">
        <v>0</v>
      </c>
      <c r="K872">
        <v>56.89</v>
      </c>
      <c r="L872">
        <v>25</v>
      </c>
      <c r="M872">
        <v>6</v>
      </c>
      <c r="N872">
        <v>25</v>
      </c>
      <c r="O872" t="s">
        <v>461</v>
      </c>
      <c r="P872">
        <v>1048</v>
      </c>
    </row>
    <row r="873" spans="1:16" x14ac:dyDescent="0.25">
      <c r="A873" t="s">
        <v>210</v>
      </c>
      <c r="B873" t="s">
        <v>211</v>
      </c>
      <c r="C873">
        <v>12</v>
      </c>
      <c r="D873">
        <v>4</v>
      </c>
      <c r="E873" t="s">
        <v>420</v>
      </c>
      <c r="F873">
        <v>8</v>
      </c>
      <c r="G873">
        <v>118</v>
      </c>
      <c r="H873">
        <v>1000</v>
      </c>
      <c r="I873" t="s">
        <v>101</v>
      </c>
      <c r="J873">
        <v>0</v>
      </c>
      <c r="K873">
        <v>55.97</v>
      </c>
      <c r="L873">
        <v>8</v>
      </c>
      <c r="M873">
        <v>6</v>
      </c>
      <c r="N873">
        <v>25</v>
      </c>
      <c r="O873" t="s">
        <v>429</v>
      </c>
      <c r="P873">
        <v>1056</v>
      </c>
    </row>
    <row r="874" spans="1:16" x14ac:dyDescent="0.25">
      <c r="A874" t="s">
        <v>210</v>
      </c>
      <c r="B874" t="s">
        <v>211</v>
      </c>
      <c r="C874">
        <v>4.5999999999999996</v>
      </c>
      <c r="D874">
        <v>4</v>
      </c>
      <c r="E874" t="s">
        <v>420</v>
      </c>
      <c r="F874">
        <v>6</v>
      </c>
      <c r="G874">
        <v>116</v>
      </c>
      <c r="H874">
        <v>1000</v>
      </c>
      <c r="I874" t="s">
        <v>487</v>
      </c>
      <c r="J874">
        <v>0</v>
      </c>
      <c r="K874">
        <v>56.64</v>
      </c>
      <c r="L874">
        <v>14</v>
      </c>
      <c r="M874">
        <v>5</v>
      </c>
      <c r="N874">
        <v>25</v>
      </c>
      <c r="O874" t="s">
        <v>455</v>
      </c>
      <c r="P874">
        <v>1051</v>
      </c>
    </row>
    <row r="875" spans="1:16" x14ac:dyDescent="0.25">
      <c r="A875" t="s">
        <v>210</v>
      </c>
      <c r="B875" t="s">
        <v>211</v>
      </c>
      <c r="C875">
        <v>9.8000000000000007</v>
      </c>
      <c r="D875">
        <v>3</v>
      </c>
      <c r="E875" t="s">
        <v>420</v>
      </c>
      <c r="F875">
        <v>9</v>
      </c>
      <c r="G875">
        <v>115</v>
      </c>
      <c r="H875">
        <v>1000</v>
      </c>
      <c r="I875" t="s">
        <v>487</v>
      </c>
      <c r="J875">
        <v>0</v>
      </c>
      <c r="K875">
        <v>56.71</v>
      </c>
      <c r="L875">
        <v>23</v>
      </c>
      <c r="M875">
        <v>4</v>
      </c>
      <c r="N875">
        <v>25</v>
      </c>
      <c r="O875" t="s">
        <v>461</v>
      </c>
      <c r="P875">
        <v>1050</v>
      </c>
    </row>
    <row r="876" spans="1:16" x14ac:dyDescent="0.25">
      <c r="A876" t="s">
        <v>210</v>
      </c>
      <c r="B876" t="s">
        <v>211</v>
      </c>
      <c r="C876">
        <v>10</v>
      </c>
      <c r="D876">
        <v>1</v>
      </c>
      <c r="E876" t="s">
        <v>420</v>
      </c>
      <c r="F876">
        <v>1</v>
      </c>
      <c r="G876">
        <v>129</v>
      </c>
      <c r="H876">
        <v>1000</v>
      </c>
      <c r="I876" t="s">
        <v>487</v>
      </c>
      <c r="J876">
        <v>0</v>
      </c>
      <c r="K876">
        <v>56.83</v>
      </c>
      <c r="L876">
        <v>13</v>
      </c>
      <c r="M876">
        <v>4</v>
      </c>
      <c r="N876">
        <v>25</v>
      </c>
      <c r="O876" t="s">
        <v>429</v>
      </c>
      <c r="P876">
        <v>1055</v>
      </c>
    </row>
    <row r="877" spans="1:16" x14ac:dyDescent="0.25">
      <c r="A877" t="s">
        <v>210</v>
      </c>
      <c r="B877" t="s">
        <v>211</v>
      </c>
      <c r="C877">
        <v>4.7</v>
      </c>
      <c r="D877">
        <v>2</v>
      </c>
      <c r="E877" t="s">
        <v>420</v>
      </c>
      <c r="F877">
        <v>1</v>
      </c>
      <c r="G877">
        <v>127</v>
      </c>
      <c r="H877">
        <v>1000</v>
      </c>
      <c r="I877" t="s">
        <v>487</v>
      </c>
      <c r="J877">
        <v>0</v>
      </c>
      <c r="K877">
        <v>56.86</v>
      </c>
      <c r="L877">
        <v>19</v>
      </c>
      <c r="M877">
        <v>3</v>
      </c>
      <c r="N877">
        <v>25</v>
      </c>
      <c r="O877" t="s">
        <v>455</v>
      </c>
      <c r="P877">
        <v>1059</v>
      </c>
    </row>
    <row r="878" spans="1:16" x14ac:dyDescent="0.25">
      <c r="A878" t="s">
        <v>210</v>
      </c>
      <c r="B878" t="s">
        <v>211</v>
      </c>
      <c r="C878">
        <v>8.6</v>
      </c>
      <c r="D878">
        <v>2</v>
      </c>
      <c r="E878" t="s">
        <v>420</v>
      </c>
      <c r="F878">
        <v>9</v>
      </c>
      <c r="G878">
        <v>129</v>
      </c>
      <c r="H878">
        <v>1000</v>
      </c>
      <c r="I878" t="s">
        <v>150</v>
      </c>
      <c r="J878">
        <v>0</v>
      </c>
      <c r="K878">
        <v>57.36</v>
      </c>
      <c r="L878">
        <v>19</v>
      </c>
      <c r="M878">
        <v>2</v>
      </c>
      <c r="N878">
        <v>25</v>
      </c>
      <c r="O878" t="s">
        <v>455</v>
      </c>
      <c r="P878">
        <v>1056</v>
      </c>
    </row>
    <row r="879" spans="1:16" x14ac:dyDescent="0.25">
      <c r="A879" t="s">
        <v>210</v>
      </c>
      <c r="B879" t="s">
        <v>211</v>
      </c>
      <c r="C879">
        <v>7.7</v>
      </c>
      <c r="D879">
        <v>1</v>
      </c>
      <c r="E879" t="s">
        <v>420</v>
      </c>
      <c r="F879">
        <v>10</v>
      </c>
      <c r="G879">
        <v>119</v>
      </c>
      <c r="H879">
        <v>1000</v>
      </c>
      <c r="I879" t="s">
        <v>487</v>
      </c>
      <c r="J879">
        <v>0</v>
      </c>
      <c r="K879">
        <v>57.17</v>
      </c>
      <c r="L879">
        <v>15</v>
      </c>
      <c r="M879">
        <v>1</v>
      </c>
      <c r="N879">
        <v>25</v>
      </c>
      <c r="O879" t="s">
        <v>455</v>
      </c>
      <c r="P879">
        <v>1069</v>
      </c>
    </row>
    <row r="880" spans="1:16" x14ac:dyDescent="0.25">
      <c r="A880" t="s">
        <v>210</v>
      </c>
      <c r="B880" t="s">
        <v>211</v>
      </c>
      <c r="C880">
        <v>3.3</v>
      </c>
      <c r="D880">
        <v>6</v>
      </c>
      <c r="E880" t="s">
        <v>420</v>
      </c>
      <c r="F880">
        <v>6</v>
      </c>
      <c r="G880">
        <v>123</v>
      </c>
      <c r="H880">
        <v>1000</v>
      </c>
      <c r="I880" t="s">
        <v>84</v>
      </c>
      <c r="J880">
        <v>0</v>
      </c>
      <c r="K880">
        <v>57.81</v>
      </c>
      <c r="L880">
        <v>26</v>
      </c>
      <c r="M880">
        <v>12</v>
      </c>
      <c r="N880">
        <v>24</v>
      </c>
      <c r="O880" t="s">
        <v>445</v>
      </c>
      <c r="P880">
        <v>1062</v>
      </c>
    </row>
    <row r="881" spans="1:16" x14ac:dyDescent="0.25">
      <c r="A881" t="s">
        <v>210</v>
      </c>
      <c r="B881" t="s">
        <v>211</v>
      </c>
      <c r="C881">
        <v>3.7</v>
      </c>
      <c r="D881">
        <v>3</v>
      </c>
      <c r="E881" t="s">
        <v>420</v>
      </c>
      <c r="F881">
        <v>9</v>
      </c>
      <c r="G881">
        <v>123</v>
      </c>
      <c r="H881">
        <v>1000</v>
      </c>
      <c r="I881" t="s">
        <v>38</v>
      </c>
      <c r="J881">
        <v>0</v>
      </c>
      <c r="K881">
        <v>57.33</v>
      </c>
      <c r="L881">
        <v>4</v>
      </c>
      <c r="M881">
        <v>12</v>
      </c>
      <c r="N881">
        <v>24</v>
      </c>
      <c r="O881" t="s">
        <v>450</v>
      </c>
      <c r="P881">
        <v>1053</v>
      </c>
    </row>
    <row r="882" spans="1:16" x14ac:dyDescent="0.25">
      <c r="A882" t="s">
        <v>210</v>
      </c>
      <c r="B882" t="s">
        <v>211</v>
      </c>
      <c r="C882">
        <v>4.4000000000000004</v>
      </c>
      <c r="D882">
        <v>1</v>
      </c>
      <c r="E882" t="s">
        <v>420</v>
      </c>
      <c r="F882">
        <v>8</v>
      </c>
      <c r="G882">
        <v>135</v>
      </c>
      <c r="H882">
        <v>1000</v>
      </c>
      <c r="I882" t="s">
        <v>19</v>
      </c>
      <c r="J882">
        <v>0</v>
      </c>
      <c r="K882">
        <v>57.51</v>
      </c>
      <c r="L882">
        <v>30</v>
      </c>
      <c r="M882">
        <v>10</v>
      </c>
      <c r="N882">
        <v>24</v>
      </c>
      <c r="O882" t="s">
        <v>445</v>
      </c>
      <c r="P882">
        <v>1044</v>
      </c>
    </row>
    <row r="883" spans="1:16" x14ac:dyDescent="0.25">
      <c r="A883" t="s">
        <v>210</v>
      </c>
      <c r="B883" t="s">
        <v>211</v>
      </c>
      <c r="C883">
        <v>3.6</v>
      </c>
      <c r="D883">
        <v>3</v>
      </c>
      <c r="E883" t="s">
        <v>421</v>
      </c>
      <c r="F883">
        <v>9</v>
      </c>
      <c r="G883">
        <v>135</v>
      </c>
      <c r="H883">
        <v>1000</v>
      </c>
      <c r="I883" t="s">
        <v>19</v>
      </c>
      <c r="J883">
        <v>0</v>
      </c>
      <c r="K883">
        <v>57.85</v>
      </c>
      <c r="L883">
        <v>9</v>
      </c>
      <c r="M883">
        <v>10</v>
      </c>
      <c r="N883">
        <v>24</v>
      </c>
      <c r="O883" t="s">
        <v>450</v>
      </c>
      <c r="P883">
        <v>1036</v>
      </c>
    </row>
    <row r="884" spans="1:16" x14ac:dyDescent="0.25">
      <c r="A884" t="s">
        <v>210</v>
      </c>
      <c r="B884" t="s">
        <v>211</v>
      </c>
      <c r="C884">
        <v>4.5</v>
      </c>
      <c r="D884">
        <v>2</v>
      </c>
      <c r="E884" t="s">
        <v>421</v>
      </c>
      <c r="F884">
        <v>5</v>
      </c>
      <c r="G884">
        <v>133</v>
      </c>
      <c r="H884">
        <v>1000</v>
      </c>
      <c r="I884" t="s">
        <v>19</v>
      </c>
      <c r="J884">
        <v>0</v>
      </c>
      <c r="K884">
        <v>57.46</v>
      </c>
      <c r="L884">
        <v>18</v>
      </c>
      <c r="M884">
        <v>9</v>
      </c>
      <c r="N884">
        <v>24</v>
      </c>
      <c r="O884" t="s">
        <v>455</v>
      </c>
      <c r="P884">
        <v>1027</v>
      </c>
    </row>
    <row r="885" spans="1:16" x14ac:dyDescent="0.25">
      <c r="A885" t="s">
        <v>210</v>
      </c>
      <c r="B885" t="s">
        <v>211</v>
      </c>
      <c r="C885">
        <v>14</v>
      </c>
      <c r="D885">
        <v>8</v>
      </c>
      <c r="E885" t="s">
        <v>421</v>
      </c>
      <c r="F885">
        <v>2</v>
      </c>
      <c r="G885">
        <v>112</v>
      </c>
      <c r="H885">
        <v>1000</v>
      </c>
      <c r="I885" t="s">
        <v>487</v>
      </c>
      <c r="J885">
        <v>0</v>
      </c>
      <c r="K885">
        <v>57.16</v>
      </c>
      <c r="L885">
        <v>8</v>
      </c>
      <c r="M885">
        <v>9</v>
      </c>
      <c r="N885">
        <v>24</v>
      </c>
      <c r="O885" t="s">
        <v>434</v>
      </c>
      <c r="P885">
        <v>1017</v>
      </c>
    </row>
    <row r="886" spans="1:16" x14ac:dyDescent="0.25">
      <c r="A886" t="s">
        <v>210</v>
      </c>
      <c r="B886" t="s">
        <v>211</v>
      </c>
      <c r="C886">
        <v>5</v>
      </c>
      <c r="D886">
        <v>7</v>
      </c>
      <c r="E886" t="s">
        <v>420</v>
      </c>
      <c r="F886">
        <v>1</v>
      </c>
      <c r="G886">
        <v>117</v>
      </c>
      <c r="H886">
        <v>1000</v>
      </c>
      <c r="I886" t="s">
        <v>487</v>
      </c>
      <c r="J886">
        <v>0</v>
      </c>
      <c r="K886">
        <v>57.81</v>
      </c>
      <c r="L886">
        <v>4</v>
      </c>
      <c r="M886">
        <v>7</v>
      </c>
      <c r="N886">
        <v>24</v>
      </c>
      <c r="O886" t="s">
        <v>450</v>
      </c>
      <c r="P886">
        <v>1015</v>
      </c>
    </row>
    <row r="887" spans="1:16" x14ac:dyDescent="0.25">
      <c r="A887" t="s">
        <v>210</v>
      </c>
      <c r="B887" t="s">
        <v>211</v>
      </c>
      <c r="C887">
        <v>19</v>
      </c>
      <c r="D887">
        <v>6</v>
      </c>
      <c r="E887" t="s">
        <v>420</v>
      </c>
      <c r="F887">
        <v>11</v>
      </c>
      <c r="G887">
        <v>119</v>
      </c>
      <c r="H887">
        <v>1000</v>
      </c>
      <c r="I887" t="s">
        <v>487</v>
      </c>
      <c r="J887">
        <v>0</v>
      </c>
      <c r="K887">
        <v>57.85</v>
      </c>
      <c r="L887">
        <v>12</v>
      </c>
      <c r="M887">
        <v>6</v>
      </c>
      <c r="N887">
        <v>24</v>
      </c>
      <c r="O887" t="s">
        <v>455</v>
      </c>
      <c r="P887">
        <v>1016</v>
      </c>
    </row>
    <row r="888" spans="1:16" x14ac:dyDescent="0.25">
      <c r="A888" t="s">
        <v>210</v>
      </c>
      <c r="B888" t="s">
        <v>211</v>
      </c>
      <c r="C888">
        <v>2.9</v>
      </c>
      <c r="D888">
        <v>10</v>
      </c>
      <c r="E888" t="s">
        <v>420</v>
      </c>
      <c r="F888">
        <v>1</v>
      </c>
      <c r="G888">
        <v>118</v>
      </c>
      <c r="H888">
        <v>1200</v>
      </c>
      <c r="I888" t="s">
        <v>487</v>
      </c>
      <c r="J888">
        <v>1</v>
      </c>
      <c r="K888">
        <v>12.76</v>
      </c>
      <c r="L888">
        <v>17</v>
      </c>
      <c r="M888">
        <v>4</v>
      </c>
      <c r="N888">
        <v>24</v>
      </c>
      <c r="O888" t="s">
        <v>461</v>
      </c>
      <c r="P888">
        <v>1015</v>
      </c>
    </row>
    <row r="889" spans="1:16" x14ac:dyDescent="0.25">
      <c r="A889" t="s">
        <v>210</v>
      </c>
      <c r="B889" t="s">
        <v>211</v>
      </c>
      <c r="C889">
        <v>7.7</v>
      </c>
      <c r="D889">
        <v>5</v>
      </c>
      <c r="E889" t="s">
        <v>421</v>
      </c>
      <c r="F889">
        <v>12</v>
      </c>
      <c r="G889">
        <v>119</v>
      </c>
      <c r="H889">
        <v>1000</v>
      </c>
      <c r="I889" t="s">
        <v>487</v>
      </c>
      <c r="J889">
        <v>0</v>
      </c>
      <c r="K889">
        <v>57.05</v>
      </c>
      <c r="L889">
        <v>31</v>
      </c>
      <c r="M889">
        <v>3</v>
      </c>
      <c r="N889">
        <v>24</v>
      </c>
      <c r="O889" t="s">
        <v>539</v>
      </c>
      <c r="P889">
        <v>1020</v>
      </c>
    </row>
    <row r="890" spans="1:16" x14ac:dyDescent="0.25">
      <c r="A890" t="s">
        <v>210</v>
      </c>
      <c r="B890" t="s">
        <v>211</v>
      </c>
      <c r="C890">
        <v>9.6</v>
      </c>
      <c r="D890">
        <v>11</v>
      </c>
      <c r="E890" t="s">
        <v>422</v>
      </c>
      <c r="F890">
        <v>10</v>
      </c>
      <c r="G890">
        <v>124</v>
      </c>
      <c r="H890">
        <v>1000</v>
      </c>
      <c r="I890" t="s">
        <v>487</v>
      </c>
      <c r="J890">
        <v>0</v>
      </c>
      <c r="K890">
        <v>58.64</v>
      </c>
      <c r="L890">
        <v>28</v>
      </c>
      <c r="M890">
        <v>2</v>
      </c>
      <c r="N890">
        <v>24</v>
      </c>
      <c r="O890" t="s">
        <v>450</v>
      </c>
      <c r="P890">
        <v>1033</v>
      </c>
    </row>
    <row r="891" spans="1:16" x14ac:dyDescent="0.25">
      <c r="A891" t="s">
        <v>210</v>
      </c>
      <c r="B891" t="s">
        <v>211</v>
      </c>
      <c r="C891">
        <v>8.6999999999999993</v>
      </c>
      <c r="D891">
        <v>5</v>
      </c>
      <c r="E891" t="s">
        <v>421</v>
      </c>
      <c r="F891">
        <v>9</v>
      </c>
      <c r="G891">
        <v>123</v>
      </c>
      <c r="H891">
        <v>1000</v>
      </c>
      <c r="I891" t="s">
        <v>487</v>
      </c>
      <c r="J891">
        <v>0</v>
      </c>
      <c r="K891">
        <v>57.89</v>
      </c>
      <c r="L891">
        <v>15</v>
      </c>
      <c r="M891">
        <v>2</v>
      </c>
      <c r="N891">
        <v>24</v>
      </c>
      <c r="O891" t="s">
        <v>461</v>
      </c>
      <c r="P891">
        <v>1023</v>
      </c>
    </row>
    <row r="892" spans="1:16" x14ac:dyDescent="0.25">
      <c r="A892" t="s">
        <v>210</v>
      </c>
      <c r="B892" t="s">
        <v>211</v>
      </c>
      <c r="C892">
        <v>3.9</v>
      </c>
      <c r="D892">
        <v>5</v>
      </c>
      <c r="E892" t="s">
        <v>420</v>
      </c>
      <c r="F892">
        <v>7</v>
      </c>
      <c r="G892">
        <v>116</v>
      </c>
      <c r="H892">
        <v>1000</v>
      </c>
      <c r="I892" t="s">
        <v>487</v>
      </c>
      <c r="J892">
        <v>0</v>
      </c>
      <c r="K892">
        <v>56.93</v>
      </c>
      <c r="L892">
        <v>5</v>
      </c>
      <c r="M892">
        <v>11</v>
      </c>
      <c r="N892">
        <v>23</v>
      </c>
      <c r="O892" t="s">
        <v>441</v>
      </c>
      <c r="P892">
        <v>1038</v>
      </c>
    </row>
    <row r="893" spans="1:16" x14ac:dyDescent="0.25">
      <c r="A893" t="s">
        <v>210</v>
      </c>
      <c r="B893" t="s">
        <v>215</v>
      </c>
      <c r="C893">
        <v>61</v>
      </c>
      <c r="D893">
        <v>1</v>
      </c>
      <c r="E893" t="s">
        <v>420</v>
      </c>
      <c r="F893">
        <v>11</v>
      </c>
      <c r="G893">
        <v>128</v>
      </c>
      <c r="H893">
        <v>1000</v>
      </c>
      <c r="I893" t="s">
        <v>29</v>
      </c>
      <c r="J893">
        <v>0</v>
      </c>
      <c r="K893">
        <v>56.92</v>
      </c>
      <c r="L893">
        <v>9</v>
      </c>
      <c r="M893">
        <v>7</v>
      </c>
      <c r="N893">
        <v>25</v>
      </c>
      <c r="O893" t="s">
        <v>450</v>
      </c>
      <c r="P893">
        <v>1066</v>
      </c>
    </row>
    <row r="894" spans="1:16" x14ac:dyDescent="0.25">
      <c r="A894" t="s">
        <v>210</v>
      </c>
      <c r="B894" t="s">
        <v>218</v>
      </c>
      <c r="C894">
        <v>4</v>
      </c>
      <c r="D894">
        <v>9</v>
      </c>
      <c r="E894" t="s">
        <v>421</v>
      </c>
      <c r="F894">
        <v>7</v>
      </c>
      <c r="G894">
        <v>134</v>
      </c>
      <c r="H894">
        <v>1000</v>
      </c>
      <c r="I894" t="s">
        <v>116</v>
      </c>
      <c r="J894">
        <v>0</v>
      </c>
      <c r="K894">
        <v>57.81</v>
      </c>
      <c r="L894">
        <v>9</v>
      </c>
      <c r="M894">
        <v>7</v>
      </c>
      <c r="N894">
        <v>25</v>
      </c>
      <c r="O894" t="s">
        <v>450</v>
      </c>
      <c r="P894">
        <v>1111</v>
      </c>
    </row>
    <row r="895" spans="1:16" x14ac:dyDescent="0.25">
      <c r="A895" t="s">
        <v>210</v>
      </c>
      <c r="B895" t="s">
        <v>218</v>
      </c>
      <c r="C895">
        <v>4.9000000000000004</v>
      </c>
      <c r="D895">
        <v>1</v>
      </c>
      <c r="E895" t="s">
        <v>421</v>
      </c>
      <c r="F895">
        <v>7</v>
      </c>
      <c r="G895">
        <v>128</v>
      </c>
      <c r="H895">
        <v>1000</v>
      </c>
      <c r="I895" t="s">
        <v>116</v>
      </c>
      <c r="J895">
        <v>0</v>
      </c>
      <c r="K895">
        <v>57.23</v>
      </c>
      <c r="L895">
        <v>21</v>
      </c>
      <c r="M895">
        <v>5</v>
      </c>
      <c r="N895">
        <v>25</v>
      </c>
      <c r="O895" t="s">
        <v>461</v>
      </c>
      <c r="P895">
        <v>1098</v>
      </c>
    </row>
    <row r="896" spans="1:16" x14ac:dyDescent="0.25">
      <c r="A896" t="s">
        <v>210</v>
      </c>
      <c r="B896" t="s">
        <v>218</v>
      </c>
      <c r="C896">
        <v>17</v>
      </c>
      <c r="D896">
        <v>4</v>
      </c>
      <c r="E896" t="s">
        <v>420</v>
      </c>
      <c r="F896">
        <v>5</v>
      </c>
      <c r="G896">
        <v>127</v>
      </c>
      <c r="H896">
        <v>1200</v>
      </c>
      <c r="I896" t="s">
        <v>150</v>
      </c>
      <c r="J896">
        <v>1</v>
      </c>
      <c r="K896">
        <v>9.58</v>
      </c>
      <c r="L896">
        <v>10</v>
      </c>
      <c r="M896">
        <v>5</v>
      </c>
      <c r="N896">
        <v>25</v>
      </c>
      <c r="O896" t="s">
        <v>429</v>
      </c>
      <c r="P896">
        <v>1097</v>
      </c>
    </row>
    <row r="897" spans="1:16" x14ac:dyDescent="0.25">
      <c r="A897" t="s">
        <v>210</v>
      </c>
      <c r="B897" t="s">
        <v>218</v>
      </c>
      <c r="C897">
        <v>5.2</v>
      </c>
      <c r="D897">
        <v>3</v>
      </c>
      <c r="E897" t="s">
        <v>420</v>
      </c>
      <c r="F897">
        <v>1</v>
      </c>
      <c r="G897">
        <v>117</v>
      </c>
      <c r="H897">
        <v>1200</v>
      </c>
      <c r="I897" t="s">
        <v>588</v>
      </c>
      <c r="J897">
        <v>1</v>
      </c>
      <c r="K897">
        <v>9.5299999999999994</v>
      </c>
      <c r="L897">
        <v>13</v>
      </c>
      <c r="M897">
        <v>4</v>
      </c>
      <c r="N897">
        <v>25</v>
      </c>
      <c r="O897" t="s">
        <v>429</v>
      </c>
      <c r="P897">
        <v>1100</v>
      </c>
    </row>
    <row r="898" spans="1:16" x14ac:dyDescent="0.25">
      <c r="A898" t="s">
        <v>210</v>
      </c>
      <c r="B898" t="s">
        <v>218</v>
      </c>
      <c r="C898">
        <v>23</v>
      </c>
      <c r="D898">
        <v>8</v>
      </c>
      <c r="E898" t="s">
        <v>420</v>
      </c>
      <c r="F898">
        <v>2</v>
      </c>
      <c r="G898">
        <v>119</v>
      </c>
      <c r="H898">
        <v>1400</v>
      </c>
      <c r="I898" t="s">
        <v>588</v>
      </c>
      <c r="J898">
        <v>1</v>
      </c>
      <c r="K898">
        <v>22.01</v>
      </c>
      <c r="L898">
        <v>23</v>
      </c>
      <c r="M898">
        <v>3</v>
      </c>
      <c r="N898">
        <v>25</v>
      </c>
      <c r="O898" t="s">
        <v>434</v>
      </c>
      <c r="P898">
        <v>1105</v>
      </c>
    </row>
    <row r="899" spans="1:16" x14ac:dyDescent="0.25">
      <c r="A899" t="s">
        <v>210</v>
      </c>
      <c r="B899" t="s">
        <v>218</v>
      </c>
      <c r="C899">
        <v>82</v>
      </c>
      <c r="D899">
        <v>3</v>
      </c>
      <c r="E899" t="s">
        <v>420</v>
      </c>
      <c r="F899">
        <v>6</v>
      </c>
      <c r="G899">
        <v>120</v>
      </c>
      <c r="H899">
        <v>1400</v>
      </c>
      <c r="I899" t="s">
        <v>588</v>
      </c>
      <c r="J899">
        <v>1</v>
      </c>
      <c r="K899">
        <v>22.07</v>
      </c>
      <c r="L899">
        <v>2</v>
      </c>
      <c r="M899">
        <v>3</v>
      </c>
      <c r="N899">
        <v>25</v>
      </c>
      <c r="O899" t="s">
        <v>518</v>
      </c>
      <c r="P899">
        <v>1109</v>
      </c>
    </row>
    <row r="900" spans="1:16" x14ac:dyDescent="0.25">
      <c r="A900" t="s">
        <v>210</v>
      </c>
      <c r="B900" t="s">
        <v>218</v>
      </c>
      <c r="C900">
        <v>17</v>
      </c>
      <c r="D900">
        <v>7</v>
      </c>
      <c r="E900" t="s">
        <v>420</v>
      </c>
      <c r="F900">
        <v>10</v>
      </c>
      <c r="G900">
        <v>127</v>
      </c>
      <c r="H900">
        <v>1200</v>
      </c>
      <c r="I900" t="s">
        <v>524</v>
      </c>
      <c r="J900">
        <v>1</v>
      </c>
      <c r="K900">
        <v>11.64</v>
      </c>
      <c r="L900">
        <v>12</v>
      </c>
      <c r="M900">
        <v>2</v>
      </c>
      <c r="N900">
        <v>25</v>
      </c>
      <c r="O900" t="s">
        <v>467</v>
      </c>
      <c r="P900">
        <v>1113</v>
      </c>
    </row>
    <row r="901" spans="1:16" x14ac:dyDescent="0.25">
      <c r="A901" t="s">
        <v>210</v>
      </c>
      <c r="B901" t="s">
        <v>218</v>
      </c>
      <c r="C901">
        <v>9.6</v>
      </c>
      <c r="D901">
        <v>4</v>
      </c>
      <c r="E901" t="s">
        <v>420</v>
      </c>
      <c r="F901">
        <v>12</v>
      </c>
      <c r="G901">
        <v>126</v>
      </c>
      <c r="H901">
        <v>1200</v>
      </c>
      <c r="I901" t="s">
        <v>524</v>
      </c>
      <c r="J901">
        <v>1</v>
      </c>
      <c r="K901">
        <v>10.5</v>
      </c>
      <c r="L901">
        <v>22</v>
      </c>
      <c r="M901">
        <v>1</v>
      </c>
      <c r="N901">
        <v>25</v>
      </c>
      <c r="O901" t="s">
        <v>461</v>
      </c>
      <c r="P901">
        <v>1108</v>
      </c>
    </row>
    <row r="902" spans="1:16" x14ac:dyDescent="0.25">
      <c r="A902" t="s">
        <v>210</v>
      </c>
      <c r="B902" t="s">
        <v>218</v>
      </c>
      <c r="C902">
        <v>11</v>
      </c>
      <c r="D902">
        <v>8</v>
      </c>
      <c r="E902" t="s">
        <v>420</v>
      </c>
      <c r="F902">
        <v>12</v>
      </c>
      <c r="G902">
        <v>127</v>
      </c>
      <c r="H902">
        <v>1000</v>
      </c>
      <c r="I902" t="s">
        <v>524</v>
      </c>
      <c r="J902">
        <v>0</v>
      </c>
      <c r="K902">
        <v>57.69</v>
      </c>
      <c r="L902">
        <v>15</v>
      </c>
      <c r="M902">
        <v>1</v>
      </c>
      <c r="N902">
        <v>25</v>
      </c>
      <c r="O902" t="s">
        <v>455</v>
      </c>
      <c r="P902">
        <v>1108</v>
      </c>
    </row>
    <row r="903" spans="1:16" x14ac:dyDescent="0.25">
      <c r="A903" t="s">
        <v>210</v>
      </c>
      <c r="B903" t="s">
        <v>218</v>
      </c>
      <c r="C903">
        <v>5.5</v>
      </c>
      <c r="D903">
        <v>9</v>
      </c>
      <c r="E903" t="s">
        <v>421</v>
      </c>
      <c r="F903">
        <v>4</v>
      </c>
      <c r="G903">
        <v>135</v>
      </c>
      <c r="H903">
        <v>1000</v>
      </c>
      <c r="I903" t="s">
        <v>398</v>
      </c>
      <c r="J903">
        <v>0</v>
      </c>
      <c r="K903">
        <v>58.01</v>
      </c>
      <c r="L903">
        <v>26</v>
      </c>
      <c r="M903">
        <v>12</v>
      </c>
      <c r="N903">
        <v>24</v>
      </c>
      <c r="O903" t="s">
        <v>445</v>
      </c>
      <c r="P903">
        <v>1113</v>
      </c>
    </row>
    <row r="904" spans="1:16" x14ac:dyDescent="0.25">
      <c r="A904" t="s">
        <v>210</v>
      </c>
      <c r="B904" t="s">
        <v>218</v>
      </c>
      <c r="C904">
        <v>8.3000000000000007</v>
      </c>
      <c r="D904">
        <v>2</v>
      </c>
      <c r="E904" t="s">
        <v>421</v>
      </c>
      <c r="F904">
        <v>4</v>
      </c>
      <c r="G904">
        <v>134</v>
      </c>
      <c r="H904">
        <v>1000</v>
      </c>
      <c r="I904" t="s">
        <v>405</v>
      </c>
      <c r="J904">
        <v>0</v>
      </c>
      <c r="K904">
        <v>57.28</v>
      </c>
      <c r="L904">
        <v>4</v>
      </c>
      <c r="M904">
        <v>12</v>
      </c>
      <c r="N904">
        <v>24</v>
      </c>
      <c r="O904" t="s">
        <v>450</v>
      </c>
      <c r="P904">
        <v>1099</v>
      </c>
    </row>
    <row r="905" spans="1:16" x14ac:dyDescent="0.25">
      <c r="A905" t="s">
        <v>210</v>
      </c>
      <c r="B905" t="s">
        <v>218</v>
      </c>
      <c r="C905">
        <v>3</v>
      </c>
      <c r="D905">
        <v>2</v>
      </c>
      <c r="E905" t="s">
        <v>421</v>
      </c>
      <c r="F905">
        <v>1</v>
      </c>
      <c r="G905">
        <v>125</v>
      </c>
      <c r="H905">
        <v>1000</v>
      </c>
      <c r="I905" t="s">
        <v>524</v>
      </c>
      <c r="J905">
        <v>0</v>
      </c>
      <c r="K905">
        <v>57.27</v>
      </c>
      <c r="L905">
        <v>13</v>
      </c>
      <c r="M905">
        <v>11</v>
      </c>
      <c r="N905">
        <v>24</v>
      </c>
      <c r="O905" t="s">
        <v>455</v>
      </c>
      <c r="P905">
        <v>1091</v>
      </c>
    </row>
    <row r="906" spans="1:16" x14ac:dyDescent="0.25">
      <c r="A906" t="s">
        <v>210</v>
      </c>
      <c r="B906" t="s">
        <v>218</v>
      </c>
      <c r="C906">
        <v>10</v>
      </c>
      <c r="D906">
        <v>3</v>
      </c>
      <c r="E906" t="s">
        <v>420</v>
      </c>
      <c r="F906">
        <v>4</v>
      </c>
      <c r="G906">
        <v>124</v>
      </c>
      <c r="H906">
        <v>1200</v>
      </c>
      <c r="I906" t="s">
        <v>524</v>
      </c>
      <c r="J906">
        <v>1</v>
      </c>
      <c r="K906">
        <v>9.8699999999999992</v>
      </c>
      <c r="L906">
        <v>6</v>
      </c>
      <c r="M906">
        <v>11</v>
      </c>
      <c r="N906">
        <v>24</v>
      </c>
      <c r="O906" t="s">
        <v>450</v>
      </c>
      <c r="P906">
        <v>1097</v>
      </c>
    </row>
    <row r="907" spans="1:16" x14ac:dyDescent="0.25">
      <c r="A907" t="s">
        <v>210</v>
      </c>
      <c r="B907" t="s">
        <v>218</v>
      </c>
      <c r="C907">
        <v>20</v>
      </c>
      <c r="D907">
        <v>8</v>
      </c>
      <c r="E907" t="s">
        <v>420</v>
      </c>
      <c r="F907">
        <v>12</v>
      </c>
      <c r="G907">
        <v>132</v>
      </c>
      <c r="H907">
        <v>1200</v>
      </c>
      <c r="I907" t="s">
        <v>116</v>
      </c>
      <c r="J907">
        <v>1</v>
      </c>
      <c r="K907">
        <v>11.05</v>
      </c>
      <c r="L907">
        <v>9</v>
      </c>
      <c r="M907">
        <v>10</v>
      </c>
      <c r="N907">
        <v>24</v>
      </c>
      <c r="O907" t="s">
        <v>450</v>
      </c>
      <c r="P907">
        <v>1068</v>
      </c>
    </row>
    <row r="908" spans="1:16" x14ac:dyDescent="0.25">
      <c r="A908" t="s">
        <v>210</v>
      </c>
      <c r="B908" t="s">
        <v>218</v>
      </c>
      <c r="C908">
        <v>5.2</v>
      </c>
      <c r="D908">
        <v>5</v>
      </c>
      <c r="E908" t="s">
        <v>420</v>
      </c>
      <c r="F908">
        <v>7</v>
      </c>
      <c r="G908">
        <v>132</v>
      </c>
      <c r="H908">
        <v>1200</v>
      </c>
      <c r="I908" t="s">
        <v>116</v>
      </c>
      <c r="J908">
        <v>1</v>
      </c>
      <c r="K908">
        <v>10.46</v>
      </c>
      <c r="L908">
        <v>10</v>
      </c>
      <c r="M908">
        <v>7</v>
      </c>
      <c r="N908">
        <v>24</v>
      </c>
      <c r="O908" t="s">
        <v>455</v>
      </c>
      <c r="P908">
        <v>1077</v>
      </c>
    </row>
    <row r="909" spans="1:16" x14ac:dyDescent="0.25">
      <c r="A909" t="s">
        <v>210</v>
      </c>
      <c r="B909" t="s">
        <v>218</v>
      </c>
      <c r="C909">
        <v>2</v>
      </c>
      <c r="D909">
        <v>2</v>
      </c>
      <c r="E909" t="s">
        <v>420</v>
      </c>
      <c r="F909">
        <v>2</v>
      </c>
      <c r="G909">
        <v>125</v>
      </c>
      <c r="H909">
        <v>1200</v>
      </c>
      <c r="I909" t="s">
        <v>524</v>
      </c>
      <c r="J909">
        <v>1</v>
      </c>
      <c r="K909">
        <v>9.9499999999999993</v>
      </c>
      <c r="L909">
        <v>26</v>
      </c>
      <c r="M909">
        <v>6</v>
      </c>
      <c r="N909">
        <v>24</v>
      </c>
      <c r="O909" t="s">
        <v>461</v>
      </c>
      <c r="P909">
        <v>1070</v>
      </c>
    </row>
    <row r="910" spans="1:16" x14ac:dyDescent="0.25">
      <c r="A910" t="s">
        <v>210</v>
      </c>
      <c r="B910" t="s">
        <v>218</v>
      </c>
      <c r="C910">
        <v>1.9</v>
      </c>
      <c r="D910">
        <v>1</v>
      </c>
      <c r="E910" t="s">
        <v>420</v>
      </c>
      <c r="F910">
        <v>1</v>
      </c>
      <c r="G910">
        <v>124</v>
      </c>
      <c r="H910">
        <v>1200</v>
      </c>
      <c r="I910" t="s">
        <v>116</v>
      </c>
      <c r="J910">
        <v>1</v>
      </c>
      <c r="K910">
        <v>10.119999999999999</v>
      </c>
      <c r="L910">
        <v>22</v>
      </c>
      <c r="M910">
        <v>5</v>
      </c>
      <c r="N910">
        <v>24</v>
      </c>
      <c r="O910" t="s">
        <v>445</v>
      </c>
      <c r="P910">
        <v>1073</v>
      </c>
    </row>
    <row r="911" spans="1:16" x14ac:dyDescent="0.25">
      <c r="A911" t="s">
        <v>210</v>
      </c>
      <c r="B911" t="s">
        <v>218</v>
      </c>
      <c r="C911">
        <v>3.2</v>
      </c>
      <c r="D911">
        <v>2</v>
      </c>
      <c r="E911" t="s">
        <v>420</v>
      </c>
      <c r="F911">
        <v>1</v>
      </c>
      <c r="G911">
        <v>118</v>
      </c>
      <c r="H911">
        <v>1200</v>
      </c>
      <c r="I911" t="s">
        <v>524</v>
      </c>
      <c r="J911">
        <v>1</v>
      </c>
      <c r="K911">
        <v>10.14</v>
      </c>
      <c r="L911">
        <v>8</v>
      </c>
      <c r="M911">
        <v>5</v>
      </c>
      <c r="N911">
        <v>24</v>
      </c>
      <c r="O911" t="s">
        <v>455</v>
      </c>
      <c r="P911">
        <v>1075</v>
      </c>
    </row>
    <row r="912" spans="1:16" x14ac:dyDescent="0.25">
      <c r="A912" t="s">
        <v>210</v>
      </c>
      <c r="B912" t="s">
        <v>218</v>
      </c>
      <c r="C912">
        <v>8.4</v>
      </c>
      <c r="D912">
        <v>3</v>
      </c>
      <c r="E912" t="s">
        <v>420</v>
      </c>
      <c r="F912">
        <v>11</v>
      </c>
      <c r="G912">
        <v>123</v>
      </c>
      <c r="H912">
        <v>1000</v>
      </c>
      <c r="I912" t="s">
        <v>116</v>
      </c>
      <c r="J912">
        <v>0</v>
      </c>
      <c r="K912">
        <v>58.08</v>
      </c>
      <c r="L912">
        <v>24</v>
      </c>
      <c r="M912">
        <v>4</v>
      </c>
      <c r="N912">
        <v>24</v>
      </c>
      <c r="O912" t="s">
        <v>445</v>
      </c>
      <c r="P912">
        <v>1083</v>
      </c>
    </row>
    <row r="913" spans="1:16" x14ac:dyDescent="0.25">
      <c r="A913" t="s">
        <v>210</v>
      </c>
      <c r="B913" t="s">
        <v>218</v>
      </c>
      <c r="C913">
        <v>9.6</v>
      </c>
      <c r="D913">
        <v>5</v>
      </c>
      <c r="E913" t="s">
        <v>420</v>
      </c>
      <c r="F913">
        <v>12</v>
      </c>
      <c r="G913">
        <v>124</v>
      </c>
      <c r="H913">
        <v>1000</v>
      </c>
      <c r="I913" t="s">
        <v>116</v>
      </c>
      <c r="J913">
        <v>0</v>
      </c>
      <c r="K913">
        <v>57.57</v>
      </c>
      <c r="L913">
        <v>20</v>
      </c>
      <c r="M913">
        <v>3</v>
      </c>
      <c r="N913">
        <v>24</v>
      </c>
      <c r="O913" t="s">
        <v>445</v>
      </c>
      <c r="P913">
        <v>1071</v>
      </c>
    </row>
    <row r="914" spans="1:16" x14ac:dyDescent="0.25">
      <c r="A914" t="s">
        <v>210</v>
      </c>
      <c r="B914" t="s">
        <v>218</v>
      </c>
      <c r="C914">
        <v>7</v>
      </c>
      <c r="D914">
        <v>1</v>
      </c>
      <c r="E914" t="s">
        <v>421</v>
      </c>
      <c r="F914">
        <v>2</v>
      </c>
      <c r="G914">
        <v>119</v>
      </c>
      <c r="H914">
        <v>1000</v>
      </c>
      <c r="I914" t="s">
        <v>116</v>
      </c>
      <c r="J914">
        <v>0</v>
      </c>
      <c r="K914">
        <v>57.82</v>
      </c>
      <c r="L914">
        <v>28</v>
      </c>
      <c r="M914">
        <v>2</v>
      </c>
      <c r="N914">
        <v>24</v>
      </c>
      <c r="O914" t="s">
        <v>450</v>
      </c>
      <c r="P914">
        <v>1074</v>
      </c>
    </row>
    <row r="915" spans="1:16" x14ac:dyDescent="0.25">
      <c r="A915" t="s">
        <v>210</v>
      </c>
      <c r="B915" t="s">
        <v>218</v>
      </c>
      <c r="C915">
        <v>27</v>
      </c>
      <c r="D915">
        <v>5</v>
      </c>
      <c r="E915" t="s">
        <v>420</v>
      </c>
      <c r="F915">
        <v>10</v>
      </c>
      <c r="G915">
        <v>117</v>
      </c>
      <c r="H915">
        <v>1000</v>
      </c>
      <c r="I915" t="s">
        <v>116</v>
      </c>
      <c r="J915">
        <v>0</v>
      </c>
      <c r="K915">
        <v>57.87</v>
      </c>
      <c r="L915">
        <v>31</v>
      </c>
      <c r="M915">
        <v>1</v>
      </c>
      <c r="N915">
        <v>24</v>
      </c>
      <c r="O915" t="s">
        <v>450</v>
      </c>
      <c r="P915">
        <v>1072</v>
      </c>
    </row>
    <row r="916" spans="1:16" x14ac:dyDescent="0.25">
      <c r="A916" t="s">
        <v>210</v>
      </c>
      <c r="B916" t="s">
        <v>218</v>
      </c>
      <c r="C916">
        <v>12</v>
      </c>
      <c r="D916">
        <v>8</v>
      </c>
      <c r="E916" t="s">
        <v>420</v>
      </c>
      <c r="F916">
        <v>3</v>
      </c>
      <c r="G916">
        <v>118</v>
      </c>
      <c r="H916">
        <v>1200</v>
      </c>
      <c r="I916" t="s">
        <v>693</v>
      </c>
      <c r="J916">
        <v>1</v>
      </c>
      <c r="K916">
        <v>10.01</v>
      </c>
      <c r="L916">
        <v>7</v>
      </c>
      <c r="M916">
        <v>1</v>
      </c>
      <c r="N916">
        <v>24</v>
      </c>
      <c r="O916" t="s">
        <v>467</v>
      </c>
      <c r="P916">
        <v>1070</v>
      </c>
    </row>
    <row r="917" spans="1:16" x14ac:dyDescent="0.25">
      <c r="A917" t="s">
        <v>210</v>
      </c>
      <c r="B917" t="s">
        <v>218</v>
      </c>
      <c r="C917">
        <v>4.2</v>
      </c>
      <c r="D917">
        <v>4</v>
      </c>
      <c r="E917" t="s">
        <v>420</v>
      </c>
      <c r="F917">
        <v>5</v>
      </c>
      <c r="G917">
        <v>121</v>
      </c>
      <c r="H917">
        <v>1200</v>
      </c>
      <c r="I917" t="s">
        <v>19</v>
      </c>
      <c r="J917">
        <v>1</v>
      </c>
      <c r="K917">
        <v>9.4499999999999993</v>
      </c>
      <c r="L917">
        <v>26</v>
      </c>
      <c r="M917">
        <v>12</v>
      </c>
      <c r="N917">
        <v>23</v>
      </c>
      <c r="O917" t="s">
        <v>467</v>
      </c>
      <c r="P917">
        <v>1068</v>
      </c>
    </row>
    <row r="918" spans="1:16" x14ac:dyDescent="0.25">
      <c r="A918" t="s">
        <v>210</v>
      </c>
      <c r="B918" t="s">
        <v>218</v>
      </c>
      <c r="C918">
        <v>9.8000000000000007</v>
      </c>
      <c r="D918">
        <v>3</v>
      </c>
      <c r="E918" t="s">
        <v>420</v>
      </c>
      <c r="F918">
        <v>9</v>
      </c>
      <c r="G918">
        <v>116</v>
      </c>
      <c r="H918">
        <v>1200</v>
      </c>
      <c r="I918" t="s">
        <v>487</v>
      </c>
      <c r="J918">
        <v>1</v>
      </c>
      <c r="K918">
        <v>9.89</v>
      </c>
      <c r="L918">
        <v>17</v>
      </c>
      <c r="M918">
        <v>12</v>
      </c>
      <c r="N918">
        <v>23</v>
      </c>
      <c r="O918" t="s">
        <v>467</v>
      </c>
      <c r="P918">
        <v>1074</v>
      </c>
    </row>
    <row r="919" spans="1:16" x14ac:dyDescent="0.25">
      <c r="A919" t="s">
        <v>210</v>
      </c>
      <c r="B919" t="s">
        <v>218</v>
      </c>
      <c r="C919">
        <v>61</v>
      </c>
      <c r="D919">
        <v>3</v>
      </c>
      <c r="E919" t="s">
        <v>420</v>
      </c>
      <c r="F919">
        <v>1</v>
      </c>
      <c r="G919">
        <v>118</v>
      </c>
      <c r="H919">
        <v>1200</v>
      </c>
      <c r="I919" t="s">
        <v>487</v>
      </c>
      <c r="J919">
        <v>1</v>
      </c>
      <c r="K919">
        <v>9.9</v>
      </c>
      <c r="L919">
        <v>26</v>
      </c>
      <c r="M919">
        <v>11</v>
      </c>
      <c r="N919">
        <v>23</v>
      </c>
      <c r="O919" t="s">
        <v>467</v>
      </c>
      <c r="P919">
        <v>1078</v>
      </c>
    </row>
    <row r="920" spans="1:16" x14ac:dyDescent="0.25">
      <c r="A920" t="s">
        <v>210</v>
      </c>
      <c r="B920" t="s">
        <v>218</v>
      </c>
      <c r="C920">
        <v>58</v>
      </c>
      <c r="D920">
        <v>7</v>
      </c>
      <c r="E920" t="s">
        <v>421</v>
      </c>
      <c r="F920">
        <v>3</v>
      </c>
      <c r="G920">
        <v>123</v>
      </c>
      <c r="H920">
        <v>1200</v>
      </c>
      <c r="I920" t="s">
        <v>121</v>
      </c>
      <c r="J920">
        <v>1</v>
      </c>
      <c r="K920">
        <v>10.89</v>
      </c>
      <c r="L920">
        <v>29</v>
      </c>
      <c r="M920">
        <v>10</v>
      </c>
      <c r="N920">
        <v>23</v>
      </c>
      <c r="O920" t="s">
        <v>461</v>
      </c>
      <c r="P920">
        <v>1078</v>
      </c>
    </row>
    <row r="921" spans="1:16" x14ac:dyDescent="0.25">
      <c r="A921" t="s">
        <v>210</v>
      </c>
      <c r="B921" t="s">
        <v>218</v>
      </c>
      <c r="C921">
        <v>97</v>
      </c>
      <c r="D921">
        <v>8</v>
      </c>
      <c r="E921" t="s">
        <v>422</v>
      </c>
      <c r="F921">
        <v>7</v>
      </c>
      <c r="G921">
        <v>126</v>
      </c>
      <c r="H921">
        <v>1200</v>
      </c>
      <c r="I921" t="s">
        <v>121</v>
      </c>
      <c r="J921">
        <v>1</v>
      </c>
      <c r="K921">
        <v>10.050000000000001</v>
      </c>
      <c r="L921">
        <v>4</v>
      </c>
      <c r="M921">
        <v>10</v>
      </c>
      <c r="N921">
        <v>23</v>
      </c>
      <c r="O921" t="s">
        <v>445</v>
      </c>
      <c r="P921">
        <v>1081</v>
      </c>
    </row>
    <row r="922" spans="1:16" x14ac:dyDescent="0.25">
      <c r="A922" t="s">
        <v>210</v>
      </c>
      <c r="B922" t="s">
        <v>221</v>
      </c>
      <c r="C922">
        <v>11</v>
      </c>
      <c r="D922">
        <v>6</v>
      </c>
      <c r="E922" t="s">
        <v>421</v>
      </c>
      <c r="F922">
        <v>3</v>
      </c>
      <c r="G922">
        <v>129</v>
      </c>
      <c r="H922">
        <v>1000</v>
      </c>
      <c r="I922" t="s">
        <v>524</v>
      </c>
      <c r="J922">
        <v>0</v>
      </c>
      <c r="K922">
        <v>57.77</v>
      </c>
      <c r="L922">
        <v>10</v>
      </c>
      <c r="M922">
        <v>9</v>
      </c>
      <c r="N922">
        <v>25</v>
      </c>
      <c r="O922" t="s">
        <v>450</v>
      </c>
      <c r="P922">
        <v>1080</v>
      </c>
    </row>
    <row r="923" spans="1:16" x14ac:dyDescent="0.25">
      <c r="A923" t="s">
        <v>210</v>
      </c>
      <c r="B923" t="s">
        <v>221</v>
      </c>
      <c r="C923">
        <v>11</v>
      </c>
      <c r="D923">
        <v>9</v>
      </c>
      <c r="E923" t="s">
        <v>421</v>
      </c>
      <c r="F923">
        <v>5</v>
      </c>
      <c r="G923">
        <v>127</v>
      </c>
      <c r="H923">
        <v>1200</v>
      </c>
      <c r="I923" t="s">
        <v>524</v>
      </c>
      <c r="J923">
        <v>1</v>
      </c>
      <c r="K923">
        <v>10.51</v>
      </c>
      <c r="L923">
        <v>21</v>
      </c>
      <c r="M923">
        <v>5</v>
      </c>
      <c r="N923">
        <v>25</v>
      </c>
      <c r="O923" t="s">
        <v>461</v>
      </c>
      <c r="P923">
        <v>1075</v>
      </c>
    </row>
    <row r="924" spans="1:16" x14ac:dyDescent="0.25">
      <c r="A924" t="s">
        <v>210</v>
      </c>
      <c r="B924" t="s">
        <v>221</v>
      </c>
      <c r="C924">
        <v>3.8</v>
      </c>
      <c r="D924">
        <v>1</v>
      </c>
      <c r="E924" t="s">
        <v>421</v>
      </c>
      <c r="F924">
        <v>1</v>
      </c>
      <c r="G924">
        <v>122</v>
      </c>
      <c r="H924">
        <v>1000</v>
      </c>
      <c r="I924" t="s">
        <v>524</v>
      </c>
      <c r="J924">
        <v>0</v>
      </c>
      <c r="K924">
        <v>57.23</v>
      </c>
      <c r="L924">
        <v>23</v>
      </c>
      <c r="M924">
        <v>4</v>
      </c>
      <c r="N924">
        <v>25</v>
      </c>
      <c r="O924" t="s">
        <v>461</v>
      </c>
      <c r="P924">
        <v>1064</v>
      </c>
    </row>
    <row r="925" spans="1:16" x14ac:dyDescent="0.25">
      <c r="A925" t="s">
        <v>210</v>
      </c>
      <c r="B925" t="s">
        <v>221</v>
      </c>
      <c r="C925">
        <v>8.6</v>
      </c>
      <c r="D925">
        <v>4</v>
      </c>
      <c r="E925" t="s">
        <v>422</v>
      </c>
      <c r="F925">
        <v>10</v>
      </c>
      <c r="G925">
        <v>126</v>
      </c>
      <c r="H925">
        <v>1000</v>
      </c>
      <c r="I925" t="s">
        <v>101</v>
      </c>
      <c r="J925">
        <v>0</v>
      </c>
      <c r="K925">
        <v>56.99</v>
      </c>
      <c r="L925">
        <v>19</v>
      </c>
      <c r="M925">
        <v>3</v>
      </c>
      <c r="N925">
        <v>25</v>
      </c>
      <c r="O925" t="s">
        <v>455</v>
      </c>
      <c r="P925">
        <v>1065</v>
      </c>
    </row>
    <row r="926" spans="1:16" x14ac:dyDescent="0.25">
      <c r="A926" t="s">
        <v>210</v>
      </c>
      <c r="B926" t="s">
        <v>221</v>
      </c>
      <c r="C926">
        <v>2.7</v>
      </c>
      <c r="D926">
        <v>1</v>
      </c>
      <c r="E926" t="s">
        <v>421</v>
      </c>
      <c r="F926">
        <v>2</v>
      </c>
      <c r="G926">
        <v>121</v>
      </c>
      <c r="H926">
        <v>1200</v>
      </c>
      <c r="I926" t="s">
        <v>101</v>
      </c>
      <c r="J926">
        <v>1</v>
      </c>
      <c r="K926">
        <v>9.76</v>
      </c>
      <c r="L926">
        <v>26</v>
      </c>
      <c r="M926">
        <v>2</v>
      </c>
      <c r="N926">
        <v>25</v>
      </c>
      <c r="O926" t="s">
        <v>461</v>
      </c>
      <c r="P926">
        <v>1063</v>
      </c>
    </row>
    <row r="927" spans="1:16" x14ac:dyDescent="0.25">
      <c r="A927" t="s">
        <v>210</v>
      </c>
      <c r="B927" t="s">
        <v>221</v>
      </c>
      <c r="C927">
        <v>5.3</v>
      </c>
      <c r="D927">
        <v>2</v>
      </c>
      <c r="E927" t="s">
        <v>422</v>
      </c>
      <c r="F927">
        <v>9</v>
      </c>
      <c r="G927">
        <v>121</v>
      </c>
      <c r="H927">
        <v>1200</v>
      </c>
      <c r="I927" t="s">
        <v>101</v>
      </c>
      <c r="J927">
        <v>1</v>
      </c>
      <c r="K927">
        <v>9.9700000000000006</v>
      </c>
      <c r="L927">
        <v>5</v>
      </c>
      <c r="M927">
        <v>2</v>
      </c>
      <c r="N927">
        <v>25</v>
      </c>
      <c r="O927" t="s">
        <v>450</v>
      </c>
      <c r="P927">
        <v>1065</v>
      </c>
    </row>
    <row r="928" spans="1:16" x14ac:dyDescent="0.25">
      <c r="A928" t="s">
        <v>210</v>
      </c>
      <c r="B928" t="s">
        <v>221</v>
      </c>
      <c r="C928">
        <v>4</v>
      </c>
      <c r="D928">
        <v>4</v>
      </c>
      <c r="E928" t="s">
        <v>422</v>
      </c>
      <c r="F928">
        <v>9</v>
      </c>
      <c r="G928">
        <v>120</v>
      </c>
      <c r="H928">
        <v>1000</v>
      </c>
      <c r="I928" t="s">
        <v>101</v>
      </c>
      <c r="J928">
        <v>0</v>
      </c>
      <c r="K928">
        <v>57.45</v>
      </c>
      <c r="L928">
        <v>15</v>
      </c>
      <c r="M928">
        <v>1</v>
      </c>
      <c r="N928">
        <v>25</v>
      </c>
      <c r="O928" t="s">
        <v>455</v>
      </c>
      <c r="P928">
        <v>1063</v>
      </c>
    </row>
    <row r="929" spans="1:16" x14ac:dyDescent="0.25">
      <c r="A929" t="s">
        <v>210</v>
      </c>
      <c r="B929" t="s">
        <v>221</v>
      </c>
      <c r="C929">
        <v>17</v>
      </c>
      <c r="D929">
        <v>2</v>
      </c>
      <c r="E929" t="s">
        <v>421</v>
      </c>
      <c r="F929">
        <v>12</v>
      </c>
      <c r="G929">
        <v>120</v>
      </c>
      <c r="H929">
        <v>1000</v>
      </c>
      <c r="I929" t="s">
        <v>101</v>
      </c>
      <c r="J929">
        <v>0</v>
      </c>
      <c r="K929">
        <v>57.18</v>
      </c>
      <c r="L929">
        <v>26</v>
      </c>
      <c r="M929">
        <v>12</v>
      </c>
      <c r="N929">
        <v>24</v>
      </c>
      <c r="O929" t="s">
        <v>445</v>
      </c>
      <c r="P929">
        <v>1061</v>
      </c>
    </row>
    <row r="930" spans="1:16" x14ac:dyDescent="0.25">
      <c r="A930" t="s">
        <v>210</v>
      </c>
      <c r="B930" t="s">
        <v>221</v>
      </c>
      <c r="C930">
        <v>21</v>
      </c>
      <c r="D930">
        <v>4</v>
      </c>
      <c r="E930" t="s">
        <v>422</v>
      </c>
      <c r="F930">
        <v>6</v>
      </c>
      <c r="G930">
        <v>121</v>
      </c>
      <c r="H930">
        <v>1000</v>
      </c>
      <c r="I930" t="s">
        <v>410</v>
      </c>
      <c r="J930">
        <v>0</v>
      </c>
      <c r="K930">
        <v>57.48</v>
      </c>
      <c r="L930">
        <v>4</v>
      </c>
      <c r="M930">
        <v>12</v>
      </c>
      <c r="N930">
        <v>24</v>
      </c>
      <c r="O930" t="s">
        <v>450</v>
      </c>
      <c r="P930">
        <v>1067</v>
      </c>
    </row>
    <row r="931" spans="1:16" x14ac:dyDescent="0.25">
      <c r="A931" t="s">
        <v>210</v>
      </c>
      <c r="B931" t="s">
        <v>221</v>
      </c>
      <c r="C931">
        <v>20</v>
      </c>
      <c r="D931">
        <v>8</v>
      </c>
      <c r="E931" t="s">
        <v>422</v>
      </c>
      <c r="F931">
        <v>3</v>
      </c>
      <c r="G931">
        <v>121</v>
      </c>
      <c r="H931">
        <v>1000</v>
      </c>
      <c r="I931" t="s">
        <v>101</v>
      </c>
      <c r="J931">
        <v>0</v>
      </c>
      <c r="K931">
        <v>57.44</v>
      </c>
      <c r="L931">
        <v>24</v>
      </c>
      <c r="M931">
        <v>11</v>
      </c>
      <c r="N931">
        <v>24</v>
      </c>
      <c r="O931" t="s">
        <v>429</v>
      </c>
      <c r="P931">
        <v>1062</v>
      </c>
    </row>
    <row r="932" spans="1:16" x14ac:dyDescent="0.25">
      <c r="A932" t="s">
        <v>210</v>
      </c>
      <c r="B932" t="s">
        <v>221</v>
      </c>
      <c r="C932">
        <v>24</v>
      </c>
      <c r="D932">
        <v>3</v>
      </c>
      <c r="E932" t="s">
        <v>421</v>
      </c>
      <c r="F932">
        <v>8</v>
      </c>
      <c r="G932">
        <v>119</v>
      </c>
      <c r="H932">
        <v>1000</v>
      </c>
      <c r="I932" t="s">
        <v>101</v>
      </c>
      <c r="J932">
        <v>0</v>
      </c>
      <c r="K932">
        <v>57.48</v>
      </c>
      <c r="L932">
        <v>27</v>
      </c>
      <c r="M932">
        <v>10</v>
      </c>
      <c r="N932">
        <v>24</v>
      </c>
      <c r="O932" t="s">
        <v>461</v>
      </c>
      <c r="P932">
        <v>1050</v>
      </c>
    </row>
    <row r="933" spans="1:16" x14ac:dyDescent="0.25">
      <c r="A933" t="s">
        <v>210</v>
      </c>
      <c r="B933" t="s">
        <v>221</v>
      </c>
      <c r="C933">
        <v>19</v>
      </c>
      <c r="D933">
        <v>11</v>
      </c>
      <c r="E933" t="s">
        <v>423</v>
      </c>
      <c r="F933">
        <v>11</v>
      </c>
      <c r="G933">
        <v>121</v>
      </c>
      <c r="H933">
        <v>1000</v>
      </c>
      <c r="I933" t="s">
        <v>38</v>
      </c>
      <c r="J933">
        <v>0</v>
      </c>
      <c r="K933">
        <v>58.69</v>
      </c>
      <c r="L933">
        <v>11</v>
      </c>
      <c r="M933">
        <v>9</v>
      </c>
      <c r="N933">
        <v>24</v>
      </c>
      <c r="O933" t="s">
        <v>450</v>
      </c>
      <c r="P933">
        <v>1042</v>
      </c>
    </row>
    <row r="934" spans="1:16" x14ac:dyDescent="0.25">
      <c r="A934" t="s">
        <v>210</v>
      </c>
      <c r="B934" t="s">
        <v>221</v>
      </c>
      <c r="C934">
        <v>12</v>
      </c>
      <c r="D934">
        <v>6</v>
      </c>
      <c r="E934" t="s">
        <v>422</v>
      </c>
      <c r="F934">
        <v>2</v>
      </c>
      <c r="G934">
        <v>124</v>
      </c>
      <c r="H934">
        <v>1000</v>
      </c>
      <c r="I934" t="s">
        <v>38</v>
      </c>
      <c r="J934">
        <v>0</v>
      </c>
      <c r="K934">
        <v>57.55</v>
      </c>
      <c r="L934">
        <v>4</v>
      </c>
      <c r="M934">
        <v>7</v>
      </c>
      <c r="N934">
        <v>24</v>
      </c>
      <c r="O934" t="s">
        <v>450</v>
      </c>
      <c r="P934">
        <v>1051</v>
      </c>
    </row>
    <row r="935" spans="1:16" x14ac:dyDescent="0.25">
      <c r="A935" t="s">
        <v>210</v>
      </c>
      <c r="B935" t="s">
        <v>221</v>
      </c>
      <c r="C935">
        <v>16</v>
      </c>
      <c r="D935">
        <v>5</v>
      </c>
      <c r="E935" t="s">
        <v>420</v>
      </c>
      <c r="F935">
        <v>5</v>
      </c>
      <c r="G935">
        <v>125</v>
      </c>
      <c r="H935">
        <v>1200</v>
      </c>
      <c r="I935" t="s">
        <v>38</v>
      </c>
      <c r="J935">
        <v>1</v>
      </c>
      <c r="K935">
        <v>11.27</v>
      </c>
      <c r="L935">
        <v>22</v>
      </c>
      <c r="M935">
        <v>5</v>
      </c>
      <c r="N935">
        <v>24</v>
      </c>
      <c r="O935" t="s">
        <v>445</v>
      </c>
      <c r="P935">
        <v>1020</v>
      </c>
    </row>
    <row r="936" spans="1:16" x14ac:dyDescent="0.25">
      <c r="A936" t="s">
        <v>210</v>
      </c>
      <c r="B936" t="s">
        <v>221</v>
      </c>
      <c r="C936">
        <v>5.0999999999999996</v>
      </c>
      <c r="D936">
        <v>9</v>
      </c>
      <c r="E936" t="s">
        <v>421</v>
      </c>
      <c r="F936">
        <v>3</v>
      </c>
      <c r="G936">
        <v>127</v>
      </c>
      <c r="H936">
        <v>1200</v>
      </c>
      <c r="I936" t="s">
        <v>38</v>
      </c>
      <c r="J936">
        <v>1</v>
      </c>
      <c r="K936">
        <v>11.85</v>
      </c>
      <c r="L936">
        <v>1</v>
      </c>
      <c r="M936">
        <v>5</v>
      </c>
      <c r="N936">
        <v>24</v>
      </c>
      <c r="O936" t="s">
        <v>450</v>
      </c>
      <c r="P936">
        <v>1034</v>
      </c>
    </row>
    <row r="937" spans="1:16" x14ac:dyDescent="0.25">
      <c r="A937" t="s">
        <v>210</v>
      </c>
      <c r="B937" t="s">
        <v>221</v>
      </c>
      <c r="C937">
        <v>17</v>
      </c>
      <c r="D937">
        <v>11</v>
      </c>
      <c r="E937" t="s">
        <v>422</v>
      </c>
      <c r="F937">
        <v>9</v>
      </c>
      <c r="G937">
        <v>127</v>
      </c>
      <c r="H937">
        <v>1200</v>
      </c>
      <c r="I937" t="s">
        <v>38</v>
      </c>
      <c r="J937">
        <v>1</v>
      </c>
      <c r="K937">
        <v>10.45</v>
      </c>
      <c r="L937">
        <v>26</v>
      </c>
      <c r="M937">
        <v>12</v>
      </c>
      <c r="N937">
        <v>23</v>
      </c>
      <c r="O937" t="s">
        <v>441</v>
      </c>
      <c r="P937">
        <v>1067</v>
      </c>
    </row>
    <row r="938" spans="1:16" x14ac:dyDescent="0.25">
      <c r="A938" t="s">
        <v>210</v>
      </c>
      <c r="B938" t="s">
        <v>225</v>
      </c>
      <c r="C938">
        <v>10</v>
      </c>
      <c r="D938">
        <v>1</v>
      </c>
      <c r="E938" t="s">
        <v>420</v>
      </c>
      <c r="F938">
        <v>10</v>
      </c>
      <c r="G938">
        <v>126</v>
      </c>
      <c r="H938">
        <v>1000</v>
      </c>
      <c r="I938" t="s">
        <v>93</v>
      </c>
      <c r="J938">
        <v>0</v>
      </c>
      <c r="K938">
        <v>57.58</v>
      </c>
      <c r="L938">
        <v>10</v>
      </c>
      <c r="M938">
        <v>9</v>
      </c>
      <c r="N938">
        <v>25</v>
      </c>
      <c r="O938" t="s">
        <v>450</v>
      </c>
      <c r="P938">
        <v>1083</v>
      </c>
    </row>
    <row r="939" spans="1:16" x14ac:dyDescent="0.25">
      <c r="A939" t="s">
        <v>210</v>
      </c>
      <c r="B939" t="s">
        <v>225</v>
      </c>
      <c r="C939">
        <v>5</v>
      </c>
      <c r="D939">
        <v>2</v>
      </c>
      <c r="E939" t="s">
        <v>420</v>
      </c>
      <c r="F939">
        <v>3</v>
      </c>
      <c r="G939">
        <v>126</v>
      </c>
      <c r="H939">
        <v>1000</v>
      </c>
      <c r="I939" t="s">
        <v>93</v>
      </c>
      <c r="J939">
        <v>0</v>
      </c>
      <c r="K939">
        <v>57.01</v>
      </c>
      <c r="L939">
        <v>9</v>
      </c>
      <c r="M939">
        <v>7</v>
      </c>
      <c r="N939">
        <v>25</v>
      </c>
      <c r="O939" t="s">
        <v>450</v>
      </c>
      <c r="P939">
        <v>1119</v>
      </c>
    </row>
    <row r="940" spans="1:16" x14ac:dyDescent="0.25">
      <c r="A940" t="s">
        <v>210</v>
      </c>
      <c r="B940" t="s">
        <v>225</v>
      </c>
      <c r="C940">
        <v>12</v>
      </c>
      <c r="D940">
        <v>5</v>
      </c>
      <c r="E940" t="s">
        <v>420</v>
      </c>
      <c r="F940">
        <v>9</v>
      </c>
      <c r="G940">
        <v>120</v>
      </c>
      <c r="H940">
        <v>1000</v>
      </c>
      <c r="I940" t="s">
        <v>524</v>
      </c>
      <c r="J940">
        <v>0</v>
      </c>
      <c r="K940">
        <v>57.47</v>
      </c>
      <c r="L940">
        <v>11</v>
      </c>
      <c r="M940">
        <v>6</v>
      </c>
      <c r="N940">
        <v>25</v>
      </c>
      <c r="O940" t="s">
        <v>455</v>
      </c>
      <c r="P940">
        <v>1095</v>
      </c>
    </row>
    <row r="941" spans="1:16" x14ac:dyDescent="0.25">
      <c r="A941" t="s">
        <v>210</v>
      </c>
      <c r="B941" t="s">
        <v>225</v>
      </c>
      <c r="C941">
        <v>21</v>
      </c>
      <c r="D941">
        <v>4</v>
      </c>
      <c r="E941" t="s">
        <v>422</v>
      </c>
      <c r="F941">
        <v>10</v>
      </c>
      <c r="G941">
        <v>123</v>
      </c>
      <c r="H941">
        <v>1000</v>
      </c>
      <c r="I941" t="s">
        <v>524</v>
      </c>
      <c r="J941">
        <v>0</v>
      </c>
      <c r="K941">
        <v>57.54</v>
      </c>
      <c r="L941">
        <v>21</v>
      </c>
      <c r="M941">
        <v>5</v>
      </c>
      <c r="N941">
        <v>25</v>
      </c>
      <c r="O941" t="s">
        <v>461</v>
      </c>
      <c r="P941">
        <v>1121</v>
      </c>
    </row>
    <row r="942" spans="1:16" x14ac:dyDescent="0.25">
      <c r="A942" t="s">
        <v>210</v>
      </c>
      <c r="B942" t="s">
        <v>225</v>
      </c>
      <c r="C942">
        <v>14</v>
      </c>
      <c r="D942">
        <v>6</v>
      </c>
      <c r="E942" t="s">
        <v>421</v>
      </c>
      <c r="F942">
        <v>3</v>
      </c>
      <c r="G942">
        <v>130</v>
      </c>
      <c r="H942">
        <v>1000</v>
      </c>
      <c r="I942" t="s">
        <v>29</v>
      </c>
      <c r="J942">
        <v>0</v>
      </c>
      <c r="K942">
        <v>57.12</v>
      </c>
      <c r="L942">
        <v>19</v>
      </c>
      <c r="M942">
        <v>3</v>
      </c>
      <c r="N942">
        <v>25</v>
      </c>
      <c r="O942" t="s">
        <v>455</v>
      </c>
      <c r="P942">
        <v>1103</v>
      </c>
    </row>
    <row r="943" spans="1:16" x14ac:dyDescent="0.25">
      <c r="A943" t="s">
        <v>210</v>
      </c>
      <c r="B943" t="s">
        <v>225</v>
      </c>
      <c r="C943">
        <v>11</v>
      </c>
      <c r="D943">
        <v>11</v>
      </c>
      <c r="E943" t="s">
        <v>421</v>
      </c>
      <c r="F943">
        <v>8</v>
      </c>
      <c r="G943">
        <v>125</v>
      </c>
      <c r="H943">
        <v>1000</v>
      </c>
      <c r="I943" t="s">
        <v>524</v>
      </c>
      <c r="J943">
        <v>0</v>
      </c>
      <c r="K943">
        <v>58.13</v>
      </c>
      <c r="L943">
        <v>19</v>
      </c>
      <c r="M943">
        <v>2</v>
      </c>
      <c r="N943">
        <v>25</v>
      </c>
      <c r="O943" t="s">
        <v>455</v>
      </c>
      <c r="P943">
        <v>1097</v>
      </c>
    </row>
    <row r="944" spans="1:16" x14ac:dyDescent="0.25">
      <c r="A944" t="s">
        <v>210</v>
      </c>
      <c r="B944" t="s">
        <v>225</v>
      </c>
      <c r="C944">
        <v>9</v>
      </c>
      <c r="D944">
        <v>5</v>
      </c>
      <c r="E944" t="s">
        <v>421</v>
      </c>
      <c r="F944">
        <v>2</v>
      </c>
      <c r="G944">
        <v>134</v>
      </c>
      <c r="H944">
        <v>1000</v>
      </c>
      <c r="I944" t="s">
        <v>398</v>
      </c>
      <c r="J944">
        <v>0</v>
      </c>
      <c r="K944">
        <v>57.46</v>
      </c>
      <c r="L944">
        <v>15</v>
      </c>
      <c r="M944">
        <v>1</v>
      </c>
      <c r="N944">
        <v>25</v>
      </c>
      <c r="O944" t="s">
        <v>455</v>
      </c>
      <c r="P944">
        <v>1101</v>
      </c>
    </row>
    <row r="945" spans="1:16" x14ac:dyDescent="0.25">
      <c r="A945" t="s">
        <v>210</v>
      </c>
      <c r="B945" t="s">
        <v>225</v>
      </c>
      <c r="C945">
        <v>77</v>
      </c>
      <c r="D945">
        <v>8</v>
      </c>
      <c r="E945" t="s">
        <v>421</v>
      </c>
      <c r="F945">
        <v>4</v>
      </c>
      <c r="G945">
        <v>110</v>
      </c>
      <c r="H945">
        <v>1200</v>
      </c>
      <c r="I945" t="s">
        <v>588</v>
      </c>
      <c r="J945">
        <v>1</v>
      </c>
      <c r="K945">
        <v>10</v>
      </c>
      <c r="L945">
        <v>1</v>
      </c>
      <c r="M945">
        <v>1</v>
      </c>
      <c r="N945">
        <v>25</v>
      </c>
      <c r="O945" t="s">
        <v>429</v>
      </c>
      <c r="P945">
        <v>1101</v>
      </c>
    </row>
    <row r="946" spans="1:16" x14ac:dyDescent="0.25">
      <c r="A946" t="s">
        <v>210</v>
      </c>
      <c r="B946" t="s">
        <v>225</v>
      </c>
      <c r="C946">
        <v>107</v>
      </c>
      <c r="D946">
        <v>13</v>
      </c>
      <c r="E946" t="s">
        <v>420</v>
      </c>
      <c r="F946">
        <v>12</v>
      </c>
      <c r="G946">
        <v>108</v>
      </c>
      <c r="H946">
        <v>1200</v>
      </c>
      <c r="I946" t="s">
        <v>588</v>
      </c>
      <c r="J946">
        <v>1</v>
      </c>
      <c r="K946">
        <v>10.220000000000001</v>
      </c>
      <c r="L946">
        <v>22</v>
      </c>
      <c r="M946">
        <v>12</v>
      </c>
      <c r="N946">
        <v>24</v>
      </c>
      <c r="O946" t="s">
        <v>539</v>
      </c>
      <c r="P946">
        <v>1100</v>
      </c>
    </row>
    <row r="947" spans="1:16" x14ac:dyDescent="0.25">
      <c r="A947" t="s">
        <v>210</v>
      </c>
      <c r="B947" t="s">
        <v>225</v>
      </c>
      <c r="C947">
        <v>42</v>
      </c>
      <c r="D947">
        <v>10</v>
      </c>
      <c r="E947" t="s">
        <v>421</v>
      </c>
      <c r="F947">
        <v>3</v>
      </c>
      <c r="G947">
        <v>110</v>
      </c>
      <c r="H947">
        <v>1200</v>
      </c>
      <c r="I947" t="s">
        <v>588</v>
      </c>
      <c r="J947">
        <v>1</v>
      </c>
      <c r="K947">
        <v>9.84</v>
      </c>
      <c r="L947">
        <v>24</v>
      </c>
      <c r="M947">
        <v>11</v>
      </c>
      <c r="N947">
        <v>24</v>
      </c>
      <c r="O947" t="s">
        <v>467</v>
      </c>
      <c r="P947">
        <v>1105</v>
      </c>
    </row>
    <row r="948" spans="1:16" x14ac:dyDescent="0.25">
      <c r="A948" t="s">
        <v>210</v>
      </c>
      <c r="B948" t="s">
        <v>225</v>
      </c>
      <c r="C948">
        <v>80</v>
      </c>
      <c r="D948">
        <v>12</v>
      </c>
      <c r="E948" t="s">
        <v>421</v>
      </c>
      <c r="F948">
        <v>6</v>
      </c>
      <c r="G948">
        <v>127</v>
      </c>
      <c r="H948">
        <v>1200</v>
      </c>
      <c r="I948" t="s">
        <v>116</v>
      </c>
      <c r="J948">
        <v>1</v>
      </c>
      <c r="K948">
        <v>10.9</v>
      </c>
      <c r="L948">
        <v>30</v>
      </c>
      <c r="M948">
        <v>10</v>
      </c>
      <c r="N948">
        <v>24</v>
      </c>
      <c r="O948" t="s">
        <v>445</v>
      </c>
      <c r="P948">
        <v>1096</v>
      </c>
    </row>
    <row r="949" spans="1:16" x14ac:dyDescent="0.25">
      <c r="A949" t="s">
        <v>210</v>
      </c>
      <c r="B949" t="s">
        <v>225</v>
      </c>
      <c r="C949">
        <v>62</v>
      </c>
      <c r="D949">
        <v>8</v>
      </c>
      <c r="E949" t="s">
        <v>421</v>
      </c>
      <c r="F949">
        <v>3</v>
      </c>
      <c r="G949">
        <v>125</v>
      </c>
      <c r="H949">
        <v>1200</v>
      </c>
      <c r="I949" t="s">
        <v>93</v>
      </c>
      <c r="J949">
        <v>1</v>
      </c>
      <c r="K949">
        <v>10.77</v>
      </c>
      <c r="L949">
        <v>1</v>
      </c>
      <c r="M949">
        <v>10</v>
      </c>
      <c r="N949">
        <v>24</v>
      </c>
      <c r="O949" t="s">
        <v>441</v>
      </c>
      <c r="P949">
        <v>1107</v>
      </c>
    </row>
    <row r="950" spans="1:16" x14ac:dyDescent="0.25">
      <c r="A950" t="s">
        <v>210</v>
      </c>
      <c r="B950" t="s">
        <v>225</v>
      </c>
      <c r="C950">
        <v>12</v>
      </c>
      <c r="D950">
        <v>10</v>
      </c>
      <c r="E950" t="s">
        <v>420</v>
      </c>
      <c r="F950">
        <v>5</v>
      </c>
      <c r="G950">
        <v>117</v>
      </c>
      <c r="H950">
        <v>1000</v>
      </c>
      <c r="I950" t="s">
        <v>524</v>
      </c>
      <c r="J950">
        <v>0</v>
      </c>
      <c r="K950">
        <v>57.91</v>
      </c>
      <c r="L950">
        <v>12</v>
      </c>
      <c r="M950">
        <v>6</v>
      </c>
      <c r="N950">
        <v>24</v>
      </c>
      <c r="O950" t="s">
        <v>455</v>
      </c>
      <c r="P950">
        <v>1108</v>
      </c>
    </row>
    <row r="951" spans="1:16" x14ac:dyDescent="0.25">
      <c r="A951" t="s">
        <v>210</v>
      </c>
      <c r="B951" t="s">
        <v>225</v>
      </c>
      <c r="C951">
        <v>3.4</v>
      </c>
      <c r="D951">
        <v>4</v>
      </c>
      <c r="E951" t="s">
        <v>421</v>
      </c>
      <c r="F951">
        <v>6</v>
      </c>
      <c r="G951">
        <v>115</v>
      </c>
      <c r="H951">
        <v>1000</v>
      </c>
      <c r="I951" t="s">
        <v>524</v>
      </c>
      <c r="J951">
        <v>0</v>
      </c>
      <c r="K951">
        <v>56.96</v>
      </c>
      <c r="L951">
        <v>24</v>
      </c>
      <c r="M951">
        <v>4</v>
      </c>
      <c r="N951">
        <v>24</v>
      </c>
      <c r="O951" t="s">
        <v>445</v>
      </c>
      <c r="P951">
        <v>1118</v>
      </c>
    </row>
    <row r="952" spans="1:16" x14ac:dyDescent="0.25">
      <c r="A952" t="s">
        <v>210</v>
      </c>
      <c r="B952" t="s">
        <v>225</v>
      </c>
      <c r="C952">
        <v>8</v>
      </c>
      <c r="D952">
        <v>2</v>
      </c>
      <c r="E952" t="s">
        <v>420</v>
      </c>
      <c r="F952">
        <v>12</v>
      </c>
      <c r="G952">
        <v>115</v>
      </c>
      <c r="H952">
        <v>1000</v>
      </c>
      <c r="I952" t="s">
        <v>524</v>
      </c>
      <c r="J952">
        <v>0</v>
      </c>
      <c r="K952">
        <v>56.98</v>
      </c>
      <c r="L952">
        <v>27</v>
      </c>
      <c r="M952">
        <v>3</v>
      </c>
      <c r="N952">
        <v>24</v>
      </c>
      <c r="O952" t="s">
        <v>450</v>
      </c>
      <c r="P952">
        <v>1119</v>
      </c>
    </row>
    <row r="953" spans="1:16" x14ac:dyDescent="0.25">
      <c r="A953" t="s">
        <v>210</v>
      </c>
      <c r="B953" t="s">
        <v>225</v>
      </c>
      <c r="C953">
        <v>4.3</v>
      </c>
      <c r="D953">
        <v>1</v>
      </c>
      <c r="E953" t="s">
        <v>420</v>
      </c>
      <c r="F953">
        <v>4</v>
      </c>
      <c r="G953">
        <v>125</v>
      </c>
      <c r="H953">
        <v>1000</v>
      </c>
      <c r="I953" t="s">
        <v>524</v>
      </c>
      <c r="J953">
        <v>0</v>
      </c>
      <c r="K953">
        <v>57.27</v>
      </c>
      <c r="L953">
        <v>15</v>
      </c>
      <c r="M953">
        <v>2</v>
      </c>
      <c r="N953">
        <v>24</v>
      </c>
      <c r="O953" t="s">
        <v>461</v>
      </c>
      <c r="P953">
        <v>1107</v>
      </c>
    </row>
    <row r="954" spans="1:16" x14ac:dyDescent="0.25">
      <c r="A954" t="s">
        <v>210</v>
      </c>
      <c r="B954" t="s">
        <v>225</v>
      </c>
      <c r="C954">
        <v>11</v>
      </c>
      <c r="D954">
        <v>2</v>
      </c>
      <c r="E954" t="s">
        <v>420</v>
      </c>
      <c r="F954">
        <v>9</v>
      </c>
      <c r="G954">
        <v>133</v>
      </c>
      <c r="H954">
        <v>1000</v>
      </c>
      <c r="I954" t="s">
        <v>13</v>
      </c>
      <c r="J954">
        <v>0</v>
      </c>
      <c r="K954">
        <v>57.78</v>
      </c>
      <c r="L954">
        <v>31</v>
      </c>
      <c r="M954">
        <v>1</v>
      </c>
      <c r="N954">
        <v>24</v>
      </c>
      <c r="O954" t="s">
        <v>450</v>
      </c>
      <c r="P954">
        <v>1111</v>
      </c>
    </row>
    <row r="955" spans="1:16" x14ac:dyDescent="0.25">
      <c r="A955" t="s">
        <v>210</v>
      </c>
      <c r="B955" t="s">
        <v>225</v>
      </c>
      <c r="C955">
        <v>8.4</v>
      </c>
      <c r="D955">
        <v>4</v>
      </c>
      <c r="E955" t="s">
        <v>420</v>
      </c>
      <c r="F955">
        <v>2</v>
      </c>
      <c r="G955">
        <v>135</v>
      </c>
      <c r="H955">
        <v>1000</v>
      </c>
      <c r="I955" t="s">
        <v>116</v>
      </c>
      <c r="J955">
        <v>0</v>
      </c>
      <c r="K955">
        <v>57.5</v>
      </c>
      <c r="L955">
        <v>4</v>
      </c>
      <c r="M955">
        <v>1</v>
      </c>
      <c r="N955">
        <v>24</v>
      </c>
      <c r="O955" t="s">
        <v>450</v>
      </c>
      <c r="P955">
        <v>1111</v>
      </c>
    </row>
    <row r="956" spans="1:16" x14ac:dyDescent="0.25">
      <c r="A956" t="s">
        <v>210</v>
      </c>
      <c r="B956" t="s">
        <v>225</v>
      </c>
      <c r="C956">
        <v>21</v>
      </c>
      <c r="D956">
        <v>2</v>
      </c>
      <c r="E956" t="s">
        <v>420</v>
      </c>
      <c r="F956">
        <v>12</v>
      </c>
      <c r="G956">
        <v>133</v>
      </c>
      <c r="H956">
        <v>1000</v>
      </c>
      <c r="I956" t="s">
        <v>34</v>
      </c>
      <c r="J956">
        <v>0</v>
      </c>
      <c r="K956">
        <v>57.75</v>
      </c>
      <c r="L956">
        <v>6</v>
      </c>
      <c r="M956">
        <v>12</v>
      </c>
      <c r="N956">
        <v>23</v>
      </c>
      <c r="O956" t="s">
        <v>450</v>
      </c>
      <c r="P956">
        <v>1110</v>
      </c>
    </row>
    <row r="957" spans="1:16" x14ac:dyDescent="0.25">
      <c r="A957" t="s">
        <v>210</v>
      </c>
      <c r="B957" t="s">
        <v>225</v>
      </c>
      <c r="C957">
        <v>12</v>
      </c>
      <c r="D957">
        <v>5</v>
      </c>
      <c r="E957" t="s">
        <v>421</v>
      </c>
      <c r="F957">
        <v>4</v>
      </c>
      <c r="G957">
        <v>135</v>
      </c>
      <c r="H957">
        <v>1000</v>
      </c>
      <c r="I957" t="s">
        <v>93</v>
      </c>
      <c r="J957">
        <v>0</v>
      </c>
      <c r="K957">
        <v>57.79</v>
      </c>
      <c r="L957">
        <v>22</v>
      </c>
      <c r="M957">
        <v>11</v>
      </c>
      <c r="N957">
        <v>23</v>
      </c>
      <c r="O957" t="s">
        <v>461</v>
      </c>
      <c r="P957">
        <v>1107</v>
      </c>
    </row>
    <row r="958" spans="1:16" x14ac:dyDescent="0.25">
      <c r="A958" t="s">
        <v>210</v>
      </c>
      <c r="B958" t="s">
        <v>227</v>
      </c>
      <c r="C958">
        <v>38</v>
      </c>
      <c r="D958">
        <v>5</v>
      </c>
      <c r="E958" t="s">
        <v>421</v>
      </c>
      <c r="F958">
        <v>4</v>
      </c>
      <c r="G958">
        <v>124</v>
      </c>
      <c r="H958">
        <v>1200</v>
      </c>
      <c r="I958" t="s">
        <v>84</v>
      </c>
      <c r="J958">
        <v>1</v>
      </c>
      <c r="K958">
        <v>10.11</v>
      </c>
      <c r="L958">
        <v>17</v>
      </c>
      <c r="M958">
        <v>9</v>
      </c>
      <c r="N958">
        <v>25</v>
      </c>
      <c r="O958" t="s">
        <v>455</v>
      </c>
      <c r="P958">
        <v>993</v>
      </c>
    </row>
    <row r="959" spans="1:16" x14ac:dyDescent="0.25">
      <c r="A959" t="s">
        <v>210</v>
      </c>
      <c r="B959" t="s">
        <v>227</v>
      </c>
      <c r="C959">
        <v>50</v>
      </c>
      <c r="D959">
        <v>8</v>
      </c>
      <c r="E959" t="s">
        <v>421</v>
      </c>
      <c r="F959">
        <v>11</v>
      </c>
      <c r="G959">
        <v>126</v>
      </c>
      <c r="H959">
        <v>1200</v>
      </c>
      <c r="I959" t="s">
        <v>63</v>
      </c>
      <c r="J959">
        <v>1</v>
      </c>
      <c r="K959">
        <v>9.99</v>
      </c>
      <c r="L959">
        <v>16</v>
      </c>
      <c r="M959">
        <v>7</v>
      </c>
      <c r="N959">
        <v>25</v>
      </c>
      <c r="O959" t="s">
        <v>455</v>
      </c>
      <c r="P959">
        <v>982</v>
      </c>
    </row>
    <row r="960" spans="1:16" x14ac:dyDescent="0.25">
      <c r="A960" t="s">
        <v>210</v>
      </c>
      <c r="B960" t="s">
        <v>227</v>
      </c>
      <c r="C960">
        <v>29</v>
      </c>
      <c r="D960">
        <v>4</v>
      </c>
      <c r="E960" t="s">
        <v>421</v>
      </c>
      <c r="F960">
        <v>3</v>
      </c>
      <c r="G960">
        <v>127</v>
      </c>
      <c r="H960">
        <v>1200</v>
      </c>
      <c r="I960" t="s">
        <v>389</v>
      </c>
      <c r="J960">
        <v>1</v>
      </c>
      <c r="K960">
        <v>10.48</v>
      </c>
      <c r="L960">
        <v>25</v>
      </c>
      <c r="M960">
        <v>6</v>
      </c>
      <c r="N960">
        <v>25</v>
      </c>
      <c r="O960" t="s">
        <v>461</v>
      </c>
      <c r="P960">
        <v>1004</v>
      </c>
    </row>
    <row r="961" spans="1:16" x14ac:dyDescent="0.25">
      <c r="A961" t="s">
        <v>210</v>
      </c>
      <c r="B961" t="s">
        <v>227</v>
      </c>
      <c r="C961">
        <v>28</v>
      </c>
      <c r="D961">
        <v>10</v>
      </c>
      <c r="E961" t="s">
        <v>423</v>
      </c>
      <c r="F961">
        <v>11</v>
      </c>
      <c r="G961">
        <v>127</v>
      </c>
      <c r="H961">
        <v>1200</v>
      </c>
      <c r="I961" t="s">
        <v>29</v>
      </c>
      <c r="J961">
        <v>1</v>
      </c>
      <c r="K961">
        <v>12.06</v>
      </c>
      <c r="L961">
        <v>4</v>
      </c>
      <c r="M961">
        <v>6</v>
      </c>
      <c r="N961">
        <v>25</v>
      </c>
      <c r="O961" t="s">
        <v>450</v>
      </c>
      <c r="P961">
        <v>987</v>
      </c>
    </row>
    <row r="962" spans="1:16" x14ac:dyDescent="0.25">
      <c r="A962" t="s">
        <v>210</v>
      </c>
      <c r="B962" t="s">
        <v>229</v>
      </c>
      <c r="C962">
        <v>13</v>
      </c>
      <c r="D962">
        <v>4</v>
      </c>
      <c r="E962" t="s">
        <v>422</v>
      </c>
      <c r="F962">
        <v>10</v>
      </c>
      <c r="G962">
        <v>128</v>
      </c>
      <c r="H962">
        <v>1000</v>
      </c>
      <c r="I962" t="s">
        <v>487</v>
      </c>
      <c r="J962">
        <v>0</v>
      </c>
      <c r="K962">
        <v>57.3</v>
      </c>
      <c r="L962">
        <v>9</v>
      </c>
      <c r="M962">
        <v>7</v>
      </c>
      <c r="N962">
        <v>25</v>
      </c>
      <c r="O962" t="s">
        <v>450</v>
      </c>
      <c r="P962">
        <v>1132</v>
      </c>
    </row>
    <row r="963" spans="1:16" x14ac:dyDescent="0.25">
      <c r="A963" t="s">
        <v>210</v>
      </c>
      <c r="B963" t="s">
        <v>229</v>
      </c>
      <c r="C963">
        <v>6.4</v>
      </c>
      <c r="D963">
        <v>7</v>
      </c>
      <c r="E963" t="s">
        <v>421</v>
      </c>
      <c r="F963">
        <v>7</v>
      </c>
      <c r="G963">
        <v>127</v>
      </c>
      <c r="H963">
        <v>1000</v>
      </c>
      <c r="I963" t="s">
        <v>487</v>
      </c>
      <c r="J963">
        <v>0</v>
      </c>
      <c r="K963">
        <v>57.59</v>
      </c>
      <c r="L963">
        <v>11</v>
      </c>
      <c r="M963">
        <v>6</v>
      </c>
      <c r="N963">
        <v>25</v>
      </c>
      <c r="O963" t="s">
        <v>455</v>
      </c>
      <c r="P963">
        <v>1126</v>
      </c>
    </row>
    <row r="964" spans="1:16" x14ac:dyDescent="0.25">
      <c r="A964" t="s">
        <v>210</v>
      </c>
      <c r="B964" t="s">
        <v>229</v>
      </c>
      <c r="C964">
        <v>10</v>
      </c>
      <c r="D964">
        <v>2</v>
      </c>
      <c r="E964" t="s">
        <v>421</v>
      </c>
      <c r="F964">
        <v>5</v>
      </c>
      <c r="G964">
        <v>128</v>
      </c>
      <c r="H964">
        <v>1000</v>
      </c>
      <c r="I964" t="s">
        <v>487</v>
      </c>
      <c r="J964">
        <v>0</v>
      </c>
      <c r="K964">
        <v>57.45</v>
      </c>
      <c r="L964">
        <v>21</v>
      </c>
      <c r="M964">
        <v>5</v>
      </c>
      <c r="N964">
        <v>25</v>
      </c>
      <c r="O964" t="s">
        <v>461</v>
      </c>
      <c r="P964">
        <v>1138</v>
      </c>
    </row>
    <row r="965" spans="1:16" x14ac:dyDescent="0.25">
      <c r="A965" t="s">
        <v>210</v>
      </c>
      <c r="B965" t="s">
        <v>229</v>
      </c>
      <c r="C965">
        <v>17</v>
      </c>
      <c r="D965">
        <v>5</v>
      </c>
      <c r="E965" t="s">
        <v>420</v>
      </c>
      <c r="F965">
        <v>10</v>
      </c>
      <c r="G965">
        <v>133</v>
      </c>
      <c r="H965">
        <v>1000</v>
      </c>
      <c r="I965" t="s">
        <v>84</v>
      </c>
      <c r="J965">
        <v>0</v>
      </c>
      <c r="K965">
        <v>57.44</v>
      </c>
      <c r="L965">
        <v>23</v>
      </c>
      <c r="M965">
        <v>4</v>
      </c>
      <c r="N965">
        <v>25</v>
      </c>
      <c r="O965" t="s">
        <v>461</v>
      </c>
      <c r="P965">
        <v>1154</v>
      </c>
    </row>
    <row r="966" spans="1:16" x14ac:dyDescent="0.25">
      <c r="A966" t="s">
        <v>210</v>
      </c>
      <c r="B966" t="s">
        <v>229</v>
      </c>
      <c r="C966">
        <v>18</v>
      </c>
      <c r="D966">
        <v>7</v>
      </c>
      <c r="E966" t="s">
        <v>420</v>
      </c>
      <c r="F966">
        <v>7</v>
      </c>
      <c r="G966">
        <v>132</v>
      </c>
      <c r="H966">
        <v>1000</v>
      </c>
      <c r="I966" t="s">
        <v>84</v>
      </c>
      <c r="J966">
        <v>0</v>
      </c>
      <c r="K966">
        <v>57.18</v>
      </c>
      <c r="L966">
        <v>2</v>
      </c>
      <c r="M966">
        <v>4</v>
      </c>
      <c r="N966">
        <v>25</v>
      </c>
      <c r="O966" t="s">
        <v>445</v>
      </c>
      <c r="P966">
        <v>1154</v>
      </c>
    </row>
    <row r="967" spans="1:16" x14ac:dyDescent="0.25">
      <c r="A967" t="s">
        <v>210</v>
      </c>
      <c r="B967" t="s">
        <v>229</v>
      </c>
      <c r="C967">
        <v>16</v>
      </c>
      <c r="D967">
        <v>8</v>
      </c>
      <c r="E967" t="s">
        <v>422</v>
      </c>
      <c r="F967">
        <v>8</v>
      </c>
      <c r="G967">
        <v>134</v>
      </c>
      <c r="H967">
        <v>1200</v>
      </c>
      <c r="I967" t="s">
        <v>13</v>
      </c>
      <c r="J967">
        <v>1</v>
      </c>
      <c r="K967">
        <v>10.29</v>
      </c>
      <c r="L967">
        <v>5</v>
      </c>
      <c r="M967">
        <v>3</v>
      </c>
      <c r="N967">
        <v>25</v>
      </c>
      <c r="O967" t="s">
        <v>445</v>
      </c>
      <c r="P967">
        <v>1148</v>
      </c>
    </row>
    <row r="968" spans="1:16" x14ac:dyDescent="0.25">
      <c r="A968" t="s">
        <v>210</v>
      </c>
      <c r="B968" t="s">
        <v>229</v>
      </c>
      <c r="C968">
        <v>6.1</v>
      </c>
      <c r="D968">
        <v>5</v>
      </c>
      <c r="E968" t="s">
        <v>420</v>
      </c>
      <c r="F968">
        <v>1</v>
      </c>
      <c r="G968">
        <v>135</v>
      </c>
      <c r="H968">
        <v>1000</v>
      </c>
      <c r="I968" t="s">
        <v>93</v>
      </c>
      <c r="J968">
        <v>0</v>
      </c>
      <c r="K968">
        <v>57.69</v>
      </c>
      <c r="L968">
        <v>19</v>
      </c>
      <c r="M968">
        <v>2</v>
      </c>
      <c r="N968">
        <v>25</v>
      </c>
      <c r="O968" t="s">
        <v>455</v>
      </c>
      <c r="P968">
        <v>1148</v>
      </c>
    </row>
    <row r="969" spans="1:16" x14ac:dyDescent="0.25">
      <c r="A969" t="s">
        <v>210</v>
      </c>
      <c r="B969" t="s">
        <v>229</v>
      </c>
      <c r="C969">
        <v>4.8</v>
      </c>
      <c r="D969">
        <v>3</v>
      </c>
      <c r="E969" t="s">
        <v>421</v>
      </c>
      <c r="F969">
        <v>1</v>
      </c>
      <c r="G969">
        <v>135</v>
      </c>
      <c r="H969">
        <v>1000</v>
      </c>
      <c r="I969" t="s">
        <v>19</v>
      </c>
      <c r="J969">
        <v>0</v>
      </c>
      <c r="K969">
        <v>57.32</v>
      </c>
      <c r="L969">
        <v>15</v>
      </c>
      <c r="M969">
        <v>1</v>
      </c>
      <c r="N969">
        <v>25</v>
      </c>
      <c r="O969" t="s">
        <v>455</v>
      </c>
      <c r="P969">
        <v>1144</v>
      </c>
    </row>
    <row r="970" spans="1:16" x14ac:dyDescent="0.25">
      <c r="A970" t="s">
        <v>210</v>
      </c>
      <c r="B970" t="s">
        <v>229</v>
      </c>
      <c r="C970">
        <v>48</v>
      </c>
      <c r="D970">
        <v>7</v>
      </c>
      <c r="E970" t="s">
        <v>420</v>
      </c>
      <c r="F970">
        <v>3</v>
      </c>
      <c r="G970">
        <v>115</v>
      </c>
      <c r="H970">
        <v>1200</v>
      </c>
      <c r="I970" t="s">
        <v>49</v>
      </c>
      <c r="J970">
        <v>1</v>
      </c>
      <c r="K970">
        <v>9.58</v>
      </c>
      <c r="L970">
        <v>29</v>
      </c>
      <c r="M970">
        <v>12</v>
      </c>
      <c r="N970">
        <v>24</v>
      </c>
      <c r="O970" t="s">
        <v>467</v>
      </c>
      <c r="P970">
        <v>1135</v>
      </c>
    </row>
    <row r="971" spans="1:16" x14ac:dyDescent="0.25">
      <c r="A971" t="s">
        <v>210</v>
      </c>
      <c r="B971" t="s">
        <v>229</v>
      </c>
      <c r="C971">
        <v>31</v>
      </c>
      <c r="D971">
        <v>5</v>
      </c>
      <c r="E971" t="s">
        <v>421</v>
      </c>
      <c r="F971">
        <v>5</v>
      </c>
      <c r="G971">
        <v>123</v>
      </c>
      <c r="H971">
        <v>1000</v>
      </c>
      <c r="I971" t="s">
        <v>49</v>
      </c>
      <c r="J971">
        <v>0</v>
      </c>
      <c r="K971">
        <v>57.39</v>
      </c>
      <c r="L971">
        <v>11</v>
      </c>
      <c r="M971">
        <v>12</v>
      </c>
      <c r="N971">
        <v>24</v>
      </c>
      <c r="O971" t="s">
        <v>455</v>
      </c>
      <c r="P971">
        <v>1128</v>
      </c>
    </row>
    <row r="972" spans="1:16" x14ac:dyDescent="0.25">
      <c r="A972" t="s">
        <v>210</v>
      </c>
      <c r="B972" t="s">
        <v>229</v>
      </c>
      <c r="C972">
        <v>32</v>
      </c>
      <c r="D972">
        <v>10</v>
      </c>
      <c r="E972" t="s">
        <v>420</v>
      </c>
      <c r="F972">
        <v>5</v>
      </c>
      <c r="G972">
        <v>124</v>
      </c>
      <c r="H972">
        <v>1000</v>
      </c>
      <c r="I972" t="s">
        <v>34</v>
      </c>
      <c r="J972">
        <v>0</v>
      </c>
      <c r="K972">
        <v>57.92</v>
      </c>
      <c r="L972">
        <v>27</v>
      </c>
      <c r="M972">
        <v>11</v>
      </c>
      <c r="N972">
        <v>24</v>
      </c>
      <c r="O972" t="s">
        <v>445</v>
      </c>
      <c r="P972">
        <v>1139</v>
      </c>
    </row>
    <row r="973" spans="1:16" x14ac:dyDescent="0.25">
      <c r="A973" t="s">
        <v>210</v>
      </c>
      <c r="B973" t="s">
        <v>229</v>
      </c>
      <c r="C973">
        <v>18</v>
      </c>
      <c r="D973">
        <v>11</v>
      </c>
      <c r="E973" t="s">
        <v>421</v>
      </c>
      <c r="F973">
        <v>11</v>
      </c>
      <c r="G973">
        <v>122</v>
      </c>
      <c r="H973">
        <v>1000</v>
      </c>
      <c r="I973" t="s">
        <v>38</v>
      </c>
      <c r="J973">
        <v>0</v>
      </c>
      <c r="K973">
        <v>57.93</v>
      </c>
      <c r="L973">
        <v>27</v>
      </c>
      <c r="M973">
        <v>10</v>
      </c>
      <c r="N973">
        <v>24</v>
      </c>
      <c r="O973" t="s">
        <v>461</v>
      </c>
      <c r="P973">
        <v>1129</v>
      </c>
    </row>
    <row r="974" spans="1:16" x14ac:dyDescent="0.25">
      <c r="A974" t="s">
        <v>210</v>
      </c>
      <c r="B974" t="s">
        <v>229</v>
      </c>
      <c r="C974" t="s">
        <v>546</v>
      </c>
      <c r="D974" t="s">
        <v>720</v>
      </c>
      <c r="F974" t="s">
        <v>546</v>
      </c>
      <c r="G974">
        <v>122</v>
      </c>
      <c r="H974">
        <v>1000</v>
      </c>
      <c r="I974" t="s">
        <v>38</v>
      </c>
      <c r="J974" t="s">
        <v>546</v>
      </c>
      <c r="L974">
        <v>10</v>
      </c>
      <c r="M974">
        <v>7</v>
      </c>
      <c r="N974">
        <v>24</v>
      </c>
      <c r="O974" t="s">
        <v>455</v>
      </c>
      <c r="P974" t="s">
        <v>546</v>
      </c>
    </row>
    <row r="975" spans="1:16" x14ac:dyDescent="0.25">
      <c r="A975" t="s">
        <v>210</v>
      </c>
      <c r="B975" t="s">
        <v>229</v>
      </c>
      <c r="C975">
        <v>74</v>
      </c>
      <c r="D975">
        <v>2</v>
      </c>
      <c r="E975" t="s">
        <v>422</v>
      </c>
      <c r="F975">
        <v>11</v>
      </c>
      <c r="G975">
        <v>121</v>
      </c>
      <c r="H975">
        <v>1000</v>
      </c>
      <c r="I975" t="s">
        <v>38</v>
      </c>
      <c r="J975">
        <v>0</v>
      </c>
      <c r="K975">
        <v>57.19</v>
      </c>
      <c r="L975">
        <v>12</v>
      </c>
      <c r="M975">
        <v>6</v>
      </c>
      <c r="N975">
        <v>24</v>
      </c>
      <c r="O975" t="s">
        <v>455</v>
      </c>
      <c r="P975">
        <v>1120</v>
      </c>
    </row>
    <row r="976" spans="1:16" x14ac:dyDescent="0.25">
      <c r="A976" t="s">
        <v>210</v>
      </c>
      <c r="B976" t="s">
        <v>229</v>
      </c>
      <c r="C976">
        <v>23</v>
      </c>
      <c r="D976">
        <v>7</v>
      </c>
      <c r="E976" t="s">
        <v>420</v>
      </c>
      <c r="F976">
        <v>1</v>
      </c>
      <c r="G976">
        <v>124</v>
      </c>
      <c r="H976">
        <v>1000</v>
      </c>
      <c r="I976" t="s">
        <v>19</v>
      </c>
      <c r="J976">
        <v>0</v>
      </c>
      <c r="K976">
        <v>57.1</v>
      </c>
      <c r="L976">
        <v>11</v>
      </c>
      <c r="M976">
        <v>5</v>
      </c>
      <c r="N976">
        <v>24</v>
      </c>
      <c r="O976" t="s">
        <v>429</v>
      </c>
      <c r="P976">
        <v>1123</v>
      </c>
    </row>
    <row r="977" spans="1:16" x14ac:dyDescent="0.25">
      <c r="A977" t="s">
        <v>210</v>
      </c>
      <c r="B977" t="s">
        <v>229</v>
      </c>
      <c r="C977">
        <v>33</v>
      </c>
      <c r="D977">
        <v>5</v>
      </c>
      <c r="E977" t="s">
        <v>420</v>
      </c>
      <c r="F977">
        <v>4</v>
      </c>
      <c r="G977">
        <v>124</v>
      </c>
      <c r="H977">
        <v>1200</v>
      </c>
      <c r="I977" t="s">
        <v>693</v>
      </c>
      <c r="J977">
        <v>1</v>
      </c>
      <c r="K977">
        <v>11.4</v>
      </c>
      <c r="L977">
        <v>1</v>
      </c>
      <c r="M977">
        <v>5</v>
      </c>
      <c r="N977">
        <v>24</v>
      </c>
      <c r="O977" t="s">
        <v>450</v>
      </c>
      <c r="P977">
        <v>1116</v>
      </c>
    </row>
    <row r="978" spans="1:16" x14ac:dyDescent="0.25">
      <c r="A978" t="s">
        <v>210</v>
      </c>
      <c r="B978" t="s">
        <v>229</v>
      </c>
      <c r="C978">
        <v>22</v>
      </c>
      <c r="D978">
        <v>6</v>
      </c>
      <c r="E978" t="s">
        <v>421</v>
      </c>
      <c r="F978">
        <v>2</v>
      </c>
      <c r="G978">
        <v>122</v>
      </c>
      <c r="H978">
        <v>1000</v>
      </c>
      <c r="I978" t="s">
        <v>487</v>
      </c>
      <c r="J978">
        <v>0</v>
      </c>
      <c r="K978">
        <v>57.27</v>
      </c>
      <c r="L978">
        <v>24</v>
      </c>
      <c r="M978">
        <v>4</v>
      </c>
      <c r="N978">
        <v>24</v>
      </c>
      <c r="O978" t="s">
        <v>445</v>
      </c>
      <c r="P978">
        <v>1112</v>
      </c>
    </row>
    <row r="979" spans="1:16" x14ac:dyDescent="0.25">
      <c r="A979" t="s">
        <v>210</v>
      </c>
      <c r="B979" t="s">
        <v>229</v>
      </c>
      <c r="C979">
        <v>18</v>
      </c>
      <c r="D979">
        <v>12</v>
      </c>
      <c r="E979" t="s">
        <v>420</v>
      </c>
      <c r="F979">
        <v>4</v>
      </c>
      <c r="G979">
        <v>128</v>
      </c>
      <c r="H979">
        <v>1000</v>
      </c>
      <c r="I979" t="s">
        <v>34</v>
      </c>
      <c r="J979">
        <v>0</v>
      </c>
      <c r="K979">
        <v>58.35</v>
      </c>
      <c r="L979">
        <v>27</v>
      </c>
      <c r="M979">
        <v>3</v>
      </c>
      <c r="N979">
        <v>24</v>
      </c>
      <c r="O979" t="s">
        <v>450</v>
      </c>
      <c r="P979">
        <v>1121</v>
      </c>
    </row>
    <row r="980" spans="1:16" x14ac:dyDescent="0.25">
      <c r="A980" t="s">
        <v>210</v>
      </c>
      <c r="B980" t="s">
        <v>229</v>
      </c>
      <c r="C980">
        <v>2.9</v>
      </c>
      <c r="D980">
        <v>4</v>
      </c>
      <c r="E980" t="s">
        <v>420</v>
      </c>
      <c r="F980">
        <v>2</v>
      </c>
      <c r="G980">
        <v>124</v>
      </c>
      <c r="H980">
        <v>1000</v>
      </c>
      <c r="I980" t="s">
        <v>84</v>
      </c>
      <c r="J980">
        <v>0</v>
      </c>
      <c r="K980">
        <v>57.41</v>
      </c>
      <c r="L980">
        <v>21</v>
      </c>
      <c r="M980">
        <v>2</v>
      </c>
      <c r="N980">
        <v>24</v>
      </c>
      <c r="O980" t="s">
        <v>445</v>
      </c>
      <c r="P980">
        <v>1121</v>
      </c>
    </row>
    <row r="981" spans="1:16" x14ac:dyDescent="0.25">
      <c r="A981" t="s">
        <v>210</v>
      </c>
      <c r="B981" t="s">
        <v>229</v>
      </c>
      <c r="C981">
        <v>2.8</v>
      </c>
      <c r="D981">
        <v>1</v>
      </c>
      <c r="E981" t="s">
        <v>420</v>
      </c>
      <c r="F981">
        <v>4</v>
      </c>
      <c r="G981">
        <v>120</v>
      </c>
      <c r="H981">
        <v>1000</v>
      </c>
      <c r="I981" t="s">
        <v>19</v>
      </c>
      <c r="J981">
        <v>0</v>
      </c>
      <c r="K981">
        <v>57.43</v>
      </c>
      <c r="L981">
        <v>17</v>
      </c>
      <c r="M981">
        <v>1</v>
      </c>
      <c r="N981">
        <v>24</v>
      </c>
      <c r="O981" t="s">
        <v>461</v>
      </c>
      <c r="P981">
        <v>1122</v>
      </c>
    </row>
    <row r="982" spans="1:16" x14ac:dyDescent="0.25">
      <c r="A982" t="s">
        <v>210</v>
      </c>
      <c r="B982" t="s">
        <v>229</v>
      </c>
      <c r="C982">
        <v>3.6</v>
      </c>
      <c r="D982">
        <v>3</v>
      </c>
      <c r="E982" t="s">
        <v>421</v>
      </c>
      <c r="F982">
        <v>5</v>
      </c>
      <c r="G982">
        <v>118</v>
      </c>
      <c r="H982">
        <v>1000</v>
      </c>
      <c r="I982" t="s">
        <v>38</v>
      </c>
      <c r="J982">
        <v>0</v>
      </c>
      <c r="K982">
        <v>57.45</v>
      </c>
      <c r="L982">
        <v>13</v>
      </c>
      <c r="M982">
        <v>12</v>
      </c>
      <c r="N982">
        <v>23</v>
      </c>
      <c r="O982" t="s">
        <v>455</v>
      </c>
      <c r="P982">
        <v>1131</v>
      </c>
    </row>
    <row r="983" spans="1:16" x14ac:dyDescent="0.25">
      <c r="A983" t="s">
        <v>210</v>
      </c>
      <c r="B983" t="s">
        <v>229</v>
      </c>
      <c r="C983">
        <v>6</v>
      </c>
      <c r="D983">
        <v>1</v>
      </c>
      <c r="E983" t="s">
        <v>422</v>
      </c>
      <c r="F983">
        <v>11</v>
      </c>
      <c r="G983">
        <v>132</v>
      </c>
      <c r="H983">
        <v>1000</v>
      </c>
      <c r="I983" t="s">
        <v>38</v>
      </c>
      <c r="J983">
        <v>0</v>
      </c>
      <c r="K983">
        <v>57.51</v>
      </c>
      <c r="L983">
        <v>22</v>
      </c>
      <c r="M983">
        <v>11</v>
      </c>
      <c r="N983">
        <v>23</v>
      </c>
      <c r="O983" t="s">
        <v>461</v>
      </c>
      <c r="P983">
        <v>1135</v>
      </c>
    </row>
    <row r="984" spans="1:16" x14ac:dyDescent="0.25">
      <c r="A984" t="s">
        <v>210</v>
      </c>
      <c r="B984" t="s">
        <v>229</v>
      </c>
      <c r="C984">
        <v>10</v>
      </c>
      <c r="D984">
        <v>2</v>
      </c>
      <c r="E984" t="s">
        <v>421</v>
      </c>
      <c r="F984">
        <v>12</v>
      </c>
      <c r="G984">
        <v>130</v>
      </c>
      <c r="H984">
        <v>1000</v>
      </c>
      <c r="I984" t="s">
        <v>13</v>
      </c>
      <c r="J984">
        <v>0</v>
      </c>
      <c r="K984">
        <v>57.59</v>
      </c>
      <c r="L984">
        <v>18</v>
      </c>
      <c r="M984">
        <v>10</v>
      </c>
      <c r="N984">
        <v>23</v>
      </c>
      <c r="O984" t="s">
        <v>455</v>
      </c>
      <c r="P984">
        <v>1134</v>
      </c>
    </row>
    <row r="985" spans="1:16" x14ac:dyDescent="0.25">
      <c r="A985" t="s">
        <v>210</v>
      </c>
      <c r="B985" t="s">
        <v>232</v>
      </c>
      <c r="C985">
        <v>22</v>
      </c>
      <c r="D985">
        <v>5</v>
      </c>
      <c r="E985" t="s">
        <v>421</v>
      </c>
      <c r="F985">
        <v>11</v>
      </c>
      <c r="G985">
        <v>127</v>
      </c>
      <c r="H985">
        <v>1000</v>
      </c>
      <c r="I985" t="s">
        <v>53</v>
      </c>
      <c r="J985">
        <v>0</v>
      </c>
      <c r="K985">
        <v>57.75</v>
      </c>
      <c r="L985">
        <v>10</v>
      </c>
      <c r="M985">
        <v>9</v>
      </c>
      <c r="N985">
        <v>25</v>
      </c>
      <c r="O985" t="s">
        <v>450</v>
      </c>
      <c r="P985">
        <v>1124</v>
      </c>
    </row>
    <row r="986" spans="1:16" x14ac:dyDescent="0.25">
      <c r="A986" t="s">
        <v>210</v>
      </c>
      <c r="B986" t="s">
        <v>232</v>
      </c>
      <c r="C986">
        <v>61</v>
      </c>
      <c r="D986">
        <v>9</v>
      </c>
      <c r="E986" t="s">
        <v>421</v>
      </c>
      <c r="F986">
        <v>4</v>
      </c>
      <c r="G986">
        <v>127</v>
      </c>
      <c r="H986">
        <v>1200</v>
      </c>
      <c r="I986" t="s">
        <v>29</v>
      </c>
      <c r="J986">
        <v>1</v>
      </c>
      <c r="K986">
        <v>10.220000000000001</v>
      </c>
      <c r="L986">
        <v>14</v>
      </c>
      <c r="M986">
        <v>6</v>
      </c>
      <c r="N986">
        <v>25</v>
      </c>
      <c r="O986" t="s">
        <v>467</v>
      </c>
      <c r="P986">
        <v>1165</v>
      </c>
    </row>
    <row r="987" spans="1:16" x14ac:dyDescent="0.25">
      <c r="A987" t="s">
        <v>210</v>
      </c>
      <c r="B987" t="s">
        <v>232</v>
      </c>
      <c r="C987">
        <v>13</v>
      </c>
      <c r="D987">
        <v>6</v>
      </c>
      <c r="E987" t="s">
        <v>421</v>
      </c>
      <c r="F987">
        <v>1</v>
      </c>
      <c r="G987">
        <v>131</v>
      </c>
      <c r="H987">
        <v>1000</v>
      </c>
      <c r="I987" t="s">
        <v>53</v>
      </c>
      <c r="J987">
        <v>0</v>
      </c>
      <c r="K987">
        <v>57.75</v>
      </c>
      <c r="L987">
        <v>21</v>
      </c>
      <c r="M987">
        <v>5</v>
      </c>
      <c r="N987">
        <v>25</v>
      </c>
      <c r="O987" t="s">
        <v>461</v>
      </c>
      <c r="P987">
        <v>1167</v>
      </c>
    </row>
    <row r="988" spans="1:16" x14ac:dyDescent="0.25">
      <c r="A988" t="s">
        <v>210</v>
      </c>
      <c r="B988" t="s">
        <v>232</v>
      </c>
      <c r="C988">
        <v>25</v>
      </c>
      <c r="D988">
        <v>12</v>
      </c>
      <c r="E988" t="s">
        <v>421</v>
      </c>
      <c r="F988">
        <v>12</v>
      </c>
      <c r="G988">
        <v>134</v>
      </c>
      <c r="H988">
        <v>1000</v>
      </c>
      <c r="I988" t="s">
        <v>63</v>
      </c>
      <c r="J988">
        <v>0</v>
      </c>
      <c r="K988">
        <v>59.18</v>
      </c>
      <c r="L988">
        <v>23</v>
      </c>
      <c r="M988">
        <v>4</v>
      </c>
      <c r="N988">
        <v>25</v>
      </c>
      <c r="O988" t="s">
        <v>461</v>
      </c>
      <c r="P988">
        <v>1178</v>
      </c>
    </row>
    <row r="989" spans="1:16" x14ac:dyDescent="0.25">
      <c r="A989" t="s">
        <v>210</v>
      </c>
      <c r="B989" t="s">
        <v>232</v>
      </c>
      <c r="C989">
        <v>21</v>
      </c>
      <c r="D989">
        <v>8</v>
      </c>
      <c r="E989" t="s">
        <v>421</v>
      </c>
      <c r="F989">
        <v>6</v>
      </c>
      <c r="G989">
        <v>133</v>
      </c>
      <c r="H989">
        <v>1000</v>
      </c>
      <c r="I989" t="s">
        <v>29</v>
      </c>
      <c r="J989">
        <v>0</v>
      </c>
      <c r="K989">
        <v>57.27</v>
      </c>
      <c r="L989">
        <v>2</v>
      </c>
      <c r="M989">
        <v>4</v>
      </c>
      <c r="N989">
        <v>25</v>
      </c>
      <c r="O989" t="s">
        <v>445</v>
      </c>
      <c r="P989">
        <v>1165</v>
      </c>
    </row>
    <row r="990" spans="1:16" x14ac:dyDescent="0.25">
      <c r="A990" t="s">
        <v>210</v>
      </c>
      <c r="B990" t="s">
        <v>232</v>
      </c>
      <c r="C990">
        <v>33</v>
      </c>
      <c r="D990">
        <v>12</v>
      </c>
      <c r="E990" t="s">
        <v>421</v>
      </c>
      <c r="F990">
        <v>12</v>
      </c>
      <c r="G990">
        <v>135</v>
      </c>
      <c r="H990">
        <v>1000</v>
      </c>
      <c r="I990" t="s">
        <v>49</v>
      </c>
      <c r="J990">
        <v>0</v>
      </c>
      <c r="K990">
        <v>58.39</v>
      </c>
      <c r="L990">
        <v>19</v>
      </c>
      <c r="M990">
        <v>3</v>
      </c>
      <c r="N990">
        <v>25</v>
      </c>
      <c r="O990" t="s">
        <v>455</v>
      </c>
      <c r="P990">
        <v>1162</v>
      </c>
    </row>
    <row r="991" spans="1:16" x14ac:dyDescent="0.25">
      <c r="A991" t="s">
        <v>210</v>
      </c>
      <c r="B991" t="s">
        <v>232</v>
      </c>
      <c r="C991">
        <v>55</v>
      </c>
      <c r="D991">
        <v>5</v>
      </c>
      <c r="E991" t="s">
        <v>421</v>
      </c>
      <c r="F991">
        <v>1</v>
      </c>
      <c r="G991">
        <v>115</v>
      </c>
      <c r="H991">
        <v>1000</v>
      </c>
      <c r="I991" t="s">
        <v>49</v>
      </c>
      <c r="J991">
        <v>0</v>
      </c>
      <c r="K991">
        <v>57.05</v>
      </c>
      <c r="L991">
        <v>26</v>
      </c>
      <c r="M991">
        <v>2</v>
      </c>
      <c r="N991">
        <v>25</v>
      </c>
      <c r="O991" t="s">
        <v>461</v>
      </c>
      <c r="P991">
        <v>1184</v>
      </c>
    </row>
    <row r="992" spans="1:16" x14ac:dyDescent="0.25">
      <c r="A992" t="s">
        <v>210</v>
      </c>
      <c r="B992" t="s">
        <v>232</v>
      </c>
      <c r="C992">
        <v>53</v>
      </c>
      <c r="D992">
        <v>10</v>
      </c>
      <c r="E992" t="s">
        <v>421</v>
      </c>
      <c r="F992">
        <v>5</v>
      </c>
      <c r="G992">
        <v>120</v>
      </c>
      <c r="H992">
        <v>1000</v>
      </c>
      <c r="I992" t="s">
        <v>49</v>
      </c>
      <c r="J992">
        <v>0</v>
      </c>
      <c r="K992">
        <v>57.64</v>
      </c>
      <c r="L992">
        <v>5</v>
      </c>
      <c r="M992">
        <v>2</v>
      </c>
      <c r="N992">
        <v>25</v>
      </c>
      <c r="O992" t="s">
        <v>450</v>
      </c>
      <c r="P992">
        <v>1174</v>
      </c>
    </row>
    <row r="993" spans="1:16" x14ac:dyDescent="0.25">
      <c r="A993" t="s">
        <v>210</v>
      </c>
      <c r="B993" t="s">
        <v>232</v>
      </c>
      <c r="C993">
        <v>103</v>
      </c>
      <c r="D993">
        <v>11</v>
      </c>
      <c r="E993" t="s">
        <v>423</v>
      </c>
      <c r="F993">
        <v>11</v>
      </c>
      <c r="G993">
        <v>123</v>
      </c>
      <c r="H993">
        <v>1200</v>
      </c>
      <c r="I993" t="s">
        <v>49</v>
      </c>
      <c r="J993">
        <v>1</v>
      </c>
      <c r="K993">
        <v>10.65</v>
      </c>
      <c r="L993">
        <v>22</v>
      </c>
      <c r="M993">
        <v>1</v>
      </c>
      <c r="N993">
        <v>25</v>
      </c>
      <c r="O993" t="s">
        <v>461</v>
      </c>
      <c r="P993">
        <v>1173</v>
      </c>
    </row>
    <row r="994" spans="1:16" x14ac:dyDescent="0.25">
      <c r="A994" t="s">
        <v>210</v>
      </c>
      <c r="B994" t="s">
        <v>232</v>
      </c>
      <c r="C994">
        <v>114</v>
      </c>
      <c r="D994">
        <v>12</v>
      </c>
      <c r="E994" t="s">
        <v>421</v>
      </c>
      <c r="F994">
        <v>5</v>
      </c>
      <c r="G994">
        <v>121</v>
      </c>
      <c r="H994">
        <v>1200</v>
      </c>
      <c r="I994" t="s">
        <v>389</v>
      </c>
      <c r="J994">
        <v>1</v>
      </c>
      <c r="K994">
        <v>10.73</v>
      </c>
      <c r="L994">
        <v>8</v>
      </c>
      <c r="M994">
        <v>1</v>
      </c>
      <c r="N994">
        <v>25</v>
      </c>
      <c r="O994" t="s">
        <v>450</v>
      </c>
      <c r="P994">
        <v>1175</v>
      </c>
    </row>
    <row r="995" spans="1:16" x14ac:dyDescent="0.25">
      <c r="A995" t="s">
        <v>210</v>
      </c>
      <c r="B995" t="s">
        <v>232</v>
      </c>
      <c r="C995">
        <v>76</v>
      </c>
      <c r="D995">
        <v>12</v>
      </c>
      <c r="E995" t="s">
        <v>420</v>
      </c>
      <c r="F995">
        <v>11</v>
      </c>
      <c r="G995">
        <v>114</v>
      </c>
      <c r="H995">
        <v>1200</v>
      </c>
      <c r="I995" t="s">
        <v>524</v>
      </c>
      <c r="J995">
        <v>1</v>
      </c>
      <c r="K995">
        <v>11</v>
      </c>
      <c r="L995">
        <v>26</v>
      </c>
      <c r="M995">
        <v>12</v>
      </c>
      <c r="N995">
        <v>24</v>
      </c>
      <c r="O995" t="s">
        <v>445</v>
      </c>
      <c r="P995">
        <v>1160</v>
      </c>
    </row>
    <row r="996" spans="1:16" x14ac:dyDescent="0.25">
      <c r="A996" t="s">
        <v>210</v>
      </c>
      <c r="B996" t="s">
        <v>232</v>
      </c>
      <c r="C996">
        <v>38</v>
      </c>
      <c r="D996">
        <v>1</v>
      </c>
      <c r="E996" t="s">
        <v>421</v>
      </c>
      <c r="F996">
        <v>8</v>
      </c>
      <c r="G996">
        <v>135</v>
      </c>
      <c r="H996">
        <v>1000</v>
      </c>
      <c r="I996" t="s">
        <v>396</v>
      </c>
      <c r="J996">
        <v>0</v>
      </c>
      <c r="K996">
        <v>57.28</v>
      </c>
      <c r="L996">
        <v>4</v>
      </c>
      <c r="M996">
        <v>12</v>
      </c>
      <c r="N996">
        <v>24</v>
      </c>
      <c r="O996" t="s">
        <v>450</v>
      </c>
      <c r="P996">
        <v>1140</v>
      </c>
    </row>
    <row r="997" spans="1:16" x14ac:dyDescent="0.25">
      <c r="A997" t="s">
        <v>210</v>
      </c>
      <c r="B997" t="s">
        <v>232</v>
      </c>
      <c r="C997">
        <v>77</v>
      </c>
      <c r="D997">
        <v>11</v>
      </c>
      <c r="E997" t="s">
        <v>421</v>
      </c>
      <c r="F997">
        <v>8</v>
      </c>
      <c r="G997">
        <v>128</v>
      </c>
      <c r="H997">
        <v>1200</v>
      </c>
      <c r="I997" t="s">
        <v>524</v>
      </c>
      <c r="J997">
        <v>1</v>
      </c>
      <c r="K997">
        <v>11.21</v>
      </c>
      <c r="L997">
        <v>13</v>
      </c>
      <c r="M997">
        <v>11</v>
      </c>
      <c r="N997">
        <v>24</v>
      </c>
      <c r="O997" t="s">
        <v>455</v>
      </c>
      <c r="P997">
        <v>1160</v>
      </c>
    </row>
    <row r="998" spans="1:16" x14ac:dyDescent="0.25">
      <c r="A998" t="s">
        <v>210</v>
      </c>
      <c r="B998" t="s">
        <v>232</v>
      </c>
      <c r="C998">
        <v>95</v>
      </c>
      <c r="D998">
        <v>11</v>
      </c>
      <c r="E998" t="s">
        <v>421</v>
      </c>
      <c r="F998">
        <v>4</v>
      </c>
      <c r="G998">
        <v>121</v>
      </c>
      <c r="H998">
        <v>1200</v>
      </c>
      <c r="I998" t="s">
        <v>49</v>
      </c>
      <c r="J998">
        <v>1</v>
      </c>
      <c r="K998">
        <v>10.72</v>
      </c>
      <c r="L998">
        <v>30</v>
      </c>
      <c r="M998">
        <v>10</v>
      </c>
      <c r="N998">
        <v>24</v>
      </c>
      <c r="O998" t="s">
        <v>445</v>
      </c>
      <c r="P998">
        <v>1159</v>
      </c>
    </row>
    <row r="999" spans="1:16" x14ac:dyDescent="0.25">
      <c r="A999" t="s">
        <v>210</v>
      </c>
      <c r="B999" t="s">
        <v>232</v>
      </c>
      <c r="C999">
        <v>91</v>
      </c>
      <c r="D999">
        <v>11</v>
      </c>
      <c r="E999" t="s">
        <v>420</v>
      </c>
      <c r="F999">
        <v>5</v>
      </c>
      <c r="G999">
        <v>114</v>
      </c>
      <c r="H999">
        <v>1200</v>
      </c>
      <c r="I999" t="s">
        <v>487</v>
      </c>
      <c r="J999">
        <v>1</v>
      </c>
      <c r="K999">
        <v>11.28</v>
      </c>
      <c r="L999">
        <v>9</v>
      </c>
      <c r="M999">
        <v>10</v>
      </c>
      <c r="N999">
        <v>24</v>
      </c>
      <c r="O999" t="s">
        <v>450</v>
      </c>
      <c r="P999">
        <v>1123</v>
      </c>
    </row>
    <row r="1000" spans="1:16" x14ac:dyDescent="0.25">
      <c r="A1000" t="s">
        <v>210</v>
      </c>
      <c r="B1000" t="s">
        <v>232</v>
      </c>
      <c r="C1000">
        <v>15</v>
      </c>
      <c r="D1000">
        <v>10</v>
      </c>
      <c r="E1000" t="s">
        <v>422</v>
      </c>
      <c r="F1000">
        <v>1</v>
      </c>
      <c r="G1000">
        <v>120</v>
      </c>
      <c r="H1000">
        <v>1000</v>
      </c>
      <c r="I1000" t="s">
        <v>101</v>
      </c>
      <c r="J1000">
        <v>0</v>
      </c>
      <c r="K1000">
        <v>57.76</v>
      </c>
      <c r="L1000">
        <v>25</v>
      </c>
      <c r="M1000">
        <v>9</v>
      </c>
      <c r="N1000">
        <v>24</v>
      </c>
      <c r="O1000" t="s">
        <v>461</v>
      </c>
      <c r="P1000">
        <v>1147</v>
      </c>
    </row>
    <row r="1001" spans="1:16" x14ac:dyDescent="0.25">
      <c r="A1001" t="s">
        <v>210</v>
      </c>
      <c r="B1001" t="s">
        <v>232</v>
      </c>
      <c r="C1001">
        <v>9.4</v>
      </c>
      <c r="D1001">
        <v>1</v>
      </c>
      <c r="E1001" t="s">
        <v>421</v>
      </c>
      <c r="F1001">
        <v>6</v>
      </c>
      <c r="G1001">
        <v>123</v>
      </c>
      <c r="H1001">
        <v>1000</v>
      </c>
      <c r="I1001" t="s">
        <v>524</v>
      </c>
      <c r="J1001">
        <v>0</v>
      </c>
      <c r="K1001">
        <v>57.88</v>
      </c>
      <c r="L1001">
        <v>11</v>
      </c>
      <c r="M1001">
        <v>9</v>
      </c>
      <c r="N1001">
        <v>24</v>
      </c>
      <c r="O1001" t="s">
        <v>450</v>
      </c>
      <c r="P1001">
        <v>1127</v>
      </c>
    </row>
    <row r="1002" spans="1:16" x14ac:dyDescent="0.25">
      <c r="A1002" t="s">
        <v>210</v>
      </c>
      <c r="B1002" t="s">
        <v>232</v>
      </c>
      <c r="C1002">
        <v>8.3000000000000007</v>
      </c>
      <c r="D1002">
        <v>5</v>
      </c>
      <c r="E1002" t="s">
        <v>421</v>
      </c>
      <c r="F1002">
        <v>2</v>
      </c>
      <c r="G1002">
        <v>124</v>
      </c>
      <c r="H1002">
        <v>1000</v>
      </c>
      <c r="I1002" t="s">
        <v>524</v>
      </c>
      <c r="J1002">
        <v>0</v>
      </c>
      <c r="K1002">
        <v>57.85</v>
      </c>
      <c r="L1002">
        <v>12</v>
      </c>
      <c r="M1002">
        <v>6</v>
      </c>
      <c r="N1002">
        <v>24</v>
      </c>
      <c r="O1002" t="s">
        <v>455</v>
      </c>
      <c r="P1002">
        <v>1150</v>
      </c>
    </row>
    <row r="1003" spans="1:16" x14ac:dyDescent="0.25">
      <c r="A1003" t="s">
        <v>210</v>
      </c>
      <c r="B1003" t="s">
        <v>232</v>
      </c>
      <c r="C1003">
        <v>12</v>
      </c>
      <c r="D1003">
        <v>5</v>
      </c>
      <c r="E1003" t="s">
        <v>421</v>
      </c>
      <c r="F1003">
        <v>7</v>
      </c>
      <c r="G1003">
        <v>131</v>
      </c>
      <c r="H1003">
        <v>1000</v>
      </c>
      <c r="I1003" t="s">
        <v>13</v>
      </c>
      <c r="J1003">
        <v>0</v>
      </c>
      <c r="K1003">
        <v>58.01</v>
      </c>
      <c r="L1003">
        <v>15</v>
      </c>
      <c r="M1003">
        <v>5</v>
      </c>
      <c r="N1003">
        <v>24</v>
      </c>
      <c r="O1003" t="s">
        <v>461</v>
      </c>
      <c r="P1003">
        <v>1164</v>
      </c>
    </row>
    <row r="1004" spans="1:16" x14ac:dyDescent="0.25">
      <c r="A1004" t="s">
        <v>210</v>
      </c>
      <c r="B1004" t="s">
        <v>232</v>
      </c>
      <c r="C1004">
        <v>4</v>
      </c>
      <c r="D1004">
        <v>1</v>
      </c>
      <c r="E1004" t="s">
        <v>421</v>
      </c>
      <c r="F1004">
        <v>2</v>
      </c>
      <c r="G1004">
        <v>115</v>
      </c>
      <c r="H1004">
        <v>1000</v>
      </c>
      <c r="I1004" t="s">
        <v>524</v>
      </c>
      <c r="J1004">
        <v>0</v>
      </c>
      <c r="K1004">
        <v>57.73</v>
      </c>
      <c r="L1004">
        <v>24</v>
      </c>
      <c r="M1004">
        <v>4</v>
      </c>
      <c r="N1004">
        <v>24</v>
      </c>
      <c r="O1004" t="s">
        <v>445</v>
      </c>
      <c r="P1004">
        <v>1172</v>
      </c>
    </row>
    <row r="1005" spans="1:16" x14ac:dyDescent="0.25">
      <c r="A1005" t="s">
        <v>210</v>
      </c>
      <c r="B1005" t="s">
        <v>232</v>
      </c>
      <c r="C1005">
        <v>9.6</v>
      </c>
      <c r="D1005">
        <v>8</v>
      </c>
      <c r="E1005" t="s">
        <v>420</v>
      </c>
      <c r="F1005">
        <v>5</v>
      </c>
      <c r="G1005">
        <v>127</v>
      </c>
      <c r="H1005">
        <v>1200</v>
      </c>
      <c r="I1005" t="s">
        <v>13</v>
      </c>
      <c r="J1005">
        <v>1</v>
      </c>
      <c r="K1005">
        <v>10.11</v>
      </c>
      <c r="L1005">
        <v>3</v>
      </c>
      <c r="M1005">
        <v>4</v>
      </c>
      <c r="N1005">
        <v>24</v>
      </c>
      <c r="O1005" t="s">
        <v>467</v>
      </c>
      <c r="P1005">
        <v>1161</v>
      </c>
    </row>
    <row r="1006" spans="1:16" x14ac:dyDescent="0.25">
      <c r="A1006" t="s">
        <v>210</v>
      </c>
      <c r="B1006" t="s">
        <v>232</v>
      </c>
      <c r="C1006">
        <v>5.9</v>
      </c>
      <c r="D1006">
        <v>2</v>
      </c>
      <c r="E1006" t="s">
        <v>420</v>
      </c>
      <c r="F1006">
        <v>5</v>
      </c>
      <c r="G1006">
        <v>116</v>
      </c>
      <c r="H1006">
        <v>1000</v>
      </c>
      <c r="I1006" t="s">
        <v>524</v>
      </c>
      <c r="J1006">
        <v>0</v>
      </c>
      <c r="K1006">
        <v>57.37</v>
      </c>
      <c r="L1006">
        <v>20</v>
      </c>
      <c r="M1006">
        <v>3</v>
      </c>
      <c r="N1006">
        <v>24</v>
      </c>
      <c r="O1006" t="s">
        <v>445</v>
      </c>
      <c r="P1006">
        <v>1164</v>
      </c>
    </row>
    <row r="1007" spans="1:16" x14ac:dyDescent="0.25">
      <c r="A1007" t="s">
        <v>210</v>
      </c>
      <c r="B1007" t="s">
        <v>232</v>
      </c>
      <c r="C1007">
        <v>15</v>
      </c>
      <c r="D1007">
        <v>10</v>
      </c>
      <c r="E1007" t="s">
        <v>421</v>
      </c>
      <c r="F1007">
        <v>1</v>
      </c>
      <c r="G1007">
        <v>125</v>
      </c>
      <c r="H1007">
        <v>1200</v>
      </c>
      <c r="I1007" t="s">
        <v>471</v>
      </c>
      <c r="J1007">
        <v>1</v>
      </c>
      <c r="K1007">
        <v>11.95</v>
      </c>
      <c r="L1007">
        <v>6</v>
      </c>
      <c r="M1007">
        <v>3</v>
      </c>
      <c r="N1007">
        <v>24</v>
      </c>
      <c r="O1007" t="s">
        <v>455</v>
      </c>
      <c r="P1007">
        <v>1174</v>
      </c>
    </row>
    <row r="1008" spans="1:16" x14ac:dyDescent="0.25">
      <c r="A1008" t="s">
        <v>210</v>
      </c>
      <c r="B1008" t="s">
        <v>232</v>
      </c>
      <c r="C1008">
        <v>21</v>
      </c>
      <c r="D1008">
        <v>6</v>
      </c>
      <c r="E1008" t="s">
        <v>420</v>
      </c>
      <c r="F1008">
        <v>8</v>
      </c>
      <c r="G1008">
        <v>130</v>
      </c>
      <c r="H1008">
        <v>1000</v>
      </c>
      <c r="I1008" t="s">
        <v>150</v>
      </c>
      <c r="J1008">
        <v>0</v>
      </c>
      <c r="K1008">
        <v>57.94</v>
      </c>
      <c r="L1008">
        <v>15</v>
      </c>
      <c r="M1008">
        <v>2</v>
      </c>
      <c r="N1008">
        <v>24</v>
      </c>
      <c r="O1008" t="s">
        <v>461</v>
      </c>
      <c r="P1008">
        <v>1166</v>
      </c>
    </row>
    <row r="1009" spans="1:16" x14ac:dyDescent="0.25">
      <c r="A1009" t="s">
        <v>210</v>
      </c>
      <c r="B1009" t="s">
        <v>232</v>
      </c>
      <c r="C1009">
        <v>9.3000000000000007</v>
      </c>
      <c r="D1009">
        <v>4</v>
      </c>
      <c r="E1009" t="s">
        <v>420</v>
      </c>
      <c r="F1009">
        <v>1</v>
      </c>
      <c r="G1009">
        <v>119</v>
      </c>
      <c r="H1009">
        <v>1000</v>
      </c>
      <c r="I1009" t="s">
        <v>524</v>
      </c>
      <c r="J1009">
        <v>0</v>
      </c>
      <c r="K1009">
        <v>57.84</v>
      </c>
      <c r="L1009">
        <v>31</v>
      </c>
      <c r="M1009">
        <v>1</v>
      </c>
      <c r="N1009">
        <v>24</v>
      </c>
      <c r="O1009" t="s">
        <v>450</v>
      </c>
      <c r="P1009">
        <v>1150</v>
      </c>
    </row>
    <row r="1010" spans="1:16" x14ac:dyDescent="0.25">
      <c r="A1010" t="s">
        <v>210</v>
      </c>
      <c r="B1010" t="s">
        <v>232</v>
      </c>
      <c r="C1010">
        <v>20</v>
      </c>
      <c r="D1010">
        <v>7</v>
      </c>
      <c r="E1010" t="s">
        <v>420</v>
      </c>
      <c r="F1010">
        <v>4</v>
      </c>
      <c r="G1010">
        <v>131</v>
      </c>
      <c r="H1010">
        <v>1000</v>
      </c>
      <c r="I1010" t="s">
        <v>471</v>
      </c>
      <c r="J1010">
        <v>0</v>
      </c>
      <c r="K1010">
        <v>57.76</v>
      </c>
      <c r="L1010">
        <v>4</v>
      </c>
      <c r="M1010">
        <v>1</v>
      </c>
      <c r="N1010">
        <v>24</v>
      </c>
      <c r="O1010" t="s">
        <v>450</v>
      </c>
      <c r="P1010">
        <v>1148</v>
      </c>
    </row>
    <row r="1011" spans="1:16" x14ac:dyDescent="0.25">
      <c r="A1011" t="s">
        <v>210</v>
      </c>
      <c r="B1011" t="s">
        <v>232</v>
      </c>
      <c r="C1011">
        <v>6.4</v>
      </c>
      <c r="D1011">
        <v>11</v>
      </c>
      <c r="E1011" t="s">
        <v>420</v>
      </c>
      <c r="F1011">
        <v>2</v>
      </c>
      <c r="G1011">
        <v>134</v>
      </c>
      <c r="H1011">
        <v>1000</v>
      </c>
      <c r="I1011" t="s">
        <v>34</v>
      </c>
      <c r="J1011">
        <v>0</v>
      </c>
      <c r="K1011">
        <v>58.25</v>
      </c>
      <c r="L1011">
        <v>20</v>
      </c>
      <c r="M1011">
        <v>12</v>
      </c>
      <c r="N1011">
        <v>23</v>
      </c>
      <c r="O1011" t="s">
        <v>461</v>
      </c>
      <c r="P1011">
        <v>1143</v>
      </c>
    </row>
    <row r="1012" spans="1:16" x14ac:dyDescent="0.25">
      <c r="A1012" t="s">
        <v>210</v>
      </c>
      <c r="B1012" t="s">
        <v>232</v>
      </c>
      <c r="C1012">
        <v>4</v>
      </c>
      <c r="D1012">
        <v>7</v>
      </c>
      <c r="E1012" t="s">
        <v>420</v>
      </c>
      <c r="F1012">
        <v>9</v>
      </c>
      <c r="G1012">
        <v>135</v>
      </c>
      <c r="H1012">
        <v>1000</v>
      </c>
      <c r="I1012" t="s">
        <v>19</v>
      </c>
      <c r="J1012">
        <v>0</v>
      </c>
      <c r="K1012">
        <v>57.83</v>
      </c>
      <c r="L1012">
        <v>8</v>
      </c>
      <c r="M1012">
        <v>11</v>
      </c>
      <c r="N1012">
        <v>23</v>
      </c>
      <c r="O1012" t="s">
        <v>450</v>
      </c>
      <c r="P1012">
        <v>1142</v>
      </c>
    </row>
    <row r="1013" spans="1:16" x14ac:dyDescent="0.25">
      <c r="A1013" t="s">
        <v>210</v>
      </c>
      <c r="B1013" t="s">
        <v>232</v>
      </c>
      <c r="C1013">
        <v>7.9</v>
      </c>
      <c r="D1013">
        <v>2</v>
      </c>
      <c r="E1013" t="s">
        <v>420</v>
      </c>
      <c r="F1013">
        <v>2</v>
      </c>
      <c r="G1013">
        <v>131</v>
      </c>
      <c r="H1013">
        <v>1000</v>
      </c>
      <c r="I1013" t="s">
        <v>53</v>
      </c>
      <c r="J1013">
        <v>0</v>
      </c>
      <c r="K1013">
        <v>57.6</v>
      </c>
      <c r="L1013">
        <v>29</v>
      </c>
      <c r="M1013">
        <v>10</v>
      </c>
      <c r="N1013">
        <v>23</v>
      </c>
      <c r="O1013" t="s">
        <v>461</v>
      </c>
      <c r="P1013">
        <v>1149</v>
      </c>
    </row>
    <row r="1014" spans="1:16" x14ac:dyDescent="0.25">
      <c r="A1014" t="s">
        <v>210</v>
      </c>
      <c r="B1014" t="s">
        <v>232</v>
      </c>
      <c r="C1014">
        <v>13</v>
      </c>
      <c r="D1014">
        <v>2</v>
      </c>
      <c r="E1014" t="s">
        <v>420</v>
      </c>
      <c r="F1014">
        <v>1</v>
      </c>
      <c r="G1014">
        <v>121</v>
      </c>
      <c r="H1014">
        <v>1000</v>
      </c>
      <c r="I1014" t="s">
        <v>487</v>
      </c>
      <c r="J1014">
        <v>0</v>
      </c>
      <c r="K1014">
        <v>57.63</v>
      </c>
      <c r="L1014">
        <v>11</v>
      </c>
      <c r="M1014">
        <v>10</v>
      </c>
      <c r="N1014">
        <v>23</v>
      </c>
      <c r="O1014" t="s">
        <v>450</v>
      </c>
      <c r="P1014">
        <v>1122</v>
      </c>
    </row>
    <row r="1015" spans="1:16" x14ac:dyDescent="0.25">
      <c r="A1015" t="s">
        <v>210</v>
      </c>
      <c r="B1015" t="s">
        <v>232</v>
      </c>
      <c r="C1015">
        <v>4.7</v>
      </c>
      <c r="D1015">
        <v>9</v>
      </c>
      <c r="E1015" t="s">
        <v>420</v>
      </c>
      <c r="F1015">
        <v>4</v>
      </c>
      <c r="G1015">
        <v>130</v>
      </c>
      <c r="H1015">
        <v>1000</v>
      </c>
      <c r="I1015" t="s">
        <v>63</v>
      </c>
      <c r="J1015">
        <v>0</v>
      </c>
      <c r="K1015">
        <v>58.12</v>
      </c>
      <c r="L1015">
        <v>13</v>
      </c>
      <c r="M1015">
        <v>9</v>
      </c>
      <c r="N1015">
        <v>23</v>
      </c>
      <c r="O1015" t="s">
        <v>450</v>
      </c>
      <c r="P1015">
        <v>1107</v>
      </c>
    </row>
    <row r="1016" spans="1:16" x14ac:dyDescent="0.25">
      <c r="A1016" t="s">
        <v>210</v>
      </c>
      <c r="B1016" t="s">
        <v>234</v>
      </c>
      <c r="C1016">
        <v>64</v>
      </c>
      <c r="D1016">
        <v>14</v>
      </c>
      <c r="E1016" t="s">
        <v>420</v>
      </c>
      <c r="F1016">
        <v>9</v>
      </c>
      <c r="G1016">
        <v>127</v>
      </c>
      <c r="H1016">
        <v>1200</v>
      </c>
      <c r="I1016" t="s">
        <v>63</v>
      </c>
      <c r="J1016">
        <v>1</v>
      </c>
      <c r="K1016">
        <v>10.11</v>
      </c>
      <c r="L1016">
        <v>14</v>
      </c>
      <c r="M1016">
        <v>9</v>
      </c>
      <c r="N1016">
        <v>25</v>
      </c>
      <c r="O1016" t="s">
        <v>518</v>
      </c>
      <c r="P1016">
        <v>1098</v>
      </c>
    </row>
    <row r="1017" spans="1:16" x14ac:dyDescent="0.25">
      <c r="A1017" t="s">
        <v>210</v>
      </c>
      <c r="B1017" t="s">
        <v>234</v>
      </c>
      <c r="C1017">
        <v>25</v>
      </c>
      <c r="D1017">
        <v>6</v>
      </c>
      <c r="E1017" t="s">
        <v>420</v>
      </c>
      <c r="F1017">
        <v>2</v>
      </c>
      <c r="G1017">
        <v>126</v>
      </c>
      <c r="H1017">
        <v>1200</v>
      </c>
      <c r="I1017" t="s">
        <v>63</v>
      </c>
      <c r="J1017">
        <v>1</v>
      </c>
      <c r="K1017">
        <v>10.1</v>
      </c>
      <c r="L1017">
        <v>28</v>
      </c>
      <c r="M1017">
        <v>6</v>
      </c>
      <c r="N1017">
        <v>25</v>
      </c>
      <c r="O1017" t="s">
        <v>518</v>
      </c>
      <c r="P1017">
        <v>1106</v>
      </c>
    </row>
    <row r="1018" spans="1:16" x14ac:dyDescent="0.25">
      <c r="A1018" t="s">
        <v>210</v>
      </c>
      <c r="B1018" t="s">
        <v>234</v>
      </c>
      <c r="C1018">
        <v>194</v>
      </c>
      <c r="D1018">
        <v>6</v>
      </c>
      <c r="E1018" t="s">
        <v>423</v>
      </c>
      <c r="F1018">
        <v>10</v>
      </c>
      <c r="G1018">
        <v>127</v>
      </c>
      <c r="H1018">
        <v>1200</v>
      </c>
      <c r="I1018" t="s">
        <v>63</v>
      </c>
      <c r="J1018">
        <v>1</v>
      </c>
      <c r="K1018">
        <v>9.9</v>
      </c>
      <c r="L1018">
        <v>25</v>
      </c>
      <c r="M1018">
        <v>5</v>
      </c>
      <c r="N1018">
        <v>25</v>
      </c>
      <c r="O1018" t="s">
        <v>434</v>
      </c>
      <c r="P1018">
        <v>1097</v>
      </c>
    </row>
    <row r="1019" spans="1:16" x14ac:dyDescent="0.25">
      <c r="A1019" t="s">
        <v>210</v>
      </c>
      <c r="B1019" t="s">
        <v>234</v>
      </c>
      <c r="C1019">
        <v>16</v>
      </c>
      <c r="D1019">
        <v>13</v>
      </c>
      <c r="E1019" t="s">
        <v>421</v>
      </c>
      <c r="F1019">
        <v>4</v>
      </c>
      <c r="G1019">
        <v>127</v>
      </c>
      <c r="H1019">
        <v>1200</v>
      </c>
      <c r="I1019" t="s">
        <v>63</v>
      </c>
      <c r="J1019">
        <v>1</v>
      </c>
      <c r="K1019">
        <v>10.95</v>
      </c>
      <c r="L1019">
        <v>6</v>
      </c>
      <c r="M1019">
        <v>4</v>
      </c>
      <c r="N1019">
        <v>25</v>
      </c>
      <c r="O1019" t="s">
        <v>506</v>
      </c>
      <c r="P1019">
        <v>1091</v>
      </c>
    </row>
    <row r="1020" spans="1:16" x14ac:dyDescent="0.25">
      <c r="A1020" t="s">
        <v>210</v>
      </c>
      <c r="B1020" t="s">
        <v>237</v>
      </c>
      <c r="C1020">
        <v>3.5</v>
      </c>
      <c r="D1020">
        <v>3</v>
      </c>
      <c r="E1020" t="s">
        <v>421</v>
      </c>
      <c r="F1020">
        <v>4</v>
      </c>
      <c r="G1020">
        <v>120</v>
      </c>
      <c r="H1020">
        <v>1000</v>
      </c>
      <c r="I1020" t="s">
        <v>101</v>
      </c>
      <c r="J1020">
        <v>0</v>
      </c>
      <c r="K1020">
        <v>57.11</v>
      </c>
      <c r="L1020">
        <v>9</v>
      </c>
      <c r="M1020">
        <v>7</v>
      </c>
      <c r="N1020">
        <v>25</v>
      </c>
      <c r="O1020" t="s">
        <v>450</v>
      </c>
      <c r="P1020">
        <v>1157</v>
      </c>
    </row>
    <row r="1021" spans="1:16" x14ac:dyDescent="0.25">
      <c r="A1021" t="s">
        <v>210</v>
      </c>
      <c r="B1021" t="s">
        <v>237</v>
      </c>
      <c r="C1021">
        <v>15</v>
      </c>
      <c r="D1021">
        <v>10</v>
      </c>
      <c r="E1021" t="s">
        <v>421</v>
      </c>
      <c r="F1021">
        <v>14</v>
      </c>
      <c r="G1021">
        <v>119</v>
      </c>
      <c r="H1021">
        <v>1200</v>
      </c>
      <c r="I1021" t="s">
        <v>58</v>
      </c>
      <c r="J1021">
        <v>1</v>
      </c>
      <c r="K1021">
        <v>10.86</v>
      </c>
      <c r="L1021">
        <v>28</v>
      </c>
      <c r="M1021">
        <v>6</v>
      </c>
      <c r="N1021">
        <v>25</v>
      </c>
      <c r="O1021" t="s">
        <v>518</v>
      </c>
      <c r="P1021">
        <v>1175</v>
      </c>
    </row>
    <row r="1022" spans="1:16" x14ac:dyDescent="0.25">
      <c r="A1022" t="s">
        <v>210</v>
      </c>
      <c r="B1022" t="s">
        <v>237</v>
      </c>
      <c r="C1022">
        <v>4.7</v>
      </c>
      <c r="D1022">
        <v>2</v>
      </c>
      <c r="E1022" t="s">
        <v>422</v>
      </c>
      <c r="F1022">
        <v>3</v>
      </c>
      <c r="G1022">
        <v>118</v>
      </c>
      <c r="H1022">
        <v>1000</v>
      </c>
      <c r="I1022" t="s">
        <v>101</v>
      </c>
      <c r="J1022">
        <v>0</v>
      </c>
      <c r="K1022">
        <v>57.06</v>
      </c>
      <c r="L1022">
        <v>11</v>
      </c>
      <c r="M1022">
        <v>6</v>
      </c>
      <c r="N1022">
        <v>25</v>
      </c>
      <c r="O1022" t="s">
        <v>455</v>
      </c>
      <c r="P1022">
        <v>1180</v>
      </c>
    </row>
    <row r="1023" spans="1:16" x14ac:dyDescent="0.25">
      <c r="A1023" t="s">
        <v>210</v>
      </c>
      <c r="B1023" t="s">
        <v>237</v>
      </c>
      <c r="C1023">
        <v>4.4000000000000004</v>
      </c>
      <c r="D1023">
        <v>7</v>
      </c>
      <c r="E1023" t="s">
        <v>420</v>
      </c>
      <c r="F1023">
        <v>8</v>
      </c>
      <c r="G1023">
        <v>120</v>
      </c>
      <c r="H1023">
        <v>1000</v>
      </c>
      <c r="I1023" t="s">
        <v>101</v>
      </c>
      <c r="J1023">
        <v>0</v>
      </c>
      <c r="K1023">
        <v>57.88</v>
      </c>
      <c r="L1023">
        <v>21</v>
      </c>
      <c r="M1023">
        <v>5</v>
      </c>
      <c r="N1023">
        <v>25</v>
      </c>
      <c r="O1023" t="s">
        <v>461</v>
      </c>
      <c r="P1023">
        <v>1175</v>
      </c>
    </row>
    <row r="1024" spans="1:16" x14ac:dyDescent="0.25">
      <c r="A1024" t="s">
        <v>210</v>
      </c>
      <c r="B1024" t="s">
        <v>237</v>
      </c>
      <c r="C1024">
        <v>3.4</v>
      </c>
      <c r="D1024">
        <v>1</v>
      </c>
      <c r="E1024" t="s">
        <v>420</v>
      </c>
      <c r="F1024">
        <v>1</v>
      </c>
      <c r="G1024">
        <v>127</v>
      </c>
      <c r="H1024">
        <v>1000</v>
      </c>
      <c r="I1024" t="s">
        <v>101</v>
      </c>
      <c r="J1024">
        <v>0</v>
      </c>
      <c r="K1024">
        <v>57.17</v>
      </c>
      <c r="L1024">
        <v>7</v>
      </c>
      <c r="M1024">
        <v>5</v>
      </c>
      <c r="N1024">
        <v>25</v>
      </c>
      <c r="O1024" t="s">
        <v>450</v>
      </c>
      <c r="P1024">
        <v>1172</v>
      </c>
    </row>
    <row r="1025" spans="1:16" x14ac:dyDescent="0.25">
      <c r="A1025" t="s">
        <v>210</v>
      </c>
      <c r="B1025" t="s">
        <v>237</v>
      </c>
      <c r="C1025">
        <v>6.3</v>
      </c>
      <c r="D1025">
        <v>1</v>
      </c>
      <c r="E1025" t="s">
        <v>421</v>
      </c>
      <c r="F1025">
        <v>4</v>
      </c>
      <c r="G1025">
        <v>125</v>
      </c>
      <c r="H1025">
        <v>1000</v>
      </c>
      <c r="I1025" t="s">
        <v>101</v>
      </c>
      <c r="J1025">
        <v>0</v>
      </c>
      <c r="K1025">
        <v>56.9</v>
      </c>
      <c r="L1025">
        <v>16</v>
      </c>
      <c r="M1025">
        <v>4</v>
      </c>
      <c r="N1025">
        <v>25</v>
      </c>
      <c r="O1025" t="s">
        <v>455</v>
      </c>
      <c r="P1025">
        <v>1170</v>
      </c>
    </row>
    <row r="1026" spans="1:16" x14ac:dyDescent="0.25">
      <c r="A1026" t="s">
        <v>210</v>
      </c>
      <c r="B1026" t="s">
        <v>237</v>
      </c>
      <c r="C1026">
        <v>12</v>
      </c>
      <c r="D1026">
        <v>6</v>
      </c>
      <c r="E1026" t="s">
        <v>421</v>
      </c>
      <c r="F1026">
        <v>7</v>
      </c>
      <c r="G1026">
        <v>127</v>
      </c>
      <c r="H1026">
        <v>1200</v>
      </c>
      <c r="I1026" t="s">
        <v>471</v>
      </c>
      <c r="J1026">
        <v>1</v>
      </c>
      <c r="K1026">
        <v>10.11</v>
      </c>
      <c r="L1026">
        <v>26</v>
      </c>
      <c r="M1026">
        <v>3</v>
      </c>
      <c r="N1026">
        <v>25</v>
      </c>
      <c r="O1026" t="s">
        <v>467</v>
      </c>
      <c r="P1026">
        <v>1168</v>
      </c>
    </row>
    <row r="1027" spans="1:16" x14ac:dyDescent="0.25">
      <c r="A1027" t="s">
        <v>210</v>
      </c>
      <c r="B1027" t="s">
        <v>237</v>
      </c>
      <c r="C1027">
        <v>14</v>
      </c>
      <c r="D1027">
        <v>8</v>
      </c>
      <c r="E1027" t="s">
        <v>423</v>
      </c>
      <c r="F1027">
        <v>11</v>
      </c>
      <c r="G1027">
        <v>130</v>
      </c>
      <c r="H1027">
        <v>1000</v>
      </c>
      <c r="I1027" t="s">
        <v>34</v>
      </c>
      <c r="J1027">
        <v>0</v>
      </c>
      <c r="K1027">
        <v>57.55</v>
      </c>
      <c r="L1027">
        <v>12</v>
      </c>
      <c r="M1027">
        <v>3</v>
      </c>
      <c r="N1027">
        <v>25</v>
      </c>
      <c r="O1027" t="s">
        <v>450</v>
      </c>
      <c r="P1027">
        <v>1167</v>
      </c>
    </row>
    <row r="1028" spans="1:16" x14ac:dyDescent="0.25">
      <c r="A1028" t="s">
        <v>210</v>
      </c>
      <c r="B1028" t="s">
        <v>237</v>
      </c>
      <c r="C1028">
        <v>10</v>
      </c>
      <c r="D1028">
        <v>8</v>
      </c>
      <c r="E1028" t="s">
        <v>420</v>
      </c>
      <c r="F1028">
        <v>10</v>
      </c>
      <c r="G1028">
        <v>130</v>
      </c>
      <c r="H1028">
        <v>1200</v>
      </c>
      <c r="I1028" t="s">
        <v>93</v>
      </c>
      <c r="J1028">
        <v>1</v>
      </c>
      <c r="K1028">
        <v>12.23</v>
      </c>
      <c r="L1028">
        <v>12</v>
      </c>
      <c r="M1028">
        <v>2</v>
      </c>
      <c r="N1028">
        <v>25</v>
      </c>
      <c r="O1028" t="s">
        <v>467</v>
      </c>
      <c r="P1028">
        <v>1162</v>
      </c>
    </row>
    <row r="1029" spans="1:16" x14ac:dyDescent="0.25">
      <c r="A1029" t="s">
        <v>210</v>
      </c>
      <c r="B1029" t="s">
        <v>237</v>
      </c>
      <c r="C1029">
        <v>15</v>
      </c>
      <c r="D1029">
        <v>3</v>
      </c>
      <c r="E1029" t="s">
        <v>422</v>
      </c>
      <c r="F1029">
        <v>1</v>
      </c>
      <c r="G1029">
        <v>131</v>
      </c>
      <c r="H1029">
        <v>1000</v>
      </c>
      <c r="I1029" t="s">
        <v>34</v>
      </c>
      <c r="J1029">
        <v>0</v>
      </c>
      <c r="K1029">
        <v>57.46</v>
      </c>
      <c r="L1029">
        <v>22</v>
      </c>
      <c r="M1029">
        <v>1</v>
      </c>
      <c r="N1029">
        <v>25</v>
      </c>
      <c r="O1029" t="s">
        <v>461</v>
      </c>
      <c r="P1029">
        <v>1154</v>
      </c>
    </row>
    <row r="1030" spans="1:16" x14ac:dyDescent="0.25">
      <c r="A1030" t="s">
        <v>210</v>
      </c>
      <c r="B1030" t="s">
        <v>237</v>
      </c>
      <c r="C1030">
        <v>53</v>
      </c>
      <c r="D1030">
        <v>11</v>
      </c>
      <c r="E1030" t="s">
        <v>420</v>
      </c>
      <c r="F1030">
        <v>12</v>
      </c>
      <c r="G1030">
        <v>133</v>
      </c>
      <c r="H1030">
        <v>1200</v>
      </c>
      <c r="I1030" t="s">
        <v>34</v>
      </c>
      <c r="J1030">
        <v>1</v>
      </c>
      <c r="K1030">
        <v>10.58</v>
      </c>
      <c r="L1030">
        <v>5</v>
      </c>
      <c r="M1030">
        <v>1</v>
      </c>
      <c r="N1030">
        <v>25</v>
      </c>
      <c r="O1030" t="s">
        <v>441</v>
      </c>
      <c r="P1030">
        <v>1155</v>
      </c>
    </row>
    <row r="1031" spans="1:16" x14ac:dyDescent="0.25">
      <c r="A1031" t="s">
        <v>210</v>
      </c>
      <c r="B1031" t="s">
        <v>237</v>
      </c>
      <c r="C1031">
        <v>49</v>
      </c>
      <c r="D1031">
        <v>9</v>
      </c>
      <c r="E1031" t="s">
        <v>420</v>
      </c>
      <c r="F1031">
        <v>10</v>
      </c>
      <c r="G1031">
        <v>117</v>
      </c>
      <c r="H1031">
        <v>1200</v>
      </c>
      <c r="I1031" t="s">
        <v>389</v>
      </c>
      <c r="J1031">
        <v>1</v>
      </c>
      <c r="K1031">
        <v>9.89</v>
      </c>
      <c r="L1031">
        <v>18</v>
      </c>
      <c r="M1031">
        <v>12</v>
      </c>
      <c r="N1031">
        <v>24</v>
      </c>
      <c r="O1031" t="s">
        <v>467</v>
      </c>
      <c r="P1031">
        <v>1154</v>
      </c>
    </row>
    <row r="1032" spans="1:16" x14ac:dyDescent="0.25">
      <c r="A1032" t="s">
        <v>210</v>
      </c>
      <c r="B1032" t="s">
        <v>237</v>
      </c>
      <c r="C1032">
        <v>136</v>
      </c>
      <c r="D1032">
        <v>14</v>
      </c>
      <c r="E1032" t="s">
        <v>421</v>
      </c>
      <c r="F1032">
        <v>6</v>
      </c>
      <c r="G1032">
        <v>120</v>
      </c>
      <c r="H1032">
        <v>1200</v>
      </c>
      <c r="I1032" t="s">
        <v>398</v>
      </c>
      <c r="J1032">
        <v>1</v>
      </c>
      <c r="K1032">
        <v>11.27</v>
      </c>
      <c r="L1032">
        <v>8</v>
      </c>
      <c r="M1032">
        <v>12</v>
      </c>
      <c r="N1032">
        <v>24</v>
      </c>
      <c r="O1032" t="s">
        <v>434</v>
      </c>
      <c r="P1032">
        <v>1163</v>
      </c>
    </row>
    <row r="1033" spans="1:16" x14ac:dyDescent="0.25">
      <c r="A1033" t="s">
        <v>210</v>
      </c>
      <c r="B1033" t="s">
        <v>237</v>
      </c>
      <c r="C1033">
        <v>93</v>
      </c>
      <c r="D1033">
        <v>10</v>
      </c>
      <c r="E1033" t="s">
        <v>423</v>
      </c>
      <c r="F1033">
        <v>10</v>
      </c>
      <c r="G1033">
        <v>122</v>
      </c>
      <c r="H1033">
        <v>1200</v>
      </c>
      <c r="I1033" t="s">
        <v>53</v>
      </c>
      <c r="J1033">
        <v>1</v>
      </c>
      <c r="K1033">
        <v>10.24</v>
      </c>
      <c r="L1033">
        <v>17</v>
      </c>
      <c r="M1033">
        <v>11</v>
      </c>
      <c r="N1033">
        <v>24</v>
      </c>
      <c r="O1033" t="s">
        <v>506</v>
      </c>
      <c r="P1033">
        <v>1166</v>
      </c>
    </row>
    <row r="1034" spans="1:16" x14ac:dyDescent="0.25">
      <c r="A1034" t="s">
        <v>210</v>
      </c>
      <c r="B1034" t="s">
        <v>237</v>
      </c>
      <c r="C1034" t="s">
        <v>546</v>
      </c>
      <c r="D1034" t="s">
        <v>720</v>
      </c>
      <c r="F1034" t="s">
        <v>546</v>
      </c>
      <c r="G1034">
        <v>122</v>
      </c>
      <c r="H1034">
        <v>1200</v>
      </c>
      <c r="I1034" t="s">
        <v>471</v>
      </c>
      <c r="J1034" t="s">
        <v>546</v>
      </c>
      <c r="L1034">
        <v>27</v>
      </c>
      <c r="M1034">
        <v>10</v>
      </c>
      <c r="N1034">
        <v>24</v>
      </c>
      <c r="O1034" t="s">
        <v>461</v>
      </c>
      <c r="P1034" t="s">
        <v>546</v>
      </c>
    </row>
    <row r="1035" spans="1:16" x14ac:dyDescent="0.25">
      <c r="A1035" t="s">
        <v>210</v>
      </c>
      <c r="B1035" t="s">
        <v>237</v>
      </c>
      <c r="C1035">
        <v>22</v>
      </c>
      <c r="D1035">
        <v>8</v>
      </c>
      <c r="E1035" t="s">
        <v>422</v>
      </c>
      <c r="F1035">
        <v>5</v>
      </c>
      <c r="G1035">
        <v>126</v>
      </c>
      <c r="H1035">
        <v>1200</v>
      </c>
      <c r="I1035" t="s">
        <v>34</v>
      </c>
      <c r="J1035">
        <v>1</v>
      </c>
      <c r="K1035">
        <v>10.039999999999999</v>
      </c>
      <c r="L1035">
        <v>28</v>
      </c>
      <c r="M1035">
        <v>9</v>
      </c>
      <c r="N1035">
        <v>24</v>
      </c>
      <c r="O1035" t="s">
        <v>467</v>
      </c>
      <c r="P1035">
        <v>1163</v>
      </c>
    </row>
    <row r="1036" spans="1:16" x14ac:dyDescent="0.25">
      <c r="A1036" t="s">
        <v>210</v>
      </c>
      <c r="B1036" t="s">
        <v>237</v>
      </c>
      <c r="C1036">
        <v>30</v>
      </c>
      <c r="D1036">
        <v>8</v>
      </c>
      <c r="E1036" t="s">
        <v>421</v>
      </c>
      <c r="F1036">
        <v>3</v>
      </c>
      <c r="G1036">
        <v>123</v>
      </c>
      <c r="H1036">
        <v>1200</v>
      </c>
      <c r="I1036" t="s">
        <v>471</v>
      </c>
      <c r="J1036">
        <v>1</v>
      </c>
      <c r="K1036">
        <v>9.6199999999999992</v>
      </c>
      <c r="L1036">
        <v>8</v>
      </c>
      <c r="M1036">
        <v>9</v>
      </c>
      <c r="N1036">
        <v>24</v>
      </c>
      <c r="O1036" t="s">
        <v>434</v>
      </c>
      <c r="P1036">
        <v>1156</v>
      </c>
    </row>
    <row r="1037" spans="1:16" x14ac:dyDescent="0.25">
      <c r="A1037" t="s">
        <v>210</v>
      </c>
      <c r="B1037" t="s">
        <v>237</v>
      </c>
      <c r="C1037">
        <v>139</v>
      </c>
      <c r="D1037">
        <v>12</v>
      </c>
      <c r="E1037" t="s">
        <v>423</v>
      </c>
      <c r="F1037">
        <v>7</v>
      </c>
      <c r="G1037">
        <v>127</v>
      </c>
      <c r="H1037">
        <v>1200</v>
      </c>
      <c r="I1037" t="s">
        <v>471</v>
      </c>
      <c r="J1037">
        <v>1</v>
      </c>
      <c r="K1037">
        <v>10.09</v>
      </c>
      <c r="L1037">
        <v>1</v>
      </c>
      <c r="M1037">
        <v>7</v>
      </c>
      <c r="N1037">
        <v>24</v>
      </c>
      <c r="O1037" t="s">
        <v>518</v>
      </c>
      <c r="P1037">
        <v>1118</v>
      </c>
    </row>
    <row r="1038" spans="1:16" x14ac:dyDescent="0.25">
      <c r="A1038" t="s">
        <v>210</v>
      </c>
      <c r="B1038" t="s">
        <v>237</v>
      </c>
      <c r="C1038">
        <v>80</v>
      </c>
      <c r="D1038">
        <v>14</v>
      </c>
      <c r="E1038" t="s">
        <v>421</v>
      </c>
      <c r="F1038">
        <v>8</v>
      </c>
      <c r="G1038">
        <v>127</v>
      </c>
      <c r="H1038">
        <v>1000</v>
      </c>
      <c r="I1038" t="s">
        <v>116</v>
      </c>
      <c r="J1038">
        <v>0</v>
      </c>
      <c r="K1038">
        <v>58.78</v>
      </c>
      <c r="L1038">
        <v>8</v>
      </c>
      <c r="M1038">
        <v>6</v>
      </c>
      <c r="N1038">
        <v>24</v>
      </c>
      <c r="O1038" t="s">
        <v>429</v>
      </c>
      <c r="P1038">
        <v>1145</v>
      </c>
    </row>
    <row r="1039" spans="1:16" x14ac:dyDescent="0.25">
      <c r="A1039" t="s">
        <v>210</v>
      </c>
      <c r="B1039" t="s">
        <v>240</v>
      </c>
      <c r="C1039">
        <v>5.8</v>
      </c>
      <c r="D1039">
        <v>8</v>
      </c>
      <c r="E1039" t="s">
        <v>422</v>
      </c>
      <c r="F1039">
        <v>4</v>
      </c>
      <c r="G1039">
        <v>121</v>
      </c>
      <c r="H1039">
        <v>1000</v>
      </c>
      <c r="I1039" t="s">
        <v>34</v>
      </c>
      <c r="J1039">
        <v>0</v>
      </c>
      <c r="K1039">
        <v>57.87</v>
      </c>
      <c r="L1039">
        <v>10</v>
      </c>
      <c r="M1039">
        <v>9</v>
      </c>
      <c r="N1039">
        <v>25</v>
      </c>
      <c r="O1039" t="s">
        <v>450</v>
      </c>
      <c r="P1039">
        <v>1018</v>
      </c>
    </row>
    <row r="1040" spans="1:16" x14ac:dyDescent="0.25">
      <c r="A1040" t="s">
        <v>210</v>
      </c>
      <c r="B1040" t="s">
        <v>240</v>
      </c>
      <c r="C1040">
        <v>9.3000000000000007</v>
      </c>
      <c r="D1040">
        <v>5</v>
      </c>
      <c r="E1040" t="s">
        <v>423</v>
      </c>
      <c r="F1040">
        <v>12</v>
      </c>
      <c r="G1040">
        <v>122</v>
      </c>
      <c r="H1040">
        <v>1000</v>
      </c>
      <c r="I1040" t="s">
        <v>19</v>
      </c>
      <c r="J1040">
        <v>0</v>
      </c>
      <c r="K1040">
        <v>57.33</v>
      </c>
      <c r="L1040">
        <v>9</v>
      </c>
      <c r="M1040">
        <v>7</v>
      </c>
      <c r="N1040">
        <v>25</v>
      </c>
      <c r="O1040" t="s">
        <v>450</v>
      </c>
      <c r="P1040">
        <v>1031</v>
      </c>
    </row>
    <row r="1041" spans="1:16" x14ac:dyDescent="0.25">
      <c r="A1041" t="s">
        <v>210</v>
      </c>
      <c r="B1041" t="s">
        <v>240</v>
      </c>
      <c r="C1041">
        <v>75</v>
      </c>
      <c r="D1041">
        <v>3</v>
      </c>
      <c r="E1041" t="s">
        <v>422</v>
      </c>
      <c r="F1041">
        <v>5</v>
      </c>
      <c r="G1041">
        <v>121</v>
      </c>
      <c r="H1041">
        <v>1000</v>
      </c>
      <c r="I1041" t="s">
        <v>34</v>
      </c>
      <c r="J1041">
        <v>0</v>
      </c>
      <c r="K1041">
        <v>57.2</v>
      </c>
      <c r="L1041">
        <v>11</v>
      </c>
      <c r="M1041">
        <v>6</v>
      </c>
      <c r="N1041">
        <v>25</v>
      </c>
      <c r="O1041" t="s">
        <v>455</v>
      </c>
      <c r="P1041">
        <v>1018</v>
      </c>
    </row>
    <row r="1042" spans="1:16" x14ac:dyDescent="0.25">
      <c r="A1042" t="s">
        <v>210</v>
      </c>
      <c r="B1042" t="s">
        <v>240</v>
      </c>
      <c r="C1042">
        <v>113</v>
      </c>
      <c r="D1042">
        <v>10</v>
      </c>
      <c r="E1042" t="s">
        <v>423</v>
      </c>
      <c r="F1042">
        <v>11</v>
      </c>
      <c r="G1042">
        <v>125</v>
      </c>
      <c r="H1042">
        <v>1000</v>
      </c>
      <c r="I1042" t="s">
        <v>34</v>
      </c>
      <c r="J1042">
        <v>0</v>
      </c>
      <c r="K1042">
        <v>58.2</v>
      </c>
      <c r="L1042">
        <v>21</v>
      </c>
      <c r="M1042">
        <v>5</v>
      </c>
      <c r="N1042">
        <v>25</v>
      </c>
      <c r="O1042" t="s">
        <v>461</v>
      </c>
      <c r="P1042">
        <v>1018</v>
      </c>
    </row>
    <row r="1043" spans="1:16" x14ac:dyDescent="0.25">
      <c r="A1043" t="s">
        <v>210</v>
      </c>
      <c r="B1043" t="s">
        <v>240</v>
      </c>
      <c r="C1043">
        <v>146</v>
      </c>
      <c r="D1043">
        <v>8</v>
      </c>
      <c r="E1043" t="s">
        <v>422</v>
      </c>
      <c r="F1043">
        <v>7</v>
      </c>
      <c r="G1043">
        <v>128</v>
      </c>
      <c r="H1043">
        <v>1000</v>
      </c>
      <c r="I1043" t="s">
        <v>34</v>
      </c>
      <c r="J1043">
        <v>0</v>
      </c>
      <c r="K1043">
        <v>57.7</v>
      </c>
      <c r="L1043">
        <v>23</v>
      </c>
      <c r="M1043">
        <v>4</v>
      </c>
      <c r="N1043">
        <v>25</v>
      </c>
      <c r="O1043" t="s">
        <v>461</v>
      </c>
      <c r="P1043">
        <v>1039</v>
      </c>
    </row>
    <row r="1044" spans="1:16" x14ac:dyDescent="0.25">
      <c r="A1044" t="s">
        <v>210</v>
      </c>
      <c r="B1044" t="s">
        <v>240</v>
      </c>
      <c r="C1044">
        <v>175</v>
      </c>
      <c r="D1044">
        <v>14</v>
      </c>
      <c r="E1044" t="s">
        <v>423</v>
      </c>
      <c r="F1044">
        <v>10</v>
      </c>
      <c r="G1044">
        <v>127</v>
      </c>
      <c r="H1044">
        <v>1200</v>
      </c>
      <c r="I1044" t="s">
        <v>34</v>
      </c>
      <c r="J1044">
        <v>1</v>
      </c>
      <c r="K1044">
        <v>9.66</v>
      </c>
      <c r="L1044">
        <v>23</v>
      </c>
      <c r="M1044">
        <v>3</v>
      </c>
      <c r="N1044">
        <v>25</v>
      </c>
      <c r="O1044" t="s">
        <v>434</v>
      </c>
      <c r="P1044">
        <v>1038</v>
      </c>
    </row>
    <row r="1045" spans="1:16" x14ac:dyDescent="0.25">
      <c r="A1045" t="s">
        <v>210</v>
      </c>
      <c r="B1045" t="s">
        <v>240</v>
      </c>
      <c r="C1045">
        <v>39</v>
      </c>
      <c r="D1045">
        <v>12</v>
      </c>
      <c r="E1045" t="s">
        <v>422</v>
      </c>
      <c r="F1045">
        <v>5</v>
      </c>
      <c r="G1045">
        <v>128</v>
      </c>
      <c r="H1045">
        <v>1000</v>
      </c>
      <c r="I1045" t="s">
        <v>29</v>
      </c>
      <c r="J1045">
        <v>0</v>
      </c>
      <c r="K1045">
        <v>57.37</v>
      </c>
      <c r="L1045">
        <v>2</v>
      </c>
      <c r="M1045">
        <v>3</v>
      </c>
      <c r="N1045">
        <v>25</v>
      </c>
      <c r="O1045" t="s">
        <v>518</v>
      </c>
      <c r="P1045">
        <v>1043</v>
      </c>
    </row>
    <row r="1046" spans="1:16" x14ac:dyDescent="0.25">
      <c r="A1046" t="s">
        <v>210</v>
      </c>
      <c r="B1046" t="s">
        <v>243</v>
      </c>
      <c r="C1046">
        <v>24</v>
      </c>
      <c r="D1046">
        <v>9</v>
      </c>
      <c r="E1046" t="s">
        <v>422</v>
      </c>
      <c r="F1046">
        <v>12</v>
      </c>
      <c r="G1046">
        <v>119</v>
      </c>
      <c r="H1046">
        <v>1200</v>
      </c>
      <c r="I1046" t="s">
        <v>693</v>
      </c>
      <c r="J1046">
        <v>1</v>
      </c>
      <c r="K1046">
        <v>10.82</v>
      </c>
      <c r="L1046">
        <v>25</v>
      </c>
      <c r="M1046">
        <v>6</v>
      </c>
      <c r="N1046">
        <v>25</v>
      </c>
      <c r="O1046" t="s">
        <v>461</v>
      </c>
      <c r="P1046">
        <v>1071</v>
      </c>
    </row>
    <row r="1047" spans="1:16" x14ac:dyDescent="0.25">
      <c r="A1047" t="s">
        <v>210</v>
      </c>
      <c r="B1047" t="s">
        <v>243</v>
      </c>
      <c r="C1047">
        <v>6.9</v>
      </c>
      <c r="D1047">
        <v>11</v>
      </c>
      <c r="E1047" t="s">
        <v>421</v>
      </c>
      <c r="F1047">
        <v>3</v>
      </c>
      <c r="G1047">
        <v>122</v>
      </c>
      <c r="H1047">
        <v>1200</v>
      </c>
      <c r="I1047" t="s">
        <v>121</v>
      </c>
      <c r="J1047">
        <v>1</v>
      </c>
      <c r="K1047">
        <v>12.1</v>
      </c>
      <c r="L1047">
        <v>4</v>
      </c>
      <c r="M1047">
        <v>6</v>
      </c>
      <c r="N1047">
        <v>25</v>
      </c>
      <c r="O1047" t="s">
        <v>450</v>
      </c>
      <c r="P1047">
        <v>1082</v>
      </c>
    </row>
    <row r="1048" spans="1:16" x14ac:dyDescent="0.25">
      <c r="A1048" t="s">
        <v>210</v>
      </c>
      <c r="B1048" t="s">
        <v>243</v>
      </c>
      <c r="C1048">
        <v>7.3</v>
      </c>
      <c r="D1048">
        <v>7</v>
      </c>
      <c r="E1048" t="s">
        <v>423</v>
      </c>
      <c r="F1048">
        <v>7</v>
      </c>
      <c r="G1048">
        <v>123</v>
      </c>
      <c r="H1048">
        <v>1200</v>
      </c>
      <c r="I1048" t="s">
        <v>53</v>
      </c>
      <c r="J1048">
        <v>1</v>
      </c>
      <c r="K1048">
        <v>11.04</v>
      </c>
      <c r="L1048">
        <v>7</v>
      </c>
      <c r="M1048">
        <v>5</v>
      </c>
      <c r="N1048">
        <v>25</v>
      </c>
      <c r="O1048" t="s">
        <v>450</v>
      </c>
      <c r="P1048">
        <v>1073</v>
      </c>
    </row>
    <row r="1049" spans="1:16" x14ac:dyDescent="0.25">
      <c r="A1049" t="s">
        <v>210</v>
      </c>
      <c r="B1049" t="s">
        <v>243</v>
      </c>
      <c r="C1049">
        <v>3.2</v>
      </c>
      <c r="D1049">
        <v>2</v>
      </c>
      <c r="E1049" t="s">
        <v>420</v>
      </c>
      <c r="F1049">
        <v>1</v>
      </c>
      <c r="G1049">
        <v>122</v>
      </c>
      <c r="H1049">
        <v>1200</v>
      </c>
      <c r="I1049" t="s">
        <v>53</v>
      </c>
      <c r="J1049">
        <v>1</v>
      </c>
      <c r="K1049">
        <v>10.16</v>
      </c>
      <c r="L1049">
        <v>9</v>
      </c>
      <c r="M1049">
        <v>4</v>
      </c>
      <c r="N1049">
        <v>25</v>
      </c>
      <c r="O1049" t="s">
        <v>450</v>
      </c>
      <c r="P1049">
        <v>1075</v>
      </c>
    </row>
    <row r="1050" spans="1:16" x14ac:dyDescent="0.25">
      <c r="A1050" t="s">
        <v>210</v>
      </c>
      <c r="B1050" t="s">
        <v>243</v>
      </c>
      <c r="C1050">
        <v>12</v>
      </c>
      <c r="D1050">
        <v>4</v>
      </c>
      <c r="E1050" t="s">
        <v>422</v>
      </c>
      <c r="F1050">
        <v>11</v>
      </c>
      <c r="G1050">
        <v>122</v>
      </c>
      <c r="H1050">
        <v>1200</v>
      </c>
      <c r="I1050" t="s">
        <v>53</v>
      </c>
      <c r="J1050">
        <v>1</v>
      </c>
      <c r="K1050">
        <v>9.9499999999999993</v>
      </c>
      <c r="L1050">
        <v>19</v>
      </c>
      <c r="M1050">
        <v>3</v>
      </c>
      <c r="N1050">
        <v>25</v>
      </c>
      <c r="O1050" t="s">
        <v>455</v>
      </c>
      <c r="P1050">
        <v>1069</v>
      </c>
    </row>
    <row r="1051" spans="1:16" x14ac:dyDescent="0.25">
      <c r="A1051" t="s">
        <v>210</v>
      </c>
      <c r="B1051" t="s">
        <v>243</v>
      </c>
      <c r="C1051">
        <v>8</v>
      </c>
      <c r="D1051">
        <v>2</v>
      </c>
      <c r="E1051" t="s">
        <v>421</v>
      </c>
      <c r="F1051">
        <v>4</v>
      </c>
      <c r="G1051">
        <v>123</v>
      </c>
      <c r="H1051">
        <v>1200</v>
      </c>
      <c r="I1051" t="s">
        <v>53</v>
      </c>
      <c r="J1051">
        <v>1</v>
      </c>
      <c r="K1051">
        <v>10.029999999999999</v>
      </c>
      <c r="L1051">
        <v>26</v>
      </c>
      <c r="M1051">
        <v>2</v>
      </c>
      <c r="N1051">
        <v>25</v>
      </c>
      <c r="O1051" t="s">
        <v>461</v>
      </c>
      <c r="P1051">
        <v>1077</v>
      </c>
    </row>
    <row r="1052" spans="1:16" x14ac:dyDescent="0.25">
      <c r="A1052" t="s">
        <v>210</v>
      </c>
      <c r="B1052" t="s">
        <v>243</v>
      </c>
      <c r="C1052">
        <v>25</v>
      </c>
      <c r="D1052">
        <v>2</v>
      </c>
      <c r="E1052" t="s">
        <v>422</v>
      </c>
      <c r="F1052">
        <v>1</v>
      </c>
      <c r="G1052">
        <v>118</v>
      </c>
      <c r="H1052">
        <v>1200</v>
      </c>
      <c r="I1052" t="s">
        <v>121</v>
      </c>
      <c r="J1052">
        <v>1</v>
      </c>
      <c r="K1052">
        <v>10.09</v>
      </c>
      <c r="L1052">
        <v>5</v>
      </c>
      <c r="M1052">
        <v>2</v>
      </c>
      <c r="N1052">
        <v>25</v>
      </c>
      <c r="O1052" t="s">
        <v>450</v>
      </c>
      <c r="P1052">
        <v>1072</v>
      </c>
    </row>
    <row r="1053" spans="1:16" x14ac:dyDescent="0.25">
      <c r="A1053" t="s">
        <v>210</v>
      </c>
      <c r="B1053" t="s">
        <v>243</v>
      </c>
      <c r="C1053">
        <v>9.5</v>
      </c>
      <c r="D1053">
        <v>11</v>
      </c>
      <c r="E1053" t="s">
        <v>421</v>
      </c>
      <c r="F1053">
        <v>2</v>
      </c>
      <c r="G1053">
        <v>120</v>
      </c>
      <c r="H1053">
        <v>1200</v>
      </c>
      <c r="I1053" t="s">
        <v>471</v>
      </c>
      <c r="J1053">
        <v>1</v>
      </c>
      <c r="K1053">
        <v>10.7</v>
      </c>
      <c r="L1053">
        <v>15</v>
      </c>
      <c r="M1053">
        <v>1</v>
      </c>
      <c r="N1053">
        <v>25</v>
      </c>
      <c r="O1053" t="s">
        <v>455</v>
      </c>
      <c r="P1053">
        <v>1073</v>
      </c>
    </row>
    <row r="1054" spans="1:16" x14ac:dyDescent="0.25">
      <c r="A1054" t="s">
        <v>210</v>
      </c>
      <c r="B1054" t="s">
        <v>243</v>
      </c>
      <c r="C1054">
        <v>14</v>
      </c>
      <c r="D1054">
        <v>11</v>
      </c>
      <c r="E1054" t="s">
        <v>422</v>
      </c>
      <c r="F1054">
        <v>9</v>
      </c>
      <c r="G1054">
        <v>122</v>
      </c>
      <c r="H1054">
        <v>1200</v>
      </c>
      <c r="I1054" t="s">
        <v>121</v>
      </c>
      <c r="J1054">
        <v>1</v>
      </c>
      <c r="K1054">
        <v>10.130000000000001</v>
      </c>
      <c r="L1054">
        <v>29</v>
      </c>
      <c r="M1054">
        <v>12</v>
      </c>
      <c r="N1054">
        <v>24</v>
      </c>
      <c r="O1054" t="s">
        <v>506</v>
      </c>
      <c r="P1054">
        <v>1077</v>
      </c>
    </row>
    <row r="1055" spans="1:16" x14ac:dyDescent="0.25">
      <c r="A1055" t="s">
        <v>210</v>
      </c>
      <c r="B1055" t="s">
        <v>243</v>
      </c>
      <c r="C1055">
        <v>20</v>
      </c>
      <c r="D1055">
        <v>4</v>
      </c>
      <c r="E1055" t="s">
        <v>421</v>
      </c>
      <c r="F1055">
        <v>5</v>
      </c>
      <c r="G1055">
        <v>122</v>
      </c>
      <c r="H1055">
        <v>1200</v>
      </c>
      <c r="I1055" t="s">
        <v>471</v>
      </c>
      <c r="J1055">
        <v>1</v>
      </c>
      <c r="K1055">
        <v>10.38</v>
      </c>
      <c r="L1055">
        <v>27</v>
      </c>
      <c r="M1055">
        <v>11</v>
      </c>
      <c r="N1055">
        <v>24</v>
      </c>
      <c r="O1055" t="s">
        <v>445</v>
      </c>
      <c r="P1055">
        <v>1068</v>
      </c>
    </row>
    <row r="1056" spans="1:16" x14ac:dyDescent="0.25">
      <c r="A1056" t="s">
        <v>210</v>
      </c>
      <c r="B1056" t="s">
        <v>243</v>
      </c>
      <c r="C1056">
        <v>98</v>
      </c>
      <c r="D1056">
        <v>8</v>
      </c>
      <c r="E1056" t="s">
        <v>421</v>
      </c>
      <c r="F1056">
        <v>9</v>
      </c>
      <c r="G1056">
        <v>128</v>
      </c>
      <c r="H1056">
        <v>1200</v>
      </c>
      <c r="I1056" t="s">
        <v>471</v>
      </c>
      <c r="J1056">
        <v>1</v>
      </c>
      <c r="K1056">
        <v>10.41</v>
      </c>
      <c r="L1056">
        <v>1</v>
      </c>
      <c r="M1056">
        <v>10</v>
      </c>
      <c r="N1056">
        <v>24</v>
      </c>
      <c r="O1056" t="s">
        <v>441</v>
      </c>
      <c r="P1056">
        <v>1056</v>
      </c>
    </row>
    <row r="1057" spans="1:16" x14ac:dyDescent="0.25">
      <c r="A1057" t="s">
        <v>210</v>
      </c>
      <c r="B1057" t="s">
        <v>243</v>
      </c>
      <c r="C1057">
        <v>90</v>
      </c>
      <c r="D1057">
        <v>10</v>
      </c>
      <c r="E1057" t="s">
        <v>421</v>
      </c>
      <c r="F1057">
        <v>9</v>
      </c>
      <c r="G1057">
        <v>121</v>
      </c>
      <c r="H1057">
        <v>1200</v>
      </c>
      <c r="I1057" t="s">
        <v>53</v>
      </c>
      <c r="J1057">
        <v>1</v>
      </c>
      <c r="K1057">
        <v>10.46</v>
      </c>
      <c r="L1057">
        <v>6</v>
      </c>
      <c r="M1057">
        <v>7</v>
      </c>
      <c r="N1057">
        <v>24</v>
      </c>
      <c r="O1057" t="s">
        <v>429</v>
      </c>
      <c r="P1057">
        <v>1105</v>
      </c>
    </row>
    <row r="1058" spans="1:16" x14ac:dyDescent="0.25">
      <c r="A1058" t="s">
        <v>210</v>
      </c>
      <c r="B1058" t="s">
        <v>2308</v>
      </c>
      <c r="C1058">
        <v>20</v>
      </c>
      <c r="D1058">
        <v>6</v>
      </c>
      <c r="E1058" t="s">
        <v>422</v>
      </c>
      <c r="F1058">
        <v>8</v>
      </c>
      <c r="G1058">
        <v>126</v>
      </c>
      <c r="H1058">
        <v>1000</v>
      </c>
      <c r="I1058" t="s">
        <v>53</v>
      </c>
      <c r="J1058">
        <v>0</v>
      </c>
      <c r="K1058">
        <v>57.38</v>
      </c>
      <c r="L1058">
        <v>9</v>
      </c>
      <c r="M1058">
        <v>7</v>
      </c>
      <c r="N1058">
        <v>25</v>
      </c>
      <c r="O1058" t="s">
        <v>450</v>
      </c>
      <c r="P1058">
        <v>996</v>
      </c>
    </row>
    <row r="1059" spans="1:16" x14ac:dyDescent="0.25">
      <c r="A1059" t="s">
        <v>210</v>
      </c>
      <c r="B1059" t="s">
        <v>2308</v>
      </c>
      <c r="C1059">
        <v>111</v>
      </c>
      <c r="D1059">
        <v>9</v>
      </c>
      <c r="E1059" t="s">
        <v>422</v>
      </c>
      <c r="F1059">
        <v>3</v>
      </c>
      <c r="G1059">
        <v>128</v>
      </c>
      <c r="H1059">
        <v>1200</v>
      </c>
      <c r="I1059" t="s">
        <v>29</v>
      </c>
      <c r="J1059">
        <v>1</v>
      </c>
      <c r="K1059">
        <v>10.44</v>
      </c>
      <c r="L1059">
        <v>28</v>
      </c>
      <c r="M1059">
        <v>5</v>
      </c>
      <c r="N1059">
        <v>25</v>
      </c>
      <c r="O1059" t="s">
        <v>445</v>
      </c>
      <c r="P1059">
        <v>1002</v>
      </c>
    </row>
    <row r="1060" spans="1:16" x14ac:dyDescent="0.25">
      <c r="A1060" t="s">
        <v>210</v>
      </c>
      <c r="B1060" t="s">
        <v>2308</v>
      </c>
      <c r="C1060">
        <v>92</v>
      </c>
      <c r="D1060">
        <v>12</v>
      </c>
      <c r="E1060" t="s">
        <v>422</v>
      </c>
      <c r="F1060">
        <v>11</v>
      </c>
      <c r="G1060">
        <v>128</v>
      </c>
      <c r="H1060">
        <v>1200</v>
      </c>
      <c r="I1060" t="s">
        <v>693</v>
      </c>
      <c r="J1060">
        <v>1</v>
      </c>
      <c r="K1060">
        <v>12.67</v>
      </c>
      <c r="L1060">
        <v>9</v>
      </c>
      <c r="M1060">
        <v>4</v>
      </c>
      <c r="N1060">
        <v>25</v>
      </c>
      <c r="O1060" t="s">
        <v>450</v>
      </c>
      <c r="P1060">
        <v>1011</v>
      </c>
    </row>
    <row r="1061" spans="1:16" x14ac:dyDescent="0.25">
      <c r="A1061" t="s">
        <v>210</v>
      </c>
      <c r="B1061" t="s">
        <v>2308</v>
      </c>
      <c r="C1061" t="s">
        <v>546</v>
      </c>
      <c r="D1061" t="s">
        <v>1505</v>
      </c>
      <c r="F1061" t="s">
        <v>546</v>
      </c>
      <c r="G1061">
        <v>116</v>
      </c>
      <c r="H1061">
        <v>1000</v>
      </c>
      <c r="I1061" t="s">
        <v>588</v>
      </c>
      <c r="J1061" t="s">
        <v>546</v>
      </c>
      <c r="L1061">
        <v>9</v>
      </c>
      <c r="M1061">
        <v>2</v>
      </c>
      <c r="N1061">
        <v>25</v>
      </c>
      <c r="O1061" t="s">
        <v>429</v>
      </c>
      <c r="P1061" t="s">
        <v>546</v>
      </c>
    </row>
    <row r="1062" spans="1:16" x14ac:dyDescent="0.25">
      <c r="A1062" t="s">
        <v>247</v>
      </c>
      <c r="B1062" t="s">
        <v>248</v>
      </c>
      <c r="C1062">
        <v>12</v>
      </c>
      <c r="D1062">
        <v>4</v>
      </c>
      <c r="E1062" t="s">
        <v>423</v>
      </c>
      <c r="F1062">
        <v>10</v>
      </c>
      <c r="G1062">
        <v>133</v>
      </c>
      <c r="H1062">
        <v>1650</v>
      </c>
      <c r="I1062" t="s">
        <v>471</v>
      </c>
      <c r="J1062">
        <v>1</v>
      </c>
      <c r="K1062">
        <v>39.82</v>
      </c>
      <c r="L1062">
        <v>10</v>
      </c>
      <c r="M1062">
        <v>9</v>
      </c>
      <c r="N1062">
        <v>25</v>
      </c>
      <c r="O1062" t="s">
        <v>450</v>
      </c>
      <c r="P1062">
        <v>1079</v>
      </c>
    </row>
    <row r="1063" spans="1:16" x14ac:dyDescent="0.25">
      <c r="A1063" t="s">
        <v>247</v>
      </c>
      <c r="B1063" t="s">
        <v>248</v>
      </c>
      <c r="C1063">
        <v>17</v>
      </c>
      <c r="D1063">
        <v>4</v>
      </c>
      <c r="E1063" t="s">
        <v>422</v>
      </c>
      <c r="F1063">
        <v>12</v>
      </c>
      <c r="G1063">
        <v>126</v>
      </c>
      <c r="H1063">
        <v>1800</v>
      </c>
      <c r="I1063" t="s">
        <v>471</v>
      </c>
      <c r="J1063">
        <v>1</v>
      </c>
      <c r="K1063">
        <v>48.82</v>
      </c>
      <c r="L1063">
        <v>9</v>
      </c>
      <c r="M1063">
        <v>7</v>
      </c>
      <c r="N1063">
        <v>25</v>
      </c>
      <c r="O1063" t="s">
        <v>450</v>
      </c>
      <c r="P1063">
        <v>1083</v>
      </c>
    </row>
    <row r="1064" spans="1:16" x14ac:dyDescent="0.25">
      <c r="A1064" t="s">
        <v>247</v>
      </c>
      <c r="B1064" t="s">
        <v>248</v>
      </c>
      <c r="C1064">
        <v>5.5</v>
      </c>
      <c r="D1064">
        <v>8</v>
      </c>
      <c r="E1064" t="s">
        <v>422</v>
      </c>
      <c r="F1064">
        <v>6</v>
      </c>
      <c r="G1064">
        <v>116</v>
      </c>
      <c r="H1064">
        <v>1650</v>
      </c>
      <c r="I1064" t="s">
        <v>487</v>
      </c>
      <c r="J1064">
        <v>1</v>
      </c>
      <c r="K1064">
        <v>39.090000000000003</v>
      </c>
      <c r="L1064">
        <v>11</v>
      </c>
      <c r="M1064">
        <v>6</v>
      </c>
      <c r="N1064">
        <v>25</v>
      </c>
      <c r="O1064" t="s">
        <v>455</v>
      </c>
      <c r="P1064">
        <v>1079</v>
      </c>
    </row>
    <row r="1065" spans="1:16" x14ac:dyDescent="0.25">
      <c r="A1065" t="s">
        <v>247</v>
      </c>
      <c r="B1065" t="s">
        <v>248</v>
      </c>
      <c r="C1065">
        <v>6.3</v>
      </c>
      <c r="D1065">
        <v>1</v>
      </c>
      <c r="E1065" t="s">
        <v>422</v>
      </c>
      <c r="F1065">
        <v>11</v>
      </c>
      <c r="G1065">
        <v>129</v>
      </c>
      <c r="H1065">
        <v>1650</v>
      </c>
      <c r="I1065" t="s">
        <v>471</v>
      </c>
      <c r="J1065">
        <v>1</v>
      </c>
      <c r="K1065">
        <v>39.69</v>
      </c>
      <c r="L1065">
        <v>21</v>
      </c>
      <c r="M1065">
        <v>5</v>
      </c>
      <c r="N1065">
        <v>25</v>
      </c>
      <c r="O1065" t="s">
        <v>461</v>
      </c>
      <c r="P1065">
        <v>1068</v>
      </c>
    </row>
    <row r="1066" spans="1:16" x14ac:dyDescent="0.25">
      <c r="A1066" t="s">
        <v>247</v>
      </c>
      <c r="B1066" t="s">
        <v>248</v>
      </c>
      <c r="C1066">
        <v>2.7</v>
      </c>
      <c r="D1066">
        <v>5</v>
      </c>
      <c r="E1066" t="s">
        <v>421</v>
      </c>
      <c r="F1066">
        <v>6</v>
      </c>
      <c r="G1066">
        <v>125</v>
      </c>
      <c r="H1066">
        <v>1650</v>
      </c>
      <c r="I1066" t="s">
        <v>471</v>
      </c>
      <c r="J1066">
        <v>1</v>
      </c>
      <c r="K1066">
        <v>39.4</v>
      </c>
      <c r="L1066">
        <v>16</v>
      </c>
      <c r="M1066">
        <v>4</v>
      </c>
      <c r="N1066">
        <v>25</v>
      </c>
      <c r="O1066" t="s">
        <v>455</v>
      </c>
      <c r="P1066">
        <v>1066</v>
      </c>
    </row>
    <row r="1067" spans="1:16" x14ac:dyDescent="0.25">
      <c r="A1067" t="s">
        <v>247</v>
      </c>
      <c r="B1067" t="s">
        <v>248</v>
      </c>
      <c r="C1067">
        <v>9.3000000000000007</v>
      </c>
      <c r="D1067">
        <v>2</v>
      </c>
      <c r="E1067" t="s">
        <v>421</v>
      </c>
      <c r="F1067">
        <v>2</v>
      </c>
      <c r="G1067">
        <v>125</v>
      </c>
      <c r="H1067">
        <v>1600</v>
      </c>
      <c r="I1067" t="s">
        <v>116</v>
      </c>
      <c r="J1067">
        <v>1</v>
      </c>
      <c r="K1067">
        <v>33.909999999999997</v>
      </c>
      <c r="L1067">
        <v>9</v>
      </c>
      <c r="M1067">
        <v>3</v>
      </c>
      <c r="N1067">
        <v>25</v>
      </c>
      <c r="O1067" t="s">
        <v>429</v>
      </c>
      <c r="P1067">
        <v>1066</v>
      </c>
    </row>
    <row r="1068" spans="1:16" x14ac:dyDescent="0.25">
      <c r="A1068" t="s">
        <v>247</v>
      </c>
      <c r="B1068" t="s">
        <v>248</v>
      </c>
      <c r="C1068">
        <v>13</v>
      </c>
      <c r="D1068">
        <v>4</v>
      </c>
      <c r="E1068" t="s">
        <v>421</v>
      </c>
      <c r="F1068">
        <v>13</v>
      </c>
      <c r="G1068">
        <v>127</v>
      </c>
      <c r="H1068">
        <v>1600</v>
      </c>
      <c r="I1068" t="s">
        <v>116</v>
      </c>
      <c r="J1068">
        <v>1</v>
      </c>
      <c r="K1068">
        <v>34.1</v>
      </c>
      <c r="L1068">
        <v>16</v>
      </c>
      <c r="M1068">
        <v>2</v>
      </c>
      <c r="N1068">
        <v>25</v>
      </c>
      <c r="O1068" t="s">
        <v>441</v>
      </c>
      <c r="P1068">
        <v>1073</v>
      </c>
    </row>
    <row r="1069" spans="1:16" x14ac:dyDescent="0.25">
      <c r="A1069" t="s">
        <v>247</v>
      </c>
      <c r="B1069" t="s">
        <v>248</v>
      </c>
      <c r="C1069">
        <v>4.7</v>
      </c>
      <c r="D1069">
        <v>4</v>
      </c>
      <c r="E1069" t="s">
        <v>421</v>
      </c>
      <c r="F1069">
        <v>11</v>
      </c>
      <c r="G1069">
        <v>124</v>
      </c>
      <c r="H1069">
        <v>1600</v>
      </c>
      <c r="I1069" t="s">
        <v>471</v>
      </c>
      <c r="J1069">
        <v>1</v>
      </c>
      <c r="K1069">
        <v>35.799999999999997</v>
      </c>
      <c r="L1069">
        <v>31</v>
      </c>
      <c r="M1069">
        <v>1</v>
      </c>
      <c r="N1069">
        <v>25</v>
      </c>
      <c r="O1069" t="s">
        <v>506</v>
      </c>
      <c r="P1069">
        <v>1060</v>
      </c>
    </row>
    <row r="1070" spans="1:16" x14ac:dyDescent="0.25">
      <c r="A1070" t="s">
        <v>247</v>
      </c>
      <c r="B1070" t="s">
        <v>248</v>
      </c>
      <c r="C1070">
        <v>4.8</v>
      </c>
      <c r="D1070">
        <v>1</v>
      </c>
      <c r="E1070" t="s">
        <v>423</v>
      </c>
      <c r="F1070">
        <v>4</v>
      </c>
      <c r="G1070">
        <v>118</v>
      </c>
      <c r="H1070">
        <v>1600</v>
      </c>
      <c r="I1070" t="s">
        <v>471</v>
      </c>
      <c r="J1070">
        <v>1</v>
      </c>
      <c r="K1070">
        <v>34.46</v>
      </c>
      <c r="L1070">
        <v>12</v>
      </c>
      <c r="M1070">
        <v>1</v>
      </c>
      <c r="N1070">
        <v>25</v>
      </c>
      <c r="O1070" t="s">
        <v>441</v>
      </c>
      <c r="P1070">
        <v>1076</v>
      </c>
    </row>
    <row r="1071" spans="1:16" x14ac:dyDescent="0.25">
      <c r="A1071" t="s">
        <v>247</v>
      </c>
      <c r="B1071" t="s">
        <v>248</v>
      </c>
      <c r="C1071">
        <v>6.4</v>
      </c>
      <c r="D1071">
        <v>1</v>
      </c>
      <c r="E1071" t="s">
        <v>422</v>
      </c>
      <c r="F1071">
        <v>5</v>
      </c>
      <c r="G1071">
        <v>127</v>
      </c>
      <c r="H1071">
        <v>1650</v>
      </c>
      <c r="I1071" t="s">
        <v>471</v>
      </c>
      <c r="J1071">
        <v>1</v>
      </c>
      <c r="K1071">
        <v>39.92</v>
      </c>
      <c r="L1071">
        <v>26</v>
      </c>
      <c r="M1071">
        <v>12</v>
      </c>
      <c r="N1071">
        <v>24</v>
      </c>
      <c r="O1071" t="s">
        <v>445</v>
      </c>
      <c r="P1071">
        <v>1071</v>
      </c>
    </row>
    <row r="1072" spans="1:16" x14ac:dyDescent="0.25">
      <c r="A1072" t="s">
        <v>247</v>
      </c>
      <c r="B1072" t="s">
        <v>248</v>
      </c>
      <c r="C1072">
        <v>3.5</v>
      </c>
      <c r="D1072">
        <v>2</v>
      </c>
      <c r="E1072" t="s">
        <v>422</v>
      </c>
      <c r="F1072">
        <v>4</v>
      </c>
      <c r="G1072">
        <v>128</v>
      </c>
      <c r="H1072">
        <v>1200</v>
      </c>
      <c r="I1072" t="s">
        <v>19</v>
      </c>
      <c r="J1072">
        <v>1</v>
      </c>
      <c r="K1072">
        <v>9.67</v>
      </c>
      <c r="L1072">
        <v>16</v>
      </c>
      <c r="M1072">
        <v>10</v>
      </c>
      <c r="N1072">
        <v>24</v>
      </c>
      <c r="O1072" t="s">
        <v>455</v>
      </c>
      <c r="P1072">
        <v>1085</v>
      </c>
    </row>
    <row r="1073" spans="1:16" x14ac:dyDescent="0.25">
      <c r="A1073" t="s">
        <v>247</v>
      </c>
      <c r="B1073" t="s">
        <v>248</v>
      </c>
      <c r="C1073">
        <v>4</v>
      </c>
      <c r="D1073">
        <v>7</v>
      </c>
      <c r="E1073" t="s">
        <v>421</v>
      </c>
      <c r="F1073">
        <v>2</v>
      </c>
      <c r="G1073">
        <v>126</v>
      </c>
      <c r="H1073">
        <v>1200</v>
      </c>
      <c r="I1073" t="s">
        <v>471</v>
      </c>
      <c r="J1073">
        <v>1</v>
      </c>
      <c r="K1073">
        <v>10.61</v>
      </c>
      <c r="L1073">
        <v>25</v>
      </c>
      <c r="M1073">
        <v>9</v>
      </c>
      <c r="N1073">
        <v>24</v>
      </c>
      <c r="O1073" t="s">
        <v>461</v>
      </c>
      <c r="P1073">
        <v>1070</v>
      </c>
    </row>
    <row r="1074" spans="1:16" x14ac:dyDescent="0.25">
      <c r="A1074" t="s">
        <v>247</v>
      </c>
      <c r="B1074" t="s">
        <v>248</v>
      </c>
      <c r="C1074">
        <v>13</v>
      </c>
      <c r="D1074">
        <v>5</v>
      </c>
      <c r="E1074" t="s">
        <v>423</v>
      </c>
      <c r="F1074">
        <v>1</v>
      </c>
      <c r="G1074">
        <v>128</v>
      </c>
      <c r="H1074">
        <v>1400</v>
      </c>
      <c r="I1074" t="s">
        <v>471</v>
      </c>
      <c r="J1074">
        <v>1</v>
      </c>
      <c r="K1074">
        <v>22.35</v>
      </c>
      <c r="L1074">
        <v>1</v>
      </c>
      <c r="M1074">
        <v>7</v>
      </c>
      <c r="N1074">
        <v>24</v>
      </c>
      <c r="O1074" t="s">
        <v>518</v>
      </c>
      <c r="P1074">
        <v>1062</v>
      </c>
    </row>
    <row r="1075" spans="1:16" x14ac:dyDescent="0.25">
      <c r="A1075" t="s">
        <v>247</v>
      </c>
      <c r="B1075" t="s">
        <v>248</v>
      </c>
      <c r="C1075">
        <v>7.7</v>
      </c>
      <c r="D1075">
        <v>10</v>
      </c>
      <c r="E1075" t="s">
        <v>422</v>
      </c>
      <c r="F1075">
        <v>6</v>
      </c>
      <c r="G1075">
        <v>127</v>
      </c>
      <c r="H1075">
        <v>1200</v>
      </c>
      <c r="I1075" t="s">
        <v>471</v>
      </c>
      <c r="J1075">
        <v>1</v>
      </c>
      <c r="K1075">
        <v>9.73</v>
      </c>
      <c r="L1075">
        <v>26</v>
      </c>
      <c r="M1075">
        <v>5</v>
      </c>
      <c r="N1075">
        <v>24</v>
      </c>
      <c r="O1075" t="s">
        <v>434</v>
      </c>
      <c r="P1075">
        <v>1044</v>
      </c>
    </row>
    <row r="1076" spans="1:16" x14ac:dyDescent="0.25">
      <c r="A1076" t="s">
        <v>247</v>
      </c>
      <c r="B1076" t="s">
        <v>248</v>
      </c>
      <c r="C1076">
        <v>10</v>
      </c>
      <c r="D1076">
        <v>2</v>
      </c>
      <c r="E1076" t="s">
        <v>422</v>
      </c>
      <c r="F1076">
        <v>5</v>
      </c>
      <c r="G1076">
        <v>125</v>
      </c>
      <c r="H1076">
        <v>1200</v>
      </c>
      <c r="I1076" t="s">
        <v>471</v>
      </c>
      <c r="J1076">
        <v>1</v>
      </c>
      <c r="K1076">
        <v>11.04</v>
      </c>
      <c r="L1076">
        <v>1</v>
      </c>
      <c r="M1076">
        <v>5</v>
      </c>
      <c r="N1076">
        <v>24</v>
      </c>
      <c r="O1076" t="s">
        <v>450</v>
      </c>
      <c r="P1076">
        <v>1057</v>
      </c>
    </row>
    <row r="1077" spans="1:16" x14ac:dyDescent="0.25">
      <c r="A1077" t="s">
        <v>247</v>
      </c>
      <c r="B1077" t="s">
        <v>250</v>
      </c>
      <c r="C1077">
        <v>87</v>
      </c>
      <c r="D1077">
        <v>13</v>
      </c>
      <c r="E1077" t="s">
        <v>420</v>
      </c>
      <c r="F1077">
        <v>13</v>
      </c>
      <c r="G1077">
        <v>116</v>
      </c>
      <c r="H1077">
        <v>1600</v>
      </c>
      <c r="I1077" t="s">
        <v>588</v>
      </c>
      <c r="J1077">
        <v>1</v>
      </c>
      <c r="K1077">
        <v>36.51</v>
      </c>
      <c r="L1077">
        <v>13</v>
      </c>
      <c r="M1077">
        <v>7</v>
      </c>
      <c r="N1077">
        <v>25</v>
      </c>
      <c r="O1077" t="s">
        <v>434</v>
      </c>
      <c r="P1077">
        <v>1090</v>
      </c>
    </row>
    <row r="1078" spans="1:16" x14ac:dyDescent="0.25">
      <c r="A1078" t="s">
        <v>247</v>
      </c>
      <c r="B1078" t="s">
        <v>250</v>
      </c>
      <c r="C1078">
        <v>69</v>
      </c>
      <c r="D1078">
        <v>11</v>
      </c>
      <c r="E1078" t="s">
        <v>420</v>
      </c>
      <c r="F1078">
        <v>7</v>
      </c>
      <c r="G1078">
        <v>121</v>
      </c>
      <c r="H1078">
        <v>1600</v>
      </c>
      <c r="I1078" t="s">
        <v>588</v>
      </c>
      <c r="J1078">
        <v>1</v>
      </c>
      <c r="K1078">
        <v>35.22</v>
      </c>
      <c r="L1078">
        <v>22</v>
      </c>
      <c r="M1078">
        <v>6</v>
      </c>
      <c r="N1078">
        <v>25</v>
      </c>
      <c r="O1078" t="s">
        <v>434</v>
      </c>
      <c r="P1078">
        <v>1104</v>
      </c>
    </row>
    <row r="1079" spans="1:16" x14ac:dyDescent="0.25">
      <c r="A1079" t="s">
        <v>247</v>
      </c>
      <c r="B1079" t="s">
        <v>252</v>
      </c>
      <c r="C1079">
        <v>7.1</v>
      </c>
      <c r="D1079">
        <v>2</v>
      </c>
      <c r="E1079" t="s">
        <v>420</v>
      </c>
      <c r="F1079">
        <v>8</v>
      </c>
      <c r="G1079">
        <v>128</v>
      </c>
      <c r="H1079">
        <v>1650</v>
      </c>
      <c r="I1079" t="s">
        <v>84</v>
      </c>
      <c r="J1079">
        <v>1</v>
      </c>
      <c r="K1079">
        <v>39.96</v>
      </c>
      <c r="L1079">
        <v>17</v>
      </c>
      <c r="M1079">
        <v>9</v>
      </c>
      <c r="N1079">
        <v>25</v>
      </c>
      <c r="O1079" t="s">
        <v>455</v>
      </c>
      <c r="P1079">
        <v>1197</v>
      </c>
    </row>
    <row r="1080" spans="1:16" x14ac:dyDescent="0.25">
      <c r="A1080" t="s">
        <v>247</v>
      </c>
      <c r="B1080" t="s">
        <v>252</v>
      </c>
      <c r="C1080">
        <v>15</v>
      </c>
      <c r="D1080">
        <v>2</v>
      </c>
      <c r="E1080" t="s">
        <v>420</v>
      </c>
      <c r="F1080">
        <v>7</v>
      </c>
      <c r="G1080">
        <v>125</v>
      </c>
      <c r="H1080">
        <v>2000</v>
      </c>
      <c r="I1080" t="s">
        <v>84</v>
      </c>
      <c r="J1080">
        <v>2</v>
      </c>
      <c r="K1080">
        <v>0.86</v>
      </c>
      <c r="L1080">
        <v>28</v>
      </c>
      <c r="M1080">
        <v>6</v>
      </c>
      <c r="N1080">
        <v>25</v>
      </c>
      <c r="O1080" t="s">
        <v>518</v>
      </c>
      <c r="P1080">
        <v>1180</v>
      </c>
    </row>
    <row r="1081" spans="1:16" x14ac:dyDescent="0.25">
      <c r="A1081" t="s">
        <v>247</v>
      </c>
      <c r="B1081" t="s">
        <v>252</v>
      </c>
      <c r="C1081">
        <v>45</v>
      </c>
      <c r="D1081">
        <v>12</v>
      </c>
      <c r="E1081" t="s">
        <v>421</v>
      </c>
      <c r="F1081">
        <v>11</v>
      </c>
      <c r="G1081">
        <v>130</v>
      </c>
      <c r="H1081">
        <v>1650</v>
      </c>
      <c r="I1081" t="s">
        <v>389</v>
      </c>
      <c r="J1081">
        <v>1</v>
      </c>
      <c r="K1081">
        <v>41.12</v>
      </c>
      <c r="L1081">
        <v>4</v>
      </c>
      <c r="M1081">
        <v>6</v>
      </c>
      <c r="N1081">
        <v>25</v>
      </c>
      <c r="O1081" t="s">
        <v>450</v>
      </c>
      <c r="P1081">
        <v>1212</v>
      </c>
    </row>
    <row r="1082" spans="1:16" x14ac:dyDescent="0.25">
      <c r="A1082" t="s">
        <v>247</v>
      </c>
      <c r="B1082" t="s">
        <v>252</v>
      </c>
      <c r="C1082">
        <v>37</v>
      </c>
      <c r="D1082">
        <v>2</v>
      </c>
      <c r="E1082" t="s">
        <v>421</v>
      </c>
      <c r="F1082">
        <v>5</v>
      </c>
      <c r="G1082">
        <v>130</v>
      </c>
      <c r="H1082">
        <v>1650</v>
      </c>
      <c r="I1082" t="s">
        <v>389</v>
      </c>
      <c r="J1082">
        <v>1</v>
      </c>
      <c r="K1082">
        <v>39.799999999999997</v>
      </c>
      <c r="L1082">
        <v>21</v>
      </c>
      <c r="M1082">
        <v>5</v>
      </c>
      <c r="N1082">
        <v>25</v>
      </c>
      <c r="O1082" t="s">
        <v>461</v>
      </c>
      <c r="P1082">
        <v>1206</v>
      </c>
    </row>
    <row r="1083" spans="1:16" x14ac:dyDescent="0.25">
      <c r="A1083" t="s">
        <v>247</v>
      </c>
      <c r="B1083" t="s">
        <v>252</v>
      </c>
      <c r="C1083">
        <v>60</v>
      </c>
      <c r="D1083">
        <v>10</v>
      </c>
      <c r="E1083" t="s">
        <v>420</v>
      </c>
      <c r="F1083">
        <v>12</v>
      </c>
      <c r="G1083">
        <v>131</v>
      </c>
      <c r="H1083">
        <v>1650</v>
      </c>
      <c r="I1083" t="s">
        <v>84</v>
      </c>
      <c r="J1083">
        <v>1</v>
      </c>
      <c r="K1083">
        <v>39.85</v>
      </c>
      <c r="L1083">
        <v>30</v>
      </c>
      <c r="M1083">
        <v>4</v>
      </c>
      <c r="N1083">
        <v>25</v>
      </c>
      <c r="O1083" t="s">
        <v>445</v>
      </c>
      <c r="P1083">
        <v>1200</v>
      </c>
    </row>
    <row r="1084" spans="1:16" x14ac:dyDescent="0.25">
      <c r="A1084" t="s">
        <v>247</v>
      </c>
      <c r="B1084" t="s">
        <v>252</v>
      </c>
      <c r="C1084">
        <v>10</v>
      </c>
      <c r="D1084">
        <v>6</v>
      </c>
      <c r="E1084" t="s">
        <v>422</v>
      </c>
      <c r="F1084">
        <v>6</v>
      </c>
      <c r="G1084">
        <v>131</v>
      </c>
      <c r="H1084">
        <v>1650</v>
      </c>
      <c r="I1084" t="s">
        <v>63</v>
      </c>
      <c r="J1084">
        <v>1</v>
      </c>
      <c r="K1084">
        <v>39.86</v>
      </c>
      <c r="L1084">
        <v>9</v>
      </c>
      <c r="M1084">
        <v>4</v>
      </c>
      <c r="N1084">
        <v>25</v>
      </c>
      <c r="O1084" t="s">
        <v>450</v>
      </c>
      <c r="P1084">
        <v>1215</v>
      </c>
    </row>
    <row r="1085" spans="1:16" x14ac:dyDescent="0.25">
      <c r="A1085" t="s">
        <v>247</v>
      </c>
      <c r="B1085" t="s">
        <v>252</v>
      </c>
      <c r="C1085">
        <v>72</v>
      </c>
      <c r="D1085">
        <v>8</v>
      </c>
      <c r="E1085" t="s">
        <v>423</v>
      </c>
      <c r="F1085">
        <v>12</v>
      </c>
      <c r="G1085">
        <v>133</v>
      </c>
      <c r="H1085">
        <v>1400</v>
      </c>
      <c r="I1085" t="s">
        <v>402</v>
      </c>
      <c r="J1085">
        <v>1</v>
      </c>
      <c r="K1085">
        <v>23.6</v>
      </c>
      <c r="L1085">
        <v>15</v>
      </c>
      <c r="M1085">
        <v>3</v>
      </c>
      <c r="N1085">
        <v>25</v>
      </c>
      <c r="O1085" t="s">
        <v>441</v>
      </c>
      <c r="P1085">
        <v>1191</v>
      </c>
    </row>
    <row r="1086" spans="1:16" x14ac:dyDescent="0.25">
      <c r="A1086" t="s">
        <v>247</v>
      </c>
      <c r="B1086" t="s">
        <v>252</v>
      </c>
      <c r="C1086">
        <v>36</v>
      </c>
      <c r="D1086" t="s">
        <v>1517</v>
      </c>
      <c r="E1086" t="s">
        <v>421</v>
      </c>
      <c r="F1086">
        <v>6</v>
      </c>
      <c r="G1086">
        <v>134</v>
      </c>
      <c r="H1086">
        <v>1800</v>
      </c>
      <c r="I1086" t="s">
        <v>63</v>
      </c>
      <c r="J1086" t="s">
        <v>546</v>
      </c>
      <c r="L1086">
        <v>9</v>
      </c>
      <c r="M1086">
        <v>2</v>
      </c>
      <c r="N1086">
        <v>25</v>
      </c>
      <c r="O1086" t="s">
        <v>429</v>
      </c>
      <c r="P1086">
        <v>1224</v>
      </c>
    </row>
    <row r="1087" spans="1:16" x14ac:dyDescent="0.25">
      <c r="A1087" t="s">
        <v>247</v>
      </c>
      <c r="B1087" t="s">
        <v>252</v>
      </c>
      <c r="C1087">
        <v>24</v>
      </c>
      <c r="D1087">
        <v>7</v>
      </c>
      <c r="E1087" t="s">
        <v>420</v>
      </c>
      <c r="F1087">
        <v>7</v>
      </c>
      <c r="G1087">
        <v>116</v>
      </c>
      <c r="H1087">
        <v>1800</v>
      </c>
      <c r="I1087" t="s">
        <v>34</v>
      </c>
      <c r="J1087">
        <v>1</v>
      </c>
      <c r="K1087">
        <v>49.51</v>
      </c>
      <c r="L1087">
        <v>8</v>
      </c>
      <c r="M1087">
        <v>1</v>
      </c>
      <c r="N1087">
        <v>25</v>
      </c>
      <c r="O1087" t="s">
        <v>450</v>
      </c>
      <c r="P1087">
        <v>1200</v>
      </c>
    </row>
    <row r="1088" spans="1:16" x14ac:dyDescent="0.25">
      <c r="A1088" t="s">
        <v>247</v>
      </c>
      <c r="B1088" t="s">
        <v>252</v>
      </c>
      <c r="C1088">
        <v>18</v>
      </c>
      <c r="D1088">
        <v>4</v>
      </c>
      <c r="E1088" t="s">
        <v>420</v>
      </c>
      <c r="F1088">
        <v>3</v>
      </c>
      <c r="G1088">
        <v>122</v>
      </c>
      <c r="H1088">
        <v>2000</v>
      </c>
      <c r="I1088" t="s">
        <v>34</v>
      </c>
      <c r="J1088">
        <v>2</v>
      </c>
      <c r="K1088">
        <v>1.36</v>
      </c>
      <c r="L1088">
        <v>29</v>
      </c>
      <c r="M1088">
        <v>12</v>
      </c>
      <c r="N1088">
        <v>24</v>
      </c>
      <c r="O1088" t="s">
        <v>506</v>
      </c>
      <c r="P1088">
        <v>1197</v>
      </c>
    </row>
    <row r="1089" spans="1:16" x14ac:dyDescent="0.25">
      <c r="A1089" t="s">
        <v>247</v>
      </c>
      <c r="B1089" t="s">
        <v>252</v>
      </c>
      <c r="C1089">
        <v>59</v>
      </c>
      <c r="D1089">
        <v>4</v>
      </c>
      <c r="E1089" t="s">
        <v>421</v>
      </c>
      <c r="F1089">
        <v>9</v>
      </c>
      <c r="G1089">
        <v>116</v>
      </c>
      <c r="H1089">
        <v>1800</v>
      </c>
      <c r="I1089" t="s">
        <v>34</v>
      </c>
      <c r="J1089">
        <v>1</v>
      </c>
      <c r="K1089">
        <v>49.15</v>
      </c>
      <c r="L1089">
        <v>4</v>
      </c>
      <c r="M1089">
        <v>12</v>
      </c>
      <c r="N1089">
        <v>24</v>
      </c>
      <c r="O1089" t="s">
        <v>450</v>
      </c>
      <c r="P1089">
        <v>1204</v>
      </c>
    </row>
    <row r="1090" spans="1:16" x14ac:dyDescent="0.25">
      <c r="A1090" t="s">
        <v>247</v>
      </c>
      <c r="B1090" t="s">
        <v>252</v>
      </c>
      <c r="C1090">
        <v>15</v>
      </c>
      <c r="D1090">
        <v>9</v>
      </c>
      <c r="E1090" t="s">
        <v>422</v>
      </c>
      <c r="F1090">
        <v>10</v>
      </c>
      <c r="G1090">
        <v>120</v>
      </c>
      <c r="H1090">
        <v>1650</v>
      </c>
      <c r="I1090" t="s">
        <v>63</v>
      </c>
      <c r="J1090">
        <v>1</v>
      </c>
      <c r="K1090">
        <v>40.119999999999997</v>
      </c>
      <c r="L1090">
        <v>6</v>
      </c>
      <c r="M1090">
        <v>11</v>
      </c>
      <c r="N1090">
        <v>24</v>
      </c>
      <c r="O1090" t="s">
        <v>450</v>
      </c>
      <c r="P1090">
        <v>1217</v>
      </c>
    </row>
    <row r="1091" spans="1:16" x14ac:dyDescent="0.25">
      <c r="A1091" t="s">
        <v>247</v>
      </c>
      <c r="B1091" t="s">
        <v>252</v>
      </c>
      <c r="C1091">
        <v>16</v>
      </c>
      <c r="D1091">
        <v>8</v>
      </c>
      <c r="E1091" t="s">
        <v>420</v>
      </c>
      <c r="F1091">
        <v>10</v>
      </c>
      <c r="G1091">
        <v>110</v>
      </c>
      <c r="H1091">
        <v>1600</v>
      </c>
      <c r="I1091" t="s">
        <v>588</v>
      </c>
      <c r="J1091">
        <v>1</v>
      </c>
      <c r="K1091">
        <v>34.49</v>
      </c>
      <c r="L1091">
        <v>20</v>
      </c>
      <c r="M1091">
        <v>10</v>
      </c>
      <c r="N1091">
        <v>24</v>
      </c>
      <c r="O1091" t="s">
        <v>506</v>
      </c>
      <c r="P1091">
        <v>1209</v>
      </c>
    </row>
    <row r="1092" spans="1:16" x14ac:dyDescent="0.25">
      <c r="A1092" t="s">
        <v>247</v>
      </c>
      <c r="B1092" t="s">
        <v>252</v>
      </c>
      <c r="C1092">
        <v>16</v>
      </c>
      <c r="D1092">
        <v>2</v>
      </c>
      <c r="E1092" t="s">
        <v>420</v>
      </c>
      <c r="F1092">
        <v>10</v>
      </c>
      <c r="G1092">
        <v>135</v>
      </c>
      <c r="H1092">
        <v>1650</v>
      </c>
      <c r="I1092" t="s">
        <v>63</v>
      </c>
      <c r="J1092">
        <v>1</v>
      </c>
      <c r="K1092">
        <v>40.15</v>
      </c>
      <c r="L1092">
        <v>9</v>
      </c>
      <c r="M1092">
        <v>10</v>
      </c>
      <c r="N1092">
        <v>24</v>
      </c>
      <c r="O1092" t="s">
        <v>450</v>
      </c>
      <c r="P1092">
        <v>1177</v>
      </c>
    </row>
    <row r="1093" spans="1:16" x14ac:dyDescent="0.25">
      <c r="A1093" t="s">
        <v>247</v>
      </c>
      <c r="B1093" t="s">
        <v>252</v>
      </c>
      <c r="C1093">
        <v>5.2</v>
      </c>
      <c r="D1093">
        <v>1</v>
      </c>
      <c r="E1093" t="s">
        <v>421</v>
      </c>
      <c r="F1093">
        <v>6</v>
      </c>
      <c r="G1093">
        <v>130</v>
      </c>
      <c r="H1093">
        <v>1650</v>
      </c>
      <c r="I1093" t="s">
        <v>63</v>
      </c>
      <c r="J1093">
        <v>1</v>
      </c>
      <c r="K1093">
        <v>39.75</v>
      </c>
      <c r="L1093">
        <v>18</v>
      </c>
      <c r="M1093">
        <v>9</v>
      </c>
      <c r="N1093">
        <v>24</v>
      </c>
      <c r="O1093" t="s">
        <v>455</v>
      </c>
      <c r="P1093">
        <v>1207</v>
      </c>
    </row>
    <row r="1094" spans="1:16" x14ac:dyDescent="0.25">
      <c r="A1094" t="s">
        <v>247</v>
      </c>
      <c r="B1094" t="s">
        <v>252</v>
      </c>
      <c r="C1094">
        <v>5.4</v>
      </c>
      <c r="D1094">
        <v>2</v>
      </c>
      <c r="E1094" t="s">
        <v>420</v>
      </c>
      <c r="F1094">
        <v>5</v>
      </c>
      <c r="G1094">
        <v>125</v>
      </c>
      <c r="H1094">
        <v>1650</v>
      </c>
      <c r="I1094" t="s">
        <v>63</v>
      </c>
      <c r="J1094">
        <v>1</v>
      </c>
      <c r="K1094">
        <v>40.549999999999997</v>
      </c>
      <c r="L1094">
        <v>4</v>
      </c>
      <c r="M1094">
        <v>7</v>
      </c>
      <c r="N1094">
        <v>24</v>
      </c>
      <c r="O1094" t="s">
        <v>450</v>
      </c>
      <c r="P1094">
        <v>1201</v>
      </c>
    </row>
    <row r="1095" spans="1:16" x14ac:dyDescent="0.25">
      <c r="A1095" t="s">
        <v>247</v>
      </c>
      <c r="B1095" t="s">
        <v>252</v>
      </c>
      <c r="C1095">
        <v>8.4</v>
      </c>
      <c r="D1095">
        <v>3</v>
      </c>
      <c r="E1095" t="s">
        <v>421</v>
      </c>
      <c r="F1095">
        <v>4</v>
      </c>
      <c r="G1095">
        <v>129</v>
      </c>
      <c r="H1095">
        <v>1650</v>
      </c>
      <c r="I1095" t="s">
        <v>63</v>
      </c>
      <c r="J1095">
        <v>1</v>
      </c>
      <c r="K1095">
        <v>40.549999999999997</v>
      </c>
      <c r="L1095">
        <v>12</v>
      </c>
      <c r="M1095">
        <v>6</v>
      </c>
      <c r="N1095">
        <v>24</v>
      </c>
      <c r="O1095" t="s">
        <v>455</v>
      </c>
      <c r="P1095">
        <v>1188</v>
      </c>
    </row>
    <row r="1096" spans="1:16" x14ac:dyDescent="0.25">
      <c r="A1096" t="s">
        <v>247</v>
      </c>
      <c r="B1096" t="s">
        <v>252</v>
      </c>
      <c r="C1096">
        <v>12</v>
      </c>
      <c r="D1096">
        <v>2</v>
      </c>
      <c r="E1096" t="s">
        <v>422</v>
      </c>
      <c r="F1096">
        <v>8</v>
      </c>
      <c r="G1096">
        <v>122</v>
      </c>
      <c r="H1096">
        <v>1650</v>
      </c>
      <c r="I1096" t="s">
        <v>63</v>
      </c>
      <c r="J1096">
        <v>1</v>
      </c>
      <c r="K1096">
        <v>40.9</v>
      </c>
      <c r="L1096">
        <v>8</v>
      </c>
      <c r="M1096">
        <v>5</v>
      </c>
      <c r="N1096">
        <v>24</v>
      </c>
      <c r="O1096" t="s">
        <v>455</v>
      </c>
      <c r="P1096">
        <v>1180</v>
      </c>
    </row>
    <row r="1097" spans="1:16" x14ac:dyDescent="0.25">
      <c r="A1097" t="s">
        <v>247</v>
      </c>
      <c r="B1097" t="s">
        <v>252</v>
      </c>
      <c r="C1097">
        <v>72</v>
      </c>
      <c r="D1097">
        <v>2</v>
      </c>
      <c r="E1097" t="s">
        <v>421</v>
      </c>
      <c r="F1097">
        <v>12</v>
      </c>
      <c r="G1097">
        <v>125</v>
      </c>
      <c r="H1097">
        <v>1600</v>
      </c>
      <c r="I1097" t="s">
        <v>34</v>
      </c>
      <c r="J1097">
        <v>1</v>
      </c>
      <c r="K1097">
        <v>34.409999999999997</v>
      </c>
      <c r="L1097">
        <v>14</v>
      </c>
      <c r="M1097">
        <v>4</v>
      </c>
      <c r="N1097">
        <v>24</v>
      </c>
      <c r="O1097" t="s">
        <v>429</v>
      </c>
      <c r="P1097">
        <v>1212</v>
      </c>
    </row>
    <row r="1098" spans="1:16" x14ac:dyDescent="0.25">
      <c r="A1098" t="s">
        <v>247</v>
      </c>
      <c r="B1098" t="s">
        <v>252</v>
      </c>
      <c r="C1098">
        <v>11</v>
      </c>
      <c r="D1098">
        <v>6</v>
      </c>
      <c r="E1098" t="s">
        <v>422</v>
      </c>
      <c r="F1098">
        <v>6</v>
      </c>
      <c r="G1098">
        <v>123</v>
      </c>
      <c r="H1098">
        <v>1650</v>
      </c>
      <c r="I1098" t="s">
        <v>34</v>
      </c>
      <c r="J1098">
        <v>1</v>
      </c>
      <c r="K1098">
        <v>40.950000000000003</v>
      </c>
      <c r="L1098">
        <v>27</v>
      </c>
      <c r="M1098">
        <v>3</v>
      </c>
      <c r="N1098">
        <v>24</v>
      </c>
      <c r="O1098" t="s">
        <v>450</v>
      </c>
      <c r="P1098">
        <v>1196</v>
      </c>
    </row>
    <row r="1099" spans="1:16" x14ac:dyDescent="0.25">
      <c r="A1099" t="s">
        <v>247</v>
      </c>
      <c r="B1099" t="s">
        <v>252</v>
      </c>
      <c r="C1099">
        <v>16</v>
      </c>
      <c r="D1099">
        <v>6</v>
      </c>
      <c r="E1099" t="s">
        <v>421</v>
      </c>
      <c r="F1099">
        <v>5</v>
      </c>
      <c r="G1099">
        <v>122</v>
      </c>
      <c r="H1099">
        <v>1650</v>
      </c>
      <c r="I1099" t="s">
        <v>471</v>
      </c>
      <c r="J1099">
        <v>1</v>
      </c>
      <c r="K1099">
        <v>41.37</v>
      </c>
      <c r="L1099">
        <v>6</v>
      </c>
      <c r="M1099">
        <v>3</v>
      </c>
      <c r="N1099">
        <v>24</v>
      </c>
      <c r="O1099" t="s">
        <v>455</v>
      </c>
      <c r="P1099">
        <v>1216</v>
      </c>
    </row>
    <row r="1100" spans="1:16" x14ac:dyDescent="0.25">
      <c r="A1100" t="s">
        <v>247</v>
      </c>
      <c r="B1100" t="s">
        <v>252</v>
      </c>
      <c r="C1100">
        <v>35</v>
      </c>
      <c r="D1100">
        <v>6</v>
      </c>
      <c r="E1100" t="s">
        <v>422</v>
      </c>
      <c r="F1100">
        <v>10</v>
      </c>
      <c r="G1100">
        <v>118</v>
      </c>
      <c r="H1100">
        <v>1650</v>
      </c>
      <c r="I1100" t="s">
        <v>693</v>
      </c>
      <c r="J1100">
        <v>1</v>
      </c>
      <c r="K1100">
        <v>39.92</v>
      </c>
      <c r="L1100">
        <v>21</v>
      </c>
      <c r="M1100">
        <v>2</v>
      </c>
      <c r="N1100">
        <v>24</v>
      </c>
      <c r="O1100" t="s">
        <v>445</v>
      </c>
      <c r="P1100">
        <v>1200</v>
      </c>
    </row>
    <row r="1101" spans="1:16" x14ac:dyDescent="0.25">
      <c r="A1101" t="s">
        <v>247</v>
      </c>
      <c r="B1101" t="s">
        <v>252</v>
      </c>
      <c r="C1101">
        <v>20</v>
      </c>
      <c r="D1101">
        <v>11</v>
      </c>
      <c r="E1101" t="s">
        <v>420</v>
      </c>
      <c r="F1101">
        <v>8</v>
      </c>
      <c r="G1101">
        <v>126</v>
      </c>
      <c r="H1101">
        <v>1650</v>
      </c>
      <c r="I1101" t="s">
        <v>34</v>
      </c>
      <c r="J1101">
        <v>1</v>
      </c>
      <c r="K1101">
        <v>41.61</v>
      </c>
      <c r="L1101">
        <v>17</v>
      </c>
      <c r="M1101">
        <v>1</v>
      </c>
      <c r="N1101">
        <v>24</v>
      </c>
      <c r="O1101" t="s">
        <v>461</v>
      </c>
      <c r="P1101">
        <v>1229</v>
      </c>
    </row>
    <row r="1102" spans="1:16" x14ac:dyDescent="0.25">
      <c r="A1102" t="s">
        <v>247</v>
      </c>
      <c r="B1102" t="s">
        <v>252</v>
      </c>
      <c r="C1102">
        <v>26</v>
      </c>
      <c r="D1102">
        <v>1</v>
      </c>
      <c r="E1102" t="s">
        <v>420</v>
      </c>
      <c r="F1102">
        <v>6</v>
      </c>
      <c r="G1102">
        <v>117</v>
      </c>
      <c r="H1102">
        <v>1650</v>
      </c>
      <c r="I1102" t="s">
        <v>34</v>
      </c>
      <c r="J1102">
        <v>1</v>
      </c>
      <c r="K1102">
        <v>40.26</v>
      </c>
      <c r="L1102">
        <v>29</v>
      </c>
      <c r="M1102">
        <v>12</v>
      </c>
      <c r="N1102">
        <v>23</v>
      </c>
      <c r="O1102" t="s">
        <v>445</v>
      </c>
      <c r="P1102">
        <v>1222</v>
      </c>
    </row>
    <row r="1103" spans="1:16" x14ac:dyDescent="0.25">
      <c r="A1103" t="s">
        <v>247</v>
      </c>
      <c r="B1103" t="s">
        <v>252</v>
      </c>
      <c r="C1103">
        <v>59</v>
      </c>
      <c r="D1103">
        <v>7</v>
      </c>
      <c r="E1103" t="s">
        <v>421</v>
      </c>
      <c r="F1103">
        <v>8</v>
      </c>
      <c r="G1103">
        <v>119</v>
      </c>
      <c r="H1103">
        <v>1650</v>
      </c>
      <c r="I1103" t="s">
        <v>410</v>
      </c>
      <c r="J1103">
        <v>1</v>
      </c>
      <c r="K1103">
        <v>41.41</v>
      </c>
      <c r="L1103">
        <v>6</v>
      </c>
      <c r="M1103">
        <v>12</v>
      </c>
      <c r="N1103">
        <v>23</v>
      </c>
      <c r="O1103" t="s">
        <v>450</v>
      </c>
      <c r="P1103">
        <v>1204</v>
      </c>
    </row>
    <row r="1104" spans="1:16" x14ac:dyDescent="0.25">
      <c r="A1104" t="s">
        <v>247</v>
      </c>
      <c r="B1104" t="s">
        <v>252</v>
      </c>
      <c r="C1104">
        <v>67</v>
      </c>
      <c r="D1104">
        <v>10</v>
      </c>
      <c r="E1104" t="s">
        <v>423</v>
      </c>
      <c r="F1104">
        <v>10</v>
      </c>
      <c r="G1104">
        <v>122</v>
      </c>
      <c r="H1104">
        <v>1650</v>
      </c>
      <c r="I1104" t="s">
        <v>63</v>
      </c>
      <c r="J1104">
        <v>1</v>
      </c>
      <c r="K1104">
        <v>40.5</v>
      </c>
      <c r="L1104">
        <v>15</v>
      </c>
      <c r="M1104">
        <v>11</v>
      </c>
      <c r="N1104">
        <v>23</v>
      </c>
      <c r="O1104" t="s">
        <v>455</v>
      </c>
      <c r="P1104">
        <v>1185</v>
      </c>
    </row>
    <row r="1105" spans="1:16" x14ac:dyDescent="0.25">
      <c r="A1105" t="s">
        <v>247</v>
      </c>
      <c r="B1105" t="s">
        <v>252</v>
      </c>
      <c r="C1105">
        <v>9.5</v>
      </c>
      <c r="D1105">
        <v>7</v>
      </c>
      <c r="E1105" t="s">
        <v>421</v>
      </c>
      <c r="F1105">
        <v>7</v>
      </c>
      <c r="G1105">
        <v>122</v>
      </c>
      <c r="H1105">
        <v>1650</v>
      </c>
      <c r="I1105" t="s">
        <v>63</v>
      </c>
      <c r="J1105">
        <v>1</v>
      </c>
      <c r="K1105">
        <v>40.32</v>
      </c>
      <c r="L1105">
        <v>11</v>
      </c>
      <c r="M1105">
        <v>10</v>
      </c>
      <c r="N1105">
        <v>23</v>
      </c>
      <c r="O1105" t="s">
        <v>450</v>
      </c>
      <c r="P1105">
        <v>1191</v>
      </c>
    </row>
    <row r="1106" spans="1:16" x14ac:dyDescent="0.25">
      <c r="A1106" t="s">
        <v>247</v>
      </c>
      <c r="B1106" t="s">
        <v>252</v>
      </c>
      <c r="C1106">
        <v>5.0999999999999996</v>
      </c>
      <c r="D1106">
        <v>3</v>
      </c>
      <c r="E1106" t="s">
        <v>420</v>
      </c>
      <c r="F1106">
        <v>2</v>
      </c>
      <c r="G1106">
        <v>122</v>
      </c>
      <c r="H1106">
        <v>1650</v>
      </c>
      <c r="I1106" t="s">
        <v>19</v>
      </c>
      <c r="J1106">
        <v>1</v>
      </c>
      <c r="K1106">
        <v>40.630000000000003</v>
      </c>
      <c r="L1106">
        <v>20</v>
      </c>
      <c r="M1106">
        <v>9</v>
      </c>
      <c r="N1106">
        <v>23</v>
      </c>
      <c r="O1106" t="s">
        <v>455</v>
      </c>
      <c r="P1106">
        <v>1189</v>
      </c>
    </row>
    <row r="1107" spans="1:16" x14ac:dyDescent="0.25">
      <c r="A1107" t="s">
        <v>247</v>
      </c>
      <c r="B1107" t="s">
        <v>256</v>
      </c>
      <c r="C1107">
        <v>6</v>
      </c>
      <c r="D1107">
        <v>2</v>
      </c>
      <c r="E1107" t="s">
        <v>421</v>
      </c>
      <c r="F1107">
        <v>5</v>
      </c>
      <c r="G1107">
        <v>127</v>
      </c>
      <c r="H1107">
        <v>1650</v>
      </c>
      <c r="I1107" t="s">
        <v>29</v>
      </c>
      <c r="J1107">
        <v>1</v>
      </c>
      <c r="K1107">
        <v>38.36</v>
      </c>
      <c r="L1107">
        <v>16</v>
      </c>
      <c r="M1107">
        <v>7</v>
      </c>
      <c r="N1107">
        <v>25</v>
      </c>
      <c r="O1107" t="s">
        <v>455</v>
      </c>
      <c r="P1107">
        <v>1115</v>
      </c>
    </row>
    <row r="1108" spans="1:16" x14ac:dyDescent="0.25">
      <c r="A1108" t="s">
        <v>247</v>
      </c>
      <c r="B1108" t="s">
        <v>256</v>
      </c>
      <c r="C1108">
        <v>3.7</v>
      </c>
      <c r="D1108">
        <v>8</v>
      </c>
      <c r="E1108" t="s">
        <v>420</v>
      </c>
      <c r="F1108">
        <v>8</v>
      </c>
      <c r="G1108">
        <v>126</v>
      </c>
      <c r="H1108">
        <v>1650</v>
      </c>
      <c r="I1108" t="s">
        <v>53</v>
      </c>
      <c r="J1108">
        <v>1</v>
      </c>
      <c r="K1108">
        <v>40.68</v>
      </c>
      <c r="L1108">
        <v>4</v>
      </c>
      <c r="M1108">
        <v>6</v>
      </c>
      <c r="N1108">
        <v>25</v>
      </c>
      <c r="O1108" t="s">
        <v>450</v>
      </c>
      <c r="P1108">
        <v>1107</v>
      </c>
    </row>
    <row r="1109" spans="1:16" x14ac:dyDescent="0.25">
      <c r="A1109" t="s">
        <v>247</v>
      </c>
      <c r="B1109" t="s">
        <v>256</v>
      </c>
      <c r="C1109">
        <v>2.6</v>
      </c>
      <c r="D1109">
        <v>1</v>
      </c>
      <c r="E1109" t="s">
        <v>420</v>
      </c>
      <c r="F1109">
        <v>3</v>
      </c>
      <c r="G1109">
        <v>135</v>
      </c>
      <c r="H1109">
        <v>1650</v>
      </c>
      <c r="I1109" t="s">
        <v>53</v>
      </c>
      <c r="J1109">
        <v>1</v>
      </c>
      <c r="K1109">
        <v>39.47</v>
      </c>
      <c r="L1109">
        <v>28</v>
      </c>
      <c r="M1109">
        <v>5</v>
      </c>
      <c r="N1109">
        <v>25</v>
      </c>
      <c r="O1109" t="s">
        <v>445</v>
      </c>
      <c r="P1109">
        <v>1108</v>
      </c>
    </row>
    <row r="1110" spans="1:16" x14ac:dyDescent="0.25">
      <c r="A1110" t="s">
        <v>247</v>
      </c>
      <c r="B1110" t="s">
        <v>256</v>
      </c>
      <c r="C1110">
        <v>4.5</v>
      </c>
      <c r="D1110">
        <v>3</v>
      </c>
      <c r="E1110" t="s">
        <v>420</v>
      </c>
      <c r="F1110">
        <v>6</v>
      </c>
      <c r="G1110">
        <v>135</v>
      </c>
      <c r="H1110">
        <v>1800</v>
      </c>
      <c r="I1110" t="s">
        <v>29</v>
      </c>
      <c r="J1110">
        <v>1</v>
      </c>
      <c r="K1110">
        <v>48.96</v>
      </c>
      <c r="L1110">
        <v>30</v>
      </c>
      <c r="M1110">
        <v>4</v>
      </c>
      <c r="N1110">
        <v>25</v>
      </c>
      <c r="O1110" t="s">
        <v>445</v>
      </c>
      <c r="P1110">
        <v>1102</v>
      </c>
    </row>
    <row r="1111" spans="1:16" x14ac:dyDescent="0.25">
      <c r="A1111" t="s">
        <v>247</v>
      </c>
      <c r="B1111" t="s">
        <v>256</v>
      </c>
      <c r="C1111">
        <v>9.3000000000000007</v>
      </c>
      <c r="D1111">
        <v>3</v>
      </c>
      <c r="E1111" t="s">
        <v>420</v>
      </c>
      <c r="F1111">
        <v>10</v>
      </c>
      <c r="G1111">
        <v>135</v>
      </c>
      <c r="H1111">
        <v>1650</v>
      </c>
      <c r="I1111" t="s">
        <v>44</v>
      </c>
      <c r="J1111">
        <v>1</v>
      </c>
      <c r="K1111">
        <v>38.54</v>
      </c>
      <c r="L1111">
        <v>2</v>
      </c>
      <c r="M1111">
        <v>4</v>
      </c>
      <c r="N1111">
        <v>25</v>
      </c>
      <c r="O1111" t="s">
        <v>445</v>
      </c>
      <c r="P1111">
        <v>1109</v>
      </c>
    </row>
    <row r="1112" spans="1:16" x14ac:dyDescent="0.25">
      <c r="A1112" t="s">
        <v>247</v>
      </c>
      <c r="B1112" t="s">
        <v>256</v>
      </c>
      <c r="C1112">
        <v>8.1</v>
      </c>
      <c r="D1112">
        <v>3</v>
      </c>
      <c r="E1112" t="s">
        <v>421</v>
      </c>
      <c r="F1112">
        <v>6</v>
      </c>
      <c r="G1112">
        <v>135</v>
      </c>
      <c r="H1112">
        <v>1650</v>
      </c>
      <c r="I1112" t="s">
        <v>44</v>
      </c>
      <c r="J1112">
        <v>1</v>
      </c>
      <c r="K1112">
        <v>41.01</v>
      </c>
      <c r="L1112">
        <v>5</v>
      </c>
      <c r="M1112">
        <v>3</v>
      </c>
      <c r="N1112">
        <v>25</v>
      </c>
      <c r="O1112" t="s">
        <v>445</v>
      </c>
      <c r="P1112">
        <v>1105</v>
      </c>
    </row>
    <row r="1113" spans="1:16" x14ac:dyDescent="0.25">
      <c r="A1113" t="s">
        <v>247</v>
      </c>
      <c r="B1113" t="s">
        <v>256</v>
      </c>
      <c r="C1113">
        <v>36</v>
      </c>
      <c r="D1113">
        <v>6</v>
      </c>
      <c r="E1113" t="s">
        <v>421</v>
      </c>
      <c r="F1113">
        <v>5</v>
      </c>
      <c r="G1113">
        <v>117</v>
      </c>
      <c r="H1113">
        <v>1800</v>
      </c>
      <c r="I1113" t="s">
        <v>389</v>
      </c>
      <c r="J1113">
        <v>1</v>
      </c>
      <c r="K1113">
        <v>47.78</v>
      </c>
      <c r="L1113">
        <v>9</v>
      </c>
      <c r="M1113">
        <v>2</v>
      </c>
      <c r="N1113">
        <v>25</v>
      </c>
      <c r="O1113" t="s">
        <v>429</v>
      </c>
      <c r="P1113">
        <v>1111</v>
      </c>
    </row>
    <row r="1114" spans="1:16" x14ac:dyDescent="0.25">
      <c r="A1114" t="s">
        <v>247</v>
      </c>
      <c r="B1114" t="s">
        <v>256</v>
      </c>
      <c r="C1114">
        <v>22</v>
      </c>
      <c r="D1114">
        <v>12</v>
      </c>
      <c r="E1114" t="s">
        <v>422</v>
      </c>
      <c r="F1114">
        <v>3</v>
      </c>
      <c r="G1114">
        <v>120</v>
      </c>
      <c r="H1114">
        <v>1600</v>
      </c>
      <c r="I1114" t="s">
        <v>58</v>
      </c>
      <c r="J1114">
        <v>1</v>
      </c>
      <c r="K1114">
        <v>36.1</v>
      </c>
      <c r="L1114">
        <v>31</v>
      </c>
      <c r="M1114">
        <v>1</v>
      </c>
      <c r="N1114">
        <v>25</v>
      </c>
      <c r="O1114" t="s">
        <v>506</v>
      </c>
      <c r="P1114">
        <v>1123</v>
      </c>
    </row>
    <row r="1115" spans="1:16" x14ac:dyDescent="0.25">
      <c r="A1115" t="s">
        <v>247</v>
      </c>
      <c r="B1115" t="s">
        <v>256</v>
      </c>
      <c r="C1115">
        <v>125</v>
      </c>
      <c r="D1115">
        <v>8</v>
      </c>
      <c r="E1115" t="s">
        <v>422</v>
      </c>
      <c r="F1115">
        <v>9</v>
      </c>
      <c r="G1115">
        <v>115</v>
      </c>
      <c r="H1115">
        <v>1600</v>
      </c>
      <c r="I1115" t="s">
        <v>58</v>
      </c>
      <c r="J1115">
        <v>1</v>
      </c>
      <c r="K1115">
        <v>35.4</v>
      </c>
      <c r="L1115">
        <v>1</v>
      </c>
      <c r="M1115">
        <v>1</v>
      </c>
      <c r="N1115">
        <v>25</v>
      </c>
      <c r="O1115" t="s">
        <v>429</v>
      </c>
      <c r="P1115">
        <v>1130</v>
      </c>
    </row>
    <row r="1116" spans="1:16" x14ac:dyDescent="0.25">
      <c r="A1116" t="s">
        <v>247</v>
      </c>
      <c r="B1116" t="s">
        <v>259</v>
      </c>
      <c r="C1116">
        <v>5</v>
      </c>
      <c r="D1116">
        <v>3</v>
      </c>
      <c r="E1116" t="s">
        <v>420</v>
      </c>
      <c r="F1116">
        <v>7</v>
      </c>
      <c r="G1116">
        <v>125</v>
      </c>
      <c r="H1116">
        <v>1650</v>
      </c>
      <c r="I1116" t="s">
        <v>150</v>
      </c>
      <c r="J1116">
        <v>1</v>
      </c>
      <c r="K1116">
        <v>40.07</v>
      </c>
      <c r="L1116">
        <v>17</v>
      </c>
      <c r="M1116">
        <v>9</v>
      </c>
      <c r="N1116">
        <v>25</v>
      </c>
      <c r="O1116" t="s">
        <v>455</v>
      </c>
      <c r="P1116">
        <v>1124</v>
      </c>
    </row>
    <row r="1117" spans="1:16" x14ac:dyDescent="0.25">
      <c r="A1117" t="s">
        <v>247</v>
      </c>
      <c r="B1117" t="s">
        <v>259</v>
      </c>
      <c r="C1117">
        <v>10</v>
      </c>
      <c r="D1117">
        <v>1</v>
      </c>
      <c r="E1117" t="s">
        <v>420</v>
      </c>
      <c r="F1117">
        <v>5</v>
      </c>
      <c r="G1117">
        <v>120</v>
      </c>
      <c r="H1117">
        <v>1650</v>
      </c>
      <c r="I1117" t="s">
        <v>150</v>
      </c>
      <c r="J1117">
        <v>1</v>
      </c>
      <c r="K1117">
        <v>39.090000000000003</v>
      </c>
      <c r="L1117">
        <v>25</v>
      </c>
      <c r="M1117">
        <v>6</v>
      </c>
      <c r="N1117">
        <v>25</v>
      </c>
      <c r="O1117" t="s">
        <v>461</v>
      </c>
      <c r="P1117">
        <v>1121</v>
      </c>
    </row>
    <row r="1118" spans="1:16" x14ac:dyDescent="0.25">
      <c r="A1118" t="s">
        <v>247</v>
      </c>
      <c r="B1118" t="s">
        <v>259</v>
      </c>
      <c r="C1118">
        <v>24</v>
      </c>
      <c r="D1118">
        <v>10</v>
      </c>
      <c r="E1118" t="s">
        <v>421</v>
      </c>
      <c r="F1118">
        <v>2</v>
      </c>
      <c r="G1118">
        <v>120</v>
      </c>
      <c r="H1118">
        <v>1200</v>
      </c>
      <c r="I1118" t="s">
        <v>316</v>
      </c>
      <c r="J1118">
        <v>1</v>
      </c>
      <c r="K1118">
        <v>9.64</v>
      </c>
      <c r="L1118">
        <v>8</v>
      </c>
      <c r="M1118">
        <v>6</v>
      </c>
      <c r="N1118">
        <v>25</v>
      </c>
      <c r="O1118" t="s">
        <v>429</v>
      </c>
      <c r="P1118">
        <v>1120</v>
      </c>
    </row>
    <row r="1119" spans="1:16" x14ac:dyDescent="0.25">
      <c r="A1119" t="s">
        <v>247</v>
      </c>
      <c r="B1119" t="s">
        <v>259</v>
      </c>
      <c r="C1119">
        <v>11</v>
      </c>
      <c r="D1119">
        <v>5</v>
      </c>
      <c r="E1119" t="s">
        <v>421</v>
      </c>
      <c r="F1119">
        <v>2</v>
      </c>
      <c r="G1119">
        <v>121</v>
      </c>
      <c r="H1119">
        <v>1200</v>
      </c>
      <c r="I1119" t="s">
        <v>471</v>
      </c>
      <c r="J1119">
        <v>1</v>
      </c>
      <c r="K1119">
        <v>9.99</v>
      </c>
      <c r="L1119">
        <v>21</v>
      </c>
      <c r="M1119">
        <v>5</v>
      </c>
      <c r="N1119">
        <v>25</v>
      </c>
      <c r="O1119" t="s">
        <v>461</v>
      </c>
      <c r="P1119">
        <v>1126</v>
      </c>
    </row>
    <row r="1120" spans="1:16" x14ac:dyDescent="0.25">
      <c r="A1120" t="s">
        <v>247</v>
      </c>
      <c r="B1120" t="s">
        <v>259</v>
      </c>
      <c r="C1120">
        <v>37</v>
      </c>
      <c r="D1120">
        <v>4</v>
      </c>
      <c r="E1120" t="s">
        <v>420</v>
      </c>
      <c r="F1120">
        <v>9</v>
      </c>
      <c r="G1120">
        <v>121</v>
      </c>
      <c r="H1120">
        <v>1200</v>
      </c>
      <c r="I1120" t="s">
        <v>471</v>
      </c>
      <c r="J1120">
        <v>1</v>
      </c>
      <c r="K1120">
        <v>8.98</v>
      </c>
      <c r="L1120">
        <v>4</v>
      </c>
      <c r="M1120">
        <v>5</v>
      </c>
      <c r="N1120">
        <v>25</v>
      </c>
      <c r="O1120" t="s">
        <v>518</v>
      </c>
      <c r="P1120">
        <v>1112</v>
      </c>
    </row>
    <row r="1121" spans="1:16" x14ac:dyDescent="0.25">
      <c r="A1121" t="s">
        <v>247</v>
      </c>
      <c r="B1121" t="s">
        <v>259</v>
      </c>
      <c r="C1121">
        <v>25</v>
      </c>
      <c r="D1121">
        <v>10</v>
      </c>
      <c r="E1121" t="s">
        <v>421</v>
      </c>
      <c r="F1121">
        <v>4</v>
      </c>
      <c r="G1121">
        <v>123</v>
      </c>
      <c r="H1121">
        <v>1400</v>
      </c>
      <c r="I1121" t="s">
        <v>150</v>
      </c>
      <c r="J1121">
        <v>1</v>
      </c>
      <c r="K1121">
        <v>21.97</v>
      </c>
      <c r="L1121">
        <v>27</v>
      </c>
      <c r="M1121">
        <v>4</v>
      </c>
      <c r="N1121">
        <v>25</v>
      </c>
      <c r="O1121" t="s">
        <v>434</v>
      </c>
      <c r="P1121">
        <v>1129</v>
      </c>
    </row>
    <row r="1122" spans="1:16" x14ac:dyDescent="0.25">
      <c r="A1122" t="s">
        <v>247</v>
      </c>
      <c r="B1122" t="s">
        <v>259</v>
      </c>
      <c r="C1122">
        <v>16</v>
      </c>
      <c r="D1122">
        <v>1</v>
      </c>
      <c r="E1122" t="s">
        <v>422</v>
      </c>
      <c r="F1122">
        <v>11</v>
      </c>
      <c r="G1122">
        <v>135</v>
      </c>
      <c r="H1122">
        <v>1400</v>
      </c>
      <c r="I1122" t="s">
        <v>29</v>
      </c>
      <c r="J1122">
        <v>1</v>
      </c>
      <c r="K1122">
        <v>21.71</v>
      </c>
      <c r="L1122">
        <v>13</v>
      </c>
      <c r="M1122">
        <v>4</v>
      </c>
      <c r="N1122">
        <v>25</v>
      </c>
      <c r="O1122" t="s">
        <v>429</v>
      </c>
      <c r="P1122">
        <v>1135</v>
      </c>
    </row>
    <row r="1123" spans="1:16" x14ac:dyDescent="0.25">
      <c r="A1123" t="s">
        <v>247</v>
      </c>
      <c r="B1123" t="s">
        <v>259</v>
      </c>
      <c r="C1123">
        <v>33</v>
      </c>
      <c r="D1123">
        <v>5</v>
      </c>
      <c r="E1123" t="s">
        <v>422</v>
      </c>
      <c r="F1123">
        <v>13</v>
      </c>
      <c r="G1123">
        <v>135</v>
      </c>
      <c r="H1123">
        <v>1400</v>
      </c>
      <c r="I1123" t="s">
        <v>29</v>
      </c>
      <c r="J1123">
        <v>1</v>
      </c>
      <c r="K1123">
        <v>21.73</v>
      </c>
      <c r="L1123">
        <v>23</v>
      </c>
      <c r="M1123">
        <v>3</v>
      </c>
      <c r="N1123">
        <v>25</v>
      </c>
      <c r="O1123" t="s">
        <v>434</v>
      </c>
      <c r="P1123">
        <v>1117</v>
      </c>
    </row>
    <row r="1124" spans="1:16" x14ac:dyDescent="0.25">
      <c r="A1124" t="s">
        <v>247</v>
      </c>
      <c r="B1124" t="s">
        <v>259</v>
      </c>
      <c r="C1124">
        <v>80</v>
      </c>
      <c r="D1124">
        <v>7</v>
      </c>
      <c r="E1124" t="s">
        <v>421</v>
      </c>
      <c r="F1124">
        <v>4</v>
      </c>
      <c r="G1124">
        <v>118</v>
      </c>
      <c r="H1124">
        <v>1400</v>
      </c>
      <c r="I1124" t="s">
        <v>49</v>
      </c>
      <c r="J1124">
        <v>1</v>
      </c>
      <c r="K1124">
        <v>21.45</v>
      </c>
      <c r="L1124">
        <v>23</v>
      </c>
      <c r="M1124">
        <v>2</v>
      </c>
      <c r="N1124">
        <v>25</v>
      </c>
      <c r="O1124" t="s">
        <v>434</v>
      </c>
      <c r="P1124">
        <v>1101</v>
      </c>
    </row>
    <row r="1125" spans="1:16" x14ac:dyDescent="0.25">
      <c r="A1125" t="s">
        <v>247</v>
      </c>
      <c r="B1125" t="s">
        <v>259</v>
      </c>
      <c r="C1125">
        <v>150</v>
      </c>
      <c r="D1125">
        <v>8</v>
      </c>
      <c r="E1125" t="s">
        <v>422</v>
      </c>
      <c r="F1125">
        <v>8</v>
      </c>
      <c r="G1125">
        <v>119</v>
      </c>
      <c r="H1125">
        <v>1200</v>
      </c>
      <c r="I1125" t="s">
        <v>34</v>
      </c>
      <c r="J1125">
        <v>1</v>
      </c>
      <c r="K1125">
        <v>9.7200000000000006</v>
      </c>
      <c r="L1125">
        <v>31</v>
      </c>
      <c r="M1125">
        <v>1</v>
      </c>
      <c r="N1125">
        <v>25</v>
      </c>
      <c r="O1125" t="s">
        <v>506</v>
      </c>
      <c r="P1125">
        <v>1133</v>
      </c>
    </row>
    <row r="1126" spans="1:16" x14ac:dyDescent="0.25">
      <c r="A1126" t="s">
        <v>247</v>
      </c>
      <c r="B1126" t="s">
        <v>259</v>
      </c>
      <c r="C1126">
        <v>73</v>
      </c>
      <c r="D1126">
        <v>8</v>
      </c>
      <c r="E1126" t="s">
        <v>420</v>
      </c>
      <c r="F1126">
        <v>7</v>
      </c>
      <c r="G1126">
        <v>122</v>
      </c>
      <c r="H1126">
        <v>1200</v>
      </c>
      <c r="I1126" t="s">
        <v>34</v>
      </c>
      <c r="J1126">
        <v>1</v>
      </c>
      <c r="K1126">
        <v>9.64</v>
      </c>
      <c r="L1126">
        <v>12</v>
      </c>
      <c r="M1126">
        <v>1</v>
      </c>
      <c r="N1126">
        <v>25</v>
      </c>
      <c r="O1126" t="s">
        <v>441</v>
      </c>
      <c r="P1126">
        <v>1133</v>
      </c>
    </row>
    <row r="1127" spans="1:16" x14ac:dyDescent="0.25">
      <c r="A1127" t="s">
        <v>247</v>
      </c>
      <c r="B1127" t="s">
        <v>261</v>
      </c>
      <c r="C1127">
        <v>25</v>
      </c>
      <c r="D1127">
        <v>4</v>
      </c>
      <c r="E1127" t="s">
        <v>420</v>
      </c>
      <c r="F1127">
        <v>4</v>
      </c>
      <c r="G1127">
        <v>125</v>
      </c>
      <c r="H1127">
        <v>1400</v>
      </c>
      <c r="I1127" t="s">
        <v>63</v>
      </c>
      <c r="J1127">
        <v>1</v>
      </c>
      <c r="K1127">
        <v>22.09</v>
      </c>
      <c r="L1127">
        <v>14</v>
      </c>
      <c r="M1127">
        <v>9</v>
      </c>
      <c r="N1127">
        <v>25</v>
      </c>
      <c r="O1127" t="s">
        <v>518</v>
      </c>
      <c r="P1127">
        <v>1143</v>
      </c>
    </row>
    <row r="1128" spans="1:16" x14ac:dyDescent="0.25">
      <c r="A1128" t="s">
        <v>247</v>
      </c>
      <c r="B1128" t="s">
        <v>261</v>
      </c>
      <c r="C1128">
        <v>41</v>
      </c>
      <c r="D1128">
        <v>8</v>
      </c>
      <c r="E1128" t="s">
        <v>421</v>
      </c>
      <c r="F1128">
        <v>1</v>
      </c>
      <c r="G1128">
        <v>126</v>
      </c>
      <c r="H1128">
        <v>1400</v>
      </c>
      <c r="I1128" t="s">
        <v>63</v>
      </c>
      <c r="J1128">
        <v>1</v>
      </c>
      <c r="K1128">
        <v>22.39</v>
      </c>
      <c r="L1128">
        <v>31</v>
      </c>
      <c r="M1128">
        <v>5</v>
      </c>
      <c r="N1128">
        <v>25</v>
      </c>
      <c r="O1128" t="s">
        <v>518</v>
      </c>
      <c r="P1128">
        <v>1153</v>
      </c>
    </row>
    <row r="1129" spans="1:16" x14ac:dyDescent="0.25">
      <c r="A1129" t="s">
        <v>247</v>
      </c>
      <c r="B1129" t="s">
        <v>263</v>
      </c>
      <c r="C1129">
        <v>13</v>
      </c>
      <c r="D1129">
        <v>7</v>
      </c>
      <c r="E1129" t="s">
        <v>421</v>
      </c>
      <c r="F1129">
        <v>3</v>
      </c>
      <c r="G1129">
        <v>123</v>
      </c>
      <c r="H1129">
        <v>1650</v>
      </c>
      <c r="I1129" t="s">
        <v>471</v>
      </c>
      <c r="J1129">
        <v>1</v>
      </c>
      <c r="K1129">
        <v>40.369999999999997</v>
      </c>
      <c r="L1129">
        <v>17</v>
      </c>
      <c r="M1129">
        <v>9</v>
      </c>
      <c r="N1129">
        <v>25</v>
      </c>
      <c r="O1129" t="s">
        <v>455</v>
      </c>
      <c r="P1129">
        <v>1027</v>
      </c>
    </row>
    <row r="1130" spans="1:16" x14ac:dyDescent="0.25">
      <c r="A1130" t="s">
        <v>247</v>
      </c>
      <c r="B1130" t="s">
        <v>263</v>
      </c>
      <c r="C1130">
        <v>14</v>
      </c>
      <c r="D1130">
        <v>9</v>
      </c>
      <c r="E1130" t="s">
        <v>421</v>
      </c>
      <c r="F1130">
        <v>5</v>
      </c>
      <c r="G1130">
        <v>123</v>
      </c>
      <c r="H1130">
        <v>1650</v>
      </c>
      <c r="I1130" t="s">
        <v>84</v>
      </c>
      <c r="J1130">
        <v>1</v>
      </c>
      <c r="K1130">
        <v>40.39</v>
      </c>
      <c r="L1130">
        <v>10</v>
      </c>
      <c r="M1130">
        <v>9</v>
      </c>
      <c r="N1130">
        <v>25</v>
      </c>
      <c r="O1130" t="s">
        <v>450</v>
      </c>
      <c r="P1130">
        <v>1010</v>
      </c>
    </row>
    <row r="1131" spans="1:16" x14ac:dyDescent="0.25">
      <c r="A1131" t="s">
        <v>247</v>
      </c>
      <c r="B1131" t="s">
        <v>263</v>
      </c>
      <c r="C1131">
        <v>11</v>
      </c>
      <c r="D1131">
        <v>3</v>
      </c>
      <c r="E1131" t="s">
        <v>421</v>
      </c>
      <c r="F1131">
        <v>3</v>
      </c>
      <c r="G1131">
        <v>126</v>
      </c>
      <c r="H1131">
        <v>1650</v>
      </c>
      <c r="I1131" t="s">
        <v>84</v>
      </c>
      <c r="J1131">
        <v>1</v>
      </c>
      <c r="K1131">
        <v>39.229999999999997</v>
      </c>
      <c r="L1131">
        <v>25</v>
      </c>
      <c r="M1131">
        <v>6</v>
      </c>
      <c r="N1131">
        <v>25</v>
      </c>
      <c r="O1131" t="s">
        <v>461</v>
      </c>
      <c r="P1131">
        <v>1013</v>
      </c>
    </row>
    <row r="1132" spans="1:16" x14ac:dyDescent="0.25">
      <c r="A1132" t="s">
        <v>247</v>
      </c>
      <c r="B1132" t="s">
        <v>263</v>
      </c>
      <c r="C1132">
        <v>17</v>
      </c>
      <c r="D1132">
        <v>9</v>
      </c>
      <c r="E1132" t="s">
        <v>422</v>
      </c>
      <c r="F1132">
        <v>3</v>
      </c>
      <c r="G1132">
        <v>125</v>
      </c>
      <c r="H1132">
        <v>1650</v>
      </c>
      <c r="I1132" t="s">
        <v>84</v>
      </c>
      <c r="J1132">
        <v>1</v>
      </c>
      <c r="K1132">
        <v>40.729999999999997</v>
      </c>
      <c r="L1132">
        <v>4</v>
      </c>
      <c r="M1132">
        <v>6</v>
      </c>
      <c r="N1132">
        <v>25</v>
      </c>
      <c r="O1132" t="s">
        <v>450</v>
      </c>
      <c r="P1132">
        <v>1008</v>
      </c>
    </row>
    <row r="1133" spans="1:16" x14ac:dyDescent="0.25">
      <c r="A1133" t="s">
        <v>247</v>
      </c>
      <c r="B1133" t="s">
        <v>263</v>
      </c>
      <c r="C1133">
        <v>20</v>
      </c>
      <c r="D1133">
        <v>1</v>
      </c>
      <c r="E1133" t="s">
        <v>423</v>
      </c>
      <c r="F1133">
        <v>11</v>
      </c>
      <c r="G1133">
        <v>135</v>
      </c>
      <c r="H1133">
        <v>1800</v>
      </c>
      <c r="I1133" t="s">
        <v>84</v>
      </c>
      <c r="J1133">
        <v>1</v>
      </c>
      <c r="K1133">
        <v>48.72</v>
      </c>
      <c r="L1133">
        <v>30</v>
      </c>
      <c r="M1133">
        <v>4</v>
      </c>
      <c r="N1133">
        <v>25</v>
      </c>
      <c r="O1133" t="s">
        <v>445</v>
      </c>
      <c r="P1133">
        <v>1027</v>
      </c>
    </row>
    <row r="1134" spans="1:16" x14ac:dyDescent="0.25">
      <c r="A1134" t="s">
        <v>247</v>
      </c>
      <c r="B1134" t="s">
        <v>263</v>
      </c>
      <c r="C1134">
        <v>3.6</v>
      </c>
      <c r="D1134">
        <v>1</v>
      </c>
      <c r="E1134" t="s">
        <v>423</v>
      </c>
      <c r="F1134">
        <v>10</v>
      </c>
      <c r="G1134">
        <v>133</v>
      </c>
      <c r="H1134">
        <v>1800</v>
      </c>
      <c r="I1134" t="s">
        <v>13</v>
      </c>
      <c r="J1134">
        <v>1</v>
      </c>
      <c r="K1134">
        <v>49.36</v>
      </c>
      <c r="L1134">
        <v>9</v>
      </c>
      <c r="M1134">
        <v>4</v>
      </c>
      <c r="N1134">
        <v>25</v>
      </c>
      <c r="O1134" t="s">
        <v>450</v>
      </c>
      <c r="P1134">
        <v>1034</v>
      </c>
    </row>
    <row r="1135" spans="1:16" x14ac:dyDescent="0.25">
      <c r="A1135" t="s">
        <v>247</v>
      </c>
      <c r="B1135" t="s">
        <v>263</v>
      </c>
      <c r="C1135">
        <v>4.5</v>
      </c>
      <c r="D1135">
        <v>2</v>
      </c>
      <c r="E1135" t="s">
        <v>422</v>
      </c>
      <c r="F1135">
        <v>5</v>
      </c>
      <c r="G1135">
        <v>129</v>
      </c>
      <c r="H1135">
        <v>1650</v>
      </c>
      <c r="I1135" t="s">
        <v>84</v>
      </c>
      <c r="J1135">
        <v>1</v>
      </c>
      <c r="K1135">
        <v>38.5</v>
      </c>
      <c r="L1135">
        <v>2</v>
      </c>
      <c r="M1135">
        <v>4</v>
      </c>
      <c r="N1135">
        <v>25</v>
      </c>
      <c r="O1135" t="s">
        <v>445</v>
      </c>
      <c r="P1135">
        <v>1041</v>
      </c>
    </row>
    <row r="1136" spans="1:16" x14ac:dyDescent="0.25">
      <c r="A1136" t="s">
        <v>247</v>
      </c>
      <c r="B1136" t="s">
        <v>263</v>
      </c>
      <c r="C1136">
        <v>20</v>
      </c>
      <c r="D1136">
        <v>5</v>
      </c>
      <c r="E1136" t="s">
        <v>423</v>
      </c>
      <c r="F1136">
        <v>12</v>
      </c>
      <c r="G1136">
        <v>131</v>
      </c>
      <c r="H1136">
        <v>1650</v>
      </c>
      <c r="I1136" t="s">
        <v>58</v>
      </c>
      <c r="J1136">
        <v>1</v>
      </c>
      <c r="K1136">
        <v>39.79</v>
      </c>
      <c r="L1136">
        <v>19</v>
      </c>
      <c r="M1136">
        <v>3</v>
      </c>
      <c r="N1136">
        <v>25</v>
      </c>
      <c r="O1136" t="s">
        <v>455</v>
      </c>
      <c r="P1136">
        <v>1039</v>
      </c>
    </row>
    <row r="1137" spans="1:16" x14ac:dyDescent="0.25">
      <c r="A1137" t="s">
        <v>247</v>
      </c>
      <c r="B1137" t="s">
        <v>263</v>
      </c>
      <c r="C1137">
        <v>12</v>
      </c>
      <c r="D1137">
        <v>7</v>
      </c>
      <c r="E1137" t="s">
        <v>422</v>
      </c>
      <c r="F1137">
        <v>6</v>
      </c>
      <c r="G1137">
        <v>133</v>
      </c>
      <c r="H1137">
        <v>1650</v>
      </c>
      <c r="I1137" t="s">
        <v>402</v>
      </c>
      <c r="J1137">
        <v>1</v>
      </c>
      <c r="K1137">
        <v>40.76</v>
      </c>
      <c r="L1137">
        <v>26</v>
      </c>
      <c r="M1137">
        <v>2</v>
      </c>
      <c r="N1137">
        <v>25</v>
      </c>
      <c r="O1137" t="s">
        <v>461</v>
      </c>
      <c r="P1137">
        <v>1043</v>
      </c>
    </row>
    <row r="1138" spans="1:16" x14ac:dyDescent="0.25">
      <c r="A1138" t="s">
        <v>247</v>
      </c>
      <c r="B1138" t="s">
        <v>263</v>
      </c>
      <c r="C1138">
        <v>4</v>
      </c>
      <c r="D1138">
        <v>6</v>
      </c>
      <c r="E1138" t="s">
        <v>420</v>
      </c>
      <c r="F1138">
        <v>7</v>
      </c>
      <c r="G1138">
        <v>135</v>
      </c>
      <c r="H1138">
        <v>1650</v>
      </c>
      <c r="I1138" t="s">
        <v>13</v>
      </c>
      <c r="J1138">
        <v>1</v>
      </c>
      <c r="K1138">
        <v>41.43</v>
      </c>
      <c r="L1138">
        <v>8</v>
      </c>
      <c r="M1138">
        <v>1</v>
      </c>
      <c r="N1138">
        <v>25</v>
      </c>
      <c r="O1138" t="s">
        <v>450</v>
      </c>
      <c r="P1138">
        <v>1033</v>
      </c>
    </row>
    <row r="1139" spans="1:16" x14ac:dyDescent="0.25">
      <c r="A1139" t="s">
        <v>247</v>
      </c>
      <c r="B1139" t="s">
        <v>263</v>
      </c>
      <c r="C1139">
        <v>48</v>
      </c>
      <c r="D1139">
        <v>3</v>
      </c>
      <c r="E1139" t="s">
        <v>423</v>
      </c>
      <c r="F1139">
        <v>12</v>
      </c>
      <c r="G1139">
        <v>135</v>
      </c>
      <c r="H1139">
        <v>1650</v>
      </c>
      <c r="I1139" t="s">
        <v>58</v>
      </c>
      <c r="J1139">
        <v>1</v>
      </c>
      <c r="K1139">
        <v>39.75</v>
      </c>
      <c r="L1139">
        <v>26</v>
      </c>
      <c r="M1139">
        <v>12</v>
      </c>
      <c r="N1139">
        <v>24</v>
      </c>
      <c r="O1139" t="s">
        <v>445</v>
      </c>
      <c r="P1139">
        <v>1023</v>
      </c>
    </row>
    <row r="1140" spans="1:16" x14ac:dyDescent="0.25">
      <c r="A1140" t="s">
        <v>247</v>
      </c>
      <c r="B1140" t="s">
        <v>263</v>
      </c>
      <c r="C1140">
        <v>10</v>
      </c>
      <c r="D1140">
        <v>11</v>
      </c>
      <c r="E1140" t="s">
        <v>420</v>
      </c>
      <c r="F1140">
        <v>7</v>
      </c>
      <c r="G1140">
        <v>135</v>
      </c>
      <c r="H1140">
        <v>1650</v>
      </c>
      <c r="I1140" t="s">
        <v>393</v>
      </c>
      <c r="J1140">
        <v>1</v>
      </c>
      <c r="K1140">
        <v>41.84</v>
      </c>
      <c r="L1140">
        <v>20</v>
      </c>
      <c r="M1140">
        <v>11</v>
      </c>
      <c r="N1140">
        <v>24</v>
      </c>
      <c r="O1140" t="s">
        <v>461</v>
      </c>
      <c r="P1140">
        <v>1024</v>
      </c>
    </row>
    <row r="1141" spans="1:16" x14ac:dyDescent="0.25">
      <c r="A1141" t="s">
        <v>247</v>
      </c>
      <c r="B1141" t="s">
        <v>263</v>
      </c>
      <c r="C1141">
        <v>35</v>
      </c>
      <c r="D1141">
        <v>2</v>
      </c>
      <c r="E1141" t="s">
        <v>420</v>
      </c>
      <c r="F1141">
        <v>3</v>
      </c>
      <c r="G1141">
        <v>131</v>
      </c>
      <c r="H1141">
        <v>1650</v>
      </c>
      <c r="I1141" t="s">
        <v>58</v>
      </c>
      <c r="J1141">
        <v>1</v>
      </c>
      <c r="K1141">
        <v>40.659999999999997</v>
      </c>
      <c r="L1141">
        <v>30</v>
      </c>
      <c r="M1141">
        <v>10</v>
      </c>
      <c r="N1141">
        <v>24</v>
      </c>
      <c r="O1141" t="s">
        <v>445</v>
      </c>
      <c r="P1141">
        <v>1020</v>
      </c>
    </row>
    <row r="1142" spans="1:16" x14ac:dyDescent="0.25">
      <c r="A1142" t="s">
        <v>247</v>
      </c>
      <c r="B1142" t="s">
        <v>263</v>
      </c>
      <c r="C1142">
        <v>60</v>
      </c>
      <c r="D1142">
        <v>12</v>
      </c>
      <c r="E1142" t="s">
        <v>422</v>
      </c>
      <c r="F1142">
        <v>12</v>
      </c>
      <c r="G1142">
        <v>133</v>
      </c>
      <c r="H1142">
        <v>1400</v>
      </c>
      <c r="I1142" t="s">
        <v>471</v>
      </c>
      <c r="J1142">
        <v>1</v>
      </c>
      <c r="K1142">
        <v>23.23</v>
      </c>
      <c r="L1142">
        <v>6</v>
      </c>
      <c r="M1142">
        <v>10</v>
      </c>
      <c r="N1142">
        <v>24</v>
      </c>
      <c r="O1142" t="s">
        <v>434</v>
      </c>
      <c r="P1142">
        <v>1012</v>
      </c>
    </row>
    <row r="1143" spans="1:16" x14ac:dyDescent="0.25">
      <c r="A1143" t="s">
        <v>247</v>
      </c>
      <c r="B1143" t="s">
        <v>263</v>
      </c>
      <c r="C1143">
        <v>51</v>
      </c>
      <c r="D1143">
        <v>6</v>
      </c>
      <c r="E1143" t="s">
        <v>421</v>
      </c>
      <c r="F1143">
        <v>3</v>
      </c>
      <c r="G1143">
        <v>125</v>
      </c>
      <c r="H1143">
        <v>1400</v>
      </c>
      <c r="I1143" t="s">
        <v>588</v>
      </c>
      <c r="J1143">
        <v>1</v>
      </c>
      <c r="K1143">
        <v>22.74</v>
      </c>
      <c r="L1143">
        <v>15</v>
      </c>
      <c r="M1143">
        <v>9</v>
      </c>
      <c r="N1143">
        <v>24</v>
      </c>
      <c r="O1143" t="s">
        <v>539</v>
      </c>
      <c r="P1143">
        <v>1029</v>
      </c>
    </row>
    <row r="1144" spans="1:16" x14ac:dyDescent="0.25">
      <c r="A1144" t="s">
        <v>247</v>
      </c>
      <c r="B1144" t="s">
        <v>263</v>
      </c>
      <c r="C1144">
        <v>124</v>
      </c>
      <c r="D1144">
        <v>9</v>
      </c>
      <c r="E1144" t="s">
        <v>423</v>
      </c>
      <c r="F1144">
        <v>8</v>
      </c>
      <c r="G1144">
        <v>121</v>
      </c>
      <c r="H1144">
        <v>1400</v>
      </c>
      <c r="I1144" t="s">
        <v>58</v>
      </c>
      <c r="J1144">
        <v>1</v>
      </c>
      <c r="K1144">
        <v>22.18</v>
      </c>
      <c r="L1144">
        <v>6</v>
      </c>
      <c r="M1144">
        <v>7</v>
      </c>
      <c r="N1144">
        <v>24</v>
      </c>
      <c r="O1144" t="s">
        <v>429</v>
      </c>
      <c r="P1144">
        <v>1055</v>
      </c>
    </row>
    <row r="1145" spans="1:16" x14ac:dyDescent="0.25">
      <c r="A1145" t="s">
        <v>247</v>
      </c>
      <c r="B1145" t="s">
        <v>263</v>
      </c>
      <c r="C1145">
        <v>57</v>
      </c>
      <c r="D1145">
        <v>11</v>
      </c>
      <c r="E1145" t="s">
        <v>422</v>
      </c>
      <c r="F1145">
        <v>13</v>
      </c>
      <c r="G1145">
        <v>121</v>
      </c>
      <c r="H1145">
        <v>1400</v>
      </c>
      <c r="I1145" t="s">
        <v>471</v>
      </c>
      <c r="J1145">
        <v>1</v>
      </c>
      <c r="K1145">
        <v>23.47</v>
      </c>
      <c r="L1145">
        <v>23</v>
      </c>
      <c r="M1145">
        <v>6</v>
      </c>
      <c r="N1145">
        <v>24</v>
      </c>
      <c r="O1145" t="s">
        <v>434</v>
      </c>
      <c r="P1145">
        <v>1059</v>
      </c>
    </row>
    <row r="1146" spans="1:16" x14ac:dyDescent="0.25">
      <c r="A1146" t="s">
        <v>247</v>
      </c>
      <c r="B1146" t="s">
        <v>263</v>
      </c>
      <c r="C1146">
        <v>118</v>
      </c>
      <c r="D1146">
        <v>8</v>
      </c>
      <c r="E1146" t="s">
        <v>422</v>
      </c>
      <c r="F1146">
        <v>3</v>
      </c>
      <c r="G1146">
        <v>126</v>
      </c>
      <c r="H1146">
        <v>1400</v>
      </c>
      <c r="I1146" t="s">
        <v>58</v>
      </c>
      <c r="J1146">
        <v>1</v>
      </c>
      <c r="K1146">
        <v>22.56</v>
      </c>
      <c r="L1146">
        <v>2</v>
      </c>
      <c r="M1146">
        <v>6</v>
      </c>
      <c r="N1146">
        <v>24</v>
      </c>
      <c r="O1146" t="s">
        <v>518</v>
      </c>
      <c r="P1146">
        <v>1063</v>
      </c>
    </row>
    <row r="1147" spans="1:16" x14ac:dyDescent="0.25">
      <c r="A1147" t="s">
        <v>247</v>
      </c>
      <c r="B1147" t="s">
        <v>263</v>
      </c>
      <c r="C1147">
        <v>40</v>
      </c>
      <c r="D1147">
        <v>13</v>
      </c>
      <c r="E1147" t="s">
        <v>422</v>
      </c>
      <c r="F1147">
        <v>7</v>
      </c>
      <c r="G1147">
        <v>124</v>
      </c>
      <c r="H1147">
        <v>1400</v>
      </c>
      <c r="I1147" t="s">
        <v>393</v>
      </c>
      <c r="J1147">
        <v>1</v>
      </c>
      <c r="K1147">
        <v>24.44</v>
      </c>
      <c r="L1147">
        <v>28</v>
      </c>
      <c r="M1147">
        <v>4</v>
      </c>
      <c r="N1147">
        <v>24</v>
      </c>
      <c r="O1147" t="s">
        <v>434</v>
      </c>
      <c r="P1147">
        <v>1049</v>
      </c>
    </row>
    <row r="1148" spans="1:16" x14ac:dyDescent="0.25">
      <c r="A1148" t="s">
        <v>247</v>
      </c>
      <c r="B1148" t="s">
        <v>266</v>
      </c>
      <c r="C1148">
        <v>17</v>
      </c>
      <c r="D1148">
        <v>5</v>
      </c>
      <c r="E1148" t="s">
        <v>422</v>
      </c>
      <c r="F1148">
        <v>4</v>
      </c>
      <c r="G1148">
        <v>118</v>
      </c>
      <c r="H1148">
        <v>1650</v>
      </c>
      <c r="I1148" t="s">
        <v>150</v>
      </c>
      <c r="J1148">
        <v>1</v>
      </c>
      <c r="K1148">
        <v>39.840000000000003</v>
      </c>
      <c r="L1148">
        <v>10</v>
      </c>
      <c r="M1148">
        <v>9</v>
      </c>
      <c r="N1148">
        <v>25</v>
      </c>
      <c r="O1148" t="s">
        <v>450</v>
      </c>
      <c r="P1148">
        <v>952</v>
      </c>
    </row>
    <row r="1149" spans="1:16" x14ac:dyDescent="0.25">
      <c r="A1149" t="s">
        <v>247</v>
      </c>
      <c r="B1149" t="s">
        <v>266</v>
      </c>
      <c r="C1149">
        <v>2.7</v>
      </c>
      <c r="D1149">
        <v>12</v>
      </c>
      <c r="E1149" t="s">
        <v>421</v>
      </c>
      <c r="F1149">
        <v>4</v>
      </c>
      <c r="G1149">
        <v>120</v>
      </c>
      <c r="H1149">
        <v>1800</v>
      </c>
      <c r="I1149" t="s">
        <v>19</v>
      </c>
      <c r="J1149">
        <v>1</v>
      </c>
      <c r="K1149">
        <v>54.63</v>
      </c>
      <c r="L1149">
        <v>4</v>
      </c>
      <c r="M1149">
        <v>6</v>
      </c>
      <c r="N1149">
        <v>25</v>
      </c>
      <c r="O1149" t="s">
        <v>450</v>
      </c>
      <c r="P1149">
        <v>951</v>
      </c>
    </row>
    <row r="1150" spans="1:16" x14ac:dyDescent="0.25">
      <c r="A1150" t="s">
        <v>247</v>
      </c>
      <c r="B1150" t="s">
        <v>266</v>
      </c>
      <c r="C1150">
        <v>7.6</v>
      </c>
      <c r="D1150">
        <v>5</v>
      </c>
      <c r="E1150" t="s">
        <v>421</v>
      </c>
      <c r="F1150">
        <v>1</v>
      </c>
      <c r="G1150">
        <v>118</v>
      </c>
      <c r="H1150">
        <v>1650</v>
      </c>
      <c r="I1150" t="s">
        <v>34</v>
      </c>
      <c r="J1150">
        <v>1</v>
      </c>
      <c r="K1150">
        <v>39.4</v>
      </c>
      <c r="L1150">
        <v>7</v>
      </c>
      <c r="M1150">
        <v>5</v>
      </c>
      <c r="N1150">
        <v>25</v>
      </c>
      <c r="O1150" t="s">
        <v>450</v>
      </c>
      <c r="P1150">
        <v>945</v>
      </c>
    </row>
    <row r="1151" spans="1:16" x14ac:dyDescent="0.25">
      <c r="A1151" t="s">
        <v>247</v>
      </c>
      <c r="B1151" t="s">
        <v>266</v>
      </c>
      <c r="C1151">
        <v>6.2</v>
      </c>
      <c r="D1151">
        <v>1</v>
      </c>
      <c r="E1151" t="s">
        <v>422</v>
      </c>
      <c r="F1151">
        <v>8</v>
      </c>
      <c r="G1151">
        <v>132</v>
      </c>
      <c r="H1151">
        <v>1650</v>
      </c>
      <c r="I1151" t="s">
        <v>13</v>
      </c>
      <c r="J1151">
        <v>1</v>
      </c>
      <c r="K1151">
        <v>39.54</v>
      </c>
      <c r="L1151">
        <v>9</v>
      </c>
      <c r="M1151">
        <v>4</v>
      </c>
      <c r="N1151">
        <v>25</v>
      </c>
      <c r="O1151" t="s">
        <v>450</v>
      </c>
      <c r="P1151">
        <v>938</v>
      </c>
    </row>
    <row r="1152" spans="1:16" x14ac:dyDescent="0.25">
      <c r="A1152" t="s">
        <v>247</v>
      </c>
      <c r="B1152" t="s">
        <v>266</v>
      </c>
      <c r="C1152">
        <v>6.1</v>
      </c>
      <c r="D1152">
        <v>6</v>
      </c>
      <c r="E1152" t="s">
        <v>421</v>
      </c>
      <c r="F1152">
        <v>5</v>
      </c>
      <c r="G1152">
        <v>134</v>
      </c>
      <c r="H1152">
        <v>1650</v>
      </c>
      <c r="I1152" t="s">
        <v>34</v>
      </c>
      <c r="J1152">
        <v>1</v>
      </c>
      <c r="K1152">
        <v>39.82</v>
      </c>
      <c r="L1152">
        <v>19</v>
      </c>
      <c r="M1152">
        <v>3</v>
      </c>
      <c r="N1152">
        <v>25</v>
      </c>
      <c r="O1152" t="s">
        <v>455</v>
      </c>
      <c r="P1152">
        <v>942</v>
      </c>
    </row>
    <row r="1153" spans="1:16" x14ac:dyDescent="0.25">
      <c r="A1153" t="s">
        <v>247</v>
      </c>
      <c r="B1153" t="s">
        <v>266</v>
      </c>
      <c r="C1153">
        <v>39</v>
      </c>
      <c r="D1153">
        <v>5</v>
      </c>
      <c r="E1153" t="s">
        <v>422</v>
      </c>
      <c r="F1153">
        <v>11</v>
      </c>
      <c r="G1153">
        <v>134</v>
      </c>
      <c r="H1153">
        <v>1650</v>
      </c>
      <c r="I1153" t="s">
        <v>34</v>
      </c>
      <c r="J1153">
        <v>1</v>
      </c>
      <c r="K1153">
        <v>41.12</v>
      </c>
      <c r="L1153">
        <v>5</v>
      </c>
      <c r="M1153">
        <v>3</v>
      </c>
      <c r="N1153">
        <v>25</v>
      </c>
      <c r="O1153" t="s">
        <v>445</v>
      </c>
      <c r="P1153">
        <v>937</v>
      </c>
    </row>
    <row r="1154" spans="1:16" x14ac:dyDescent="0.25">
      <c r="A1154" t="s">
        <v>247</v>
      </c>
      <c r="B1154" t="s">
        <v>266</v>
      </c>
      <c r="C1154">
        <v>27</v>
      </c>
      <c r="D1154">
        <v>10</v>
      </c>
      <c r="E1154" t="s">
        <v>423</v>
      </c>
      <c r="F1154">
        <v>9</v>
      </c>
      <c r="G1154">
        <v>120</v>
      </c>
      <c r="H1154">
        <v>1400</v>
      </c>
      <c r="I1154" t="s">
        <v>58</v>
      </c>
      <c r="J1154">
        <v>1</v>
      </c>
      <c r="K1154">
        <v>22.8</v>
      </c>
      <c r="L1154">
        <v>9</v>
      </c>
      <c r="M1154">
        <v>2</v>
      </c>
      <c r="N1154">
        <v>25</v>
      </c>
      <c r="O1154" t="s">
        <v>429</v>
      </c>
      <c r="P1154">
        <v>945</v>
      </c>
    </row>
    <row r="1155" spans="1:16" x14ac:dyDescent="0.25">
      <c r="A1155" t="s">
        <v>247</v>
      </c>
      <c r="B1155" t="s">
        <v>266</v>
      </c>
      <c r="C1155">
        <v>43</v>
      </c>
      <c r="D1155">
        <v>8</v>
      </c>
      <c r="E1155" t="s">
        <v>423</v>
      </c>
      <c r="F1155">
        <v>7</v>
      </c>
      <c r="G1155">
        <v>118</v>
      </c>
      <c r="H1155">
        <v>1400</v>
      </c>
      <c r="I1155" t="s">
        <v>34</v>
      </c>
      <c r="J1155">
        <v>1</v>
      </c>
      <c r="K1155">
        <v>21.92</v>
      </c>
      <c r="L1155">
        <v>22</v>
      </c>
      <c r="M1155">
        <v>12</v>
      </c>
      <c r="N1155">
        <v>24</v>
      </c>
      <c r="O1155" t="s">
        <v>539</v>
      </c>
      <c r="P1155">
        <v>950</v>
      </c>
    </row>
    <row r="1156" spans="1:16" x14ac:dyDescent="0.25">
      <c r="A1156" t="s">
        <v>247</v>
      </c>
      <c r="B1156" t="s">
        <v>266</v>
      </c>
      <c r="C1156">
        <v>76</v>
      </c>
      <c r="D1156">
        <v>6</v>
      </c>
      <c r="E1156" t="s">
        <v>423</v>
      </c>
      <c r="F1156">
        <v>9</v>
      </c>
      <c r="G1156">
        <v>118</v>
      </c>
      <c r="H1156">
        <v>1200</v>
      </c>
      <c r="I1156" t="s">
        <v>116</v>
      </c>
      <c r="J1156">
        <v>1</v>
      </c>
      <c r="K1156">
        <v>9.42</v>
      </c>
      <c r="L1156">
        <v>17</v>
      </c>
      <c r="M1156">
        <v>11</v>
      </c>
      <c r="N1156">
        <v>24</v>
      </c>
      <c r="O1156" t="s">
        <v>506</v>
      </c>
      <c r="P1156">
        <v>956</v>
      </c>
    </row>
    <row r="1157" spans="1:16" x14ac:dyDescent="0.25">
      <c r="A1157" t="s">
        <v>247</v>
      </c>
      <c r="B1157" t="s">
        <v>268</v>
      </c>
      <c r="C1157">
        <v>146</v>
      </c>
      <c r="D1157">
        <v>6</v>
      </c>
      <c r="E1157" t="s">
        <v>420</v>
      </c>
      <c r="F1157">
        <v>13</v>
      </c>
      <c r="G1157">
        <v>119</v>
      </c>
      <c r="H1157">
        <v>1400</v>
      </c>
      <c r="I1157" t="s">
        <v>150</v>
      </c>
      <c r="J1157">
        <v>1</v>
      </c>
      <c r="K1157">
        <v>22.46</v>
      </c>
      <c r="L1157">
        <v>14</v>
      </c>
      <c r="M1157">
        <v>9</v>
      </c>
      <c r="N1157">
        <v>25</v>
      </c>
      <c r="O1157" t="s">
        <v>518</v>
      </c>
      <c r="P1157">
        <v>1098</v>
      </c>
    </row>
    <row r="1158" spans="1:16" x14ac:dyDescent="0.25">
      <c r="A1158" t="s">
        <v>247</v>
      </c>
      <c r="B1158" t="s">
        <v>268</v>
      </c>
      <c r="C1158">
        <v>134</v>
      </c>
      <c r="D1158">
        <v>12</v>
      </c>
      <c r="E1158" t="s">
        <v>423</v>
      </c>
      <c r="F1158">
        <v>10</v>
      </c>
      <c r="G1158">
        <v>119</v>
      </c>
      <c r="H1158">
        <v>1650</v>
      </c>
      <c r="I1158" t="s">
        <v>524</v>
      </c>
      <c r="J1158">
        <v>1</v>
      </c>
      <c r="K1158">
        <v>41.03</v>
      </c>
      <c r="L1158">
        <v>16</v>
      </c>
      <c r="M1158">
        <v>7</v>
      </c>
      <c r="N1158">
        <v>25</v>
      </c>
      <c r="O1158" t="s">
        <v>455</v>
      </c>
      <c r="P1158">
        <v>1129</v>
      </c>
    </row>
    <row r="1159" spans="1:16" x14ac:dyDescent="0.25">
      <c r="A1159" t="s">
        <v>247</v>
      </c>
      <c r="B1159" t="s">
        <v>268</v>
      </c>
      <c r="C1159">
        <v>106</v>
      </c>
      <c r="D1159">
        <v>12</v>
      </c>
      <c r="E1159" t="s">
        <v>423</v>
      </c>
      <c r="F1159">
        <v>11</v>
      </c>
      <c r="G1159">
        <v>124</v>
      </c>
      <c r="H1159">
        <v>1200</v>
      </c>
      <c r="I1159" t="s">
        <v>58</v>
      </c>
      <c r="J1159">
        <v>1</v>
      </c>
      <c r="K1159">
        <v>12.16</v>
      </c>
      <c r="L1159">
        <v>4</v>
      </c>
      <c r="M1159">
        <v>6</v>
      </c>
      <c r="N1159">
        <v>25</v>
      </c>
      <c r="O1159" t="s">
        <v>450</v>
      </c>
      <c r="P1159">
        <v>1139</v>
      </c>
    </row>
    <row r="1160" spans="1:16" x14ac:dyDescent="0.25">
      <c r="A1160" t="s">
        <v>247</v>
      </c>
      <c r="B1160" t="s">
        <v>271</v>
      </c>
      <c r="C1160">
        <v>7.1</v>
      </c>
      <c r="D1160">
        <v>1</v>
      </c>
      <c r="E1160" t="s">
        <v>421</v>
      </c>
      <c r="F1160">
        <v>1</v>
      </c>
      <c r="G1160">
        <v>130</v>
      </c>
      <c r="H1160">
        <v>1650</v>
      </c>
      <c r="I1160" t="s">
        <v>150</v>
      </c>
      <c r="J1160">
        <v>1</v>
      </c>
      <c r="K1160">
        <v>40.9</v>
      </c>
      <c r="L1160">
        <v>10</v>
      </c>
      <c r="M1160">
        <v>9</v>
      </c>
      <c r="N1160">
        <v>25</v>
      </c>
      <c r="O1160" t="s">
        <v>450</v>
      </c>
      <c r="P1160">
        <v>1090</v>
      </c>
    </row>
    <row r="1161" spans="1:16" x14ac:dyDescent="0.25">
      <c r="A1161" t="s">
        <v>247</v>
      </c>
      <c r="B1161" t="s">
        <v>271</v>
      </c>
      <c r="C1161">
        <v>21</v>
      </c>
      <c r="D1161">
        <v>12</v>
      </c>
      <c r="E1161" t="s">
        <v>421</v>
      </c>
      <c r="F1161">
        <v>13</v>
      </c>
      <c r="G1161">
        <v>135</v>
      </c>
      <c r="H1161">
        <v>1600</v>
      </c>
      <c r="I1161" t="s">
        <v>150</v>
      </c>
      <c r="J1161">
        <v>1</v>
      </c>
      <c r="K1161">
        <v>36.39</v>
      </c>
      <c r="L1161">
        <v>1</v>
      </c>
      <c r="M1161">
        <v>7</v>
      </c>
      <c r="N1161">
        <v>25</v>
      </c>
      <c r="O1161" t="s">
        <v>429</v>
      </c>
      <c r="P1161">
        <v>1087</v>
      </c>
    </row>
    <row r="1162" spans="1:16" x14ac:dyDescent="0.25">
      <c r="A1162" t="s">
        <v>247</v>
      </c>
      <c r="B1162" t="s">
        <v>271</v>
      </c>
      <c r="C1162">
        <v>25</v>
      </c>
      <c r="D1162">
        <v>3</v>
      </c>
      <c r="E1162" t="s">
        <v>421</v>
      </c>
      <c r="F1162">
        <v>11</v>
      </c>
      <c r="G1162">
        <v>134</v>
      </c>
      <c r="H1162">
        <v>1650</v>
      </c>
      <c r="I1162" t="s">
        <v>150</v>
      </c>
      <c r="J1162">
        <v>1</v>
      </c>
      <c r="K1162">
        <v>40.25</v>
      </c>
      <c r="L1162">
        <v>28</v>
      </c>
      <c r="M1162">
        <v>5</v>
      </c>
      <c r="N1162">
        <v>25</v>
      </c>
      <c r="O1162" t="s">
        <v>445</v>
      </c>
      <c r="P1162">
        <v>1093</v>
      </c>
    </row>
    <row r="1163" spans="1:16" x14ac:dyDescent="0.25">
      <c r="A1163" t="s">
        <v>247</v>
      </c>
      <c r="B1163" t="s">
        <v>271</v>
      </c>
      <c r="C1163">
        <v>12</v>
      </c>
      <c r="D1163">
        <v>11</v>
      </c>
      <c r="E1163" t="s">
        <v>420</v>
      </c>
      <c r="F1163">
        <v>3</v>
      </c>
      <c r="G1163">
        <v>135</v>
      </c>
      <c r="H1163">
        <v>1800</v>
      </c>
      <c r="I1163" t="s">
        <v>150</v>
      </c>
      <c r="J1163">
        <v>1</v>
      </c>
      <c r="K1163">
        <v>49.69</v>
      </c>
      <c r="L1163">
        <v>30</v>
      </c>
      <c r="M1163">
        <v>4</v>
      </c>
      <c r="N1163">
        <v>25</v>
      </c>
      <c r="O1163" t="s">
        <v>445</v>
      </c>
      <c r="P1163">
        <v>1079</v>
      </c>
    </row>
    <row r="1164" spans="1:16" x14ac:dyDescent="0.25">
      <c r="A1164" t="s">
        <v>247</v>
      </c>
      <c r="B1164" t="s">
        <v>271</v>
      </c>
      <c r="C1164">
        <v>3.2</v>
      </c>
      <c r="D1164">
        <v>11</v>
      </c>
      <c r="E1164" t="s">
        <v>420</v>
      </c>
      <c r="F1164">
        <v>10</v>
      </c>
      <c r="G1164">
        <v>135</v>
      </c>
      <c r="H1164">
        <v>1650</v>
      </c>
      <c r="I1164" t="s">
        <v>19</v>
      </c>
      <c r="J1164">
        <v>1</v>
      </c>
      <c r="K1164">
        <v>42.03</v>
      </c>
      <c r="L1164">
        <v>2</v>
      </c>
      <c r="M1164">
        <v>4</v>
      </c>
      <c r="N1164">
        <v>25</v>
      </c>
      <c r="O1164" t="s">
        <v>445</v>
      </c>
      <c r="P1164">
        <v>1092</v>
      </c>
    </row>
    <row r="1165" spans="1:16" x14ac:dyDescent="0.25">
      <c r="A1165" t="s">
        <v>247</v>
      </c>
      <c r="B1165" t="s">
        <v>271</v>
      </c>
      <c r="C1165">
        <v>4.7</v>
      </c>
      <c r="D1165">
        <v>2</v>
      </c>
      <c r="E1165" t="s">
        <v>420</v>
      </c>
      <c r="F1165">
        <v>3</v>
      </c>
      <c r="G1165">
        <v>135</v>
      </c>
      <c r="H1165">
        <v>1650</v>
      </c>
      <c r="I1165" t="s">
        <v>150</v>
      </c>
      <c r="J1165">
        <v>1</v>
      </c>
      <c r="K1165">
        <v>39.770000000000003</v>
      </c>
      <c r="L1165">
        <v>12</v>
      </c>
      <c r="M1165">
        <v>3</v>
      </c>
      <c r="N1165">
        <v>25</v>
      </c>
      <c r="O1165" t="s">
        <v>450</v>
      </c>
      <c r="P1165">
        <v>1105</v>
      </c>
    </row>
    <row r="1166" spans="1:16" x14ac:dyDescent="0.25">
      <c r="A1166" t="s">
        <v>247</v>
      </c>
      <c r="B1166" t="s">
        <v>271</v>
      </c>
      <c r="C1166">
        <v>9.3000000000000007</v>
      </c>
      <c r="D1166">
        <v>5</v>
      </c>
      <c r="E1166" t="s">
        <v>421</v>
      </c>
      <c r="F1166">
        <v>11</v>
      </c>
      <c r="G1166">
        <v>117</v>
      </c>
      <c r="H1166">
        <v>1650</v>
      </c>
      <c r="I1166" t="s">
        <v>150</v>
      </c>
      <c r="J1166">
        <v>1</v>
      </c>
      <c r="K1166">
        <v>40.06</v>
      </c>
      <c r="L1166">
        <v>19</v>
      </c>
      <c r="M1166">
        <v>2</v>
      </c>
      <c r="N1166">
        <v>25</v>
      </c>
      <c r="O1166" t="s">
        <v>455</v>
      </c>
      <c r="P1166">
        <v>1109</v>
      </c>
    </row>
    <row r="1167" spans="1:16" x14ac:dyDescent="0.25">
      <c r="A1167" t="s">
        <v>247</v>
      </c>
      <c r="B1167" t="s">
        <v>271</v>
      </c>
      <c r="C1167">
        <v>4.3</v>
      </c>
      <c r="D1167">
        <v>2</v>
      </c>
      <c r="E1167" t="s">
        <v>421</v>
      </c>
      <c r="F1167">
        <v>3</v>
      </c>
      <c r="G1167">
        <v>135</v>
      </c>
      <c r="H1167">
        <v>1650</v>
      </c>
      <c r="I1167" t="s">
        <v>150</v>
      </c>
      <c r="J1167">
        <v>1</v>
      </c>
      <c r="K1167">
        <v>40.020000000000003</v>
      </c>
      <c r="L1167">
        <v>22</v>
      </c>
      <c r="M1167">
        <v>1</v>
      </c>
      <c r="N1167">
        <v>25</v>
      </c>
      <c r="O1167" t="s">
        <v>461</v>
      </c>
      <c r="P1167">
        <v>1095</v>
      </c>
    </row>
    <row r="1168" spans="1:16" x14ac:dyDescent="0.25">
      <c r="A1168" t="s">
        <v>247</v>
      </c>
      <c r="B1168" t="s">
        <v>271</v>
      </c>
      <c r="C1168">
        <v>4.3</v>
      </c>
      <c r="D1168">
        <v>3</v>
      </c>
      <c r="E1168" t="s">
        <v>420</v>
      </c>
      <c r="F1168">
        <v>1</v>
      </c>
      <c r="G1168">
        <v>133</v>
      </c>
      <c r="H1168">
        <v>1650</v>
      </c>
      <c r="I1168" t="s">
        <v>150</v>
      </c>
      <c r="J1168">
        <v>1</v>
      </c>
      <c r="K1168">
        <v>39.75</v>
      </c>
      <c r="L1168">
        <v>26</v>
      </c>
      <c r="M1168">
        <v>12</v>
      </c>
      <c r="N1168">
        <v>24</v>
      </c>
      <c r="O1168" t="s">
        <v>445</v>
      </c>
      <c r="P1168">
        <v>1099</v>
      </c>
    </row>
    <row r="1169" spans="1:16" x14ac:dyDescent="0.25">
      <c r="A1169" t="s">
        <v>247</v>
      </c>
      <c r="B1169" t="s">
        <v>271</v>
      </c>
      <c r="C1169">
        <v>10</v>
      </c>
      <c r="D1169">
        <v>1</v>
      </c>
      <c r="E1169" t="s">
        <v>420</v>
      </c>
      <c r="F1169">
        <v>6</v>
      </c>
      <c r="G1169">
        <v>132</v>
      </c>
      <c r="H1169">
        <v>1650</v>
      </c>
      <c r="I1169" t="s">
        <v>150</v>
      </c>
      <c r="J1169">
        <v>1</v>
      </c>
      <c r="K1169">
        <v>40.409999999999997</v>
      </c>
      <c r="L1169">
        <v>20</v>
      </c>
      <c r="M1169">
        <v>11</v>
      </c>
      <c r="N1169">
        <v>24</v>
      </c>
      <c r="O1169" t="s">
        <v>461</v>
      </c>
      <c r="P1169">
        <v>1093</v>
      </c>
    </row>
    <row r="1170" spans="1:16" x14ac:dyDescent="0.25">
      <c r="A1170" t="s">
        <v>247</v>
      </c>
      <c r="B1170" t="s">
        <v>271</v>
      </c>
      <c r="C1170">
        <v>23</v>
      </c>
      <c r="D1170">
        <v>2</v>
      </c>
      <c r="E1170" t="s">
        <v>420</v>
      </c>
      <c r="F1170">
        <v>7</v>
      </c>
      <c r="G1170">
        <v>127</v>
      </c>
      <c r="H1170">
        <v>1650</v>
      </c>
      <c r="I1170" t="s">
        <v>150</v>
      </c>
      <c r="J1170">
        <v>1</v>
      </c>
      <c r="K1170">
        <v>40.58</v>
      </c>
      <c r="L1170">
        <v>27</v>
      </c>
      <c r="M1170">
        <v>10</v>
      </c>
      <c r="N1170">
        <v>24</v>
      </c>
      <c r="O1170" t="s">
        <v>461</v>
      </c>
      <c r="P1170">
        <v>1095</v>
      </c>
    </row>
    <row r="1171" spans="1:16" x14ac:dyDescent="0.25">
      <c r="A1171" t="s">
        <v>247</v>
      </c>
      <c r="B1171" t="s">
        <v>271</v>
      </c>
      <c r="C1171">
        <v>23</v>
      </c>
      <c r="D1171">
        <v>7</v>
      </c>
      <c r="E1171" t="s">
        <v>422</v>
      </c>
      <c r="F1171">
        <v>8</v>
      </c>
      <c r="G1171">
        <v>130</v>
      </c>
      <c r="H1171">
        <v>1650</v>
      </c>
      <c r="I1171" t="s">
        <v>150</v>
      </c>
      <c r="J1171">
        <v>1</v>
      </c>
      <c r="K1171">
        <v>41.5</v>
      </c>
      <c r="L1171">
        <v>6</v>
      </c>
      <c r="M1171">
        <v>10</v>
      </c>
      <c r="N1171">
        <v>24</v>
      </c>
      <c r="O1171" t="s">
        <v>467</v>
      </c>
      <c r="P1171">
        <v>1085</v>
      </c>
    </row>
    <row r="1172" spans="1:16" x14ac:dyDescent="0.25">
      <c r="A1172" t="s">
        <v>247</v>
      </c>
      <c r="B1172" t="s">
        <v>271</v>
      </c>
      <c r="C1172">
        <v>51</v>
      </c>
      <c r="D1172">
        <v>12</v>
      </c>
      <c r="E1172" t="s">
        <v>422</v>
      </c>
      <c r="F1172">
        <v>12</v>
      </c>
      <c r="G1172">
        <v>131</v>
      </c>
      <c r="H1172">
        <v>1400</v>
      </c>
      <c r="I1172" t="s">
        <v>150</v>
      </c>
      <c r="J1172">
        <v>1</v>
      </c>
      <c r="K1172">
        <v>23.16</v>
      </c>
      <c r="L1172">
        <v>28</v>
      </c>
      <c r="M1172">
        <v>9</v>
      </c>
      <c r="N1172">
        <v>24</v>
      </c>
      <c r="O1172" t="s">
        <v>429</v>
      </c>
      <c r="P1172">
        <v>1080</v>
      </c>
    </row>
    <row r="1173" spans="1:16" x14ac:dyDescent="0.25">
      <c r="A1173" t="s">
        <v>247</v>
      </c>
      <c r="B1173" t="s">
        <v>271</v>
      </c>
      <c r="C1173">
        <v>39</v>
      </c>
      <c r="D1173">
        <v>9</v>
      </c>
      <c r="E1173" t="s">
        <v>421</v>
      </c>
      <c r="F1173">
        <v>7</v>
      </c>
      <c r="G1173">
        <v>135</v>
      </c>
      <c r="H1173">
        <v>1400</v>
      </c>
      <c r="I1173" t="s">
        <v>84</v>
      </c>
      <c r="J1173">
        <v>1</v>
      </c>
      <c r="K1173">
        <v>23.14</v>
      </c>
      <c r="L1173">
        <v>8</v>
      </c>
      <c r="M1173">
        <v>9</v>
      </c>
      <c r="N1173">
        <v>24</v>
      </c>
      <c r="O1173" t="s">
        <v>434</v>
      </c>
      <c r="P1173">
        <v>1077</v>
      </c>
    </row>
    <row r="1174" spans="1:16" x14ac:dyDescent="0.25">
      <c r="A1174" t="s">
        <v>247</v>
      </c>
      <c r="B1174" t="s">
        <v>271</v>
      </c>
      <c r="C1174">
        <v>53</v>
      </c>
      <c r="D1174">
        <v>9</v>
      </c>
      <c r="E1174" t="s">
        <v>422</v>
      </c>
      <c r="F1174">
        <v>12</v>
      </c>
      <c r="G1174">
        <v>116</v>
      </c>
      <c r="H1174">
        <v>1200</v>
      </c>
      <c r="I1174" t="s">
        <v>150</v>
      </c>
      <c r="J1174">
        <v>1</v>
      </c>
      <c r="K1174">
        <v>9.7799999999999994</v>
      </c>
      <c r="L1174">
        <v>14</v>
      </c>
      <c r="M1174">
        <v>7</v>
      </c>
      <c r="N1174">
        <v>24</v>
      </c>
      <c r="O1174" t="s">
        <v>434</v>
      </c>
      <c r="P1174">
        <v>1084</v>
      </c>
    </row>
    <row r="1175" spans="1:16" x14ac:dyDescent="0.25">
      <c r="A1175" t="s">
        <v>247</v>
      </c>
      <c r="B1175" t="s">
        <v>271</v>
      </c>
      <c r="C1175">
        <v>49</v>
      </c>
      <c r="D1175">
        <v>6</v>
      </c>
      <c r="E1175" t="s">
        <v>423</v>
      </c>
      <c r="F1175">
        <v>3</v>
      </c>
      <c r="G1175">
        <v>123</v>
      </c>
      <c r="H1175">
        <v>1200</v>
      </c>
      <c r="I1175" t="s">
        <v>38</v>
      </c>
      <c r="J1175">
        <v>1</v>
      </c>
      <c r="K1175">
        <v>9.14</v>
      </c>
      <c r="L1175">
        <v>1</v>
      </c>
      <c r="M1175">
        <v>7</v>
      </c>
      <c r="N1175">
        <v>24</v>
      </c>
      <c r="O1175" t="s">
        <v>518</v>
      </c>
      <c r="P1175">
        <v>1081</v>
      </c>
    </row>
    <row r="1176" spans="1:16" x14ac:dyDescent="0.25">
      <c r="A1176" t="s">
        <v>247</v>
      </c>
      <c r="B1176" t="s">
        <v>271</v>
      </c>
      <c r="C1176">
        <v>35</v>
      </c>
      <c r="D1176">
        <v>9</v>
      </c>
      <c r="E1176" t="s">
        <v>422</v>
      </c>
      <c r="F1176">
        <v>2</v>
      </c>
      <c r="G1176">
        <v>120</v>
      </c>
      <c r="H1176">
        <v>1000</v>
      </c>
      <c r="I1176" t="s">
        <v>38</v>
      </c>
      <c r="J1176">
        <v>0</v>
      </c>
      <c r="K1176">
        <v>57.56</v>
      </c>
      <c r="L1176">
        <v>8</v>
      </c>
      <c r="M1176">
        <v>6</v>
      </c>
      <c r="N1176">
        <v>24</v>
      </c>
      <c r="O1176" t="s">
        <v>429</v>
      </c>
      <c r="P1176">
        <v>1076</v>
      </c>
    </row>
    <row r="1177" spans="1:16" x14ac:dyDescent="0.25">
      <c r="A1177" t="s">
        <v>247</v>
      </c>
      <c r="B1177" t="s">
        <v>271</v>
      </c>
      <c r="C1177">
        <v>54</v>
      </c>
      <c r="D1177">
        <v>13</v>
      </c>
      <c r="E1177" t="s">
        <v>423</v>
      </c>
      <c r="F1177">
        <v>7</v>
      </c>
      <c r="G1177">
        <v>122</v>
      </c>
      <c r="H1177">
        <v>1400</v>
      </c>
      <c r="I1177" t="s">
        <v>84</v>
      </c>
      <c r="J1177">
        <v>1</v>
      </c>
      <c r="K1177">
        <v>24.19</v>
      </c>
      <c r="L1177">
        <v>20</v>
      </c>
      <c r="M1177">
        <v>4</v>
      </c>
      <c r="N1177">
        <v>24</v>
      </c>
      <c r="O1177" t="s">
        <v>441</v>
      </c>
      <c r="P1177">
        <v>1063</v>
      </c>
    </row>
    <row r="1178" spans="1:16" x14ac:dyDescent="0.25">
      <c r="A1178" t="s">
        <v>247</v>
      </c>
      <c r="B1178" t="s">
        <v>271</v>
      </c>
      <c r="C1178">
        <v>14</v>
      </c>
      <c r="D1178">
        <v>6</v>
      </c>
      <c r="E1178" t="s">
        <v>421</v>
      </c>
      <c r="F1178">
        <v>3</v>
      </c>
      <c r="G1178">
        <v>126</v>
      </c>
      <c r="H1178">
        <v>1400</v>
      </c>
      <c r="I1178" t="s">
        <v>84</v>
      </c>
      <c r="J1178">
        <v>1</v>
      </c>
      <c r="K1178">
        <v>23.77</v>
      </c>
      <c r="L1178">
        <v>31</v>
      </c>
      <c r="M1178">
        <v>3</v>
      </c>
      <c r="N1178">
        <v>24</v>
      </c>
      <c r="O1178" t="s">
        <v>539</v>
      </c>
      <c r="P1178">
        <v>1076</v>
      </c>
    </row>
    <row r="1179" spans="1:16" x14ac:dyDescent="0.25">
      <c r="A1179" t="s">
        <v>247</v>
      </c>
      <c r="B1179" t="s">
        <v>271</v>
      </c>
      <c r="C1179">
        <v>30</v>
      </c>
      <c r="D1179">
        <v>5</v>
      </c>
      <c r="E1179" t="s">
        <v>422</v>
      </c>
      <c r="F1179">
        <v>8</v>
      </c>
      <c r="G1179">
        <v>125</v>
      </c>
      <c r="H1179">
        <v>1200</v>
      </c>
      <c r="I1179" t="s">
        <v>84</v>
      </c>
      <c r="J1179">
        <v>1</v>
      </c>
      <c r="K1179">
        <v>10.33</v>
      </c>
      <c r="L1179">
        <v>13</v>
      </c>
      <c r="M1179">
        <v>3</v>
      </c>
      <c r="N1179">
        <v>24</v>
      </c>
      <c r="O1179" t="s">
        <v>461</v>
      </c>
      <c r="P1179">
        <v>1077</v>
      </c>
    </row>
    <row r="1180" spans="1:16" x14ac:dyDescent="0.25">
      <c r="A1180" t="s">
        <v>247</v>
      </c>
      <c r="B1180" t="s">
        <v>271</v>
      </c>
      <c r="C1180">
        <v>14</v>
      </c>
      <c r="D1180">
        <v>5</v>
      </c>
      <c r="E1180" t="s">
        <v>420</v>
      </c>
      <c r="F1180">
        <v>1</v>
      </c>
      <c r="G1180">
        <v>121</v>
      </c>
      <c r="H1180">
        <v>1200</v>
      </c>
      <c r="I1180" t="s">
        <v>487</v>
      </c>
      <c r="J1180">
        <v>1</v>
      </c>
      <c r="K1180">
        <v>11.08</v>
      </c>
      <c r="L1180">
        <v>28</v>
      </c>
      <c r="M1180">
        <v>2</v>
      </c>
      <c r="N1180">
        <v>24</v>
      </c>
      <c r="O1180" t="s">
        <v>450</v>
      </c>
      <c r="P1180">
        <v>1084</v>
      </c>
    </row>
    <row r="1181" spans="1:16" x14ac:dyDescent="0.25">
      <c r="A1181" t="s">
        <v>247</v>
      </c>
      <c r="B1181" t="s">
        <v>271</v>
      </c>
      <c r="C1181">
        <v>59</v>
      </c>
      <c r="D1181">
        <v>6</v>
      </c>
      <c r="E1181" t="s">
        <v>421</v>
      </c>
      <c r="F1181">
        <v>9</v>
      </c>
      <c r="G1181">
        <v>131</v>
      </c>
      <c r="H1181">
        <v>1200</v>
      </c>
      <c r="I1181" t="s">
        <v>63</v>
      </c>
      <c r="J1181">
        <v>1</v>
      </c>
      <c r="K1181">
        <v>9.9</v>
      </c>
      <c r="L1181">
        <v>13</v>
      </c>
      <c r="M1181">
        <v>1</v>
      </c>
      <c r="N1181">
        <v>24</v>
      </c>
      <c r="O1181" t="s">
        <v>441</v>
      </c>
      <c r="P1181">
        <v>1080</v>
      </c>
    </row>
    <row r="1182" spans="1:16" x14ac:dyDescent="0.25">
      <c r="A1182" t="s">
        <v>247</v>
      </c>
      <c r="B1182" t="s">
        <v>271</v>
      </c>
      <c r="C1182">
        <v>53</v>
      </c>
      <c r="D1182">
        <v>11</v>
      </c>
      <c r="E1182" t="s">
        <v>420</v>
      </c>
      <c r="F1182">
        <v>4</v>
      </c>
      <c r="G1182">
        <v>129</v>
      </c>
      <c r="H1182">
        <v>1400</v>
      </c>
      <c r="I1182" t="s">
        <v>63</v>
      </c>
      <c r="J1182">
        <v>1</v>
      </c>
      <c r="K1182">
        <v>24.02</v>
      </c>
      <c r="L1182">
        <v>1</v>
      </c>
      <c r="M1182">
        <v>1</v>
      </c>
      <c r="N1182">
        <v>24</v>
      </c>
      <c r="O1182" t="s">
        <v>434</v>
      </c>
      <c r="P1182">
        <v>1082</v>
      </c>
    </row>
    <row r="1183" spans="1:16" x14ac:dyDescent="0.25">
      <c r="A1183" t="s">
        <v>247</v>
      </c>
      <c r="B1183" t="s">
        <v>273</v>
      </c>
      <c r="C1183">
        <v>38</v>
      </c>
      <c r="D1183">
        <v>11</v>
      </c>
      <c r="E1183" t="s">
        <v>420</v>
      </c>
      <c r="F1183">
        <v>4</v>
      </c>
      <c r="G1183">
        <v>121</v>
      </c>
      <c r="H1183">
        <v>1650</v>
      </c>
      <c r="I1183" t="s">
        <v>316</v>
      </c>
      <c r="J1183">
        <v>1</v>
      </c>
      <c r="K1183">
        <v>41.13</v>
      </c>
      <c r="L1183">
        <v>21</v>
      </c>
      <c r="M1183">
        <v>9</v>
      </c>
      <c r="N1183">
        <v>25</v>
      </c>
      <c r="O1183" t="s">
        <v>467</v>
      </c>
      <c r="P1183">
        <v>1135</v>
      </c>
    </row>
    <row r="1184" spans="1:16" x14ac:dyDescent="0.25">
      <c r="A1184" t="s">
        <v>247</v>
      </c>
      <c r="B1184" t="s">
        <v>273</v>
      </c>
      <c r="C1184">
        <v>63</v>
      </c>
      <c r="D1184">
        <v>14</v>
      </c>
      <c r="E1184" t="s">
        <v>421</v>
      </c>
      <c r="F1184">
        <v>12</v>
      </c>
      <c r="G1184">
        <v>123</v>
      </c>
      <c r="H1184">
        <v>1650</v>
      </c>
      <c r="I1184" t="s">
        <v>487</v>
      </c>
      <c r="J1184">
        <v>1</v>
      </c>
      <c r="K1184">
        <v>41.55</v>
      </c>
      <c r="L1184">
        <v>28</v>
      </c>
      <c r="M1184">
        <v>6</v>
      </c>
      <c r="N1184">
        <v>25</v>
      </c>
      <c r="O1184" t="s">
        <v>467</v>
      </c>
      <c r="P1184">
        <v>1132</v>
      </c>
    </row>
    <row r="1185" spans="1:16" x14ac:dyDescent="0.25">
      <c r="A1185" t="s">
        <v>247</v>
      </c>
      <c r="B1185" t="s">
        <v>273</v>
      </c>
      <c r="C1185">
        <v>29</v>
      </c>
      <c r="D1185">
        <v>10</v>
      </c>
      <c r="E1185" t="s">
        <v>421</v>
      </c>
      <c r="F1185">
        <v>2</v>
      </c>
      <c r="G1185">
        <v>118</v>
      </c>
      <c r="H1185">
        <v>1600</v>
      </c>
      <c r="I1185" t="s">
        <v>524</v>
      </c>
      <c r="J1185">
        <v>1</v>
      </c>
      <c r="K1185">
        <v>35.729999999999997</v>
      </c>
      <c r="L1185">
        <v>31</v>
      </c>
      <c r="M1185">
        <v>5</v>
      </c>
      <c r="N1185">
        <v>25</v>
      </c>
      <c r="O1185" t="s">
        <v>518</v>
      </c>
      <c r="P1185">
        <v>1128</v>
      </c>
    </row>
    <row r="1186" spans="1:16" x14ac:dyDescent="0.25">
      <c r="A1186" t="s">
        <v>247</v>
      </c>
      <c r="B1186" t="s">
        <v>273</v>
      </c>
      <c r="C1186">
        <v>51</v>
      </c>
      <c r="D1186">
        <v>12</v>
      </c>
      <c r="E1186" t="s">
        <v>420</v>
      </c>
      <c r="F1186">
        <v>2</v>
      </c>
      <c r="G1186">
        <v>126</v>
      </c>
      <c r="H1186">
        <v>1800</v>
      </c>
      <c r="I1186" t="s">
        <v>471</v>
      </c>
      <c r="J1186">
        <v>1</v>
      </c>
      <c r="K1186">
        <v>48.24</v>
      </c>
      <c r="L1186">
        <v>13</v>
      </c>
      <c r="M1186">
        <v>4</v>
      </c>
      <c r="N1186">
        <v>25</v>
      </c>
      <c r="O1186" t="s">
        <v>429</v>
      </c>
      <c r="P1186">
        <v>1137</v>
      </c>
    </row>
    <row r="1187" spans="1:16" x14ac:dyDescent="0.25">
      <c r="A1187" t="s">
        <v>247</v>
      </c>
      <c r="B1187" t="s">
        <v>273</v>
      </c>
      <c r="C1187">
        <v>54</v>
      </c>
      <c r="D1187">
        <v>10</v>
      </c>
      <c r="E1187" t="s">
        <v>421</v>
      </c>
      <c r="F1187">
        <v>14</v>
      </c>
      <c r="G1187">
        <v>121</v>
      </c>
      <c r="H1187">
        <v>1650</v>
      </c>
      <c r="I1187" t="s">
        <v>471</v>
      </c>
      <c r="J1187">
        <v>1</v>
      </c>
      <c r="K1187">
        <v>39.130000000000003</v>
      </c>
      <c r="L1187">
        <v>26</v>
      </c>
      <c r="M1187">
        <v>3</v>
      </c>
      <c r="N1187">
        <v>25</v>
      </c>
      <c r="O1187" t="s">
        <v>467</v>
      </c>
      <c r="P1187">
        <v>1150</v>
      </c>
    </row>
    <row r="1188" spans="1:16" x14ac:dyDescent="0.25">
      <c r="A1188" t="s">
        <v>247</v>
      </c>
      <c r="B1188" t="s">
        <v>273</v>
      </c>
      <c r="C1188">
        <v>24</v>
      </c>
      <c r="D1188">
        <v>12</v>
      </c>
      <c r="E1188" t="s">
        <v>421</v>
      </c>
      <c r="F1188">
        <v>12</v>
      </c>
      <c r="G1188">
        <v>116</v>
      </c>
      <c r="H1188">
        <v>1650</v>
      </c>
      <c r="I1188" t="s">
        <v>524</v>
      </c>
      <c r="J1188">
        <v>1</v>
      </c>
      <c r="K1188">
        <v>44.8</v>
      </c>
      <c r="L1188">
        <v>12</v>
      </c>
      <c r="M1188">
        <v>2</v>
      </c>
      <c r="N1188">
        <v>25</v>
      </c>
      <c r="O1188" t="s">
        <v>467</v>
      </c>
      <c r="P1188">
        <v>1153</v>
      </c>
    </row>
    <row r="1189" spans="1:16" x14ac:dyDescent="0.25">
      <c r="A1189" t="s">
        <v>247</v>
      </c>
      <c r="B1189" t="s">
        <v>273</v>
      </c>
      <c r="C1189">
        <v>13</v>
      </c>
      <c r="D1189">
        <v>8</v>
      </c>
      <c r="E1189" t="s">
        <v>420</v>
      </c>
      <c r="F1189">
        <v>2</v>
      </c>
      <c r="G1189">
        <v>125</v>
      </c>
      <c r="H1189">
        <v>1650</v>
      </c>
      <c r="I1189" t="s">
        <v>487</v>
      </c>
      <c r="J1189">
        <v>1</v>
      </c>
      <c r="K1189">
        <v>39.270000000000003</v>
      </c>
      <c r="L1189">
        <v>26</v>
      </c>
      <c r="M1189">
        <v>1</v>
      </c>
      <c r="N1189">
        <v>25</v>
      </c>
      <c r="O1189" t="s">
        <v>467</v>
      </c>
      <c r="P1189">
        <v>1154</v>
      </c>
    </row>
    <row r="1190" spans="1:16" x14ac:dyDescent="0.25">
      <c r="A1190" t="s">
        <v>247</v>
      </c>
      <c r="B1190" t="s">
        <v>273</v>
      </c>
      <c r="C1190">
        <v>44</v>
      </c>
      <c r="D1190">
        <v>1</v>
      </c>
      <c r="E1190" t="s">
        <v>420</v>
      </c>
      <c r="F1190">
        <v>9</v>
      </c>
      <c r="G1190">
        <v>112</v>
      </c>
      <c r="H1190">
        <v>1650</v>
      </c>
      <c r="I1190" t="s">
        <v>487</v>
      </c>
      <c r="J1190">
        <v>1</v>
      </c>
      <c r="K1190">
        <v>38.18</v>
      </c>
      <c r="L1190">
        <v>18</v>
      </c>
      <c r="M1190">
        <v>12</v>
      </c>
      <c r="N1190">
        <v>24</v>
      </c>
      <c r="O1190" t="s">
        <v>467</v>
      </c>
      <c r="P1190">
        <v>1138</v>
      </c>
    </row>
    <row r="1191" spans="1:16" x14ac:dyDescent="0.25">
      <c r="A1191" t="s">
        <v>247</v>
      </c>
      <c r="B1191" t="s">
        <v>273</v>
      </c>
      <c r="C1191">
        <v>37</v>
      </c>
      <c r="D1191">
        <v>9</v>
      </c>
      <c r="E1191" t="s">
        <v>421</v>
      </c>
      <c r="F1191">
        <v>2</v>
      </c>
      <c r="G1191">
        <v>122</v>
      </c>
      <c r="H1191">
        <v>1650</v>
      </c>
      <c r="I1191" t="s">
        <v>471</v>
      </c>
      <c r="J1191">
        <v>1</v>
      </c>
      <c r="K1191">
        <v>39.369999999999997</v>
      </c>
      <c r="L1191">
        <v>1</v>
      </c>
      <c r="M1191">
        <v>12</v>
      </c>
      <c r="N1191">
        <v>24</v>
      </c>
      <c r="O1191" t="s">
        <v>467</v>
      </c>
      <c r="P1191">
        <v>1141</v>
      </c>
    </row>
    <row r="1192" spans="1:16" x14ac:dyDescent="0.25">
      <c r="A1192" t="s">
        <v>247</v>
      </c>
      <c r="B1192" t="s">
        <v>273</v>
      </c>
      <c r="C1192">
        <v>20</v>
      </c>
      <c r="D1192">
        <v>7</v>
      </c>
      <c r="E1192" t="s">
        <v>421</v>
      </c>
      <c r="F1192">
        <v>5</v>
      </c>
      <c r="G1192">
        <v>122</v>
      </c>
      <c r="H1192">
        <v>1650</v>
      </c>
      <c r="I1192" t="s">
        <v>471</v>
      </c>
      <c r="J1192">
        <v>1</v>
      </c>
      <c r="K1192">
        <v>40.75</v>
      </c>
      <c r="L1192">
        <v>23</v>
      </c>
      <c r="M1192">
        <v>10</v>
      </c>
      <c r="N1192">
        <v>24</v>
      </c>
      <c r="O1192" t="s">
        <v>467</v>
      </c>
      <c r="P1192">
        <v>1145</v>
      </c>
    </row>
    <row r="1193" spans="1:16" x14ac:dyDescent="0.25">
      <c r="A1193" t="s">
        <v>247</v>
      </c>
      <c r="B1193" t="s">
        <v>273</v>
      </c>
      <c r="C1193">
        <v>34</v>
      </c>
      <c r="D1193">
        <v>1</v>
      </c>
      <c r="E1193" t="s">
        <v>421</v>
      </c>
      <c r="F1193">
        <v>9</v>
      </c>
      <c r="G1193">
        <v>133</v>
      </c>
      <c r="H1193">
        <v>1650</v>
      </c>
      <c r="I1193" t="s">
        <v>471</v>
      </c>
      <c r="J1193">
        <v>1</v>
      </c>
      <c r="K1193">
        <v>38.729999999999997</v>
      </c>
      <c r="L1193">
        <v>23</v>
      </c>
      <c r="M1193">
        <v>6</v>
      </c>
      <c r="N1193">
        <v>24</v>
      </c>
      <c r="O1193" t="s">
        <v>467</v>
      </c>
      <c r="P1193">
        <v>1141</v>
      </c>
    </row>
    <row r="1194" spans="1:16" x14ac:dyDescent="0.25">
      <c r="A1194" t="s">
        <v>247</v>
      </c>
      <c r="B1194" t="s">
        <v>273</v>
      </c>
      <c r="C1194" t="s">
        <v>546</v>
      </c>
      <c r="D1194" t="s">
        <v>778</v>
      </c>
      <c r="F1194" t="s">
        <v>546</v>
      </c>
      <c r="G1194">
        <v>128</v>
      </c>
      <c r="H1194">
        <v>1800</v>
      </c>
      <c r="I1194" t="s">
        <v>524</v>
      </c>
      <c r="J1194" t="s">
        <v>546</v>
      </c>
      <c r="L1194">
        <v>19</v>
      </c>
      <c r="M1194">
        <v>5</v>
      </c>
      <c r="N1194">
        <v>24</v>
      </c>
      <c r="O1194" t="s">
        <v>441</v>
      </c>
      <c r="P1194" t="s">
        <v>546</v>
      </c>
    </row>
    <row r="1195" spans="1:16" x14ac:dyDescent="0.25">
      <c r="A1195" t="s">
        <v>247</v>
      </c>
      <c r="B1195" t="s">
        <v>273</v>
      </c>
      <c r="C1195">
        <v>104</v>
      </c>
      <c r="D1195">
        <v>14</v>
      </c>
      <c r="E1195" t="s">
        <v>421</v>
      </c>
      <c r="F1195">
        <v>10</v>
      </c>
      <c r="G1195">
        <v>123</v>
      </c>
      <c r="H1195">
        <v>1400</v>
      </c>
      <c r="I1195" t="s">
        <v>150</v>
      </c>
      <c r="J1195">
        <v>1</v>
      </c>
      <c r="K1195">
        <v>23.43</v>
      </c>
      <c r="L1195">
        <v>14</v>
      </c>
      <c r="M1195">
        <v>4</v>
      </c>
      <c r="N1195">
        <v>24</v>
      </c>
      <c r="O1195" t="s">
        <v>429</v>
      </c>
      <c r="P1195">
        <v>1143</v>
      </c>
    </row>
    <row r="1196" spans="1:16" x14ac:dyDescent="0.25">
      <c r="A1196" t="s">
        <v>247</v>
      </c>
      <c r="B1196" t="s">
        <v>273</v>
      </c>
      <c r="C1196">
        <v>35</v>
      </c>
      <c r="D1196">
        <v>14</v>
      </c>
      <c r="E1196" t="s">
        <v>421</v>
      </c>
      <c r="F1196">
        <v>6</v>
      </c>
      <c r="G1196">
        <v>125</v>
      </c>
      <c r="H1196">
        <v>1600</v>
      </c>
      <c r="I1196" t="s">
        <v>316</v>
      </c>
      <c r="J1196">
        <v>1</v>
      </c>
      <c r="K1196">
        <v>40.04</v>
      </c>
      <c r="L1196">
        <v>10</v>
      </c>
      <c r="M1196">
        <v>3</v>
      </c>
      <c r="N1196">
        <v>24</v>
      </c>
      <c r="O1196" t="s">
        <v>429</v>
      </c>
      <c r="P1196">
        <v>1151</v>
      </c>
    </row>
    <row r="1197" spans="1:16" x14ac:dyDescent="0.25">
      <c r="A1197" t="s">
        <v>247</v>
      </c>
      <c r="B1197" t="s">
        <v>273</v>
      </c>
      <c r="C1197">
        <v>20</v>
      </c>
      <c r="D1197">
        <v>7</v>
      </c>
      <c r="E1197" t="s">
        <v>421</v>
      </c>
      <c r="F1197">
        <v>6</v>
      </c>
      <c r="G1197">
        <v>120</v>
      </c>
      <c r="H1197">
        <v>1800</v>
      </c>
      <c r="I1197" t="s">
        <v>101</v>
      </c>
      <c r="J1197">
        <v>1</v>
      </c>
      <c r="K1197">
        <v>49.1</v>
      </c>
      <c r="L1197">
        <v>8</v>
      </c>
      <c r="M1197">
        <v>11</v>
      </c>
      <c r="N1197">
        <v>23</v>
      </c>
      <c r="O1197" t="s">
        <v>450</v>
      </c>
      <c r="P1197">
        <v>1140</v>
      </c>
    </row>
    <row r="1198" spans="1:16" x14ac:dyDescent="0.25">
      <c r="A1198" t="s">
        <v>247</v>
      </c>
      <c r="B1198" t="s">
        <v>273</v>
      </c>
      <c r="C1198">
        <v>19</v>
      </c>
      <c r="D1198">
        <v>7</v>
      </c>
      <c r="E1198" t="s">
        <v>420</v>
      </c>
      <c r="F1198">
        <v>7</v>
      </c>
      <c r="G1198">
        <v>122</v>
      </c>
      <c r="H1198">
        <v>2200</v>
      </c>
      <c r="I1198" t="s">
        <v>121</v>
      </c>
      <c r="J1198">
        <v>2</v>
      </c>
      <c r="K1198">
        <v>17.91</v>
      </c>
      <c r="L1198">
        <v>29</v>
      </c>
      <c r="M1198">
        <v>10</v>
      </c>
      <c r="N1198">
        <v>23</v>
      </c>
      <c r="O1198" t="s">
        <v>461</v>
      </c>
      <c r="P1198">
        <v>1137</v>
      </c>
    </row>
    <row r="1199" spans="1:16" x14ac:dyDescent="0.25">
      <c r="A1199" t="s">
        <v>247</v>
      </c>
      <c r="B1199" t="s">
        <v>273</v>
      </c>
      <c r="C1199">
        <v>22</v>
      </c>
      <c r="D1199">
        <v>7</v>
      </c>
      <c r="E1199" t="s">
        <v>420</v>
      </c>
      <c r="F1199">
        <v>13</v>
      </c>
      <c r="G1199">
        <v>127</v>
      </c>
      <c r="H1199">
        <v>1800</v>
      </c>
      <c r="I1199" t="s">
        <v>121</v>
      </c>
      <c r="J1199">
        <v>1</v>
      </c>
      <c r="K1199">
        <v>48.46</v>
      </c>
      <c r="L1199">
        <v>15</v>
      </c>
      <c r="M1199">
        <v>10</v>
      </c>
      <c r="N1199">
        <v>23</v>
      </c>
      <c r="O1199" t="s">
        <v>539</v>
      </c>
      <c r="P1199">
        <v>1140</v>
      </c>
    </row>
    <row r="1200" spans="1:16" x14ac:dyDescent="0.25">
      <c r="A1200" t="s">
        <v>247</v>
      </c>
      <c r="B1200" t="s">
        <v>273</v>
      </c>
      <c r="C1200">
        <v>6.8</v>
      </c>
      <c r="D1200">
        <v>7</v>
      </c>
      <c r="E1200" t="s">
        <v>420</v>
      </c>
      <c r="F1200">
        <v>6</v>
      </c>
      <c r="G1200">
        <v>121</v>
      </c>
      <c r="H1200">
        <v>1600</v>
      </c>
      <c r="I1200" t="s">
        <v>58</v>
      </c>
      <c r="J1200">
        <v>1</v>
      </c>
      <c r="K1200">
        <v>35.65</v>
      </c>
      <c r="L1200">
        <v>24</v>
      </c>
      <c r="M1200">
        <v>9</v>
      </c>
      <c r="N1200">
        <v>23</v>
      </c>
      <c r="O1200" t="s">
        <v>429</v>
      </c>
      <c r="P1200">
        <v>1130</v>
      </c>
    </row>
    <row r="1201" spans="1:16" x14ac:dyDescent="0.25">
      <c r="A1201" t="s">
        <v>275</v>
      </c>
      <c r="B1201" t="s">
        <v>276</v>
      </c>
      <c r="C1201" t="s">
        <v>546</v>
      </c>
      <c r="D1201" t="s">
        <v>778</v>
      </c>
      <c r="F1201" t="s">
        <v>546</v>
      </c>
      <c r="G1201">
        <v>135</v>
      </c>
      <c r="H1201">
        <v>1200</v>
      </c>
      <c r="I1201" t="s">
        <v>38</v>
      </c>
      <c r="J1201" t="s">
        <v>546</v>
      </c>
      <c r="L1201">
        <v>10</v>
      </c>
      <c r="M1201">
        <v>9</v>
      </c>
      <c r="N1201">
        <v>25</v>
      </c>
      <c r="O1201" t="s">
        <v>450</v>
      </c>
      <c r="P1201" t="s">
        <v>546</v>
      </c>
    </row>
    <row r="1202" spans="1:16" x14ac:dyDescent="0.25">
      <c r="A1202" t="s">
        <v>275</v>
      </c>
      <c r="B1202" t="s">
        <v>276</v>
      </c>
      <c r="C1202">
        <v>6.7</v>
      </c>
      <c r="D1202">
        <v>3</v>
      </c>
      <c r="E1202" t="s">
        <v>421</v>
      </c>
      <c r="F1202">
        <v>1</v>
      </c>
      <c r="G1202">
        <v>135</v>
      </c>
      <c r="H1202">
        <v>1200</v>
      </c>
      <c r="I1202" t="s">
        <v>29</v>
      </c>
      <c r="J1202">
        <v>1</v>
      </c>
      <c r="K1202">
        <v>9.7200000000000006</v>
      </c>
      <c r="L1202">
        <v>25</v>
      </c>
      <c r="M1202">
        <v>6</v>
      </c>
      <c r="N1202">
        <v>25</v>
      </c>
      <c r="O1202" t="s">
        <v>461</v>
      </c>
      <c r="P1202">
        <v>1097</v>
      </c>
    </row>
    <row r="1203" spans="1:16" x14ac:dyDescent="0.25">
      <c r="A1203" t="s">
        <v>275</v>
      </c>
      <c r="B1203" t="s">
        <v>276</v>
      </c>
      <c r="C1203">
        <v>69</v>
      </c>
      <c r="D1203">
        <v>11</v>
      </c>
      <c r="E1203" t="s">
        <v>422</v>
      </c>
      <c r="F1203">
        <v>10</v>
      </c>
      <c r="G1203">
        <v>117</v>
      </c>
      <c r="H1203">
        <v>1200</v>
      </c>
      <c r="I1203" t="s">
        <v>316</v>
      </c>
      <c r="J1203">
        <v>1</v>
      </c>
      <c r="K1203">
        <v>9.9700000000000006</v>
      </c>
      <c r="L1203">
        <v>31</v>
      </c>
      <c r="M1203">
        <v>5</v>
      </c>
      <c r="N1203">
        <v>25</v>
      </c>
      <c r="O1203" t="s">
        <v>518</v>
      </c>
      <c r="P1203">
        <v>1081</v>
      </c>
    </row>
    <row r="1204" spans="1:16" x14ac:dyDescent="0.25">
      <c r="A1204" t="s">
        <v>275</v>
      </c>
      <c r="B1204" t="s">
        <v>276</v>
      </c>
      <c r="C1204">
        <v>28</v>
      </c>
      <c r="D1204">
        <v>10</v>
      </c>
      <c r="E1204" t="s">
        <v>422</v>
      </c>
      <c r="F1204">
        <v>8</v>
      </c>
      <c r="G1204">
        <v>120</v>
      </c>
      <c r="H1204">
        <v>1200</v>
      </c>
      <c r="I1204" t="s">
        <v>53</v>
      </c>
      <c r="J1204">
        <v>1</v>
      </c>
      <c r="K1204">
        <v>9.85</v>
      </c>
      <c r="L1204">
        <v>30</v>
      </c>
      <c r="M1204">
        <v>4</v>
      </c>
      <c r="N1204">
        <v>25</v>
      </c>
      <c r="O1204" t="s">
        <v>445</v>
      </c>
      <c r="P1204">
        <v>1070</v>
      </c>
    </row>
    <row r="1205" spans="1:16" x14ac:dyDescent="0.25">
      <c r="A1205" t="s">
        <v>275</v>
      </c>
      <c r="B1205" t="s">
        <v>276</v>
      </c>
      <c r="C1205">
        <v>55</v>
      </c>
      <c r="D1205">
        <v>12</v>
      </c>
      <c r="E1205" t="s">
        <v>421</v>
      </c>
      <c r="F1205">
        <v>12</v>
      </c>
      <c r="G1205">
        <v>122</v>
      </c>
      <c r="H1205">
        <v>1400</v>
      </c>
      <c r="I1205" t="s">
        <v>693</v>
      </c>
      <c r="J1205">
        <v>1</v>
      </c>
      <c r="K1205">
        <v>22.76</v>
      </c>
      <c r="L1205">
        <v>27</v>
      </c>
      <c r="M1205">
        <v>4</v>
      </c>
      <c r="N1205">
        <v>25</v>
      </c>
      <c r="O1205" t="s">
        <v>434</v>
      </c>
      <c r="P1205">
        <v>1084</v>
      </c>
    </row>
    <row r="1206" spans="1:16" x14ac:dyDescent="0.25">
      <c r="A1206" t="s">
        <v>275</v>
      </c>
      <c r="B1206" t="s">
        <v>276</v>
      </c>
      <c r="C1206">
        <v>8.8000000000000007</v>
      </c>
      <c r="D1206">
        <v>5</v>
      </c>
      <c r="E1206" t="s">
        <v>420</v>
      </c>
      <c r="F1206">
        <v>6</v>
      </c>
      <c r="G1206">
        <v>119</v>
      </c>
      <c r="H1206">
        <v>1200</v>
      </c>
      <c r="I1206" t="s">
        <v>693</v>
      </c>
      <c r="J1206">
        <v>1</v>
      </c>
      <c r="K1206">
        <v>9.8000000000000007</v>
      </c>
      <c r="L1206">
        <v>9</v>
      </c>
      <c r="M1206">
        <v>4</v>
      </c>
      <c r="N1206">
        <v>25</v>
      </c>
      <c r="O1206" t="s">
        <v>450</v>
      </c>
      <c r="P1206">
        <v>1086</v>
      </c>
    </row>
    <row r="1207" spans="1:16" x14ac:dyDescent="0.25">
      <c r="A1207" t="s">
        <v>275</v>
      </c>
      <c r="B1207" t="s">
        <v>276</v>
      </c>
      <c r="C1207">
        <v>26</v>
      </c>
      <c r="D1207">
        <v>1</v>
      </c>
      <c r="E1207" t="s">
        <v>422</v>
      </c>
      <c r="F1207">
        <v>11</v>
      </c>
      <c r="G1207">
        <v>135</v>
      </c>
      <c r="H1207">
        <v>1200</v>
      </c>
      <c r="I1207" t="s">
        <v>29</v>
      </c>
      <c r="J1207">
        <v>1</v>
      </c>
      <c r="K1207">
        <v>9.92</v>
      </c>
      <c r="L1207">
        <v>26</v>
      </c>
      <c r="M1207">
        <v>2</v>
      </c>
      <c r="N1207">
        <v>25</v>
      </c>
      <c r="O1207" t="s">
        <v>461</v>
      </c>
      <c r="P1207">
        <v>1091</v>
      </c>
    </row>
    <row r="1208" spans="1:16" x14ac:dyDescent="0.25">
      <c r="A1208" t="s">
        <v>275</v>
      </c>
      <c r="B1208" t="s">
        <v>276</v>
      </c>
      <c r="C1208">
        <v>4.7</v>
      </c>
      <c r="D1208">
        <v>4</v>
      </c>
      <c r="E1208" t="s">
        <v>420</v>
      </c>
      <c r="F1208">
        <v>1</v>
      </c>
      <c r="G1208">
        <v>134</v>
      </c>
      <c r="H1208">
        <v>1400</v>
      </c>
      <c r="I1208" t="s">
        <v>13</v>
      </c>
      <c r="J1208">
        <v>1</v>
      </c>
      <c r="K1208">
        <v>22.75</v>
      </c>
      <c r="L1208">
        <v>9</v>
      </c>
      <c r="M1208">
        <v>2</v>
      </c>
      <c r="N1208">
        <v>25</v>
      </c>
      <c r="O1208" t="s">
        <v>429</v>
      </c>
      <c r="P1208">
        <v>1094</v>
      </c>
    </row>
    <row r="1209" spans="1:16" x14ac:dyDescent="0.25">
      <c r="A1209" t="s">
        <v>275</v>
      </c>
      <c r="B1209" t="s">
        <v>276</v>
      </c>
      <c r="C1209">
        <v>16</v>
      </c>
      <c r="D1209">
        <v>10</v>
      </c>
      <c r="E1209" t="s">
        <v>421</v>
      </c>
      <c r="F1209">
        <v>5</v>
      </c>
      <c r="G1209">
        <v>134</v>
      </c>
      <c r="H1209">
        <v>1400</v>
      </c>
      <c r="I1209" t="s">
        <v>63</v>
      </c>
      <c r="J1209">
        <v>1</v>
      </c>
      <c r="K1209">
        <v>22.97</v>
      </c>
      <c r="L1209">
        <v>31</v>
      </c>
      <c r="M1209">
        <v>1</v>
      </c>
      <c r="N1209">
        <v>25</v>
      </c>
      <c r="O1209" t="s">
        <v>506</v>
      </c>
      <c r="P1209">
        <v>1099</v>
      </c>
    </row>
    <row r="1210" spans="1:16" x14ac:dyDescent="0.25">
      <c r="A1210" t="s">
        <v>275</v>
      </c>
      <c r="B1210" t="s">
        <v>276</v>
      </c>
      <c r="C1210">
        <v>134</v>
      </c>
      <c r="D1210">
        <v>7</v>
      </c>
      <c r="E1210" t="s">
        <v>420</v>
      </c>
      <c r="F1210">
        <v>3</v>
      </c>
      <c r="G1210">
        <v>116</v>
      </c>
      <c r="H1210">
        <v>1400</v>
      </c>
      <c r="I1210" t="s">
        <v>63</v>
      </c>
      <c r="J1210">
        <v>1</v>
      </c>
      <c r="K1210">
        <v>22.86</v>
      </c>
      <c r="L1210">
        <v>5</v>
      </c>
      <c r="M1210">
        <v>1</v>
      </c>
      <c r="N1210">
        <v>25</v>
      </c>
      <c r="O1210" t="s">
        <v>441</v>
      </c>
      <c r="P1210">
        <v>1111</v>
      </c>
    </row>
    <row r="1211" spans="1:16" x14ac:dyDescent="0.25">
      <c r="A1211" t="s">
        <v>275</v>
      </c>
      <c r="B1211" t="s">
        <v>276</v>
      </c>
      <c r="C1211">
        <v>133</v>
      </c>
      <c r="D1211">
        <v>8</v>
      </c>
      <c r="E1211" t="s">
        <v>420</v>
      </c>
      <c r="F1211">
        <v>8</v>
      </c>
      <c r="G1211">
        <v>121</v>
      </c>
      <c r="H1211">
        <v>1200</v>
      </c>
      <c r="I1211" t="s">
        <v>63</v>
      </c>
      <c r="J1211">
        <v>1</v>
      </c>
      <c r="K1211">
        <v>10.29</v>
      </c>
      <c r="L1211">
        <v>15</v>
      </c>
      <c r="M1211">
        <v>12</v>
      </c>
      <c r="N1211">
        <v>24</v>
      </c>
      <c r="O1211" t="s">
        <v>441</v>
      </c>
      <c r="P1211">
        <v>1116</v>
      </c>
    </row>
    <row r="1212" spans="1:16" x14ac:dyDescent="0.25">
      <c r="A1212" t="s">
        <v>275</v>
      </c>
      <c r="B1212" t="s">
        <v>276</v>
      </c>
      <c r="C1212">
        <v>102</v>
      </c>
      <c r="D1212">
        <v>7</v>
      </c>
      <c r="E1212" t="s">
        <v>422</v>
      </c>
      <c r="F1212">
        <v>4</v>
      </c>
      <c r="G1212">
        <v>122</v>
      </c>
      <c r="H1212">
        <v>1000</v>
      </c>
      <c r="I1212" t="s">
        <v>58</v>
      </c>
      <c r="J1212">
        <v>0</v>
      </c>
      <c r="K1212">
        <v>57.69</v>
      </c>
      <c r="L1212">
        <v>27</v>
      </c>
      <c r="M1212">
        <v>11</v>
      </c>
      <c r="N1212">
        <v>24</v>
      </c>
      <c r="O1212" t="s">
        <v>445</v>
      </c>
      <c r="P1212">
        <v>1119</v>
      </c>
    </row>
    <row r="1213" spans="1:16" x14ac:dyDescent="0.25">
      <c r="A1213" t="s">
        <v>275</v>
      </c>
      <c r="B1213" t="s">
        <v>276</v>
      </c>
      <c r="C1213">
        <v>32</v>
      </c>
      <c r="D1213">
        <v>14</v>
      </c>
      <c r="E1213" t="s">
        <v>421</v>
      </c>
      <c r="F1213">
        <v>6</v>
      </c>
      <c r="G1213">
        <v>118</v>
      </c>
      <c r="H1213">
        <v>1200</v>
      </c>
      <c r="I1213" t="s">
        <v>58</v>
      </c>
      <c r="J1213">
        <v>1</v>
      </c>
      <c r="K1213">
        <v>10.31</v>
      </c>
      <c r="L1213">
        <v>9</v>
      </c>
      <c r="M1213">
        <v>11</v>
      </c>
      <c r="N1213">
        <v>24</v>
      </c>
      <c r="O1213" t="s">
        <v>539</v>
      </c>
      <c r="P1213">
        <v>1107</v>
      </c>
    </row>
    <row r="1214" spans="1:16" x14ac:dyDescent="0.25">
      <c r="A1214" t="s">
        <v>275</v>
      </c>
      <c r="B1214" t="s">
        <v>279</v>
      </c>
      <c r="C1214">
        <v>35</v>
      </c>
      <c r="D1214">
        <v>4</v>
      </c>
      <c r="E1214" t="s">
        <v>422</v>
      </c>
      <c r="F1214">
        <v>11</v>
      </c>
      <c r="G1214">
        <v>132</v>
      </c>
      <c r="H1214">
        <v>1200</v>
      </c>
      <c r="I1214" t="s">
        <v>84</v>
      </c>
      <c r="J1214">
        <v>1</v>
      </c>
      <c r="K1214">
        <v>10.37</v>
      </c>
      <c r="L1214">
        <v>10</v>
      </c>
      <c r="M1214">
        <v>9</v>
      </c>
      <c r="N1214">
        <v>25</v>
      </c>
      <c r="O1214" t="s">
        <v>450</v>
      </c>
      <c r="P1214">
        <v>1132</v>
      </c>
    </row>
    <row r="1215" spans="1:16" x14ac:dyDescent="0.25">
      <c r="A1215" t="s">
        <v>275</v>
      </c>
      <c r="B1215" t="s">
        <v>279</v>
      </c>
      <c r="C1215">
        <v>19</v>
      </c>
      <c r="D1215">
        <v>6</v>
      </c>
      <c r="E1215" t="s">
        <v>422</v>
      </c>
      <c r="F1215">
        <v>9</v>
      </c>
      <c r="G1215">
        <v>135</v>
      </c>
      <c r="H1215">
        <v>1200</v>
      </c>
      <c r="I1215" t="s">
        <v>29</v>
      </c>
      <c r="J1215">
        <v>1</v>
      </c>
      <c r="K1215">
        <v>10.15</v>
      </c>
      <c r="L1215">
        <v>9</v>
      </c>
      <c r="M1215">
        <v>7</v>
      </c>
      <c r="N1215">
        <v>25</v>
      </c>
      <c r="O1215" t="s">
        <v>450</v>
      </c>
      <c r="P1215">
        <v>1160</v>
      </c>
    </row>
    <row r="1216" spans="1:16" x14ac:dyDescent="0.25">
      <c r="A1216" t="s">
        <v>275</v>
      </c>
      <c r="B1216" t="s">
        <v>279</v>
      </c>
      <c r="C1216">
        <v>21</v>
      </c>
      <c r="D1216">
        <v>3</v>
      </c>
      <c r="E1216" t="s">
        <v>421</v>
      </c>
      <c r="F1216">
        <v>7</v>
      </c>
      <c r="G1216">
        <v>128</v>
      </c>
      <c r="H1216">
        <v>1200</v>
      </c>
      <c r="I1216" t="s">
        <v>524</v>
      </c>
      <c r="J1216">
        <v>1</v>
      </c>
      <c r="K1216">
        <v>11.55</v>
      </c>
      <c r="L1216">
        <v>4</v>
      </c>
      <c r="M1216">
        <v>6</v>
      </c>
      <c r="N1216">
        <v>25</v>
      </c>
      <c r="O1216" t="s">
        <v>450</v>
      </c>
      <c r="P1216">
        <v>1160</v>
      </c>
    </row>
    <row r="1217" spans="1:16" x14ac:dyDescent="0.25">
      <c r="A1217" t="s">
        <v>275</v>
      </c>
      <c r="B1217" t="s">
        <v>279</v>
      </c>
      <c r="C1217">
        <v>79</v>
      </c>
      <c r="D1217">
        <v>10</v>
      </c>
      <c r="E1217" t="s">
        <v>423</v>
      </c>
      <c r="F1217">
        <v>11</v>
      </c>
      <c r="G1217">
        <v>119</v>
      </c>
      <c r="H1217">
        <v>1200</v>
      </c>
      <c r="I1217" t="s">
        <v>58</v>
      </c>
      <c r="J1217">
        <v>1</v>
      </c>
      <c r="K1217">
        <v>10.36</v>
      </c>
      <c r="L1217">
        <v>21</v>
      </c>
      <c r="M1217">
        <v>5</v>
      </c>
      <c r="N1217">
        <v>25</v>
      </c>
      <c r="O1217" t="s">
        <v>461</v>
      </c>
      <c r="P1217">
        <v>1167</v>
      </c>
    </row>
    <row r="1218" spans="1:16" x14ac:dyDescent="0.25">
      <c r="A1218" t="s">
        <v>275</v>
      </c>
      <c r="B1218" t="s">
        <v>279</v>
      </c>
      <c r="C1218">
        <v>29</v>
      </c>
      <c r="D1218">
        <v>11</v>
      </c>
      <c r="E1218" t="s">
        <v>423</v>
      </c>
      <c r="F1218">
        <v>7</v>
      </c>
      <c r="G1218">
        <v>121</v>
      </c>
      <c r="H1218">
        <v>1200</v>
      </c>
      <c r="I1218" t="s">
        <v>121</v>
      </c>
      <c r="J1218">
        <v>1</v>
      </c>
      <c r="K1218">
        <v>9.94</v>
      </c>
      <c r="L1218">
        <v>30</v>
      </c>
      <c r="M1218">
        <v>4</v>
      </c>
      <c r="N1218">
        <v>25</v>
      </c>
      <c r="O1218" t="s">
        <v>445</v>
      </c>
      <c r="P1218">
        <v>1166</v>
      </c>
    </row>
    <row r="1219" spans="1:16" x14ac:dyDescent="0.25">
      <c r="A1219" t="s">
        <v>275</v>
      </c>
      <c r="B1219" t="s">
        <v>279</v>
      </c>
      <c r="C1219">
        <v>7.9</v>
      </c>
      <c r="D1219">
        <v>4</v>
      </c>
      <c r="E1219" t="s">
        <v>420</v>
      </c>
      <c r="F1219">
        <v>1</v>
      </c>
      <c r="G1219">
        <v>121</v>
      </c>
      <c r="H1219">
        <v>1200</v>
      </c>
      <c r="I1219" t="s">
        <v>19</v>
      </c>
      <c r="J1219">
        <v>1</v>
      </c>
      <c r="K1219">
        <v>9.8699999999999992</v>
      </c>
      <c r="L1219">
        <v>16</v>
      </c>
      <c r="M1219">
        <v>4</v>
      </c>
      <c r="N1219">
        <v>25</v>
      </c>
      <c r="O1219" t="s">
        <v>455</v>
      </c>
      <c r="P1219">
        <v>1176</v>
      </c>
    </row>
    <row r="1220" spans="1:16" x14ac:dyDescent="0.25">
      <c r="A1220" t="s">
        <v>275</v>
      </c>
      <c r="B1220" t="s">
        <v>279</v>
      </c>
      <c r="C1220">
        <v>19</v>
      </c>
      <c r="D1220">
        <v>9</v>
      </c>
      <c r="E1220" t="s">
        <v>421</v>
      </c>
      <c r="F1220">
        <v>1</v>
      </c>
      <c r="G1220">
        <v>121</v>
      </c>
      <c r="H1220">
        <v>1200</v>
      </c>
      <c r="I1220" t="s">
        <v>58</v>
      </c>
      <c r="J1220">
        <v>1</v>
      </c>
      <c r="K1220">
        <v>10.64</v>
      </c>
      <c r="L1220">
        <v>15</v>
      </c>
      <c r="M1220">
        <v>1</v>
      </c>
      <c r="N1220">
        <v>25</v>
      </c>
      <c r="O1220" t="s">
        <v>455</v>
      </c>
      <c r="P1220">
        <v>1147</v>
      </c>
    </row>
    <row r="1221" spans="1:16" x14ac:dyDescent="0.25">
      <c r="A1221" t="s">
        <v>275</v>
      </c>
      <c r="B1221" t="s">
        <v>279</v>
      </c>
      <c r="C1221">
        <v>31</v>
      </c>
      <c r="D1221">
        <v>5</v>
      </c>
      <c r="E1221" t="s">
        <v>422</v>
      </c>
      <c r="F1221">
        <v>5</v>
      </c>
      <c r="G1221">
        <v>123</v>
      </c>
      <c r="H1221">
        <v>1200</v>
      </c>
      <c r="I1221" t="s">
        <v>405</v>
      </c>
      <c r="J1221">
        <v>1</v>
      </c>
      <c r="K1221">
        <v>10.17</v>
      </c>
      <c r="L1221">
        <v>4</v>
      </c>
      <c r="M1221">
        <v>12</v>
      </c>
      <c r="N1221">
        <v>24</v>
      </c>
      <c r="O1221" t="s">
        <v>450</v>
      </c>
      <c r="P1221">
        <v>1142</v>
      </c>
    </row>
    <row r="1222" spans="1:16" x14ac:dyDescent="0.25">
      <c r="A1222" t="s">
        <v>275</v>
      </c>
      <c r="B1222" t="s">
        <v>279</v>
      </c>
      <c r="C1222">
        <v>5.5</v>
      </c>
      <c r="D1222">
        <v>3</v>
      </c>
      <c r="E1222" t="s">
        <v>422</v>
      </c>
      <c r="F1222">
        <v>1</v>
      </c>
      <c r="G1222">
        <v>126</v>
      </c>
      <c r="H1222">
        <v>1200</v>
      </c>
      <c r="I1222" t="s">
        <v>393</v>
      </c>
      <c r="J1222">
        <v>1</v>
      </c>
      <c r="K1222">
        <v>10.34</v>
      </c>
      <c r="L1222">
        <v>20</v>
      </c>
      <c r="M1222">
        <v>11</v>
      </c>
      <c r="N1222">
        <v>24</v>
      </c>
      <c r="O1222" t="s">
        <v>461</v>
      </c>
      <c r="P1222">
        <v>1137</v>
      </c>
    </row>
    <row r="1223" spans="1:16" x14ac:dyDescent="0.25">
      <c r="A1223" t="s">
        <v>275</v>
      </c>
      <c r="B1223" t="s">
        <v>279</v>
      </c>
      <c r="C1223">
        <v>2.9</v>
      </c>
      <c r="D1223">
        <v>1</v>
      </c>
      <c r="E1223" t="s">
        <v>421</v>
      </c>
      <c r="F1223">
        <v>5</v>
      </c>
      <c r="G1223">
        <v>135</v>
      </c>
      <c r="H1223">
        <v>1200</v>
      </c>
      <c r="I1223" t="s">
        <v>13</v>
      </c>
      <c r="J1223">
        <v>1</v>
      </c>
      <c r="K1223">
        <v>10.119999999999999</v>
      </c>
      <c r="L1223">
        <v>27</v>
      </c>
      <c r="M1223">
        <v>10</v>
      </c>
      <c r="N1223">
        <v>24</v>
      </c>
      <c r="O1223" t="s">
        <v>461</v>
      </c>
      <c r="P1223">
        <v>1145</v>
      </c>
    </row>
    <row r="1224" spans="1:16" x14ac:dyDescent="0.25">
      <c r="A1224" t="s">
        <v>275</v>
      </c>
      <c r="B1224" t="s">
        <v>279</v>
      </c>
      <c r="C1224">
        <v>16</v>
      </c>
      <c r="D1224">
        <v>2</v>
      </c>
      <c r="E1224" t="s">
        <v>423</v>
      </c>
      <c r="F1224">
        <v>10</v>
      </c>
      <c r="G1224">
        <v>133</v>
      </c>
      <c r="H1224">
        <v>1200</v>
      </c>
      <c r="I1224" t="s">
        <v>13</v>
      </c>
      <c r="J1224">
        <v>1</v>
      </c>
      <c r="K1224">
        <v>10.41</v>
      </c>
      <c r="L1224">
        <v>25</v>
      </c>
      <c r="M1224">
        <v>9</v>
      </c>
      <c r="N1224">
        <v>24</v>
      </c>
      <c r="O1224" t="s">
        <v>461</v>
      </c>
      <c r="P1224">
        <v>1153</v>
      </c>
    </row>
    <row r="1225" spans="1:16" x14ac:dyDescent="0.25">
      <c r="A1225" t="s">
        <v>275</v>
      </c>
      <c r="B1225" t="s">
        <v>279</v>
      </c>
      <c r="C1225">
        <v>7.1</v>
      </c>
      <c r="D1225">
        <v>5</v>
      </c>
      <c r="E1225" t="s">
        <v>422</v>
      </c>
      <c r="F1225">
        <v>9</v>
      </c>
      <c r="G1225">
        <v>135</v>
      </c>
      <c r="H1225">
        <v>1200</v>
      </c>
      <c r="I1225" t="s">
        <v>13</v>
      </c>
      <c r="J1225">
        <v>1</v>
      </c>
      <c r="K1225">
        <v>10.39</v>
      </c>
      <c r="L1225">
        <v>26</v>
      </c>
      <c r="M1225">
        <v>6</v>
      </c>
      <c r="N1225">
        <v>24</v>
      </c>
      <c r="O1225" t="s">
        <v>461</v>
      </c>
      <c r="P1225">
        <v>1146</v>
      </c>
    </row>
    <row r="1226" spans="1:16" x14ac:dyDescent="0.25">
      <c r="A1226" t="s">
        <v>275</v>
      </c>
      <c r="B1226" t="s">
        <v>279</v>
      </c>
      <c r="C1226">
        <v>4.4000000000000004</v>
      </c>
      <c r="D1226">
        <v>5</v>
      </c>
      <c r="E1226" t="s">
        <v>423</v>
      </c>
      <c r="F1226">
        <v>6</v>
      </c>
      <c r="G1226">
        <v>132</v>
      </c>
      <c r="H1226">
        <v>1200</v>
      </c>
      <c r="I1226" t="s">
        <v>487</v>
      </c>
      <c r="J1226">
        <v>1</v>
      </c>
      <c r="K1226">
        <v>11.39</v>
      </c>
      <c r="L1226">
        <v>8</v>
      </c>
      <c r="M1226">
        <v>5</v>
      </c>
      <c r="N1226">
        <v>24</v>
      </c>
      <c r="O1226" t="s">
        <v>455</v>
      </c>
      <c r="P1226">
        <v>1144</v>
      </c>
    </row>
    <row r="1227" spans="1:16" x14ac:dyDescent="0.25">
      <c r="A1227" t="s">
        <v>275</v>
      </c>
      <c r="B1227" t="s">
        <v>279</v>
      </c>
      <c r="C1227">
        <v>20</v>
      </c>
      <c r="D1227">
        <v>7</v>
      </c>
      <c r="E1227" t="s">
        <v>422</v>
      </c>
      <c r="F1227">
        <v>7</v>
      </c>
      <c r="G1227">
        <v>118</v>
      </c>
      <c r="H1227">
        <v>1200</v>
      </c>
      <c r="I1227" t="s">
        <v>316</v>
      </c>
      <c r="J1227">
        <v>1</v>
      </c>
      <c r="K1227">
        <v>10.69</v>
      </c>
      <c r="L1227">
        <v>13</v>
      </c>
      <c r="M1227">
        <v>3</v>
      </c>
      <c r="N1227">
        <v>24</v>
      </c>
      <c r="O1227" t="s">
        <v>461</v>
      </c>
      <c r="P1227">
        <v>1142</v>
      </c>
    </row>
    <row r="1228" spans="1:16" x14ac:dyDescent="0.25">
      <c r="A1228" t="s">
        <v>275</v>
      </c>
      <c r="B1228" t="s">
        <v>279</v>
      </c>
      <c r="C1228">
        <v>4.5</v>
      </c>
      <c r="D1228">
        <v>4</v>
      </c>
      <c r="E1228" t="s">
        <v>421</v>
      </c>
      <c r="F1228">
        <v>5</v>
      </c>
      <c r="G1228">
        <v>120</v>
      </c>
      <c r="H1228">
        <v>1200</v>
      </c>
      <c r="I1228" t="s">
        <v>19</v>
      </c>
      <c r="J1228">
        <v>1</v>
      </c>
      <c r="K1228">
        <v>11.07</v>
      </c>
      <c r="L1228">
        <v>28</v>
      </c>
      <c r="M1228">
        <v>2</v>
      </c>
      <c r="N1228">
        <v>24</v>
      </c>
      <c r="O1228" t="s">
        <v>450</v>
      </c>
      <c r="P1228">
        <v>1127</v>
      </c>
    </row>
    <row r="1229" spans="1:16" x14ac:dyDescent="0.25">
      <c r="A1229" t="s">
        <v>275</v>
      </c>
      <c r="B1229" t="s">
        <v>279</v>
      </c>
      <c r="C1229">
        <v>8.4</v>
      </c>
      <c r="D1229">
        <v>4</v>
      </c>
      <c r="E1229" t="s">
        <v>420</v>
      </c>
      <c r="F1229">
        <v>3</v>
      </c>
      <c r="G1229">
        <v>117</v>
      </c>
      <c r="H1229">
        <v>1200</v>
      </c>
      <c r="I1229" t="s">
        <v>487</v>
      </c>
      <c r="J1229">
        <v>1</v>
      </c>
      <c r="K1229">
        <v>10.62</v>
      </c>
      <c r="L1229">
        <v>15</v>
      </c>
      <c r="M1229">
        <v>2</v>
      </c>
      <c r="N1229">
        <v>24</v>
      </c>
      <c r="O1229" t="s">
        <v>461</v>
      </c>
      <c r="P1229">
        <v>1132</v>
      </c>
    </row>
    <row r="1230" spans="1:16" x14ac:dyDescent="0.25">
      <c r="A1230" t="s">
        <v>275</v>
      </c>
      <c r="B1230" t="s">
        <v>279</v>
      </c>
      <c r="C1230">
        <v>20</v>
      </c>
      <c r="D1230">
        <v>12</v>
      </c>
      <c r="E1230" t="s">
        <v>420</v>
      </c>
      <c r="F1230">
        <v>10</v>
      </c>
      <c r="G1230">
        <v>123</v>
      </c>
      <c r="H1230">
        <v>1200</v>
      </c>
      <c r="I1230" t="s">
        <v>93</v>
      </c>
      <c r="J1230">
        <v>1</v>
      </c>
      <c r="K1230">
        <v>10.43</v>
      </c>
      <c r="L1230">
        <v>13</v>
      </c>
      <c r="M1230">
        <v>1</v>
      </c>
      <c r="N1230">
        <v>24</v>
      </c>
      <c r="O1230" t="s">
        <v>441</v>
      </c>
      <c r="P1230">
        <v>1142</v>
      </c>
    </row>
    <row r="1231" spans="1:16" x14ac:dyDescent="0.25">
      <c r="A1231" t="s">
        <v>275</v>
      </c>
      <c r="B1231" t="s">
        <v>279</v>
      </c>
      <c r="C1231">
        <v>7.8</v>
      </c>
      <c r="D1231">
        <v>8</v>
      </c>
      <c r="E1231" t="s">
        <v>421</v>
      </c>
      <c r="F1231">
        <v>4</v>
      </c>
      <c r="G1231">
        <v>122</v>
      </c>
      <c r="H1231">
        <v>1200</v>
      </c>
      <c r="I1231" t="s">
        <v>84</v>
      </c>
      <c r="J1231">
        <v>1</v>
      </c>
      <c r="K1231">
        <v>10.67</v>
      </c>
      <c r="L1231">
        <v>29</v>
      </c>
      <c r="M1231">
        <v>12</v>
      </c>
      <c r="N1231">
        <v>23</v>
      </c>
      <c r="O1231" t="s">
        <v>445</v>
      </c>
      <c r="P1231">
        <v>1135</v>
      </c>
    </row>
    <row r="1232" spans="1:16" x14ac:dyDescent="0.25">
      <c r="A1232" t="s">
        <v>275</v>
      </c>
      <c r="B1232" t="s">
        <v>279</v>
      </c>
      <c r="C1232">
        <v>3.6</v>
      </c>
      <c r="D1232">
        <v>7</v>
      </c>
      <c r="E1232" t="s">
        <v>421</v>
      </c>
      <c r="F1232">
        <v>2</v>
      </c>
      <c r="G1232">
        <v>121</v>
      </c>
      <c r="H1232">
        <v>1200</v>
      </c>
      <c r="I1232" t="s">
        <v>38</v>
      </c>
      <c r="J1232">
        <v>1</v>
      </c>
      <c r="K1232">
        <v>10.31</v>
      </c>
      <c r="L1232">
        <v>22</v>
      </c>
      <c r="M1232">
        <v>11</v>
      </c>
      <c r="N1232">
        <v>23</v>
      </c>
      <c r="O1232" t="s">
        <v>461</v>
      </c>
      <c r="P1232">
        <v>1139</v>
      </c>
    </row>
    <row r="1233" spans="1:16" x14ac:dyDescent="0.25">
      <c r="A1233" t="s">
        <v>275</v>
      </c>
      <c r="B1233" t="s">
        <v>279</v>
      </c>
      <c r="C1233">
        <v>4</v>
      </c>
      <c r="D1233">
        <v>8</v>
      </c>
      <c r="E1233" t="s">
        <v>421</v>
      </c>
      <c r="F1233">
        <v>8</v>
      </c>
      <c r="G1233">
        <v>124</v>
      </c>
      <c r="H1233">
        <v>1200</v>
      </c>
      <c r="I1233" t="s">
        <v>63</v>
      </c>
      <c r="J1233">
        <v>1</v>
      </c>
      <c r="K1233">
        <v>11.15</v>
      </c>
      <c r="L1233">
        <v>1</v>
      </c>
      <c r="M1233">
        <v>11</v>
      </c>
      <c r="N1233">
        <v>23</v>
      </c>
      <c r="O1233" t="s">
        <v>445</v>
      </c>
      <c r="P1233">
        <v>1145</v>
      </c>
    </row>
    <row r="1234" spans="1:16" x14ac:dyDescent="0.25">
      <c r="A1234" t="s">
        <v>275</v>
      </c>
      <c r="B1234" t="s">
        <v>279</v>
      </c>
      <c r="C1234">
        <v>1.6</v>
      </c>
      <c r="D1234">
        <v>1</v>
      </c>
      <c r="E1234" t="s">
        <v>420</v>
      </c>
      <c r="F1234">
        <v>9</v>
      </c>
      <c r="G1234">
        <v>135</v>
      </c>
      <c r="H1234">
        <v>1200</v>
      </c>
      <c r="I1234" t="s">
        <v>19</v>
      </c>
      <c r="J1234">
        <v>1</v>
      </c>
      <c r="K1234">
        <v>9.69</v>
      </c>
      <c r="L1234">
        <v>4</v>
      </c>
      <c r="M1234">
        <v>10</v>
      </c>
      <c r="N1234">
        <v>23</v>
      </c>
      <c r="O1234" t="s">
        <v>445</v>
      </c>
      <c r="P1234">
        <v>1134</v>
      </c>
    </row>
    <row r="1235" spans="1:16" x14ac:dyDescent="0.25">
      <c r="A1235" t="s">
        <v>275</v>
      </c>
      <c r="B1235" t="s">
        <v>279</v>
      </c>
      <c r="C1235">
        <v>1.5</v>
      </c>
      <c r="D1235">
        <v>3</v>
      </c>
      <c r="E1235" t="s">
        <v>421</v>
      </c>
      <c r="F1235">
        <v>3</v>
      </c>
      <c r="G1235">
        <v>135</v>
      </c>
      <c r="H1235">
        <v>1200</v>
      </c>
      <c r="I1235" t="s">
        <v>63</v>
      </c>
      <c r="J1235">
        <v>1</v>
      </c>
      <c r="K1235">
        <v>10.37</v>
      </c>
      <c r="L1235">
        <v>13</v>
      </c>
      <c r="M1235">
        <v>9</v>
      </c>
      <c r="N1235">
        <v>23</v>
      </c>
      <c r="O1235" t="s">
        <v>450</v>
      </c>
      <c r="P1235">
        <v>1142</v>
      </c>
    </row>
    <row r="1236" spans="1:16" x14ac:dyDescent="0.25">
      <c r="A1236" t="s">
        <v>275</v>
      </c>
      <c r="B1236" t="s">
        <v>282</v>
      </c>
      <c r="C1236">
        <v>6.8</v>
      </c>
      <c r="D1236">
        <v>4</v>
      </c>
      <c r="E1236" t="s">
        <v>422</v>
      </c>
      <c r="F1236">
        <v>5</v>
      </c>
      <c r="G1236">
        <v>133</v>
      </c>
      <c r="H1236">
        <v>1000</v>
      </c>
      <c r="I1236" t="s">
        <v>13</v>
      </c>
      <c r="J1236">
        <v>0</v>
      </c>
      <c r="K1236">
        <v>57.74</v>
      </c>
      <c r="L1236">
        <v>10</v>
      </c>
      <c r="M1236">
        <v>9</v>
      </c>
      <c r="N1236">
        <v>25</v>
      </c>
      <c r="O1236" t="s">
        <v>450</v>
      </c>
      <c r="P1236">
        <v>1060</v>
      </c>
    </row>
    <row r="1237" spans="1:16" x14ac:dyDescent="0.25">
      <c r="A1237" t="s">
        <v>275</v>
      </c>
      <c r="B1237" t="s">
        <v>282</v>
      </c>
      <c r="C1237">
        <v>12</v>
      </c>
      <c r="D1237">
        <v>3</v>
      </c>
      <c r="E1237" t="s">
        <v>420</v>
      </c>
      <c r="F1237">
        <v>3</v>
      </c>
      <c r="G1237">
        <v>131</v>
      </c>
      <c r="H1237">
        <v>1200</v>
      </c>
      <c r="I1237" t="s">
        <v>150</v>
      </c>
      <c r="J1237">
        <v>1</v>
      </c>
      <c r="K1237">
        <v>9.48</v>
      </c>
      <c r="L1237">
        <v>16</v>
      </c>
      <c r="M1237">
        <v>7</v>
      </c>
      <c r="N1237">
        <v>25</v>
      </c>
      <c r="O1237" t="s">
        <v>455</v>
      </c>
      <c r="P1237">
        <v>1069</v>
      </c>
    </row>
    <row r="1238" spans="1:16" x14ac:dyDescent="0.25">
      <c r="A1238" t="s">
        <v>275</v>
      </c>
      <c r="B1238" t="s">
        <v>282</v>
      </c>
      <c r="C1238">
        <v>35</v>
      </c>
      <c r="D1238">
        <v>6</v>
      </c>
      <c r="E1238" t="s">
        <v>423</v>
      </c>
      <c r="F1238">
        <v>4</v>
      </c>
      <c r="G1238">
        <v>134</v>
      </c>
      <c r="H1238">
        <v>1000</v>
      </c>
      <c r="I1238" t="s">
        <v>13</v>
      </c>
      <c r="J1238">
        <v>0</v>
      </c>
      <c r="K1238">
        <v>56.76</v>
      </c>
      <c r="L1238">
        <v>22</v>
      </c>
      <c r="M1238">
        <v>6</v>
      </c>
      <c r="N1238">
        <v>25</v>
      </c>
      <c r="O1238" t="s">
        <v>434</v>
      </c>
      <c r="P1238">
        <v>1080</v>
      </c>
    </row>
    <row r="1239" spans="1:16" x14ac:dyDescent="0.25">
      <c r="A1239" t="s">
        <v>275</v>
      </c>
      <c r="B1239" t="s">
        <v>282</v>
      </c>
      <c r="C1239">
        <v>10</v>
      </c>
      <c r="D1239">
        <v>6</v>
      </c>
      <c r="E1239" t="s">
        <v>421</v>
      </c>
      <c r="F1239">
        <v>3</v>
      </c>
      <c r="G1239">
        <v>135</v>
      </c>
      <c r="H1239">
        <v>1000</v>
      </c>
      <c r="I1239" t="s">
        <v>393</v>
      </c>
      <c r="J1239">
        <v>0</v>
      </c>
      <c r="K1239">
        <v>56.53</v>
      </c>
      <c r="L1239">
        <v>2</v>
      </c>
      <c r="M1239">
        <v>3</v>
      </c>
      <c r="N1239">
        <v>25</v>
      </c>
      <c r="O1239" t="s">
        <v>518</v>
      </c>
      <c r="P1239">
        <v>1082</v>
      </c>
    </row>
    <row r="1240" spans="1:16" x14ac:dyDescent="0.25">
      <c r="A1240" t="s">
        <v>275</v>
      </c>
      <c r="B1240" t="s">
        <v>282</v>
      </c>
      <c r="C1240">
        <v>14</v>
      </c>
      <c r="D1240">
        <v>4</v>
      </c>
      <c r="E1240" t="s">
        <v>423</v>
      </c>
      <c r="F1240">
        <v>12</v>
      </c>
      <c r="G1240">
        <v>135</v>
      </c>
      <c r="H1240">
        <v>1000</v>
      </c>
      <c r="I1240" t="s">
        <v>84</v>
      </c>
      <c r="J1240">
        <v>0</v>
      </c>
      <c r="K1240">
        <v>57.56</v>
      </c>
      <c r="L1240">
        <v>19</v>
      </c>
      <c r="M1240">
        <v>2</v>
      </c>
      <c r="N1240">
        <v>25</v>
      </c>
      <c r="O1240" t="s">
        <v>455</v>
      </c>
      <c r="P1240">
        <v>1081</v>
      </c>
    </row>
    <row r="1241" spans="1:16" x14ac:dyDescent="0.25">
      <c r="A1241" t="s">
        <v>275</v>
      </c>
      <c r="B1241" t="s">
        <v>282</v>
      </c>
      <c r="C1241">
        <v>50</v>
      </c>
      <c r="D1241">
        <v>6</v>
      </c>
      <c r="E1241" t="s">
        <v>423</v>
      </c>
      <c r="F1241">
        <v>10</v>
      </c>
      <c r="G1241">
        <v>119</v>
      </c>
      <c r="H1241">
        <v>1000</v>
      </c>
      <c r="I1241" t="s">
        <v>121</v>
      </c>
      <c r="J1241">
        <v>0</v>
      </c>
      <c r="K1241">
        <v>57.01</v>
      </c>
      <c r="L1241">
        <v>5</v>
      </c>
      <c r="M1241">
        <v>2</v>
      </c>
      <c r="N1241">
        <v>25</v>
      </c>
      <c r="O1241" t="s">
        <v>450</v>
      </c>
      <c r="P1241">
        <v>1076</v>
      </c>
    </row>
    <row r="1242" spans="1:16" x14ac:dyDescent="0.25">
      <c r="A1242" t="s">
        <v>275</v>
      </c>
      <c r="B1242" t="s">
        <v>282</v>
      </c>
      <c r="C1242">
        <v>9.8000000000000007</v>
      </c>
      <c r="D1242">
        <v>12</v>
      </c>
      <c r="E1242" t="s">
        <v>421</v>
      </c>
      <c r="F1242">
        <v>4</v>
      </c>
      <c r="G1242">
        <v>120</v>
      </c>
      <c r="H1242">
        <v>1000</v>
      </c>
      <c r="I1242" t="s">
        <v>121</v>
      </c>
      <c r="J1242">
        <v>0</v>
      </c>
      <c r="K1242">
        <v>59.11</v>
      </c>
      <c r="L1242">
        <v>26</v>
      </c>
      <c r="M1242">
        <v>1</v>
      </c>
      <c r="N1242">
        <v>25</v>
      </c>
      <c r="O1242" t="s">
        <v>539</v>
      </c>
      <c r="P1242">
        <v>1084</v>
      </c>
    </row>
    <row r="1243" spans="1:16" x14ac:dyDescent="0.25">
      <c r="A1243" t="s">
        <v>275</v>
      </c>
      <c r="B1243" t="s">
        <v>282</v>
      </c>
      <c r="C1243">
        <v>5.8</v>
      </c>
      <c r="D1243">
        <v>6</v>
      </c>
      <c r="E1243" t="s">
        <v>422</v>
      </c>
      <c r="F1243">
        <v>7</v>
      </c>
      <c r="G1243">
        <v>121</v>
      </c>
      <c r="H1243">
        <v>1000</v>
      </c>
      <c r="I1243" t="s">
        <v>63</v>
      </c>
      <c r="J1243">
        <v>0</v>
      </c>
      <c r="K1243">
        <v>56.97</v>
      </c>
      <c r="L1243">
        <v>5</v>
      </c>
      <c r="M1243">
        <v>1</v>
      </c>
      <c r="N1243">
        <v>25</v>
      </c>
      <c r="O1243" t="s">
        <v>441</v>
      </c>
      <c r="P1243">
        <v>1086</v>
      </c>
    </row>
    <row r="1244" spans="1:16" x14ac:dyDescent="0.25">
      <c r="A1244" t="s">
        <v>275</v>
      </c>
      <c r="B1244" t="s">
        <v>282</v>
      </c>
      <c r="C1244">
        <v>12</v>
      </c>
      <c r="D1244">
        <v>8</v>
      </c>
      <c r="E1244" t="s">
        <v>423</v>
      </c>
      <c r="F1244">
        <v>1</v>
      </c>
      <c r="G1244">
        <v>119</v>
      </c>
      <c r="H1244">
        <v>1000</v>
      </c>
      <c r="I1244" t="s">
        <v>63</v>
      </c>
      <c r="J1244">
        <v>0</v>
      </c>
      <c r="K1244">
        <v>57.23</v>
      </c>
      <c r="L1244">
        <v>29</v>
      </c>
      <c r="M1244">
        <v>12</v>
      </c>
      <c r="N1244">
        <v>24</v>
      </c>
      <c r="O1244" t="s">
        <v>506</v>
      </c>
      <c r="P1244">
        <v>1081</v>
      </c>
    </row>
    <row r="1245" spans="1:16" x14ac:dyDescent="0.25">
      <c r="A1245" t="s">
        <v>275</v>
      </c>
      <c r="B1245" t="s">
        <v>282</v>
      </c>
      <c r="C1245">
        <v>5.6</v>
      </c>
      <c r="D1245">
        <v>1</v>
      </c>
      <c r="E1245" t="s">
        <v>421</v>
      </c>
      <c r="F1245">
        <v>11</v>
      </c>
      <c r="G1245">
        <v>131</v>
      </c>
      <c r="H1245">
        <v>1000</v>
      </c>
      <c r="I1245" t="s">
        <v>393</v>
      </c>
      <c r="J1245">
        <v>0</v>
      </c>
      <c r="K1245">
        <v>56.4</v>
      </c>
      <c r="L1245">
        <v>15</v>
      </c>
      <c r="M1245">
        <v>12</v>
      </c>
      <c r="N1245">
        <v>24</v>
      </c>
      <c r="O1245" t="s">
        <v>441</v>
      </c>
      <c r="P1245">
        <v>1086</v>
      </c>
    </row>
    <row r="1246" spans="1:16" x14ac:dyDescent="0.25">
      <c r="A1246" t="s">
        <v>275</v>
      </c>
      <c r="B1246" t="s">
        <v>282</v>
      </c>
      <c r="C1246">
        <v>16</v>
      </c>
      <c r="D1246">
        <v>9</v>
      </c>
      <c r="E1246" t="s">
        <v>423</v>
      </c>
      <c r="F1246">
        <v>12</v>
      </c>
      <c r="G1246">
        <v>134</v>
      </c>
      <c r="H1246">
        <v>1000</v>
      </c>
      <c r="I1246" t="s">
        <v>394</v>
      </c>
      <c r="J1246">
        <v>0</v>
      </c>
      <c r="K1246">
        <v>57.83</v>
      </c>
      <c r="L1246">
        <v>4</v>
      </c>
      <c r="M1246">
        <v>12</v>
      </c>
      <c r="N1246">
        <v>24</v>
      </c>
      <c r="O1246" t="s">
        <v>450</v>
      </c>
      <c r="P1246">
        <v>1079</v>
      </c>
    </row>
    <row r="1247" spans="1:16" x14ac:dyDescent="0.25">
      <c r="A1247" t="s">
        <v>275</v>
      </c>
      <c r="B1247" t="s">
        <v>282</v>
      </c>
      <c r="C1247">
        <v>4.5</v>
      </c>
      <c r="D1247">
        <v>5</v>
      </c>
      <c r="E1247" t="s">
        <v>423</v>
      </c>
      <c r="F1247">
        <v>13</v>
      </c>
      <c r="G1247">
        <v>133</v>
      </c>
      <c r="H1247">
        <v>1000</v>
      </c>
      <c r="I1247" t="s">
        <v>13</v>
      </c>
      <c r="J1247">
        <v>0</v>
      </c>
      <c r="K1247">
        <v>57.07</v>
      </c>
      <c r="L1247">
        <v>24</v>
      </c>
      <c r="M1247">
        <v>11</v>
      </c>
      <c r="N1247">
        <v>24</v>
      </c>
      <c r="O1247" t="s">
        <v>429</v>
      </c>
      <c r="P1247">
        <v>1086</v>
      </c>
    </row>
    <row r="1248" spans="1:16" x14ac:dyDescent="0.25">
      <c r="A1248" t="s">
        <v>275</v>
      </c>
      <c r="B1248" t="s">
        <v>282</v>
      </c>
      <c r="C1248">
        <v>5.3</v>
      </c>
      <c r="D1248">
        <v>10</v>
      </c>
      <c r="E1248" t="s">
        <v>421</v>
      </c>
      <c r="F1248">
        <v>1</v>
      </c>
      <c r="G1248">
        <v>132</v>
      </c>
      <c r="H1248">
        <v>1000</v>
      </c>
      <c r="I1248" t="s">
        <v>13</v>
      </c>
      <c r="J1248">
        <v>0</v>
      </c>
      <c r="K1248">
        <v>57.88</v>
      </c>
      <c r="L1248">
        <v>27</v>
      </c>
      <c r="M1248">
        <v>10</v>
      </c>
      <c r="N1248">
        <v>24</v>
      </c>
      <c r="O1248" t="s">
        <v>461</v>
      </c>
      <c r="P1248">
        <v>1072</v>
      </c>
    </row>
    <row r="1249" spans="1:16" x14ac:dyDescent="0.25">
      <c r="A1249" t="s">
        <v>275</v>
      </c>
      <c r="B1249" t="s">
        <v>282</v>
      </c>
      <c r="C1249">
        <v>4.9000000000000004</v>
      </c>
      <c r="D1249">
        <v>1</v>
      </c>
      <c r="E1249" t="s">
        <v>422</v>
      </c>
      <c r="F1249">
        <v>6</v>
      </c>
      <c r="G1249">
        <v>127</v>
      </c>
      <c r="H1249">
        <v>1000</v>
      </c>
      <c r="I1249" t="s">
        <v>13</v>
      </c>
      <c r="J1249">
        <v>0</v>
      </c>
      <c r="K1249">
        <v>57.24</v>
      </c>
      <c r="L1249">
        <v>4</v>
      </c>
      <c r="M1249">
        <v>7</v>
      </c>
      <c r="N1249">
        <v>24</v>
      </c>
      <c r="O1249" t="s">
        <v>450</v>
      </c>
      <c r="P1249">
        <v>1059</v>
      </c>
    </row>
    <row r="1250" spans="1:16" x14ac:dyDescent="0.25">
      <c r="A1250" t="s">
        <v>275</v>
      </c>
      <c r="B1250" t="s">
        <v>282</v>
      </c>
      <c r="C1250">
        <v>14</v>
      </c>
      <c r="D1250">
        <v>2</v>
      </c>
      <c r="E1250" t="s">
        <v>423</v>
      </c>
      <c r="F1250">
        <v>4</v>
      </c>
      <c r="G1250">
        <v>125</v>
      </c>
      <c r="H1250">
        <v>1000</v>
      </c>
      <c r="I1250" t="s">
        <v>13</v>
      </c>
      <c r="J1250">
        <v>0</v>
      </c>
      <c r="K1250">
        <v>56.87</v>
      </c>
      <c r="L1250">
        <v>8</v>
      </c>
      <c r="M1250">
        <v>6</v>
      </c>
      <c r="N1250">
        <v>24</v>
      </c>
      <c r="O1250" t="s">
        <v>429</v>
      </c>
      <c r="P1250">
        <v>1057</v>
      </c>
    </row>
    <row r="1251" spans="1:16" x14ac:dyDescent="0.25">
      <c r="A1251" t="s">
        <v>275</v>
      </c>
      <c r="B1251" t="s">
        <v>282</v>
      </c>
      <c r="C1251">
        <v>11</v>
      </c>
      <c r="D1251">
        <v>6</v>
      </c>
      <c r="E1251" t="s">
        <v>421</v>
      </c>
      <c r="F1251">
        <v>7</v>
      </c>
      <c r="G1251">
        <v>129</v>
      </c>
      <c r="H1251">
        <v>1200</v>
      </c>
      <c r="I1251" t="s">
        <v>13</v>
      </c>
      <c r="J1251">
        <v>1</v>
      </c>
      <c r="K1251">
        <v>9.83</v>
      </c>
      <c r="L1251">
        <v>2</v>
      </c>
      <c r="M1251">
        <v>6</v>
      </c>
      <c r="N1251">
        <v>24</v>
      </c>
      <c r="O1251" t="s">
        <v>518</v>
      </c>
      <c r="P1251">
        <v>1069</v>
      </c>
    </row>
    <row r="1252" spans="1:16" x14ac:dyDescent="0.25">
      <c r="A1252" t="s">
        <v>275</v>
      </c>
      <c r="B1252" t="s">
        <v>282</v>
      </c>
      <c r="C1252">
        <v>9.5</v>
      </c>
      <c r="D1252">
        <v>10</v>
      </c>
      <c r="E1252" t="s">
        <v>423</v>
      </c>
      <c r="F1252">
        <v>7</v>
      </c>
      <c r="G1252">
        <v>127</v>
      </c>
      <c r="H1252">
        <v>1000</v>
      </c>
      <c r="I1252" t="s">
        <v>13</v>
      </c>
      <c r="J1252">
        <v>0</v>
      </c>
      <c r="K1252">
        <v>58.34</v>
      </c>
      <c r="L1252">
        <v>24</v>
      </c>
      <c r="M1252">
        <v>4</v>
      </c>
      <c r="N1252">
        <v>24</v>
      </c>
      <c r="O1252" t="s">
        <v>445</v>
      </c>
      <c r="P1252">
        <v>1064</v>
      </c>
    </row>
    <row r="1253" spans="1:16" x14ac:dyDescent="0.25">
      <c r="A1253" t="s">
        <v>275</v>
      </c>
      <c r="B1253" t="s">
        <v>286</v>
      </c>
      <c r="C1253">
        <v>16</v>
      </c>
      <c r="D1253">
        <v>3</v>
      </c>
      <c r="E1253" t="s">
        <v>421</v>
      </c>
      <c r="F1253">
        <v>2</v>
      </c>
      <c r="G1253">
        <v>130</v>
      </c>
      <c r="H1253">
        <v>1200</v>
      </c>
      <c r="I1253" t="s">
        <v>150</v>
      </c>
      <c r="J1253">
        <v>1</v>
      </c>
      <c r="K1253">
        <v>9.7799999999999994</v>
      </c>
      <c r="L1253">
        <v>9</v>
      </c>
      <c r="M1253">
        <v>7</v>
      </c>
      <c r="N1253">
        <v>25</v>
      </c>
      <c r="O1253" t="s">
        <v>450</v>
      </c>
      <c r="P1253">
        <v>1144</v>
      </c>
    </row>
    <row r="1254" spans="1:16" x14ac:dyDescent="0.25">
      <c r="A1254" t="s">
        <v>275</v>
      </c>
      <c r="B1254" t="s">
        <v>286</v>
      </c>
      <c r="C1254">
        <v>45</v>
      </c>
      <c r="D1254">
        <v>8</v>
      </c>
      <c r="E1254" t="s">
        <v>423</v>
      </c>
      <c r="F1254">
        <v>12</v>
      </c>
      <c r="G1254">
        <v>132</v>
      </c>
      <c r="H1254">
        <v>1200</v>
      </c>
      <c r="I1254" t="s">
        <v>63</v>
      </c>
      <c r="J1254">
        <v>1</v>
      </c>
      <c r="K1254">
        <v>10.01</v>
      </c>
      <c r="L1254">
        <v>25</v>
      </c>
      <c r="M1254">
        <v>6</v>
      </c>
      <c r="N1254">
        <v>25</v>
      </c>
      <c r="O1254" t="s">
        <v>461</v>
      </c>
      <c r="P1254">
        <v>1128</v>
      </c>
    </row>
    <row r="1255" spans="1:16" x14ac:dyDescent="0.25">
      <c r="A1255" t="s">
        <v>275</v>
      </c>
      <c r="B1255" t="s">
        <v>286</v>
      </c>
      <c r="C1255">
        <v>12</v>
      </c>
      <c r="D1255">
        <v>12</v>
      </c>
      <c r="E1255" t="s">
        <v>420</v>
      </c>
      <c r="F1255">
        <v>7</v>
      </c>
      <c r="G1255">
        <v>133</v>
      </c>
      <c r="H1255">
        <v>1650</v>
      </c>
      <c r="I1255" t="s">
        <v>19</v>
      </c>
      <c r="J1255">
        <v>1</v>
      </c>
      <c r="K1255">
        <v>41.45</v>
      </c>
      <c r="L1255">
        <v>21</v>
      </c>
      <c r="M1255">
        <v>5</v>
      </c>
      <c r="N1255">
        <v>25</v>
      </c>
      <c r="O1255" t="s">
        <v>461</v>
      </c>
      <c r="P1255">
        <v>1131</v>
      </c>
    </row>
    <row r="1256" spans="1:16" x14ac:dyDescent="0.25">
      <c r="A1256" t="s">
        <v>275</v>
      </c>
      <c r="B1256" t="s">
        <v>286</v>
      </c>
      <c r="C1256">
        <v>25</v>
      </c>
      <c r="D1256">
        <v>6</v>
      </c>
      <c r="E1256" t="s">
        <v>421</v>
      </c>
      <c r="F1256">
        <v>3</v>
      </c>
      <c r="G1256">
        <v>117</v>
      </c>
      <c r="H1256">
        <v>1200</v>
      </c>
      <c r="I1256" t="s">
        <v>58</v>
      </c>
      <c r="J1256">
        <v>1</v>
      </c>
      <c r="K1256">
        <v>9.52</v>
      </c>
      <c r="L1256">
        <v>30</v>
      </c>
      <c r="M1256">
        <v>4</v>
      </c>
      <c r="N1256">
        <v>25</v>
      </c>
      <c r="O1256" t="s">
        <v>445</v>
      </c>
      <c r="P1256">
        <v>1138</v>
      </c>
    </row>
    <row r="1257" spans="1:16" x14ac:dyDescent="0.25">
      <c r="A1257" t="s">
        <v>275</v>
      </c>
      <c r="B1257" t="s">
        <v>286</v>
      </c>
      <c r="C1257">
        <v>35</v>
      </c>
      <c r="D1257">
        <v>5</v>
      </c>
      <c r="E1257" t="s">
        <v>422</v>
      </c>
      <c r="F1257">
        <v>7</v>
      </c>
      <c r="G1257">
        <v>117</v>
      </c>
      <c r="H1257">
        <v>1200</v>
      </c>
      <c r="I1257" t="s">
        <v>150</v>
      </c>
      <c r="J1257">
        <v>1</v>
      </c>
      <c r="K1257">
        <v>9.91</v>
      </c>
      <c r="L1257">
        <v>16</v>
      </c>
      <c r="M1257">
        <v>4</v>
      </c>
      <c r="N1257">
        <v>25</v>
      </c>
      <c r="O1257" t="s">
        <v>455</v>
      </c>
      <c r="P1257">
        <v>1135</v>
      </c>
    </row>
    <row r="1258" spans="1:16" x14ac:dyDescent="0.25">
      <c r="A1258" t="s">
        <v>275</v>
      </c>
      <c r="B1258" t="s">
        <v>286</v>
      </c>
      <c r="C1258">
        <v>81</v>
      </c>
      <c r="D1258">
        <v>9</v>
      </c>
      <c r="E1258" t="s">
        <v>423</v>
      </c>
      <c r="F1258">
        <v>8</v>
      </c>
      <c r="G1258">
        <v>121</v>
      </c>
      <c r="H1258">
        <v>1200</v>
      </c>
      <c r="I1258" t="s">
        <v>63</v>
      </c>
      <c r="J1258">
        <v>1</v>
      </c>
      <c r="K1258">
        <v>9.93</v>
      </c>
      <c r="L1258">
        <v>2</v>
      </c>
      <c r="M1258">
        <v>4</v>
      </c>
      <c r="N1258">
        <v>25</v>
      </c>
      <c r="O1258" t="s">
        <v>445</v>
      </c>
      <c r="P1258">
        <v>1143</v>
      </c>
    </row>
    <row r="1259" spans="1:16" x14ac:dyDescent="0.25">
      <c r="A1259" t="s">
        <v>275</v>
      </c>
      <c r="B1259" t="s">
        <v>286</v>
      </c>
      <c r="C1259">
        <v>24</v>
      </c>
      <c r="D1259">
        <v>9</v>
      </c>
      <c r="E1259" t="s">
        <v>422</v>
      </c>
      <c r="F1259">
        <v>10</v>
      </c>
      <c r="G1259">
        <v>122</v>
      </c>
      <c r="H1259">
        <v>1200</v>
      </c>
      <c r="I1259" t="s">
        <v>121</v>
      </c>
      <c r="J1259">
        <v>1</v>
      </c>
      <c r="K1259">
        <v>10</v>
      </c>
      <c r="L1259">
        <v>12</v>
      </c>
      <c r="M1259">
        <v>3</v>
      </c>
      <c r="N1259">
        <v>25</v>
      </c>
      <c r="O1259" t="s">
        <v>450</v>
      </c>
      <c r="P1259">
        <v>1148</v>
      </c>
    </row>
    <row r="1260" spans="1:16" x14ac:dyDescent="0.25">
      <c r="A1260" t="s">
        <v>275</v>
      </c>
      <c r="B1260" t="s">
        <v>286</v>
      </c>
      <c r="C1260">
        <v>26</v>
      </c>
      <c r="D1260">
        <v>1</v>
      </c>
      <c r="E1260" t="s">
        <v>421</v>
      </c>
      <c r="F1260">
        <v>5</v>
      </c>
      <c r="G1260">
        <v>129</v>
      </c>
      <c r="H1260">
        <v>1200</v>
      </c>
      <c r="I1260" t="s">
        <v>63</v>
      </c>
      <c r="J1260">
        <v>1</v>
      </c>
      <c r="K1260">
        <v>9.82</v>
      </c>
      <c r="L1260">
        <v>19</v>
      </c>
      <c r="M1260">
        <v>2</v>
      </c>
      <c r="N1260">
        <v>25</v>
      </c>
      <c r="O1260" t="s">
        <v>455</v>
      </c>
      <c r="P1260">
        <v>1144</v>
      </c>
    </row>
    <row r="1261" spans="1:16" x14ac:dyDescent="0.25">
      <c r="A1261" t="s">
        <v>275</v>
      </c>
      <c r="B1261" t="s">
        <v>286</v>
      </c>
      <c r="C1261">
        <v>100</v>
      </c>
      <c r="D1261">
        <v>10</v>
      </c>
      <c r="E1261" t="s">
        <v>422</v>
      </c>
      <c r="F1261">
        <v>9</v>
      </c>
      <c r="G1261">
        <v>131</v>
      </c>
      <c r="H1261">
        <v>1200</v>
      </c>
      <c r="I1261" t="s">
        <v>693</v>
      </c>
      <c r="J1261">
        <v>1</v>
      </c>
      <c r="K1261">
        <v>9.99</v>
      </c>
      <c r="L1261">
        <v>13</v>
      </c>
      <c r="M1261">
        <v>10</v>
      </c>
      <c r="N1261">
        <v>24</v>
      </c>
      <c r="O1261" t="s">
        <v>539</v>
      </c>
      <c r="P1261">
        <v>1133</v>
      </c>
    </row>
    <row r="1262" spans="1:16" x14ac:dyDescent="0.25">
      <c r="A1262" t="s">
        <v>275</v>
      </c>
      <c r="B1262" t="s">
        <v>286</v>
      </c>
      <c r="C1262">
        <v>87</v>
      </c>
      <c r="D1262">
        <v>9</v>
      </c>
      <c r="E1262" t="s">
        <v>422</v>
      </c>
      <c r="F1262">
        <v>3</v>
      </c>
      <c r="G1262">
        <v>135</v>
      </c>
      <c r="H1262">
        <v>1200</v>
      </c>
      <c r="I1262" t="s">
        <v>84</v>
      </c>
      <c r="J1262">
        <v>1</v>
      </c>
      <c r="K1262">
        <v>10.55</v>
      </c>
      <c r="L1262">
        <v>15</v>
      </c>
      <c r="M1262">
        <v>9</v>
      </c>
      <c r="N1262">
        <v>24</v>
      </c>
      <c r="O1262" t="s">
        <v>467</v>
      </c>
      <c r="P1262">
        <v>1137</v>
      </c>
    </row>
    <row r="1263" spans="1:16" x14ac:dyDescent="0.25">
      <c r="A1263" t="s">
        <v>275</v>
      </c>
      <c r="B1263" t="s">
        <v>286</v>
      </c>
      <c r="C1263">
        <v>92</v>
      </c>
      <c r="D1263">
        <v>12</v>
      </c>
      <c r="E1263" t="s">
        <v>421</v>
      </c>
      <c r="F1263">
        <v>9</v>
      </c>
      <c r="G1263">
        <v>117</v>
      </c>
      <c r="H1263">
        <v>1650</v>
      </c>
      <c r="I1263" t="s">
        <v>389</v>
      </c>
      <c r="J1263">
        <v>1</v>
      </c>
      <c r="K1263">
        <v>42.46</v>
      </c>
      <c r="L1263">
        <v>4</v>
      </c>
      <c r="M1263">
        <v>7</v>
      </c>
      <c r="N1263">
        <v>24</v>
      </c>
      <c r="O1263" t="s">
        <v>450</v>
      </c>
      <c r="P1263">
        <v>1111</v>
      </c>
    </row>
    <row r="1264" spans="1:16" x14ac:dyDescent="0.25">
      <c r="A1264" t="s">
        <v>275</v>
      </c>
      <c r="B1264" t="s">
        <v>286</v>
      </c>
      <c r="C1264">
        <v>98</v>
      </c>
      <c r="D1264">
        <v>9</v>
      </c>
      <c r="E1264" t="s">
        <v>420</v>
      </c>
      <c r="F1264">
        <v>5</v>
      </c>
      <c r="G1264">
        <v>123</v>
      </c>
      <c r="H1264">
        <v>1400</v>
      </c>
      <c r="I1264" t="s">
        <v>84</v>
      </c>
      <c r="J1264">
        <v>1</v>
      </c>
      <c r="K1264">
        <v>25.38</v>
      </c>
      <c r="L1264">
        <v>15</v>
      </c>
      <c r="M1264">
        <v>6</v>
      </c>
      <c r="N1264">
        <v>24</v>
      </c>
      <c r="O1264" t="s">
        <v>441</v>
      </c>
      <c r="P1264">
        <v>1097</v>
      </c>
    </row>
    <row r="1265" spans="1:16" x14ac:dyDescent="0.25">
      <c r="A1265" t="s">
        <v>275</v>
      </c>
      <c r="B1265" t="s">
        <v>286</v>
      </c>
      <c r="C1265">
        <v>59</v>
      </c>
      <c r="D1265">
        <v>12</v>
      </c>
      <c r="E1265" t="s">
        <v>422</v>
      </c>
      <c r="F1265">
        <v>2</v>
      </c>
      <c r="G1265">
        <v>121</v>
      </c>
      <c r="H1265">
        <v>1200</v>
      </c>
      <c r="I1265" t="s">
        <v>389</v>
      </c>
      <c r="J1265">
        <v>1</v>
      </c>
      <c r="K1265">
        <v>10.79</v>
      </c>
      <c r="L1265">
        <v>19</v>
      </c>
      <c r="M1265">
        <v>5</v>
      </c>
      <c r="N1265">
        <v>24</v>
      </c>
      <c r="O1265" t="s">
        <v>441</v>
      </c>
      <c r="P1265">
        <v>1130</v>
      </c>
    </row>
    <row r="1266" spans="1:16" x14ac:dyDescent="0.25">
      <c r="A1266" t="s">
        <v>275</v>
      </c>
      <c r="B1266" t="s">
        <v>289</v>
      </c>
      <c r="C1266">
        <v>18</v>
      </c>
      <c r="D1266">
        <v>4</v>
      </c>
      <c r="E1266" t="s">
        <v>423</v>
      </c>
      <c r="F1266">
        <v>10</v>
      </c>
      <c r="G1266">
        <v>130</v>
      </c>
      <c r="H1266">
        <v>1200</v>
      </c>
      <c r="I1266" t="s">
        <v>93</v>
      </c>
      <c r="J1266">
        <v>1</v>
      </c>
      <c r="K1266">
        <v>10.119999999999999</v>
      </c>
      <c r="L1266">
        <v>17</v>
      </c>
      <c r="M1266">
        <v>9</v>
      </c>
      <c r="N1266">
        <v>25</v>
      </c>
      <c r="O1266" t="s">
        <v>455</v>
      </c>
      <c r="P1266">
        <v>1091</v>
      </c>
    </row>
    <row r="1267" spans="1:16" x14ac:dyDescent="0.25">
      <c r="A1267" t="s">
        <v>275</v>
      </c>
      <c r="B1267" t="s">
        <v>289</v>
      </c>
      <c r="C1267">
        <v>46</v>
      </c>
      <c r="D1267">
        <v>1</v>
      </c>
      <c r="E1267" t="s">
        <v>423</v>
      </c>
      <c r="F1267">
        <v>10</v>
      </c>
      <c r="G1267">
        <v>122</v>
      </c>
      <c r="H1267">
        <v>1200</v>
      </c>
      <c r="I1267" t="s">
        <v>93</v>
      </c>
      <c r="J1267">
        <v>1</v>
      </c>
      <c r="K1267">
        <v>9.49</v>
      </c>
      <c r="L1267">
        <v>9</v>
      </c>
      <c r="M1267">
        <v>7</v>
      </c>
      <c r="N1267">
        <v>25</v>
      </c>
      <c r="O1267" t="s">
        <v>450</v>
      </c>
      <c r="P1267">
        <v>1104</v>
      </c>
    </row>
    <row r="1268" spans="1:16" x14ac:dyDescent="0.25">
      <c r="A1268" t="s">
        <v>275</v>
      </c>
      <c r="B1268" t="s">
        <v>289</v>
      </c>
      <c r="C1268">
        <v>121</v>
      </c>
      <c r="D1268">
        <v>13</v>
      </c>
      <c r="E1268" t="s">
        <v>423</v>
      </c>
      <c r="F1268">
        <v>13</v>
      </c>
      <c r="G1268">
        <v>121</v>
      </c>
      <c r="H1268">
        <v>1200</v>
      </c>
      <c r="I1268" t="s">
        <v>150</v>
      </c>
      <c r="J1268">
        <v>1</v>
      </c>
      <c r="K1268">
        <v>10.62</v>
      </c>
      <c r="L1268">
        <v>31</v>
      </c>
      <c r="M1268">
        <v>5</v>
      </c>
      <c r="N1268">
        <v>25</v>
      </c>
      <c r="O1268" t="s">
        <v>518</v>
      </c>
      <c r="P1268">
        <v>1109</v>
      </c>
    </row>
    <row r="1269" spans="1:16" x14ac:dyDescent="0.25">
      <c r="A1269" t="s">
        <v>275</v>
      </c>
      <c r="B1269" t="s">
        <v>289</v>
      </c>
      <c r="C1269">
        <v>16</v>
      </c>
      <c r="D1269">
        <v>8</v>
      </c>
      <c r="E1269" t="s">
        <v>422</v>
      </c>
      <c r="F1269">
        <v>8</v>
      </c>
      <c r="G1269">
        <v>122</v>
      </c>
      <c r="H1269">
        <v>1200</v>
      </c>
      <c r="I1269" t="s">
        <v>63</v>
      </c>
      <c r="J1269">
        <v>1</v>
      </c>
      <c r="K1269">
        <v>11.11</v>
      </c>
      <c r="L1269">
        <v>7</v>
      </c>
      <c r="M1269">
        <v>5</v>
      </c>
      <c r="N1269">
        <v>25</v>
      </c>
      <c r="O1269" t="s">
        <v>450</v>
      </c>
      <c r="P1269">
        <v>1108</v>
      </c>
    </row>
    <row r="1270" spans="1:16" x14ac:dyDescent="0.25">
      <c r="A1270" t="s">
        <v>275</v>
      </c>
      <c r="B1270" t="s">
        <v>289</v>
      </c>
      <c r="C1270">
        <v>8</v>
      </c>
      <c r="D1270">
        <v>6</v>
      </c>
      <c r="E1270" t="s">
        <v>421</v>
      </c>
      <c r="F1270">
        <v>3</v>
      </c>
      <c r="G1270">
        <v>122</v>
      </c>
      <c r="H1270">
        <v>1200</v>
      </c>
      <c r="I1270" t="s">
        <v>63</v>
      </c>
      <c r="J1270">
        <v>1</v>
      </c>
      <c r="K1270">
        <v>10.26</v>
      </c>
      <c r="L1270">
        <v>9</v>
      </c>
      <c r="M1270">
        <v>4</v>
      </c>
      <c r="N1270">
        <v>25</v>
      </c>
      <c r="O1270" t="s">
        <v>450</v>
      </c>
      <c r="P1270">
        <v>1112</v>
      </c>
    </row>
    <row r="1271" spans="1:16" x14ac:dyDescent="0.25">
      <c r="A1271" t="s">
        <v>275</v>
      </c>
      <c r="B1271" t="s">
        <v>289</v>
      </c>
      <c r="C1271">
        <v>6.5</v>
      </c>
      <c r="D1271">
        <v>1</v>
      </c>
      <c r="E1271" t="s">
        <v>422</v>
      </c>
      <c r="F1271">
        <v>3</v>
      </c>
      <c r="G1271">
        <v>117</v>
      </c>
      <c r="H1271">
        <v>1200</v>
      </c>
      <c r="I1271" t="s">
        <v>63</v>
      </c>
      <c r="J1271">
        <v>1</v>
      </c>
      <c r="K1271">
        <v>9.69</v>
      </c>
      <c r="L1271">
        <v>19</v>
      </c>
      <c r="M1271">
        <v>3</v>
      </c>
      <c r="N1271">
        <v>25</v>
      </c>
      <c r="O1271" t="s">
        <v>455</v>
      </c>
      <c r="P1271">
        <v>1118</v>
      </c>
    </row>
    <row r="1272" spans="1:16" x14ac:dyDescent="0.25">
      <c r="A1272" t="s">
        <v>275</v>
      </c>
      <c r="B1272" t="s">
        <v>289</v>
      </c>
      <c r="C1272">
        <v>8.4</v>
      </c>
      <c r="D1272">
        <v>7</v>
      </c>
      <c r="E1272" t="s">
        <v>422</v>
      </c>
      <c r="F1272">
        <v>7</v>
      </c>
      <c r="G1272">
        <v>122</v>
      </c>
      <c r="H1272">
        <v>1200</v>
      </c>
      <c r="I1272" t="s">
        <v>121</v>
      </c>
      <c r="J1272">
        <v>1</v>
      </c>
      <c r="K1272">
        <v>10.53</v>
      </c>
      <c r="L1272">
        <v>26</v>
      </c>
      <c r="M1272">
        <v>2</v>
      </c>
      <c r="N1272">
        <v>25</v>
      </c>
      <c r="O1272" t="s">
        <v>461</v>
      </c>
      <c r="P1272">
        <v>1113</v>
      </c>
    </row>
    <row r="1273" spans="1:16" x14ac:dyDescent="0.25">
      <c r="A1273" t="s">
        <v>275</v>
      </c>
      <c r="B1273" t="s">
        <v>289</v>
      </c>
      <c r="C1273">
        <v>25</v>
      </c>
      <c r="D1273">
        <v>5</v>
      </c>
      <c r="E1273" t="s">
        <v>423</v>
      </c>
      <c r="F1273">
        <v>11</v>
      </c>
      <c r="G1273">
        <v>120</v>
      </c>
      <c r="H1273">
        <v>1200</v>
      </c>
      <c r="I1273" t="s">
        <v>121</v>
      </c>
      <c r="J1273">
        <v>1</v>
      </c>
      <c r="K1273">
        <v>10.4</v>
      </c>
      <c r="L1273">
        <v>5</v>
      </c>
      <c r="M1273">
        <v>2</v>
      </c>
      <c r="N1273">
        <v>25</v>
      </c>
      <c r="O1273" t="s">
        <v>450</v>
      </c>
      <c r="P1273">
        <v>1105</v>
      </c>
    </row>
    <row r="1274" spans="1:16" x14ac:dyDescent="0.25">
      <c r="A1274" t="s">
        <v>275</v>
      </c>
      <c r="B1274" t="s">
        <v>289</v>
      </c>
      <c r="C1274">
        <v>55</v>
      </c>
      <c r="D1274">
        <v>6</v>
      </c>
      <c r="E1274" t="s">
        <v>423</v>
      </c>
      <c r="F1274">
        <v>9</v>
      </c>
      <c r="G1274">
        <v>122</v>
      </c>
      <c r="H1274">
        <v>1200</v>
      </c>
      <c r="I1274" t="s">
        <v>398</v>
      </c>
      <c r="J1274">
        <v>1</v>
      </c>
      <c r="K1274">
        <v>10.49</v>
      </c>
      <c r="L1274">
        <v>15</v>
      </c>
      <c r="M1274">
        <v>1</v>
      </c>
      <c r="N1274">
        <v>25</v>
      </c>
      <c r="O1274" t="s">
        <v>455</v>
      </c>
      <c r="P1274">
        <v>1107</v>
      </c>
    </row>
    <row r="1275" spans="1:16" x14ac:dyDescent="0.25">
      <c r="A1275" t="s">
        <v>275</v>
      </c>
      <c r="B1275" t="s">
        <v>289</v>
      </c>
      <c r="C1275">
        <v>33</v>
      </c>
      <c r="D1275">
        <v>10</v>
      </c>
      <c r="E1275" t="s">
        <v>423</v>
      </c>
      <c r="F1275">
        <v>13</v>
      </c>
      <c r="G1275">
        <v>124</v>
      </c>
      <c r="H1275">
        <v>1650</v>
      </c>
      <c r="I1275" t="s">
        <v>150</v>
      </c>
      <c r="J1275">
        <v>1</v>
      </c>
      <c r="K1275">
        <v>40.15</v>
      </c>
      <c r="L1275">
        <v>18</v>
      </c>
      <c r="M1275">
        <v>12</v>
      </c>
      <c r="N1275">
        <v>24</v>
      </c>
      <c r="O1275" t="s">
        <v>467</v>
      </c>
      <c r="P1275">
        <v>1100</v>
      </c>
    </row>
    <row r="1276" spans="1:16" x14ac:dyDescent="0.25">
      <c r="A1276" t="s">
        <v>275</v>
      </c>
      <c r="B1276" t="s">
        <v>289</v>
      </c>
      <c r="C1276">
        <v>19</v>
      </c>
      <c r="D1276">
        <v>8</v>
      </c>
      <c r="E1276" t="s">
        <v>423</v>
      </c>
      <c r="F1276">
        <v>6</v>
      </c>
      <c r="G1276">
        <v>125</v>
      </c>
      <c r="H1276">
        <v>1200</v>
      </c>
      <c r="I1276" t="s">
        <v>34</v>
      </c>
      <c r="J1276">
        <v>1</v>
      </c>
      <c r="K1276">
        <v>10.11</v>
      </c>
      <c r="L1276">
        <v>1</v>
      </c>
      <c r="M1276">
        <v>12</v>
      </c>
      <c r="N1276">
        <v>24</v>
      </c>
      <c r="O1276" t="s">
        <v>467</v>
      </c>
      <c r="P1276">
        <v>1102</v>
      </c>
    </row>
    <row r="1277" spans="1:16" x14ac:dyDescent="0.25">
      <c r="A1277" t="s">
        <v>275</v>
      </c>
      <c r="B1277" t="s">
        <v>289</v>
      </c>
      <c r="C1277">
        <v>28</v>
      </c>
      <c r="D1277">
        <v>7</v>
      </c>
      <c r="E1277" t="s">
        <v>422</v>
      </c>
      <c r="F1277">
        <v>7</v>
      </c>
      <c r="G1277">
        <v>127</v>
      </c>
      <c r="H1277">
        <v>1200</v>
      </c>
      <c r="I1277" t="s">
        <v>93</v>
      </c>
      <c r="J1277">
        <v>1</v>
      </c>
      <c r="K1277">
        <v>10.75</v>
      </c>
      <c r="L1277">
        <v>13</v>
      </c>
      <c r="M1277">
        <v>11</v>
      </c>
      <c r="N1277">
        <v>24</v>
      </c>
      <c r="O1277" t="s">
        <v>455</v>
      </c>
      <c r="P1277">
        <v>1092</v>
      </c>
    </row>
    <row r="1278" spans="1:16" x14ac:dyDescent="0.25">
      <c r="A1278" t="s">
        <v>275</v>
      </c>
      <c r="B1278" t="s">
        <v>289</v>
      </c>
      <c r="C1278">
        <v>54</v>
      </c>
      <c r="D1278">
        <v>11</v>
      </c>
      <c r="E1278" t="s">
        <v>421</v>
      </c>
      <c r="F1278">
        <v>2</v>
      </c>
      <c r="G1278">
        <v>129</v>
      </c>
      <c r="H1278">
        <v>1400</v>
      </c>
      <c r="I1278" t="s">
        <v>84</v>
      </c>
      <c r="J1278">
        <v>1</v>
      </c>
      <c r="K1278">
        <v>23.14</v>
      </c>
      <c r="L1278">
        <v>28</v>
      </c>
      <c r="M1278">
        <v>9</v>
      </c>
      <c r="N1278">
        <v>24</v>
      </c>
      <c r="O1278" t="s">
        <v>429</v>
      </c>
      <c r="P1278">
        <v>1095</v>
      </c>
    </row>
    <row r="1279" spans="1:16" x14ac:dyDescent="0.25">
      <c r="A1279" t="s">
        <v>275</v>
      </c>
      <c r="B1279" t="s">
        <v>289</v>
      </c>
      <c r="C1279">
        <v>33</v>
      </c>
      <c r="D1279">
        <v>10</v>
      </c>
      <c r="E1279" t="s">
        <v>422</v>
      </c>
      <c r="F1279">
        <v>7</v>
      </c>
      <c r="G1279">
        <v>130</v>
      </c>
      <c r="H1279">
        <v>1000</v>
      </c>
      <c r="I1279" t="s">
        <v>150</v>
      </c>
      <c r="J1279">
        <v>0</v>
      </c>
      <c r="K1279">
        <v>58.46</v>
      </c>
      <c r="L1279">
        <v>11</v>
      </c>
      <c r="M1279">
        <v>9</v>
      </c>
      <c r="N1279">
        <v>24</v>
      </c>
      <c r="O1279" t="s">
        <v>450</v>
      </c>
      <c r="P1279">
        <v>1090</v>
      </c>
    </row>
    <row r="1280" spans="1:16" x14ac:dyDescent="0.25">
      <c r="A1280" t="s">
        <v>275</v>
      </c>
      <c r="B1280" t="s">
        <v>289</v>
      </c>
      <c r="C1280">
        <v>37</v>
      </c>
      <c r="D1280">
        <v>10</v>
      </c>
      <c r="E1280" t="s">
        <v>421</v>
      </c>
      <c r="F1280">
        <v>8</v>
      </c>
      <c r="G1280">
        <v>132</v>
      </c>
      <c r="H1280">
        <v>1200</v>
      </c>
      <c r="I1280" t="s">
        <v>116</v>
      </c>
      <c r="J1280">
        <v>1</v>
      </c>
      <c r="K1280">
        <v>9.9</v>
      </c>
      <c r="L1280">
        <v>1</v>
      </c>
      <c r="M1280">
        <v>7</v>
      </c>
      <c r="N1280">
        <v>24</v>
      </c>
      <c r="O1280" t="s">
        <v>518</v>
      </c>
      <c r="P1280">
        <v>1119</v>
      </c>
    </row>
    <row r="1281" spans="1:16" x14ac:dyDescent="0.25">
      <c r="A1281" t="s">
        <v>275</v>
      </c>
      <c r="B1281" t="s">
        <v>289</v>
      </c>
      <c r="C1281">
        <v>24</v>
      </c>
      <c r="D1281">
        <v>12</v>
      </c>
      <c r="E1281" t="s">
        <v>422</v>
      </c>
      <c r="F1281">
        <v>10</v>
      </c>
      <c r="G1281">
        <v>133</v>
      </c>
      <c r="H1281">
        <v>1200</v>
      </c>
      <c r="I1281" t="s">
        <v>121</v>
      </c>
      <c r="J1281">
        <v>1</v>
      </c>
      <c r="K1281">
        <v>12.51</v>
      </c>
      <c r="L1281">
        <v>5</v>
      </c>
      <c r="M1281">
        <v>6</v>
      </c>
      <c r="N1281">
        <v>24</v>
      </c>
      <c r="O1281" t="s">
        <v>450</v>
      </c>
      <c r="P1281">
        <v>1109</v>
      </c>
    </row>
    <row r="1282" spans="1:16" x14ac:dyDescent="0.25">
      <c r="A1282" t="s">
        <v>275</v>
      </c>
      <c r="B1282" t="s">
        <v>289</v>
      </c>
      <c r="C1282">
        <v>12</v>
      </c>
      <c r="D1282">
        <v>1</v>
      </c>
      <c r="E1282" t="s">
        <v>421</v>
      </c>
      <c r="F1282">
        <v>4</v>
      </c>
      <c r="G1282">
        <v>125</v>
      </c>
      <c r="H1282">
        <v>1200</v>
      </c>
      <c r="I1282" t="s">
        <v>121</v>
      </c>
      <c r="J1282">
        <v>1</v>
      </c>
      <c r="K1282">
        <v>11.02</v>
      </c>
      <c r="L1282">
        <v>8</v>
      </c>
      <c r="M1282">
        <v>5</v>
      </c>
      <c r="N1282">
        <v>24</v>
      </c>
      <c r="O1282" t="s">
        <v>455</v>
      </c>
      <c r="P1282">
        <v>1110</v>
      </c>
    </row>
    <row r="1283" spans="1:16" x14ac:dyDescent="0.25">
      <c r="A1283" t="s">
        <v>275</v>
      </c>
      <c r="B1283" t="s">
        <v>289</v>
      </c>
      <c r="C1283">
        <v>73</v>
      </c>
      <c r="D1283">
        <v>7</v>
      </c>
      <c r="E1283" t="s">
        <v>420</v>
      </c>
      <c r="F1283">
        <v>7</v>
      </c>
      <c r="G1283">
        <v>123</v>
      </c>
      <c r="H1283">
        <v>1200</v>
      </c>
      <c r="I1283" t="s">
        <v>93</v>
      </c>
      <c r="J1283">
        <v>1</v>
      </c>
      <c r="K1283">
        <v>10.84</v>
      </c>
      <c r="L1283">
        <v>7</v>
      </c>
      <c r="M1283">
        <v>4</v>
      </c>
      <c r="N1283">
        <v>24</v>
      </c>
      <c r="O1283" t="s">
        <v>506</v>
      </c>
      <c r="P1283">
        <v>1106</v>
      </c>
    </row>
    <row r="1284" spans="1:16" x14ac:dyDescent="0.25">
      <c r="A1284" t="s">
        <v>275</v>
      </c>
      <c r="B1284" t="s">
        <v>289</v>
      </c>
      <c r="C1284">
        <v>12</v>
      </c>
      <c r="D1284">
        <v>9</v>
      </c>
      <c r="E1284" t="s">
        <v>420</v>
      </c>
      <c r="F1284">
        <v>2</v>
      </c>
      <c r="G1284">
        <v>127</v>
      </c>
      <c r="H1284">
        <v>1200</v>
      </c>
      <c r="I1284" t="s">
        <v>116</v>
      </c>
      <c r="J1284">
        <v>1</v>
      </c>
      <c r="K1284">
        <v>11.24</v>
      </c>
      <c r="L1284">
        <v>6</v>
      </c>
      <c r="M1284">
        <v>3</v>
      </c>
      <c r="N1284">
        <v>24</v>
      </c>
      <c r="O1284" t="s">
        <v>455</v>
      </c>
      <c r="P1284">
        <v>1100</v>
      </c>
    </row>
    <row r="1285" spans="1:16" x14ac:dyDescent="0.25">
      <c r="A1285" t="s">
        <v>275</v>
      </c>
      <c r="B1285" t="s">
        <v>292</v>
      </c>
      <c r="C1285">
        <v>4.5999999999999996</v>
      </c>
      <c r="D1285">
        <v>4</v>
      </c>
      <c r="E1285" t="s">
        <v>420</v>
      </c>
      <c r="F1285">
        <v>7</v>
      </c>
      <c r="G1285">
        <v>127</v>
      </c>
      <c r="H1285">
        <v>1400</v>
      </c>
      <c r="I1285" t="s">
        <v>101</v>
      </c>
      <c r="J1285">
        <v>1</v>
      </c>
      <c r="K1285">
        <v>22.08</v>
      </c>
      <c r="L1285">
        <v>13</v>
      </c>
      <c r="M1285">
        <v>7</v>
      </c>
      <c r="N1285">
        <v>25</v>
      </c>
      <c r="O1285" t="s">
        <v>434</v>
      </c>
      <c r="P1285">
        <v>1087</v>
      </c>
    </row>
    <row r="1286" spans="1:16" x14ac:dyDescent="0.25">
      <c r="A1286" t="s">
        <v>275</v>
      </c>
      <c r="B1286" t="s">
        <v>292</v>
      </c>
      <c r="C1286">
        <v>11</v>
      </c>
      <c r="D1286">
        <v>2</v>
      </c>
      <c r="E1286" t="s">
        <v>420</v>
      </c>
      <c r="F1286">
        <v>14</v>
      </c>
      <c r="G1286">
        <v>125</v>
      </c>
      <c r="H1286">
        <v>1400</v>
      </c>
      <c r="I1286" t="s">
        <v>101</v>
      </c>
      <c r="J1286">
        <v>1</v>
      </c>
      <c r="K1286">
        <v>21.97</v>
      </c>
      <c r="L1286">
        <v>14</v>
      </c>
      <c r="M1286">
        <v>6</v>
      </c>
      <c r="N1286">
        <v>25</v>
      </c>
      <c r="O1286" t="s">
        <v>441</v>
      </c>
      <c r="P1286">
        <v>1075</v>
      </c>
    </row>
    <row r="1287" spans="1:16" x14ac:dyDescent="0.25">
      <c r="A1287" t="s">
        <v>275</v>
      </c>
      <c r="B1287" t="s">
        <v>292</v>
      </c>
      <c r="C1287">
        <v>7.2</v>
      </c>
      <c r="D1287">
        <v>1</v>
      </c>
      <c r="E1287" t="s">
        <v>420</v>
      </c>
      <c r="F1287">
        <v>5</v>
      </c>
      <c r="G1287">
        <v>119</v>
      </c>
      <c r="H1287">
        <v>1400</v>
      </c>
      <c r="I1287" t="s">
        <v>101</v>
      </c>
      <c r="J1287">
        <v>1</v>
      </c>
      <c r="K1287">
        <v>22.07</v>
      </c>
      <c r="L1287">
        <v>18</v>
      </c>
      <c r="M1287">
        <v>5</v>
      </c>
      <c r="N1287">
        <v>25</v>
      </c>
      <c r="O1287" t="s">
        <v>441</v>
      </c>
      <c r="P1287">
        <v>1083</v>
      </c>
    </row>
    <row r="1288" spans="1:16" x14ac:dyDescent="0.25">
      <c r="A1288" t="s">
        <v>275</v>
      </c>
      <c r="B1288" t="s">
        <v>292</v>
      </c>
      <c r="C1288">
        <v>13</v>
      </c>
      <c r="D1288">
        <v>7</v>
      </c>
      <c r="E1288" t="s">
        <v>420</v>
      </c>
      <c r="F1288">
        <v>10</v>
      </c>
      <c r="G1288">
        <v>119</v>
      </c>
      <c r="H1288">
        <v>1200</v>
      </c>
      <c r="I1288" t="s">
        <v>101</v>
      </c>
      <c r="J1288">
        <v>1</v>
      </c>
      <c r="K1288">
        <v>10.49</v>
      </c>
      <c r="L1288">
        <v>16</v>
      </c>
      <c r="M1288">
        <v>4</v>
      </c>
      <c r="N1288">
        <v>25</v>
      </c>
      <c r="O1288" t="s">
        <v>455</v>
      </c>
      <c r="P1288">
        <v>1086</v>
      </c>
    </row>
    <row r="1289" spans="1:16" x14ac:dyDescent="0.25">
      <c r="A1289" t="s">
        <v>275</v>
      </c>
      <c r="B1289" t="s">
        <v>292</v>
      </c>
      <c r="C1289">
        <v>7.2</v>
      </c>
      <c r="D1289">
        <v>1</v>
      </c>
      <c r="E1289" t="s">
        <v>420</v>
      </c>
      <c r="F1289">
        <v>7</v>
      </c>
      <c r="G1289">
        <v>132</v>
      </c>
      <c r="H1289">
        <v>1200</v>
      </c>
      <c r="I1289" t="s">
        <v>93</v>
      </c>
      <c r="J1289">
        <v>1</v>
      </c>
      <c r="K1289">
        <v>9.3000000000000007</v>
      </c>
      <c r="L1289">
        <v>15</v>
      </c>
      <c r="M1289">
        <v>3</v>
      </c>
      <c r="N1289">
        <v>25</v>
      </c>
      <c r="O1289" t="s">
        <v>441</v>
      </c>
      <c r="P1289">
        <v>1096</v>
      </c>
    </row>
    <row r="1290" spans="1:16" x14ac:dyDescent="0.25">
      <c r="A1290" t="s">
        <v>275</v>
      </c>
      <c r="B1290" t="s">
        <v>292</v>
      </c>
      <c r="C1290">
        <v>11</v>
      </c>
      <c r="D1290">
        <v>6</v>
      </c>
      <c r="E1290" t="s">
        <v>422</v>
      </c>
      <c r="F1290">
        <v>8</v>
      </c>
      <c r="G1290">
        <v>135</v>
      </c>
      <c r="H1290">
        <v>1200</v>
      </c>
      <c r="I1290" t="s">
        <v>93</v>
      </c>
      <c r="J1290">
        <v>1</v>
      </c>
      <c r="K1290">
        <v>10.24</v>
      </c>
      <c r="L1290">
        <v>19</v>
      </c>
      <c r="M1290">
        <v>2</v>
      </c>
      <c r="N1290">
        <v>25</v>
      </c>
      <c r="O1290" t="s">
        <v>455</v>
      </c>
      <c r="P1290">
        <v>1100</v>
      </c>
    </row>
    <row r="1291" spans="1:16" x14ac:dyDescent="0.25">
      <c r="A1291" t="s">
        <v>275</v>
      </c>
      <c r="B1291" t="s">
        <v>292</v>
      </c>
      <c r="C1291">
        <v>6.7</v>
      </c>
      <c r="D1291">
        <v>6</v>
      </c>
      <c r="E1291" t="s">
        <v>421</v>
      </c>
      <c r="F1291">
        <v>1</v>
      </c>
      <c r="G1291">
        <v>117</v>
      </c>
      <c r="H1291">
        <v>1200</v>
      </c>
      <c r="I1291" t="s">
        <v>34</v>
      </c>
      <c r="J1291">
        <v>1</v>
      </c>
      <c r="K1291">
        <v>10.5</v>
      </c>
      <c r="L1291">
        <v>5</v>
      </c>
      <c r="M1291">
        <v>2</v>
      </c>
      <c r="N1291">
        <v>25</v>
      </c>
      <c r="O1291" t="s">
        <v>450</v>
      </c>
      <c r="P1291">
        <v>1102</v>
      </c>
    </row>
    <row r="1292" spans="1:16" x14ac:dyDescent="0.25">
      <c r="A1292" t="s">
        <v>275</v>
      </c>
      <c r="B1292" t="s">
        <v>292</v>
      </c>
      <c r="C1292">
        <v>41</v>
      </c>
      <c r="D1292">
        <v>13</v>
      </c>
      <c r="E1292" t="s">
        <v>420</v>
      </c>
      <c r="F1292">
        <v>10</v>
      </c>
      <c r="G1292">
        <v>119</v>
      </c>
      <c r="H1292">
        <v>1400</v>
      </c>
      <c r="I1292" t="s">
        <v>398</v>
      </c>
      <c r="J1292">
        <v>1</v>
      </c>
      <c r="K1292">
        <v>23.14</v>
      </c>
      <c r="L1292">
        <v>19</v>
      </c>
      <c r="M1292">
        <v>1</v>
      </c>
      <c r="N1292">
        <v>25</v>
      </c>
      <c r="O1292" t="s">
        <v>434</v>
      </c>
      <c r="P1292">
        <v>1100</v>
      </c>
    </row>
    <row r="1293" spans="1:16" x14ac:dyDescent="0.25">
      <c r="A1293" t="s">
        <v>275</v>
      </c>
      <c r="B1293" t="s">
        <v>292</v>
      </c>
      <c r="C1293">
        <v>29</v>
      </c>
      <c r="D1293">
        <v>4</v>
      </c>
      <c r="E1293" t="s">
        <v>420</v>
      </c>
      <c r="F1293">
        <v>7</v>
      </c>
      <c r="G1293">
        <v>121</v>
      </c>
      <c r="H1293">
        <v>1400</v>
      </c>
      <c r="I1293" t="s">
        <v>398</v>
      </c>
      <c r="J1293">
        <v>1</v>
      </c>
      <c r="K1293">
        <v>22.49</v>
      </c>
      <c r="L1293">
        <v>22</v>
      </c>
      <c r="M1293">
        <v>12</v>
      </c>
      <c r="N1293">
        <v>24</v>
      </c>
      <c r="O1293" t="s">
        <v>539</v>
      </c>
      <c r="P1293">
        <v>1113</v>
      </c>
    </row>
    <row r="1294" spans="1:16" x14ac:dyDescent="0.25">
      <c r="A1294" t="s">
        <v>275</v>
      </c>
      <c r="B1294" t="s">
        <v>292</v>
      </c>
      <c r="C1294">
        <v>43</v>
      </c>
      <c r="D1294">
        <v>10</v>
      </c>
      <c r="E1294" t="s">
        <v>423</v>
      </c>
      <c r="F1294">
        <v>12</v>
      </c>
      <c r="G1294">
        <v>122</v>
      </c>
      <c r="H1294">
        <v>1200</v>
      </c>
      <c r="I1294" t="s">
        <v>400</v>
      </c>
      <c r="J1294">
        <v>1</v>
      </c>
      <c r="K1294">
        <v>11.05</v>
      </c>
      <c r="L1294">
        <v>4</v>
      </c>
      <c r="M1294">
        <v>12</v>
      </c>
      <c r="N1294">
        <v>24</v>
      </c>
      <c r="O1294" t="s">
        <v>450</v>
      </c>
      <c r="P1294">
        <v>1102</v>
      </c>
    </row>
    <row r="1295" spans="1:16" x14ac:dyDescent="0.25">
      <c r="A1295" t="s">
        <v>275</v>
      </c>
      <c r="B1295" t="s">
        <v>292</v>
      </c>
      <c r="C1295">
        <v>47</v>
      </c>
      <c r="D1295">
        <v>5</v>
      </c>
      <c r="E1295" t="s">
        <v>421</v>
      </c>
      <c r="F1295">
        <v>4</v>
      </c>
      <c r="G1295">
        <v>122</v>
      </c>
      <c r="H1295">
        <v>1200</v>
      </c>
      <c r="I1295" t="s">
        <v>101</v>
      </c>
      <c r="J1295">
        <v>1</v>
      </c>
      <c r="K1295">
        <v>10.34</v>
      </c>
      <c r="L1295">
        <v>30</v>
      </c>
      <c r="M1295">
        <v>10</v>
      </c>
      <c r="N1295">
        <v>24</v>
      </c>
      <c r="O1295" t="s">
        <v>445</v>
      </c>
      <c r="P1295">
        <v>1105</v>
      </c>
    </row>
    <row r="1296" spans="1:16" x14ac:dyDescent="0.25">
      <c r="A1296" t="s">
        <v>275</v>
      </c>
      <c r="B1296" t="s">
        <v>292</v>
      </c>
      <c r="C1296">
        <v>40</v>
      </c>
      <c r="D1296">
        <v>8</v>
      </c>
      <c r="E1296" t="s">
        <v>421</v>
      </c>
      <c r="F1296">
        <v>3</v>
      </c>
      <c r="G1296">
        <v>124</v>
      </c>
      <c r="H1296">
        <v>1200</v>
      </c>
      <c r="I1296" t="s">
        <v>63</v>
      </c>
      <c r="J1296">
        <v>1</v>
      </c>
      <c r="K1296">
        <v>10.82</v>
      </c>
      <c r="L1296">
        <v>9</v>
      </c>
      <c r="M1296">
        <v>10</v>
      </c>
      <c r="N1296">
        <v>24</v>
      </c>
      <c r="O1296" t="s">
        <v>450</v>
      </c>
      <c r="P1296">
        <v>1107</v>
      </c>
    </row>
    <row r="1297" spans="1:16" x14ac:dyDescent="0.25">
      <c r="A1297" t="s">
        <v>275</v>
      </c>
      <c r="B1297" t="s">
        <v>292</v>
      </c>
      <c r="C1297">
        <v>59</v>
      </c>
      <c r="D1297">
        <v>7</v>
      </c>
      <c r="E1297" t="s">
        <v>421</v>
      </c>
      <c r="F1297">
        <v>9</v>
      </c>
      <c r="G1297">
        <v>126</v>
      </c>
      <c r="H1297">
        <v>1200</v>
      </c>
      <c r="I1297" t="s">
        <v>316</v>
      </c>
      <c r="J1297">
        <v>1</v>
      </c>
      <c r="K1297">
        <v>10.78</v>
      </c>
      <c r="L1297">
        <v>22</v>
      </c>
      <c r="M1297">
        <v>9</v>
      </c>
      <c r="N1297">
        <v>24</v>
      </c>
      <c r="O1297" t="s">
        <v>506</v>
      </c>
      <c r="P1297">
        <v>1106</v>
      </c>
    </row>
    <row r="1298" spans="1:16" x14ac:dyDescent="0.25">
      <c r="A1298" t="s">
        <v>275</v>
      </c>
      <c r="B1298" t="s">
        <v>292</v>
      </c>
      <c r="C1298">
        <v>30</v>
      </c>
      <c r="D1298">
        <v>14</v>
      </c>
      <c r="E1298" t="s">
        <v>423</v>
      </c>
      <c r="F1298">
        <v>13</v>
      </c>
      <c r="G1298">
        <v>121</v>
      </c>
      <c r="H1298">
        <v>1200</v>
      </c>
      <c r="I1298" t="s">
        <v>121</v>
      </c>
      <c r="J1298">
        <v>1</v>
      </c>
      <c r="K1298">
        <v>11.28</v>
      </c>
      <c r="L1298">
        <v>26</v>
      </c>
      <c r="M1298">
        <v>5</v>
      </c>
      <c r="N1298">
        <v>24</v>
      </c>
      <c r="O1298" t="s">
        <v>434</v>
      </c>
      <c r="P1298">
        <v>1142</v>
      </c>
    </row>
    <row r="1299" spans="1:16" x14ac:dyDescent="0.25">
      <c r="A1299" t="s">
        <v>275</v>
      </c>
      <c r="B1299" t="s">
        <v>295</v>
      </c>
      <c r="C1299">
        <v>3.7</v>
      </c>
      <c r="D1299">
        <v>4</v>
      </c>
      <c r="E1299" t="s">
        <v>421</v>
      </c>
      <c r="F1299">
        <v>1</v>
      </c>
      <c r="G1299">
        <v>132</v>
      </c>
      <c r="H1299">
        <v>1200</v>
      </c>
      <c r="I1299" t="s">
        <v>13</v>
      </c>
      <c r="J1299">
        <v>1</v>
      </c>
      <c r="K1299">
        <v>10.54</v>
      </c>
      <c r="L1299">
        <v>11</v>
      </c>
      <c r="M1299">
        <v>6</v>
      </c>
      <c r="N1299">
        <v>25</v>
      </c>
      <c r="O1299" t="s">
        <v>455</v>
      </c>
      <c r="P1299">
        <v>1078</v>
      </c>
    </row>
    <row r="1300" spans="1:16" x14ac:dyDescent="0.25">
      <c r="A1300" t="s">
        <v>275</v>
      </c>
      <c r="B1300" t="s">
        <v>295</v>
      </c>
      <c r="C1300">
        <v>12</v>
      </c>
      <c r="D1300">
        <v>5</v>
      </c>
      <c r="E1300" t="s">
        <v>422</v>
      </c>
      <c r="F1300">
        <v>8</v>
      </c>
      <c r="G1300">
        <v>132</v>
      </c>
      <c r="H1300">
        <v>1200</v>
      </c>
      <c r="I1300" t="s">
        <v>34</v>
      </c>
      <c r="J1300">
        <v>1</v>
      </c>
      <c r="K1300">
        <v>10.199999999999999</v>
      </c>
      <c r="L1300">
        <v>21</v>
      </c>
      <c r="M1300">
        <v>5</v>
      </c>
      <c r="N1300">
        <v>25</v>
      </c>
      <c r="O1300" t="s">
        <v>461</v>
      </c>
      <c r="P1300">
        <v>1069</v>
      </c>
    </row>
    <row r="1301" spans="1:16" x14ac:dyDescent="0.25">
      <c r="A1301" t="s">
        <v>275</v>
      </c>
      <c r="B1301" t="s">
        <v>295</v>
      </c>
      <c r="C1301">
        <v>4.2</v>
      </c>
      <c r="D1301">
        <v>4</v>
      </c>
      <c r="E1301" t="s">
        <v>421</v>
      </c>
      <c r="F1301">
        <v>4</v>
      </c>
      <c r="G1301">
        <v>131</v>
      </c>
      <c r="H1301">
        <v>1200</v>
      </c>
      <c r="I1301" t="s">
        <v>13</v>
      </c>
      <c r="J1301">
        <v>1</v>
      </c>
      <c r="K1301">
        <v>10.220000000000001</v>
      </c>
      <c r="L1301">
        <v>9</v>
      </c>
      <c r="M1301">
        <v>4</v>
      </c>
      <c r="N1301">
        <v>25</v>
      </c>
      <c r="O1301" t="s">
        <v>450</v>
      </c>
      <c r="P1301">
        <v>1074</v>
      </c>
    </row>
    <row r="1302" spans="1:16" x14ac:dyDescent="0.25">
      <c r="A1302" t="s">
        <v>275</v>
      </c>
      <c r="B1302" t="s">
        <v>295</v>
      </c>
      <c r="C1302">
        <v>22</v>
      </c>
      <c r="D1302">
        <v>2</v>
      </c>
      <c r="E1302" t="s">
        <v>422</v>
      </c>
      <c r="F1302">
        <v>12</v>
      </c>
      <c r="G1302">
        <v>129</v>
      </c>
      <c r="H1302">
        <v>1200</v>
      </c>
      <c r="I1302" t="s">
        <v>13</v>
      </c>
      <c r="J1302">
        <v>1</v>
      </c>
      <c r="K1302">
        <v>10.130000000000001</v>
      </c>
      <c r="L1302">
        <v>12</v>
      </c>
      <c r="M1302">
        <v>3</v>
      </c>
      <c r="N1302">
        <v>25</v>
      </c>
      <c r="O1302" t="s">
        <v>450</v>
      </c>
      <c r="P1302">
        <v>1072</v>
      </c>
    </row>
    <row r="1303" spans="1:16" x14ac:dyDescent="0.25">
      <c r="A1303" t="s">
        <v>275</v>
      </c>
      <c r="B1303" t="s">
        <v>295</v>
      </c>
      <c r="C1303">
        <v>24</v>
      </c>
      <c r="D1303">
        <v>7</v>
      </c>
      <c r="E1303" t="s">
        <v>422</v>
      </c>
      <c r="F1303">
        <v>9</v>
      </c>
      <c r="G1303">
        <v>131</v>
      </c>
      <c r="H1303">
        <v>1200</v>
      </c>
      <c r="I1303" t="s">
        <v>401</v>
      </c>
      <c r="J1303">
        <v>1</v>
      </c>
      <c r="K1303">
        <v>10.37</v>
      </c>
      <c r="L1303">
        <v>19</v>
      </c>
      <c r="M1303">
        <v>2</v>
      </c>
      <c r="N1303">
        <v>25</v>
      </c>
      <c r="O1303" t="s">
        <v>455</v>
      </c>
      <c r="P1303">
        <v>1074</v>
      </c>
    </row>
    <row r="1304" spans="1:16" x14ac:dyDescent="0.25">
      <c r="A1304" t="s">
        <v>275</v>
      </c>
      <c r="B1304" t="s">
        <v>295</v>
      </c>
      <c r="C1304">
        <v>35</v>
      </c>
      <c r="D1304">
        <v>7</v>
      </c>
      <c r="E1304" t="s">
        <v>423</v>
      </c>
      <c r="F1304">
        <v>11</v>
      </c>
      <c r="G1304">
        <v>133</v>
      </c>
      <c r="H1304">
        <v>1200</v>
      </c>
      <c r="I1304" t="s">
        <v>13</v>
      </c>
      <c r="J1304">
        <v>1</v>
      </c>
      <c r="K1304">
        <v>10.71</v>
      </c>
      <c r="L1304">
        <v>22</v>
      </c>
      <c r="M1304">
        <v>1</v>
      </c>
      <c r="N1304">
        <v>25</v>
      </c>
      <c r="O1304" t="s">
        <v>461</v>
      </c>
      <c r="P1304">
        <v>1069</v>
      </c>
    </row>
    <row r="1305" spans="1:16" x14ac:dyDescent="0.25">
      <c r="A1305" t="s">
        <v>275</v>
      </c>
      <c r="B1305" t="s">
        <v>295</v>
      </c>
      <c r="C1305">
        <v>30</v>
      </c>
      <c r="D1305">
        <v>10</v>
      </c>
      <c r="E1305" t="s">
        <v>422</v>
      </c>
      <c r="F1305">
        <v>4</v>
      </c>
      <c r="G1305">
        <v>119</v>
      </c>
      <c r="H1305">
        <v>1200</v>
      </c>
      <c r="I1305" t="s">
        <v>121</v>
      </c>
      <c r="J1305">
        <v>1</v>
      </c>
      <c r="K1305">
        <v>10.210000000000001</v>
      </c>
      <c r="L1305">
        <v>5</v>
      </c>
      <c r="M1305">
        <v>1</v>
      </c>
      <c r="N1305">
        <v>25</v>
      </c>
      <c r="O1305" t="s">
        <v>441</v>
      </c>
      <c r="P1305">
        <v>1074</v>
      </c>
    </row>
    <row r="1306" spans="1:16" x14ac:dyDescent="0.25">
      <c r="A1306" t="s">
        <v>275</v>
      </c>
      <c r="B1306" t="s">
        <v>295</v>
      </c>
      <c r="C1306">
        <v>36</v>
      </c>
      <c r="D1306">
        <v>9</v>
      </c>
      <c r="E1306" t="s">
        <v>422</v>
      </c>
      <c r="F1306">
        <v>12</v>
      </c>
      <c r="G1306">
        <v>118</v>
      </c>
      <c r="H1306">
        <v>1200</v>
      </c>
      <c r="I1306" t="s">
        <v>116</v>
      </c>
      <c r="J1306">
        <v>1</v>
      </c>
      <c r="K1306">
        <v>9.59</v>
      </c>
      <c r="L1306">
        <v>18</v>
      </c>
      <c r="M1306">
        <v>12</v>
      </c>
      <c r="N1306">
        <v>24</v>
      </c>
      <c r="O1306" t="s">
        <v>467</v>
      </c>
      <c r="P1306">
        <v>1083</v>
      </c>
    </row>
    <row r="1307" spans="1:16" x14ac:dyDescent="0.25">
      <c r="A1307" t="s">
        <v>275</v>
      </c>
      <c r="B1307" t="s">
        <v>295</v>
      </c>
      <c r="C1307">
        <v>94</v>
      </c>
      <c r="D1307">
        <v>9</v>
      </c>
      <c r="E1307" t="s">
        <v>423</v>
      </c>
      <c r="F1307">
        <v>8</v>
      </c>
      <c r="G1307">
        <v>120</v>
      </c>
      <c r="H1307">
        <v>1200</v>
      </c>
      <c r="I1307" t="s">
        <v>116</v>
      </c>
      <c r="J1307">
        <v>1</v>
      </c>
      <c r="K1307">
        <v>9.6199999999999992</v>
      </c>
      <c r="L1307">
        <v>24</v>
      </c>
      <c r="M1307">
        <v>11</v>
      </c>
      <c r="N1307">
        <v>24</v>
      </c>
      <c r="O1307" t="s">
        <v>429</v>
      </c>
      <c r="P1307">
        <v>1081</v>
      </c>
    </row>
    <row r="1308" spans="1:16" x14ac:dyDescent="0.25">
      <c r="A1308" t="s">
        <v>275</v>
      </c>
      <c r="B1308" t="s">
        <v>295</v>
      </c>
      <c r="C1308">
        <v>4.3</v>
      </c>
      <c r="D1308">
        <v>4</v>
      </c>
      <c r="E1308" t="s">
        <v>421</v>
      </c>
      <c r="F1308">
        <v>4</v>
      </c>
      <c r="G1308">
        <v>126</v>
      </c>
      <c r="H1308">
        <v>1200</v>
      </c>
      <c r="I1308" t="s">
        <v>393</v>
      </c>
      <c r="J1308">
        <v>1</v>
      </c>
      <c r="K1308">
        <v>10.56</v>
      </c>
      <c r="L1308">
        <v>6</v>
      </c>
      <c r="M1308">
        <v>12</v>
      </c>
      <c r="N1308">
        <v>23</v>
      </c>
      <c r="O1308" t="s">
        <v>450</v>
      </c>
      <c r="P1308">
        <v>1041</v>
      </c>
    </row>
    <row r="1309" spans="1:16" x14ac:dyDescent="0.25">
      <c r="A1309" t="s">
        <v>275</v>
      </c>
      <c r="B1309" t="s">
        <v>295</v>
      </c>
      <c r="C1309">
        <v>10</v>
      </c>
      <c r="D1309">
        <v>4</v>
      </c>
      <c r="E1309" t="s">
        <v>423</v>
      </c>
      <c r="F1309">
        <v>10</v>
      </c>
      <c r="G1309">
        <v>126</v>
      </c>
      <c r="H1309">
        <v>1200</v>
      </c>
      <c r="I1309" t="s">
        <v>63</v>
      </c>
      <c r="J1309">
        <v>1</v>
      </c>
      <c r="K1309">
        <v>9.9499999999999993</v>
      </c>
      <c r="L1309">
        <v>15</v>
      </c>
      <c r="M1309">
        <v>11</v>
      </c>
      <c r="N1309">
        <v>23</v>
      </c>
      <c r="O1309" t="s">
        <v>455</v>
      </c>
      <c r="P1309">
        <v>1057</v>
      </c>
    </row>
    <row r="1310" spans="1:16" x14ac:dyDescent="0.25">
      <c r="A1310" t="s">
        <v>275</v>
      </c>
      <c r="B1310" t="s">
        <v>295</v>
      </c>
      <c r="C1310">
        <v>16</v>
      </c>
      <c r="D1310">
        <v>6</v>
      </c>
      <c r="E1310" t="s">
        <v>421</v>
      </c>
      <c r="F1310">
        <v>5</v>
      </c>
      <c r="G1310">
        <v>126</v>
      </c>
      <c r="H1310">
        <v>1200</v>
      </c>
      <c r="I1310" t="s">
        <v>316</v>
      </c>
      <c r="J1310">
        <v>1</v>
      </c>
      <c r="K1310">
        <v>11.09</v>
      </c>
      <c r="L1310">
        <v>1</v>
      </c>
      <c r="M1310">
        <v>11</v>
      </c>
      <c r="N1310">
        <v>23</v>
      </c>
      <c r="O1310" t="s">
        <v>445</v>
      </c>
      <c r="P1310">
        <v>1058</v>
      </c>
    </row>
    <row r="1311" spans="1:16" x14ac:dyDescent="0.25">
      <c r="A1311" t="s">
        <v>275</v>
      </c>
      <c r="B1311" t="s">
        <v>299</v>
      </c>
      <c r="C1311">
        <v>3.5</v>
      </c>
      <c r="D1311">
        <v>2</v>
      </c>
      <c r="E1311" t="s">
        <v>420</v>
      </c>
      <c r="F1311">
        <v>10</v>
      </c>
      <c r="G1311">
        <v>122</v>
      </c>
      <c r="H1311">
        <v>1200</v>
      </c>
      <c r="I1311" t="s">
        <v>471</v>
      </c>
      <c r="J1311">
        <v>1</v>
      </c>
      <c r="K1311">
        <v>10.28</v>
      </c>
      <c r="L1311">
        <v>10</v>
      </c>
      <c r="M1311">
        <v>9</v>
      </c>
      <c r="N1311">
        <v>25</v>
      </c>
      <c r="O1311" t="s">
        <v>450</v>
      </c>
      <c r="P1311">
        <v>1131</v>
      </c>
    </row>
    <row r="1312" spans="1:16" x14ac:dyDescent="0.25">
      <c r="A1312" t="s">
        <v>275</v>
      </c>
      <c r="B1312" t="s">
        <v>299</v>
      </c>
      <c r="C1312">
        <v>6.6</v>
      </c>
      <c r="D1312">
        <v>3</v>
      </c>
      <c r="E1312" t="s">
        <v>421</v>
      </c>
      <c r="F1312">
        <v>8</v>
      </c>
      <c r="G1312">
        <v>125</v>
      </c>
      <c r="H1312">
        <v>1200</v>
      </c>
      <c r="I1312" t="s">
        <v>58</v>
      </c>
      <c r="J1312">
        <v>1</v>
      </c>
      <c r="K1312">
        <v>9.31</v>
      </c>
      <c r="L1312">
        <v>16</v>
      </c>
      <c r="M1312">
        <v>7</v>
      </c>
      <c r="N1312">
        <v>25</v>
      </c>
      <c r="O1312" t="s">
        <v>455</v>
      </c>
      <c r="P1312">
        <v>1139</v>
      </c>
    </row>
    <row r="1313" spans="1:16" x14ac:dyDescent="0.25">
      <c r="A1313" t="s">
        <v>275</v>
      </c>
      <c r="B1313" t="s">
        <v>299</v>
      </c>
      <c r="C1313">
        <v>8.3000000000000007</v>
      </c>
      <c r="D1313">
        <v>4</v>
      </c>
      <c r="E1313" t="s">
        <v>420</v>
      </c>
      <c r="F1313">
        <v>7</v>
      </c>
      <c r="G1313">
        <v>126</v>
      </c>
      <c r="H1313">
        <v>1200</v>
      </c>
      <c r="I1313" t="s">
        <v>58</v>
      </c>
      <c r="J1313">
        <v>1</v>
      </c>
      <c r="K1313">
        <v>9.77</v>
      </c>
      <c r="L1313">
        <v>25</v>
      </c>
      <c r="M1313">
        <v>6</v>
      </c>
      <c r="N1313">
        <v>25</v>
      </c>
      <c r="O1313" t="s">
        <v>461</v>
      </c>
      <c r="P1313">
        <v>1114</v>
      </c>
    </row>
    <row r="1314" spans="1:16" x14ac:dyDescent="0.25">
      <c r="A1314" t="s">
        <v>275</v>
      </c>
      <c r="B1314" t="s">
        <v>299</v>
      </c>
      <c r="C1314">
        <v>8</v>
      </c>
      <c r="D1314">
        <v>6</v>
      </c>
      <c r="E1314" t="s">
        <v>420</v>
      </c>
      <c r="F1314">
        <v>5</v>
      </c>
      <c r="G1314">
        <v>129</v>
      </c>
      <c r="H1314">
        <v>1650</v>
      </c>
      <c r="I1314" t="s">
        <v>471</v>
      </c>
      <c r="J1314">
        <v>1</v>
      </c>
      <c r="K1314">
        <v>41.99</v>
      </c>
      <c r="L1314">
        <v>4</v>
      </c>
      <c r="M1314">
        <v>6</v>
      </c>
      <c r="N1314">
        <v>25</v>
      </c>
      <c r="O1314" t="s">
        <v>450</v>
      </c>
      <c r="P1314">
        <v>1124</v>
      </c>
    </row>
    <row r="1315" spans="1:16" x14ac:dyDescent="0.25">
      <c r="A1315" t="s">
        <v>275</v>
      </c>
      <c r="B1315" t="s">
        <v>299</v>
      </c>
      <c r="C1315">
        <v>4.8</v>
      </c>
      <c r="D1315">
        <v>6</v>
      </c>
      <c r="E1315" t="s">
        <v>421</v>
      </c>
      <c r="F1315">
        <v>4</v>
      </c>
      <c r="G1315">
        <v>130</v>
      </c>
      <c r="H1315">
        <v>1650</v>
      </c>
      <c r="I1315" t="s">
        <v>13</v>
      </c>
      <c r="J1315">
        <v>1</v>
      </c>
      <c r="K1315">
        <v>40.29</v>
      </c>
      <c r="L1315">
        <v>21</v>
      </c>
      <c r="M1315">
        <v>5</v>
      </c>
      <c r="N1315">
        <v>25</v>
      </c>
      <c r="O1315" t="s">
        <v>461</v>
      </c>
      <c r="P1315">
        <v>1117</v>
      </c>
    </row>
    <row r="1316" spans="1:16" x14ac:dyDescent="0.25">
      <c r="A1316" t="s">
        <v>275</v>
      </c>
      <c r="B1316" t="s">
        <v>299</v>
      </c>
      <c r="C1316">
        <v>8.1</v>
      </c>
      <c r="D1316">
        <v>4</v>
      </c>
      <c r="E1316" t="s">
        <v>421</v>
      </c>
      <c r="F1316">
        <v>3</v>
      </c>
      <c r="G1316">
        <v>127</v>
      </c>
      <c r="H1316">
        <v>1650</v>
      </c>
      <c r="I1316" t="s">
        <v>487</v>
      </c>
      <c r="J1316">
        <v>1</v>
      </c>
      <c r="K1316">
        <v>40.94</v>
      </c>
      <c r="L1316">
        <v>7</v>
      </c>
      <c r="M1316">
        <v>5</v>
      </c>
      <c r="N1316">
        <v>25</v>
      </c>
      <c r="O1316" t="s">
        <v>450</v>
      </c>
      <c r="P1316">
        <v>1107</v>
      </c>
    </row>
    <row r="1317" spans="1:16" x14ac:dyDescent="0.25">
      <c r="A1317" t="s">
        <v>275</v>
      </c>
      <c r="B1317" t="s">
        <v>299</v>
      </c>
      <c r="C1317">
        <v>3.6</v>
      </c>
      <c r="D1317">
        <v>5</v>
      </c>
      <c r="E1317" t="s">
        <v>421</v>
      </c>
      <c r="F1317">
        <v>1</v>
      </c>
      <c r="G1317">
        <v>132</v>
      </c>
      <c r="H1317">
        <v>1200</v>
      </c>
      <c r="I1317" t="s">
        <v>58</v>
      </c>
      <c r="J1317">
        <v>1</v>
      </c>
      <c r="K1317">
        <v>9.84</v>
      </c>
      <c r="L1317">
        <v>23</v>
      </c>
      <c r="M1317">
        <v>4</v>
      </c>
      <c r="N1317">
        <v>25</v>
      </c>
      <c r="O1317" t="s">
        <v>461</v>
      </c>
      <c r="P1317">
        <v>1109</v>
      </c>
    </row>
    <row r="1318" spans="1:16" x14ac:dyDescent="0.25">
      <c r="A1318" t="s">
        <v>275</v>
      </c>
      <c r="B1318" t="s">
        <v>299</v>
      </c>
      <c r="C1318">
        <v>13</v>
      </c>
      <c r="D1318">
        <v>6</v>
      </c>
      <c r="E1318" t="s">
        <v>421</v>
      </c>
      <c r="F1318">
        <v>12</v>
      </c>
      <c r="G1318">
        <v>131</v>
      </c>
      <c r="H1318">
        <v>1200</v>
      </c>
      <c r="I1318" t="s">
        <v>471</v>
      </c>
      <c r="J1318">
        <v>1</v>
      </c>
      <c r="K1318">
        <v>10.09</v>
      </c>
      <c r="L1318">
        <v>2</v>
      </c>
      <c r="M1318">
        <v>4</v>
      </c>
      <c r="N1318">
        <v>25</v>
      </c>
      <c r="O1318" t="s">
        <v>445</v>
      </c>
      <c r="P1318">
        <v>1102</v>
      </c>
    </row>
    <row r="1319" spans="1:16" x14ac:dyDescent="0.25">
      <c r="A1319" t="s">
        <v>275</v>
      </c>
      <c r="B1319" t="s">
        <v>299</v>
      </c>
      <c r="C1319">
        <v>4.9000000000000004</v>
      </c>
      <c r="D1319">
        <v>2</v>
      </c>
      <c r="E1319" t="s">
        <v>421</v>
      </c>
      <c r="F1319">
        <v>1</v>
      </c>
      <c r="G1319">
        <v>128</v>
      </c>
      <c r="H1319">
        <v>1200</v>
      </c>
      <c r="I1319" t="s">
        <v>471</v>
      </c>
      <c r="J1319">
        <v>1</v>
      </c>
      <c r="K1319">
        <v>9.7100000000000009</v>
      </c>
      <c r="L1319">
        <v>19</v>
      </c>
      <c r="M1319">
        <v>3</v>
      </c>
      <c r="N1319">
        <v>25</v>
      </c>
      <c r="O1319" t="s">
        <v>455</v>
      </c>
      <c r="P1319">
        <v>1096</v>
      </c>
    </row>
    <row r="1320" spans="1:16" x14ac:dyDescent="0.25">
      <c r="A1320" t="s">
        <v>275</v>
      </c>
      <c r="B1320" t="s">
        <v>299</v>
      </c>
      <c r="C1320">
        <v>30</v>
      </c>
      <c r="D1320">
        <v>9</v>
      </c>
      <c r="E1320" t="s">
        <v>420</v>
      </c>
      <c r="F1320">
        <v>9</v>
      </c>
      <c r="G1320">
        <v>129</v>
      </c>
      <c r="H1320">
        <v>1400</v>
      </c>
      <c r="I1320" t="s">
        <v>622</v>
      </c>
      <c r="J1320">
        <v>1</v>
      </c>
      <c r="K1320">
        <v>22.61</v>
      </c>
      <c r="L1320">
        <v>23</v>
      </c>
      <c r="M1320">
        <v>2</v>
      </c>
      <c r="N1320">
        <v>25</v>
      </c>
      <c r="O1320" t="s">
        <v>434</v>
      </c>
      <c r="P1320">
        <v>1108</v>
      </c>
    </row>
    <row r="1321" spans="1:16" x14ac:dyDescent="0.25">
      <c r="A1321" t="s">
        <v>275</v>
      </c>
      <c r="B1321" t="s">
        <v>299</v>
      </c>
      <c r="C1321">
        <v>18</v>
      </c>
      <c r="D1321">
        <v>9</v>
      </c>
      <c r="E1321" t="s">
        <v>421</v>
      </c>
      <c r="F1321">
        <v>4</v>
      </c>
      <c r="G1321">
        <v>129</v>
      </c>
      <c r="H1321">
        <v>1400</v>
      </c>
      <c r="I1321" t="s">
        <v>487</v>
      </c>
      <c r="J1321">
        <v>1</v>
      </c>
      <c r="K1321">
        <v>22.59</v>
      </c>
      <c r="L1321">
        <v>9</v>
      </c>
      <c r="M1321">
        <v>2</v>
      </c>
      <c r="N1321">
        <v>25</v>
      </c>
      <c r="O1321" t="s">
        <v>429</v>
      </c>
      <c r="P1321">
        <v>1104</v>
      </c>
    </row>
    <row r="1322" spans="1:16" x14ac:dyDescent="0.25">
      <c r="A1322" t="s">
        <v>275</v>
      </c>
      <c r="B1322" t="s">
        <v>299</v>
      </c>
      <c r="C1322" t="s">
        <v>546</v>
      </c>
      <c r="D1322" t="s">
        <v>720</v>
      </c>
      <c r="F1322" t="s">
        <v>546</v>
      </c>
      <c r="G1322">
        <v>131</v>
      </c>
      <c r="H1322">
        <v>1650</v>
      </c>
      <c r="I1322" t="s">
        <v>487</v>
      </c>
      <c r="J1322" t="s">
        <v>546</v>
      </c>
      <c r="L1322">
        <v>9</v>
      </c>
      <c r="M1322">
        <v>10</v>
      </c>
      <c r="N1322">
        <v>24</v>
      </c>
      <c r="O1322" t="s">
        <v>450</v>
      </c>
      <c r="P1322" t="s">
        <v>546</v>
      </c>
    </row>
    <row r="1323" spans="1:16" x14ac:dyDescent="0.25">
      <c r="A1323" t="s">
        <v>275</v>
      </c>
      <c r="B1323" t="s">
        <v>299</v>
      </c>
      <c r="C1323">
        <v>15</v>
      </c>
      <c r="D1323">
        <v>4</v>
      </c>
      <c r="E1323" t="s">
        <v>421</v>
      </c>
      <c r="F1323">
        <v>6</v>
      </c>
      <c r="G1323">
        <v>129</v>
      </c>
      <c r="H1323">
        <v>1200</v>
      </c>
      <c r="I1323" t="s">
        <v>487</v>
      </c>
      <c r="J1323">
        <v>1</v>
      </c>
      <c r="K1323">
        <v>11.16</v>
      </c>
      <c r="L1323">
        <v>11</v>
      </c>
      <c r="M1323">
        <v>9</v>
      </c>
      <c r="N1323">
        <v>24</v>
      </c>
      <c r="O1323" t="s">
        <v>450</v>
      </c>
      <c r="P1323">
        <v>1082</v>
      </c>
    </row>
    <row r="1324" spans="1:16" x14ac:dyDescent="0.25">
      <c r="A1324" t="s">
        <v>275</v>
      </c>
      <c r="B1324" t="s">
        <v>299</v>
      </c>
      <c r="C1324">
        <v>3.9</v>
      </c>
      <c r="D1324">
        <v>5</v>
      </c>
      <c r="E1324" t="s">
        <v>422</v>
      </c>
      <c r="F1324">
        <v>2</v>
      </c>
      <c r="G1324">
        <v>132</v>
      </c>
      <c r="H1324">
        <v>1200</v>
      </c>
      <c r="I1324" t="s">
        <v>487</v>
      </c>
      <c r="J1324">
        <v>1</v>
      </c>
      <c r="K1324">
        <v>10.72</v>
      </c>
      <c r="L1324">
        <v>4</v>
      </c>
      <c r="M1324">
        <v>7</v>
      </c>
      <c r="N1324">
        <v>24</v>
      </c>
      <c r="O1324" t="s">
        <v>450</v>
      </c>
      <c r="P1324">
        <v>1095</v>
      </c>
    </row>
    <row r="1325" spans="1:16" x14ac:dyDescent="0.25">
      <c r="A1325" t="s">
        <v>275</v>
      </c>
      <c r="B1325" t="s">
        <v>299</v>
      </c>
      <c r="C1325">
        <v>13</v>
      </c>
      <c r="D1325">
        <v>1</v>
      </c>
      <c r="E1325" t="s">
        <v>420</v>
      </c>
      <c r="F1325">
        <v>8</v>
      </c>
      <c r="G1325">
        <v>125</v>
      </c>
      <c r="H1325">
        <v>1200</v>
      </c>
      <c r="I1325" t="s">
        <v>487</v>
      </c>
      <c r="J1325">
        <v>1</v>
      </c>
      <c r="K1325">
        <v>10.16</v>
      </c>
      <c r="L1325">
        <v>12</v>
      </c>
      <c r="M1325">
        <v>6</v>
      </c>
      <c r="N1325">
        <v>24</v>
      </c>
      <c r="O1325" t="s">
        <v>455</v>
      </c>
      <c r="P1325">
        <v>1106</v>
      </c>
    </row>
    <row r="1326" spans="1:16" x14ac:dyDescent="0.25">
      <c r="A1326" t="s">
        <v>275</v>
      </c>
      <c r="B1326" t="s">
        <v>299</v>
      </c>
      <c r="C1326">
        <v>9.4</v>
      </c>
      <c r="D1326">
        <v>4</v>
      </c>
      <c r="E1326" t="s">
        <v>420</v>
      </c>
      <c r="F1326">
        <v>3</v>
      </c>
      <c r="G1326">
        <v>124</v>
      </c>
      <c r="H1326">
        <v>1200</v>
      </c>
      <c r="I1326" t="s">
        <v>487</v>
      </c>
      <c r="J1326">
        <v>1</v>
      </c>
      <c r="K1326">
        <v>10.55</v>
      </c>
      <c r="L1326">
        <v>22</v>
      </c>
      <c r="M1326">
        <v>5</v>
      </c>
      <c r="N1326">
        <v>24</v>
      </c>
      <c r="O1326" t="s">
        <v>445</v>
      </c>
      <c r="P1326">
        <v>1108</v>
      </c>
    </row>
    <row r="1327" spans="1:16" x14ac:dyDescent="0.25">
      <c r="A1327" t="s">
        <v>275</v>
      </c>
      <c r="B1327" t="s">
        <v>299</v>
      </c>
      <c r="C1327">
        <v>8.3000000000000007</v>
      </c>
      <c r="D1327">
        <v>5</v>
      </c>
      <c r="E1327" t="s">
        <v>420</v>
      </c>
      <c r="F1327">
        <v>2</v>
      </c>
      <c r="G1327">
        <v>122</v>
      </c>
      <c r="H1327">
        <v>1200</v>
      </c>
      <c r="I1327" t="s">
        <v>487</v>
      </c>
      <c r="J1327">
        <v>1</v>
      </c>
      <c r="K1327">
        <v>11.3</v>
      </c>
      <c r="L1327">
        <v>1</v>
      </c>
      <c r="M1327">
        <v>5</v>
      </c>
      <c r="N1327">
        <v>24</v>
      </c>
      <c r="O1327" t="s">
        <v>450</v>
      </c>
      <c r="P1327">
        <v>1113</v>
      </c>
    </row>
    <row r="1328" spans="1:16" x14ac:dyDescent="0.25">
      <c r="A1328" t="s">
        <v>275</v>
      </c>
      <c r="B1328" t="s">
        <v>302</v>
      </c>
      <c r="C1328">
        <v>12</v>
      </c>
      <c r="D1328">
        <v>12</v>
      </c>
      <c r="E1328" t="s">
        <v>420</v>
      </c>
      <c r="F1328">
        <v>7</v>
      </c>
      <c r="G1328">
        <v>126</v>
      </c>
      <c r="H1328">
        <v>1200</v>
      </c>
      <c r="I1328" t="s">
        <v>121</v>
      </c>
      <c r="J1328">
        <v>1</v>
      </c>
      <c r="K1328">
        <v>11.73</v>
      </c>
      <c r="L1328">
        <v>9</v>
      </c>
      <c r="M1328">
        <v>7</v>
      </c>
      <c r="N1328">
        <v>25</v>
      </c>
      <c r="O1328" t="s">
        <v>450</v>
      </c>
      <c r="P1328">
        <v>1217</v>
      </c>
    </row>
    <row r="1329" spans="1:16" x14ac:dyDescent="0.25">
      <c r="A1329" t="s">
        <v>275</v>
      </c>
      <c r="B1329" t="s">
        <v>302</v>
      </c>
      <c r="C1329" t="s">
        <v>546</v>
      </c>
      <c r="D1329" t="s">
        <v>720</v>
      </c>
      <c r="F1329" t="s">
        <v>546</v>
      </c>
      <c r="G1329">
        <v>130</v>
      </c>
      <c r="H1329">
        <v>1200</v>
      </c>
      <c r="I1329" t="s">
        <v>19</v>
      </c>
      <c r="J1329" t="s">
        <v>546</v>
      </c>
      <c r="L1329">
        <v>11</v>
      </c>
      <c r="M1329">
        <v>6</v>
      </c>
      <c r="N1329">
        <v>25</v>
      </c>
      <c r="O1329" t="s">
        <v>455</v>
      </c>
      <c r="P1329" t="s">
        <v>546</v>
      </c>
    </row>
    <row r="1330" spans="1:16" x14ac:dyDescent="0.25">
      <c r="A1330" t="s">
        <v>275</v>
      </c>
      <c r="B1330" t="s">
        <v>302</v>
      </c>
      <c r="C1330">
        <v>17</v>
      </c>
      <c r="D1330">
        <v>6</v>
      </c>
      <c r="E1330" t="s">
        <v>420</v>
      </c>
      <c r="F1330">
        <v>3</v>
      </c>
      <c r="G1330">
        <v>124</v>
      </c>
      <c r="H1330">
        <v>1200</v>
      </c>
      <c r="I1330" t="s">
        <v>487</v>
      </c>
      <c r="J1330">
        <v>1</v>
      </c>
      <c r="K1330">
        <v>9.7899999999999991</v>
      </c>
      <c r="L1330">
        <v>31</v>
      </c>
      <c r="M1330">
        <v>5</v>
      </c>
      <c r="N1330">
        <v>25</v>
      </c>
      <c r="O1330" t="s">
        <v>518</v>
      </c>
      <c r="P1330">
        <v>1212</v>
      </c>
    </row>
    <row r="1331" spans="1:16" x14ac:dyDescent="0.25">
      <c r="A1331" t="s">
        <v>275</v>
      </c>
      <c r="B1331" t="s">
        <v>302</v>
      </c>
      <c r="C1331">
        <v>12</v>
      </c>
      <c r="D1331">
        <v>9</v>
      </c>
      <c r="E1331" t="s">
        <v>422</v>
      </c>
      <c r="F1331">
        <v>6</v>
      </c>
      <c r="G1331">
        <v>126</v>
      </c>
      <c r="H1331">
        <v>1200</v>
      </c>
      <c r="I1331" t="s">
        <v>487</v>
      </c>
      <c r="J1331">
        <v>1</v>
      </c>
      <c r="K1331">
        <v>10.55</v>
      </c>
      <c r="L1331">
        <v>10</v>
      </c>
      <c r="M1331">
        <v>5</v>
      </c>
      <c r="N1331">
        <v>25</v>
      </c>
      <c r="O1331" t="s">
        <v>429</v>
      </c>
      <c r="P1331">
        <v>1212</v>
      </c>
    </row>
    <row r="1332" spans="1:16" x14ac:dyDescent="0.25">
      <c r="A1332" t="s">
        <v>275</v>
      </c>
      <c r="B1332" t="s">
        <v>302</v>
      </c>
      <c r="C1332">
        <v>4.4000000000000004</v>
      </c>
      <c r="D1332">
        <v>10</v>
      </c>
      <c r="E1332" t="s">
        <v>420</v>
      </c>
      <c r="F1332">
        <v>2</v>
      </c>
      <c r="G1332">
        <v>129</v>
      </c>
      <c r="H1332">
        <v>1200</v>
      </c>
      <c r="I1332" t="s">
        <v>487</v>
      </c>
      <c r="J1332">
        <v>1</v>
      </c>
      <c r="K1332">
        <v>10.16</v>
      </c>
      <c r="L1332">
        <v>2</v>
      </c>
      <c r="M1332">
        <v>4</v>
      </c>
      <c r="N1332">
        <v>25</v>
      </c>
      <c r="O1332" t="s">
        <v>445</v>
      </c>
      <c r="P1332">
        <v>1217</v>
      </c>
    </row>
    <row r="1333" spans="1:16" x14ac:dyDescent="0.25">
      <c r="A1333" t="s">
        <v>275</v>
      </c>
      <c r="B1333" t="s">
        <v>302</v>
      </c>
      <c r="C1333">
        <v>12</v>
      </c>
      <c r="D1333">
        <v>5</v>
      </c>
      <c r="E1333" t="s">
        <v>421</v>
      </c>
      <c r="F1333">
        <v>4</v>
      </c>
      <c r="G1333">
        <v>130</v>
      </c>
      <c r="H1333">
        <v>1200</v>
      </c>
      <c r="I1333" t="s">
        <v>29</v>
      </c>
      <c r="J1333">
        <v>1</v>
      </c>
      <c r="K1333">
        <v>9.43</v>
      </c>
      <c r="L1333">
        <v>15</v>
      </c>
      <c r="M1333">
        <v>3</v>
      </c>
      <c r="N1333">
        <v>25</v>
      </c>
      <c r="O1333" t="s">
        <v>441</v>
      </c>
      <c r="P1333">
        <v>1211</v>
      </c>
    </row>
    <row r="1334" spans="1:16" x14ac:dyDescent="0.25">
      <c r="A1334" t="s">
        <v>275</v>
      </c>
      <c r="B1334" t="s">
        <v>302</v>
      </c>
      <c r="C1334">
        <v>9.6</v>
      </c>
      <c r="D1334">
        <v>13</v>
      </c>
      <c r="E1334" t="s">
        <v>420</v>
      </c>
      <c r="F1334">
        <v>11</v>
      </c>
      <c r="G1334">
        <v>134</v>
      </c>
      <c r="H1334">
        <v>1400</v>
      </c>
      <c r="I1334" t="s">
        <v>121</v>
      </c>
      <c r="J1334">
        <v>1</v>
      </c>
      <c r="K1334">
        <v>23.9</v>
      </c>
      <c r="L1334">
        <v>26</v>
      </c>
      <c r="M1334">
        <v>1</v>
      </c>
      <c r="N1334">
        <v>25</v>
      </c>
      <c r="O1334" t="s">
        <v>539</v>
      </c>
      <c r="P1334">
        <v>1218</v>
      </c>
    </row>
    <row r="1335" spans="1:16" x14ac:dyDescent="0.25">
      <c r="A1335" t="s">
        <v>275</v>
      </c>
      <c r="B1335" t="s">
        <v>302</v>
      </c>
      <c r="C1335">
        <v>8.5</v>
      </c>
      <c r="D1335">
        <v>7</v>
      </c>
      <c r="E1335" t="s">
        <v>421</v>
      </c>
      <c r="F1335">
        <v>11</v>
      </c>
      <c r="G1335">
        <v>133</v>
      </c>
      <c r="H1335">
        <v>1200</v>
      </c>
      <c r="I1335" t="s">
        <v>121</v>
      </c>
      <c r="J1335">
        <v>1</v>
      </c>
      <c r="K1335">
        <v>10.77</v>
      </c>
      <c r="L1335">
        <v>8</v>
      </c>
      <c r="M1335">
        <v>1</v>
      </c>
      <c r="N1335">
        <v>25</v>
      </c>
      <c r="O1335" t="s">
        <v>450</v>
      </c>
      <c r="P1335">
        <v>1213</v>
      </c>
    </row>
    <row r="1336" spans="1:16" x14ac:dyDescent="0.25">
      <c r="A1336" t="s">
        <v>275</v>
      </c>
      <c r="B1336" t="s">
        <v>302</v>
      </c>
      <c r="C1336">
        <v>6.4</v>
      </c>
      <c r="D1336">
        <v>4</v>
      </c>
      <c r="E1336" t="s">
        <v>420</v>
      </c>
      <c r="F1336">
        <v>5</v>
      </c>
      <c r="G1336">
        <v>133</v>
      </c>
      <c r="H1336">
        <v>1200</v>
      </c>
      <c r="I1336" t="s">
        <v>121</v>
      </c>
      <c r="J1336">
        <v>1</v>
      </c>
      <c r="K1336">
        <v>9.58</v>
      </c>
      <c r="L1336">
        <v>22</v>
      </c>
      <c r="M1336">
        <v>12</v>
      </c>
      <c r="N1336">
        <v>24</v>
      </c>
      <c r="O1336" t="s">
        <v>539</v>
      </c>
      <c r="P1336">
        <v>1238</v>
      </c>
    </row>
    <row r="1337" spans="1:16" x14ac:dyDescent="0.25">
      <c r="A1337" t="s">
        <v>275</v>
      </c>
      <c r="B1337" t="s">
        <v>302</v>
      </c>
      <c r="C1337">
        <v>7.6</v>
      </c>
      <c r="D1337">
        <v>1</v>
      </c>
      <c r="E1337" t="s">
        <v>420</v>
      </c>
      <c r="F1337">
        <v>1</v>
      </c>
      <c r="G1337">
        <v>127</v>
      </c>
      <c r="H1337">
        <v>1200</v>
      </c>
      <c r="I1337" t="s">
        <v>121</v>
      </c>
      <c r="J1337">
        <v>1</v>
      </c>
      <c r="K1337">
        <v>9.2899999999999991</v>
      </c>
      <c r="L1337">
        <v>8</v>
      </c>
      <c r="M1337">
        <v>12</v>
      </c>
      <c r="N1337">
        <v>24</v>
      </c>
      <c r="O1337" t="s">
        <v>434</v>
      </c>
      <c r="P1337">
        <v>1218</v>
      </c>
    </row>
    <row r="1338" spans="1:16" x14ac:dyDescent="0.25">
      <c r="A1338" t="s">
        <v>275</v>
      </c>
      <c r="B1338" t="s">
        <v>302</v>
      </c>
      <c r="C1338">
        <v>12</v>
      </c>
      <c r="D1338">
        <v>2</v>
      </c>
      <c r="E1338" t="s">
        <v>420</v>
      </c>
      <c r="F1338">
        <v>9</v>
      </c>
      <c r="G1338">
        <v>126</v>
      </c>
      <c r="H1338">
        <v>1400</v>
      </c>
      <c r="I1338" t="s">
        <v>121</v>
      </c>
      <c r="J1338">
        <v>1</v>
      </c>
      <c r="K1338">
        <v>21.94</v>
      </c>
      <c r="L1338">
        <v>17</v>
      </c>
      <c r="M1338">
        <v>11</v>
      </c>
      <c r="N1338">
        <v>24</v>
      </c>
      <c r="O1338" t="s">
        <v>506</v>
      </c>
      <c r="P1338">
        <v>1227</v>
      </c>
    </row>
    <row r="1339" spans="1:16" x14ac:dyDescent="0.25">
      <c r="A1339" t="s">
        <v>275</v>
      </c>
      <c r="B1339" t="s">
        <v>302</v>
      </c>
      <c r="C1339">
        <v>8.6999999999999993</v>
      </c>
      <c r="D1339">
        <v>7</v>
      </c>
      <c r="E1339" t="s">
        <v>422</v>
      </c>
      <c r="F1339">
        <v>9</v>
      </c>
      <c r="G1339">
        <v>127</v>
      </c>
      <c r="H1339">
        <v>1200</v>
      </c>
      <c r="I1339" t="s">
        <v>121</v>
      </c>
      <c r="J1339">
        <v>1</v>
      </c>
      <c r="K1339">
        <v>9.52</v>
      </c>
      <c r="L1339">
        <v>20</v>
      </c>
      <c r="M1339">
        <v>10</v>
      </c>
      <c r="N1339">
        <v>24</v>
      </c>
      <c r="O1339" t="s">
        <v>506</v>
      </c>
      <c r="P1339">
        <v>1220</v>
      </c>
    </row>
    <row r="1340" spans="1:16" x14ac:dyDescent="0.25">
      <c r="A1340" t="s">
        <v>275</v>
      </c>
      <c r="B1340" t="s">
        <v>302</v>
      </c>
      <c r="C1340">
        <v>6.8</v>
      </c>
      <c r="D1340">
        <v>3</v>
      </c>
      <c r="E1340" t="s">
        <v>420</v>
      </c>
      <c r="F1340">
        <v>3</v>
      </c>
      <c r="G1340">
        <v>125</v>
      </c>
      <c r="H1340">
        <v>1200</v>
      </c>
      <c r="I1340" t="s">
        <v>121</v>
      </c>
      <c r="J1340">
        <v>1</v>
      </c>
      <c r="K1340">
        <v>10.52</v>
      </c>
      <c r="L1340">
        <v>9</v>
      </c>
      <c r="M1340">
        <v>10</v>
      </c>
      <c r="N1340">
        <v>24</v>
      </c>
      <c r="O1340" t="s">
        <v>450</v>
      </c>
      <c r="P1340">
        <v>1225</v>
      </c>
    </row>
    <row r="1341" spans="1:16" x14ac:dyDescent="0.25">
      <c r="A1341" t="s">
        <v>275</v>
      </c>
      <c r="B1341" t="s">
        <v>302</v>
      </c>
      <c r="C1341">
        <v>9.8000000000000007</v>
      </c>
      <c r="D1341">
        <v>6</v>
      </c>
      <c r="E1341" t="s">
        <v>420</v>
      </c>
      <c r="F1341">
        <v>2</v>
      </c>
      <c r="G1341">
        <v>131</v>
      </c>
      <c r="H1341">
        <v>1200</v>
      </c>
      <c r="I1341" t="s">
        <v>38</v>
      </c>
      <c r="J1341">
        <v>1</v>
      </c>
      <c r="K1341">
        <v>9.91</v>
      </c>
      <c r="L1341">
        <v>1</v>
      </c>
      <c r="M1341">
        <v>10</v>
      </c>
      <c r="N1341">
        <v>24</v>
      </c>
      <c r="O1341" t="s">
        <v>441</v>
      </c>
      <c r="P1341">
        <v>1235</v>
      </c>
    </row>
    <row r="1342" spans="1:16" x14ac:dyDescent="0.25">
      <c r="A1342" t="s">
        <v>275</v>
      </c>
      <c r="B1342" t="s">
        <v>302</v>
      </c>
      <c r="C1342">
        <v>55</v>
      </c>
      <c r="D1342">
        <v>8</v>
      </c>
      <c r="E1342" t="s">
        <v>420</v>
      </c>
      <c r="F1342">
        <v>7</v>
      </c>
      <c r="G1342">
        <v>129</v>
      </c>
      <c r="H1342">
        <v>1400</v>
      </c>
      <c r="I1342" t="s">
        <v>34</v>
      </c>
      <c r="J1342">
        <v>1</v>
      </c>
      <c r="K1342">
        <v>22.76</v>
      </c>
      <c r="L1342">
        <v>14</v>
      </c>
      <c r="M1342">
        <v>7</v>
      </c>
      <c r="N1342">
        <v>24</v>
      </c>
      <c r="O1342" t="s">
        <v>434</v>
      </c>
      <c r="P1342">
        <v>1242</v>
      </c>
    </row>
    <row r="1343" spans="1:16" x14ac:dyDescent="0.25">
      <c r="A1343" t="s">
        <v>275</v>
      </c>
      <c r="B1343" t="s">
        <v>305</v>
      </c>
      <c r="C1343">
        <v>144</v>
      </c>
      <c r="D1343">
        <v>7</v>
      </c>
      <c r="E1343" t="s">
        <v>423</v>
      </c>
      <c r="F1343">
        <v>12</v>
      </c>
      <c r="G1343">
        <v>123</v>
      </c>
      <c r="H1343">
        <v>1200</v>
      </c>
      <c r="I1343" t="s">
        <v>44</v>
      </c>
      <c r="J1343">
        <v>1</v>
      </c>
      <c r="K1343">
        <v>10.26</v>
      </c>
      <c r="L1343">
        <v>17</v>
      </c>
      <c r="M1343">
        <v>9</v>
      </c>
      <c r="N1343">
        <v>25</v>
      </c>
      <c r="O1343" t="s">
        <v>455</v>
      </c>
      <c r="P1343">
        <v>1090</v>
      </c>
    </row>
    <row r="1344" spans="1:16" x14ac:dyDescent="0.25">
      <c r="A1344" t="s">
        <v>275</v>
      </c>
      <c r="B1344" t="s">
        <v>305</v>
      </c>
      <c r="C1344">
        <v>37</v>
      </c>
      <c r="D1344">
        <v>10</v>
      </c>
      <c r="E1344" t="s">
        <v>421</v>
      </c>
      <c r="F1344">
        <v>6</v>
      </c>
      <c r="G1344">
        <v>127</v>
      </c>
      <c r="H1344">
        <v>1650</v>
      </c>
      <c r="I1344" t="s">
        <v>389</v>
      </c>
      <c r="J1344">
        <v>1</v>
      </c>
      <c r="K1344">
        <v>42.29</v>
      </c>
      <c r="L1344">
        <v>28</v>
      </c>
      <c r="M1344">
        <v>5</v>
      </c>
      <c r="N1344">
        <v>25</v>
      </c>
      <c r="O1344" t="s">
        <v>445</v>
      </c>
      <c r="P1344">
        <v>1091</v>
      </c>
    </row>
    <row r="1345" spans="1:16" x14ac:dyDescent="0.25">
      <c r="A1345" t="s">
        <v>275</v>
      </c>
      <c r="B1345" t="s">
        <v>305</v>
      </c>
      <c r="C1345">
        <v>41</v>
      </c>
      <c r="D1345">
        <v>6</v>
      </c>
      <c r="E1345" t="s">
        <v>420</v>
      </c>
      <c r="F1345">
        <v>4</v>
      </c>
      <c r="G1345">
        <v>119</v>
      </c>
      <c r="H1345">
        <v>1400</v>
      </c>
      <c r="I1345" t="s">
        <v>588</v>
      </c>
      <c r="J1345">
        <v>1</v>
      </c>
      <c r="K1345">
        <v>22.71</v>
      </c>
      <c r="L1345">
        <v>10</v>
      </c>
      <c r="M1345">
        <v>5</v>
      </c>
      <c r="N1345">
        <v>25</v>
      </c>
      <c r="O1345" t="s">
        <v>429</v>
      </c>
      <c r="P1345">
        <v>1094</v>
      </c>
    </row>
    <row r="1346" spans="1:16" x14ac:dyDescent="0.25">
      <c r="A1346" t="s">
        <v>275</v>
      </c>
      <c r="B1346" t="s">
        <v>305</v>
      </c>
      <c r="C1346">
        <v>60</v>
      </c>
      <c r="D1346">
        <v>11</v>
      </c>
      <c r="E1346" t="s">
        <v>423</v>
      </c>
      <c r="F1346">
        <v>11</v>
      </c>
      <c r="G1346">
        <v>134</v>
      </c>
      <c r="H1346">
        <v>1400</v>
      </c>
      <c r="I1346" t="s">
        <v>49</v>
      </c>
      <c r="J1346">
        <v>1</v>
      </c>
      <c r="K1346">
        <v>22.23</v>
      </c>
      <c r="L1346">
        <v>20</v>
      </c>
      <c r="M1346">
        <v>4</v>
      </c>
      <c r="N1346">
        <v>25</v>
      </c>
      <c r="O1346" t="s">
        <v>441</v>
      </c>
      <c r="P1346">
        <v>1083</v>
      </c>
    </row>
    <row r="1347" spans="1:16" x14ac:dyDescent="0.25">
      <c r="A1347" t="s">
        <v>275</v>
      </c>
      <c r="B1347" t="s">
        <v>305</v>
      </c>
      <c r="C1347">
        <v>85</v>
      </c>
      <c r="D1347">
        <v>13</v>
      </c>
      <c r="E1347" t="s">
        <v>423</v>
      </c>
      <c r="F1347">
        <v>11</v>
      </c>
      <c r="G1347">
        <v>134</v>
      </c>
      <c r="H1347">
        <v>1650</v>
      </c>
      <c r="I1347" t="s">
        <v>29</v>
      </c>
      <c r="J1347">
        <v>1</v>
      </c>
      <c r="K1347">
        <v>41.06</v>
      </c>
      <c r="L1347">
        <v>26</v>
      </c>
      <c r="M1347">
        <v>3</v>
      </c>
      <c r="N1347">
        <v>25</v>
      </c>
      <c r="O1347" t="s">
        <v>467</v>
      </c>
      <c r="P1347">
        <v>1096</v>
      </c>
    </row>
    <row r="1348" spans="1:16" x14ac:dyDescent="0.25">
      <c r="A1348" t="s">
        <v>275</v>
      </c>
      <c r="B1348" t="s">
        <v>305</v>
      </c>
      <c r="C1348">
        <v>31</v>
      </c>
      <c r="D1348">
        <v>8</v>
      </c>
      <c r="E1348" t="s">
        <v>422</v>
      </c>
      <c r="F1348">
        <v>1</v>
      </c>
      <c r="G1348">
        <v>110</v>
      </c>
      <c r="H1348">
        <v>1400</v>
      </c>
      <c r="I1348" t="s">
        <v>588</v>
      </c>
      <c r="J1348">
        <v>1</v>
      </c>
      <c r="K1348">
        <v>22.24</v>
      </c>
      <c r="L1348">
        <v>9</v>
      </c>
      <c r="M1348">
        <v>3</v>
      </c>
      <c r="N1348">
        <v>25</v>
      </c>
      <c r="O1348" t="s">
        <v>429</v>
      </c>
      <c r="P1348">
        <v>1112</v>
      </c>
    </row>
    <row r="1349" spans="1:16" x14ac:dyDescent="0.25">
      <c r="A1349" t="s">
        <v>275</v>
      </c>
      <c r="B1349" t="s">
        <v>305</v>
      </c>
      <c r="C1349">
        <v>57</v>
      </c>
      <c r="D1349">
        <v>6</v>
      </c>
      <c r="E1349" t="s">
        <v>421</v>
      </c>
      <c r="F1349">
        <v>2</v>
      </c>
      <c r="G1349">
        <v>105</v>
      </c>
      <c r="H1349">
        <v>1200</v>
      </c>
      <c r="I1349" t="s">
        <v>588</v>
      </c>
      <c r="J1349">
        <v>1</v>
      </c>
      <c r="K1349">
        <v>9.34</v>
      </c>
      <c r="L1349">
        <v>2</v>
      </c>
      <c r="M1349">
        <v>3</v>
      </c>
      <c r="N1349">
        <v>25</v>
      </c>
      <c r="O1349" t="s">
        <v>518</v>
      </c>
      <c r="P1349">
        <v>1119</v>
      </c>
    </row>
    <row r="1350" spans="1:16" x14ac:dyDescent="0.25">
      <c r="A1350" t="s">
        <v>275</v>
      </c>
      <c r="B1350" t="s">
        <v>305</v>
      </c>
      <c r="C1350">
        <v>190</v>
      </c>
      <c r="D1350">
        <v>7</v>
      </c>
      <c r="E1350" t="s">
        <v>423</v>
      </c>
      <c r="F1350">
        <v>2</v>
      </c>
      <c r="G1350">
        <v>105</v>
      </c>
      <c r="H1350">
        <v>1200</v>
      </c>
      <c r="I1350" t="s">
        <v>588</v>
      </c>
      <c r="J1350">
        <v>1</v>
      </c>
      <c r="K1350">
        <v>9.36</v>
      </c>
      <c r="L1350">
        <v>16</v>
      </c>
      <c r="M1350">
        <v>2</v>
      </c>
      <c r="N1350">
        <v>25</v>
      </c>
      <c r="O1350" t="s">
        <v>441</v>
      </c>
      <c r="P1350">
        <v>1122</v>
      </c>
    </row>
    <row r="1351" spans="1:16" x14ac:dyDescent="0.25">
      <c r="A1351" t="s">
        <v>275</v>
      </c>
      <c r="B1351" t="s">
        <v>305</v>
      </c>
      <c r="C1351">
        <v>138</v>
      </c>
      <c r="D1351">
        <v>12</v>
      </c>
      <c r="E1351" t="s">
        <v>422</v>
      </c>
      <c r="F1351">
        <v>3</v>
      </c>
      <c r="G1351">
        <v>122</v>
      </c>
      <c r="H1351">
        <v>1200</v>
      </c>
      <c r="I1351" t="s">
        <v>49</v>
      </c>
      <c r="J1351">
        <v>1</v>
      </c>
      <c r="K1351">
        <v>10.199999999999999</v>
      </c>
      <c r="L1351">
        <v>31</v>
      </c>
      <c r="M1351">
        <v>1</v>
      </c>
      <c r="N1351">
        <v>25</v>
      </c>
      <c r="O1351" t="s">
        <v>506</v>
      </c>
      <c r="P1351">
        <v>1127</v>
      </c>
    </row>
    <row r="1352" spans="1:16" x14ac:dyDescent="0.25">
      <c r="A1352" t="s">
        <v>275</v>
      </c>
      <c r="B1352" t="s">
        <v>305</v>
      </c>
      <c r="C1352">
        <v>110</v>
      </c>
      <c r="D1352">
        <v>11</v>
      </c>
      <c r="E1352" t="s">
        <v>423</v>
      </c>
      <c r="F1352">
        <v>10</v>
      </c>
      <c r="G1352">
        <v>125</v>
      </c>
      <c r="H1352">
        <v>1200</v>
      </c>
      <c r="I1352" t="s">
        <v>389</v>
      </c>
      <c r="J1352">
        <v>1</v>
      </c>
      <c r="K1352">
        <v>9.9</v>
      </c>
      <c r="L1352">
        <v>12</v>
      </c>
      <c r="M1352">
        <v>1</v>
      </c>
      <c r="N1352">
        <v>25</v>
      </c>
      <c r="O1352" t="s">
        <v>441</v>
      </c>
      <c r="P1352">
        <v>1105</v>
      </c>
    </row>
    <row r="1353" spans="1:16" x14ac:dyDescent="0.25">
      <c r="A1353" t="s">
        <v>275</v>
      </c>
      <c r="B1353" t="s">
        <v>308</v>
      </c>
      <c r="C1353">
        <v>16</v>
      </c>
      <c r="D1353">
        <v>5</v>
      </c>
      <c r="E1353" t="s">
        <v>422</v>
      </c>
      <c r="F1353">
        <v>8</v>
      </c>
      <c r="G1353">
        <v>117</v>
      </c>
      <c r="H1353">
        <v>1200</v>
      </c>
      <c r="I1353" t="s">
        <v>34</v>
      </c>
      <c r="J1353">
        <v>1</v>
      </c>
      <c r="K1353">
        <v>10.119999999999999</v>
      </c>
      <c r="L1353">
        <v>17</v>
      </c>
      <c r="M1353">
        <v>9</v>
      </c>
      <c r="N1353">
        <v>25</v>
      </c>
      <c r="O1353" t="s">
        <v>455</v>
      </c>
      <c r="P1353">
        <v>1017</v>
      </c>
    </row>
    <row r="1354" spans="1:16" x14ac:dyDescent="0.25">
      <c r="A1354" t="s">
        <v>275</v>
      </c>
      <c r="B1354" t="s">
        <v>308</v>
      </c>
      <c r="C1354">
        <v>12</v>
      </c>
      <c r="D1354">
        <v>9</v>
      </c>
      <c r="E1354" t="s">
        <v>422</v>
      </c>
      <c r="F1354">
        <v>6</v>
      </c>
      <c r="G1354">
        <v>119</v>
      </c>
      <c r="H1354">
        <v>1200</v>
      </c>
      <c r="I1354" t="s">
        <v>101</v>
      </c>
      <c r="J1354">
        <v>1</v>
      </c>
      <c r="K1354">
        <v>10.26</v>
      </c>
      <c r="L1354">
        <v>9</v>
      </c>
      <c r="M1354">
        <v>7</v>
      </c>
      <c r="N1354">
        <v>25</v>
      </c>
      <c r="O1354" t="s">
        <v>450</v>
      </c>
      <c r="P1354">
        <v>1017</v>
      </c>
    </row>
    <row r="1355" spans="1:16" x14ac:dyDescent="0.25">
      <c r="A1355" t="s">
        <v>275</v>
      </c>
      <c r="B1355" t="s">
        <v>308</v>
      </c>
      <c r="C1355">
        <v>22</v>
      </c>
      <c r="D1355">
        <v>2</v>
      </c>
      <c r="E1355" t="s">
        <v>423</v>
      </c>
      <c r="F1355">
        <v>11</v>
      </c>
      <c r="G1355">
        <v>119</v>
      </c>
      <c r="H1355">
        <v>1200</v>
      </c>
      <c r="I1355" t="s">
        <v>121</v>
      </c>
      <c r="J1355">
        <v>1</v>
      </c>
      <c r="K1355">
        <v>10.39</v>
      </c>
      <c r="L1355">
        <v>25</v>
      </c>
      <c r="M1355">
        <v>6</v>
      </c>
      <c r="N1355">
        <v>25</v>
      </c>
      <c r="O1355" t="s">
        <v>461</v>
      </c>
      <c r="P1355">
        <v>1023</v>
      </c>
    </row>
    <row r="1356" spans="1:16" x14ac:dyDescent="0.25">
      <c r="A1356" t="s">
        <v>275</v>
      </c>
      <c r="B1356" t="s">
        <v>308</v>
      </c>
      <c r="C1356">
        <v>38</v>
      </c>
      <c r="D1356">
        <v>5</v>
      </c>
      <c r="E1356" t="s">
        <v>422</v>
      </c>
      <c r="F1356">
        <v>10</v>
      </c>
      <c r="G1356">
        <v>122</v>
      </c>
      <c r="H1356">
        <v>1200</v>
      </c>
      <c r="I1356" t="s">
        <v>34</v>
      </c>
      <c r="J1356">
        <v>1</v>
      </c>
      <c r="K1356">
        <v>9.75</v>
      </c>
      <c r="L1356">
        <v>21</v>
      </c>
      <c r="M1356">
        <v>5</v>
      </c>
      <c r="N1356">
        <v>25</v>
      </c>
      <c r="O1356" t="s">
        <v>461</v>
      </c>
      <c r="P1356">
        <v>1013</v>
      </c>
    </row>
    <row r="1357" spans="1:16" x14ac:dyDescent="0.25">
      <c r="A1357" t="s">
        <v>275</v>
      </c>
      <c r="B1357" t="s">
        <v>308</v>
      </c>
      <c r="C1357">
        <v>18</v>
      </c>
      <c r="D1357">
        <v>6</v>
      </c>
      <c r="E1357" t="s">
        <v>421</v>
      </c>
      <c r="F1357">
        <v>3</v>
      </c>
      <c r="G1357">
        <v>124</v>
      </c>
      <c r="H1357">
        <v>1200</v>
      </c>
      <c r="I1357" t="s">
        <v>34</v>
      </c>
      <c r="J1357">
        <v>1</v>
      </c>
      <c r="K1357">
        <v>10.38</v>
      </c>
      <c r="L1357">
        <v>9</v>
      </c>
      <c r="M1357">
        <v>4</v>
      </c>
      <c r="N1357">
        <v>25</v>
      </c>
      <c r="O1357" t="s">
        <v>450</v>
      </c>
      <c r="P1357">
        <v>1017</v>
      </c>
    </row>
    <row r="1358" spans="1:16" x14ac:dyDescent="0.25">
      <c r="A1358" t="s">
        <v>275</v>
      </c>
      <c r="B1358" t="s">
        <v>308</v>
      </c>
      <c r="C1358">
        <v>95</v>
      </c>
      <c r="D1358">
        <v>6</v>
      </c>
      <c r="E1358" t="s">
        <v>423</v>
      </c>
      <c r="F1358">
        <v>9</v>
      </c>
      <c r="G1358">
        <v>123</v>
      </c>
      <c r="H1358">
        <v>1200</v>
      </c>
      <c r="I1358" t="s">
        <v>34</v>
      </c>
      <c r="J1358">
        <v>1</v>
      </c>
      <c r="K1358">
        <v>10.36</v>
      </c>
      <c r="L1358">
        <v>12</v>
      </c>
      <c r="M1358">
        <v>3</v>
      </c>
      <c r="N1358">
        <v>25</v>
      </c>
      <c r="O1358" t="s">
        <v>450</v>
      </c>
      <c r="P1358">
        <v>1009</v>
      </c>
    </row>
    <row r="1359" spans="1:16" x14ac:dyDescent="0.25">
      <c r="A1359" t="s">
        <v>275</v>
      </c>
      <c r="B1359" t="s">
        <v>308</v>
      </c>
      <c r="C1359">
        <v>98</v>
      </c>
      <c r="D1359">
        <v>9</v>
      </c>
      <c r="E1359" t="s">
        <v>421</v>
      </c>
      <c r="F1359">
        <v>6</v>
      </c>
      <c r="G1359">
        <v>125</v>
      </c>
      <c r="H1359">
        <v>1200</v>
      </c>
      <c r="I1359" t="s">
        <v>93</v>
      </c>
      <c r="J1359">
        <v>1</v>
      </c>
      <c r="K1359">
        <v>9.56</v>
      </c>
      <c r="L1359">
        <v>16</v>
      </c>
      <c r="M1359">
        <v>2</v>
      </c>
      <c r="N1359">
        <v>25</v>
      </c>
      <c r="O1359" t="s">
        <v>441</v>
      </c>
      <c r="P1359">
        <v>1018</v>
      </c>
    </row>
    <row r="1360" spans="1:16" x14ac:dyDescent="0.25">
      <c r="A1360" t="s">
        <v>275</v>
      </c>
      <c r="B1360" t="s">
        <v>308</v>
      </c>
      <c r="C1360">
        <v>70</v>
      </c>
      <c r="D1360">
        <v>10</v>
      </c>
      <c r="E1360" t="s">
        <v>422</v>
      </c>
      <c r="F1360">
        <v>7</v>
      </c>
      <c r="G1360">
        <v>128</v>
      </c>
      <c r="H1360">
        <v>1200</v>
      </c>
      <c r="I1360" t="s">
        <v>93</v>
      </c>
      <c r="J1360">
        <v>1</v>
      </c>
      <c r="K1360">
        <v>10.01</v>
      </c>
      <c r="L1360">
        <v>22</v>
      </c>
      <c r="M1360">
        <v>12</v>
      </c>
      <c r="N1360">
        <v>24</v>
      </c>
      <c r="O1360" t="s">
        <v>539</v>
      </c>
      <c r="P1360">
        <v>1048</v>
      </c>
    </row>
    <row r="1361" spans="1:16" x14ac:dyDescent="0.25">
      <c r="A1361" t="s">
        <v>275</v>
      </c>
      <c r="B1361" t="s">
        <v>308</v>
      </c>
      <c r="C1361" t="s">
        <v>546</v>
      </c>
      <c r="D1361" t="s">
        <v>720</v>
      </c>
      <c r="F1361" t="s">
        <v>546</v>
      </c>
      <c r="G1361">
        <v>131</v>
      </c>
      <c r="H1361">
        <v>1200</v>
      </c>
      <c r="I1361" t="s">
        <v>93</v>
      </c>
      <c r="J1361" t="s">
        <v>546</v>
      </c>
      <c r="L1361">
        <v>17</v>
      </c>
      <c r="M1361">
        <v>11</v>
      </c>
      <c r="N1361">
        <v>24</v>
      </c>
      <c r="O1361" t="s">
        <v>506</v>
      </c>
      <c r="P1361" t="s">
        <v>546</v>
      </c>
    </row>
    <row r="1362" spans="1:16" x14ac:dyDescent="0.25">
      <c r="A1362" t="s">
        <v>275</v>
      </c>
      <c r="B1362" t="s">
        <v>308</v>
      </c>
      <c r="C1362">
        <v>33</v>
      </c>
      <c r="D1362">
        <v>12</v>
      </c>
      <c r="E1362" t="s">
        <v>422</v>
      </c>
      <c r="F1362">
        <v>11</v>
      </c>
      <c r="G1362">
        <v>128</v>
      </c>
      <c r="H1362">
        <v>1200</v>
      </c>
      <c r="I1362" t="s">
        <v>93</v>
      </c>
      <c r="J1362">
        <v>1</v>
      </c>
      <c r="K1362">
        <v>10.27</v>
      </c>
      <c r="L1362">
        <v>20</v>
      </c>
      <c r="M1362">
        <v>10</v>
      </c>
      <c r="N1362">
        <v>24</v>
      </c>
      <c r="O1362" t="s">
        <v>506</v>
      </c>
      <c r="P1362">
        <v>1040</v>
      </c>
    </row>
    <row r="1363" spans="1:16" x14ac:dyDescent="0.25">
      <c r="A1363" t="s">
        <v>275</v>
      </c>
      <c r="B1363" t="s">
        <v>311</v>
      </c>
      <c r="C1363">
        <v>22</v>
      </c>
      <c r="D1363">
        <v>10</v>
      </c>
      <c r="E1363" t="s">
        <v>420</v>
      </c>
      <c r="F1363">
        <v>3</v>
      </c>
      <c r="G1363">
        <v>123</v>
      </c>
      <c r="H1363">
        <v>1400</v>
      </c>
      <c r="I1363" t="s">
        <v>121</v>
      </c>
      <c r="J1363">
        <v>1</v>
      </c>
      <c r="K1363">
        <v>23.04</v>
      </c>
      <c r="L1363">
        <v>10</v>
      </c>
      <c r="M1363">
        <v>5</v>
      </c>
      <c r="N1363">
        <v>25</v>
      </c>
      <c r="O1363" t="s">
        <v>429</v>
      </c>
      <c r="P1363">
        <v>1071</v>
      </c>
    </row>
    <row r="1364" spans="1:16" x14ac:dyDescent="0.25">
      <c r="A1364" t="s">
        <v>275</v>
      </c>
      <c r="B1364" t="s">
        <v>311</v>
      </c>
      <c r="C1364">
        <v>14</v>
      </c>
      <c r="D1364">
        <v>4</v>
      </c>
      <c r="E1364" t="s">
        <v>420</v>
      </c>
      <c r="F1364">
        <v>2</v>
      </c>
      <c r="G1364">
        <v>125</v>
      </c>
      <c r="H1364">
        <v>1200</v>
      </c>
      <c r="I1364" t="s">
        <v>121</v>
      </c>
      <c r="J1364">
        <v>1</v>
      </c>
      <c r="K1364">
        <v>10.02</v>
      </c>
      <c r="L1364">
        <v>2</v>
      </c>
      <c r="M1364">
        <v>4</v>
      </c>
      <c r="N1364">
        <v>25</v>
      </c>
      <c r="O1364" t="s">
        <v>445</v>
      </c>
      <c r="P1364">
        <v>1060</v>
      </c>
    </row>
    <row r="1365" spans="1:16" x14ac:dyDescent="0.25">
      <c r="A1365" t="s">
        <v>275</v>
      </c>
      <c r="B1365" t="s">
        <v>311</v>
      </c>
      <c r="C1365">
        <v>12</v>
      </c>
      <c r="D1365">
        <v>6</v>
      </c>
      <c r="E1365" t="s">
        <v>421</v>
      </c>
      <c r="F1365">
        <v>3</v>
      </c>
      <c r="G1365">
        <v>126</v>
      </c>
      <c r="H1365">
        <v>1200</v>
      </c>
      <c r="I1365" t="s">
        <v>402</v>
      </c>
      <c r="J1365">
        <v>1</v>
      </c>
      <c r="K1365">
        <v>10.15</v>
      </c>
      <c r="L1365">
        <v>5</v>
      </c>
      <c r="M1365">
        <v>3</v>
      </c>
      <c r="N1365">
        <v>25</v>
      </c>
      <c r="O1365" t="s">
        <v>445</v>
      </c>
      <c r="P1365">
        <v>1070</v>
      </c>
    </row>
    <row r="1366" spans="1:16" x14ac:dyDescent="0.25">
      <c r="A1366" t="s">
        <v>275</v>
      </c>
      <c r="B1366" t="s">
        <v>311</v>
      </c>
      <c r="C1366">
        <v>14</v>
      </c>
      <c r="D1366">
        <v>6</v>
      </c>
      <c r="E1366" t="s">
        <v>421</v>
      </c>
      <c r="F1366">
        <v>2</v>
      </c>
      <c r="G1366">
        <v>128</v>
      </c>
      <c r="H1366">
        <v>1200</v>
      </c>
      <c r="I1366" t="s">
        <v>38</v>
      </c>
      <c r="J1366">
        <v>1</v>
      </c>
      <c r="K1366">
        <v>10.35</v>
      </c>
      <c r="L1366">
        <v>5</v>
      </c>
      <c r="M1366">
        <v>2</v>
      </c>
      <c r="N1366">
        <v>25</v>
      </c>
      <c r="O1366" t="s">
        <v>450</v>
      </c>
      <c r="P1366">
        <v>1064</v>
      </c>
    </row>
    <row r="1367" spans="1:16" x14ac:dyDescent="0.25">
      <c r="A1367" t="s">
        <v>275</v>
      </c>
      <c r="B1367" t="s">
        <v>311</v>
      </c>
      <c r="C1367">
        <v>7.5</v>
      </c>
      <c r="D1367">
        <v>8</v>
      </c>
      <c r="E1367" t="s">
        <v>420</v>
      </c>
      <c r="F1367">
        <v>11</v>
      </c>
      <c r="G1367">
        <v>128</v>
      </c>
      <c r="H1367">
        <v>1200</v>
      </c>
      <c r="I1367" t="s">
        <v>19</v>
      </c>
      <c r="J1367">
        <v>1</v>
      </c>
      <c r="K1367">
        <v>10.5</v>
      </c>
      <c r="L1367">
        <v>12</v>
      </c>
      <c r="M1367">
        <v>1</v>
      </c>
      <c r="N1367">
        <v>25</v>
      </c>
      <c r="O1367" t="s">
        <v>441</v>
      </c>
      <c r="P1367">
        <v>1071</v>
      </c>
    </row>
    <row r="1368" spans="1:16" x14ac:dyDescent="0.25">
      <c r="A1368" t="s">
        <v>275</v>
      </c>
      <c r="B1368" t="s">
        <v>2333</v>
      </c>
      <c r="C1368">
        <v>10</v>
      </c>
      <c r="D1368">
        <v>7</v>
      </c>
      <c r="E1368" t="s">
        <v>420</v>
      </c>
      <c r="F1368">
        <v>10</v>
      </c>
      <c r="G1368">
        <v>131</v>
      </c>
      <c r="H1368">
        <v>1200</v>
      </c>
      <c r="I1368" t="s">
        <v>29</v>
      </c>
      <c r="J1368">
        <v>1</v>
      </c>
      <c r="K1368">
        <v>9.08</v>
      </c>
      <c r="L1368">
        <v>14</v>
      </c>
      <c r="M1368">
        <v>9</v>
      </c>
      <c r="N1368">
        <v>25</v>
      </c>
      <c r="O1368" t="s">
        <v>518</v>
      </c>
      <c r="P1368">
        <v>1072</v>
      </c>
    </row>
    <row r="1369" spans="1:16" x14ac:dyDescent="0.25">
      <c r="A1369" t="s">
        <v>275</v>
      </c>
      <c r="B1369" t="s">
        <v>2333</v>
      </c>
      <c r="C1369">
        <v>149</v>
      </c>
      <c r="D1369">
        <v>4</v>
      </c>
      <c r="E1369" t="s">
        <v>421</v>
      </c>
      <c r="F1369">
        <v>10</v>
      </c>
      <c r="G1369">
        <v>129</v>
      </c>
      <c r="H1369">
        <v>1200</v>
      </c>
      <c r="I1369" t="s">
        <v>29</v>
      </c>
      <c r="J1369">
        <v>1</v>
      </c>
      <c r="K1369">
        <v>9</v>
      </c>
      <c r="L1369">
        <v>7</v>
      </c>
      <c r="M1369">
        <v>9</v>
      </c>
      <c r="N1369">
        <v>25</v>
      </c>
      <c r="O1369" t="s">
        <v>434</v>
      </c>
      <c r="P1369">
        <v>1082</v>
      </c>
    </row>
    <row r="1370" spans="1:16" x14ac:dyDescent="0.25">
      <c r="A1370" t="s">
        <v>275</v>
      </c>
      <c r="B1370" t="s">
        <v>2335</v>
      </c>
      <c r="C1370">
        <v>36</v>
      </c>
      <c r="D1370">
        <v>10</v>
      </c>
      <c r="E1370" t="s">
        <v>423</v>
      </c>
      <c r="F1370">
        <v>6</v>
      </c>
      <c r="G1370">
        <v>128</v>
      </c>
      <c r="H1370">
        <v>1000</v>
      </c>
      <c r="I1370" t="s">
        <v>121</v>
      </c>
      <c r="J1370">
        <v>0</v>
      </c>
      <c r="K1370">
        <v>58.65</v>
      </c>
      <c r="L1370">
        <v>10</v>
      </c>
      <c r="M1370">
        <v>9</v>
      </c>
      <c r="N1370">
        <v>25</v>
      </c>
      <c r="O1370" t="s">
        <v>450</v>
      </c>
      <c r="P1370">
        <v>1131</v>
      </c>
    </row>
    <row r="1371" spans="1:16" x14ac:dyDescent="0.25">
      <c r="A1371" t="s">
        <v>275</v>
      </c>
      <c r="B1371" t="s">
        <v>2335</v>
      </c>
      <c r="C1371">
        <v>9.6999999999999993</v>
      </c>
      <c r="D1371">
        <v>7</v>
      </c>
      <c r="E1371" t="s">
        <v>421</v>
      </c>
      <c r="F1371">
        <v>6</v>
      </c>
      <c r="G1371">
        <v>128</v>
      </c>
      <c r="H1371">
        <v>1000</v>
      </c>
      <c r="I1371" t="s">
        <v>121</v>
      </c>
      <c r="J1371">
        <v>0</v>
      </c>
      <c r="K1371">
        <v>57.44</v>
      </c>
      <c r="L1371">
        <v>9</v>
      </c>
      <c r="M1371">
        <v>7</v>
      </c>
      <c r="N1371">
        <v>25</v>
      </c>
      <c r="O1371" t="s">
        <v>450</v>
      </c>
      <c r="P1371">
        <v>1162</v>
      </c>
    </row>
    <row r="1372" spans="1:16" x14ac:dyDescent="0.25">
      <c r="A1372" t="s">
        <v>275</v>
      </c>
      <c r="B1372" t="s">
        <v>2335</v>
      </c>
      <c r="C1372">
        <v>27</v>
      </c>
      <c r="D1372">
        <v>5</v>
      </c>
      <c r="E1372" t="s">
        <v>420</v>
      </c>
      <c r="F1372">
        <v>5</v>
      </c>
      <c r="G1372">
        <v>128</v>
      </c>
      <c r="H1372">
        <v>1200</v>
      </c>
      <c r="I1372" t="s">
        <v>121</v>
      </c>
      <c r="J1372">
        <v>1</v>
      </c>
      <c r="K1372">
        <v>10.24</v>
      </c>
      <c r="L1372">
        <v>28</v>
      </c>
      <c r="M1372">
        <v>5</v>
      </c>
      <c r="N1372">
        <v>25</v>
      </c>
      <c r="O1372" t="s">
        <v>445</v>
      </c>
      <c r="P1372">
        <v>1155</v>
      </c>
    </row>
    <row r="1373" spans="1:16" x14ac:dyDescent="0.25">
      <c r="A1373" t="s">
        <v>275</v>
      </c>
      <c r="B1373" t="s">
        <v>2335</v>
      </c>
      <c r="C1373">
        <v>16</v>
      </c>
      <c r="D1373">
        <v>10</v>
      </c>
      <c r="E1373" t="s">
        <v>421</v>
      </c>
      <c r="F1373">
        <v>3</v>
      </c>
      <c r="G1373">
        <v>127</v>
      </c>
      <c r="H1373">
        <v>1200</v>
      </c>
      <c r="I1373" t="s">
        <v>121</v>
      </c>
      <c r="J1373">
        <v>1</v>
      </c>
      <c r="K1373">
        <v>10.16</v>
      </c>
      <c r="L1373">
        <v>30</v>
      </c>
      <c r="M1373">
        <v>4</v>
      </c>
      <c r="N1373">
        <v>25</v>
      </c>
      <c r="O1373" t="s">
        <v>445</v>
      </c>
      <c r="P1373">
        <v>1149</v>
      </c>
    </row>
    <row r="1374" spans="1:16" x14ac:dyDescent="0.25">
      <c r="A1374" t="s">
        <v>275</v>
      </c>
      <c r="B1374" t="s">
        <v>2335</v>
      </c>
      <c r="C1374">
        <v>8.6999999999999993</v>
      </c>
      <c r="D1374">
        <v>1</v>
      </c>
      <c r="E1374" t="s">
        <v>420</v>
      </c>
      <c r="F1374">
        <v>2</v>
      </c>
      <c r="G1374">
        <v>121</v>
      </c>
      <c r="H1374">
        <v>1000</v>
      </c>
      <c r="I1374" t="s">
        <v>121</v>
      </c>
      <c r="J1374">
        <v>0</v>
      </c>
      <c r="K1374">
        <v>56.93</v>
      </c>
      <c r="L1374">
        <v>2</v>
      </c>
      <c r="M1374">
        <v>4</v>
      </c>
      <c r="N1374">
        <v>25</v>
      </c>
      <c r="O1374" t="s">
        <v>445</v>
      </c>
      <c r="P1374">
        <v>1144</v>
      </c>
    </row>
    <row r="1375" spans="1:16" x14ac:dyDescent="0.25">
      <c r="A1375" t="s">
        <v>275</v>
      </c>
      <c r="B1375" t="s">
        <v>2335</v>
      </c>
      <c r="C1375">
        <v>9</v>
      </c>
      <c r="D1375">
        <v>1</v>
      </c>
      <c r="E1375" t="s">
        <v>421</v>
      </c>
      <c r="F1375">
        <v>3</v>
      </c>
      <c r="G1375">
        <v>135</v>
      </c>
      <c r="H1375">
        <v>1000</v>
      </c>
      <c r="I1375" t="s">
        <v>121</v>
      </c>
      <c r="J1375">
        <v>0</v>
      </c>
      <c r="K1375">
        <v>56.97</v>
      </c>
      <c r="L1375">
        <v>12</v>
      </c>
      <c r="M1375">
        <v>3</v>
      </c>
      <c r="N1375">
        <v>25</v>
      </c>
      <c r="O1375" t="s">
        <v>450</v>
      </c>
      <c r="P1375">
        <v>1147</v>
      </c>
    </row>
    <row r="1376" spans="1:16" x14ac:dyDescent="0.25">
      <c r="A1376" t="s">
        <v>275</v>
      </c>
      <c r="B1376" t="s">
        <v>2335</v>
      </c>
      <c r="C1376">
        <v>29</v>
      </c>
      <c r="D1376">
        <v>9</v>
      </c>
      <c r="E1376" t="s">
        <v>421</v>
      </c>
      <c r="F1376">
        <v>10</v>
      </c>
      <c r="G1376">
        <v>117</v>
      </c>
      <c r="H1376">
        <v>1200</v>
      </c>
      <c r="I1376" t="s">
        <v>121</v>
      </c>
      <c r="J1376">
        <v>1</v>
      </c>
      <c r="K1376">
        <v>10.4</v>
      </c>
      <c r="L1376">
        <v>26</v>
      </c>
      <c r="M1376">
        <v>2</v>
      </c>
      <c r="N1376">
        <v>25</v>
      </c>
      <c r="O1376" t="s">
        <v>461</v>
      </c>
      <c r="P1376">
        <v>1162</v>
      </c>
    </row>
    <row r="1377" spans="1:16" x14ac:dyDescent="0.25">
      <c r="A1377" t="s">
        <v>275</v>
      </c>
      <c r="B1377" t="s">
        <v>2335</v>
      </c>
      <c r="C1377">
        <v>7.1</v>
      </c>
      <c r="D1377">
        <v>9</v>
      </c>
      <c r="E1377" t="s">
        <v>421</v>
      </c>
      <c r="F1377">
        <v>1</v>
      </c>
      <c r="G1377">
        <v>117</v>
      </c>
      <c r="H1377">
        <v>1200</v>
      </c>
      <c r="I1377" t="s">
        <v>121</v>
      </c>
      <c r="J1377">
        <v>1</v>
      </c>
      <c r="K1377">
        <v>10.83</v>
      </c>
      <c r="L1377">
        <v>22</v>
      </c>
      <c r="M1377">
        <v>1</v>
      </c>
      <c r="N1377">
        <v>25</v>
      </c>
      <c r="O1377" t="s">
        <v>461</v>
      </c>
      <c r="P1377">
        <v>1167</v>
      </c>
    </row>
    <row r="1378" spans="1:16" x14ac:dyDescent="0.25">
      <c r="A1378" t="s">
        <v>275</v>
      </c>
      <c r="B1378" t="s">
        <v>2335</v>
      </c>
      <c r="C1378">
        <v>28</v>
      </c>
      <c r="D1378">
        <v>2</v>
      </c>
      <c r="E1378" t="s">
        <v>420</v>
      </c>
      <c r="F1378">
        <v>12</v>
      </c>
      <c r="G1378">
        <v>119</v>
      </c>
      <c r="H1378">
        <v>1200</v>
      </c>
      <c r="I1378" t="s">
        <v>121</v>
      </c>
      <c r="J1378">
        <v>1</v>
      </c>
      <c r="K1378">
        <v>10.029999999999999</v>
      </c>
      <c r="L1378">
        <v>26</v>
      </c>
      <c r="M1378">
        <v>12</v>
      </c>
      <c r="N1378">
        <v>24</v>
      </c>
      <c r="O1378" t="s">
        <v>445</v>
      </c>
      <c r="P1378">
        <v>1155</v>
      </c>
    </row>
    <row r="1379" spans="1:16" x14ac:dyDescent="0.25">
      <c r="A1379" t="s">
        <v>275</v>
      </c>
      <c r="B1379" t="s">
        <v>2335</v>
      </c>
      <c r="C1379">
        <v>10</v>
      </c>
      <c r="D1379">
        <v>3</v>
      </c>
      <c r="E1379" t="s">
        <v>420</v>
      </c>
      <c r="F1379">
        <v>6</v>
      </c>
      <c r="G1379">
        <v>119</v>
      </c>
      <c r="H1379">
        <v>1200</v>
      </c>
      <c r="I1379" t="s">
        <v>396</v>
      </c>
      <c r="J1379">
        <v>1</v>
      </c>
      <c r="K1379">
        <v>10.73</v>
      </c>
      <c r="L1379">
        <v>4</v>
      </c>
      <c r="M1379">
        <v>12</v>
      </c>
      <c r="N1379">
        <v>24</v>
      </c>
      <c r="O1379" t="s">
        <v>450</v>
      </c>
      <c r="P1379">
        <v>1157</v>
      </c>
    </row>
    <row r="1380" spans="1:16" x14ac:dyDescent="0.25">
      <c r="A1380" t="s">
        <v>275</v>
      </c>
      <c r="B1380" t="s">
        <v>2335</v>
      </c>
      <c r="C1380">
        <v>71</v>
      </c>
      <c r="D1380">
        <v>4</v>
      </c>
      <c r="E1380" t="s">
        <v>421</v>
      </c>
      <c r="F1380">
        <v>12</v>
      </c>
      <c r="G1380">
        <v>118</v>
      </c>
      <c r="H1380">
        <v>1200</v>
      </c>
      <c r="I1380" t="s">
        <v>150</v>
      </c>
      <c r="J1380">
        <v>1</v>
      </c>
      <c r="K1380">
        <v>10.33</v>
      </c>
      <c r="L1380">
        <v>30</v>
      </c>
      <c r="M1380">
        <v>10</v>
      </c>
      <c r="N1380">
        <v>24</v>
      </c>
      <c r="O1380" t="s">
        <v>445</v>
      </c>
      <c r="P1380">
        <v>1144</v>
      </c>
    </row>
    <row r="1381" spans="1:16" x14ac:dyDescent="0.25">
      <c r="A1381" t="s">
        <v>275</v>
      </c>
      <c r="B1381" t="s">
        <v>2335</v>
      </c>
      <c r="C1381">
        <v>41</v>
      </c>
      <c r="D1381">
        <v>7</v>
      </c>
      <c r="E1381" t="s">
        <v>421</v>
      </c>
      <c r="F1381">
        <v>3</v>
      </c>
      <c r="G1381">
        <v>124</v>
      </c>
      <c r="H1381">
        <v>1200</v>
      </c>
      <c r="I1381" t="s">
        <v>121</v>
      </c>
      <c r="J1381">
        <v>1</v>
      </c>
      <c r="K1381">
        <v>10.53</v>
      </c>
      <c r="L1381">
        <v>19</v>
      </c>
      <c r="M1381">
        <v>5</v>
      </c>
      <c r="N1381">
        <v>24</v>
      </c>
      <c r="O1381" t="s">
        <v>441</v>
      </c>
      <c r="P1381">
        <v>1131</v>
      </c>
    </row>
    <row r="1382" spans="1:16" x14ac:dyDescent="0.25">
      <c r="A1382" t="s">
        <v>275</v>
      </c>
      <c r="B1382" t="s">
        <v>2335</v>
      </c>
      <c r="C1382">
        <v>50</v>
      </c>
      <c r="D1382">
        <v>12</v>
      </c>
      <c r="E1382" t="s">
        <v>421</v>
      </c>
      <c r="F1382">
        <v>10</v>
      </c>
      <c r="G1382">
        <v>122</v>
      </c>
      <c r="H1382">
        <v>1200</v>
      </c>
      <c r="I1382" t="s">
        <v>121</v>
      </c>
      <c r="J1382">
        <v>1</v>
      </c>
      <c r="K1382">
        <v>12.74</v>
      </c>
      <c r="L1382">
        <v>24</v>
      </c>
      <c r="M1382">
        <v>4</v>
      </c>
      <c r="N1382">
        <v>24</v>
      </c>
      <c r="O1382" t="s">
        <v>445</v>
      </c>
      <c r="P1382">
        <v>1133</v>
      </c>
    </row>
    <row r="1383" spans="1:16" x14ac:dyDescent="0.25">
      <c r="A1383" t="s">
        <v>275</v>
      </c>
      <c r="B1383" t="s">
        <v>2335</v>
      </c>
      <c r="C1383">
        <v>25</v>
      </c>
      <c r="D1383">
        <v>7</v>
      </c>
      <c r="E1383" t="s">
        <v>422</v>
      </c>
      <c r="F1383">
        <v>6</v>
      </c>
      <c r="G1383">
        <v>123</v>
      </c>
      <c r="H1383">
        <v>1200</v>
      </c>
      <c r="I1383" t="s">
        <v>121</v>
      </c>
      <c r="J1383">
        <v>1</v>
      </c>
      <c r="K1383">
        <v>11.18</v>
      </c>
      <c r="L1383">
        <v>10</v>
      </c>
      <c r="M1383">
        <v>4</v>
      </c>
      <c r="N1383">
        <v>24</v>
      </c>
      <c r="O1383" t="s">
        <v>455</v>
      </c>
      <c r="P1383">
        <v>1130</v>
      </c>
    </row>
    <row r="1384" spans="1:16" x14ac:dyDescent="0.25">
      <c r="A1384" t="s">
        <v>275</v>
      </c>
      <c r="B1384" t="s">
        <v>2335</v>
      </c>
      <c r="C1384">
        <v>4.8</v>
      </c>
      <c r="D1384">
        <v>11</v>
      </c>
      <c r="E1384" t="s">
        <v>421</v>
      </c>
      <c r="F1384">
        <v>1</v>
      </c>
      <c r="G1384">
        <v>124</v>
      </c>
      <c r="H1384">
        <v>1200</v>
      </c>
      <c r="I1384" t="s">
        <v>121</v>
      </c>
      <c r="J1384">
        <v>1</v>
      </c>
      <c r="K1384">
        <v>12.88</v>
      </c>
      <c r="L1384">
        <v>28</v>
      </c>
      <c r="M1384">
        <v>2</v>
      </c>
      <c r="N1384">
        <v>24</v>
      </c>
      <c r="O1384" t="s">
        <v>450</v>
      </c>
      <c r="P1384">
        <v>1136</v>
      </c>
    </row>
    <row r="1385" spans="1:16" x14ac:dyDescent="0.25">
      <c r="A1385" t="s">
        <v>275</v>
      </c>
      <c r="B1385" t="s">
        <v>2335</v>
      </c>
      <c r="C1385">
        <v>15</v>
      </c>
      <c r="D1385">
        <v>5</v>
      </c>
      <c r="E1385" t="s">
        <v>422</v>
      </c>
      <c r="F1385">
        <v>11</v>
      </c>
      <c r="G1385">
        <v>125</v>
      </c>
      <c r="H1385">
        <v>1200</v>
      </c>
      <c r="I1385" t="s">
        <v>121</v>
      </c>
      <c r="J1385">
        <v>1</v>
      </c>
      <c r="K1385">
        <v>11.08</v>
      </c>
      <c r="L1385">
        <v>15</v>
      </c>
      <c r="M1385">
        <v>2</v>
      </c>
      <c r="N1385">
        <v>24</v>
      </c>
      <c r="O1385" t="s">
        <v>461</v>
      </c>
      <c r="P1385">
        <v>1132</v>
      </c>
    </row>
    <row r="1386" spans="1:16" x14ac:dyDescent="0.25">
      <c r="A1386" t="s">
        <v>275</v>
      </c>
      <c r="B1386" t="s">
        <v>2335</v>
      </c>
      <c r="C1386">
        <v>6.3</v>
      </c>
      <c r="D1386">
        <v>1</v>
      </c>
      <c r="E1386" t="s">
        <v>421</v>
      </c>
      <c r="F1386">
        <v>6</v>
      </c>
      <c r="G1386">
        <v>118</v>
      </c>
      <c r="H1386">
        <v>1200</v>
      </c>
      <c r="I1386" t="s">
        <v>121</v>
      </c>
      <c r="J1386">
        <v>1</v>
      </c>
      <c r="K1386">
        <v>10.84</v>
      </c>
      <c r="L1386">
        <v>17</v>
      </c>
      <c r="M1386">
        <v>1</v>
      </c>
      <c r="N1386">
        <v>24</v>
      </c>
      <c r="O1386" t="s">
        <v>461</v>
      </c>
      <c r="P1386">
        <v>1128</v>
      </c>
    </row>
    <row r="1387" spans="1:16" x14ac:dyDescent="0.25">
      <c r="A1387" t="s">
        <v>275</v>
      </c>
      <c r="B1387" t="s">
        <v>2335</v>
      </c>
      <c r="C1387">
        <v>9.1</v>
      </c>
      <c r="D1387">
        <v>1</v>
      </c>
      <c r="E1387" t="s">
        <v>421</v>
      </c>
      <c r="F1387">
        <v>2</v>
      </c>
      <c r="G1387">
        <v>130</v>
      </c>
      <c r="H1387">
        <v>1200</v>
      </c>
      <c r="I1387" t="s">
        <v>121</v>
      </c>
      <c r="J1387">
        <v>1</v>
      </c>
      <c r="K1387">
        <v>10.7</v>
      </c>
      <c r="L1387">
        <v>20</v>
      </c>
      <c r="M1387">
        <v>12</v>
      </c>
      <c r="N1387">
        <v>23</v>
      </c>
      <c r="O1387" t="s">
        <v>461</v>
      </c>
      <c r="P1387">
        <v>1133</v>
      </c>
    </row>
    <row r="1388" spans="1:16" x14ac:dyDescent="0.25">
      <c r="A1388" t="s">
        <v>275</v>
      </c>
      <c r="B1388" t="s">
        <v>2335</v>
      </c>
      <c r="C1388">
        <v>8</v>
      </c>
      <c r="D1388">
        <v>5</v>
      </c>
      <c r="E1388" t="s">
        <v>421</v>
      </c>
      <c r="F1388">
        <v>2</v>
      </c>
      <c r="G1388">
        <v>131</v>
      </c>
      <c r="H1388">
        <v>1200</v>
      </c>
      <c r="I1388" t="s">
        <v>84</v>
      </c>
      <c r="J1388">
        <v>1</v>
      </c>
      <c r="K1388">
        <v>11.06</v>
      </c>
      <c r="L1388">
        <v>6</v>
      </c>
      <c r="M1388">
        <v>12</v>
      </c>
      <c r="N1388">
        <v>23</v>
      </c>
      <c r="O1388" t="s">
        <v>450</v>
      </c>
      <c r="P1388">
        <v>1135</v>
      </c>
    </row>
    <row r="1389" spans="1:16" x14ac:dyDescent="0.25">
      <c r="A1389" t="s">
        <v>275</v>
      </c>
      <c r="B1389" t="s">
        <v>2335</v>
      </c>
      <c r="C1389">
        <v>29</v>
      </c>
      <c r="D1389">
        <v>8</v>
      </c>
      <c r="E1389" t="s">
        <v>421</v>
      </c>
      <c r="F1389">
        <v>9</v>
      </c>
      <c r="G1389">
        <v>133</v>
      </c>
      <c r="H1389">
        <v>1200</v>
      </c>
      <c r="I1389" t="s">
        <v>84</v>
      </c>
      <c r="J1389">
        <v>1</v>
      </c>
      <c r="K1389">
        <v>11.17</v>
      </c>
      <c r="L1389">
        <v>15</v>
      </c>
      <c r="M1389">
        <v>11</v>
      </c>
      <c r="N1389">
        <v>23</v>
      </c>
      <c r="O1389" t="s">
        <v>455</v>
      </c>
      <c r="P1389">
        <v>1140</v>
      </c>
    </row>
    <row r="1390" spans="1:16" x14ac:dyDescent="0.25">
      <c r="A1390" t="s">
        <v>275</v>
      </c>
      <c r="B1390" t="s">
        <v>2335</v>
      </c>
      <c r="C1390">
        <v>9.6</v>
      </c>
      <c r="D1390">
        <v>8</v>
      </c>
      <c r="E1390" t="s">
        <v>421</v>
      </c>
      <c r="F1390">
        <v>2</v>
      </c>
      <c r="G1390">
        <v>109</v>
      </c>
      <c r="H1390">
        <v>1200</v>
      </c>
      <c r="I1390" t="s">
        <v>487</v>
      </c>
      <c r="J1390">
        <v>1</v>
      </c>
      <c r="K1390">
        <v>11.68</v>
      </c>
      <c r="L1390">
        <v>1</v>
      </c>
      <c r="M1390">
        <v>11</v>
      </c>
      <c r="N1390">
        <v>23</v>
      </c>
      <c r="O1390" t="s">
        <v>445</v>
      </c>
      <c r="P1390">
        <v>1134</v>
      </c>
    </row>
    <row r="1391" spans="1:16" x14ac:dyDescent="0.25">
      <c r="A1391" t="s">
        <v>275</v>
      </c>
      <c r="B1391" t="s">
        <v>2335</v>
      </c>
      <c r="C1391">
        <v>69</v>
      </c>
      <c r="D1391">
        <v>14</v>
      </c>
      <c r="E1391" t="s">
        <v>420</v>
      </c>
      <c r="F1391">
        <v>14</v>
      </c>
      <c r="G1391">
        <v>118</v>
      </c>
      <c r="H1391">
        <v>1400</v>
      </c>
      <c r="I1391" t="s">
        <v>150</v>
      </c>
      <c r="J1391">
        <v>1</v>
      </c>
      <c r="K1391">
        <v>23.17</v>
      </c>
      <c r="L1391">
        <v>15</v>
      </c>
      <c r="M1391">
        <v>10</v>
      </c>
      <c r="N1391">
        <v>23</v>
      </c>
      <c r="O1391" t="s">
        <v>539</v>
      </c>
      <c r="P1391">
        <v>1140</v>
      </c>
    </row>
    <row r="1392" spans="1:16" x14ac:dyDescent="0.25">
      <c r="A1392" t="s">
        <v>314</v>
      </c>
      <c r="B1392" t="s">
        <v>315</v>
      </c>
      <c r="C1392">
        <v>14</v>
      </c>
      <c r="D1392">
        <v>6</v>
      </c>
      <c r="E1392" t="s">
        <v>422</v>
      </c>
      <c r="F1392">
        <v>10</v>
      </c>
      <c r="G1392">
        <v>133</v>
      </c>
      <c r="H1392">
        <v>1000</v>
      </c>
      <c r="I1392" t="s">
        <v>316</v>
      </c>
      <c r="J1392">
        <v>0</v>
      </c>
      <c r="K1392">
        <v>56.93</v>
      </c>
      <c r="L1392">
        <v>17</v>
      </c>
      <c r="M1392">
        <v>9</v>
      </c>
      <c r="N1392">
        <v>25</v>
      </c>
      <c r="O1392" t="s">
        <v>455</v>
      </c>
      <c r="P1392">
        <v>1180</v>
      </c>
    </row>
    <row r="1393" spans="1:16" x14ac:dyDescent="0.25">
      <c r="A1393" t="s">
        <v>314</v>
      </c>
      <c r="B1393" t="s">
        <v>315</v>
      </c>
      <c r="C1393">
        <v>9.3000000000000007</v>
      </c>
      <c r="D1393">
        <v>4</v>
      </c>
      <c r="E1393" t="s">
        <v>423</v>
      </c>
      <c r="F1393">
        <v>11</v>
      </c>
      <c r="G1393">
        <v>135</v>
      </c>
      <c r="H1393">
        <v>1200</v>
      </c>
      <c r="I1393" t="s">
        <v>13</v>
      </c>
      <c r="J1393">
        <v>1</v>
      </c>
      <c r="K1393">
        <v>9.7200000000000006</v>
      </c>
      <c r="L1393">
        <v>9</v>
      </c>
      <c r="M1393">
        <v>7</v>
      </c>
      <c r="N1393">
        <v>25</v>
      </c>
      <c r="O1393" t="s">
        <v>450</v>
      </c>
      <c r="P1393">
        <v>1173</v>
      </c>
    </row>
    <row r="1394" spans="1:16" x14ac:dyDescent="0.25">
      <c r="A1394" t="s">
        <v>314</v>
      </c>
      <c r="B1394" t="s">
        <v>315</v>
      </c>
      <c r="C1394">
        <v>14</v>
      </c>
      <c r="D1394">
        <v>5</v>
      </c>
      <c r="E1394" t="s">
        <v>423</v>
      </c>
      <c r="F1394">
        <v>9</v>
      </c>
      <c r="G1394">
        <v>134</v>
      </c>
      <c r="H1394">
        <v>1200</v>
      </c>
      <c r="I1394" t="s">
        <v>13</v>
      </c>
      <c r="J1394">
        <v>1</v>
      </c>
      <c r="K1394">
        <v>9.67</v>
      </c>
      <c r="L1394">
        <v>11</v>
      </c>
      <c r="M1394">
        <v>6</v>
      </c>
      <c r="N1394">
        <v>25</v>
      </c>
      <c r="O1394" t="s">
        <v>455</v>
      </c>
      <c r="P1394">
        <v>1171</v>
      </c>
    </row>
    <row r="1395" spans="1:16" x14ac:dyDescent="0.25">
      <c r="A1395" t="s">
        <v>314</v>
      </c>
      <c r="B1395" t="s">
        <v>315</v>
      </c>
      <c r="C1395">
        <v>2.4</v>
      </c>
      <c r="D1395">
        <v>3</v>
      </c>
      <c r="E1395" t="s">
        <v>420</v>
      </c>
      <c r="F1395">
        <v>2</v>
      </c>
      <c r="G1395">
        <v>135</v>
      </c>
      <c r="H1395">
        <v>1200</v>
      </c>
      <c r="I1395" t="s">
        <v>13</v>
      </c>
      <c r="J1395">
        <v>1</v>
      </c>
      <c r="K1395">
        <v>9.84</v>
      </c>
      <c r="L1395">
        <v>16</v>
      </c>
      <c r="M1395">
        <v>4</v>
      </c>
      <c r="N1395">
        <v>25</v>
      </c>
      <c r="O1395" t="s">
        <v>455</v>
      </c>
      <c r="P1395">
        <v>1160</v>
      </c>
    </row>
    <row r="1396" spans="1:16" x14ac:dyDescent="0.25">
      <c r="A1396" t="s">
        <v>314</v>
      </c>
      <c r="B1396" t="s">
        <v>315</v>
      </c>
      <c r="C1396">
        <v>33</v>
      </c>
      <c r="D1396">
        <v>6</v>
      </c>
      <c r="E1396" t="s">
        <v>423</v>
      </c>
      <c r="F1396">
        <v>12</v>
      </c>
      <c r="G1396">
        <v>119</v>
      </c>
      <c r="H1396">
        <v>1200</v>
      </c>
      <c r="I1396" t="s">
        <v>116</v>
      </c>
      <c r="J1396">
        <v>1</v>
      </c>
      <c r="K1396">
        <v>9.2799999999999994</v>
      </c>
      <c r="L1396">
        <v>19</v>
      </c>
      <c r="M1396">
        <v>3</v>
      </c>
      <c r="N1396">
        <v>25</v>
      </c>
      <c r="O1396" t="s">
        <v>455</v>
      </c>
      <c r="P1396">
        <v>1190</v>
      </c>
    </row>
    <row r="1397" spans="1:16" x14ac:dyDescent="0.25">
      <c r="A1397" t="s">
        <v>314</v>
      </c>
      <c r="B1397" t="s">
        <v>315</v>
      </c>
      <c r="C1397">
        <v>11</v>
      </c>
      <c r="D1397">
        <v>6</v>
      </c>
      <c r="E1397" t="s">
        <v>421</v>
      </c>
      <c r="F1397">
        <v>7</v>
      </c>
      <c r="G1397">
        <v>132</v>
      </c>
      <c r="H1397">
        <v>1200</v>
      </c>
      <c r="I1397" t="s">
        <v>13</v>
      </c>
      <c r="J1397">
        <v>1</v>
      </c>
      <c r="K1397">
        <v>9.51</v>
      </c>
      <c r="L1397">
        <v>26</v>
      </c>
      <c r="M1397">
        <v>2</v>
      </c>
      <c r="N1397">
        <v>25</v>
      </c>
      <c r="O1397" t="s">
        <v>461</v>
      </c>
      <c r="P1397">
        <v>1158</v>
      </c>
    </row>
    <row r="1398" spans="1:16" x14ac:dyDescent="0.25">
      <c r="A1398" t="s">
        <v>314</v>
      </c>
      <c r="B1398" t="s">
        <v>315</v>
      </c>
      <c r="C1398">
        <v>13</v>
      </c>
      <c r="D1398">
        <v>11</v>
      </c>
      <c r="E1398" t="s">
        <v>421</v>
      </c>
      <c r="F1398">
        <v>6</v>
      </c>
      <c r="G1398">
        <v>135</v>
      </c>
      <c r="H1398">
        <v>1200</v>
      </c>
      <c r="I1398" t="s">
        <v>116</v>
      </c>
      <c r="J1398">
        <v>1</v>
      </c>
      <c r="K1398">
        <v>10.64</v>
      </c>
      <c r="L1398">
        <v>5</v>
      </c>
      <c r="M1398">
        <v>2</v>
      </c>
      <c r="N1398">
        <v>25</v>
      </c>
      <c r="O1398" t="s">
        <v>450</v>
      </c>
      <c r="P1398">
        <v>1186</v>
      </c>
    </row>
    <row r="1399" spans="1:16" x14ac:dyDescent="0.25">
      <c r="A1399" t="s">
        <v>314</v>
      </c>
      <c r="B1399" t="s">
        <v>315</v>
      </c>
      <c r="C1399">
        <v>11</v>
      </c>
      <c r="D1399">
        <v>1</v>
      </c>
      <c r="E1399" t="s">
        <v>422</v>
      </c>
      <c r="F1399">
        <v>3</v>
      </c>
      <c r="G1399">
        <v>130</v>
      </c>
      <c r="H1399">
        <v>1200</v>
      </c>
      <c r="I1399" t="s">
        <v>13</v>
      </c>
      <c r="J1399">
        <v>1</v>
      </c>
      <c r="K1399">
        <v>10.23</v>
      </c>
      <c r="L1399">
        <v>15</v>
      </c>
      <c r="M1399">
        <v>1</v>
      </c>
      <c r="N1399">
        <v>25</v>
      </c>
      <c r="O1399" t="s">
        <v>455</v>
      </c>
      <c r="P1399">
        <v>1182</v>
      </c>
    </row>
    <row r="1400" spans="1:16" x14ac:dyDescent="0.25">
      <c r="A1400" t="s">
        <v>314</v>
      </c>
      <c r="B1400" t="s">
        <v>315</v>
      </c>
      <c r="C1400">
        <v>7.6</v>
      </c>
      <c r="D1400">
        <v>3</v>
      </c>
      <c r="E1400" t="s">
        <v>422</v>
      </c>
      <c r="F1400">
        <v>7</v>
      </c>
      <c r="G1400">
        <v>131</v>
      </c>
      <c r="H1400">
        <v>1200</v>
      </c>
      <c r="I1400" t="s">
        <v>116</v>
      </c>
      <c r="J1400">
        <v>1</v>
      </c>
      <c r="K1400">
        <v>10.3</v>
      </c>
      <c r="L1400">
        <v>9</v>
      </c>
      <c r="M1400">
        <v>10</v>
      </c>
      <c r="N1400">
        <v>24</v>
      </c>
      <c r="O1400" t="s">
        <v>450</v>
      </c>
      <c r="P1400">
        <v>1161</v>
      </c>
    </row>
    <row r="1401" spans="1:16" x14ac:dyDescent="0.25">
      <c r="A1401" t="s">
        <v>314</v>
      </c>
      <c r="B1401" t="s">
        <v>315</v>
      </c>
      <c r="C1401">
        <v>3.7</v>
      </c>
      <c r="D1401">
        <v>5</v>
      </c>
      <c r="E1401" t="s">
        <v>421</v>
      </c>
      <c r="F1401">
        <v>2</v>
      </c>
      <c r="G1401">
        <v>134</v>
      </c>
      <c r="H1401">
        <v>1200</v>
      </c>
      <c r="I1401" t="s">
        <v>116</v>
      </c>
      <c r="J1401">
        <v>1</v>
      </c>
      <c r="K1401">
        <v>10.97</v>
      </c>
      <c r="L1401">
        <v>5</v>
      </c>
      <c r="M1401">
        <v>6</v>
      </c>
      <c r="N1401">
        <v>24</v>
      </c>
      <c r="O1401" t="s">
        <v>450</v>
      </c>
      <c r="P1401">
        <v>1166</v>
      </c>
    </row>
    <row r="1402" spans="1:16" x14ac:dyDescent="0.25">
      <c r="A1402" t="s">
        <v>314</v>
      </c>
      <c r="B1402" t="s">
        <v>315</v>
      </c>
      <c r="C1402">
        <v>5</v>
      </c>
      <c r="D1402">
        <v>1</v>
      </c>
      <c r="E1402" t="s">
        <v>421</v>
      </c>
      <c r="F1402">
        <v>6</v>
      </c>
      <c r="G1402">
        <v>123</v>
      </c>
      <c r="H1402">
        <v>1200</v>
      </c>
      <c r="I1402" t="s">
        <v>116</v>
      </c>
      <c r="J1402">
        <v>1</v>
      </c>
      <c r="K1402">
        <v>10.1</v>
      </c>
      <c r="L1402">
        <v>8</v>
      </c>
      <c r="M1402">
        <v>5</v>
      </c>
      <c r="N1402">
        <v>24</v>
      </c>
      <c r="O1402" t="s">
        <v>455</v>
      </c>
      <c r="P1402">
        <v>1161</v>
      </c>
    </row>
    <row r="1403" spans="1:16" x14ac:dyDescent="0.25">
      <c r="A1403" t="s">
        <v>314</v>
      </c>
      <c r="B1403" t="s">
        <v>315</v>
      </c>
      <c r="C1403">
        <v>2.8</v>
      </c>
      <c r="D1403">
        <v>2</v>
      </c>
      <c r="E1403" t="s">
        <v>421</v>
      </c>
      <c r="F1403">
        <v>4</v>
      </c>
      <c r="G1403">
        <v>123</v>
      </c>
      <c r="H1403">
        <v>1200</v>
      </c>
      <c r="I1403" t="s">
        <v>116</v>
      </c>
      <c r="J1403">
        <v>1</v>
      </c>
      <c r="K1403">
        <v>10.45</v>
      </c>
      <c r="L1403">
        <v>17</v>
      </c>
      <c r="M1403">
        <v>4</v>
      </c>
      <c r="N1403">
        <v>24</v>
      </c>
      <c r="O1403" t="s">
        <v>461</v>
      </c>
      <c r="P1403">
        <v>1153</v>
      </c>
    </row>
    <row r="1404" spans="1:16" x14ac:dyDescent="0.25">
      <c r="A1404" t="s">
        <v>314</v>
      </c>
      <c r="B1404" t="s">
        <v>315</v>
      </c>
      <c r="C1404">
        <v>4.0999999999999996</v>
      </c>
      <c r="D1404">
        <v>2</v>
      </c>
      <c r="E1404" t="s">
        <v>421</v>
      </c>
      <c r="F1404">
        <v>3</v>
      </c>
      <c r="G1404">
        <v>124</v>
      </c>
      <c r="H1404">
        <v>1200</v>
      </c>
      <c r="I1404" t="s">
        <v>116</v>
      </c>
      <c r="J1404">
        <v>1</v>
      </c>
      <c r="K1404">
        <v>10</v>
      </c>
      <c r="L1404">
        <v>20</v>
      </c>
      <c r="M1404">
        <v>3</v>
      </c>
      <c r="N1404">
        <v>24</v>
      </c>
      <c r="O1404" t="s">
        <v>445</v>
      </c>
      <c r="P1404">
        <v>1154</v>
      </c>
    </row>
    <row r="1405" spans="1:16" x14ac:dyDescent="0.25">
      <c r="A1405" t="s">
        <v>314</v>
      </c>
      <c r="B1405" t="s">
        <v>315</v>
      </c>
      <c r="C1405">
        <v>11</v>
      </c>
      <c r="D1405">
        <v>3</v>
      </c>
      <c r="E1405" t="s">
        <v>422</v>
      </c>
      <c r="F1405">
        <v>9</v>
      </c>
      <c r="G1405">
        <v>124</v>
      </c>
      <c r="H1405">
        <v>1200</v>
      </c>
      <c r="I1405" t="s">
        <v>116</v>
      </c>
      <c r="J1405">
        <v>1</v>
      </c>
      <c r="K1405">
        <v>10.86</v>
      </c>
      <c r="L1405">
        <v>28</v>
      </c>
      <c r="M1405">
        <v>2</v>
      </c>
      <c r="N1405">
        <v>24</v>
      </c>
      <c r="O1405" t="s">
        <v>450</v>
      </c>
      <c r="P1405">
        <v>1158</v>
      </c>
    </row>
    <row r="1406" spans="1:16" x14ac:dyDescent="0.25">
      <c r="A1406" t="s">
        <v>314</v>
      </c>
      <c r="B1406" t="s">
        <v>315</v>
      </c>
      <c r="C1406">
        <v>8.5</v>
      </c>
      <c r="D1406">
        <v>2</v>
      </c>
      <c r="E1406" t="s">
        <v>421</v>
      </c>
      <c r="F1406">
        <v>5</v>
      </c>
      <c r="G1406">
        <v>123</v>
      </c>
      <c r="H1406">
        <v>1200</v>
      </c>
      <c r="I1406" t="s">
        <v>116</v>
      </c>
      <c r="J1406">
        <v>1</v>
      </c>
      <c r="K1406">
        <v>10.43</v>
      </c>
      <c r="L1406">
        <v>7</v>
      </c>
      <c r="M1406">
        <v>2</v>
      </c>
      <c r="N1406">
        <v>24</v>
      </c>
      <c r="O1406" t="s">
        <v>455</v>
      </c>
      <c r="P1406">
        <v>1144</v>
      </c>
    </row>
    <row r="1407" spans="1:16" x14ac:dyDescent="0.25">
      <c r="A1407" t="s">
        <v>314</v>
      </c>
      <c r="B1407" t="s">
        <v>315</v>
      </c>
      <c r="C1407">
        <v>14</v>
      </c>
      <c r="D1407">
        <v>10</v>
      </c>
      <c r="E1407" t="s">
        <v>421</v>
      </c>
      <c r="F1407">
        <v>8</v>
      </c>
      <c r="G1407">
        <v>125</v>
      </c>
      <c r="H1407">
        <v>1200</v>
      </c>
      <c r="I1407" t="s">
        <v>84</v>
      </c>
      <c r="J1407">
        <v>1</v>
      </c>
      <c r="K1407">
        <v>9.35</v>
      </c>
      <c r="L1407">
        <v>7</v>
      </c>
      <c r="M1407">
        <v>1</v>
      </c>
      <c r="N1407">
        <v>24</v>
      </c>
      <c r="O1407" t="s">
        <v>467</v>
      </c>
      <c r="P1407">
        <v>1145</v>
      </c>
    </row>
    <row r="1408" spans="1:16" x14ac:dyDescent="0.25">
      <c r="A1408" t="s">
        <v>314</v>
      </c>
      <c r="B1408" t="s">
        <v>315</v>
      </c>
      <c r="C1408">
        <v>21</v>
      </c>
      <c r="D1408">
        <v>8</v>
      </c>
      <c r="E1408" t="s">
        <v>420</v>
      </c>
      <c r="F1408">
        <v>8</v>
      </c>
      <c r="G1408">
        <v>127</v>
      </c>
      <c r="H1408">
        <v>1200</v>
      </c>
      <c r="I1408" t="s">
        <v>316</v>
      </c>
      <c r="J1408">
        <v>1</v>
      </c>
      <c r="K1408">
        <v>10.64</v>
      </c>
      <c r="L1408">
        <v>23</v>
      </c>
      <c r="M1408">
        <v>12</v>
      </c>
      <c r="N1408">
        <v>23</v>
      </c>
      <c r="O1408" t="s">
        <v>429</v>
      </c>
      <c r="P1408">
        <v>1153</v>
      </c>
    </row>
    <row r="1409" spans="1:16" x14ac:dyDescent="0.25">
      <c r="A1409" t="s">
        <v>314</v>
      </c>
      <c r="B1409" t="s">
        <v>315</v>
      </c>
      <c r="C1409">
        <v>30</v>
      </c>
      <c r="D1409">
        <v>7</v>
      </c>
      <c r="E1409" t="s">
        <v>422</v>
      </c>
      <c r="F1409">
        <v>10</v>
      </c>
      <c r="G1409">
        <v>129</v>
      </c>
      <c r="H1409">
        <v>1200</v>
      </c>
      <c r="I1409" t="s">
        <v>84</v>
      </c>
      <c r="J1409">
        <v>1</v>
      </c>
      <c r="K1409">
        <v>9.4700000000000006</v>
      </c>
      <c r="L1409">
        <v>26</v>
      </c>
      <c r="M1409">
        <v>11</v>
      </c>
      <c r="N1409">
        <v>23</v>
      </c>
      <c r="O1409" t="s">
        <v>429</v>
      </c>
      <c r="P1409">
        <v>1146</v>
      </c>
    </row>
    <row r="1410" spans="1:16" x14ac:dyDescent="0.25">
      <c r="A1410" t="s">
        <v>314</v>
      </c>
      <c r="B1410" t="s">
        <v>319</v>
      </c>
      <c r="C1410">
        <v>19</v>
      </c>
      <c r="D1410">
        <v>10</v>
      </c>
      <c r="E1410" t="s">
        <v>422</v>
      </c>
      <c r="F1410">
        <v>9</v>
      </c>
      <c r="G1410">
        <v>131</v>
      </c>
      <c r="H1410">
        <v>1000</v>
      </c>
      <c r="I1410" t="s">
        <v>13</v>
      </c>
      <c r="J1410">
        <v>0</v>
      </c>
      <c r="K1410">
        <v>57.35</v>
      </c>
      <c r="L1410">
        <v>17</v>
      </c>
      <c r="M1410">
        <v>9</v>
      </c>
      <c r="N1410">
        <v>25</v>
      </c>
      <c r="O1410" t="s">
        <v>455</v>
      </c>
      <c r="P1410">
        <v>1193</v>
      </c>
    </row>
    <row r="1411" spans="1:16" x14ac:dyDescent="0.25">
      <c r="A1411" t="s">
        <v>314</v>
      </c>
      <c r="B1411" t="s">
        <v>319</v>
      </c>
      <c r="C1411">
        <v>4.9000000000000004</v>
      </c>
      <c r="D1411">
        <v>6</v>
      </c>
      <c r="E1411" t="s">
        <v>421</v>
      </c>
      <c r="F1411">
        <v>5</v>
      </c>
      <c r="G1411">
        <v>132</v>
      </c>
      <c r="H1411">
        <v>1200</v>
      </c>
      <c r="I1411" t="s">
        <v>101</v>
      </c>
      <c r="J1411">
        <v>1</v>
      </c>
      <c r="K1411">
        <v>10.18</v>
      </c>
      <c r="L1411">
        <v>28</v>
      </c>
      <c r="M1411">
        <v>5</v>
      </c>
      <c r="N1411">
        <v>25</v>
      </c>
      <c r="O1411" t="s">
        <v>445</v>
      </c>
      <c r="P1411">
        <v>1176</v>
      </c>
    </row>
    <row r="1412" spans="1:16" x14ac:dyDescent="0.25">
      <c r="A1412" t="s">
        <v>314</v>
      </c>
      <c r="B1412" t="s">
        <v>319</v>
      </c>
      <c r="C1412">
        <v>5.4</v>
      </c>
      <c r="D1412">
        <v>2</v>
      </c>
      <c r="E1412" t="s">
        <v>420</v>
      </c>
      <c r="F1412">
        <v>1</v>
      </c>
      <c r="G1412">
        <v>131</v>
      </c>
      <c r="H1412">
        <v>1200</v>
      </c>
      <c r="I1412" t="s">
        <v>101</v>
      </c>
      <c r="J1412">
        <v>1</v>
      </c>
      <c r="K1412">
        <v>9.24</v>
      </c>
      <c r="L1412">
        <v>30</v>
      </c>
      <c r="M1412">
        <v>4</v>
      </c>
      <c r="N1412">
        <v>25</v>
      </c>
      <c r="O1412" t="s">
        <v>445</v>
      </c>
      <c r="P1412">
        <v>1193</v>
      </c>
    </row>
    <row r="1413" spans="1:16" x14ac:dyDescent="0.25">
      <c r="A1413" t="s">
        <v>314</v>
      </c>
      <c r="B1413" t="s">
        <v>319</v>
      </c>
      <c r="C1413">
        <v>35</v>
      </c>
      <c r="D1413">
        <v>6</v>
      </c>
      <c r="E1413" t="s">
        <v>420</v>
      </c>
      <c r="F1413">
        <v>9</v>
      </c>
      <c r="G1413">
        <v>130</v>
      </c>
      <c r="H1413">
        <v>1400</v>
      </c>
      <c r="I1413" t="s">
        <v>101</v>
      </c>
      <c r="J1413">
        <v>1</v>
      </c>
      <c r="K1413">
        <v>22.55</v>
      </c>
      <c r="L1413">
        <v>30</v>
      </c>
      <c r="M1413">
        <v>3</v>
      </c>
      <c r="N1413">
        <v>25</v>
      </c>
      <c r="O1413" t="s">
        <v>539</v>
      </c>
      <c r="P1413">
        <v>1206</v>
      </c>
    </row>
    <row r="1414" spans="1:16" x14ac:dyDescent="0.25">
      <c r="A1414" t="s">
        <v>314</v>
      </c>
      <c r="B1414" t="s">
        <v>319</v>
      </c>
      <c r="C1414">
        <v>3.7</v>
      </c>
      <c r="D1414">
        <v>1</v>
      </c>
      <c r="E1414" t="s">
        <v>420</v>
      </c>
      <c r="F1414">
        <v>5</v>
      </c>
      <c r="G1414">
        <v>125</v>
      </c>
      <c r="H1414">
        <v>1200</v>
      </c>
      <c r="I1414" t="s">
        <v>101</v>
      </c>
      <c r="J1414">
        <v>1</v>
      </c>
      <c r="K1414">
        <v>9.76</v>
      </c>
      <c r="L1414">
        <v>5</v>
      </c>
      <c r="M1414">
        <v>3</v>
      </c>
      <c r="N1414">
        <v>25</v>
      </c>
      <c r="O1414" t="s">
        <v>445</v>
      </c>
      <c r="P1414">
        <v>1216</v>
      </c>
    </row>
    <row r="1415" spans="1:16" x14ac:dyDescent="0.25">
      <c r="A1415" t="s">
        <v>314</v>
      </c>
      <c r="B1415" t="s">
        <v>319</v>
      </c>
      <c r="C1415">
        <v>2.5</v>
      </c>
      <c r="D1415">
        <v>2</v>
      </c>
      <c r="E1415" t="s">
        <v>421</v>
      </c>
      <c r="F1415">
        <v>1</v>
      </c>
      <c r="G1415">
        <v>124</v>
      </c>
      <c r="H1415">
        <v>1200</v>
      </c>
      <c r="I1415" t="s">
        <v>101</v>
      </c>
      <c r="J1415">
        <v>1</v>
      </c>
      <c r="K1415">
        <v>10.01</v>
      </c>
      <c r="L1415">
        <v>19</v>
      </c>
      <c r="M1415">
        <v>2</v>
      </c>
      <c r="N1415">
        <v>25</v>
      </c>
      <c r="O1415" t="s">
        <v>455</v>
      </c>
      <c r="P1415">
        <v>1214</v>
      </c>
    </row>
    <row r="1416" spans="1:16" x14ac:dyDescent="0.25">
      <c r="A1416" t="s">
        <v>314</v>
      </c>
      <c r="B1416" t="s">
        <v>319</v>
      </c>
      <c r="C1416">
        <v>3.7</v>
      </c>
      <c r="D1416">
        <v>5</v>
      </c>
      <c r="E1416" t="s">
        <v>421</v>
      </c>
      <c r="F1416">
        <v>8</v>
      </c>
      <c r="G1416">
        <v>121</v>
      </c>
      <c r="H1416">
        <v>1200</v>
      </c>
      <c r="I1416" t="s">
        <v>101</v>
      </c>
      <c r="J1416">
        <v>1</v>
      </c>
      <c r="K1416">
        <v>10.41</v>
      </c>
      <c r="L1416">
        <v>15</v>
      </c>
      <c r="M1416">
        <v>1</v>
      </c>
      <c r="N1416">
        <v>25</v>
      </c>
      <c r="O1416" t="s">
        <v>455</v>
      </c>
      <c r="P1416">
        <v>1216</v>
      </c>
    </row>
    <row r="1417" spans="1:16" x14ac:dyDescent="0.25">
      <c r="A1417" t="s">
        <v>314</v>
      </c>
      <c r="B1417" t="s">
        <v>319</v>
      </c>
      <c r="C1417">
        <v>2.8</v>
      </c>
      <c r="D1417">
        <v>2</v>
      </c>
      <c r="E1417" t="s">
        <v>421</v>
      </c>
      <c r="F1417">
        <v>3</v>
      </c>
      <c r="G1417">
        <v>122</v>
      </c>
      <c r="H1417">
        <v>1200</v>
      </c>
      <c r="I1417" t="s">
        <v>101</v>
      </c>
      <c r="J1417">
        <v>1</v>
      </c>
      <c r="K1417">
        <v>9.58</v>
      </c>
      <c r="L1417">
        <v>8</v>
      </c>
      <c r="M1417">
        <v>1</v>
      </c>
      <c r="N1417">
        <v>25</v>
      </c>
      <c r="O1417" t="s">
        <v>450</v>
      </c>
      <c r="P1417">
        <v>1224</v>
      </c>
    </row>
    <row r="1418" spans="1:16" x14ac:dyDescent="0.25">
      <c r="A1418" t="s">
        <v>314</v>
      </c>
      <c r="B1418" t="s">
        <v>319</v>
      </c>
      <c r="C1418">
        <v>7.1</v>
      </c>
      <c r="D1418">
        <v>5</v>
      </c>
      <c r="E1418" t="s">
        <v>422</v>
      </c>
      <c r="F1418">
        <v>7</v>
      </c>
      <c r="G1418">
        <v>121</v>
      </c>
      <c r="H1418">
        <v>1200</v>
      </c>
      <c r="I1418" t="s">
        <v>406</v>
      </c>
      <c r="J1418">
        <v>1</v>
      </c>
      <c r="K1418">
        <v>10.17</v>
      </c>
      <c r="L1418">
        <v>4</v>
      </c>
      <c r="M1418">
        <v>12</v>
      </c>
      <c r="N1418">
        <v>24</v>
      </c>
      <c r="O1418" t="s">
        <v>450</v>
      </c>
      <c r="P1418">
        <v>1216</v>
      </c>
    </row>
    <row r="1419" spans="1:16" x14ac:dyDescent="0.25">
      <c r="A1419" t="s">
        <v>314</v>
      </c>
      <c r="B1419" t="s">
        <v>319</v>
      </c>
      <c r="C1419">
        <v>8.6999999999999993</v>
      </c>
      <c r="D1419">
        <v>1</v>
      </c>
      <c r="E1419" t="s">
        <v>421</v>
      </c>
      <c r="F1419">
        <v>7</v>
      </c>
      <c r="G1419">
        <v>131</v>
      </c>
      <c r="H1419">
        <v>1200</v>
      </c>
      <c r="I1419" t="s">
        <v>101</v>
      </c>
      <c r="J1419">
        <v>1</v>
      </c>
      <c r="K1419">
        <v>9.24</v>
      </c>
      <c r="L1419">
        <v>16</v>
      </c>
      <c r="M1419">
        <v>10</v>
      </c>
      <c r="N1419">
        <v>24</v>
      </c>
      <c r="O1419" t="s">
        <v>455</v>
      </c>
      <c r="P1419">
        <v>1188</v>
      </c>
    </row>
    <row r="1420" spans="1:16" x14ac:dyDescent="0.25">
      <c r="A1420" t="s">
        <v>314</v>
      </c>
      <c r="B1420" t="s">
        <v>319</v>
      </c>
      <c r="C1420">
        <v>4.3</v>
      </c>
      <c r="D1420">
        <v>1</v>
      </c>
      <c r="E1420" t="s">
        <v>421</v>
      </c>
      <c r="F1420">
        <v>3</v>
      </c>
      <c r="G1420">
        <v>125</v>
      </c>
      <c r="H1420">
        <v>1200</v>
      </c>
      <c r="I1420" t="s">
        <v>101</v>
      </c>
      <c r="J1420">
        <v>1</v>
      </c>
      <c r="K1420">
        <v>9.92</v>
      </c>
      <c r="L1420">
        <v>25</v>
      </c>
      <c r="M1420">
        <v>9</v>
      </c>
      <c r="N1420">
        <v>24</v>
      </c>
      <c r="O1420" t="s">
        <v>461</v>
      </c>
      <c r="P1420">
        <v>1185</v>
      </c>
    </row>
    <row r="1421" spans="1:16" x14ac:dyDescent="0.25">
      <c r="A1421" t="s">
        <v>314</v>
      </c>
      <c r="B1421" t="s">
        <v>319</v>
      </c>
      <c r="C1421">
        <v>10</v>
      </c>
      <c r="D1421">
        <v>1</v>
      </c>
      <c r="E1421" t="s">
        <v>422</v>
      </c>
      <c r="F1421">
        <v>9</v>
      </c>
      <c r="G1421">
        <v>121</v>
      </c>
      <c r="H1421">
        <v>1200</v>
      </c>
      <c r="I1421" t="s">
        <v>101</v>
      </c>
      <c r="J1421">
        <v>1</v>
      </c>
      <c r="K1421">
        <v>9.83</v>
      </c>
      <c r="L1421">
        <v>4</v>
      </c>
      <c r="M1421">
        <v>7</v>
      </c>
      <c r="N1421">
        <v>24</v>
      </c>
      <c r="O1421" t="s">
        <v>450</v>
      </c>
      <c r="P1421">
        <v>1195</v>
      </c>
    </row>
    <row r="1422" spans="1:16" x14ac:dyDescent="0.25">
      <c r="A1422" t="s">
        <v>314</v>
      </c>
      <c r="B1422" t="s">
        <v>319</v>
      </c>
      <c r="C1422">
        <v>6.3</v>
      </c>
      <c r="D1422">
        <v>5</v>
      </c>
      <c r="E1422" t="s">
        <v>422</v>
      </c>
      <c r="F1422">
        <v>7</v>
      </c>
      <c r="G1422">
        <v>121</v>
      </c>
      <c r="H1422">
        <v>1200</v>
      </c>
      <c r="I1422" t="s">
        <v>101</v>
      </c>
      <c r="J1422">
        <v>1</v>
      </c>
      <c r="K1422">
        <v>10.67</v>
      </c>
      <c r="L1422">
        <v>12</v>
      </c>
      <c r="M1422">
        <v>6</v>
      </c>
      <c r="N1422">
        <v>24</v>
      </c>
      <c r="O1422" t="s">
        <v>455</v>
      </c>
      <c r="P1422">
        <v>1196</v>
      </c>
    </row>
    <row r="1423" spans="1:16" x14ac:dyDescent="0.25">
      <c r="A1423" t="s">
        <v>314</v>
      </c>
      <c r="B1423" t="s">
        <v>319</v>
      </c>
      <c r="C1423">
        <v>6</v>
      </c>
      <c r="D1423">
        <v>2</v>
      </c>
      <c r="E1423" t="s">
        <v>421</v>
      </c>
      <c r="F1423">
        <v>9</v>
      </c>
      <c r="G1423">
        <v>120</v>
      </c>
      <c r="H1423">
        <v>1200</v>
      </c>
      <c r="I1423" t="s">
        <v>101</v>
      </c>
      <c r="J1423">
        <v>1</v>
      </c>
      <c r="K1423">
        <v>10.91</v>
      </c>
      <c r="L1423">
        <v>15</v>
      </c>
      <c r="M1423">
        <v>5</v>
      </c>
      <c r="N1423">
        <v>24</v>
      </c>
      <c r="O1423" t="s">
        <v>461</v>
      </c>
      <c r="P1423">
        <v>1202</v>
      </c>
    </row>
    <row r="1424" spans="1:16" x14ac:dyDescent="0.25">
      <c r="A1424" t="s">
        <v>314</v>
      </c>
      <c r="B1424" t="s">
        <v>319</v>
      </c>
      <c r="C1424">
        <v>14</v>
      </c>
      <c r="D1424">
        <v>7</v>
      </c>
      <c r="E1424" t="s">
        <v>422</v>
      </c>
      <c r="F1424">
        <v>1</v>
      </c>
      <c r="G1424">
        <v>121</v>
      </c>
      <c r="H1424">
        <v>1200</v>
      </c>
      <c r="I1424" t="s">
        <v>93</v>
      </c>
      <c r="J1424">
        <v>1</v>
      </c>
      <c r="K1424">
        <v>10.77</v>
      </c>
      <c r="L1424">
        <v>28</v>
      </c>
      <c r="M1424">
        <v>4</v>
      </c>
      <c r="N1424">
        <v>24</v>
      </c>
      <c r="O1424" t="s">
        <v>434</v>
      </c>
      <c r="P1424">
        <v>1198</v>
      </c>
    </row>
    <row r="1425" spans="1:16" x14ac:dyDescent="0.25">
      <c r="A1425" t="s">
        <v>314</v>
      </c>
      <c r="B1425" t="s">
        <v>319</v>
      </c>
      <c r="C1425">
        <v>15</v>
      </c>
      <c r="D1425">
        <v>8</v>
      </c>
      <c r="E1425" t="s">
        <v>421</v>
      </c>
      <c r="F1425">
        <v>11</v>
      </c>
      <c r="G1425">
        <v>125</v>
      </c>
      <c r="H1425">
        <v>1400</v>
      </c>
      <c r="I1425" t="s">
        <v>93</v>
      </c>
      <c r="J1425">
        <v>1</v>
      </c>
      <c r="K1425">
        <v>22.21</v>
      </c>
      <c r="L1425">
        <v>24</v>
      </c>
      <c r="M1425">
        <v>3</v>
      </c>
      <c r="N1425">
        <v>24</v>
      </c>
      <c r="O1425" t="s">
        <v>434</v>
      </c>
      <c r="P1425">
        <v>1185</v>
      </c>
    </row>
    <row r="1426" spans="1:16" x14ac:dyDescent="0.25">
      <c r="A1426" t="s">
        <v>314</v>
      </c>
      <c r="B1426" t="s">
        <v>319</v>
      </c>
      <c r="C1426">
        <v>14</v>
      </c>
      <c r="D1426">
        <v>5</v>
      </c>
      <c r="E1426" t="s">
        <v>421</v>
      </c>
      <c r="F1426">
        <v>3</v>
      </c>
      <c r="G1426">
        <v>127</v>
      </c>
      <c r="H1426">
        <v>1200</v>
      </c>
      <c r="I1426" t="s">
        <v>93</v>
      </c>
      <c r="J1426">
        <v>1</v>
      </c>
      <c r="K1426">
        <v>10.11</v>
      </c>
      <c r="L1426">
        <v>25</v>
      </c>
      <c r="M1426">
        <v>2</v>
      </c>
      <c r="N1426">
        <v>24</v>
      </c>
      <c r="O1426" t="s">
        <v>539</v>
      </c>
      <c r="P1426">
        <v>1198</v>
      </c>
    </row>
    <row r="1427" spans="1:16" x14ac:dyDescent="0.25">
      <c r="A1427" t="s">
        <v>314</v>
      </c>
      <c r="B1427" t="s">
        <v>319</v>
      </c>
      <c r="C1427">
        <v>16</v>
      </c>
      <c r="D1427">
        <v>3</v>
      </c>
      <c r="E1427" t="s">
        <v>420</v>
      </c>
      <c r="F1427">
        <v>2</v>
      </c>
      <c r="G1427">
        <v>126</v>
      </c>
      <c r="H1427">
        <v>1200</v>
      </c>
      <c r="I1427" t="s">
        <v>93</v>
      </c>
      <c r="J1427">
        <v>1</v>
      </c>
      <c r="K1427">
        <v>10.15</v>
      </c>
      <c r="L1427">
        <v>12</v>
      </c>
      <c r="M1427">
        <v>2</v>
      </c>
      <c r="N1427">
        <v>24</v>
      </c>
      <c r="O1427" t="s">
        <v>434</v>
      </c>
      <c r="P1427">
        <v>1199</v>
      </c>
    </row>
    <row r="1428" spans="1:16" x14ac:dyDescent="0.25">
      <c r="A1428" t="s">
        <v>314</v>
      </c>
      <c r="B1428" t="s">
        <v>319</v>
      </c>
      <c r="C1428">
        <v>10</v>
      </c>
      <c r="D1428">
        <v>12</v>
      </c>
      <c r="E1428" t="s">
        <v>420</v>
      </c>
      <c r="F1428">
        <v>13</v>
      </c>
      <c r="G1428">
        <v>129</v>
      </c>
      <c r="H1428">
        <v>1200</v>
      </c>
      <c r="I1428" t="s">
        <v>34</v>
      </c>
      <c r="J1428">
        <v>1</v>
      </c>
      <c r="K1428">
        <v>11.72</v>
      </c>
      <c r="L1428">
        <v>1</v>
      </c>
      <c r="M1428">
        <v>1</v>
      </c>
      <c r="N1428">
        <v>24</v>
      </c>
      <c r="O1428" t="s">
        <v>434</v>
      </c>
      <c r="P1428">
        <v>1200</v>
      </c>
    </row>
    <row r="1429" spans="1:16" x14ac:dyDescent="0.25">
      <c r="A1429" t="s">
        <v>314</v>
      </c>
      <c r="B1429" t="s">
        <v>319</v>
      </c>
      <c r="C1429">
        <v>124</v>
      </c>
      <c r="D1429">
        <v>4</v>
      </c>
      <c r="E1429" t="s">
        <v>423</v>
      </c>
      <c r="F1429">
        <v>14</v>
      </c>
      <c r="G1429">
        <v>128</v>
      </c>
      <c r="H1429">
        <v>1200</v>
      </c>
      <c r="I1429" t="s">
        <v>34</v>
      </c>
      <c r="J1429">
        <v>1</v>
      </c>
      <c r="K1429">
        <v>10.54</v>
      </c>
      <c r="L1429">
        <v>10</v>
      </c>
      <c r="M1429">
        <v>12</v>
      </c>
      <c r="N1429">
        <v>23</v>
      </c>
      <c r="O1429" t="s">
        <v>434</v>
      </c>
      <c r="P1429">
        <v>1205</v>
      </c>
    </row>
    <row r="1430" spans="1:16" x14ac:dyDescent="0.25">
      <c r="A1430" t="s">
        <v>314</v>
      </c>
      <c r="B1430" t="s">
        <v>323</v>
      </c>
      <c r="C1430">
        <v>6.7</v>
      </c>
      <c r="D1430">
        <v>5</v>
      </c>
      <c r="E1430" t="s">
        <v>421</v>
      </c>
      <c r="F1430">
        <v>4</v>
      </c>
      <c r="G1430">
        <v>133</v>
      </c>
      <c r="H1430">
        <v>1200</v>
      </c>
      <c r="I1430" t="s">
        <v>13</v>
      </c>
      <c r="J1430">
        <v>1</v>
      </c>
      <c r="K1430">
        <v>9.98</v>
      </c>
      <c r="L1430">
        <v>5</v>
      </c>
      <c r="M1430">
        <v>3</v>
      </c>
      <c r="N1430">
        <v>25</v>
      </c>
      <c r="O1430" t="s">
        <v>445</v>
      </c>
      <c r="P1430">
        <v>1062</v>
      </c>
    </row>
    <row r="1431" spans="1:16" x14ac:dyDescent="0.25">
      <c r="A1431" t="s">
        <v>314</v>
      </c>
      <c r="B1431" t="s">
        <v>323</v>
      </c>
      <c r="C1431">
        <v>5.5</v>
      </c>
      <c r="D1431">
        <v>8</v>
      </c>
      <c r="E1431" t="s">
        <v>421</v>
      </c>
      <c r="F1431">
        <v>3</v>
      </c>
      <c r="G1431">
        <v>134</v>
      </c>
      <c r="H1431">
        <v>1200</v>
      </c>
      <c r="I1431" t="s">
        <v>93</v>
      </c>
      <c r="J1431">
        <v>1</v>
      </c>
      <c r="K1431">
        <v>10.7</v>
      </c>
      <c r="L1431">
        <v>20</v>
      </c>
      <c r="M1431">
        <v>11</v>
      </c>
      <c r="N1431">
        <v>24</v>
      </c>
      <c r="O1431" t="s">
        <v>461</v>
      </c>
      <c r="P1431">
        <v>1075</v>
      </c>
    </row>
    <row r="1432" spans="1:16" x14ac:dyDescent="0.25">
      <c r="A1432" t="s">
        <v>314</v>
      </c>
      <c r="B1432" t="s">
        <v>323</v>
      </c>
      <c r="C1432">
        <v>42</v>
      </c>
      <c r="D1432">
        <v>1</v>
      </c>
      <c r="E1432" t="s">
        <v>422</v>
      </c>
      <c r="F1432">
        <v>8</v>
      </c>
      <c r="G1432">
        <v>123</v>
      </c>
      <c r="H1432">
        <v>1200</v>
      </c>
      <c r="I1432" t="s">
        <v>93</v>
      </c>
      <c r="J1432">
        <v>1</v>
      </c>
      <c r="K1432">
        <v>9.7899999999999991</v>
      </c>
      <c r="L1432">
        <v>27</v>
      </c>
      <c r="M1432">
        <v>10</v>
      </c>
      <c r="N1432">
        <v>24</v>
      </c>
      <c r="O1432" t="s">
        <v>461</v>
      </c>
      <c r="P1432">
        <v>1071</v>
      </c>
    </row>
    <row r="1433" spans="1:16" x14ac:dyDescent="0.25">
      <c r="A1433" t="s">
        <v>314</v>
      </c>
      <c r="B1433" t="s">
        <v>325</v>
      </c>
      <c r="C1433">
        <v>6.5</v>
      </c>
      <c r="D1433">
        <v>2</v>
      </c>
      <c r="E1433" t="s">
        <v>421</v>
      </c>
      <c r="F1433">
        <v>2</v>
      </c>
      <c r="G1433">
        <v>128</v>
      </c>
      <c r="H1433">
        <v>1200</v>
      </c>
      <c r="I1433" t="s">
        <v>29</v>
      </c>
      <c r="J1433">
        <v>1</v>
      </c>
      <c r="K1433">
        <v>9.6199999999999992</v>
      </c>
      <c r="L1433">
        <v>9</v>
      </c>
      <c r="M1433">
        <v>7</v>
      </c>
      <c r="N1433">
        <v>25</v>
      </c>
      <c r="O1433" t="s">
        <v>450</v>
      </c>
      <c r="P1433">
        <v>1143</v>
      </c>
    </row>
    <row r="1434" spans="1:16" x14ac:dyDescent="0.25">
      <c r="A1434" t="s">
        <v>314</v>
      </c>
      <c r="B1434" t="s">
        <v>325</v>
      </c>
      <c r="C1434">
        <v>11</v>
      </c>
      <c r="D1434">
        <v>1</v>
      </c>
      <c r="E1434" t="s">
        <v>421</v>
      </c>
      <c r="F1434">
        <v>9</v>
      </c>
      <c r="G1434">
        <v>121</v>
      </c>
      <c r="H1434">
        <v>1200</v>
      </c>
      <c r="I1434" t="s">
        <v>53</v>
      </c>
      <c r="J1434">
        <v>1</v>
      </c>
      <c r="K1434">
        <v>9.7100000000000009</v>
      </c>
      <c r="L1434">
        <v>28</v>
      </c>
      <c r="M1434">
        <v>5</v>
      </c>
      <c r="N1434">
        <v>25</v>
      </c>
      <c r="O1434" t="s">
        <v>445</v>
      </c>
      <c r="P1434">
        <v>1124</v>
      </c>
    </row>
    <row r="1435" spans="1:16" x14ac:dyDescent="0.25">
      <c r="A1435" t="s">
        <v>314</v>
      </c>
      <c r="B1435" t="s">
        <v>325</v>
      </c>
      <c r="C1435">
        <v>8.9</v>
      </c>
      <c r="D1435">
        <v>11</v>
      </c>
      <c r="E1435" t="s">
        <v>421</v>
      </c>
      <c r="F1435">
        <v>4</v>
      </c>
      <c r="G1435">
        <v>123</v>
      </c>
      <c r="H1435">
        <v>1200</v>
      </c>
      <c r="I1435" t="s">
        <v>29</v>
      </c>
      <c r="J1435">
        <v>1</v>
      </c>
      <c r="K1435">
        <v>10</v>
      </c>
      <c r="L1435">
        <v>6</v>
      </c>
      <c r="M1435">
        <v>4</v>
      </c>
      <c r="N1435">
        <v>25</v>
      </c>
      <c r="O1435" t="s">
        <v>506</v>
      </c>
      <c r="P1435">
        <v>1115</v>
      </c>
    </row>
    <row r="1436" spans="1:16" x14ac:dyDescent="0.25">
      <c r="A1436" t="s">
        <v>314</v>
      </c>
      <c r="B1436" t="s">
        <v>325</v>
      </c>
      <c r="C1436">
        <v>8.1</v>
      </c>
      <c r="D1436">
        <v>7</v>
      </c>
      <c r="E1436" t="s">
        <v>420</v>
      </c>
      <c r="F1436">
        <v>3</v>
      </c>
      <c r="G1436">
        <v>127</v>
      </c>
      <c r="H1436">
        <v>1400</v>
      </c>
      <c r="I1436" t="s">
        <v>29</v>
      </c>
      <c r="J1436">
        <v>1</v>
      </c>
      <c r="K1436">
        <v>22.18</v>
      </c>
      <c r="L1436">
        <v>9</v>
      </c>
      <c r="M1436">
        <v>3</v>
      </c>
      <c r="N1436">
        <v>25</v>
      </c>
      <c r="O1436" t="s">
        <v>429</v>
      </c>
      <c r="P1436">
        <v>1117</v>
      </c>
    </row>
    <row r="1437" spans="1:16" x14ac:dyDescent="0.25">
      <c r="A1437" t="s">
        <v>314</v>
      </c>
      <c r="B1437" t="s">
        <v>325</v>
      </c>
      <c r="C1437">
        <v>6.4</v>
      </c>
      <c r="D1437">
        <v>10</v>
      </c>
      <c r="E1437" t="s">
        <v>420</v>
      </c>
      <c r="F1437">
        <v>8</v>
      </c>
      <c r="G1437">
        <v>129</v>
      </c>
      <c r="H1437">
        <v>1400</v>
      </c>
      <c r="I1437" t="s">
        <v>13</v>
      </c>
      <c r="J1437">
        <v>1</v>
      </c>
      <c r="K1437">
        <v>22.24</v>
      </c>
      <c r="L1437">
        <v>9</v>
      </c>
      <c r="M1437">
        <v>2</v>
      </c>
      <c r="N1437">
        <v>25</v>
      </c>
      <c r="O1437" t="s">
        <v>429</v>
      </c>
      <c r="P1437">
        <v>1119</v>
      </c>
    </row>
    <row r="1438" spans="1:16" x14ac:dyDescent="0.25">
      <c r="A1438" t="s">
        <v>314</v>
      </c>
      <c r="B1438" t="s">
        <v>325</v>
      </c>
      <c r="C1438">
        <v>8.6</v>
      </c>
      <c r="D1438">
        <v>5</v>
      </c>
      <c r="E1438" t="s">
        <v>420</v>
      </c>
      <c r="F1438">
        <v>13</v>
      </c>
      <c r="G1438">
        <v>129</v>
      </c>
      <c r="H1438">
        <v>1400</v>
      </c>
      <c r="I1438" t="s">
        <v>393</v>
      </c>
      <c r="J1438">
        <v>1</v>
      </c>
      <c r="K1438">
        <v>21.88</v>
      </c>
      <c r="L1438">
        <v>19</v>
      </c>
      <c r="M1438">
        <v>1</v>
      </c>
      <c r="N1438">
        <v>25</v>
      </c>
      <c r="O1438" t="s">
        <v>434</v>
      </c>
      <c r="P1438">
        <v>1134</v>
      </c>
    </row>
    <row r="1439" spans="1:16" x14ac:dyDescent="0.25">
      <c r="A1439" t="s">
        <v>314</v>
      </c>
      <c r="B1439" t="s">
        <v>325</v>
      </c>
      <c r="C1439">
        <v>4.7</v>
      </c>
      <c r="D1439">
        <v>7</v>
      </c>
      <c r="E1439" t="s">
        <v>420</v>
      </c>
      <c r="F1439">
        <v>1</v>
      </c>
      <c r="G1439">
        <v>134</v>
      </c>
      <c r="H1439">
        <v>1650</v>
      </c>
      <c r="I1439" t="s">
        <v>84</v>
      </c>
      <c r="J1439">
        <v>1</v>
      </c>
      <c r="K1439">
        <v>40.01</v>
      </c>
      <c r="L1439">
        <v>26</v>
      </c>
      <c r="M1439">
        <v>12</v>
      </c>
      <c r="N1439">
        <v>24</v>
      </c>
      <c r="O1439" t="s">
        <v>445</v>
      </c>
      <c r="P1439">
        <v>1131</v>
      </c>
    </row>
    <row r="1440" spans="1:16" x14ac:dyDescent="0.25">
      <c r="A1440" t="s">
        <v>314</v>
      </c>
      <c r="B1440" t="s">
        <v>325</v>
      </c>
      <c r="C1440">
        <v>12</v>
      </c>
      <c r="D1440">
        <v>4</v>
      </c>
      <c r="E1440" t="s">
        <v>421</v>
      </c>
      <c r="F1440">
        <v>9</v>
      </c>
      <c r="G1440">
        <v>135</v>
      </c>
      <c r="H1440">
        <v>1400</v>
      </c>
      <c r="I1440" t="s">
        <v>13</v>
      </c>
      <c r="J1440">
        <v>1</v>
      </c>
      <c r="K1440">
        <v>21.78</v>
      </c>
      <c r="L1440">
        <v>1</v>
      </c>
      <c r="M1440">
        <v>12</v>
      </c>
      <c r="N1440">
        <v>24</v>
      </c>
      <c r="O1440" t="s">
        <v>441</v>
      </c>
      <c r="P1440">
        <v>1125</v>
      </c>
    </row>
    <row r="1441" spans="1:16" x14ac:dyDescent="0.25">
      <c r="A1441" t="s">
        <v>314</v>
      </c>
      <c r="B1441" t="s">
        <v>325</v>
      </c>
      <c r="C1441">
        <v>4.7</v>
      </c>
      <c r="D1441">
        <v>4</v>
      </c>
      <c r="E1441" t="s">
        <v>420</v>
      </c>
      <c r="F1441">
        <v>7</v>
      </c>
      <c r="G1441">
        <v>133</v>
      </c>
      <c r="H1441">
        <v>1400</v>
      </c>
      <c r="I1441" t="s">
        <v>13</v>
      </c>
      <c r="J1441">
        <v>1</v>
      </c>
      <c r="K1441">
        <v>21.86</v>
      </c>
      <c r="L1441">
        <v>17</v>
      </c>
      <c r="M1441">
        <v>11</v>
      </c>
      <c r="N1441">
        <v>24</v>
      </c>
      <c r="O1441" t="s">
        <v>506</v>
      </c>
      <c r="P1441">
        <v>1134</v>
      </c>
    </row>
    <row r="1442" spans="1:16" x14ac:dyDescent="0.25">
      <c r="A1442" t="s">
        <v>314</v>
      </c>
      <c r="B1442" t="s">
        <v>325</v>
      </c>
      <c r="C1442">
        <v>6.9</v>
      </c>
      <c r="D1442">
        <v>3</v>
      </c>
      <c r="E1442" t="s">
        <v>422</v>
      </c>
      <c r="F1442">
        <v>11</v>
      </c>
      <c r="G1442">
        <v>129</v>
      </c>
      <c r="H1442">
        <v>1400</v>
      </c>
      <c r="I1442" t="s">
        <v>53</v>
      </c>
      <c r="J1442">
        <v>1</v>
      </c>
      <c r="K1442">
        <v>21.82</v>
      </c>
      <c r="L1442">
        <v>13</v>
      </c>
      <c r="M1442">
        <v>10</v>
      </c>
      <c r="N1442">
        <v>24</v>
      </c>
      <c r="O1442" t="s">
        <v>539</v>
      </c>
      <c r="P1442">
        <v>1127</v>
      </c>
    </row>
    <row r="1443" spans="1:16" x14ac:dyDescent="0.25">
      <c r="A1443" t="s">
        <v>314</v>
      </c>
      <c r="B1443" t="s">
        <v>325</v>
      </c>
      <c r="C1443">
        <v>6.2</v>
      </c>
      <c r="D1443">
        <v>4</v>
      </c>
      <c r="E1443" t="s">
        <v>421</v>
      </c>
      <c r="F1443">
        <v>2</v>
      </c>
      <c r="G1443">
        <v>131</v>
      </c>
      <c r="H1443">
        <v>1200</v>
      </c>
      <c r="I1443" t="s">
        <v>84</v>
      </c>
      <c r="J1443">
        <v>1</v>
      </c>
      <c r="K1443">
        <v>9.9</v>
      </c>
      <c r="L1443">
        <v>1</v>
      </c>
      <c r="M1443">
        <v>10</v>
      </c>
      <c r="N1443">
        <v>24</v>
      </c>
      <c r="O1443" t="s">
        <v>441</v>
      </c>
      <c r="P1443">
        <v>1135</v>
      </c>
    </row>
    <row r="1444" spans="1:16" x14ac:dyDescent="0.25">
      <c r="A1444" t="s">
        <v>314</v>
      </c>
      <c r="B1444" t="s">
        <v>325</v>
      </c>
      <c r="C1444">
        <v>15</v>
      </c>
      <c r="D1444">
        <v>3</v>
      </c>
      <c r="E1444" t="s">
        <v>421</v>
      </c>
      <c r="F1444">
        <v>3</v>
      </c>
      <c r="G1444">
        <v>131</v>
      </c>
      <c r="H1444">
        <v>1400</v>
      </c>
      <c r="I1444" t="s">
        <v>84</v>
      </c>
      <c r="J1444">
        <v>1</v>
      </c>
      <c r="K1444">
        <v>21.24</v>
      </c>
      <c r="L1444">
        <v>6</v>
      </c>
      <c r="M1444">
        <v>7</v>
      </c>
      <c r="N1444">
        <v>24</v>
      </c>
      <c r="O1444" t="s">
        <v>429</v>
      </c>
      <c r="P1444">
        <v>1122</v>
      </c>
    </row>
    <row r="1445" spans="1:16" x14ac:dyDescent="0.25">
      <c r="A1445" t="s">
        <v>314</v>
      </c>
      <c r="B1445" t="s">
        <v>325</v>
      </c>
      <c r="C1445">
        <v>7.9</v>
      </c>
      <c r="D1445">
        <v>2</v>
      </c>
      <c r="E1445" t="s">
        <v>420</v>
      </c>
      <c r="F1445">
        <v>9</v>
      </c>
      <c r="G1445">
        <v>129</v>
      </c>
      <c r="H1445">
        <v>1200</v>
      </c>
      <c r="I1445" t="s">
        <v>84</v>
      </c>
      <c r="J1445">
        <v>1</v>
      </c>
      <c r="K1445">
        <v>11.38</v>
      </c>
      <c r="L1445">
        <v>15</v>
      </c>
      <c r="M1445">
        <v>6</v>
      </c>
      <c r="N1445">
        <v>24</v>
      </c>
      <c r="O1445" t="s">
        <v>441</v>
      </c>
      <c r="P1445">
        <v>1121</v>
      </c>
    </row>
    <row r="1446" spans="1:16" x14ac:dyDescent="0.25">
      <c r="A1446" t="s">
        <v>314</v>
      </c>
      <c r="B1446" t="s">
        <v>325</v>
      </c>
      <c r="C1446">
        <v>8.3000000000000007</v>
      </c>
      <c r="D1446">
        <v>1</v>
      </c>
      <c r="E1446" t="s">
        <v>420</v>
      </c>
      <c r="F1446">
        <v>11</v>
      </c>
      <c r="G1446">
        <v>126</v>
      </c>
      <c r="H1446">
        <v>1200</v>
      </c>
      <c r="I1446" t="s">
        <v>84</v>
      </c>
      <c r="J1446">
        <v>1</v>
      </c>
      <c r="K1446">
        <v>9.5500000000000007</v>
      </c>
      <c r="L1446">
        <v>11</v>
      </c>
      <c r="M1446">
        <v>5</v>
      </c>
      <c r="N1446">
        <v>24</v>
      </c>
      <c r="O1446" t="s">
        <v>429</v>
      </c>
      <c r="P1446">
        <v>1124</v>
      </c>
    </row>
    <row r="1447" spans="1:16" x14ac:dyDescent="0.25">
      <c r="A1447" t="s">
        <v>314</v>
      </c>
      <c r="B1447" t="s">
        <v>325</v>
      </c>
      <c r="C1447">
        <v>9.4</v>
      </c>
      <c r="D1447">
        <v>5</v>
      </c>
      <c r="E1447" t="s">
        <v>421</v>
      </c>
      <c r="F1447">
        <v>2</v>
      </c>
      <c r="G1447">
        <v>126</v>
      </c>
      <c r="H1447">
        <v>1200</v>
      </c>
      <c r="I1447" t="s">
        <v>116</v>
      </c>
      <c r="J1447">
        <v>1</v>
      </c>
      <c r="K1447">
        <v>10.39</v>
      </c>
      <c r="L1447">
        <v>28</v>
      </c>
      <c r="M1447">
        <v>4</v>
      </c>
      <c r="N1447">
        <v>24</v>
      </c>
      <c r="O1447" t="s">
        <v>434</v>
      </c>
      <c r="P1447">
        <v>1135</v>
      </c>
    </row>
    <row r="1448" spans="1:16" x14ac:dyDescent="0.25">
      <c r="A1448" t="s">
        <v>314</v>
      </c>
      <c r="B1448" t="s">
        <v>325</v>
      </c>
      <c r="C1448">
        <v>5.4</v>
      </c>
      <c r="D1448">
        <v>2</v>
      </c>
      <c r="E1448" t="s">
        <v>420</v>
      </c>
      <c r="F1448">
        <v>1</v>
      </c>
      <c r="G1448">
        <v>125</v>
      </c>
      <c r="H1448">
        <v>1200</v>
      </c>
      <c r="I1448" t="s">
        <v>116</v>
      </c>
      <c r="J1448">
        <v>1</v>
      </c>
      <c r="K1448">
        <v>9.15</v>
      </c>
      <c r="L1448">
        <v>7</v>
      </c>
      <c r="M1448">
        <v>4</v>
      </c>
      <c r="N1448">
        <v>24</v>
      </c>
      <c r="O1448" t="s">
        <v>506</v>
      </c>
      <c r="P1448">
        <v>1140</v>
      </c>
    </row>
    <row r="1449" spans="1:16" x14ac:dyDescent="0.25">
      <c r="A1449" t="s">
        <v>314</v>
      </c>
      <c r="B1449" t="s">
        <v>325</v>
      </c>
      <c r="C1449">
        <v>12</v>
      </c>
      <c r="D1449">
        <v>4</v>
      </c>
      <c r="E1449" t="s">
        <v>422</v>
      </c>
      <c r="F1449">
        <v>13</v>
      </c>
      <c r="G1449">
        <v>122</v>
      </c>
      <c r="H1449">
        <v>1000</v>
      </c>
      <c r="I1449" t="s">
        <v>116</v>
      </c>
      <c r="J1449">
        <v>0</v>
      </c>
      <c r="K1449">
        <v>57.12</v>
      </c>
      <c r="L1449">
        <v>10</v>
      </c>
      <c r="M1449">
        <v>3</v>
      </c>
      <c r="N1449">
        <v>24</v>
      </c>
      <c r="O1449" t="s">
        <v>429</v>
      </c>
      <c r="P1449">
        <v>1144</v>
      </c>
    </row>
    <row r="1450" spans="1:16" x14ac:dyDescent="0.25">
      <c r="A1450" t="s">
        <v>314</v>
      </c>
      <c r="B1450" t="s">
        <v>328</v>
      </c>
      <c r="C1450">
        <v>4.9000000000000004</v>
      </c>
      <c r="D1450">
        <v>11</v>
      </c>
      <c r="E1450" t="s">
        <v>420</v>
      </c>
      <c r="F1450">
        <v>1</v>
      </c>
      <c r="G1450">
        <v>127</v>
      </c>
      <c r="H1450">
        <v>1200</v>
      </c>
      <c r="I1450" t="s">
        <v>63</v>
      </c>
      <c r="J1450">
        <v>1</v>
      </c>
      <c r="K1450">
        <v>10.72</v>
      </c>
      <c r="L1450">
        <v>10</v>
      </c>
      <c r="M1450">
        <v>9</v>
      </c>
      <c r="N1450">
        <v>25</v>
      </c>
      <c r="O1450" t="s">
        <v>450</v>
      </c>
      <c r="P1450">
        <v>1143</v>
      </c>
    </row>
    <row r="1451" spans="1:16" x14ac:dyDescent="0.25">
      <c r="A1451" t="s">
        <v>314</v>
      </c>
      <c r="B1451" t="s">
        <v>328</v>
      </c>
      <c r="C1451">
        <v>8.8000000000000007</v>
      </c>
      <c r="D1451">
        <v>1</v>
      </c>
      <c r="E1451" t="s">
        <v>422</v>
      </c>
      <c r="F1451">
        <v>12</v>
      </c>
      <c r="G1451">
        <v>121</v>
      </c>
      <c r="H1451">
        <v>1200</v>
      </c>
      <c r="I1451" t="s">
        <v>63</v>
      </c>
      <c r="J1451">
        <v>1</v>
      </c>
      <c r="K1451">
        <v>9.42</v>
      </c>
      <c r="L1451">
        <v>9</v>
      </c>
      <c r="M1451">
        <v>7</v>
      </c>
      <c r="N1451">
        <v>25</v>
      </c>
      <c r="O1451" t="s">
        <v>450</v>
      </c>
      <c r="P1451">
        <v>1164</v>
      </c>
    </row>
    <row r="1452" spans="1:16" x14ac:dyDescent="0.25">
      <c r="A1452" t="s">
        <v>314</v>
      </c>
      <c r="B1452" t="s">
        <v>328</v>
      </c>
      <c r="C1452">
        <v>9.1</v>
      </c>
      <c r="D1452">
        <v>2</v>
      </c>
      <c r="E1452" t="s">
        <v>422</v>
      </c>
      <c r="F1452">
        <v>8</v>
      </c>
      <c r="G1452">
        <v>117</v>
      </c>
      <c r="H1452">
        <v>1200</v>
      </c>
      <c r="I1452" t="s">
        <v>63</v>
      </c>
      <c r="J1452">
        <v>1</v>
      </c>
      <c r="K1452">
        <v>9.5</v>
      </c>
      <c r="L1452">
        <v>11</v>
      </c>
      <c r="M1452">
        <v>6</v>
      </c>
      <c r="N1452">
        <v>25</v>
      </c>
      <c r="O1452" t="s">
        <v>455</v>
      </c>
      <c r="P1452">
        <v>1162</v>
      </c>
    </row>
    <row r="1453" spans="1:16" x14ac:dyDescent="0.25">
      <c r="A1453" t="s">
        <v>314</v>
      </c>
      <c r="B1453" t="s">
        <v>328</v>
      </c>
      <c r="C1453">
        <v>7.6</v>
      </c>
      <c r="D1453">
        <v>3</v>
      </c>
      <c r="E1453" t="s">
        <v>421</v>
      </c>
      <c r="F1453">
        <v>6</v>
      </c>
      <c r="G1453">
        <v>118</v>
      </c>
      <c r="H1453">
        <v>1200</v>
      </c>
      <c r="I1453" t="s">
        <v>63</v>
      </c>
      <c r="J1453">
        <v>1</v>
      </c>
      <c r="K1453">
        <v>9.19</v>
      </c>
      <c r="L1453">
        <v>21</v>
      </c>
      <c r="M1453">
        <v>5</v>
      </c>
      <c r="N1453">
        <v>25</v>
      </c>
      <c r="O1453" t="s">
        <v>461</v>
      </c>
      <c r="P1453">
        <v>1164</v>
      </c>
    </row>
    <row r="1454" spans="1:16" x14ac:dyDescent="0.25">
      <c r="A1454" t="s">
        <v>314</v>
      </c>
      <c r="B1454" t="s">
        <v>328</v>
      </c>
      <c r="C1454">
        <v>16</v>
      </c>
      <c r="D1454">
        <v>3</v>
      </c>
      <c r="E1454" t="s">
        <v>421</v>
      </c>
      <c r="F1454">
        <v>9</v>
      </c>
      <c r="G1454">
        <v>116</v>
      </c>
      <c r="H1454">
        <v>1200</v>
      </c>
      <c r="I1454" t="s">
        <v>63</v>
      </c>
      <c r="J1454">
        <v>1</v>
      </c>
      <c r="K1454">
        <v>9.48</v>
      </c>
      <c r="L1454">
        <v>30</v>
      </c>
      <c r="M1454">
        <v>4</v>
      </c>
      <c r="N1454">
        <v>25</v>
      </c>
      <c r="O1454" t="s">
        <v>445</v>
      </c>
      <c r="P1454">
        <v>1154</v>
      </c>
    </row>
    <row r="1455" spans="1:16" x14ac:dyDescent="0.25">
      <c r="A1455" t="s">
        <v>314</v>
      </c>
      <c r="B1455" t="s">
        <v>328</v>
      </c>
      <c r="C1455">
        <v>4.5</v>
      </c>
      <c r="D1455">
        <v>1</v>
      </c>
      <c r="E1455" t="s">
        <v>420</v>
      </c>
      <c r="F1455">
        <v>2</v>
      </c>
      <c r="G1455">
        <v>129</v>
      </c>
      <c r="H1455">
        <v>1200</v>
      </c>
      <c r="I1455" t="s">
        <v>63</v>
      </c>
      <c r="J1455">
        <v>1</v>
      </c>
      <c r="K1455">
        <v>9.86</v>
      </c>
      <c r="L1455">
        <v>9</v>
      </c>
      <c r="M1455">
        <v>4</v>
      </c>
      <c r="N1455">
        <v>25</v>
      </c>
      <c r="O1455" t="s">
        <v>450</v>
      </c>
      <c r="P1455">
        <v>1149</v>
      </c>
    </row>
    <row r="1456" spans="1:16" x14ac:dyDescent="0.25">
      <c r="A1456" t="s">
        <v>314</v>
      </c>
      <c r="B1456" t="s">
        <v>328</v>
      </c>
      <c r="C1456">
        <v>13</v>
      </c>
      <c r="D1456">
        <v>4</v>
      </c>
      <c r="E1456" t="s">
        <v>420</v>
      </c>
      <c r="F1456">
        <v>6</v>
      </c>
      <c r="G1456">
        <v>129</v>
      </c>
      <c r="H1456">
        <v>1200</v>
      </c>
      <c r="I1456" t="s">
        <v>389</v>
      </c>
      <c r="J1456">
        <v>1</v>
      </c>
      <c r="K1456">
        <v>9.93</v>
      </c>
      <c r="L1456">
        <v>19</v>
      </c>
      <c r="M1456">
        <v>3</v>
      </c>
      <c r="N1456">
        <v>25</v>
      </c>
      <c r="O1456" t="s">
        <v>455</v>
      </c>
      <c r="P1456">
        <v>1143</v>
      </c>
    </row>
    <row r="1457" spans="1:16" x14ac:dyDescent="0.25">
      <c r="A1457" t="s">
        <v>314</v>
      </c>
      <c r="B1457" t="s">
        <v>328</v>
      </c>
      <c r="C1457">
        <v>70</v>
      </c>
      <c r="D1457">
        <v>7</v>
      </c>
      <c r="E1457" t="s">
        <v>422</v>
      </c>
      <c r="F1457">
        <v>5</v>
      </c>
      <c r="G1457">
        <v>130</v>
      </c>
      <c r="H1457">
        <v>1650</v>
      </c>
      <c r="I1457" t="s">
        <v>389</v>
      </c>
      <c r="J1457">
        <v>1</v>
      </c>
      <c r="K1457">
        <v>42.27</v>
      </c>
      <c r="L1457">
        <v>12</v>
      </c>
      <c r="M1457">
        <v>2</v>
      </c>
      <c r="N1457">
        <v>25</v>
      </c>
      <c r="O1457" t="s">
        <v>467</v>
      </c>
      <c r="P1457">
        <v>1154</v>
      </c>
    </row>
    <row r="1458" spans="1:16" x14ac:dyDescent="0.25">
      <c r="A1458" t="s">
        <v>314</v>
      </c>
      <c r="B1458" t="s">
        <v>328</v>
      </c>
      <c r="C1458">
        <v>63</v>
      </c>
      <c r="D1458">
        <v>11</v>
      </c>
      <c r="E1458" t="s">
        <v>423</v>
      </c>
      <c r="F1458">
        <v>9</v>
      </c>
      <c r="G1458">
        <v>132</v>
      </c>
      <c r="H1458">
        <v>1200</v>
      </c>
      <c r="I1458" t="s">
        <v>53</v>
      </c>
      <c r="J1458">
        <v>1</v>
      </c>
      <c r="K1458">
        <v>10.95</v>
      </c>
      <c r="L1458">
        <v>22</v>
      </c>
      <c r="M1458">
        <v>1</v>
      </c>
      <c r="N1458">
        <v>25</v>
      </c>
      <c r="O1458" t="s">
        <v>461</v>
      </c>
      <c r="P1458">
        <v>1153</v>
      </c>
    </row>
    <row r="1459" spans="1:16" x14ac:dyDescent="0.25">
      <c r="A1459" t="s">
        <v>314</v>
      </c>
      <c r="B1459" t="s">
        <v>328</v>
      </c>
      <c r="C1459">
        <v>27</v>
      </c>
      <c r="D1459">
        <v>11</v>
      </c>
      <c r="E1459" t="s">
        <v>421</v>
      </c>
      <c r="F1459">
        <v>11</v>
      </c>
      <c r="G1459">
        <v>133</v>
      </c>
      <c r="H1459">
        <v>1200</v>
      </c>
      <c r="I1459" t="s">
        <v>471</v>
      </c>
      <c r="J1459">
        <v>1</v>
      </c>
      <c r="K1459">
        <v>10.88</v>
      </c>
      <c r="L1459">
        <v>29</v>
      </c>
      <c r="M1459">
        <v>12</v>
      </c>
      <c r="N1459">
        <v>24</v>
      </c>
      <c r="O1459" t="s">
        <v>467</v>
      </c>
      <c r="P1459">
        <v>1146</v>
      </c>
    </row>
    <row r="1460" spans="1:16" x14ac:dyDescent="0.25">
      <c r="A1460" t="s">
        <v>314</v>
      </c>
      <c r="B1460" t="s">
        <v>328</v>
      </c>
      <c r="C1460">
        <v>51</v>
      </c>
      <c r="D1460">
        <v>10</v>
      </c>
      <c r="E1460" t="s">
        <v>421</v>
      </c>
      <c r="F1460">
        <v>8</v>
      </c>
      <c r="G1460">
        <v>116</v>
      </c>
      <c r="H1460">
        <v>1400</v>
      </c>
      <c r="I1460" t="s">
        <v>389</v>
      </c>
      <c r="J1460">
        <v>1</v>
      </c>
      <c r="K1460">
        <v>22.53</v>
      </c>
      <c r="L1460">
        <v>15</v>
      </c>
      <c r="M1460">
        <v>12</v>
      </c>
      <c r="N1460">
        <v>24</v>
      </c>
      <c r="O1460" t="s">
        <v>441</v>
      </c>
      <c r="P1460">
        <v>1148</v>
      </c>
    </row>
    <row r="1461" spans="1:16" x14ac:dyDescent="0.25">
      <c r="A1461" t="s">
        <v>314</v>
      </c>
      <c r="B1461" t="s">
        <v>328</v>
      </c>
      <c r="C1461">
        <v>63</v>
      </c>
      <c r="D1461">
        <v>7</v>
      </c>
      <c r="E1461" t="s">
        <v>422</v>
      </c>
      <c r="F1461">
        <v>5</v>
      </c>
      <c r="G1461">
        <v>123</v>
      </c>
      <c r="H1461">
        <v>1200</v>
      </c>
      <c r="I1461" t="s">
        <v>389</v>
      </c>
      <c r="J1461">
        <v>1</v>
      </c>
      <c r="K1461">
        <v>10.61</v>
      </c>
      <c r="L1461">
        <v>20</v>
      </c>
      <c r="M1461">
        <v>11</v>
      </c>
      <c r="N1461">
        <v>24</v>
      </c>
      <c r="O1461" t="s">
        <v>461</v>
      </c>
      <c r="P1461">
        <v>1147</v>
      </c>
    </row>
    <row r="1462" spans="1:16" x14ac:dyDescent="0.25">
      <c r="A1462" t="s">
        <v>314</v>
      </c>
      <c r="B1462" t="s">
        <v>328</v>
      </c>
      <c r="C1462">
        <v>57</v>
      </c>
      <c r="D1462">
        <v>12</v>
      </c>
      <c r="E1462" t="s">
        <v>420</v>
      </c>
      <c r="F1462">
        <v>5</v>
      </c>
      <c r="G1462">
        <v>122</v>
      </c>
      <c r="H1462">
        <v>1400</v>
      </c>
      <c r="I1462" t="s">
        <v>316</v>
      </c>
      <c r="J1462">
        <v>1</v>
      </c>
      <c r="K1462">
        <v>23.05</v>
      </c>
      <c r="L1462">
        <v>3</v>
      </c>
      <c r="M1462">
        <v>11</v>
      </c>
      <c r="N1462">
        <v>24</v>
      </c>
      <c r="O1462" t="s">
        <v>441</v>
      </c>
      <c r="P1462">
        <v>1151</v>
      </c>
    </row>
    <row r="1463" spans="1:16" x14ac:dyDescent="0.25">
      <c r="A1463" t="s">
        <v>314</v>
      </c>
      <c r="B1463" t="s">
        <v>328</v>
      </c>
      <c r="C1463">
        <v>18</v>
      </c>
      <c r="D1463">
        <v>9</v>
      </c>
      <c r="E1463" t="s">
        <v>421</v>
      </c>
      <c r="F1463">
        <v>6</v>
      </c>
      <c r="G1463">
        <v>123</v>
      </c>
      <c r="H1463">
        <v>1200</v>
      </c>
      <c r="I1463" t="s">
        <v>316</v>
      </c>
      <c r="J1463">
        <v>1</v>
      </c>
      <c r="K1463">
        <v>10.98</v>
      </c>
      <c r="L1463">
        <v>9</v>
      </c>
      <c r="M1463">
        <v>10</v>
      </c>
      <c r="N1463">
        <v>24</v>
      </c>
      <c r="O1463" t="s">
        <v>450</v>
      </c>
      <c r="P1463">
        <v>1148</v>
      </c>
    </row>
    <row r="1464" spans="1:16" x14ac:dyDescent="0.25">
      <c r="A1464" t="s">
        <v>314</v>
      </c>
      <c r="B1464" t="s">
        <v>328</v>
      </c>
      <c r="C1464">
        <v>48</v>
      </c>
      <c r="D1464">
        <v>4</v>
      </c>
      <c r="E1464" t="s">
        <v>420</v>
      </c>
      <c r="F1464">
        <v>7</v>
      </c>
      <c r="G1464">
        <v>126</v>
      </c>
      <c r="H1464">
        <v>1200</v>
      </c>
      <c r="I1464" t="s">
        <v>316</v>
      </c>
      <c r="J1464">
        <v>1</v>
      </c>
      <c r="K1464">
        <v>10.199999999999999</v>
      </c>
      <c r="L1464">
        <v>18</v>
      </c>
      <c r="M1464">
        <v>9</v>
      </c>
      <c r="N1464">
        <v>24</v>
      </c>
      <c r="O1464" t="s">
        <v>455</v>
      </c>
      <c r="P1464">
        <v>1146</v>
      </c>
    </row>
    <row r="1465" spans="1:16" x14ac:dyDescent="0.25">
      <c r="A1465" t="s">
        <v>314</v>
      </c>
      <c r="B1465" t="s">
        <v>328</v>
      </c>
      <c r="C1465">
        <v>64</v>
      </c>
      <c r="D1465">
        <v>10</v>
      </c>
      <c r="E1465" t="s">
        <v>421</v>
      </c>
      <c r="F1465">
        <v>2</v>
      </c>
      <c r="G1465">
        <v>125</v>
      </c>
      <c r="H1465">
        <v>1200</v>
      </c>
      <c r="I1465" t="s">
        <v>316</v>
      </c>
      <c r="J1465">
        <v>1</v>
      </c>
      <c r="K1465">
        <v>9.8800000000000008</v>
      </c>
      <c r="L1465">
        <v>14</v>
      </c>
      <c r="M1465">
        <v>7</v>
      </c>
      <c r="N1465">
        <v>24</v>
      </c>
      <c r="O1465" t="s">
        <v>434</v>
      </c>
      <c r="P1465">
        <v>1154</v>
      </c>
    </row>
    <row r="1466" spans="1:16" x14ac:dyDescent="0.25">
      <c r="A1466" t="s">
        <v>314</v>
      </c>
      <c r="B1466" t="s">
        <v>328</v>
      </c>
      <c r="C1466">
        <v>55</v>
      </c>
      <c r="D1466">
        <v>7</v>
      </c>
      <c r="E1466" t="s">
        <v>423</v>
      </c>
      <c r="F1466">
        <v>4</v>
      </c>
      <c r="G1466">
        <v>126</v>
      </c>
      <c r="H1466">
        <v>1000</v>
      </c>
      <c r="I1466" t="s">
        <v>316</v>
      </c>
      <c r="J1466">
        <v>0</v>
      </c>
      <c r="K1466">
        <v>56.79</v>
      </c>
      <c r="L1466">
        <v>1</v>
      </c>
      <c r="M1466">
        <v>7</v>
      </c>
      <c r="N1466">
        <v>24</v>
      </c>
      <c r="O1466" t="s">
        <v>518</v>
      </c>
      <c r="P1466">
        <v>1156</v>
      </c>
    </row>
    <row r="1467" spans="1:16" x14ac:dyDescent="0.25">
      <c r="A1467" t="s">
        <v>314</v>
      </c>
      <c r="B1467" t="s">
        <v>331</v>
      </c>
      <c r="C1467">
        <v>8</v>
      </c>
      <c r="D1467">
        <v>4</v>
      </c>
      <c r="E1467" t="s">
        <v>421</v>
      </c>
      <c r="F1467">
        <v>2</v>
      </c>
      <c r="G1467">
        <v>128</v>
      </c>
      <c r="H1467">
        <v>1200</v>
      </c>
      <c r="I1467" t="s">
        <v>13</v>
      </c>
      <c r="J1467">
        <v>1</v>
      </c>
      <c r="K1467">
        <v>9.2799999999999994</v>
      </c>
      <c r="L1467">
        <v>28</v>
      </c>
      <c r="M1467">
        <v>9</v>
      </c>
      <c r="N1467">
        <v>25</v>
      </c>
      <c r="O1467" t="s">
        <v>441</v>
      </c>
      <c r="P1467">
        <v>1190</v>
      </c>
    </row>
    <row r="1468" spans="1:16" x14ac:dyDescent="0.25">
      <c r="A1468" t="s">
        <v>314</v>
      </c>
      <c r="B1468" t="s">
        <v>331</v>
      </c>
      <c r="C1468">
        <v>25</v>
      </c>
      <c r="D1468">
        <v>4</v>
      </c>
      <c r="E1468" t="s">
        <v>422</v>
      </c>
      <c r="F1468">
        <v>11</v>
      </c>
      <c r="G1468">
        <v>129</v>
      </c>
      <c r="H1468">
        <v>1200</v>
      </c>
      <c r="I1468" t="s">
        <v>13</v>
      </c>
      <c r="J1468">
        <v>1</v>
      </c>
      <c r="K1468">
        <v>9.0500000000000007</v>
      </c>
      <c r="L1468">
        <v>14</v>
      </c>
      <c r="M1468">
        <v>9</v>
      </c>
      <c r="N1468">
        <v>25</v>
      </c>
      <c r="O1468" t="s">
        <v>467</v>
      </c>
      <c r="P1468">
        <v>1188</v>
      </c>
    </row>
    <row r="1469" spans="1:16" x14ac:dyDescent="0.25">
      <c r="A1469" t="s">
        <v>314</v>
      </c>
      <c r="B1469" t="s">
        <v>331</v>
      </c>
      <c r="C1469">
        <v>10</v>
      </c>
      <c r="D1469">
        <v>3</v>
      </c>
      <c r="E1469" t="s">
        <v>421</v>
      </c>
      <c r="F1469">
        <v>6</v>
      </c>
      <c r="G1469">
        <v>131</v>
      </c>
      <c r="H1469">
        <v>1200</v>
      </c>
      <c r="I1469" t="s">
        <v>101</v>
      </c>
      <c r="J1469">
        <v>1</v>
      </c>
      <c r="K1469">
        <v>8.73</v>
      </c>
      <c r="L1469">
        <v>13</v>
      </c>
      <c r="M1469">
        <v>7</v>
      </c>
      <c r="N1469">
        <v>25</v>
      </c>
      <c r="O1469" t="s">
        <v>434</v>
      </c>
      <c r="P1469">
        <v>1204</v>
      </c>
    </row>
    <row r="1470" spans="1:16" x14ac:dyDescent="0.25">
      <c r="A1470" t="s">
        <v>314</v>
      </c>
      <c r="B1470" t="s">
        <v>331</v>
      </c>
      <c r="C1470">
        <v>7.7</v>
      </c>
      <c r="D1470">
        <v>2</v>
      </c>
      <c r="E1470" t="s">
        <v>421</v>
      </c>
      <c r="F1470">
        <v>9</v>
      </c>
      <c r="G1470">
        <v>131</v>
      </c>
      <c r="H1470">
        <v>1200</v>
      </c>
      <c r="I1470" t="s">
        <v>84</v>
      </c>
      <c r="J1470">
        <v>1</v>
      </c>
      <c r="K1470">
        <v>9.43</v>
      </c>
      <c r="L1470">
        <v>1</v>
      </c>
      <c r="M1470">
        <v>7</v>
      </c>
      <c r="N1470">
        <v>25</v>
      </c>
      <c r="O1470" t="s">
        <v>429</v>
      </c>
      <c r="P1470">
        <v>1204</v>
      </c>
    </row>
    <row r="1471" spans="1:16" x14ac:dyDescent="0.25">
      <c r="A1471" t="s">
        <v>314</v>
      </c>
      <c r="B1471" t="s">
        <v>331</v>
      </c>
      <c r="C1471">
        <v>15</v>
      </c>
      <c r="D1471">
        <v>2</v>
      </c>
      <c r="E1471" t="s">
        <v>421</v>
      </c>
      <c r="F1471">
        <v>9</v>
      </c>
      <c r="G1471">
        <v>132</v>
      </c>
      <c r="H1471">
        <v>1200</v>
      </c>
      <c r="I1471" t="s">
        <v>693</v>
      </c>
      <c r="J1471">
        <v>1</v>
      </c>
      <c r="K1471">
        <v>8.68</v>
      </c>
      <c r="L1471">
        <v>22</v>
      </c>
      <c r="M1471">
        <v>6</v>
      </c>
      <c r="N1471">
        <v>25</v>
      </c>
      <c r="O1471" t="s">
        <v>434</v>
      </c>
      <c r="P1471">
        <v>1204</v>
      </c>
    </row>
    <row r="1472" spans="1:16" x14ac:dyDescent="0.25">
      <c r="A1472" t="s">
        <v>314</v>
      </c>
      <c r="B1472" t="s">
        <v>331</v>
      </c>
      <c r="C1472">
        <v>13</v>
      </c>
      <c r="D1472">
        <v>5</v>
      </c>
      <c r="E1472" t="s">
        <v>422</v>
      </c>
      <c r="F1472">
        <v>12</v>
      </c>
      <c r="G1472">
        <v>129</v>
      </c>
      <c r="H1472">
        <v>1200</v>
      </c>
      <c r="I1472" t="s">
        <v>13</v>
      </c>
      <c r="J1472">
        <v>1</v>
      </c>
      <c r="K1472">
        <v>8.61</v>
      </c>
      <c r="L1472">
        <v>14</v>
      </c>
      <c r="M1472">
        <v>6</v>
      </c>
      <c r="N1472">
        <v>25</v>
      </c>
      <c r="O1472" t="s">
        <v>467</v>
      </c>
      <c r="P1472">
        <v>1205</v>
      </c>
    </row>
    <row r="1473" spans="1:16" x14ac:dyDescent="0.25">
      <c r="A1473" t="s">
        <v>314</v>
      </c>
      <c r="B1473" t="s">
        <v>331</v>
      </c>
      <c r="C1473">
        <v>10</v>
      </c>
      <c r="D1473">
        <v>7</v>
      </c>
      <c r="E1473" t="s">
        <v>421</v>
      </c>
      <c r="F1473">
        <v>7</v>
      </c>
      <c r="G1473">
        <v>133</v>
      </c>
      <c r="H1473">
        <v>1200</v>
      </c>
      <c r="I1473" t="s">
        <v>84</v>
      </c>
      <c r="J1473">
        <v>1</v>
      </c>
      <c r="K1473">
        <v>10.199999999999999</v>
      </c>
      <c r="L1473">
        <v>28</v>
      </c>
      <c r="M1473">
        <v>5</v>
      </c>
      <c r="N1473">
        <v>25</v>
      </c>
      <c r="O1473" t="s">
        <v>445</v>
      </c>
      <c r="P1473">
        <v>1205</v>
      </c>
    </row>
    <row r="1474" spans="1:16" x14ac:dyDescent="0.25">
      <c r="A1474" t="s">
        <v>314</v>
      </c>
      <c r="B1474" t="s">
        <v>331</v>
      </c>
      <c r="C1474">
        <v>20</v>
      </c>
      <c r="D1474">
        <v>4</v>
      </c>
      <c r="E1474" t="s">
        <v>421</v>
      </c>
      <c r="F1474">
        <v>5</v>
      </c>
      <c r="G1474">
        <v>131</v>
      </c>
      <c r="H1474">
        <v>1200</v>
      </c>
      <c r="I1474" t="s">
        <v>13</v>
      </c>
      <c r="J1474">
        <v>1</v>
      </c>
      <c r="K1474">
        <v>8.33</v>
      </c>
      <c r="L1474">
        <v>18</v>
      </c>
      <c r="M1474">
        <v>5</v>
      </c>
      <c r="N1474">
        <v>25</v>
      </c>
      <c r="O1474" t="s">
        <v>467</v>
      </c>
      <c r="P1474">
        <v>1207</v>
      </c>
    </row>
    <row r="1475" spans="1:16" x14ac:dyDescent="0.25">
      <c r="A1475" t="s">
        <v>314</v>
      </c>
      <c r="B1475" t="s">
        <v>331</v>
      </c>
      <c r="C1475">
        <v>28</v>
      </c>
      <c r="D1475">
        <v>7</v>
      </c>
      <c r="E1475" t="s">
        <v>420</v>
      </c>
      <c r="F1475">
        <v>4</v>
      </c>
      <c r="G1475">
        <v>134</v>
      </c>
      <c r="H1475">
        <v>1650</v>
      </c>
      <c r="I1475" t="s">
        <v>693</v>
      </c>
      <c r="J1475">
        <v>1</v>
      </c>
      <c r="K1475">
        <v>39.28</v>
      </c>
      <c r="L1475">
        <v>10</v>
      </c>
      <c r="M1475">
        <v>5</v>
      </c>
      <c r="N1475">
        <v>25</v>
      </c>
      <c r="O1475" t="s">
        <v>467</v>
      </c>
      <c r="P1475">
        <v>1210</v>
      </c>
    </row>
    <row r="1476" spans="1:16" x14ac:dyDescent="0.25">
      <c r="A1476" t="s">
        <v>314</v>
      </c>
      <c r="B1476" t="s">
        <v>331</v>
      </c>
      <c r="C1476">
        <v>7.9</v>
      </c>
      <c r="D1476">
        <v>6</v>
      </c>
      <c r="E1476" t="s">
        <v>422</v>
      </c>
      <c r="F1476">
        <v>9</v>
      </c>
      <c r="G1476">
        <v>115</v>
      </c>
      <c r="H1476">
        <v>1200</v>
      </c>
      <c r="I1476" t="s">
        <v>63</v>
      </c>
      <c r="J1476">
        <v>1</v>
      </c>
      <c r="K1476">
        <v>8.83</v>
      </c>
      <c r="L1476">
        <v>20</v>
      </c>
      <c r="M1476">
        <v>4</v>
      </c>
      <c r="N1476">
        <v>25</v>
      </c>
      <c r="O1476" t="s">
        <v>467</v>
      </c>
      <c r="P1476">
        <v>1200</v>
      </c>
    </row>
    <row r="1477" spans="1:16" x14ac:dyDescent="0.25">
      <c r="A1477" t="s">
        <v>314</v>
      </c>
      <c r="B1477" t="s">
        <v>331</v>
      </c>
      <c r="C1477">
        <v>7</v>
      </c>
      <c r="D1477">
        <v>6</v>
      </c>
      <c r="E1477" t="s">
        <v>421</v>
      </c>
      <c r="F1477">
        <v>2</v>
      </c>
      <c r="G1477">
        <v>135</v>
      </c>
      <c r="H1477">
        <v>1200</v>
      </c>
      <c r="I1477" t="s">
        <v>101</v>
      </c>
      <c r="J1477">
        <v>1</v>
      </c>
      <c r="K1477">
        <v>9.5399999999999991</v>
      </c>
      <c r="L1477">
        <v>16</v>
      </c>
      <c r="M1477">
        <v>4</v>
      </c>
      <c r="N1477">
        <v>25</v>
      </c>
      <c r="O1477" t="s">
        <v>455</v>
      </c>
      <c r="P1477">
        <v>1205</v>
      </c>
    </row>
    <row r="1478" spans="1:16" x14ac:dyDescent="0.25">
      <c r="A1478" t="s">
        <v>314</v>
      </c>
      <c r="B1478" t="s">
        <v>331</v>
      </c>
      <c r="C1478">
        <v>22</v>
      </c>
      <c r="D1478">
        <v>8</v>
      </c>
      <c r="E1478" t="s">
        <v>423</v>
      </c>
      <c r="F1478">
        <v>13</v>
      </c>
      <c r="G1478">
        <v>131</v>
      </c>
      <c r="H1478">
        <v>1650</v>
      </c>
      <c r="I1478" t="s">
        <v>13</v>
      </c>
      <c r="J1478">
        <v>1</v>
      </c>
      <c r="K1478">
        <v>38.85</v>
      </c>
      <c r="L1478">
        <v>26</v>
      </c>
      <c r="M1478">
        <v>3</v>
      </c>
      <c r="N1478">
        <v>25</v>
      </c>
      <c r="O1478" t="s">
        <v>467</v>
      </c>
      <c r="P1478">
        <v>1203</v>
      </c>
    </row>
    <row r="1479" spans="1:16" x14ac:dyDescent="0.25">
      <c r="A1479" t="s">
        <v>314</v>
      </c>
      <c r="B1479" t="s">
        <v>331</v>
      </c>
      <c r="C1479">
        <v>8.6</v>
      </c>
      <c r="D1479">
        <v>3</v>
      </c>
      <c r="E1479" t="s">
        <v>421</v>
      </c>
      <c r="F1479">
        <v>2</v>
      </c>
      <c r="G1479">
        <v>120</v>
      </c>
      <c r="H1479">
        <v>1200</v>
      </c>
      <c r="I1479" t="s">
        <v>63</v>
      </c>
      <c r="J1479">
        <v>1</v>
      </c>
      <c r="K1479">
        <v>9.07</v>
      </c>
      <c r="L1479">
        <v>19</v>
      </c>
      <c r="M1479">
        <v>3</v>
      </c>
      <c r="N1479">
        <v>25</v>
      </c>
      <c r="O1479" t="s">
        <v>455</v>
      </c>
      <c r="P1479">
        <v>1208</v>
      </c>
    </row>
    <row r="1480" spans="1:16" x14ac:dyDescent="0.25">
      <c r="A1480" t="s">
        <v>314</v>
      </c>
      <c r="B1480" t="s">
        <v>331</v>
      </c>
      <c r="C1480">
        <v>15</v>
      </c>
      <c r="D1480">
        <v>10</v>
      </c>
      <c r="E1480" t="s">
        <v>422</v>
      </c>
      <c r="F1480">
        <v>8</v>
      </c>
      <c r="G1480">
        <v>135</v>
      </c>
      <c r="H1480">
        <v>1200</v>
      </c>
      <c r="I1480" t="s">
        <v>394</v>
      </c>
      <c r="J1480">
        <v>1</v>
      </c>
      <c r="K1480">
        <v>9.85</v>
      </c>
      <c r="L1480">
        <v>26</v>
      </c>
      <c r="M1480">
        <v>2</v>
      </c>
      <c r="N1480">
        <v>25</v>
      </c>
      <c r="O1480" t="s">
        <v>461</v>
      </c>
      <c r="P1480">
        <v>1210</v>
      </c>
    </row>
    <row r="1481" spans="1:16" x14ac:dyDescent="0.25">
      <c r="A1481" t="s">
        <v>314</v>
      </c>
      <c r="B1481" t="s">
        <v>331</v>
      </c>
      <c r="C1481">
        <v>7.8</v>
      </c>
      <c r="D1481">
        <v>4</v>
      </c>
      <c r="E1481" t="s">
        <v>421</v>
      </c>
      <c r="F1481">
        <v>4</v>
      </c>
      <c r="G1481">
        <v>120</v>
      </c>
      <c r="H1481">
        <v>1200</v>
      </c>
      <c r="I1481" t="s">
        <v>389</v>
      </c>
      <c r="J1481">
        <v>1</v>
      </c>
      <c r="K1481">
        <v>10.4</v>
      </c>
      <c r="L1481">
        <v>12</v>
      </c>
      <c r="M1481">
        <v>2</v>
      </c>
      <c r="N1481">
        <v>25</v>
      </c>
      <c r="O1481" t="s">
        <v>467</v>
      </c>
      <c r="P1481">
        <v>1223</v>
      </c>
    </row>
    <row r="1482" spans="1:16" x14ac:dyDescent="0.25">
      <c r="A1482" t="s">
        <v>314</v>
      </c>
      <c r="B1482" t="s">
        <v>331</v>
      </c>
      <c r="C1482">
        <v>16</v>
      </c>
      <c r="D1482">
        <v>5</v>
      </c>
      <c r="E1482" t="s">
        <v>421</v>
      </c>
      <c r="F1482">
        <v>9</v>
      </c>
      <c r="G1482">
        <v>125</v>
      </c>
      <c r="H1482">
        <v>1200</v>
      </c>
      <c r="I1482" t="s">
        <v>101</v>
      </c>
      <c r="J1482">
        <v>1</v>
      </c>
      <c r="K1482">
        <v>9.6</v>
      </c>
      <c r="L1482">
        <v>26</v>
      </c>
      <c r="M1482">
        <v>1</v>
      </c>
      <c r="N1482">
        <v>25</v>
      </c>
      <c r="O1482" t="s">
        <v>539</v>
      </c>
      <c r="P1482">
        <v>1219</v>
      </c>
    </row>
    <row r="1483" spans="1:16" x14ac:dyDescent="0.25">
      <c r="A1483" t="s">
        <v>314</v>
      </c>
      <c r="B1483" t="s">
        <v>331</v>
      </c>
      <c r="C1483">
        <v>12</v>
      </c>
      <c r="D1483">
        <v>3</v>
      </c>
      <c r="E1483" t="s">
        <v>421</v>
      </c>
      <c r="F1483">
        <v>4</v>
      </c>
      <c r="G1483">
        <v>116</v>
      </c>
      <c r="H1483">
        <v>1650</v>
      </c>
      <c r="I1483" t="s">
        <v>389</v>
      </c>
      <c r="J1483">
        <v>1</v>
      </c>
      <c r="K1483">
        <v>38.69</v>
      </c>
      <c r="L1483">
        <v>5</v>
      </c>
      <c r="M1483">
        <v>1</v>
      </c>
      <c r="N1483">
        <v>25</v>
      </c>
      <c r="O1483" t="s">
        <v>467</v>
      </c>
      <c r="P1483">
        <v>1205</v>
      </c>
    </row>
    <row r="1484" spans="1:16" x14ac:dyDescent="0.25">
      <c r="A1484" t="s">
        <v>314</v>
      </c>
      <c r="B1484" t="s">
        <v>331</v>
      </c>
      <c r="C1484">
        <v>42</v>
      </c>
      <c r="D1484">
        <v>6</v>
      </c>
      <c r="E1484" t="s">
        <v>422</v>
      </c>
      <c r="F1484">
        <v>3</v>
      </c>
      <c r="G1484">
        <v>135</v>
      </c>
      <c r="H1484">
        <v>1000</v>
      </c>
      <c r="I1484" t="s">
        <v>101</v>
      </c>
      <c r="J1484">
        <v>0</v>
      </c>
      <c r="K1484">
        <v>56.58</v>
      </c>
      <c r="L1484">
        <v>15</v>
      </c>
      <c r="M1484">
        <v>12</v>
      </c>
      <c r="N1484">
        <v>24</v>
      </c>
      <c r="O1484" t="s">
        <v>441</v>
      </c>
      <c r="P1484">
        <v>1207</v>
      </c>
    </row>
    <row r="1485" spans="1:16" x14ac:dyDescent="0.25">
      <c r="A1485" t="s">
        <v>314</v>
      </c>
      <c r="B1485" t="s">
        <v>331</v>
      </c>
      <c r="C1485">
        <v>9.6</v>
      </c>
      <c r="D1485">
        <v>7</v>
      </c>
      <c r="E1485" t="s">
        <v>422</v>
      </c>
      <c r="F1485">
        <v>8</v>
      </c>
      <c r="G1485">
        <v>125</v>
      </c>
      <c r="H1485">
        <v>1200</v>
      </c>
      <c r="I1485" t="s">
        <v>101</v>
      </c>
      <c r="J1485">
        <v>1</v>
      </c>
      <c r="K1485">
        <v>8.98</v>
      </c>
      <c r="L1485">
        <v>1</v>
      </c>
      <c r="M1485">
        <v>12</v>
      </c>
      <c r="N1485">
        <v>24</v>
      </c>
      <c r="O1485" t="s">
        <v>467</v>
      </c>
      <c r="P1485">
        <v>1204</v>
      </c>
    </row>
    <row r="1486" spans="1:16" x14ac:dyDescent="0.25">
      <c r="A1486" t="s">
        <v>314</v>
      </c>
      <c r="B1486" t="s">
        <v>331</v>
      </c>
      <c r="C1486">
        <v>28</v>
      </c>
      <c r="D1486">
        <v>9</v>
      </c>
      <c r="E1486" t="s">
        <v>422</v>
      </c>
      <c r="F1486">
        <v>5</v>
      </c>
      <c r="G1486">
        <v>128</v>
      </c>
      <c r="H1486">
        <v>1200</v>
      </c>
      <c r="I1486" t="s">
        <v>101</v>
      </c>
      <c r="J1486">
        <v>1</v>
      </c>
      <c r="K1486">
        <v>10.16</v>
      </c>
      <c r="L1486">
        <v>20</v>
      </c>
      <c r="M1486">
        <v>11</v>
      </c>
      <c r="N1486">
        <v>24</v>
      </c>
      <c r="O1486" t="s">
        <v>461</v>
      </c>
      <c r="P1486">
        <v>1197</v>
      </c>
    </row>
    <row r="1487" spans="1:16" x14ac:dyDescent="0.25">
      <c r="A1487" t="s">
        <v>314</v>
      </c>
      <c r="B1487" t="s">
        <v>331</v>
      </c>
      <c r="C1487">
        <v>44</v>
      </c>
      <c r="D1487">
        <v>4</v>
      </c>
      <c r="E1487" t="s">
        <v>422</v>
      </c>
      <c r="F1487">
        <v>7</v>
      </c>
      <c r="G1487">
        <v>131</v>
      </c>
      <c r="H1487">
        <v>1000</v>
      </c>
      <c r="I1487" t="s">
        <v>101</v>
      </c>
      <c r="J1487">
        <v>0</v>
      </c>
      <c r="K1487">
        <v>56.91</v>
      </c>
      <c r="L1487">
        <v>9</v>
      </c>
      <c r="M1487">
        <v>11</v>
      </c>
      <c r="N1487">
        <v>24</v>
      </c>
      <c r="O1487" t="s">
        <v>539</v>
      </c>
      <c r="P1487">
        <v>1191</v>
      </c>
    </row>
    <row r="1488" spans="1:16" x14ac:dyDescent="0.25">
      <c r="A1488" t="s">
        <v>314</v>
      </c>
      <c r="B1488" t="s">
        <v>331</v>
      </c>
      <c r="C1488">
        <v>47</v>
      </c>
      <c r="D1488">
        <v>5</v>
      </c>
      <c r="E1488" t="s">
        <v>421</v>
      </c>
      <c r="F1488">
        <v>3</v>
      </c>
      <c r="G1488">
        <v>132</v>
      </c>
      <c r="H1488">
        <v>1200</v>
      </c>
      <c r="I1488" t="s">
        <v>101</v>
      </c>
      <c r="J1488">
        <v>1</v>
      </c>
      <c r="K1488">
        <v>8.93</v>
      </c>
      <c r="L1488">
        <v>13</v>
      </c>
      <c r="M1488">
        <v>10</v>
      </c>
      <c r="N1488">
        <v>24</v>
      </c>
      <c r="O1488" t="s">
        <v>539</v>
      </c>
      <c r="P1488">
        <v>1183</v>
      </c>
    </row>
    <row r="1489" spans="1:16" x14ac:dyDescent="0.25">
      <c r="A1489" t="s">
        <v>314</v>
      </c>
      <c r="B1489" t="s">
        <v>331</v>
      </c>
      <c r="C1489">
        <v>41</v>
      </c>
      <c r="D1489">
        <v>4</v>
      </c>
      <c r="E1489" t="s">
        <v>422</v>
      </c>
      <c r="F1489">
        <v>9</v>
      </c>
      <c r="G1489">
        <v>132</v>
      </c>
      <c r="H1489">
        <v>1200</v>
      </c>
      <c r="I1489" t="s">
        <v>101</v>
      </c>
      <c r="J1489">
        <v>1</v>
      </c>
      <c r="K1489">
        <v>9.8000000000000007</v>
      </c>
      <c r="L1489">
        <v>22</v>
      </c>
      <c r="M1489">
        <v>9</v>
      </c>
      <c r="N1489">
        <v>24</v>
      </c>
      <c r="O1489" t="s">
        <v>506</v>
      </c>
      <c r="P1489">
        <v>1183</v>
      </c>
    </row>
    <row r="1490" spans="1:16" x14ac:dyDescent="0.25">
      <c r="A1490" t="s">
        <v>314</v>
      </c>
      <c r="B1490" t="s">
        <v>331</v>
      </c>
      <c r="C1490">
        <v>7.3</v>
      </c>
      <c r="D1490">
        <v>4</v>
      </c>
      <c r="E1490" t="s">
        <v>420</v>
      </c>
      <c r="F1490">
        <v>3</v>
      </c>
      <c r="G1490">
        <v>133</v>
      </c>
      <c r="H1490">
        <v>1650</v>
      </c>
      <c r="I1490" t="s">
        <v>101</v>
      </c>
      <c r="J1490">
        <v>1</v>
      </c>
      <c r="K1490">
        <v>40.590000000000003</v>
      </c>
      <c r="L1490">
        <v>29</v>
      </c>
      <c r="M1490">
        <v>5</v>
      </c>
      <c r="N1490">
        <v>24</v>
      </c>
      <c r="O1490" t="s">
        <v>467</v>
      </c>
      <c r="P1490">
        <v>1182</v>
      </c>
    </row>
    <row r="1491" spans="1:16" x14ac:dyDescent="0.25">
      <c r="A1491" t="s">
        <v>314</v>
      </c>
      <c r="B1491" t="s">
        <v>331</v>
      </c>
      <c r="C1491">
        <v>65</v>
      </c>
      <c r="D1491">
        <v>8</v>
      </c>
      <c r="E1491" t="s">
        <v>423</v>
      </c>
      <c r="F1491">
        <v>11</v>
      </c>
      <c r="G1491">
        <v>135</v>
      </c>
      <c r="H1491">
        <v>1200</v>
      </c>
      <c r="I1491" t="s">
        <v>101</v>
      </c>
      <c r="J1491">
        <v>1</v>
      </c>
      <c r="K1491">
        <v>10.75</v>
      </c>
      <c r="L1491">
        <v>22</v>
      </c>
      <c r="M1491">
        <v>5</v>
      </c>
      <c r="N1491">
        <v>24</v>
      </c>
      <c r="O1491" t="s">
        <v>445</v>
      </c>
      <c r="P1491">
        <v>1185</v>
      </c>
    </row>
    <row r="1492" spans="1:16" x14ac:dyDescent="0.25">
      <c r="A1492" t="s">
        <v>314</v>
      </c>
      <c r="B1492" t="s">
        <v>331</v>
      </c>
      <c r="C1492">
        <v>50</v>
      </c>
      <c r="D1492">
        <v>8</v>
      </c>
      <c r="E1492" t="s">
        <v>422</v>
      </c>
      <c r="F1492">
        <v>11</v>
      </c>
      <c r="G1492">
        <v>133</v>
      </c>
      <c r="H1492">
        <v>1200</v>
      </c>
      <c r="I1492" t="s">
        <v>121</v>
      </c>
      <c r="J1492">
        <v>1</v>
      </c>
      <c r="K1492">
        <v>9.69</v>
      </c>
      <c r="L1492">
        <v>5</v>
      </c>
      <c r="M1492">
        <v>5</v>
      </c>
      <c r="N1492">
        <v>24</v>
      </c>
      <c r="O1492" t="s">
        <v>518</v>
      </c>
      <c r="P1492">
        <v>1176</v>
      </c>
    </row>
    <row r="1493" spans="1:16" x14ac:dyDescent="0.25">
      <c r="A1493" t="s">
        <v>314</v>
      </c>
      <c r="B1493" t="s">
        <v>331</v>
      </c>
      <c r="C1493">
        <v>15</v>
      </c>
      <c r="D1493">
        <v>7</v>
      </c>
      <c r="E1493" t="s">
        <v>421</v>
      </c>
      <c r="F1493">
        <v>5</v>
      </c>
      <c r="G1493">
        <v>135</v>
      </c>
      <c r="H1493">
        <v>1200</v>
      </c>
      <c r="I1493" t="s">
        <v>84</v>
      </c>
      <c r="J1493">
        <v>1</v>
      </c>
      <c r="K1493">
        <v>9.35</v>
      </c>
      <c r="L1493">
        <v>14</v>
      </c>
      <c r="M1493">
        <v>4</v>
      </c>
      <c r="N1493">
        <v>24</v>
      </c>
      <c r="O1493" t="s">
        <v>429</v>
      </c>
      <c r="P1493">
        <v>1178</v>
      </c>
    </row>
    <row r="1494" spans="1:16" x14ac:dyDescent="0.25">
      <c r="A1494" t="s">
        <v>314</v>
      </c>
      <c r="B1494" t="s">
        <v>331</v>
      </c>
      <c r="C1494">
        <v>6.4</v>
      </c>
      <c r="D1494">
        <v>1</v>
      </c>
      <c r="E1494" t="s">
        <v>421</v>
      </c>
      <c r="F1494">
        <v>3</v>
      </c>
      <c r="G1494">
        <v>131</v>
      </c>
      <c r="H1494">
        <v>1200</v>
      </c>
      <c r="I1494" t="s">
        <v>101</v>
      </c>
      <c r="J1494">
        <v>1</v>
      </c>
      <c r="K1494">
        <v>8.36</v>
      </c>
      <c r="L1494">
        <v>3</v>
      </c>
      <c r="M1494">
        <v>4</v>
      </c>
      <c r="N1494">
        <v>24</v>
      </c>
      <c r="O1494" t="s">
        <v>467</v>
      </c>
      <c r="P1494">
        <v>1178</v>
      </c>
    </row>
    <row r="1495" spans="1:16" x14ac:dyDescent="0.25">
      <c r="A1495" t="s">
        <v>314</v>
      </c>
      <c r="B1495" t="s">
        <v>331</v>
      </c>
      <c r="C1495">
        <v>9.8000000000000007</v>
      </c>
      <c r="D1495">
        <v>8</v>
      </c>
      <c r="E1495" t="s">
        <v>422</v>
      </c>
      <c r="F1495">
        <v>8</v>
      </c>
      <c r="G1495">
        <v>129</v>
      </c>
      <c r="H1495">
        <v>1200</v>
      </c>
      <c r="I1495" t="s">
        <v>693</v>
      </c>
      <c r="J1495">
        <v>1</v>
      </c>
      <c r="K1495">
        <v>10.56</v>
      </c>
      <c r="L1495">
        <v>13</v>
      </c>
      <c r="M1495">
        <v>3</v>
      </c>
      <c r="N1495">
        <v>24</v>
      </c>
      <c r="O1495" t="s">
        <v>461</v>
      </c>
      <c r="P1495">
        <v>1186</v>
      </c>
    </row>
    <row r="1496" spans="1:16" x14ac:dyDescent="0.25">
      <c r="A1496" t="s">
        <v>314</v>
      </c>
      <c r="B1496" t="s">
        <v>331</v>
      </c>
      <c r="C1496">
        <v>5.6</v>
      </c>
      <c r="D1496">
        <v>2</v>
      </c>
      <c r="E1496" t="s">
        <v>421</v>
      </c>
      <c r="F1496">
        <v>5</v>
      </c>
      <c r="G1496">
        <v>119</v>
      </c>
      <c r="H1496">
        <v>1200</v>
      </c>
      <c r="I1496" t="s">
        <v>101</v>
      </c>
      <c r="J1496">
        <v>1</v>
      </c>
      <c r="K1496">
        <v>9.44</v>
      </c>
      <c r="L1496">
        <v>21</v>
      </c>
      <c r="M1496">
        <v>2</v>
      </c>
      <c r="N1496">
        <v>24</v>
      </c>
      <c r="O1496" t="s">
        <v>445</v>
      </c>
      <c r="P1496">
        <v>1177</v>
      </c>
    </row>
    <row r="1497" spans="1:16" x14ac:dyDescent="0.25">
      <c r="A1497" t="s">
        <v>314</v>
      </c>
      <c r="B1497" t="s">
        <v>331</v>
      </c>
      <c r="C1497">
        <v>25</v>
      </c>
      <c r="D1497">
        <v>3</v>
      </c>
      <c r="E1497" t="s">
        <v>420</v>
      </c>
      <c r="F1497">
        <v>11</v>
      </c>
      <c r="G1497">
        <v>125</v>
      </c>
      <c r="H1497">
        <v>1200</v>
      </c>
      <c r="I1497" t="s">
        <v>693</v>
      </c>
      <c r="J1497">
        <v>1</v>
      </c>
      <c r="K1497">
        <v>9.1999999999999993</v>
      </c>
      <c r="L1497">
        <v>12</v>
      </c>
      <c r="M1497">
        <v>2</v>
      </c>
      <c r="N1497">
        <v>24</v>
      </c>
      <c r="O1497" t="s">
        <v>434</v>
      </c>
      <c r="P1497">
        <v>1187</v>
      </c>
    </row>
    <row r="1498" spans="1:16" x14ac:dyDescent="0.25">
      <c r="A1498" t="s">
        <v>314</v>
      </c>
      <c r="B1498" t="s">
        <v>331</v>
      </c>
      <c r="C1498">
        <v>18</v>
      </c>
      <c r="D1498">
        <v>1</v>
      </c>
      <c r="E1498" t="s">
        <v>422</v>
      </c>
      <c r="F1498">
        <v>9</v>
      </c>
      <c r="G1498">
        <v>117</v>
      </c>
      <c r="H1498">
        <v>1200</v>
      </c>
      <c r="I1498" t="s">
        <v>101</v>
      </c>
      <c r="J1498">
        <v>1</v>
      </c>
      <c r="K1498">
        <v>8.0299999999999994</v>
      </c>
      <c r="L1498">
        <v>4</v>
      </c>
      <c r="M1498">
        <v>2</v>
      </c>
      <c r="N1498">
        <v>24</v>
      </c>
      <c r="O1498" t="s">
        <v>467</v>
      </c>
      <c r="P1498">
        <v>1183</v>
      </c>
    </row>
    <row r="1499" spans="1:16" x14ac:dyDescent="0.25">
      <c r="A1499" t="s">
        <v>314</v>
      </c>
      <c r="B1499" t="s">
        <v>331</v>
      </c>
      <c r="C1499">
        <v>9</v>
      </c>
      <c r="D1499">
        <v>4</v>
      </c>
      <c r="E1499" t="s">
        <v>420</v>
      </c>
      <c r="F1499">
        <v>2</v>
      </c>
      <c r="G1499">
        <v>123</v>
      </c>
      <c r="H1499">
        <v>1200</v>
      </c>
      <c r="I1499" t="s">
        <v>84</v>
      </c>
      <c r="J1499">
        <v>1</v>
      </c>
      <c r="K1499">
        <v>9.42</v>
      </c>
      <c r="L1499">
        <v>13</v>
      </c>
      <c r="M1499">
        <v>1</v>
      </c>
      <c r="N1499">
        <v>24</v>
      </c>
      <c r="O1499" t="s">
        <v>441</v>
      </c>
      <c r="P1499">
        <v>1178</v>
      </c>
    </row>
    <row r="1500" spans="1:16" x14ac:dyDescent="0.25">
      <c r="A1500" t="s">
        <v>314</v>
      </c>
      <c r="B1500" t="s">
        <v>331</v>
      </c>
      <c r="C1500">
        <v>12</v>
      </c>
      <c r="D1500">
        <v>4</v>
      </c>
      <c r="E1500" t="s">
        <v>421</v>
      </c>
      <c r="F1500">
        <v>5</v>
      </c>
      <c r="G1500">
        <v>125</v>
      </c>
      <c r="H1500">
        <v>1200</v>
      </c>
      <c r="I1500" t="s">
        <v>1683</v>
      </c>
      <c r="J1500">
        <v>1</v>
      </c>
      <c r="K1500">
        <v>9.6300000000000008</v>
      </c>
      <c r="L1500">
        <v>29</v>
      </c>
      <c r="M1500">
        <v>11</v>
      </c>
      <c r="N1500">
        <v>23</v>
      </c>
      <c r="O1500" t="s">
        <v>445</v>
      </c>
      <c r="P1500">
        <v>1175</v>
      </c>
    </row>
    <row r="1501" spans="1:16" x14ac:dyDescent="0.25">
      <c r="A1501" t="s">
        <v>314</v>
      </c>
      <c r="B1501" t="s">
        <v>331</v>
      </c>
      <c r="C1501">
        <v>16</v>
      </c>
      <c r="D1501">
        <v>7</v>
      </c>
      <c r="E1501" t="s">
        <v>421</v>
      </c>
      <c r="F1501">
        <v>6</v>
      </c>
      <c r="G1501">
        <v>124</v>
      </c>
      <c r="H1501">
        <v>1200</v>
      </c>
      <c r="I1501" t="s">
        <v>101</v>
      </c>
      <c r="J1501">
        <v>1</v>
      </c>
      <c r="K1501">
        <v>9.27</v>
      </c>
      <c r="L1501">
        <v>19</v>
      </c>
      <c r="M1501">
        <v>11</v>
      </c>
      <c r="N1501">
        <v>23</v>
      </c>
      <c r="O1501" t="s">
        <v>506</v>
      </c>
      <c r="P1501">
        <v>1167</v>
      </c>
    </row>
    <row r="1502" spans="1:16" x14ac:dyDescent="0.25">
      <c r="A1502" t="s">
        <v>314</v>
      </c>
      <c r="B1502" t="s">
        <v>331</v>
      </c>
      <c r="C1502">
        <v>17</v>
      </c>
      <c r="D1502">
        <v>2</v>
      </c>
      <c r="E1502" t="s">
        <v>420</v>
      </c>
      <c r="F1502">
        <v>12</v>
      </c>
      <c r="G1502">
        <v>122</v>
      </c>
      <c r="H1502">
        <v>1200</v>
      </c>
      <c r="I1502" t="s">
        <v>63</v>
      </c>
      <c r="J1502">
        <v>1</v>
      </c>
      <c r="K1502">
        <v>9.23</v>
      </c>
      <c r="L1502">
        <v>8</v>
      </c>
      <c r="M1502">
        <v>11</v>
      </c>
      <c r="N1502">
        <v>23</v>
      </c>
      <c r="O1502" t="s">
        <v>450</v>
      </c>
      <c r="P1502">
        <v>1165</v>
      </c>
    </row>
    <row r="1503" spans="1:16" x14ac:dyDescent="0.25">
      <c r="A1503" t="s">
        <v>314</v>
      </c>
      <c r="B1503" t="s">
        <v>331</v>
      </c>
      <c r="C1503">
        <v>12</v>
      </c>
      <c r="D1503">
        <v>3</v>
      </c>
      <c r="E1503" t="s">
        <v>421</v>
      </c>
      <c r="F1503">
        <v>1</v>
      </c>
      <c r="G1503">
        <v>121</v>
      </c>
      <c r="H1503">
        <v>1200</v>
      </c>
      <c r="I1503" t="s">
        <v>63</v>
      </c>
      <c r="J1503">
        <v>1</v>
      </c>
      <c r="K1503">
        <v>9.23</v>
      </c>
      <c r="L1503">
        <v>15</v>
      </c>
      <c r="M1503">
        <v>10</v>
      </c>
      <c r="N1503">
        <v>23</v>
      </c>
      <c r="O1503" t="s">
        <v>539</v>
      </c>
      <c r="P1503">
        <v>1157</v>
      </c>
    </row>
    <row r="1504" spans="1:16" x14ac:dyDescent="0.25">
      <c r="A1504" t="s">
        <v>314</v>
      </c>
      <c r="B1504" t="s">
        <v>331</v>
      </c>
      <c r="C1504">
        <v>20</v>
      </c>
      <c r="D1504">
        <v>7</v>
      </c>
      <c r="E1504" t="s">
        <v>421</v>
      </c>
      <c r="F1504">
        <v>10</v>
      </c>
      <c r="G1504">
        <v>119</v>
      </c>
      <c r="H1504">
        <v>1200</v>
      </c>
      <c r="I1504" t="s">
        <v>63</v>
      </c>
      <c r="J1504">
        <v>1</v>
      </c>
      <c r="K1504">
        <v>9.9499999999999993</v>
      </c>
      <c r="L1504">
        <v>24</v>
      </c>
      <c r="M1504">
        <v>9</v>
      </c>
      <c r="N1504">
        <v>23</v>
      </c>
      <c r="O1504" t="s">
        <v>429</v>
      </c>
      <c r="P1504">
        <v>1150</v>
      </c>
    </row>
    <row r="1505" spans="1:16" x14ac:dyDescent="0.25">
      <c r="A1505" t="s">
        <v>314</v>
      </c>
      <c r="B1505" t="s">
        <v>334</v>
      </c>
      <c r="C1505">
        <v>12</v>
      </c>
      <c r="D1505">
        <v>2</v>
      </c>
      <c r="E1505" t="s">
        <v>422</v>
      </c>
      <c r="F1505">
        <v>9</v>
      </c>
      <c r="G1505">
        <v>125</v>
      </c>
      <c r="H1505">
        <v>1200</v>
      </c>
      <c r="I1505" t="s">
        <v>53</v>
      </c>
      <c r="J1505">
        <v>1</v>
      </c>
      <c r="K1505">
        <v>10.25</v>
      </c>
      <c r="L1505">
        <v>10</v>
      </c>
      <c r="M1505">
        <v>9</v>
      </c>
      <c r="N1505">
        <v>25</v>
      </c>
      <c r="O1505" t="s">
        <v>450</v>
      </c>
      <c r="P1505">
        <v>1085</v>
      </c>
    </row>
    <row r="1506" spans="1:16" x14ac:dyDescent="0.25">
      <c r="A1506" t="s">
        <v>314</v>
      </c>
      <c r="B1506" t="s">
        <v>334</v>
      </c>
      <c r="C1506">
        <v>23</v>
      </c>
      <c r="D1506">
        <v>1</v>
      </c>
      <c r="E1506" t="s">
        <v>422</v>
      </c>
      <c r="F1506">
        <v>4</v>
      </c>
      <c r="G1506">
        <v>119</v>
      </c>
      <c r="H1506">
        <v>1200</v>
      </c>
      <c r="I1506" t="s">
        <v>53</v>
      </c>
      <c r="J1506">
        <v>1</v>
      </c>
      <c r="K1506">
        <v>9.1300000000000008</v>
      </c>
      <c r="L1506">
        <v>16</v>
      </c>
      <c r="M1506">
        <v>7</v>
      </c>
      <c r="N1506">
        <v>25</v>
      </c>
      <c r="O1506" t="s">
        <v>455</v>
      </c>
      <c r="P1506">
        <v>1101</v>
      </c>
    </row>
    <row r="1507" spans="1:16" x14ac:dyDescent="0.25">
      <c r="A1507" t="s">
        <v>314</v>
      </c>
      <c r="B1507" t="s">
        <v>334</v>
      </c>
      <c r="C1507">
        <v>13</v>
      </c>
      <c r="D1507">
        <v>10</v>
      </c>
      <c r="E1507" t="s">
        <v>421</v>
      </c>
      <c r="F1507">
        <v>4</v>
      </c>
      <c r="G1507">
        <v>119</v>
      </c>
      <c r="H1507">
        <v>1200</v>
      </c>
      <c r="I1507" t="s">
        <v>34</v>
      </c>
      <c r="J1507">
        <v>1</v>
      </c>
      <c r="K1507">
        <v>9.93</v>
      </c>
      <c r="L1507">
        <v>31</v>
      </c>
      <c r="M1507">
        <v>5</v>
      </c>
      <c r="N1507">
        <v>25</v>
      </c>
      <c r="O1507" t="s">
        <v>518</v>
      </c>
      <c r="P1507">
        <v>1116</v>
      </c>
    </row>
    <row r="1508" spans="1:16" x14ac:dyDescent="0.25">
      <c r="A1508" t="s">
        <v>314</v>
      </c>
      <c r="B1508" t="s">
        <v>334</v>
      </c>
      <c r="C1508">
        <v>9.6</v>
      </c>
      <c r="D1508">
        <v>11</v>
      </c>
      <c r="E1508" t="s">
        <v>420</v>
      </c>
      <c r="F1508">
        <v>8</v>
      </c>
      <c r="G1508">
        <v>122</v>
      </c>
      <c r="H1508">
        <v>1200</v>
      </c>
      <c r="I1508" t="s">
        <v>34</v>
      </c>
      <c r="J1508">
        <v>1</v>
      </c>
      <c r="K1508">
        <v>10.4</v>
      </c>
      <c r="L1508">
        <v>10</v>
      </c>
      <c r="M1508">
        <v>5</v>
      </c>
      <c r="N1508">
        <v>25</v>
      </c>
      <c r="O1508" t="s">
        <v>429</v>
      </c>
      <c r="P1508">
        <v>1105</v>
      </c>
    </row>
    <row r="1509" spans="1:16" x14ac:dyDescent="0.25">
      <c r="A1509" t="s">
        <v>314</v>
      </c>
      <c r="B1509" t="s">
        <v>334</v>
      </c>
      <c r="C1509">
        <v>27</v>
      </c>
      <c r="D1509">
        <v>6</v>
      </c>
      <c r="E1509" t="s">
        <v>421</v>
      </c>
      <c r="F1509">
        <v>8</v>
      </c>
      <c r="G1509">
        <v>125</v>
      </c>
      <c r="H1509">
        <v>1400</v>
      </c>
      <c r="I1509" t="s">
        <v>53</v>
      </c>
      <c r="J1509">
        <v>1</v>
      </c>
      <c r="K1509">
        <v>21.67</v>
      </c>
      <c r="L1509">
        <v>13</v>
      </c>
      <c r="M1509">
        <v>4</v>
      </c>
      <c r="N1509">
        <v>25</v>
      </c>
      <c r="O1509" t="s">
        <v>429</v>
      </c>
      <c r="P1509">
        <v>1096</v>
      </c>
    </row>
    <row r="1510" spans="1:16" x14ac:dyDescent="0.25">
      <c r="A1510" t="s">
        <v>314</v>
      </c>
      <c r="B1510" t="s">
        <v>334</v>
      </c>
      <c r="C1510">
        <v>11</v>
      </c>
      <c r="D1510">
        <v>7</v>
      </c>
      <c r="E1510" t="s">
        <v>421</v>
      </c>
      <c r="F1510">
        <v>7</v>
      </c>
      <c r="G1510">
        <v>123</v>
      </c>
      <c r="H1510">
        <v>1200</v>
      </c>
      <c r="I1510" t="s">
        <v>53</v>
      </c>
      <c r="J1510">
        <v>1</v>
      </c>
      <c r="K1510">
        <v>10.029999999999999</v>
      </c>
      <c r="L1510">
        <v>19</v>
      </c>
      <c r="M1510">
        <v>3</v>
      </c>
      <c r="N1510">
        <v>25</v>
      </c>
      <c r="O1510" t="s">
        <v>455</v>
      </c>
      <c r="P1510">
        <v>1086</v>
      </c>
    </row>
    <row r="1511" spans="1:16" x14ac:dyDescent="0.25">
      <c r="A1511" t="s">
        <v>314</v>
      </c>
      <c r="B1511" t="s">
        <v>337</v>
      </c>
      <c r="C1511">
        <v>3.9</v>
      </c>
      <c r="D1511">
        <v>1</v>
      </c>
      <c r="E1511" t="s">
        <v>421</v>
      </c>
      <c r="F1511">
        <v>1</v>
      </c>
      <c r="G1511">
        <v>135</v>
      </c>
      <c r="H1511">
        <v>1200</v>
      </c>
      <c r="I1511" t="s">
        <v>63</v>
      </c>
      <c r="J1511">
        <v>1</v>
      </c>
      <c r="K1511">
        <v>9.8000000000000007</v>
      </c>
      <c r="L1511">
        <v>17</v>
      </c>
      <c r="M1511">
        <v>9</v>
      </c>
      <c r="N1511">
        <v>25</v>
      </c>
      <c r="O1511" t="s">
        <v>455</v>
      </c>
      <c r="P1511">
        <v>1216</v>
      </c>
    </row>
    <row r="1512" spans="1:16" x14ac:dyDescent="0.25">
      <c r="A1512" t="s">
        <v>314</v>
      </c>
      <c r="B1512" t="s">
        <v>337</v>
      </c>
      <c r="C1512">
        <v>3.4</v>
      </c>
      <c r="D1512">
        <v>2</v>
      </c>
      <c r="E1512" t="s">
        <v>420</v>
      </c>
      <c r="F1512">
        <v>1</v>
      </c>
      <c r="G1512">
        <v>135</v>
      </c>
      <c r="H1512">
        <v>1000</v>
      </c>
      <c r="I1512" t="s">
        <v>63</v>
      </c>
      <c r="J1512">
        <v>0</v>
      </c>
      <c r="K1512">
        <v>57.61</v>
      </c>
      <c r="L1512">
        <v>10</v>
      </c>
      <c r="M1512">
        <v>9</v>
      </c>
      <c r="N1512">
        <v>25</v>
      </c>
      <c r="O1512" t="s">
        <v>450</v>
      </c>
      <c r="P1512">
        <v>1210</v>
      </c>
    </row>
    <row r="1513" spans="1:16" x14ac:dyDescent="0.25">
      <c r="A1513" t="s">
        <v>314</v>
      </c>
      <c r="B1513" t="s">
        <v>337</v>
      </c>
      <c r="C1513">
        <v>111</v>
      </c>
      <c r="D1513">
        <v>14</v>
      </c>
      <c r="E1513" t="s">
        <v>420</v>
      </c>
      <c r="F1513">
        <v>6</v>
      </c>
      <c r="G1513">
        <v>117</v>
      </c>
      <c r="H1513">
        <v>1400</v>
      </c>
      <c r="I1513" t="s">
        <v>622</v>
      </c>
      <c r="J1513">
        <v>1</v>
      </c>
      <c r="K1513">
        <v>24.44</v>
      </c>
      <c r="L1513">
        <v>13</v>
      </c>
      <c r="M1513">
        <v>7</v>
      </c>
      <c r="N1513">
        <v>25</v>
      </c>
      <c r="O1513" t="s">
        <v>434</v>
      </c>
      <c r="P1513">
        <v>1218</v>
      </c>
    </row>
    <row r="1514" spans="1:16" x14ac:dyDescent="0.25">
      <c r="A1514" t="s">
        <v>314</v>
      </c>
      <c r="B1514" t="s">
        <v>337</v>
      </c>
      <c r="C1514">
        <v>39</v>
      </c>
      <c r="D1514">
        <v>11</v>
      </c>
      <c r="E1514" t="s">
        <v>420</v>
      </c>
      <c r="F1514">
        <v>4</v>
      </c>
      <c r="G1514">
        <v>122</v>
      </c>
      <c r="H1514">
        <v>1200</v>
      </c>
      <c r="I1514" t="s">
        <v>622</v>
      </c>
      <c r="J1514">
        <v>1</v>
      </c>
      <c r="K1514">
        <v>9.52</v>
      </c>
      <c r="L1514">
        <v>22</v>
      </c>
      <c r="M1514">
        <v>6</v>
      </c>
      <c r="N1514">
        <v>25</v>
      </c>
      <c r="O1514" t="s">
        <v>434</v>
      </c>
      <c r="P1514">
        <v>1224</v>
      </c>
    </row>
    <row r="1515" spans="1:16" x14ac:dyDescent="0.25">
      <c r="A1515" t="s">
        <v>314</v>
      </c>
      <c r="B1515" t="s">
        <v>337</v>
      </c>
      <c r="C1515">
        <v>192</v>
      </c>
      <c r="D1515">
        <v>12</v>
      </c>
      <c r="E1515" t="s">
        <v>420</v>
      </c>
      <c r="F1515">
        <v>14</v>
      </c>
      <c r="G1515">
        <v>121</v>
      </c>
      <c r="H1515">
        <v>1400</v>
      </c>
      <c r="I1515" t="s">
        <v>622</v>
      </c>
      <c r="J1515">
        <v>1</v>
      </c>
      <c r="K1515">
        <v>23.4</v>
      </c>
      <c r="L1515">
        <v>25</v>
      </c>
      <c r="M1515">
        <v>5</v>
      </c>
      <c r="N1515">
        <v>25</v>
      </c>
      <c r="O1515" t="s">
        <v>434</v>
      </c>
      <c r="P1515">
        <v>1228</v>
      </c>
    </row>
    <row r="1516" spans="1:16" x14ac:dyDescent="0.25">
      <c r="A1516" t="s">
        <v>314</v>
      </c>
      <c r="B1516" t="s">
        <v>337</v>
      </c>
      <c r="C1516">
        <v>20</v>
      </c>
      <c r="D1516">
        <v>7</v>
      </c>
      <c r="E1516" t="s">
        <v>421</v>
      </c>
      <c r="F1516">
        <v>3</v>
      </c>
      <c r="G1516">
        <v>121</v>
      </c>
      <c r="H1516">
        <v>1200</v>
      </c>
      <c r="I1516" t="s">
        <v>622</v>
      </c>
      <c r="J1516">
        <v>1</v>
      </c>
      <c r="K1516">
        <v>9.59</v>
      </c>
      <c r="L1516">
        <v>18</v>
      </c>
      <c r="M1516">
        <v>5</v>
      </c>
      <c r="N1516">
        <v>25</v>
      </c>
      <c r="O1516" t="s">
        <v>467</v>
      </c>
      <c r="P1516">
        <v>1230</v>
      </c>
    </row>
    <row r="1517" spans="1:16" x14ac:dyDescent="0.25">
      <c r="A1517" t="s">
        <v>314</v>
      </c>
      <c r="B1517" t="s">
        <v>337</v>
      </c>
      <c r="C1517">
        <v>23</v>
      </c>
      <c r="D1517">
        <v>8</v>
      </c>
      <c r="E1517" t="s">
        <v>420</v>
      </c>
      <c r="F1517">
        <v>7</v>
      </c>
      <c r="G1517">
        <v>122</v>
      </c>
      <c r="H1517">
        <v>1200</v>
      </c>
      <c r="I1517" t="s">
        <v>622</v>
      </c>
      <c r="J1517">
        <v>1</v>
      </c>
      <c r="K1517">
        <v>9.24</v>
      </c>
      <c r="L1517">
        <v>20</v>
      </c>
      <c r="M1517">
        <v>4</v>
      </c>
      <c r="N1517">
        <v>25</v>
      </c>
      <c r="O1517" t="s">
        <v>467</v>
      </c>
      <c r="P1517">
        <v>1231</v>
      </c>
    </row>
    <row r="1518" spans="1:16" x14ac:dyDescent="0.25">
      <c r="A1518" t="s">
        <v>314</v>
      </c>
      <c r="B1518" t="s">
        <v>337</v>
      </c>
      <c r="C1518" t="s">
        <v>546</v>
      </c>
      <c r="D1518" t="s">
        <v>720</v>
      </c>
      <c r="F1518" t="s">
        <v>546</v>
      </c>
      <c r="G1518">
        <v>126</v>
      </c>
      <c r="H1518">
        <v>1200</v>
      </c>
      <c r="I1518" t="s">
        <v>622</v>
      </c>
      <c r="J1518" t="s">
        <v>546</v>
      </c>
      <c r="L1518">
        <v>15</v>
      </c>
      <c r="M1518">
        <v>3</v>
      </c>
      <c r="N1518">
        <v>25</v>
      </c>
      <c r="O1518" t="s">
        <v>441</v>
      </c>
      <c r="P1518" t="s">
        <v>546</v>
      </c>
    </row>
    <row r="1519" spans="1:16" x14ac:dyDescent="0.25">
      <c r="A1519" t="s">
        <v>314</v>
      </c>
      <c r="B1519" t="s">
        <v>339</v>
      </c>
      <c r="C1519">
        <v>18</v>
      </c>
      <c r="D1519">
        <v>8</v>
      </c>
      <c r="E1519" t="s">
        <v>421</v>
      </c>
      <c r="F1519">
        <v>5</v>
      </c>
      <c r="G1519">
        <v>124</v>
      </c>
      <c r="H1519">
        <v>1000</v>
      </c>
      <c r="I1519" t="s">
        <v>116</v>
      </c>
      <c r="J1519">
        <v>0</v>
      </c>
      <c r="K1519">
        <v>57.13</v>
      </c>
      <c r="L1519">
        <v>17</v>
      </c>
      <c r="M1519">
        <v>9</v>
      </c>
      <c r="N1519">
        <v>25</v>
      </c>
      <c r="O1519" t="s">
        <v>455</v>
      </c>
      <c r="P1519">
        <v>1190</v>
      </c>
    </row>
    <row r="1520" spans="1:16" x14ac:dyDescent="0.25">
      <c r="A1520" t="s">
        <v>314</v>
      </c>
      <c r="B1520" t="s">
        <v>339</v>
      </c>
      <c r="C1520">
        <v>15</v>
      </c>
      <c r="D1520">
        <v>9</v>
      </c>
      <c r="E1520" t="s">
        <v>420</v>
      </c>
      <c r="F1520">
        <v>5</v>
      </c>
      <c r="G1520">
        <v>125</v>
      </c>
      <c r="H1520">
        <v>1200</v>
      </c>
      <c r="I1520" t="s">
        <v>93</v>
      </c>
      <c r="J1520">
        <v>1</v>
      </c>
      <c r="K1520">
        <v>9.8800000000000008</v>
      </c>
      <c r="L1520">
        <v>16</v>
      </c>
      <c r="M1520">
        <v>7</v>
      </c>
      <c r="N1520">
        <v>25</v>
      </c>
      <c r="O1520" t="s">
        <v>455</v>
      </c>
      <c r="P1520">
        <v>1176</v>
      </c>
    </row>
    <row r="1521" spans="1:16" x14ac:dyDescent="0.25">
      <c r="A1521" t="s">
        <v>314</v>
      </c>
      <c r="B1521" t="s">
        <v>339</v>
      </c>
      <c r="C1521">
        <v>16</v>
      </c>
      <c r="D1521">
        <v>12</v>
      </c>
      <c r="E1521" t="s">
        <v>420</v>
      </c>
      <c r="F1521">
        <v>11</v>
      </c>
      <c r="G1521">
        <v>128</v>
      </c>
      <c r="H1521">
        <v>1200</v>
      </c>
      <c r="I1521" t="s">
        <v>19</v>
      </c>
      <c r="J1521">
        <v>1</v>
      </c>
      <c r="K1521">
        <v>10.28</v>
      </c>
      <c r="L1521">
        <v>8</v>
      </c>
      <c r="M1521">
        <v>6</v>
      </c>
      <c r="N1521">
        <v>25</v>
      </c>
      <c r="O1521" t="s">
        <v>429</v>
      </c>
      <c r="P1521">
        <v>1176</v>
      </c>
    </row>
    <row r="1522" spans="1:16" x14ac:dyDescent="0.25">
      <c r="A1522" t="s">
        <v>314</v>
      </c>
      <c r="B1522" t="s">
        <v>339</v>
      </c>
      <c r="C1522">
        <v>8.4</v>
      </c>
      <c r="D1522">
        <v>4</v>
      </c>
      <c r="E1522" t="s">
        <v>421</v>
      </c>
      <c r="F1522">
        <v>3</v>
      </c>
      <c r="G1522">
        <v>128</v>
      </c>
      <c r="H1522">
        <v>1200</v>
      </c>
      <c r="I1522" t="s">
        <v>93</v>
      </c>
      <c r="J1522">
        <v>1</v>
      </c>
      <c r="K1522">
        <v>9.31</v>
      </c>
      <c r="L1522">
        <v>21</v>
      </c>
      <c r="M1522">
        <v>5</v>
      </c>
      <c r="N1522">
        <v>25</v>
      </c>
      <c r="O1522" t="s">
        <v>461</v>
      </c>
      <c r="P1522">
        <v>1153</v>
      </c>
    </row>
    <row r="1523" spans="1:16" x14ac:dyDescent="0.25">
      <c r="A1523" t="s">
        <v>314</v>
      </c>
      <c r="B1523" t="s">
        <v>339</v>
      </c>
      <c r="C1523">
        <v>13</v>
      </c>
      <c r="D1523">
        <v>6</v>
      </c>
      <c r="E1523" t="s">
        <v>421</v>
      </c>
      <c r="F1523">
        <v>5</v>
      </c>
      <c r="G1523">
        <v>127</v>
      </c>
      <c r="H1523">
        <v>1200</v>
      </c>
      <c r="I1523" t="s">
        <v>116</v>
      </c>
      <c r="J1523">
        <v>1</v>
      </c>
      <c r="K1523">
        <v>10.25</v>
      </c>
      <c r="L1523">
        <v>16</v>
      </c>
      <c r="M1523">
        <v>4</v>
      </c>
      <c r="N1523">
        <v>25</v>
      </c>
      <c r="O1523" t="s">
        <v>455</v>
      </c>
      <c r="P1523">
        <v>1158</v>
      </c>
    </row>
    <row r="1524" spans="1:16" x14ac:dyDescent="0.25">
      <c r="A1524" t="s">
        <v>314</v>
      </c>
      <c r="B1524" t="s">
        <v>339</v>
      </c>
      <c r="C1524">
        <v>35</v>
      </c>
      <c r="D1524">
        <v>11</v>
      </c>
      <c r="E1524" t="s">
        <v>422</v>
      </c>
      <c r="F1524">
        <v>10</v>
      </c>
      <c r="G1524">
        <v>131</v>
      </c>
      <c r="H1524">
        <v>1200</v>
      </c>
      <c r="I1524" t="s">
        <v>116</v>
      </c>
      <c r="J1524">
        <v>1</v>
      </c>
      <c r="K1524">
        <v>10.08</v>
      </c>
      <c r="L1524">
        <v>2</v>
      </c>
      <c r="M1524">
        <v>4</v>
      </c>
      <c r="N1524">
        <v>25</v>
      </c>
      <c r="O1524" t="s">
        <v>445</v>
      </c>
      <c r="P1524">
        <v>1145</v>
      </c>
    </row>
    <row r="1525" spans="1:16" x14ac:dyDescent="0.25">
      <c r="A1525" t="s">
        <v>314</v>
      </c>
      <c r="B1525" t="s">
        <v>339</v>
      </c>
      <c r="C1525">
        <v>6.4</v>
      </c>
      <c r="D1525">
        <v>1</v>
      </c>
      <c r="E1525" t="s">
        <v>420</v>
      </c>
      <c r="F1525">
        <v>5</v>
      </c>
      <c r="G1525">
        <v>125</v>
      </c>
      <c r="H1525">
        <v>1200</v>
      </c>
      <c r="I1525" t="s">
        <v>116</v>
      </c>
      <c r="J1525">
        <v>1</v>
      </c>
      <c r="K1525">
        <v>9.59</v>
      </c>
      <c r="L1525">
        <v>5</v>
      </c>
      <c r="M1525">
        <v>3</v>
      </c>
      <c r="N1525">
        <v>25</v>
      </c>
      <c r="O1525" t="s">
        <v>445</v>
      </c>
      <c r="P1525">
        <v>1156</v>
      </c>
    </row>
    <row r="1526" spans="1:16" x14ac:dyDescent="0.25">
      <c r="A1526" t="s">
        <v>314</v>
      </c>
      <c r="B1526" t="s">
        <v>339</v>
      </c>
      <c r="C1526">
        <v>6.4</v>
      </c>
      <c r="D1526">
        <v>6</v>
      </c>
      <c r="E1526" t="s">
        <v>421</v>
      </c>
      <c r="F1526">
        <v>7</v>
      </c>
      <c r="G1526">
        <v>121</v>
      </c>
      <c r="H1526">
        <v>1400</v>
      </c>
      <c r="I1526" t="s">
        <v>19</v>
      </c>
      <c r="J1526">
        <v>1</v>
      </c>
      <c r="K1526">
        <v>22.28</v>
      </c>
      <c r="L1526">
        <v>19</v>
      </c>
      <c r="M1526">
        <v>1</v>
      </c>
      <c r="N1526">
        <v>25</v>
      </c>
      <c r="O1526" t="s">
        <v>434</v>
      </c>
      <c r="P1526">
        <v>1185</v>
      </c>
    </row>
    <row r="1527" spans="1:16" x14ac:dyDescent="0.25">
      <c r="A1527" t="s">
        <v>314</v>
      </c>
      <c r="B1527" t="s">
        <v>339</v>
      </c>
      <c r="C1527">
        <v>6.9</v>
      </c>
      <c r="D1527">
        <v>2</v>
      </c>
      <c r="E1527" t="s">
        <v>421</v>
      </c>
      <c r="F1527">
        <v>10</v>
      </c>
      <c r="G1527">
        <v>123</v>
      </c>
      <c r="H1527">
        <v>1200</v>
      </c>
      <c r="I1527" t="s">
        <v>19</v>
      </c>
      <c r="J1527">
        <v>1</v>
      </c>
      <c r="K1527">
        <v>9.5</v>
      </c>
      <c r="L1527">
        <v>1</v>
      </c>
      <c r="M1527">
        <v>1</v>
      </c>
      <c r="N1527">
        <v>25</v>
      </c>
      <c r="O1527" t="s">
        <v>429</v>
      </c>
      <c r="P1527">
        <v>1180</v>
      </c>
    </row>
    <row r="1528" spans="1:16" x14ac:dyDescent="0.25">
      <c r="A1528" t="s">
        <v>314</v>
      </c>
      <c r="B1528" t="s">
        <v>339</v>
      </c>
      <c r="C1528">
        <v>8.6999999999999993</v>
      </c>
      <c r="D1528">
        <v>4</v>
      </c>
      <c r="E1528" t="s">
        <v>421</v>
      </c>
      <c r="F1528">
        <v>5</v>
      </c>
      <c r="G1528">
        <v>121</v>
      </c>
      <c r="H1528">
        <v>1200</v>
      </c>
      <c r="I1528" t="s">
        <v>19</v>
      </c>
      <c r="J1528">
        <v>1</v>
      </c>
      <c r="K1528">
        <v>9.49</v>
      </c>
      <c r="L1528">
        <v>22</v>
      </c>
      <c r="M1528">
        <v>12</v>
      </c>
      <c r="N1528">
        <v>24</v>
      </c>
      <c r="O1528" t="s">
        <v>539</v>
      </c>
      <c r="P1528">
        <v>1168</v>
      </c>
    </row>
    <row r="1529" spans="1:16" x14ac:dyDescent="0.25">
      <c r="A1529" t="s">
        <v>314</v>
      </c>
      <c r="B1529" t="s">
        <v>339</v>
      </c>
      <c r="C1529">
        <v>7.7</v>
      </c>
      <c r="D1529">
        <v>12</v>
      </c>
      <c r="E1529" t="s">
        <v>420</v>
      </c>
      <c r="F1529">
        <v>9</v>
      </c>
      <c r="G1529">
        <v>126</v>
      </c>
      <c r="H1529">
        <v>1200</v>
      </c>
      <c r="I1529" t="s">
        <v>19</v>
      </c>
      <c r="J1529">
        <v>1</v>
      </c>
      <c r="K1529">
        <v>11.33</v>
      </c>
      <c r="L1529">
        <v>20</v>
      </c>
      <c r="M1529">
        <v>11</v>
      </c>
      <c r="N1529">
        <v>24</v>
      </c>
      <c r="O1529" t="s">
        <v>461</v>
      </c>
      <c r="P1529">
        <v>1185</v>
      </c>
    </row>
    <row r="1530" spans="1:16" x14ac:dyDescent="0.25">
      <c r="A1530" t="s">
        <v>314</v>
      </c>
      <c r="B1530" t="s">
        <v>339</v>
      </c>
      <c r="C1530">
        <v>2.5</v>
      </c>
      <c r="D1530">
        <v>2</v>
      </c>
      <c r="E1530" t="s">
        <v>421</v>
      </c>
      <c r="F1530">
        <v>1</v>
      </c>
      <c r="G1530">
        <v>120</v>
      </c>
      <c r="H1530">
        <v>1200</v>
      </c>
      <c r="I1530" t="s">
        <v>19</v>
      </c>
      <c r="J1530">
        <v>1</v>
      </c>
      <c r="K1530">
        <v>9.8800000000000008</v>
      </c>
      <c r="L1530">
        <v>27</v>
      </c>
      <c r="M1530">
        <v>10</v>
      </c>
      <c r="N1530">
        <v>24</v>
      </c>
      <c r="O1530" t="s">
        <v>461</v>
      </c>
      <c r="P1530">
        <v>1175</v>
      </c>
    </row>
    <row r="1531" spans="1:16" x14ac:dyDescent="0.25">
      <c r="A1531" t="s">
        <v>314</v>
      </c>
      <c r="B1531" t="s">
        <v>341</v>
      </c>
      <c r="C1531">
        <v>20</v>
      </c>
      <c r="D1531">
        <v>9</v>
      </c>
      <c r="E1531" t="s">
        <v>423</v>
      </c>
      <c r="F1531">
        <v>6</v>
      </c>
      <c r="G1531">
        <v>120</v>
      </c>
      <c r="H1531">
        <v>1200</v>
      </c>
      <c r="I1531" t="s">
        <v>58</v>
      </c>
      <c r="J1531">
        <v>1</v>
      </c>
      <c r="K1531">
        <v>9.94</v>
      </c>
      <c r="L1531">
        <v>9</v>
      </c>
      <c r="M1531">
        <v>7</v>
      </c>
      <c r="N1531">
        <v>25</v>
      </c>
      <c r="O1531" t="s">
        <v>450</v>
      </c>
      <c r="P1531">
        <v>1122</v>
      </c>
    </row>
    <row r="1532" spans="1:16" x14ac:dyDescent="0.25">
      <c r="A1532" t="s">
        <v>314</v>
      </c>
      <c r="B1532" t="s">
        <v>341</v>
      </c>
      <c r="C1532">
        <v>3.3</v>
      </c>
      <c r="D1532">
        <v>1</v>
      </c>
      <c r="E1532" t="s">
        <v>422</v>
      </c>
      <c r="F1532">
        <v>1</v>
      </c>
      <c r="G1532">
        <v>129</v>
      </c>
      <c r="H1532">
        <v>1200</v>
      </c>
      <c r="I1532" t="s">
        <v>84</v>
      </c>
      <c r="J1532">
        <v>1</v>
      </c>
      <c r="K1532">
        <v>9.93</v>
      </c>
      <c r="L1532">
        <v>25</v>
      </c>
      <c r="M1532">
        <v>6</v>
      </c>
      <c r="N1532">
        <v>25</v>
      </c>
      <c r="O1532" t="s">
        <v>461</v>
      </c>
      <c r="P1532">
        <v>1127</v>
      </c>
    </row>
    <row r="1533" spans="1:16" x14ac:dyDescent="0.25">
      <c r="A1533" t="s">
        <v>314</v>
      </c>
      <c r="B1533" t="s">
        <v>341</v>
      </c>
      <c r="C1533">
        <v>15</v>
      </c>
      <c r="D1533">
        <v>7</v>
      </c>
      <c r="E1533" t="s">
        <v>423</v>
      </c>
      <c r="F1533">
        <v>12</v>
      </c>
      <c r="G1533">
        <v>135</v>
      </c>
      <c r="H1533">
        <v>1200</v>
      </c>
      <c r="I1533" t="s">
        <v>19</v>
      </c>
      <c r="J1533">
        <v>1</v>
      </c>
      <c r="K1533">
        <v>10.83</v>
      </c>
      <c r="L1533">
        <v>11</v>
      </c>
      <c r="M1533">
        <v>6</v>
      </c>
      <c r="N1533">
        <v>25</v>
      </c>
      <c r="O1533" t="s">
        <v>455</v>
      </c>
      <c r="P1533">
        <v>1123</v>
      </c>
    </row>
    <row r="1534" spans="1:16" x14ac:dyDescent="0.25">
      <c r="A1534" t="s">
        <v>314</v>
      </c>
      <c r="B1534" t="s">
        <v>341</v>
      </c>
      <c r="C1534">
        <v>18</v>
      </c>
      <c r="D1534">
        <v>11</v>
      </c>
      <c r="E1534" t="s">
        <v>421</v>
      </c>
      <c r="F1534">
        <v>2</v>
      </c>
      <c r="G1534">
        <v>133</v>
      </c>
      <c r="H1534">
        <v>1400</v>
      </c>
      <c r="I1534" t="s">
        <v>84</v>
      </c>
      <c r="J1534">
        <v>1</v>
      </c>
      <c r="K1534">
        <v>23.07</v>
      </c>
      <c r="L1534">
        <v>10</v>
      </c>
      <c r="M1534">
        <v>5</v>
      </c>
      <c r="N1534">
        <v>25</v>
      </c>
      <c r="O1534" t="s">
        <v>429</v>
      </c>
      <c r="P1534">
        <v>1131</v>
      </c>
    </row>
    <row r="1535" spans="1:16" x14ac:dyDescent="0.25">
      <c r="A1535" t="s">
        <v>314</v>
      </c>
      <c r="B1535" t="s">
        <v>341</v>
      </c>
      <c r="C1535">
        <v>8.4</v>
      </c>
      <c r="D1535">
        <v>2</v>
      </c>
      <c r="E1535" t="s">
        <v>421</v>
      </c>
      <c r="F1535">
        <v>2</v>
      </c>
      <c r="G1535">
        <v>130</v>
      </c>
      <c r="H1535">
        <v>1200</v>
      </c>
      <c r="I1535" t="s">
        <v>58</v>
      </c>
      <c r="J1535">
        <v>1</v>
      </c>
      <c r="K1535">
        <v>9.44</v>
      </c>
      <c r="L1535">
        <v>30</v>
      </c>
      <c r="M1535">
        <v>4</v>
      </c>
      <c r="N1535">
        <v>25</v>
      </c>
      <c r="O1535" t="s">
        <v>445</v>
      </c>
      <c r="P1535">
        <v>1129</v>
      </c>
    </row>
    <row r="1536" spans="1:16" x14ac:dyDescent="0.25">
      <c r="A1536" t="s">
        <v>314</v>
      </c>
      <c r="B1536" t="s">
        <v>341</v>
      </c>
      <c r="C1536">
        <v>8.4</v>
      </c>
      <c r="D1536">
        <v>10</v>
      </c>
      <c r="E1536" t="s">
        <v>423</v>
      </c>
      <c r="F1536">
        <v>11</v>
      </c>
      <c r="G1536">
        <v>133</v>
      </c>
      <c r="H1536">
        <v>1200</v>
      </c>
      <c r="I1536" t="s">
        <v>19</v>
      </c>
      <c r="J1536">
        <v>1</v>
      </c>
      <c r="K1536">
        <v>10.5</v>
      </c>
      <c r="L1536">
        <v>16</v>
      </c>
      <c r="M1536">
        <v>4</v>
      </c>
      <c r="N1536">
        <v>25</v>
      </c>
      <c r="O1536" t="s">
        <v>455</v>
      </c>
      <c r="P1536">
        <v>1125</v>
      </c>
    </row>
    <row r="1537" spans="1:16" x14ac:dyDescent="0.25">
      <c r="A1537" t="s">
        <v>314</v>
      </c>
      <c r="B1537" t="s">
        <v>341</v>
      </c>
      <c r="C1537">
        <v>10</v>
      </c>
      <c r="D1537">
        <v>5</v>
      </c>
      <c r="E1537" t="s">
        <v>423</v>
      </c>
      <c r="F1537">
        <v>8</v>
      </c>
      <c r="G1537">
        <v>134</v>
      </c>
      <c r="H1537">
        <v>1200</v>
      </c>
      <c r="I1537" t="s">
        <v>84</v>
      </c>
      <c r="J1537">
        <v>1</v>
      </c>
      <c r="K1537">
        <v>10.07</v>
      </c>
      <c r="L1537">
        <v>19</v>
      </c>
      <c r="M1537">
        <v>3</v>
      </c>
      <c r="N1537">
        <v>25</v>
      </c>
      <c r="O1537" t="s">
        <v>455</v>
      </c>
      <c r="P1537">
        <v>1125</v>
      </c>
    </row>
    <row r="1538" spans="1:16" x14ac:dyDescent="0.25">
      <c r="A1538" t="s">
        <v>314</v>
      </c>
      <c r="B1538" t="s">
        <v>341</v>
      </c>
      <c r="C1538">
        <v>22</v>
      </c>
      <c r="D1538">
        <v>6</v>
      </c>
      <c r="E1538" t="s">
        <v>421</v>
      </c>
      <c r="F1538">
        <v>4</v>
      </c>
      <c r="G1538">
        <v>125</v>
      </c>
      <c r="H1538">
        <v>1400</v>
      </c>
      <c r="I1538" t="s">
        <v>588</v>
      </c>
      <c r="J1538">
        <v>1</v>
      </c>
      <c r="K1538">
        <v>22.72</v>
      </c>
      <c r="L1538">
        <v>23</v>
      </c>
      <c r="M1538">
        <v>2</v>
      </c>
      <c r="N1538">
        <v>25</v>
      </c>
      <c r="O1538" t="s">
        <v>434</v>
      </c>
      <c r="P1538">
        <v>1122</v>
      </c>
    </row>
    <row r="1539" spans="1:16" x14ac:dyDescent="0.25">
      <c r="A1539" t="s">
        <v>314</v>
      </c>
      <c r="B1539" t="s">
        <v>341</v>
      </c>
      <c r="C1539">
        <v>33</v>
      </c>
      <c r="D1539">
        <v>13</v>
      </c>
      <c r="E1539" t="s">
        <v>423</v>
      </c>
      <c r="F1539">
        <v>14</v>
      </c>
      <c r="G1539">
        <v>121</v>
      </c>
      <c r="H1539">
        <v>1400</v>
      </c>
      <c r="I1539" t="s">
        <v>58</v>
      </c>
      <c r="J1539">
        <v>1</v>
      </c>
      <c r="K1539">
        <v>22.56</v>
      </c>
      <c r="L1539">
        <v>9</v>
      </c>
      <c r="M1539">
        <v>2</v>
      </c>
      <c r="N1539">
        <v>25</v>
      </c>
      <c r="O1539" t="s">
        <v>429</v>
      </c>
      <c r="P1539">
        <v>1122</v>
      </c>
    </row>
    <row r="1540" spans="1:16" x14ac:dyDescent="0.25">
      <c r="A1540" t="s">
        <v>314</v>
      </c>
      <c r="B1540" t="s">
        <v>341</v>
      </c>
      <c r="C1540">
        <v>48</v>
      </c>
      <c r="D1540">
        <v>4</v>
      </c>
      <c r="E1540" t="s">
        <v>421</v>
      </c>
      <c r="F1540">
        <v>1</v>
      </c>
      <c r="G1540">
        <v>115</v>
      </c>
      <c r="H1540">
        <v>1650</v>
      </c>
      <c r="I1540" t="s">
        <v>389</v>
      </c>
      <c r="J1540">
        <v>1</v>
      </c>
      <c r="K1540">
        <v>38.49</v>
      </c>
      <c r="L1540">
        <v>18</v>
      </c>
      <c r="M1540">
        <v>12</v>
      </c>
      <c r="N1540">
        <v>24</v>
      </c>
      <c r="O1540" t="s">
        <v>467</v>
      </c>
      <c r="P1540">
        <v>1117</v>
      </c>
    </row>
    <row r="1541" spans="1:16" x14ac:dyDescent="0.25">
      <c r="A1541" t="s">
        <v>314</v>
      </c>
      <c r="B1541" t="s">
        <v>341</v>
      </c>
      <c r="C1541">
        <v>42</v>
      </c>
      <c r="D1541">
        <v>10</v>
      </c>
      <c r="E1541" t="s">
        <v>422</v>
      </c>
      <c r="F1541">
        <v>5</v>
      </c>
      <c r="G1541">
        <v>121</v>
      </c>
      <c r="H1541">
        <v>1650</v>
      </c>
      <c r="I1541" t="s">
        <v>406</v>
      </c>
      <c r="J1541">
        <v>1</v>
      </c>
      <c r="K1541">
        <v>41.35</v>
      </c>
      <c r="L1541">
        <v>4</v>
      </c>
      <c r="M1541">
        <v>12</v>
      </c>
      <c r="N1541">
        <v>24</v>
      </c>
      <c r="O1541" t="s">
        <v>450</v>
      </c>
      <c r="P1541">
        <v>1108</v>
      </c>
    </row>
    <row r="1542" spans="1:16" x14ac:dyDescent="0.25">
      <c r="A1542" t="s">
        <v>314</v>
      </c>
      <c r="B1542" t="s">
        <v>341</v>
      </c>
      <c r="C1542">
        <v>38</v>
      </c>
      <c r="D1542">
        <v>6</v>
      </c>
      <c r="E1542" t="s">
        <v>421</v>
      </c>
      <c r="F1542">
        <v>3</v>
      </c>
      <c r="G1542">
        <v>114</v>
      </c>
      <c r="H1542">
        <v>1400</v>
      </c>
      <c r="I1542" t="s">
        <v>588</v>
      </c>
      <c r="J1542">
        <v>1</v>
      </c>
      <c r="K1542">
        <v>22.02</v>
      </c>
      <c r="L1542">
        <v>17</v>
      </c>
      <c r="M1542">
        <v>11</v>
      </c>
      <c r="N1542">
        <v>24</v>
      </c>
      <c r="O1542" t="s">
        <v>506</v>
      </c>
      <c r="P1542">
        <v>1114</v>
      </c>
    </row>
    <row r="1543" spans="1:16" x14ac:dyDescent="0.25">
      <c r="A1543" t="s">
        <v>314</v>
      </c>
      <c r="B1543" t="s">
        <v>341</v>
      </c>
      <c r="C1543">
        <v>30</v>
      </c>
      <c r="D1543">
        <v>7</v>
      </c>
      <c r="E1543" t="s">
        <v>423</v>
      </c>
      <c r="F1543">
        <v>10</v>
      </c>
      <c r="G1543">
        <v>116</v>
      </c>
      <c r="H1543">
        <v>1400</v>
      </c>
      <c r="I1543" t="s">
        <v>588</v>
      </c>
      <c r="J1543">
        <v>1</v>
      </c>
      <c r="K1543">
        <v>22.14</v>
      </c>
      <c r="L1543">
        <v>20</v>
      </c>
      <c r="M1543">
        <v>10</v>
      </c>
      <c r="N1543">
        <v>24</v>
      </c>
      <c r="O1543" t="s">
        <v>506</v>
      </c>
      <c r="P1543">
        <v>1122</v>
      </c>
    </row>
    <row r="1544" spans="1:16" x14ac:dyDescent="0.25">
      <c r="A1544" t="s">
        <v>314</v>
      </c>
      <c r="B1544" t="s">
        <v>341</v>
      </c>
      <c r="C1544">
        <v>37</v>
      </c>
      <c r="D1544">
        <v>5</v>
      </c>
      <c r="E1544" t="s">
        <v>423</v>
      </c>
      <c r="F1544">
        <v>12</v>
      </c>
      <c r="G1544">
        <v>115</v>
      </c>
      <c r="H1544">
        <v>1400</v>
      </c>
      <c r="I1544" t="s">
        <v>588</v>
      </c>
      <c r="J1544">
        <v>1</v>
      </c>
      <c r="K1544">
        <v>22.23</v>
      </c>
      <c r="L1544">
        <v>1</v>
      </c>
      <c r="M1544">
        <v>10</v>
      </c>
      <c r="N1544">
        <v>24</v>
      </c>
      <c r="O1544" t="s">
        <v>441</v>
      </c>
      <c r="P1544">
        <v>1111</v>
      </c>
    </row>
    <row r="1545" spans="1:16" x14ac:dyDescent="0.25">
      <c r="A1545" t="s">
        <v>314</v>
      </c>
      <c r="B1545" t="s">
        <v>341</v>
      </c>
      <c r="C1545">
        <v>13</v>
      </c>
      <c r="D1545">
        <v>7</v>
      </c>
      <c r="E1545" t="s">
        <v>421</v>
      </c>
      <c r="F1545">
        <v>1</v>
      </c>
      <c r="G1545">
        <v>128</v>
      </c>
      <c r="H1545">
        <v>1200</v>
      </c>
      <c r="I1545" t="s">
        <v>316</v>
      </c>
      <c r="J1545">
        <v>1</v>
      </c>
      <c r="K1545">
        <v>11.4</v>
      </c>
      <c r="L1545">
        <v>11</v>
      </c>
      <c r="M1545">
        <v>9</v>
      </c>
      <c r="N1545">
        <v>24</v>
      </c>
      <c r="O1545" t="s">
        <v>450</v>
      </c>
      <c r="P1545">
        <v>1119</v>
      </c>
    </row>
    <row r="1546" spans="1:16" x14ac:dyDescent="0.25">
      <c r="A1546" t="s">
        <v>314</v>
      </c>
      <c r="B1546" t="s">
        <v>341</v>
      </c>
      <c r="C1546">
        <v>17</v>
      </c>
      <c r="D1546">
        <v>8</v>
      </c>
      <c r="E1546" t="s">
        <v>422</v>
      </c>
      <c r="F1546">
        <v>5</v>
      </c>
      <c r="G1546">
        <v>130</v>
      </c>
      <c r="H1546">
        <v>1650</v>
      </c>
      <c r="I1546" t="s">
        <v>84</v>
      </c>
      <c r="J1546">
        <v>1</v>
      </c>
      <c r="K1546">
        <v>40.9</v>
      </c>
      <c r="L1546">
        <v>12</v>
      </c>
      <c r="M1546">
        <v>6</v>
      </c>
      <c r="N1546">
        <v>24</v>
      </c>
      <c r="O1546" t="s">
        <v>455</v>
      </c>
      <c r="P1546">
        <v>1109</v>
      </c>
    </row>
    <row r="1547" spans="1:16" x14ac:dyDescent="0.25">
      <c r="A1547" t="s">
        <v>314</v>
      </c>
      <c r="B1547" t="s">
        <v>341</v>
      </c>
      <c r="C1547">
        <v>28</v>
      </c>
      <c r="D1547">
        <v>2</v>
      </c>
      <c r="E1547" t="s">
        <v>423</v>
      </c>
      <c r="F1547">
        <v>10</v>
      </c>
      <c r="G1547">
        <v>119</v>
      </c>
      <c r="H1547">
        <v>1400</v>
      </c>
      <c r="I1547" t="s">
        <v>316</v>
      </c>
      <c r="J1547">
        <v>1</v>
      </c>
      <c r="K1547">
        <v>21.65</v>
      </c>
      <c r="L1547">
        <v>26</v>
      </c>
      <c r="M1547">
        <v>5</v>
      </c>
      <c r="N1547">
        <v>24</v>
      </c>
      <c r="O1547" t="s">
        <v>434</v>
      </c>
      <c r="P1547">
        <v>1109</v>
      </c>
    </row>
    <row r="1548" spans="1:16" x14ac:dyDescent="0.25">
      <c r="A1548" t="s">
        <v>314</v>
      </c>
      <c r="B1548" t="s">
        <v>341</v>
      </c>
      <c r="C1548">
        <v>8.9</v>
      </c>
      <c r="D1548">
        <v>9</v>
      </c>
      <c r="E1548" t="s">
        <v>422</v>
      </c>
      <c r="F1548">
        <v>8</v>
      </c>
      <c r="G1548">
        <v>125</v>
      </c>
      <c r="H1548">
        <v>1200</v>
      </c>
      <c r="I1548" t="s">
        <v>316</v>
      </c>
      <c r="J1548">
        <v>1</v>
      </c>
      <c r="K1548">
        <v>10.86</v>
      </c>
      <c r="L1548">
        <v>15</v>
      </c>
      <c r="M1548">
        <v>5</v>
      </c>
      <c r="N1548">
        <v>24</v>
      </c>
      <c r="O1548" t="s">
        <v>461</v>
      </c>
      <c r="P1548">
        <v>1107</v>
      </c>
    </row>
    <row r="1549" spans="1:16" x14ac:dyDescent="0.25">
      <c r="A1549" t="s">
        <v>314</v>
      </c>
      <c r="B1549" t="s">
        <v>341</v>
      </c>
      <c r="C1549">
        <v>18</v>
      </c>
      <c r="D1549">
        <v>2</v>
      </c>
      <c r="E1549" t="s">
        <v>422</v>
      </c>
      <c r="F1549">
        <v>5</v>
      </c>
      <c r="G1549">
        <v>123</v>
      </c>
      <c r="H1549">
        <v>1200</v>
      </c>
      <c r="I1549" t="s">
        <v>316</v>
      </c>
      <c r="J1549">
        <v>1</v>
      </c>
      <c r="K1549">
        <v>10.63</v>
      </c>
      <c r="L1549">
        <v>1</v>
      </c>
      <c r="M1549">
        <v>5</v>
      </c>
      <c r="N1549">
        <v>24</v>
      </c>
      <c r="O1549" t="s">
        <v>450</v>
      </c>
      <c r="P1549">
        <v>1118</v>
      </c>
    </row>
    <row r="1550" spans="1:16" x14ac:dyDescent="0.25">
      <c r="A1550" t="s">
        <v>314</v>
      </c>
      <c r="B1550" t="s">
        <v>341</v>
      </c>
      <c r="C1550" t="s">
        <v>546</v>
      </c>
      <c r="D1550" t="s">
        <v>720</v>
      </c>
      <c r="F1550" t="s">
        <v>546</v>
      </c>
      <c r="G1550">
        <v>124</v>
      </c>
      <c r="H1550">
        <v>1650</v>
      </c>
      <c r="I1550" t="s">
        <v>316</v>
      </c>
      <c r="J1550" t="s">
        <v>546</v>
      </c>
      <c r="L1550">
        <v>27</v>
      </c>
      <c r="M1550">
        <v>3</v>
      </c>
      <c r="N1550">
        <v>24</v>
      </c>
      <c r="O1550" t="s">
        <v>450</v>
      </c>
      <c r="P1550" t="s">
        <v>546</v>
      </c>
    </row>
    <row r="1551" spans="1:16" x14ac:dyDescent="0.25">
      <c r="A1551" t="s">
        <v>314</v>
      </c>
      <c r="B1551" t="s">
        <v>341</v>
      </c>
      <c r="C1551">
        <v>27</v>
      </c>
      <c r="D1551">
        <v>6</v>
      </c>
      <c r="E1551" t="s">
        <v>421</v>
      </c>
      <c r="F1551">
        <v>2</v>
      </c>
      <c r="G1551">
        <v>128</v>
      </c>
      <c r="H1551">
        <v>1400</v>
      </c>
      <c r="I1551" t="s">
        <v>316</v>
      </c>
      <c r="J1551">
        <v>1</v>
      </c>
      <c r="K1551">
        <v>22.26</v>
      </c>
      <c r="L1551">
        <v>16</v>
      </c>
      <c r="M1551">
        <v>3</v>
      </c>
      <c r="N1551">
        <v>24</v>
      </c>
      <c r="O1551" t="s">
        <v>441</v>
      </c>
      <c r="P1551">
        <v>1113</v>
      </c>
    </row>
    <row r="1552" spans="1:16" x14ac:dyDescent="0.25">
      <c r="A1552" t="s">
        <v>314</v>
      </c>
      <c r="B1552" t="s">
        <v>341</v>
      </c>
      <c r="C1552">
        <v>24</v>
      </c>
      <c r="D1552">
        <v>8</v>
      </c>
      <c r="E1552" t="s">
        <v>423</v>
      </c>
      <c r="F1552">
        <v>12</v>
      </c>
      <c r="G1552">
        <v>122</v>
      </c>
      <c r="H1552">
        <v>1200</v>
      </c>
      <c r="I1552" t="s">
        <v>316</v>
      </c>
      <c r="J1552">
        <v>1</v>
      </c>
      <c r="K1552">
        <v>10.18</v>
      </c>
      <c r="L1552">
        <v>21</v>
      </c>
      <c r="M1552">
        <v>2</v>
      </c>
      <c r="N1552">
        <v>24</v>
      </c>
      <c r="O1552" t="s">
        <v>445</v>
      </c>
      <c r="P1552">
        <v>1111</v>
      </c>
    </row>
    <row r="1553" spans="1:16" x14ac:dyDescent="0.25">
      <c r="A1553" t="s">
        <v>314</v>
      </c>
      <c r="B1553" t="s">
        <v>341</v>
      </c>
      <c r="C1553">
        <v>7.7</v>
      </c>
      <c r="D1553">
        <v>7</v>
      </c>
      <c r="E1553" t="s">
        <v>422</v>
      </c>
      <c r="F1553">
        <v>3</v>
      </c>
      <c r="G1553">
        <v>130</v>
      </c>
      <c r="H1553">
        <v>1200</v>
      </c>
      <c r="I1553" t="s">
        <v>316</v>
      </c>
      <c r="J1553">
        <v>1</v>
      </c>
      <c r="K1553">
        <v>10.86</v>
      </c>
      <c r="L1553">
        <v>31</v>
      </c>
      <c r="M1553">
        <v>1</v>
      </c>
      <c r="N1553">
        <v>24</v>
      </c>
      <c r="O1553" t="s">
        <v>450</v>
      </c>
      <c r="P1553">
        <v>1118</v>
      </c>
    </row>
    <row r="1554" spans="1:16" x14ac:dyDescent="0.25">
      <c r="A1554" t="s">
        <v>314</v>
      </c>
      <c r="B1554" t="s">
        <v>341</v>
      </c>
      <c r="C1554">
        <v>22</v>
      </c>
      <c r="D1554">
        <v>4</v>
      </c>
      <c r="E1554" t="s">
        <v>421</v>
      </c>
      <c r="F1554">
        <v>6</v>
      </c>
      <c r="G1554">
        <v>131</v>
      </c>
      <c r="H1554">
        <v>1200</v>
      </c>
      <c r="I1554" t="s">
        <v>316</v>
      </c>
      <c r="J1554">
        <v>1</v>
      </c>
      <c r="K1554">
        <v>10.38</v>
      </c>
      <c r="L1554">
        <v>10</v>
      </c>
      <c r="M1554">
        <v>1</v>
      </c>
      <c r="N1554">
        <v>24</v>
      </c>
      <c r="O1554" t="s">
        <v>455</v>
      </c>
      <c r="P1554">
        <v>1115</v>
      </c>
    </row>
    <row r="1555" spans="1:16" x14ac:dyDescent="0.25">
      <c r="A1555" t="s">
        <v>314</v>
      </c>
      <c r="B1555" t="s">
        <v>341</v>
      </c>
      <c r="C1555">
        <v>16</v>
      </c>
      <c r="D1555">
        <v>10</v>
      </c>
      <c r="E1555" t="s">
        <v>423</v>
      </c>
      <c r="F1555">
        <v>13</v>
      </c>
      <c r="G1555">
        <v>131</v>
      </c>
      <c r="H1555">
        <v>1400</v>
      </c>
      <c r="I1555" t="s">
        <v>316</v>
      </c>
      <c r="J1555">
        <v>1</v>
      </c>
      <c r="K1555">
        <v>22.94</v>
      </c>
      <c r="L1555">
        <v>3</v>
      </c>
      <c r="M1555">
        <v>12</v>
      </c>
      <c r="N1555">
        <v>23</v>
      </c>
      <c r="O1555" t="s">
        <v>441</v>
      </c>
      <c r="P1555">
        <v>1103</v>
      </c>
    </row>
    <row r="1556" spans="1:16" x14ac:dyDescent="0.25">
      <c r="A1556" t="s">
        <v>314</v>
      </c>
      <c r="B1556" t="s">
        <v>341</v>
      </c>
      <c r="C1556">
        <v>15</v>
      </c>
      <c r="D1556">
        <v>1</v>
      </c>
      <c r="E1556" t="s">
        <v>423</v>
      </c>
      <c r="F1556">
        <v>9</v>
      </c>
      <c r="G1556">
        <v>124</v>
      </c>
      <c r="H1556">
        <v>1200</v>
      </c>
      <c r="I1556" t="s">
        <v>316</v>
      </c>
      <c r="J1556">
        <v>1</v>
      </c>
      <c r="K1556">
        <v>10.1</v>
      </c>
      <c r="L1556">
        <v>22</v>
      </c>
      <c r="M1556">
        <v>11</v>
      </c>
      <c r="N1556">
        <v>23</v>
      </c>
      <c r="O1556" t="s">
        <v>461</v>
      </c>
      <c r="P1556">
        <v>1100</v>
      </c>
    </row>
    <row r="1557" spans="1:16" x14ac:dyDescent="0.25">
      <c r="A1557" t="s">
        <v>314</v>
      </c>
      <c r="B1557" t="s">
        <v>341</v>
      </c>
      <c r="C1557">
        <v>7.3</v>
      </c>
      <c r="D1557">
        <v>1</v>
      </c>
      <c r="E1557" t="s">
        <v>421</v>
      </c>
      <c r="F1557">
        <v>2</v>
      </c>
      <c r="G1557">
        <v>119</v>
      </c>
      <c r="H1557">
        <v>1200</v>
      </c>
      <c r="I1557" t="s">
        <v>316</v>
      </c>
      <c r="J1557">
        <v>1</v>
      </c>
      <c r="K1557">
        <v>10.06</v>
      </c>
      <c r="L1557">
        <v>18</v>
      </c>
      <c r="M1557">
        <v>10</v>
      </c>
      <c r="N1557">
        <v>23</v>
      </c>
      <c r="O1557" t="s">
        <v>455</v>
      </c>
      <c r="P1557">
        <v>1110</v>
      </c>
    </row>
    <row r="1558" spans="1:16" x14ac:dyDescent="0.25">
      <c r="A1558" t="s">
        <v>314</v>
      </c>
      <c r="B1558" t="s">
        <v>344</v>
      </c>
      <c r="C1558">
        <v>10</v>
      </c>
      <c r="D1558">
        <v>4</v>
      </c>
      <c r="E1558" t="s">
        <v>421</v>
      </c>
      <c r="F1558">
        <v>7</v>
      </c>
      <c r="G1558">
        <v>118</v>
      </c>
      <c r="H1558">
        <v>1200</v>
      </c>
      <c r="I1558" t="s">
        <v>150</v>
      </c>
      <c r="J1558">
        <v>1</v>
      </c>
      <c r="K1558">
        <v>10.3</v>
      </c>
      <c r="L1558">
        <v>10</v>
      </c>
      <c r="M1558">
        <v>9</v>
      </c>
      <c r="N1558">
        <v>25</v>
      </c>
      <c r="O1558" t="s">
        <v>450</v>
      </c>
      <c r="P1558">
        <v>1078</v>
      </c>
    </row>
    <row r="1559" spans="1:16" x14ac:dyDescent="0.25">
      <c r="A1559" t="s">
        <v>314</v>
      </c>
      <c r="B1559" t="s">
        <v>344</v>
      </c>
      <c r="C1559">
        <v>26</v>
      </c>
      <c r="D1559">
        <v>4</v>
      </c>
      <c r="E1559" t="s">
        <v>421</v>
      </c>
      <c r="F1559">
        <v>10</v>
      </c>
      <c r="G1559">
        <v>118</v>
      </c>
      <c r="H1559">
        <v>1200</v>
      </c>
      <c r="I1559" t="s">
        <v>150</v>
      </c>
      <c r="J1559">
        <v>1</v>
      </c>
      <c r="K1559">
        <v>9.26</v>
      </c>
      <c r="L1559">
        <v>16</v>
      </c>
      <c r="M1559">
        <v>7</v>
      </c>
      <c r="N1559">
        <v>25</v>
      </c>
      <c r="O1559" t="s">
        <v>455</v>
      </c>
      <c r="P1559">
        <v>1084</v>
      </c>
    </row>
    <row r="1560" spans="1:16" x14ac:dyDescent="0.25">
      <c r="A1560" t="s">
        <v>314</v>
      </c>
      <c r="B1560" t="s">
        <v>344</v>
      </c>
      <c r="C1560">
        <v>4.2</v>
      </c>
      <c r="D1560">
        <v>1</v>
      </c>
      <c r="E1560" t="s">
        <v>420</v>
      </c>
      <c r="F1560">
        <v>3</v>
      </c>
      <c r="G1560">
        <v>135</v>
      </c>
      <c r="H1560">
        <v>1200</v>
      </c>
      <c r="I1560" t="s">
        <v>150</v>
      </c>
      <c r="J1560">
        <v>1</v>
      </c>
      <c r="K1560">
        <v>9.93</v>
      </c>
      <c r="L1560">
        <v>21</v>
      </c>
      <c r="M1560">
        <v>5</v>
      </c>
      <c r="N1560">
        <v>25</v>
      </c>
      <c r="O1560" t="s">
        <v>461</v>
      </c>
      <c r="P1560">
        <v>1087</v>
      </c>
    </row>
    <row r="1561" spans="1:16" x14ac:dyDescent="0.25">
      <c r="A1561" t="s">
        <v>314</v>
      </c>
      <c r="B1561" t="s">
        <v>344</v>
      </c>
      <c r="C1561">
        <v>2.9</v>
      </c>
      <c r="D1561">
        <v>6</v>
      </c>
      <c r="E1561" t="s">
        <v>421</v>
      </c>
      <c r="F1561">
        <v>9</v>
      </c>
      <c r="G1561">
        <v>133</v>
      </c>
      <c r="H1561">
        <v>1000</v>
      </c>
      <c r="I1561" t="s">
        <v>19</v>
      </c>
      <c r="J1561">
        <v>0</v>
      </c>
      <c r="K1561">
        <v>56.92</v>
      </c>
      <c r="L1561">
        <v>13</v>
      </c>
      <c r="M1561">
        <v>4</v>
      </c>
      <c r="N1561">
        <v>25</v>
      </c>
      <c r="O1561" t="s">
        <v>429</v>
      </c>
      <c r="P1561">
        <v>1095</v>
      </c>
    </row>
    <row r="1562" spans="1:16" x14ac:dyDescent="0.25">
      <c r="A1562" t="s">
        <v>314</v>
      </c>
      <c r="B1562" t="s">
        <v>344</v>
      </c>
      <c r="C1562">
        <v>6.2</v>
      </c>
      <c r="D1562">
        <v>12</v>
      </c>
      <c r="E1562" t="s">
        <v>421</v>
      </c>
      <c r="F1562">
        <v>4</v>
      </c>
      <c r="G1562">
        <v>131</v>
      </c>
      <c r="H1562">
        <v>1200</v>
      </c>
      <c r="I1562" t="s">
        <v>398</v>
      </c>
      <c r="J1562">
        <v>1</v>
      </c>
      <c r="K1562">
        <v>11.73</v>
      </c>
      <c r="L1562">
        <v>1</v>
      </c>
      <c r="M1562">
        <v>1</v>
      </c>
      <c r="N1562">
        <v>25</v>
      </c>
      <c r="O1562" t="s">
        <v>429</v>
      </c>
      <c r="P1562">
        <v>1118</v>
      </c>
    </row>
    <row r="1563" spans="1:16" x14ac:dyDescent="0.25">
      <c r="A1563" t="s">
        <v>314</v>
      </c>
      <c r="B1563" t="s">
        <v>344</v>
      </c>
      <c r="C1563">
        <v>12</v>
      </c>
      <c r="D1563">
        <v>3</v>
      </c>
      <c r="E1563" t="s">
        <v>421</v>
      </c>
      <c r="F1563">
        <v>11</v>
      </c>
      <c r="G1563">
        <v>132</v>
      </c>
      <c r="H1563">
        <v>1200</v>
      </c>
      <c r="I1563" t="s">
        <v>398</v>
      </c>
      <c r="J1563">
        <v>1</v>
      </c>
      <c r="K1563">
        <v>10.24</v>
      </c>
      <c r="L1563">
        <v>11</v>
      </c>
      <c r="M1563">
        <v>12</v>
      </c>
      <c r="N1563">
        <v>24</v>
      </c>
      <c r="O1563" t="s">
        <v>455</v>
      </c>
      <c r="P1563">
        <v>1110</v>
      </c>
    </row>
    <row r="1564" spans="1:16" x14ac:dyDescent="0.25">
      <c r="A1564" t="s">
        <v>314</v>
      </c>
      <c r="B1564" t="s">
        <v>344</v>
      </c>
      <c r="C1564">
        <v>18</v>
      </c>
      <c r="D1564">
        <v>11</v>
      </c>
      <c r="E1564" t="s">
        <v>421</v>
      </c>
      <c r="F1564">
        <v>4</v>
      </c>
      <c r="G1564">
        <v>135</v>
      </c>
      <c r="H1564">
        <v>1400</v>
      </c>
      <c r="I1564" t="s">
        <v>101</v>
      </c>
      <c r="J1564">
        <v>1</v>
      </c>
      <c r="K1564">
        <v>22.58</v>
      </c>
      <c r="L1564">
        <v>3</v>
      </c>
      <c r="M1564">
        <v>11</v>
      </c>
      <c r="N1564">
        <v>24</v>
      </c>
      <c r="O1564" t="s">
        <v>441</v>
      </c>
      <c r="P1564">
        <v>1121</v>
      </c>
    </row>
    <row r="1565" spans="1:16" x14ac:dyDescent="0.25">
      <c r="A1565" t="s">
        <v>314</v>
      </c>
      <c r="B1565" t="s">
        <v>344</v>
      </c>
      <c r="C1565">
        <v>3.3</v>
      </c>
      <c r="D1565">
        <v>3</v>
      </c>
      <c r="E1565" t="s">
        <v>421</v>
      </c>
      <c r="F1565">
        <v>7</v>
      </c>
      <c r="G1565">
        <v>135</v>
      </c>
      <c r="H1565">
        <v>1200</v>
      </c>
      <c r="I1565" t="s">
        <v>19</v>
      </c>
      <c r="J1565">
        <v>1</v>
      </c>
      <c r="K1565">
        <v>9.42</v>
      </c>
      <c r="L1565">
        <v>13</v>
      </c>
      <c r="M1565">
        <v>10</v>
      </c>
      <c r="N1565">
        <v>24</v>
      </c>
      <c r="O1565" t="s">
        <v>539</v>
      </c>
      <c r="P1565">
        <v>1107</v>
      </c>
    </row>
    <row r="1566" spans="1:16" x14ac:dyDescent="0.25">
      <c r="A1566" t="s">
        <v>314</v>
      </c>
      <c r="B1566" t="s">
        <v>344</v>
      </c>
      <c r="C1566">
        <v>8.5</v>
      </c>
      <c r="D1566">
        <v>6</v>
      </c>
      <c r="E1566" t="s">
        <v>420</v>
      </c>
      <c r="F1566">
        <v>8</v>
      </c>
      <c r="G1566">
        <v>119</v>
      </c>
      <c r="H1566">
        <v>1400</v>
      </c>
      <c r="I1566" t="s">
        <v>101</v>
      </c>
      <c r="J1566">
        <v>1</v>
      </c>
      <c r="K1566">
        <v>22.16</v>
      </c>
      <c r="L1566">
        <v>28</v>
      </c>
      <c r="M1566">
        <v>9</v>
      </c>
      <c r="N1566">
        <v>24</v>
      </c>
      <c r="O1566" t="s">
        <v>429</v>
      </c>
      <c r="P1566">
        <v>1103</v>
      </c>
    </row>
    <row r="1567" spans="1:16" x14ac:dyDescent="0.25">
      <c r="A1567" t="s">
        <v>314</v>
      </c>
      <c r="B1567" t="s">
        <v>344</v>
      </c>
      <c r="C1567">
        <v>31</v>
      </c>
      <c r="D1567">
        <v>5</v>
      </c>
      <c r="E1567" t="s">
        <v>423</v>
      </c>
      <c r="F1567">
        <v>11</v>
      </c>
      <c r="G1567">
        <v>119</v>
      </c>
      <c r="H1567">
        <v>1400</v>
      </c>
      <c r="I1567" t="s">
        <v>101</v>
      </c>
      <c r="J1567">
        <v>1</v>
      </c>
      <c r="K1567">
        <v>22.07</v>
      </c>
      <c r="L1567">
        <v>14</v>
      </c>
      <c r="M1567">
        <v>7</v>
      </c>
      <c r="N1567">
        <v>24</v>
      </c>
      <c r="O1567" t="s">
        <v>434</v>
      </c>
      <c r="P1567">
        <v>1088</v>
      </c>
    </row>
    <row r="1568" spans="1:16" x14ac:dyDescent="0.25">
      <c r="A1568" t="s">
        <v>314</v>
      </c>
      <c r="B1568" t="s">
        <v>344</v>
      </c>
      <c r="C1568">
        <v>10</v>
      </c>
      <c r="D1568">
        <v>10</v>
      </c>
      <c r="E1568" t="s">
        <v>420</v>
      </c>
      <c r="F1568">
        <v>5</v>
      </c>
      <c r="G1568">
        <v>119</v>
      </c>
      <c r="H1568">
        <v>1400</v>
      </c>
      <c r="I1568" t="s">
        <v>34</v>
      </c>
      <c r="J1568">
        <v>1</v>
      </c>
      <c r="K1568">
        <v>23.45</v>
      </c>
      <c r="L1568">
        <v>23</v>
      </c>
      <c r="M1568">
        <v>6</v>
      </c>
      <c r="N1568">
        <v>24</v>
      </c>
      <c r="O1568" t="s">
        <v>434</v>
      </c>
      <c r="P1568">
        <v>1086</v>
      </c>
    </row>
    <row r="1569" spans="1:16" x14ac:dyDescent="0.25">
      <c r="A1569" t="s">
        <v>314</v>
      </c>
      <c r="B1569" t="s">
        <v>344</v>
      </c>
      <c r="C1569">
        <v>11</v>
      </c>
      <c r="D1569">
        <v>5</v>
      </c>
      <c r="E1569" t="s">
        <v>421</v>
      </c>
      <c r="F1569">
        <v>2</v>
      </c>
      <c r="G1569">
        <v>122</v>
      </c>
      <c r="H1569">
        <v>1200</v>
      </c>
      <c r="I1569" t="s">
        <v>34</v>
      </c>
      <c r="J1569">
        <v>1</v>
      </c>
      <c r="K1569">
        <v>8.99</v>
      </c>
      <c r="L1569">
        <v>2</v>
      </c>
      <c r="M1569">
        <v>6</v>
      </c>
      <c r="N1569">
        <v>24</v>
      </c>
      <c r="O1569" t="s">
        <v>518</v>
      </c>
      <c r="P1569">
        <v>1049</v>
      </c>
    </row>
    <row r="1570" spans="1:16" x14ac:dyDescent="0.25">
      <c r="A1570" t="s">
        <v>314</v>
      </c>
      <c r="B1570" t="s">
        <v>347</v>
      </c>
      <c r="C1570">
        <v>4.9000000000000004</v>
      </c>
      <c r="D1570">
        <v>9</v>
      </c>
      <c r="E1570" t="s">
        <v>421</v>
      </c>
      <c r="F1570">
        <v>2</v>
      </c>
      <c r="G1570">
        <v>119</v>
      </c>
      <c r="H1570">
        <v>1200</v>
      </c>
      <c r="I1570" t="s">
        <v>121</v>
      </c>
      <c r="J1570">
        <v>1</v>
      </c>
      <c r="K1570">
        <v>10.56</v>
      </c>
      <c r="L1570">
        <v>10</v>
      </c>
      <c r="M1570">
        <v>9</v>
      </c>
      <c r="N1570">
        <v>25</v>
      </c>
      <c r="O1570" t="s">
        <v>450</v>
      </c>
      <c r="P1570">
        <v>1095</v>
      </c>
    </row>
    <row r="1571" spans="1:16" x14ac:dyDescent="0.25">
      <c r="A1571" t="s">
        <v>314</v>
      </c>
      <c r="B1571" t="s">
        <v>347</v>
      </c>
      <c r="C1571">
        <v>3.6</v>
      </c>
      <c r="D1571">
        <v>1</v>
      </c>
      <c r="E1571" t="s">
        <v>420</v>
      </c>
      <c r="F1571">
        <v>6</v>
      </c>
      <c r="G1571">
        <v>131</v>
      </c>
      <c r="H1571">
        <v>1200</v>
      </c>
      <c r="I1571" t="s">
        <v>29</v>
      </c>
      <c r="J1571">
        <v>1</v>
      </c>
      <c r="K1571">
        <v>9.2799999999999994</v>
      </c>
      <c r="L1571">
        <v>16</v>
      </c>
      <c r="M1571">
        <v>7</v>
      </c>
      <c r="N1571">
        <v>25</v>
      </c>
      <c r="O1571" t="s">
        <v>455</v>
      </c>
      <c r="P1571">
        <v>1102</v>
      </c>
    </row>
    <row r="1572" spans="1:16" x14ac:dyDescent="0.25">
      <c r="A1572" t="s">
        <v>314</v>
      </c>
      <c r="B1572" t="s">
        <v>347</v>
      </c>
      <c r="C1572">
        <v>7.6</v>
      </c>
      <c r="D1572">
        <v>5</v>
      </c>
      <c r="E1572" t="s">
        <v>423</v>
      </c>
      <c r="F1572">
        <v>12</v>
      </c>
      <c r="G1572">
        <v>131</v>
      </c>
      <c r="H1572">
        <v>1200</v>
      </c>
      <c r="I1572" t="s">
        <v>13</v>
      </c>
      <c r="J1572">
        <v>1</v>
      </c>
      <c r="K1572">
        <v>9.8800000000000008</v>
      </c>
      <c r="L1572">
        <v>25</v>
      </c>
      <c r="M1572">
        <v>6</v>
      </c>
      <c r="N1572">
        <v>25</v>
      </c>
      <c r="O1572" t="s">
        <v>461</v>
      </c>
      <c r="P1572">
        <v>1083</v>
      </c>
    </row>
    <row r="1573" spans="1:16" x14ac:dyDescent="0.25">
      <c r="A1573" t="s">
        <v>314</v>
      </c>
      <c r="B1573" t="s">
        <v>347</v>
      </c>
      <c r="C1573">
        <v>4.5999999999999996</v>
      </c>
      <c r="D1573">
        <v>5</v>
      </c>
      <c r="E1573" t="s">
        <v>422</v>
      </c>
      <c r="F1573">
        <v>4</v>
      </c>
      <c r="G1573">
        <v>124</v>
      </c>
      <c r="H1573">
        <v>1400</v>
      </c>
      <c r="I1573" t="s">
        <v>524</v>
      </c>
      <c r="J1573">
        <v>1</v>
      </c>
      <c r="K1573">
        <v>22.15</v>
      </c>
      <c r="L1573">
        <v>25</v>
      </c>
      <c r="M1573">
        <v>5</v>
      </c>
      <c r="N1573">
        <v>25</v>
      </c>
      <c r="O1573" t="s">
        <v>434</v>
      </c>
      <c r="P1573">
        <v>1072</v>
      </c>
    </row>
    <row r="1574" spans="1:16" x14ac:dyDescent="0.25">
      <c r="A1574" t="s">
        <v>314</v>
      </c>
      <c r="B1574" t="s">
        <v>347</v>
      </c>
      <c r="C1574">
        <v>12</v>
      </c>
      <c r="D1574">
        <v>3</v>
      </c>
      <c r="E1574" t="s">
        <v>423</v>
      </c>
      <c r="F1574">
        <v>9</v>
      </c>
      <c r="G1574">
        <v>131</v>
      </c>
      <c r="H1574">
        <v>1400</v>
      </c>
      <c r="I1574" t="s">
        <v>395</v>
      </c>
      <c r="J1574">
        <v>1</v>
      </c>
      <c r="K1574">
        <v>21.77</v>
      </c>
      <c r="L1574">
        <v>27</v>
      </c>
      <c r="M1574">
        <v>4</v>
      </c>
      <c r="N1574">
        <v>25</v>
      </c>
      <c r="O1574" t="s">
        <v>434</v>
      </c>
      <c r="P1574">
        <v>1077</v>
      </c>
    </row>
    <row r="1575" spans="1:16" x14ac:dyDescent="0.25">
      <c r="A1575" t="s">
        <v>314</v>
      </c>
      <c r="B1575" t="s">
        <v>347</v>
      </c>
      <c r="C1575">
        <v>4.3</v>
      </c>
      <c r="D1575">
        <v>1</v>
      </c>
      <c r="E1575" t="s">
        <v>422</v>
      </c>
      <c r="F1575">
        <v>11</v>
      </c>
      <c r="G1575">
        <v>126</v>
      </c>
      <c r="H1575">
        <v>1400</v>
      </c>
      <c r="I1575" t="s">
        <v>13</v>
      </c>
      <c r="J1575">
        <v>1</v>
      </c>
      <c r="K1575">
        <v>24.33</v>
      </c>
      <c r="L1575">
        <v>15</v>
      </c>
      <c r="M1575">
        <v>3</v>
      </c>
      <c r="N1575">
        <v>25</v>
      </c>
      <c r="O1575" t="s">
        <v>441</v>
      </c>
      <c r="P1575">
        <v>1085</v>
      </c>
    </row>
    <row r="1576" spans="1:16" x14ac:dyDescent="0.25">
      <c r="A1576" t="s">
        <v>314</v>
      </c>
      <c r="B1576" t="s">
        <v>347</v>
      </c>
      <c r="C1576">
        <v>4.5</v>
      </c>
      <c r="D1576">
        <v>3</v>
      </c>
      <c r="E1576" t="s">
        <v>422</v>
      </c>
      <c r="F1576">
        <v>2</v>
      </c>
      <c r="G1576">
        <v>126</v>
      </c>
      <c r="H1576">
        <v>1400</v>
      </c>
      <c r="I1576" t="s">
        <v>13</v>
      </c>
      <c r="J1576">
        <v>1</v>
      </c>
      <c r="K1576">
        <v>22.57</v>
      </c>
      <c r="L1576">
        <v>26</v>
      </c>
      <c r="M1576">
        <v>1</v>
      </c>
      <c r="N1576">
        <v>25</v>
      </c>
      <c r="O1576" t="s">
        <v>539</v>
      </c>
      <c r="P1576">
        <v>1086</v>
      </c>
    </row>
    <row r="1577" spans="1:16" x14ac:dyDescent="0.25">
      <c r="A1577" t="s">
        <v>314</v>
      </c>
      <c r="B1577" t="s">
        <v>347</v>
      </c>
      <c r="C1577">
        <v>29</v>
      </c>
      <c r="D1577">
        <v>5</v>
      </c>
      <c r="E1577" t="s">
        <v>423</v>
      </c>
      <c r="F1577">
        <v>2</v>
      </c>
      <c r="G1577">
        <v>126</v>
      </c>
      <c r="H1577">
        <v>1200</v>
      </c>
      <c r="I1577" t="s">
        <v>399</v>
      </c>
      <c r="J1577">
        <v>1</v>
      </c>
      <c r="K1577">
        <v>9.58</v>
      </c>
      <c r="L1577">
        <v>8</v>
      </c>
      <c r="M1577">
        <v>12</v>
      </c>
      <c r="N1577">
        <v>24</v>
      </c>
      <c r="O1577" t="s">
        <v>434</v>
      </c>
      <c r="P1577">
        <v>1087</v>
      </c>
    </row>
    <row r="1578" spans="1:16" x14ac:dyDescent="0.25">
      <c r="A1578" t="s">
        <v>314</v>
      </c>
      <c r="B1578" t="s">
        <v>347</v>
      </c>
      <c r="C1578">
        <v>7.1</v>
      </c>
      <c r="D1578">
        <v>14</v>
      </c>
      <c r="E1578" t="s">
        <v>421</v>
      </c>
      <c r="F1578">
        <v>12</v>
      </c>
      <c r="G1578">
        <v>128</v>
      </c>
      <c r="H1578">
        <v>1200</v>
      </c>
      <c r="I1578" t="s">
        <v>13</v>
      </c>
      <c r="J1578">
        <v>1</v>
      </c>
      <c r="K1578">
        <v>10.47</v>
      </c>
      <c r="L1578">
        <v>9</v>
      </c>
      <c r="M1578">
        <v>11</v>
      </c>
      <c r="N1578">
        <v>24</v>
      </c>
      <c r="O1578" t="s">
        <v>539</v>
      </c>
      <c r="P1578">
        <v>1097</v>
      </c>
    </row>
    <row r="1579" spans="1:16" x14ac:dyDescent="0.25">
      <c r="A1579" t="s">
        <v>314</v>
      </c>
      <c r="B1579" t="s">
        <v>347</v>
      </c>
      <c r="C1579">
        <v>17</v>
      </c>
      <c r="D1579">
        <v>7</v>
      </c>
      <c r="E1579" t="s">
        <v>422</v>
      </c>
      <c r="F1579">
        <v>9</v>
      </c>
      <c r="G1579">
        <v>127</v>
      </c>
      <c r="H1579">
        <v>1200</v>
      </c>
      <c r="I1579" t="s">
        <v>13</v>
      </c>
      <c r="J1579">
        <v>1</v>
      </c>
      <c r="K1579">
        <v>9.59</v>
      </c>
      <c r="L1579">
        <v>20</v>
      </c>
      <c r="M1579">
        <v>10</v>
      </c>
      <c r="N1579">
        <v>24</v>
      </c>
      <c r="O1579" t="s">
        <v>506</v>
      </c>
      <c r="P1579">
        <v>1088</v>
      </c>
    </row>
    <row r="1580" spans="1:16" x14ac:dyDescent="0.25">
      <c r="A1580" t="s">
        <v>314</v>
      </c>
      <c r="B1580" t="s">
        <v>2349</v>
      </c>
      <c r="C1580">
        <v>9.4</v>
      </c>
      <c r="D1580">
        <v>3</v>
      </c>
      <c r="E1580" t="s">
        <v>420</v>
      </c>
      <c r="F1580">
        <v>6</v>
      </c>
      <c r="G1580">
        <v>122</v>
      </c>
      <c r="H1580">
        <v>1000</v>
      </c>
      <c r="I1580" t="s">
        <v>101</v>
      </c>
      <c r="J1580">
        <v>0</v>
      </c>
      <c r="K1580">
        <v>55.89</v>
      </c>
      <c r="L1580">
        <v>14</v>
      </c>
      <c r="M1580">
        <v>9</v>
      </c>
      <c r="N1580">
        <v>25</v>
      </c>
      <c r="O1580" t="s">
        <v>518</v>
      </c>
      <c r="P1580">
        <v>1182</v>
      </c>
    </row>
    <row r="1581" spans="1:16" x14ac:dyDescent="0.25">
      <c r="A1581" t="s">
        <v>314</v>
      </c>
      <c r="B1581" t="s">
        <v>2349</v>
      </c>
      <c r="C1581">
        <v>16</v>
      </c>
      <c r="D1581">
        <v>2</v>
      </c>
      <c r="E1581" t="s">
        <v>421</v>
      </c>
      <c r="F1581">
        <v>6</v>
      </c>
      <c r="G1581">
        <v>117</v>
      </c>
      <c r="H1581">
        <v>1000</v>
      </c>
      <c r="I1581" t="s">
        <v>101</v>
      </c>
      <c r="J1581">
        <v>0</v>
      </c>
      <c r="K1581">
        <v>56.08</v>
      </c>
      <c r="L1581">
        <v>1</v>
      </c>
      <c r="M1581">
        <v>7</v>
      </c>
      <c r="N1581">
        <v>25</v>
      </c>
      <c r="O1581" t="s">
        <v>429</v>
      </c>
      <c r="P1581">
        <v>1186</v>
      </c>
    </row>
    <row r="1582" spans="1:16" x14ac:dyDescent="0.25">
      <c r="A1582" t="s">
        <v>314</v>
      </c>
      <c r="B1582" t="s">
        <v>2349</v>
      </c>
      <c r="C1582">
        <v>10</v>
      </c>
      <c r="D1582">
        <v>7</v>
      </c>
      <c r="E1582" t="s">
        <v>421</v>
      </c>
      <c r="F1582">
        <v>6</v>
      </c>
      <c r="G1582">
        <v>118</v>
      </c>
      <c r="H1582">
        <v>1000</v>
      </c>
      <c r="I1582" t="s">
        <v>101</v>
      </c>
      <c r="J1582">
        <v>0</v>
      </c>
      <c r="K1582">
        <v>57.95</v>
      </c>
      <c r="L1582">
        <v>25</v>
      </c>
      <c r="M1582">
        <v>5</v>
      </c>
      <c r="N1582">
        <v>25</v>
      </c>
      <c r="O1582" t="s">
        <v>434</v>
      </c>
      <c r="P1582">
        <v>1174</v>
      </c>
    </row>
    <row r="1583" spans="1:16" x14ac:dyDescent="0.25">
      <c r="A1583" t="s">
        <v>314</v>
      </c>
      <c r="B1583" t="s">
        <v>2349</v>
      </c>
      <c r="C1583">
        <v>4</v>
      </c>
      <c r="D1583">
        <v>2</v>
      </c>
      <c r="E1583" t="s">
        <v>423</v>
      </c>
      <c r="F1583">
        <v>13</v>
      </c>
      <c r="G1583">
        <v>135</v>
      </c>
      <c r="H1583">
        <v>1000</v>
      </c>
      <c r="I1583" t="s">
        <v>19</v>
      </c>
      <c r="J1583">
        <v>0</v>
      </c>
      <c r="K1583">
        <v>56.86</v>
      </c>
      <c r="L1583">
        <v>10</v>
      </c>
      <c r="M1583">
        <v>5</v>
      </c>
      <c r="N1583">
        <v>25</v>
      </c>
      <c r="O1583" t="s">
        <v>429</v>
      </c>
      <c r="P1583">
        <v>1186</v>
      </c>
    </row>
    <row r="1584" spans="1:16" x14ac:dyDescent="0.25">
      <c r="A1584" t="s">
        <v>314</v>
      </c>
      <c r="B1584" t="s">
        <v>2349</v>
      </c>
      <c r="C1584">
        <v>7.9</v>
      </c>
      <c r="D1584">
        <v>2</v>
      </c>
      <c r="E1584" t="s">
        <v>421</v>
      </c>
      <c r="F1584">
        <v>14</v>
      </c>
      <c r="G1584">
        <v>134</v>
      </c>
      <c r="H1584">
        <v>1000</v>
      </c>
      <c r="I1584" t="s">
        <v>101</v>
      </c>
      <c r="J1584">
        <v>0</v>
      </c>
      <c r="K1584">
        <v>56.84</v>
      </c>
      <c r="L1584">
        <v>13</v>
      </c>
      <c r="M1584">
        <v>4</v>
      </c>
      <c r="N1584">
        <v>25</v>
      </c>
      <c r="O1584" t="s">
        <v>429</v>
      </c>
      <c r="P1584">
        <v>1172</v>
      </c>
    </row>
    <row r="1585" spans="1:16" x14ac:dyDescent="0.25">
      <c r="A1585" t="s">
        <v>314</v>
      </c>
      <c r="B1585" t="s">
        <v>2349</v>
      </c>
      <c r="C1585">
        <v>27</v>
      </c>
      <c r="D1585">
        <v>5</v>
      </c>
      <c r="E1585" t="s">
        <v>421</v>
      </c>
      <c r="F1585">
        <v>5</v>
      </c>
      <c r="G1585">
        <v>120</v>
      </c>
      <c r="H1585">
        <v>1200</v>
      </c>
      <c r="I1585" t="s">
        <v>101</v>
      </c>
      <c r="J1585">
        <v>1</v>
      </c>
      <c r="K1585">
        <v>10.56</v>
      </c>
      <c r="L1585">
        <v>15</v>
      </c>
      <c r="M1585">
        <v>3</v>
      </c>
      <c r="N1585">
        <v>25</v>
      </c>
      <c r="O1585" t="s">
        <v>441</v>
      </c>
      <c r="P1585">
        <v>1166</v>
      </c>
    </row>
    <row r="1586" spans="1:16" x14ac:dyDescent="0.25">
      <c r="A1586" t="s">
        <v>314</v>
      </c>
      <c r="B1586" t="s">
        <v>2349</v>
      </c>
      <c r="C1586">
        <v>18</v>
      </c>
      <c r="D1586">
        <v>6</v>
      </c>
      <c r="E1586" t="s">
        <v>422</v>
      </c>
      <c r="F1586">
        <v>6</v>
      </c>
      <c r="G1586">
        <v>115</v>
      </c>
      <c r="H1586">
        <v>1200</v>
      </c>
      <c r="I1586" t="s">
        <v>101</v>
      </c>
      <c r="J1586">
        <v>1</v>
      </c>
      <c r="K1586">
        <v>9.25</v>
      </c>
      <c r="L1586">
        <v>16</v>
      </c>
      <c r="M1586">
        <v>2</v>
      </c>
      <c r="N1586">
        <v>25</v>
      </c>
      <c r="O1586" t="s">
        <v>441</v>
      </c>
      <c r="P1586">
        <v>1162</v>
      </c>
    </row>
    <row r="1587" spans="1:16" x14ac:dyDescent="0.25">
      <c r="A1587" t="s">
        <v>314</v>
      </c>
      <c r="B1587" t="s">
        <v>2349</v>
      </c>
      <c r="C1587">
        <v>38</v>
      </c>
      <c r="D1587">
        <v>9</v>
      </c>
      <c r="E1587" t="s">
        <v>421</v>
      </c>
      <c r="F1587">
        <v>11</v>
      </c>
      <c r="G1587">
        <v>122</v>
      </c>
      <c r="H1587">
        <v>1200</v>
      </c>
      <c r="I1587" t="s">
        <v>58</v>
      </c>
      <c r="J1587">
        <v>1</v>
      </c>
      <c r="K1587">
        <v>9.76</v>
      </c>
      <c r="L1587">
        <v>9</v>
      </c>
      <c r="M1587">
        <v>2</v>
      </c>
      <c r="N1587">
        <v>25</v>
      </c>
      <c r="O1587" t="s">
        <v>429</v>
      </c>
      <c r="P1587">
        <v>1169</v>
      </c>
    </row>
    <row r="1588" spans="1:16" x14ac:dyDescent="0.25">
      <c r="A1588" t="s">
        <v>314</v>
      </c>
      <c r="B1588" t="s">
        <v>2349</v>
      </c>
      <c r="C1588">
        <v>11</v>
      </c>
      <c r="D1588">
        <v>13</v>
      </c>
      <c r="E1588" t="s">
        <v>422</v>
      </c>
      <c r="F1588">
        <v>6</v>
      </c>
      <c r="G1588">
        <v>121</v>
      </c>
      <c r="H1588">
        <v>1200</v>
      </c>
      <c r="I1588" t="s">
        <v>93</v>
      </c>
      <c r="J1588">
        <v>1</v>
      </c>
      <c r="K1588">
        <v>10</v>
      </c>
      <c r="L1588">
        <v>22</v>
      </c>
      <c r="M1588">
        <v>12</v>
      </c>
      <c r="N1588">
        <v>24</v>
      </c>
      <c r="O1588" t="s">
        <v>539</v>
      </c>
      <c r="P1588">
        <v>1180</v>
      </c>
    </row>
    <row r="1589" spans="1:16" x14ac:dyDescent="0.25">
      <c r="A1589" t="s">
        <v>314</v>
      </c>
      <c r="B1589" t="s">
        <v>2349</v>
      </c>
      <c r="C1589">
        <v>6</v>
      </c>
      <c r="D1589">
        <v>10</v>
      </c>
      <c r="E1589" t="s">
        <v>421</v>
      </c>
      <c r="F1589">
        <v>14</v>
      </c>
      <c r="G1589">
        <v>122</v>
      </c>
      <c r="H1589">
        <v>1400</v>
      </c>
      <c r="I1589" t="s">
        <v>393</v>
      </c>
      <c r="J1589">
        <v>1</v>
      </c>
      <c r="K1589">
        <v>22.21</v>
      </c>
      <c r="L1589">
        <v>24</v>
      </c>
      <c r="M1589">
        <v>11</v>
      </c>
      <c r="N1589">
        <v>24</v>
      </c>
      <c r="O1589" t="s">
        <v>429</v>
      </c>
      <c r="P1589">
        <v>1175</v>
      </c>
    </row>
    <row r="1590" spans="1:16" x14ac:dyDescent="0.25">
      <c r="A1590" t="s">
        <v>314</v>
      </c>
      <c r="B1590" t="s">
        <v>2349</v>
      </c>
      <c r="C1590">
        <v>5.5</v>
      </c>
      <c r="D1590">
        <v>3</v>
      </c>
      <c r="E1590" t="s">
        <v>420</v>
      </c>
      <c r="F1590">
        <v>1</v>
      </c>
      <c r="G1590">
        <v>124</v>
      </c>
      <c r="H1590">
        <v>1200</v>
      </c>
      <c r="I1590" t="s">
        <v>116</v>
      </c>
      <c r="J1590">
        <v>1</v>
      </c>
      <c r="K1590">
        <v>9.27</v>
      </c>
      <c r="L1590">
        <v>3</v>
      </c>
      <c r="M1590">
        <v>11</v>
      </c>
      <c r="N1590">
        <v>24</v>
      </c>
      <c r="O1590" t="s">
        <v>441</v>
      </c>
      <c r="P1590">
        <v>1181</v>
      </c>
    </row>
    <row r="1591" spans="1:16" x14ac:dyDescent="0.25">
      <c r="A1591" t="s">
        <v>349</v>
      </c>
      <c r="B1591" t="s">
        <v>350</v>
      </c>
      <c r="C1591">
        <v>10</v>
      </c>
      <c r="D1591">
        <v>5</v>
      </c>
      <c r="E1591" t="s">
        <v>420</v>
      </c>
      <c r="F1591">
        <v>12</v>
      </c>
      <c r="G1591">
        <v>135</v>
      </c>
      <c r="H1591">
        <v>1200</v>
      </c>
      <c r="I1591" t="s">
        <v>19</v>
      </c>
      <c r="J1591">
        <v>1</v>
      </c>
      <c r="K1591">
        <v>10.37</v>
      </c>
      <c r="L1591">
        <v>10</v>
      </c>
      <c r="M1591">
        <v>9</v>
      </c>
      <c r="N1591">
        <v>25</v>
      </c>
      <c r="O1591" t="s">
        <v>450</v>
      </c>
      <c r="P1591">
        <v>1175</v>
      </c>
    </row>
    <row r="1592" spans="1:16" x14ac:dyDescent="0.25">
      <c r="A1592" t="s">
        <v>349</v>
      </c>
      <c r="B1592" t="s">
        <v>350</v>
      </c>
      <c r="C1592">
        <v>5.5</v>
      </c>
      <c r="D1592">
        <v>6</v>
      </c>
      <c r="E1592" t="s">
        <v>421</v>
      </c>
      <c r="F1592">
        <v>8</v>
      </c>
      <c r="G1592">
        <v>135</v>
      </c>
      <c r="H1592">
        <v>1200</v>
      </c>
      <c r="I1592" t="s">
        <v>19</v>
      </c>
      <c r="J1592">
        <v>1</v>
      </c>
      <c r="K1592">
        <v>9.48</v>
      </c>
      <c r="L1592">
        <v>16</v>
      </c>
      <c r="M1592">
        <v>7</v>
      </c>
      <c r="N1592">
        <v>25</v>
      </c>
      <c r="O1592" t="s">
        <v>455</v>
      </c>
      <c r="P1592">
        <v>1178</v>
      </c>
    </row>
    <row r="1593" spans="1:16" x14ac:dyDescent="0.25">
      <c r="A1593" t="s">
        <v>349</v>
      </c>
      <c r="B1593" t="s">
        <v>350</v>
      </c>
      <c r="C1593">
        <v>5.3</v>
      </c>
      <c r="D1593">
        <v>1</v>
      </c>
      <c r="E1593" t="s">
        <v>420</v>
      </c>
      <c r="F1593">
        <v>6</v>
      </c>
      <c r="G1593">
        <v>127</v>
      </c>
      <c r="H1593">
        <v>1200</v>
      </c>
      <c r="I1593" t="s">
        <v>19</v>
      </c>
      <c r="J1593">
        <v>1</v>
      </c>
      <c r="K1593">
        <v>9.4600000000000009</v>
      </c>
      <c r="L1593">
        <v>25</v>
      </c>
      <c r="M1593">
        <v>6</v>
      </c>
      <c r="N1593">
        <v>25</v>
      </c>
      <c r="O1593" t="s">
        <v>461</v>
      </c>
      <c r="P1593">
        <v>1180</v>
      </c>
    </row>
    <row r="1594" spans="1:16" x14ac:dyDescent="0.25">
      <c r="A1594" t="s">
        <v>349</v>
      </c>
      <c r="B1594" t="s">
        <v>350</v>
      </c>
      <c r="C1594">
        <v>4</v>
      </c>
      <c r="D1594">
        <v>1</v>
      </c>
      <c r="E1594" t="s">
        <v>420</v>
      </c>
      <c r="F1594">
        <v>5</v>
      </c>
      <c r="G1594">
        <v>123</v>
      </c>
      <c r="H1594">
        <v>1200</v>
      </c>
      <c r="I1594" t="s">
        <v>19</v>
      </c>
      <c r="J1594">
        <v>1</v>
      </c>
      <c r="K1594">
        <v>9.14</v>
      </c>
      <c r="L1594">
        <v>21</v>
      </c>
      <c r="M1594">
        <v>5</v>
      </c>
      <c r="N1594">
        <v>25</v>
      </c>
      <c r="O1594" t="s">
        <v>461</v>
      </c>
      <c r="P1594">
        <v>1191</v>
      </c>
    </row>
    <row r="1595" spans="1:16" x14ac:dyDescent="0.25">
      <c r="A1595" t="s">
        <v>349</v>
      </c>
      <c r="B1595" t="s">
        <v>350</v>
      </c>
      <c r="C1595">
        <v>11</v>
      </c>
      <c r="D1595">
        <v>6</v>
      </c>
      <c r="E1595" t="s">
        <v>420</v>
      </c>
      <c r="F1595">
        <v>10</v>
      </c>
      <c r="G1595">
        <v>122</v>
      </c>
      <c r="H1595">
        <v>1200</v>
      </c>
      <c r="I1595" t="s">
        <v>101</v>
      </c>
      <c r="J1595">
        <v>1</v>
      </c>
      <c r="K1595">
        <v>9.65</v>
      </c>
      <c r="L1595">
        <v>30</v>
      </c>
      <c r="M1595">
        <v>4</v>
      </c>
      <c r="N1595">
        <v>25</v>
      </c>
      <c r="O1595" t="s">
        <v>445</v>
      </c>
      <c r="P1595">
        <v>1195</v>
      </c>
    </row>
    <row r="1596" spans="1:16" x14ac:dyDescent="0.25">
      <c r="A1596" t="s">
        <v>349</v>
      </c>
      <c r="B1596" t="s">
        <v>350</v>
      </c>
      <c r="C1596">
        <v>3.2</v>
      </c>
      <c r="D1596">
        <v>1</v>
      </c>
      <c r="E1596" t="s">
        <v>421</v>
      </c>
      <c r="F1596">
        <v>6</v>
      </c>
      <c r="G1596">
        <v>135</v>
      </c>
      <c r="H1596">
        <v>1200</v>
      </c>
      <c r="I1596" t="s">
        <v>13</v>
      </c>
      <c r="J1596">
        <v>1</v>
      </c>
      <c r="K1596">
        <v>9.6300000000000008</v>
      </c>
      <c r="L1596">
        <v>2</v>
      </c>
      <c r="M1596">
        <v>4</v>
      </c>
      <c r="N1596">
        <v>25</v>
      </c>
      <c r="O1596" t="s">
        <v>445</v>
      </c>
      <c r="P1596">
        <v>1190</v>
      </c>
    </row>
    <row r="1597" spans="1:16" x14ac:dyDescent="0.25">
      <c r="A1597" t="s">
        <v>349</v>
      </c>
      <c r="B1597" t="s">
        <v>350</v>
      </c>
      <c r="C1597">
        <v>1.4</v>
      </c>
      <c r="D1597">
        <v>1</v>
      </c>
      <c r="E1597" t="s">
        <v>420</v>
      </c>
      <c r="F1597">
        <v>1</v>
      </c>
      <c r="G1597">
        <v>129</v>
      </c>
      <c r="H1597">
        <v>1200</v>
      </c>
      <c r="I1597" t="s">
        <v>13</v>
      </c>
      <c r="J1597">
        <v>1</v>
      </c>
      <c r="K1597">
        <v>9.7100000000000009</v>
      </c>
      <c r="L1597">
        <v>5</v>
      </c>
      <c r="M1597">
        <v>3</v>
      </c>
      <c r="N1597">
        <v>25</v>
      </c>
      <c r="O1597" t="s">
        <v>445</v>
      </c>
      <c r="P1597">
        <v>1185</v>
      </c>
    </row>
    <row r="1598" spans="1:16" x14ac:dyDescent="0.25">
      <c r="A1598" t="s">
        <v>349</v>
      </c>
      <c r="B1598" t="s">
        <v>350</v>
      </c>
      <c r="C1598">
        <v>5.5</v>
      </c>
      <c r="D1598">
        <v>3</v>
      </c>
      <c r="E1598" t="s">
        <v>421</v>
      </c>
      <c r="F1598">
        <v>12</v>
      </c>
      <c r="G1598">
        <v>128</v>
      </c>
      <c r="H1598">
        <v>1200</v>
      </c>
      <c r="I1598" t="s">
        <v>400</v>
      </c>
      <c r="J1598">
        <v>1</v>
      </c>
      <c r="K1598">
        <v>9.1199999999999992</v>
      </c>
      <c r="L1598">
        <v>16</v>
      </c>
      <c r="M1598">
        <v>2</v>
      </c>
      <c r="N1598">
        <v>25</v>
      </c>
      <c r="O1598" t="s">
        <v>441</v>
      </c>
      <c r="P1598">
        <v>1187</v>
      </c>
    </row>
    <row r="1599" spans="1:16" x14ac:dyDescent="0.25">
      <c r="A1599" t="s">
        <v>349</v>
      </c>
      <c r="B1599" t="s">
        <v>350</v>
      </c>
      <c r="C1599">
        <v>10</v>
      </c>
      <c r="D1599">
        <v>2</v>
      </c>
      <c r="E1599" t="s">
        <v>420</v>
      </c>
      <c r="F1599">
        <v>10</v>
      </c>
      <c r="G1599">
        <v>130</v>
      </c>
      <c r="H1599">
        <v>1200</v>
      </c>
      <c r="I1599" t="s">
        <v>53</v>
      </c>
      <c r="J1599">
        <v>1</v>
      </c>
      <c r="K1599">
        <v>9.85</v>
      </c>
      <c r="L1599">
        <v>31</v>
      </c>
      <c r="M1599">
        <v>1</v>
      </c>
      <c r="N1599">
        <v>25</v>
      </c>
      <c r="O1599" t="s">
        <v>506</v>
      </c>
      <c r="P1599">
        <v>1173</v>
      </c>
    </row>
    <row r="1600" spans="1:16" x14ac:dyDescent="0.25">
      <c r="A1600" t="s">
        <v>349</v>
      </c>
      <c r="B1600" t="s">
        <v>350</v>
      </c>
      <c r="C1600">
        <v>1.9</v>
      </c>
      <c r="D1600">
        <v>1</v>
      </c>
      <c r="E1600" t="s">
        <v>421</v>
      </c>
      <c r="F1600">
        <v>4</v>
      </c>
      <c r="G1600">
        <v>122</v>
      </c>
      <c r="H1600">
        <v>1200</v>
      </c>
      <c r="I1600" t="s">
        <v>53</v>
      </c>
      <c r="J1600">
        <v>1</v>
      </c>
      <c r="K1600">
        <v>10.01</v>
      </c>
      <c r="L1600">
        <v>12</v>
      </c>
      <c r="M1600">
        <v>1</v>
      </c>
      <c r="N1600">
        <v>25</v>
      </c>
      <c r="O1600" t="s">
        <v>441</v>
      </c>
      <c r="P1600">
        <v>1181</v>
      </c>
    </row>
    <row r="1601" spans="1:16" x14ac:dyDescent="0.25">
      <c r="A1601" t="s">
        <v>349</v>
      </c>
      <c r="B1601" t="s">
        <v>350</v>
      </c>
      <c r="C1601">
        <v>2.8</v>
      </c>
      <c r="D1601">
        <v>3</v>
      </c>
      <c r="E1601" t="s">
        <v>420</v>
      </c>
      <c r="F1601">
        <v>4</v>
      </c>
      <c r="G1601">
        <v>121</v>
      </c>
      <c r="H1601">
        <v>1400</v>
      </c>
      <c r="I1601" t="s">
        <v>19</v>
      </c>
      <c r="J1601">
        <v>1</v>
      </c>
      <c r="K1601">
        <v>22.11</v>
      </c>
      <c r="L1601">
        <v>29</v>
      </c>
      <c r="M1601">
        <v>12</v>
      </c>
      <c r="N1601">
        <v>24</v>
      </c>
      <c r="O1601" t="s">
        <v>506</v>
      </c>
      <c r="P1601">
        <v>1190</v>
      </c>
    </row>
    <row r="1602" spans="1:16" x14ac:dyDescent="0.25">
      <c r="A1602" t="s">
        <v>349</v>
      </c>
      <c r="B1602" t="s">
        <v>350</v>
      </c>
      <c r="C1602">
        <v>4.0999999999999996</v>
      </c>
      <c r="D1602">
        <v>8</v>
      </c>
      <c r="E1602" t="s">
        <v>421</v>
      </c>
      <c r="F1602">
        <v>2</v>
      </c>
      <c r="G1602">
        <v>125</v>
      </c>
      <c r="H1602">
        <v>1400</v>
      </c>
      <c r="I1602" t="s">
        <v>393</v>
      </c>
      <c r="J1602">
        <v>1</v>
      </c>
      <c r="K1602">
        <v>22.91</v>
      </c>
      <c r="L1602">
        <v>8</v>
      </c>
      <c r="M1602">
        <v>12</v>
      </c>
      <c r="N1602">
        <v>24</v>
      </c>
      <c r="O1602" t="s">
        <v>434</v>
      </c>
      <c r="P1602">
        <v>1171</v>
      </c>
    </row>
    <row r="1603" spans="1:16" x14ac:dyDescent="0.25">
      <c r="A1603" t="s">
        <v>349</v>
      </c>
      <c r="B1603" t="s">
        <v>350</v>
      </c>
      <c r="C1603">
        <v>8.5</v>
      </c>
      <c r="D1603">
        <v>5</v>
      </c>
      <c r="E1603" t="s">
        <v>420</v>
      </c>
      <c r="F1603">
        <v>8</v>
      </c>
      <c r="G1603">
        <v>123</v>
      </c>
      <c r="H1603">
        <v>1600</v>
      </c>
      <c r="I1603" t="s">
        <v>58</v>
      </c>
      <c r="J1603">
        <v>1</v>
      </c>
      <c r="K1603">
        <v>34.869999999999997</v>
      </c>
      <c r="L1603">
        <v>3</v>
      </c>
      <c r="M1603">
        <v>11</v>
      </c>
      <c r="N1603">
        <v>24</v>
      </c>
      <c r="O1603" t="s">
        <v>441</v>
      </c>
      <c r="P1603">
        <v>1161</v>
      </c>
    </row>
    <row r="1604" spans="1:16" x14ac:dyDescent="0.25">
      <c r="A1604" t="s">
        <v>349</v>
      </c>
      <c r="B1604" t="s">
        <v>350</v>
      </c>
      <c r="C1604">
        <v>9.6999999999999993</v>
      </c>
      <c r="D1604">
        <v>3</v>
      </c>
      <c r="E1604" t="s">
        <v>420</v>
      </c>
      <c r="F1604">
        <v>13</v>
      </c>
      <c r="G1604">
        <v>124</v>
      </c>
      <c r="H1604">
        <v>1400</v>
      </c>
      <c r="I1604" t="s">
        <v>53</v>
      </c>
      <c r="J1604">
        <v>1</v>
      </c>
      <c r="K1604">
        <v>21.81</v>
      </c>
      <c r="L1604">
        <v>13</v>
      </c>
      <c r="M1604">
        <v>10</v>
      </c>
      <c r="N1604">
        <v>24</v>
      </c>
      <c r="O1604" t="s">
        <v>539</v>
      </c>
      <c r="P1604">
        <v>1177</v>
      </c>
    </row>
    <row r="1605" spans="1:16" x14ac:dyDescent="0.25">
      <c r="A1605" t="s">
        <v>349</v>
      </c>
      <c r="B1605" t="s">
        <v>350</v>
      </c>
      <c r="C1605">
        <v>10</v>
      </c>
      <c r="D1605">
        <v>2</v>
      </c>
      <c r="E1605" t="s">
        <v>421</v>
      </c>
      <c r="F1605">
        <v>10</v>
      </c>
      <c r="G1605">
        <v>122</v>
      </c>
      <c r="H1605">
        <v>1400</v>
      </c>
      <c r="I1605" t="s">
        <v>53</v>
      </c>
      <c r="J1605">
        <v>1</v>
      </c>
      <c r="K1605">
        <v>22.1</v>
      </c>
      <c r="L1605">
        <v>15</v>
      </c>
      <c r="M1605">
        <v>9</v>
      </c>
      <c r="N1605">
        <v>24</v>
      </c>
      <c r="O1605" t="s">
        <v>539</v>
      </c>
      <c r="P1605">
        <v>1158</v>
      </c>
    </row>
    <row r="1606" spans="1:16" x14ac:dyDescent="0.25">
      <c r="A1606" t="s">
        <v>349</v>
      </c>
      <c r="B1606" t="s">
        <v>350</v>
      </c>
      <c r="C1606">
        <v>48</v>
      </c>
      <c r="D1606">
        <v>6</v>
      </c>
      <c r="E1606" t="s">
        <v>421</v>
      </c>
      <c r="F1606">
        <v>14</v>
      </c>
      <c r="G1606">
        <v>127</v>
      </c>
      <c r="H1606">
        <v>1400</v>
      </c>
      <c r="I1606" t="s">
        <v>150</v>
      </c>
      <c r="J1606">
        <v>1</v>
      </c>
      <c r="K1606">
        <v>22.63</v>
      </c>
      <c r="L1606">
        <v>14</v>
      </c>
      <c r="M1606">
        <v>7</v>
      </c>
      <c r="N1606">
        <v>24</v>
      </c>
      <c r="O1606" t="s">
        <v>434</v>
      </c>
      <c r="P1606">
        <v>1161</v>
      </c>
    </row>
    <row r="1607" spans="1:16" x14ac:dyDescent="0.25">
      <c r="A1607" t="s">
        <v>349</v>
      </c>
      <c r="B1607" t="s">
        <v>350</v>
      </c>
      <c r="C1607">
        <v>61</v>
      </c>
      <c r="D1607">
        <v>7</v>
      </c>
      <c r="E1607" t="s">
        <v>421</v>
      </c>
      <c r="F1607">
        <v>7</v>
      </c>
      <c r="G1607">
        <v>127</v>
      </c>
      <c r="H1607">
        <v>1200</v>
      </c>
      <c r="I1607" t="s">
        <v>53</v>
      </c>
      <c r="J1607">
        <v>1</v>
      </c>
      <c r="K1607">
        <v>10.71</v>
      </c>
      <c r="L1607">
        <v>15</v>
      </c>
      <c r="M1607">
        <v>6</v>
      </c>
      <c r="N1607">
        <v>24</v>
      </c>
      <c r="O1607" t="s">
        <v>441</v>
      </c>
      <c r="P1607">
        <v>1156</v>
      </c>
    </row>
    <row r="1608" spans="1:16" x14ac:dyDescent="0.25">
      <c r="A1608" t="s">
        <v>349</v>
      </c>
      <c r="B1608" t="s">
        <v>350</v>
      </c>
      <c r="C1608">
        <v>41</v>
      </c>
      <c r="D1608">
        <v>7</v>
      </c>
      <c r="E1608" t="s">
        <v>421</v>
      </c>
      <c r="F1608">
        <v>5</v>
      </c>
      <c r="G1608">
        <v>125</v>
      </c>
      <c r="H1608">
        <v>1200</v>
      </c>
      <c r="I1608" t="s">
        <v>471</v>
      </c>
      <c r="J1608">
        <v>1</v>
      </c>
      <c r="K1608">
        <v>10.08</v>
      </c>
      <c r="L1608">
        <v>19</v>
      </c>
      <c r="M1608">
        <v>5</v>
      </c>
      <c r="N1608">
        <v>24</v>
      </c>
      <c r="O1608" t="s">
        <v>441</v>
      </c>
      <c r="P1608">
        <v>1150</v>
      </c>
    </row>
    <row r="1609" spans="1:16" x14ac:dyDescent="0.25">
      <c r="A1609" t="s">
        <v>349</v>
      </c>
      <c r="B1609" t="s">
        <v>353</v>
      </c>
      <c r="C1609">
        <v>5.8</v>
      </c>
      <c r="D1609">
        <v>1</v>
      </c>
      <c r="E1609" t="s">
        <v>422</v>
      </c>
      <c r="F1609">
        <v>5</v>
      </c>
      <c r="G1609">
        <v>122</v>
      </c>
      <c r="H1609">
        <v>1200</v>
      </c>
      <c r="I1609" t="s">
        <v>84</v>
      </c>
      <c r="J1609">
        <v>1</v>
      </c>
      <c r="K1609">
        <v>9.89</v>
      </c>
      <c r="L1609">
        <v>10</v>
      </c>
      <c r="M1609">
        <v>9</v>
      </c>
      <c r="N1609">
        <v>25</v>
      </c>
      <c r="O1609" t="s">
        <v>450</v>
      </c>
      <c r="P1609">
        <v>1228</v>
      </c>
    </row>
    <row r="1610" spans="1:16" x14ac:dyDescent="0.25">
      <c r="A1610" t="s">
        <v>349</v>
      </c>
      <c r="B1610" t="s">
        <v>353</v>
      </c>
      <c r="C1610">
        <v>19</v>
      </c>
      <c r="D1610">
        <v>2</v>
      </c>
      <c r="E1610" t="s">
        <v>423</v>
      </c>
      <c r="F1610">
        <v>11</v>
      </c>
      <c r="G1610">
        <v>119</v>
      </c>
      <c r="H1610">
        <v>1200</v>
      </c>
      <c r="I1610" t="s">
        <v>389</v>
      </c>
      <c r="J1610">
        <v>1</v>
      </c>
      <c r="K1610">
        <v>9.14</v>
      </c>
      <c r="L1610">
        <v>16</v>
      </c>
      <c r="M1610">
        <v>7</v>
      </c>
      <c r="N1610">
        <v>25</v>
      </c>
      <c r="O1610" t="s">
        <v>455</v>
      </c>
      <c r="P1610">
        <v>1226</v>
      </c>
    </row>
    <row r="1611" spans="1:16" x14ac:dyDescent="0.25">
      <c r="A1611" t="s">
        <v>349</v>
      </c>
      <c r="B1611" t="s">
        <v>353</v>
      </c>
      <c r="C1611">
        <v>19</v>
      </c>
      <c r="D1611">
        <v>4</v>
      </c>
      <c r="E1611" t="s">
        <v>423</v>
      </c>
      <c r="F1611">
        <v>12</v>
      </c>
      <c r="G1611">
        <v>119</v>
      </c>
      <c r="H1611">
        <v>1200</v>
      </c>
      <c r="I1611" t="s">
        <v>389</v>
      </c>
      <c r="J1611">
        <v>1</v>
      </c>
      <c r="K1611">
        <v>9.7200000000000006</v>
      </c>
      <c r="L1611">
        <v>25</v>
      </c>
      <c r="M1611">
        <v>6</v>
      </c>
      <c r="N1611">
        <v>25</v>
      </c>
      <c r="O1611" t="s">
        <v>461</v>
      </c>
      <c r="P1611">
        <v>1223</v>
      </c>
    </row>
    <row r="1612" spans="1:16" x14ac:dyDescent="0.25">
      <c r="A1612" t="s">
        <v>349</v>
      </c>
      <c r="B1612" t="s">
        <v>353</v>
      </c>
      <c r="C1612">
        <v>9.8000000000000007</v>
      </c>
      <c r="D1612">
        <v>2</v>
      </c>
      <c r="E1612" t="s">
        <v>422</v>
      </c>
      <c r="F1612">
        <v>8</v>
      </c>
      <c r="G1612">
        <v>123</v>
      </c>
      <c r="H1612">
        <v>1200</v>
      </c>
      <c r="I1612" t="s">
        <v>93</v>
      </c>
      <c r="J1612">
        <v>1</v>
      </c>
      <c r="K1612">
        <v>10.55</v>
      </c>
      <c r="L1612">
        <v>4</v>
      </c>
      <c r="M1612">
        <v>6</v>
      </c>
      <c r="N1612">
        <v>25</v>
      </c>
      <c r="O1612" t="s">
        <v>450</v>
      </c>
      <c r="P1612">
        <v>1225</v>
      </c>
    </row>
    <row r="1613" spans="1:16" x14ac:dyDescent="0.25">
      <c r="A1613" t="s">
        <v>349</v>
      </c>
      <c r="B1613" t="s">
        <v>353</v>
      </c>
      <c r="C1613">
        <v>23</v>
      </c>
      <c r="D1613">
        <v>3</v>
      </c>
      <c r="E1613" t="s">
        <v>423</v>
      </c>
      <c r="F1613">
        <v>8</v>
      </c>
      <c r="G1613">
        <v>124</v>
      </c>
      <c r="H1613">
        <v>1200</v>
      </c>
      <c r="I1613" t="s">
        <v>93</v>
      </c>
      <c r="J1613">
        <v>1</v>
      </c>
      <c r="K1613">
        <v>9.61</v>
      </c>
      <c r="L1613">
        <v>14</v>
      </c>
      <c r="M1613">
        <v>5</v>
      </c>
      <c r="N1613">
        <v>25</v>
      </c>
      <c r="O1613" t="s">
        <v>455</v>
      </c>
      <c r="P1613">
        <v>1232</v>
      </c>
    </row>
    <row r="1614" spans="1:16" x14ac:dyDescent="0.25">
      <c r="A1614" t="s">
        <v>349</v>
      </c>
      <c r="B1614" t="s">
        <v>353</v>
      </c>
      <c r="C1614">
        <v>11</v>
      </c>
      <c r="D1614">
        <v>7</v>
      </c>
      <c r="E1614" t="s">
        <v>422</v>
      </c>
      <c r="F1614">
        <v>8</v>
      </c>
      <c r="G1614">
        <v>121</v>
      </c>
      <c r="H1614">
        <v>1200</v>
      </c>
      <c r="I1614" t="s">
        <v>84</v>
      </c>
      <c r="J1614">
        <v>1</v>
      </c>
      <c r="K1614">
        <v>9.6999999999999993</v>
      </c>
      <c r="L1614">
        <v>30</v>
      </c>
      <c r="M1614">
        <v>4</v>
      </c>
      <c r="N1614">
        <v>25</v>
      </c>
      <c r="O1614" t="s">
        <v>445</v>
      </c>
      <c r="P1614">
        <v>1225</v>
      </c>
    </row>
    <row r="1615" spans="1:16" x14ac:dyDescent="0.25">
      <c r="A1615" t="s">
        <v>349</v>
      </c>
      <c r="B1615" t="s">
        <v>353</v>
      </c>
      <c r="C1615">
        <v>3.1</v>
      </c>
      <c r="D1615">
        <v>4</v>
      </c>
      <c r="E1615" t="s">
        <v>421</v>
      </c>
      <c r="F1615">
        <v>1</v>
      </c>
      <c r="G1615">
        <v>122</v>
      </c>
      <c r="H1615">
        <v>1200</v>
      </c>
      <c r="I1615" t="s">
        <v>63</v>
      </c>
      <c r="J1615">
        <v>1</v>
      </c>
      <c r="K1615">
        <v>9.4</v>
      </c>
      <c r="L1615">
        <v>16</v>
      </c>
      <c r="M1615">
        <v>4</v>
      </c>
      <c r="N1615">
        <v>25</v>
      </c>
      <c r="O1615" t="s">
        <v>455</v>
      </c>
      <c r="P1615">
        <v>1226</v>
      </c>
    </row>
    <row r="1616" spans="1:16" x14ac:dyDescent="0.25">
      <c r="A1616" t="s">
        <v>349</v>
      </c>
      <c r="B1616" t="s">
        <v>353</v>
      </c>
      <c r="C1616">
        <v>15</v>
      </c>
      <c r="D1616">
        <v>4</v>
      </c>
      <c r="E1616" t="s">
        <v>421</v>
      </c>
      <c r="F1616">
        <v>1</v>
      </c>
      <c r="G1616">
        <v>124</v>
      </c>
      <c r="H1616">
        <v>1400</v>
      </c>
      <c r="I1616" t="s">
        <v>63</v>
      </c>
      <c r="J1616">
        <v>1</v>
      </c>
      <c r="K1616">
        <v>22.21</v>
      </c>
      <c r="L1616">
        <v>30</v>
      </c>
      <c r="M1616">
        <v>3</v>
      </c>
      <c r="N1616">
        <v>25</v>
      </c>
      <c r="O1616" t="s">
        <v>539</v>
      </c>
      <c r="P1616">
        <v>1226</v>
      </c>
    </row>
    <row r="1617" spans="1:16" x14ac:dyDescent="0.25">
      <c r="A1617" t="s">
        <v>349</v>
      </c>
      <c r="B1617" t="s">
        <v>353</v>
      </c>
      <c r="C1617">
        <v>16</v>
      </c>
      <c r="D1617">
        <v>6</v>
      </c>
      <c r="E1617" t="s">
        <v>422</v>
      </c>
      <c r="F1617">
        <v>8</v>
      </c>
      <c r="G1617">
        <v>127</v>
      </c>
      <c r="H1617">
        <v>1400</v>
      </c>
      <c r="I1617" t="s">
        <v>63</v>
      </c>
      <c r="J1617">
        <v>1</v>
      </c>
      <c r="K1617">
        <v>22.8</v>
      </c>
      <c r="L1617">
        <v>15</v>
      </c>
      <c r="M1617">
        <v>3</v>
      </c>
      <c r="N1617">
        <v>25</v>
      </c>
      <c r="O1617" t="s">
        <v>441</v>
      </c>
      <c r="P1617">
        <v>1217</v>
      </c>
    </row>
    <row r="1618" spans="1:16" x14ac:dyDescent="0.25">
      <c r="A1618" t="s">
        <v>349</v>
      </c>
      <c r="B1618" t="s">
        <v>353</v>
      </c>
      <c r="C1618">
        <v>11</v>
      </c>
      <c r="D1618">
        <v>6</v>
      </c>
      <c r="E1618" t="s">
        <v>421</v>
      </c>
      <c r="F1618">
        <v>6</v>
      </c>
      <c r="G1618">
        <v>128</v>
      </c>
      <c r="H1618">
        <v>1400</v>
      </c>
      <c r="I1618" t="s">
        <v>84</v>
      </c>
      <c r="J1618">
        <v>1</v>
      </c>
      <c r="K1618">
        <v>22.13</v>
      </c>
      <c r="L1618">
        <v>9</v>
      </c>
      <c r="M1618">
        <v>2</v>
      </c>
      <c r="N1618">
        <v>25</v>
      </c>
      <c r="O1618" t="s">
        <v>429</v>
      </c>
      <c r="P1618">
        <v>1228</v>
      </c>
    </row>
    <row r="1619" spans="1:16" x14ac:dyDescent="0.25">
      <c r="A1619" t="s">
        <v>349</v>
      </c>
      <c r="B1619" t="s">
        <v>353</v>
      </c>
      <c r="C1619">
        <v>13</v>
      </c>
      <c r="D1619">
        <v>5</v>
      </c>
      <c r="E1619" t="s">
        <v>423</v>
      </c>
      <c r="F1619">
        <v>12</v>
      </c>
      <c r="G1619">
        <v>126</v>
      </c>
      <c r="H1619">
        <v>1200</v>
      </c>
      <c r="I1619" t="s">
        <v>399</v>
      </c>
      <c r="J1619">
        <v>1</v>
      </c>
      <c r="K1619">
        <v>9.9499999999999993</v>
      </c>
      <c r="L1619">
        <v>19</v>
      </c>
      <c r="M1619">
        <v>1</v>
      </c>
      <c r="N1619">
        <v>25</v>
      </c>
      <c r="O1619" t="s">
        <v>434</v>
      </c>
      <c r="P1619">
        <v>1222</v>
      </c>
    </row>
    <row r="1620" spans="1:16" x14ac:dyDescent="0.25">
      <c r="A1620" t="s">
        <v>349</v>
      </c>
      <c r="B1620" t="s">
        <v>353</v>
      </c>
      <c r="C1620">
        <v>2.1</v>
      </c>
      <c r="D1620">
        <v>1</v>
      </c>
      <c r="E1620" t="s">
        <v>421</v>
      </c>
      <c r="F1620">
        <v>1</v>
      </c>
      <c r="G1620">
        <v>122</v>
      </c>
      <c r="H1620">
        <v>1200</v>
      </c>
      <c r="I1620" t="s">
        <v>19</v>
      </c>
      <c r="J1620">
        <v>1</v>
      </c>
      <c r="K1620">
        <v>9.5299999999999994</v>
      </c>
      <c r="L1620">
        <v>1</v>
      </c>
      <c r="M1620">
        <v>1</v>
      </c>
      <c r="N1620">
        <v>25</v>
      </c>
      <c r="O1620" t="s">
        <v>429</v>
      </c>
      <c r="P1620">
        <v>1223</v>
      </c>
    </row>
    <row r="1621" spans="1:16" x14ac:dyDescent="0.25">
      <c r="A1621" t="s">
        <v>349</v>
      </c>
      <c r="B1621" t="s">
        <v>353</v>
      </c>
      <c r="C1621">
        <v>10</v>
      </c>
      <c r="D1621">
        <v>4</v>
      </c>
      <c r="E1621" t="s">
        <v>421</v>
      </c>
      <c r="F1621">
        <v>8</v>
      </c>
      <c r="G1621">
        <v>120</v>
      </c>
      <c r="H1621">
        <v>1200</v>
      </c>
      <c r="I1621" t="s">
        <v>410</v>
      </c>
      <c r="J1621">
        <v>1</v>
      </c>
      <c r="K1621">
        <v>10.029999999999999</v>
      </c>
      <c r="L1621">
        <v>4</v>
      </c>
      <c r="M1621">
        <v>12</v>
      </c>
      <c r="N1621">
        <v>24</v>
      </c>
      <c r="O1621" t="s">
        <v>450</v>
      </c>
      <c r="P1621">
        <v>1218</v>
      </c>
    </row>
    <row r="1622" spans="1:16" x14ac:dyDescent="0.25">
      <c r="A1622" t="s">
        <v>349</v>
      </c>
      <c r="B1622" t="s">
        <v>353</v>
      </c>
      <c r="C1622">
        <v>2.1</v>
      </c>
      <c r="D1622">
        <v>1</v>
      </c>
      <c r="E1622" t="s">
        <v>421</v>
      </c>
      <c r="F1622">
        <v>5</v>
      </c>
      <c r="G1622">
        <v>134</v>
      </c>
      <c r="H1622">
        <v>1200</v>
      </c>
      <c r="I1622" t="s">
        <v>393</v>
      </c>
      <c r="J1622">
        <v>1</v>
      </c>
      <c r="K1622">
        <v>9.81</v>
      </c>
      <c r="L1622">
        <v>20</v>
      </c>
      <c r="M1622">
        <v>11</v>
      </c>
      <c r="N1622">
        <v>24</v>
      </c>
      <c r="O1622" t="s">
        <v>461</v>
      </c>
      <c r="P1622">
        <v>1198</v>
      </c>
    </row>
    <row r="1623" spans="1:16" x14ac:dyDescent="0.25">
      <c r="A1623" t="s">
        <v>349</v>
      </c>
      <c r="B1623" t="s">
        <v>353</v>
      </c>
      <c r="C1623">
        <v>1.8</v>
      </c>
      <c r="D1623">
        <v>2</v>
      </c>
      <c r="E1623" t="s">
        <v>421</v>
      </c>
      <c r="F1623">
        <v>2</v>
      </c>
      <c r="G1623">
        <v>130</v>
      </c>
      <c r="H1623">
        <v>1200</v>
      </c>
      <c r="I1623" t="s">
        <v>19</v>
      </c>
      <c r="J1623">
        <v>1</v>
      </c>
      <c r="K1623">
        <v>9.68</v>
      </c>
      <c r="L1623">
        <v>6</v>
      </c>
      <c r="M1623">
        <v>11</v>
      </c>
      <c r="N1623">
        <v>24</v>
      </c>
      <c r="O1623" t="s">
        <v>450</v>
      </c>
      <c r="P1623">
        <v>1211</v>
      </c>
    </row>
    <row r="1624" spans="1:16" x14ac:dyDescent="0.25">
      <c r="A1624" t="s">
        <v>349</v>
      </c>
      <c r="B1624" t="s">
        <v>353</v>
      </c>
      <c r="C1624">
        <v>7.1</v>
      </c>
      <c r="D1624">
        <v>2</v>
      </c>
      <c r="E1624" t="s">
        <v>422</v>
      </c>
      <c r="F1624">
        <v>9</v>
      </c>
      <c r="G1624">
        <v>129</v>
      </c>
      <c r="H1624">
        <v>1200</v>
      </c>
      <c r="I1624" t="s">
        <v>19</v>
      </c>
      <c r="J1624">
        <v>1</v>
      </c>
      <c r="K1624">
        <v>9.41</v>
      </c>
      <c r="L1624">
        <v>16</v>
      </c>
      <c r="M1624">
        <v>10</v>
      </c>
      <c r="N1624">
        <v>24</v>
      </c>
      <c r="O1624" t="s">
        <v>455</v>
      </c>
      <c r="P1624">
        <v>1217</v>
      </c>
    </row>
    <row r="1625" spans="1:16" x14ac:dyDescent="0.25">
      <c r="A1625" t="s">
        <v>349</v>
      </c>
      <c r="B1625" t="s">
        <v>353</v>
      </c>
      <c r="C1625">
        <v>1.6</v>
      </c>
      <c r="D1625">
        <v>3</v>
      </c>
      <c r="E1625" t="s">
        <v>420</v>
      </c>
      <c r="F1625">
        <v>8</v>
      </c>
      <c r="G1625">
        <v>130</v>
      </c>
      <c r="H1625">
        <v>1200</v>
      </c>
      <c r="I1625" t="s">
        <v>19</v>
      </c>
      <c r="J1625">
        <v>1</v>
      </c>
      <c r="K1625">
        <v>9.39</v>
      </c>
      <c r="L1625">
        <v>22</v>
      </c>
      <c r="M1625">
        <v>9</v>
      </c>
      <c r="N1625">
        <v>24</v>
      </c>
      <c r="O1625" t="s">
        <v>506</v>
      </c>
      <c r="P1625">
        <v>1214</v>
      </c>
    </row>
    <row r="1626" spans="1:16" x14ac:dyDescent="0.25">
      <c r="A1626" t="s">
        <v>349</v>
      </c>
      <c r="B1626" t="s">
        <v>353</v>
      </c>
      <c r="C1626">
        <v>4</v>
      </c>
      <c r="D1626">
        <v>2</v>
      </c>
      <c r="E1626" t="s">
        <v>420</v>
      </c>
      <c r="F1626">
        <v>8</v>
      </c>
      <c r="G1626">
        <v>128</v>
      </c>
      <c r="H1626">
        <v>1400</v>
      </c>
      <c r="I1626" t="s">
        <v>19</v>
      </c>
      <c r="J1626">
        <v>1</v>
      </c>
      <c r="K1626">
        <v>21.88</v>
      </c>
      <c r="L1626">
        <v>23</v>
      </c>
      <c r="M1626">
        <v>6</v>
      </c>
      <c r="N1626">
        <v>24</v>
      </c>
      <c r="O1626" t="s">
        <v>434</v>
      </c>
      <c r="P1626">
        <v>1198</v>
      </c>
    </row>
    <row r="1627" spans="1:16" x14ac:dyDescent="0.25">
      <c r="A1627" t="s">
        <v>349</v>
      </c>
      <c r="B1627" t="s">
        <v>353</v>
      </c>
      <c r="C1627">
        <v>2.6</v>
      </c>
      <c r="D1627">
        <v>4</v>
      </c>
      <c r="E1627" t="s">
        <v>421</v>
      </c>
      <c r="F1627">
        <v>14</v>
      </c>
      <c r="G1627">
        <v>129</v>
      </c>
      <c r="H1627">
        <v>1400</v>
      </c>
      <c r="I1627" t="s">
        <v>19</v>
      </c>
      <c r="J1627">
        <v>1</v>
      </c>
      <c r="K1627">
        <v>22.1</v>
      </c>
      <c r="L1627">
        <v>26</v>
      </c>
      <c r="M1627">
        <v>5</v>
      </c>
      <c r="N1627">
        <v>24</v>
      </c>
      <c r="O1627" t="s">
        <v>434</v>
      </c>
      <c r="P1627">
        <v>1189</v>
      </c>
    </row>
    <row r="1628" spans="1:16" x14ac:dyDescent="0.25">
      <c r="A1628" t="s">
        <v>349</v>
      </c>
      <c r="B1628" t="s">
        <v>353</v>
      </c>
      <c r="C1628">
        <v>2.7</v>
      </c>
      <c r="D1628">
        <v>2</v>
      </c>
      <c r="E1628" t="s">
        <v>421</v>
      </c>
      <c r="F1628">
        <v>4</v>
      </c>
      <c r="G1628">
        <v>126</v>
      </c>
      <c r="H1628">
        <v>1400</v>
      </c>
      <c r="I1628" t="s">
        <v>19</v>
      </c>
      <c r="J1628">
        <v>1</v>
      </c>
      <c r="K1628">
        <v>21.78</v>
      </c>
      <c r="L1628">
        <v>5</v>
      </c>
      <c r="M1628">
        <v>5</v>
      </c>
      <c r="N1628">
        <v>24</v>
      </c>
      <c r="O1628" t="s">
        <v>518</v>
      </c>
      <c r="P1628">
        <v>1196</v>
      </c>
    </row>
    <row r="1629" spans="1:16" x14ac:dyDescent="0.25">
      <c r="A1629" t="s">
        <v>349</v>
      </c>
      <c r="B1629" t="s">
        <v>353</v>
      </c>
      <c r="C1629">
        <v>5.3</v>
      </c>
      <c r="D1629">
        <v>3</v>
      </c>
      <c r="E1629" t="s">
        <v>422</v>
      </c>
      <c r="F1629">
        <v>3</v>
      </c>
      <c r="G1629">
        <v>127</v>
      </c>
      <c r="H1629">
        <v>1200</v>
      </c>
      <c r="I1629" t="s">
        <v>19</v>
      </c>
      <c r="J1629">
        <v>1</v>
      </c>
      <c r="K1629">
        <v>10.14</v>
      </c>
      <c r="L1629">
        <v>31</v>
      </c>
      <c r="M1629">
        <v>3</v>
      </c>
      <c r="N1629">
        <v>24</v>
      </c>
      <c r="O1629" t="s">
        <v>539</v>
      </c>
      <c r="P1629">
        <v>1201</v>
      </c>
    </row>
    <row r="1630" spans="1:16" x14ac:dyDescent="0.25">
      <c r="A1630" t="s">
        <v>349</v>
      </c>
      <c r="B1630" t="s">
        <v>355</v>
      </c>
      <c r="C1630">
        <v>20</v>
      </c>
      <c r="D1630">
        <v>4</v>
      </c>
      <c r="E1630" t="s">
        <v>422</v>
      </c>
      <c r="F1630">
        <v>8</v>
      </c>
      <c r="G1630">
        <v>131</v>
      </c>
      <c r="H1630">
        <v>1650</v>
      </c>
      <c r="I1630" t="s">
        <v>121</v>
      </c>
      <c r="J1630">
        <v>1</v>
      </c>
      <c r="K1630">
        <v>38.590000000000003</v>
      </c>
      <c r="L1630">
        <v>16</v>
      </c>
      <c r="M1630">
        <v>7</v>
      </c>
      <c r="N1630">
        <v>25</v>
      </c>
      <c r="O1630" t="s">
        <v>455</v>
      </c>
      <c r="P1630">
        <v>1093</v>
      </c>
    </row>
    <row r="1631" spans="1:16" x14ac:dyDescent="0.25">
      <c r="A1631" t="s">
        <v>349</v>
      </c>
      <c r="B1631" t="s">
        <v>355</v>
      </c>
      <c r="C1631">
        <v>17</v>
      </c>
      <c r="D1631">
        <v>10</v>
      </c>
      <c r="E1631" t="s">
        <v>423</v>
      </c>
      <c r="F1631">
        <v>10</v>
      </c>
      <c r="G1631">
        <v>132</v>
      </c>
      <c r="H1631">
        <v>1650</v>
      </c>
      <c r="I1631" t="s">
        <v>29</v>
      </c>
      <c r="J1631">
        <v>1</v>
      </c>
      <c r="K1631">
        <v>40.32</v>
      </c>
      <c r="L1631">
        <v>25</v>
      </c>
      <c r="M1631">
        <v>6</v>
      </c>
      <c r="N1631">
        <v>25</v>
      </c>
      <c r="O1631" t="s">
        <v>461</v>
      </c>
      <c r="P1631">
        <v>1097</v>
      </c>
    </row>
    <row r="1632" spans="1:16" x14ac:dyDescent="0.25">
      <c r="A1632" t="s">
        <v>349</v>
      </c>
      <c r="B1632" t="s">
        <v>355</v>
      </c>
      <c r="C1632">
        <v>17</v>
      </c>
      <c r="D1632">
        <v>6</v>
      </c>
      <c r="E1632" t="s">
        <v>422</v>
      </c>
      <c r="F1632">
        <v>3</v>
      </c>
      <c r="G1632">
        <v>133</v>
      </c>
      <c r="H1632">
        <v>1650</v>
      </c>
      <c r="I1632" t="s">
        <v>121</v>
      </c>
      <c r="J1632">
        <v>1</v>
      </c>
      <c r="K1632">
        <v>40.200000000000003</v>
      </c>
      <c r="L1632">
        <v>11</v>
      </c>
      <c r="M1632">
        <v>6</v>
      </c>
      <c r="N1632">
        <v>25</v>
      </c>
      <c r="O1632" t="s">
        <v>455</v>
      </c>
      <c r="P1632">
        <v>1098</v>
      </c>
    </row>
    <row r="1633" spans="1:16" x14ac:dyDescent="0.25">
      <c r="A1633" t="s">
        <v>349</v>
      </c>
      <c r="B1633" t="s">
        <v>355</v>
      </c>
      <c r="C1633">
        <v>13</v>
      </c>
      <c r="D1633">
        <v>9</v>
      </c>
      <c r="E1633" t="s">
        <v>423</v>
      </c>
      <c r="F1633">
        <v>9</v>
      </c>
      <c r="G1633">
        <v>132</v>
      </c>
      <c r="H1633">
        <v>1650</v>
      </c>
      <c r="I1633" t="s">
        <v>121</v>
      </c>
      <c r="J1633">
        <v>1</v>
      </c>
      <c r="K1633">
        <v>40.42</v>
      </c>
      <c r="L1633">
        <v>21</v>
      </c>
      <c r="M1633">
        <v>5</v>
      </c>
      <c r="N1633">
        <v>25</v>
      </c>
      <c r="O1633" t="s">
        <v>461</v>
      </c>
      <c r="P1633">
        <v>1090</v>
      </c>
    </row>
    <row r="1634" spans="1:16" x14ac:dyDescent="0.25">
      <c r="A1634" t="s">
        <v>349</v>
      </c>
      <c r="B1634" t="s">
        <v>355</v>
      </c>
      <c r="C1634">
        <v>17</v>
      </c>
      <c r="D1634">
        <v>1</v>
      </c>
      <c r="E1634" t="s">
        <v>422</v>
      </c>
      <c r="F1634">
        <v>6</v>
      </c>
      <c r="G1634">
        <v>125</v>
      </c>
      <c r="H1634">
        <v>1650</v>
      </c>
      <c r="I1634" t="s">
        <v>121</v>
      </c>
      <c r="J1634">
        <v>1</v>
      </c>
      <c r="K1634">
        <v>38.909999999999997</v>
      </c>
      <c r="L1634">
        <v>30</v>
      </c>
      <c r="M1634">
        <v>4</v>
      </c>
      <c r="N1634">
        <v>25</v>
      </c>
      <c r="O1634" t="s">
        <v>445</v>
      </c>
      <c r="P1634">
        <v>1092</v>
      </c>
    </row>
    <row r="1635" spans="1:16" x14ac:dyDescent="0.25">
      <c r="A1635" t="s">
        <v>349</v>
      </c>
      <c r="B1635" t="s">
        <v>355</v>
      </c>
      <c r="C1635">
        <v>21</v>
      </c>
      <c r="D1635">
        <v>1</v>
      </c>
      <c r="E1635" t="s">
        <v>421</v>
      </c>
      <c r="F1635">
        <v>1</v>
      </c>
      <c r="G1635">
        <v>116</v>
      </c>
      <c r="H1635">
        <v>1650</v>
      </c>
      <c r="I1635" t="s">
        <v>121</v>
      </c>
      <c r="J1635">
        <v>1</v>
      </c>
      <c r="K1635">
        <v>39.25</v>
      </c>
      <c r="L1635">
        <v>16</v>
      </c>
      <c r="M1635">
        <v>4</v>
      </c>
      <c r="N1635">
        <v>25</v>
      </c>
      <c r="O1635" t="s">
        <v>455</v>
      </c>
      <c r="P1635">
        <v>1092</v>
      </c>
    </row>
    <row r="1636" spans="1:16" x14ac:dyDescent="0.25">
      <c r="A1636" t="s">
        <v>349</v>
      </c>
      <c r="B1636" t="s">
        <v>355</v>
      </c>
      <c r="C1636">
        <v>31</v>
      </c>
      <c r="D1636">
        <v>7</v>
      </c>
      <c r="E1636" t="s">
        <v>423</v>
      </c>
      <c r="F1636">
        <v>9</v>
      </c>
      <c r="G1636">
        <v>118</v>
      </c>
      <c r="H1636">
        <v>1650</v>
      </c>
      <c r="I1636" t="s">
        <v>101</v>
      </c>
      <c r="J1636">
        <v>1</v>
      </c>
      <c r="K1636">
        <v>39.24</v>
      </c>
      <c r="L1636">
        <v>2</v>
      </c>
      <c r="M1636">
        <v>4</v>
      </c>
      <c r="N1636">
        <v>25</v>
      </c>
      <c r="O1636" t="s">
        <v>445</v>
      </c>
      <c r="P1636">
        <v>1092</v>
      </c>
    </row>
    <row r="1637" spans="1:16" x14ac:dyDescent="0.25">
      <c r="A1637" t="s">
        <v>349</v>
      </c>
      <c r="B1637" t="s">
        <v>355</v>
      </c>
      <c r="C1637">
        <v>26</v>
      </c>
      <c r="D1637">
        <v>5</v>
      </c>
      <c r="E1637" t="s">
        <v>423</v>
      </c>
      <c r="F1637">
        <v>9</v>
      </c>
      <c r="G1637">
        <v>122</v>
      </c>
      <c r="H1637">
        <v>1650</v>
      </c>
      <c r="I1637" t="s">
        <v>84</v>
      </c>
      <c r="J1637">
        <v>1</v>
      </c>
      <c r="K1637">
        <v>39.24</v>
      </c>
      <c r="L1637">
        <v>19</v>
      </c>
      <c r="M1637">
        <v>3</v>
      </c>
      <c r="N1637">
        <v>25</v>
      </c>
      <c r="O1637" t="s">
        <v>455</v>
      </c>
      <c r="P1637">
        <v>1103</v>
      </c>
    </row>
    <row r="1638" spans="1:16" x14ac:dyDescent="0.25">
      <c r="A1638" t="s">
        <v>349</v>
      </c>
      <c r="B1638" t="s">
        <v>355</v>
      </c>
      <c r="C1638">
        <v>7.7</v>
      </c>
      <c r="D1638">
        <v>6</v>
      </c>
      <c r="E1638" t="s">
        <v>422</v>
      </c>
      <c r="F1638">
        <v>8</v>
      </c>
      <c r="G1638">
        <v>124</v>
      </c>
      <c r="H1638">
        <v>1200</v>
      </c>
      <c r="I1638" t="s">
        <v>394</v>
      </c>
      <c r="J1638">
        <v>1</v>
      </c>
      <c r="K1638">
        <v>10.37</v>
      </c>
      <c r="L1638">
        <v>5</v>
      </c>
      <c r="M1638">
        <v>3</v>
      </c>
      <c r="N1638">
        <v>25</v>
      </c>
      <c r="O1638" t="s">
        <v>445</v>
      </c>
      <c r="P1638">
        <v>1106</v>
      </c>
    </row>
    <row r="1639" spans="1:16" x14ac:dyDescent="0.25">
      <c r="A1639" t="s">
        <v>349</v>
      </c>
      <c r="B1639" t="s">
        <v>355</v>
      </c>
      <c r="C1639">
        <v>8.4</v>
      </c>
      <c r="D1639">
        <v>7</v>
      </c>
      <c r="E1639" t="s">
        <v>423</v>
      </c>
      <c r="F1639">
        <v>7</v>
      </c>
      <c r="G1639">
        <v>127</v>
      </c>
      <c r="H1639">
        <v>1200</v>
      </c>
      <c r="I1639" t="s">
        <v>121</v>
      </c>
      <c r="J1639">
        <v>1</v>
      </c>
      <c r="K1639">
        <v>10.55</v>
      </c>
      <c r="L1639">
        <v>19</v>
      </c>
      <c r="M1639">
        <v>2</v>
      </c>
      <c r="N1639">
        <v>25</v>
      </c>
      <c r="O1639" t="s">
        <v>455</v>
      </c>
      <c r="P1639">
        <v>1097</v>
      </c>
    </row>
    <row r="1640" spans="1:16" x14ac:dyDescent="0.25">
      <c r="A1640" t="s">
        <v>349</v>
      </c>
      <c r="B1640" t="s">
        <v>355</v>
      </c>
      <c r="C1640">
        <v>7</v>
      </c>
      <c r="D1640">
        <v>5</v>
      </c>
      <c r="E1640" t="s">
        <v>422</v>
      </c>
      <c r="F1640">
        <v>2</v>
      </c>
      <c r="G1640">
        <v>124</v>
      </c>
      <c r="H1640">
        <v>1200</v>
      </c>
      <c r="I1640" t="s">
        <v>121</v>
      </c>
      <c r="J1640">
        <v>1</v>
      </c>
      <c r="K1640">
        <v>10</v>
      </c>
      <c r="L1640">
        <v>5</v>
      </c>
      <c r="M1640">
        <v>2</v>
      </c>
      <c r="N1640">
        <v>25</v>
      </c>
      <c r="O1640" t="s">
        <v>450</v>
      </c>
      <c r="P1640">
        <v>1110</v>
      </c>
    </row>
    <row r="1641" spans="1:16" x14ac:dyDescent="0.25">
      <c r="A1641" t="s">
        <v>349</v>
      </c>
      <c r="B1641" t="s">
        <v>355</v>
      </c>
      <c r="C1641">
        <v>18</v>
      </c>
      <c r="D1641">
        <v>2</v>
      </c>
      <c r="E1641" t="s">
        <v>423</v>
      </c>
      <c r="F1641">
        <v>10</v>
      </c>
      <c r="G1641">
        <v>127</v>
      </c>
      <c r="H1641">
        <v>1200</v>
      </c>
      <c r="I1641" t="s">
        <v>121</v>
      </c>
      <c r="J1641">
        <v>1</v>
      </c>
      <c r="K1641">
        <v>9.58</v>
      </c>
      <c r="L1641">
        <v>22</v>
      </c>
      <c r="M1641">
        <v>1</v>
      </c>
      <c r="N1641">
        <v>25</v>
      </c>
      <c r="O1641" t="s">
        <v>461</v>
      </c>
      <c r="P1641">
        <v>1108</v>
      </c>
    </row>
    <row r="1642" spans="1:16" x14ac:dyDescent="0.25">
      <c r="A1642" t="s">
        <v>349</v>
      </c>
      <c r="B1642" t="s">
        <v>355</v>
      </c>
      <c r="C1642">
        <v>6</v>
      </c>
      <c r="D1642">
        <v>6</v>
      </c>
      <c r="E1642" t="s">
        <v>422</v>
      </c>
      <c r="F1642">
        <v>2</v>
      </c>
      <c r="G1642">
        <v>127</v>
      </c>
      <c r="H1642">
        <v>1200</v>
      </c>
      <c r="I1642" t="s">
        <v>19</v>
      </c>
      <c r="J1642">
        <v>1</v>
      </c>
      <c r="K1642">
        <v>9.9</v>
      </c>
      <c r="L1642">
        <v>8</v>
      </c>
      <c r="M1642">
        <v>1</v>
      </c>
      <c r="N1642">
        <v>25</v>
      </c>
      <c r="O1642" t="s">
        <v>450</v>
      </c>
      <c r="P1642">
        <v>1104</v>
      </c>
    </row>
    <row r="1643" spans="1:16" x14ac:dyDescent="0.25">
      <c r="A1643" t="s">
        <v>349</v>
      </c>
      <c r="B1643" t="s">
        <v>355</v>
      </c>
      <c r="C1643">
        <v>6.6</v>
      </c>
      <c r="D1643">
        <v>4</v>
      </c>
      <c r="E1643" t="s">
        <v>423</v>
      </c>
      <c r="F1643">
        <v>4</v>
      </c>
      <c r="G1643">
        <v>129</v>
      </c>
      <c r="H1643">
        <v>1000</v>
      </c>
      <c r="I1643" t="s">
        <v>19</v>
      </c>
      <c r="J1643">
        <v>0</v>
      </c>
      <c r="K1643">
        <v>57.34</v>
      </c>
      <c r="L1643">
        <v>11</v>
      </c>
      <c r="M1643">
        <v>12</v>
      </c>
      <c r="N1643">
        <v>24</v>
      </c>
      <c r="O1643" t="s">
        <v>455</v>
      </c>
      <c r="P1643">
        <v>1097</v>
      </c>
    </row>
    <row r="1644" spans="1:16" x14ac:dyDescent="0.25">
      <c r="A1644" t="s">
        <v>349</v>
      </c>
      <c r="B1644" t="s">
        <v>355</v>
      </c>
      <c r="C1644">
        <v>24</v>
      </c>
      <c r="D1644">
        <v>6</v>
      </c>
      <c r="E1644" t="s">
        <v>422</v>
      </c>
      <c r="F1644">
        <v>4</v>
      </c>
      <c r="G1644">
        <v>130</v>
      </c>
      <c r="H1644">
        <v>1200</v>
      </c>
      <c r="I1644" t="s">
        <v>84</v>
      </c>
      <c r="J1644">
        <v>1</v>
      </c>
      <c r="K1644">
        <v>10.220000000000001</v>
      </c>
      <c r="L1644">
        <v>26</v>
      </c>
      <c r="M1644">
        <v>6</v>
      </c>
      <c r="N1644">
        <v>24</v>
      </c>
      <c r="O1644" t="s">
        <v>461</v>
      </c>
      <c r="P1644">
        <v>1094</v>
      </c>
    </row>
    <row r="1645" spans="1:16" x14ac:dyDescent="0.25">
      <c r="A1645" t="s">
        <v>349</v>
      </c>
      <c r="B1645" t="s">
        <v>355</v>
      </c>
      <c r="C1645">
        <v>11</v>
      </c>
      <c r="D1645">
        <v>3</v>
      </c>
      <c r="E1645" t="s">
        <v>423</v>
      </c>
      <c r="F1645">
        <v>3</v>
      </c>
      <c r="G1645">
        <v>130</v>
      </c>
      <c r="H1645">
        <v>1200</v>
      </c>
      <c r="I1645" t="s">
        <v>19</v>
      </c>
      <c r="J1645">
        <v>1</v>
      </c>
      <c r="K1645">
        <v>10.77</v>
      </c>
      <c r="L1645">
        <v>5</v>
      </c>
      <c r="M1645">
        <v>6</v>
      </c>
      <c r="N1645">
        <v>24</v>
      </c>
      <c r="O1645" t="s">
        <v>450</v>
      </c>
      <c r="P1645">
        <v>1092</v>
      </c>
    </row>
    <row r="1646" spans="1:16" x14ac:dyDescent="0.25">
      <c r="A1646" t="s">
        <v>349</v>
      </c>
      <c r="B1646" t="s">
        <v>355</v>
      </c>
      <c r="C1646">
        <v>25</v>
      </c>
      <c r="D1646">
        <v>7</v>
      </c>
      <c r="E1646" t="s">
        <v>423</v>
      </c>
      <c r="F1646">
        <v>12</v>
      </c>
      <c r="G1646">
        <v>128</v>
      </c>
      <c r="H1646">
        <v>1200</v>
      </c>
      <c r="I1646" t="s">
        <v>84</v>
      </c>
      <c r="J1646">
        <v>1</v>
      </c>
      <c r="K1646">
        <v>10.6</v>
      </c>
      <c r="L1646">
        <v>15</v>
      </c>
      <c r="M1646">
        <v>5</v>
      </c>
      <c r="N1646">
        <v>24</v>
      </c>
      <c r="O1646" t="s">
        <v>461</v>
      </c>
      <c r="P1646">
        <v>1088</v>
      </c>
    </row>
    <row r="1647" spans="1:16" x14ac:dyDescent="0.25">
      <c r="A1647" t="s">
        <v>349</v>
      </c>
      <c r="B1647" t="s">
        <v>355</v>
      </c>
      <c r="C1647">
        <v>18</v>
      </c>
      <c r="D1647">
        <v>5</v>
      </c>
      <c r="E1647" t="s">
        <v>422</v>
      </c>
      <c r="F1647">
        <v>6</v>
      </c>
      <c r="G1647">
        <v>129</v>
      </c>
      <c r="H1647">
        <v>1200</v>
      </c>
      <c r="I1647" t="s">
        <v>693</v>
      </c>
      <c r="J1647">
        <v>1</v>
      </c>
      <c r="K1647">
        <v>10.16</v>
      </c>
      <c r="L1647">
        <v>20</v>
      </c>
      <c r="M1647">
        <v>3</v>
      </c>
      <c r="N1647">
        <v>24</v>
      </c>
      <c r="O1647" t="s">
        <v>445</v>
      </c>
      <c r="P1647">
        <v>1081</v>
      </c>
    </row>
    <row r="1648" spans="1:16" x14ac:dyDescent="0.25">
      <c r="A1648" t="s">
        <v>349</v>
      </c>
      <c r="B1648" t="s">
        <v>355</v>
      </c>
      <c r="C1648">
        <v>6.2</v>
      </c>
      <c r="D1648">
        <v>3</v>
      </c>
      <c r="E1648" t="s">
        <v>422</v>
      </c>
      <c r="F1648">
        <v>2</v>
      </c>
      <c r="G1648">
        <v>128</v>
      </c>
      <c r="H1648">
        <v>1200</v>
      </c>
      <c r="I1648" t="s">
        <v>693</v>
      </c>
      <c r="J1648">
        <v>1</v>
      </c>
      <c r="K1648">
        <v>10.98</v>
      </c>
      <c r="L1648">
        <v>28</v>
      </c>
      <c r="M1648">
        <v>2</v>
      </c>
      <c r="N1648">
        <v>24</v>
      </c>
      <c r="O1648" t="s">
        <v>450</v>
      </c>
      <c r="P1648">
        <v>1078</v>
      </c>
    </row>
    <row r="1649" spans="1:16" x14ac:dyDescent="0.25">
      <c r="A1649" t="s">
        <v>349</v>
      </c>
      <c r="B1649" t="s">
        <v>355</v>
      </c>
      <c r="C1649">
        <v>5.2</v>
      </c>
      <c r="D1649">
        <v>1</v>
      </c>
      <c r="E1649" t="s">
        <v>422</v>
      </c>
      <c r="F1649">
        <v>11</v>
      </c>
      <c r="G1649">
        <v>127</v>
      </c>
      <c r="H1649">
        <v>1200</v>
      </c>
      <c r="I1649" t="s">
        <v>19</v>
      </c>
      <c r="J1649">
        <v>1</v>
      </c>
      <c r="K1649">
        <v>10.51</v>
      </c>
      <c r="L1649">
        <v>15</v>
      </c>
      <c r="M1649">
        <v>2</v>
      </c>
      <c r="N1649">
        <v>24</v>
      </c>
      <c r="O1649" t="s">
        <v>461</v>
      </c>
      <c r="P1649">
        <v>1075</v>
      </c>
    </row>
    <row r="1650" spans="1:16" x14ac:dyDescent="0.25">
      <c r="A1650" t="s">
        <v>349</v>
      </c>
      <c r="B1650" t="s">
        <v>355</v>
      </c>
      <c r="C1650">
        <v>14</v>
      </c>
      <c r="D1650">
        <v>4</v>
      </c>
      <c r="E1650" t="s">
        <v>422</v>
      </c>
      <c r="F1650">
        <v>8</v>
      </c>
      <c r="G1650">
        <v>123</v>
      </c>
      <c r="H1650">
        <v>1200</v>
      </c>
      <c r="I1650" t="s">
        <v>58</v>
      </c>
      <c r="J1650">
        <v>1</v>
      </c>
      <c r="K1650">
        <v>10.18</v>
      </c>
      <c r="L1650">
        <v>31</v>
      </c>
      <c r="M1650">
        <v>1</v>
      </c>
      <c r="N1650">
        <v>24</v>
      </c>
      <c r="O1650" t="s">
        <v>450</v>
      </c>
      <c r="P1650">
        <v>1083</v>
      </c>
    </row>
    <row r="1651" spans="1:16" x14ac:dyDescent="0.25">
      <c r="A1651" t="s">
        <v>349</v>
      </c>
      <c r="B1651" t="s">
        <v>355</v>
      </c>
      <c r="C1651">
        <v>7.3</v>
      </c>
      <c r="D1651">
        <v>3</v>
      </c>
      <c r="E1651" t="s">
        <v>423</v>
      </c>
      <c r="F1651">
        <v>3</v>
      </c>
      <c r="G1651">
        <v>126</v>
      </c>
      <c r="H1651">
        <v>1200</v>
      </c>
      <c r="I1651" t="s">
        <v>121</v>
      </c>
      <c r="J1651">
        <v>1</v>
      </c>
      <c r="K1651">
        <v>10.3</v>
      </c>
      <c r="L1651">
        <v>10</v>
      </c>
      <c r="M1651">
        <v>1</v>
      </c>
      <c r="N1651">
        <v>24</v>
      </c>
      <c r="O1651" t="s">
        <v>455</v>
      </c>
      <c r="P1651">
        <v>1074</v>
      </c>
    </row>
    <row r="1652" spans="1:16" x14ac:dyDescent="0.25">
      <c r="A1652" t="s">
        <v>349</v>
      </c>
      <c r="B1652" t="s">
        <v>355</v>
      </c>
      <c r="C1652">
        <v>4.8</v>
      </c>
      <c r="D1652">
        <v>7</v>
      </c>
      <c r="E1652" t="s">
        <v>422</v>
      </c>
      <c r="F1652">
        <v>7</v>
      </c>
      <c r="G1652">
        <v>125</v>
      </c>
      <c r="H1652">
        <v>1200</v>
      </c>
      <c r="I1652" t="s">
        <v>19</v>
      </c>
      <c r="J1652">
        <v>1</v>
      </c>
      <c r="K1652">
        <v>10.54</v>
      </c>
      <c r="L1652">
        <v>29</v>
      </c>
      <c r="M1652">
        <v>12</v>
      </c>
      <c r="N1652">
        <v>23</v>
      </c>
      <c r="O1652" t="s">
        <v>445</v>
      </c>
      <c r="P1652">
        <v>1095</v>
      </c>
    </row>
    <row r="1653" spans="1:16" x14ac:dyDescent="0.25">
      <c r="A1653" t="s">
        <v>349</v>
      </c>
      <c r="B1653" t="s">
        <v>355</v>
      </c>
      <c r="C1653">
        <v>4.0999999999999996</v>
      </c>
      <c r="D1653">
        <v>3</v>
      </c>
      <c r="E1653" t="s">
        <v>422</v>
      </c>
      <c r="F1653">
        <v>6</v>
      </c>
      <c r="G1653">
        <v>125</v>
      </c>
      <c r="H1653">
        <v>1200</v>
      </c>
      <c r="I1653" t="s">
        <v>19</v>
      </c>
      <c r="J1653">
        <v>1</v>
      </c>
      <c r="K1653">
        <v>10.18</v>
      </c>
      <c r="L1653">
        <v>13</v>
      </c>
      <c r="M1653">
        <v>12</v>
      </c>
      <c r="N1653">
        <v>23</v>
      </c>
      <c r="O1653" t="s">
        <v>455</v>
      </c>
      <c r="P1653">
        <v>1080</v>
      </c>
    </row>
    <row r="1654" spans="1:16" x14ac:dyDescent="0.25">
      <c r="A1654" t="s">
        <v>349</v>
      </c>
      <c r="B1654" t="s">
        <v>355</v>
      </c>
      <c r="C1654">
        <v>14</v>
      </c>
      <c r="D1654">
        <v>2</v>
      </c>
      <c r="E1654" t="s">
        <v>422</v>
      </c>
      <c r="F1654">
        <v>6</v>
      </c>
      <c r="G1654">
        <v>122</v>
      </c>
      <c r="H1654">
        <v>1200</v>
      </c>
      <c r="I1654" t="s">
        <v>1683</v>
      </c>
      <c r="J1654">
        <v>1</v>
      </c>
      <c r="K1654">
        <v>10.16</v>
      </c>
      <c r="L1654">
        <v>22</v>
      </c>
      <c r="M1654">
        <v>11</v>
      </c>
      <c r="N1654">
        <v>23</v>
      </c>
      <c r="O1654" t="s">
        <v>461</v>
      </c>
      <c r="P1654">
        <v>1083</v>
      </c>
    </row>
    <row r="1655" spans="1:16" x14ac:dyDescent="0.25">
      <c r="A1655" t="s">
        <v>349</v>
      </c>
      <c r="B1655" t="s">
        <v>355</v>
      </c>
      <c r="C1655">
        <v>2.4</v>
      </c>
      <c r="D1655">
        <v>1</v>
      </c>
      <c r="E1655" t="s">
        <v>421</v>
      </c>
      <c r="F1655">
        <v>4</v>
      </c>
      <c r="G1655">
        <v>135</v>
      </c>
      <c r="H1655">
        <v>1200</v>
      </c>
      <c r="I1655" t="s">
        <v>19</v>
      </c>
      <c r="J1655">
        <v>1</v>
      </c>
      <c r="K1655">
        <v>9.61</v>
      </c>
      <c r="L1655">
        <v>8</v>
      </c>
      <c r="M1655">
        <v>11</v>
      </c>
      <c r="N1655">
        <v>23</v>
      </c>
      <c r="O1655" t="s">
        <v>450</v>
      </c>
      <c r="P1655">
        <v>1067</v>
      </c>
    </row>
    <row r="1656" spans="1:16" x14ac:dyDescent="0.25">
      <c r="A1656" t="s">
        <v>349</v>
      </c>
      <c r="B1656" t="s">
        <v>355</v>
      </c>
      <c r="C1656">
        <v>13</v>
      </c>
      <c r="D1656">
        <v>4</v>
      </c>
      <c r="E1656" t="s">
        <v>422</v>
      </c>
      <c r="F1656">
        <v>5</v>
      </c>
      <c r="G1656">
        <v>135</v>
      </c>
      <c r="H1656">
        <v>1000</v>
      </c>
      <c r="I1656" t="s">
        <v>121</v>
      </c>
      <c r="J1656">
        <v>0</v>
      </c>
      <c r="K1656">
        <v>57.75</v>
      </c>
      <c r="L1656">
        <v>18</v>
      </c>
      <c r="M1656">
        <v>10</v>
      </c>
      <c r="N1656">
        <v>23</v>
      </c>
      <c r="O1656" t="s">
        <v>455</v>
      </c>
      <c r="P1656">
        <v>1075</v>
      </c>
    </row>
    <row r="1657" spans="1:16" x14ac:dyDescent="0.25">
      <c r="A1657" t="s">
        <v>349</v>
      </c>
      <c r="B1657" t="s">
        <v>355</v>
      </c>
      <c r="C1657">
        <v>32</v>
      </c>
      <c r="D1657">
        <v>8</v>
      </c>
      <c r="E1657" t="s">
        <v>422</v>
      </c>
      <c r="F1657">
        <v>6</v>
      </c>
      <c r="G1657">
        <v>116</v>
      </c>
      <c r="H1657">
        <v>1200</v>
      </c>
      <c r="I1657" t="s">
        <v>101</v>
      </c>
      <c r="J1657">
        <v>1</v>
      </c>
      <c r="K1657">
        <v>10.050000000000001</v>
      </c>
      <c r="L1657">
        <v>27</v>
      </c>
      <c r="M1657">
        <v>9</v>
      </c>
      <c r="N1657">
        <v>23</v>
      </c>
      <c r="O1657" t="s">
        <v>461</v>
      </c>
      <c r="P1657">
        <v>1068</v>
      </c>
    </row>
    <row r="1658" spans="1:16" x14ac:dyDescent="0.25">
      <c r="A1658" t="s">
        <v>349</v>
      </c>
      <c r="B1658" t="s">
        <v>358</v>
      </c>
      <c r="C1658">
        <v>6</v>
      </c>
      <c r="D1658">
        <v>5</v>
      </c>
      <c r="E1658" t="s">
        <v>422</v>
      </c>
      <c r="F1658">
        <v>1</v>
      </c>
      <c r="G1658">
        <v>127</v>
      </c>
      <c r="H1658">
        <v>1200</v>
      </c>
      <c r="I1658" t="s">
        <v>63</v>
      </c>
      <c r="J1658">
        <v>1</v>
      </c>
      <c r="K1658">
        <v>9.3699999999999992</v>
      </c>
      <c r="L1658">
        <v>16</v>
      </c>
      <c r="M1658">
        <v>7</v>
      </c>
      <c r="N1658">
        <v>25</v>
      </c>
      <c r="O1658" t="s">
        <v>455</v>
      </c>
      <c r="P1658">
        <v>1056</v>
      </c>
    </row>
    <row r="1659" spans="1:16" x14ac:dyDescent="0.25">
      <c r="A1659" t="s">
        <v>349</v>
      </c>
      <c r="B1659" t="s">
        <v>358</v>
      </c>
      <c r="C1659">
        <v>14</v>
      </c>
      <c r="D1659">
        <v>8</v>
      </c>
      <c r="E1659" t="s">
        <v>423</v>
      </c>
      <c r="F1659">
        <v>10</v>
      </c>
      <c r="G1659">
        <v>129</v>
      </c>
      <c r="H1659">
        <v>1200</v>
      </c>
      <c r="I1659" t="s">
        <v>84</v>
      </c>
      <c r="J1659">
        <v>1</v>
      </c>
      <c r="K1659">
        <v>9.89</v>
      </c>
      <c r="L1659">
        <v>25</v>
      </c>
      <c r="M1659">
        <v>6</v>
      </c>
      <c r="N1659">
        <v>25</v>
      </c>
      <c r="O1659" t="s">
        <v>461</v>
      </c>
      <c r="P1659">
        <v>1058</v>
      </c>
    </row>
    <row r="1660" spans="1:16" x14ac:dyDescent="0.25">
      <c r="A1660" t="s">
        <v>349</v>
      </c>
      <c r="B1660" t="s">
        <v>358</v>
      </c>
      <c r="C1660">
        <v>5.3</v>
      </c>
      <c r="D1660">
        <v>4</v>
      </c>
      <c r="E1660" t="s">
        <v>421</v>
      </c>
      <c r="F1660">
        <v>6</v>
      </c>
      <c r="G1660">
        <v>127</v>
      </c>
      <c r="H1660">
        <v>1200</v>
      </c>
      <c r="I1660" t="s">
        <v>63</v>
      </c>
      <c r="J1660">
        <v>1</v>
      </c>
      <c r="K1660">
        <v>9.49</v>
      </c>
      <c r="L1660">
        <v>26</v>
      </c>
      <c r="M1660">
        <v>2</v>
      </c>
      <c r="N1660">
        <v>25</v>
      </c>
      <c r="O1660" t="s">
        <v>461</v>
      </c>
      <c r="P1660">
        <v>1046</v>
      </c>
    </row>
    <row r="1661" spans="1:16" x14ac:dyDescent="0.25">
      <c r="A1661" t="s">
        <v>349</v>
      </c>
      <c r="B1661" t="s">
        <v>358</v>
      </c>
      <c r="C1661">
        <v>6.5</v>
      </c>
      <c r="D1661">
        <v>7</v>
      </c>
      <c r="E1661" t="s">
        <v>421</v>
      </c>
      <c r="F1661">
        <v>3</v>
      </c>
      <c r="G1661">
        <v>130</v>
      </c>
      <c r="H1661">
        <v>1200</v>
      </c>
      <c r="I1661" t="s">
        <v>63</v>
      </c>
      <c r="J1661">
        <v>1</v>
      </c>
      <c r="K1661">
        <v>10.220000000000001</v>
      </c>
      <c r="L1661">
        <v>5</v>
      </c>
      <c r="M1661">
        <v>2</v>
      </c>
      <c r="N1661">
        <v>25</v>
      </c>
      <c r="O1661" t="s">
        <v>450</v>
      </c>
      <c r="P1661">
        <v>1038</v>
      </c>
    </row>
    <row r="1662" spans="1:16" x14ac:dyDescent="0.25">
      <c r="A1662" t="s">
        <v>349</v>
      </c>
      <c r="B1662" t="s">
        <v>358</v>
      </c>
      <c r="C1662">
        <v>8.1</v>
      </c>
      <c r="D1662">
        <v>5</v>
      </c>
      <c r="E1662" t="s">
        <v>422</v>
      </c>
      <c r="F1662">
        <v>4</v>
      </c>
      <c r="G1662">
        <v>133</v>
      </c>
      <c r="H1662">
        <v>1200</v>
      </c>
      <c r="I1662" t="s">
        <v>63</v>
      </c>
      <c r="J1662">
        <v>1</v>
      </c>
      <c r="K1662">
        <v>9.7899999999999991</v>
      </c>
      <c r="L1662">
        <v>8</v>
      </c>
      <c r="M1662">
        <v>1</v>
      </c>
      <c r="N1662">
        <v>25</v>
      </c>
      <c r="O1662" t="s">
        <v>450</v>
      </c>
      <c r="P1662">
        <v>1038</v>
      </c>
    </row>
    <row r="1663" spans="1:16" x14ac:dyDescent="0.25">
      <c r="A1663" t="s">
        <v>349</v>
      </c>
      <c r="B1663" t="s">
        <v>358</v>
      </c>
      <c r="C1663">
        <v>5.0999999999999996</v>
      </c>
      <c r="D1663">
        <v>9</v>
      </c>
      <c r="E1663" t="s">
        <v>423</v>
      </c>
      <c r="F1663">
        <v>6</v>
      </c>
      <c r="G1663">
        <v>132</v>
      </c>
      <c r="H1663">
        <v>1200</v>
      </c>
      <c r="I1663" t="s">
        <v>13</v>
      </c>
      <c r="J1663">
        <v>1</v>
      </c>
      <c r="K1663">
        <v>9.9700000000000006</v>
      </c>
      <c r="L1663">
        <v>26</v>
      </c>
      <c r="M1663">
        <v>12</v>
      </c>
      <c r="N1663">
        <v>24</v>
      </c>
      <c r="O1663" t="s">
        <v>445</v>
      </c>
      <c r="P1663">
        <v>1037</v>
      </c>
    </row>
    <row r="1664" spans="1:16" x14ac:dyDescent="0.25">
      <c r="A1664" t="s">
        <v>349</v>
      </c>
      <c r="B1664" t="s">
        <v>358</v>
      </c>
      <c r="C1664">
        <v>13</v>
      </c>
      <c r="D1664">
        <v>2</v>
      </c>
      <c r="E1664" t="s">
        <v>423</v>
      </c>
      <c r="F1664">
        <v>2</v>
      </c>
      <c r="G1664">
        <v>131</v>
      </c>
      <c r="H1664">
        <v>1200</v>
      </c>
      <c r="I1664" t="s">
        <v>404</v>
      </c>
      <c r="J1664">
        <v>1</v>
      </c>
      <c r="K1664">
        <v>9.7799999999999994</v>
      </c>
      <c r="L1664">
        <v>4</v>
      </c>
      <c r="M1664">
        <v>12</v>
      </c>
      <c r="N1664">
        <v>24</v>
      </c>
      <c r="O1664" t="s">
        <v>450</v>
      </c>
      <c r="P1664">
        <v>1033</v>
      </c>
    </row>
    <row r="1665" spans="1:16" x14ac:dyDescent="0.25">
      <c r="A1665" t="s">
        <v>349</v>
      </c>
      <c r="B1665" t="s">
        <v>358</v>
      </c>
      <c r="C1665">
        <v>3.1</v>
      </c>
      <c r="D1665">
        <v>1</v>
      </c>
      <c r="E1665" t="s">
        <v>422</v>
      </c>
      <c r="F1665">
        <v>2</v>
      </c>
      <c r="G1665">
        <v>125</v>
      </c>
      <c r="H1665">
        <v>1200</v>
      </c>
      <c r="I1665" t="s">
        <v>19</v>
      </c>
      <c r="J1665">
        <v>1</v>
      </c>
      <c r="K1665">
        <v>9.65</v>
      </c>
      <c r="L1665">
        <v>16</v>
      </c>
      <c r="M1665">
        <v>10</v>
      </c>
      <c r="N1665">
        <v>24</v>
      </c>
      <c r="O1665" t="s">
        <v>455</v>
      </c>
      <c r="P1665">
        <v>1052</v>
      </c>
    </row>
    <row r="1666" spans="1:16" x14ac:dyDescent="0.25">
      <c r="A1666" t="s">
        <v>349</v>
      </c>
      <c r="B1666" t="s">
        <v>358</v>
      </c>
      <c r="C1666">
        <v>8.5</v>
      </c>
      <c r="D1666">
        <v>1</v>
      </c>
      <c r="E1666" t="s">
        <v>421</v>
      </c>
      <c r="F1666">
        <v>6</v>
      </c>
      <c r="G1666">
        <v>121</v>
      </c>
      <c r="H1666">
        <v>1200</v>
      </c>
      <c r="I1666" t="s">
        <v>63</v>
      </c>
      <c r="J1666">
        <v>1</v>
      </c>
      <c r="K1666">
        <v>9.4600000000000009</v>
      </c>
      <c r="L1666">
        <v>26</v>
      </c>
      <c r="M1666">
        <v>6</v>
      </c>
      <c r="N1666">
        <v>24</v>
      </c>
      <c r="O1666" t="s">
        <v>461</v>
      </c>
      <c r="P1666">
        <v>1016</v>
      </c>
    </row>
    <row r="1667" spans="1:16" x14ac:dyDescent="0.25">
      <c r="A1667" t="s">
        <v>349</v>
      </c>
      <c r="B1667" t="s">
        <v>358</v>
      </c>
      <c r="C1667">
        <v>6.1</v>
      </c>
      <c r="D1667">
        <v>2</v>
      </c>
      <c r="E1667" t="s">
        <v>422</v>
      </c>
      <c r="F1667">
        <v>2</v>
      </c>
      <c r="G1667">
        <v>118</v>
      </c>
      <c r="H1667">
        <v>1200</v>
      </c>
      <c r="I1667" t="s">
        <v>101</v>
      </c>
      <c r="J1667">
        <v>1</v>
      </c>
      <c r="K1667">
        <v>10.53</v>
      </c>
      <c r="L1667">
        <v>5</v>
      </c>
      <c r="M1667">
        <v>6</v>
      </c>
      <c r="N1667">
        <v>24</v>
      </c>
      <c r="O1667" t="s">
        <v>450</v>
      </c>
      <c r="P1667">
        <v>1008</v>
      </c>
    </row>
    <row r="1668" spans="1:16" x14ac:dyDescent="0.25">
      <c r="A1668" t="s">
        <v>349</v>
      </c>
      <c r="B1668" t="s">
        <v>358</v>
      </c>
      <c r="C1668">
        <v>12</v>
      </c>
      <c r="D1668">
        <v>3</v>
      </c>
      <c r="E1668" t="s">
        <v>422</v>
      </c>
      <c r="F1668">
        <v>10</v>
      </c>
      <c r="G1668">
        <v>115</v>
      </c>
      <c r="H1668">
        <v>1200</v>
      </c>
      <c r="I1668" t="s">
        <v>101</v>
      </c>
      <c r="J1668">
        <v>1</v>
      </c>
      <c r="K1668">
        <v>10.54</v>
      </c>
      <c r="L1668">
        <v>8</v>
      </c>
      <c r="M1668">
        <v>5</v>
      </c>
      <c r="N1668">
        <v>24</v>
      </c>
      <c r="O1668" t="s">
        <v>455</v>
      </c>
      <c r="P1668">
        <v>1009</v>
      </c>
    </row>
    <row r="1669" spans="1:16" x14ac:dyDescent="0.25">
      <c r="A1669" t="s">
        <v>349</v>
      </c>
      <c r="B1669" t="s">
        <v>358</v>
      </c>
      <c r="C1669">
        <v>9.1999999999999993</v>
      </c>
      <c r="D1669">
        <v>2</v>
      </c>
      <c r="E1669" t="s">
        <v>421</v>
      </c>
      <c r="F1669">
        <v>5</v>
      </c>
      <c r="G1669">
        <v>120</v>
      </c>
      <c r="H1669">
        <v>1200</v>
      </c>
      <c r="I1669" t="s">
        <v>63</v>
      </c>
      <c r="J1669">
        <v>1</v>
      </c>
      <c r="K1669">
        <v>10.52</v>
      </c>
      <c r="L1669">
        <v>17</v>
      </c>
      <c r="M1669">
        <v>4</v>
      </c>
      <c r="N1669">
        <v>24</v>
      </c>
      <c r="O1669" t="s">
        <v>461</v>
      </c>
      <c r="P1669">
        <v>1007</v>
      </c>
    </row>
    <row r="1670" spans="1:16" x14ac:dyDescent="0.25">
      <c r="A1670" t="s">
        <v>349</v>
      </c>
      <c r="B1670" t="s">
        <v>358</v>
      </c>
      <c r="C1670">
        <v>17</v>
      </c>
      <c r="D1670">
        <v>4</v>
      </c>
      <c r="E1670" t="s">
        <v>421</v>
      </c>
      <c r="F1670">
        <v>5</v>
      </c>
      <c r="G1670">
        <v>117</v>
      </c>
      <c r="H1670">
        <v>1200</v>
      </c>
      <c r="I1670" t="s">
        <v>101</v>
      </c>
      <c r="J1670">
        <v>1</v>
      </c>
      <c r="K1670">
        <v>10.23</v>
      </c>
      <c r="L1670">
        <v>13</v>
      </c>
      <c r="M1670">
        <v>3</v>
      </c>
      <c r="N1670">
        <v>24</v>
      </c>
      <c r="O1670" t="s">
        <v>461</v>
      </c>
      <c r="P1670">
        <v>1019</v>
      </c>
    </row>
    <row r="1671" spans="1:16" x14ac:dyDescent="0.25">
      <c r="A1671" t="s">
        <v>349</v>
      </c>
      <c r="B1671" t="s">
        <v>358</v>
      </c>
      <c r="C1671">
        <v>19</v>
      </c>
      <c r="D1671">
        <v>5</v>
      </c>
      <c r="E1671" t="s">
        <v>422</v>
      </c>
      <c r="F1671">
        <v>6</v>
      </c>
      <c r="G1671">
        <v>122</v>
      </c>
      <c r="H1671">
        <v>1200</v>
      </c>
      <c r="I1671" t="s">
        <v>101</v>
      </c>
      <c r="J1671">
        <v>1</v>
      </c>
      <c r="K1671">
        <v>10.72</v>
      </c>
      <c r="L1671">
        <v>15</v>
      </c>
      <c r="M1671">
        <v>2</v>
      </c>
      <c r="N1671">
        <v>24</v>
      </c>
      <c r="O1671" t="s">
        <v>461</v>
      </c>
      <c r="P1671">
        <v>1040</v>
      </c>
    </row>
    <row r="1672" spans="1:16" x14ac:dyDescent="0.25">
      <c r="A1672" t="s">
        <v>349</v>
      </c>
      <c r="B1672" t="s">
        <v>358</v>
      </c>
      <c r="C1672">
        <v>34</v>
      </c>
      <c r="D1672">
        <v>6</v>
      </c>
      <c r="E1672" t="s">
        <v>422</v>
      </c>
      <c r="F1672">
        <v>7</v>
      </c>
      <c r="G1672">
        <v>120</v>
      </c>
      <c r="H1672">
        <v>1000</v>
      </c>
      <c r="I1672" t="s">
        <v>101</v>
      </c>
      <c r="J1672">
        <v>0</v>
      </c>
      <c r="K1672">
        <v>57.91</v>
      </c>
      <c r="L1672">
        <v>7</v>
      </c>
      <c r="M1672">
        <v>1</v>
      </c>
      <c r="N1672">
        <v>24</v>
      </c>
      <c r="O1672" t="s">
        <v>506</v>
      </c>
      <c r="P1672">
        <v>1026</v>
      </c>
    </row>
    <row r="1673" spans="1:16" x14ac:dyDescent="0.25">
      <c r="A1673" t="s">
        <v>349</v>
      </c>
      <c r="B1673" t="s">
        <v>358</v>
      </c>
      <c r="C1673">
        <v>12</v>
      </c>
      <c r="D1673">
        <v>8</v>
      </c>
      <c r="E1673" t="s">
        <v>421</v>
      </c>
      <c r="F1673">
        <v>1</v>
      </c>
      <c r="G1673">
        <v>121</v>
      </c>
      <c r="H1673">
        <v>1000</v>
      </c>
      <c r="I1673" t="s">
        <v>84</v>
      </c>
      <c r="J1673">
        <v>0</v>
      </c>
      <c r="K1673">
        <v>57.48</v>
      </c>
      <c r="L1673">
        <v>15</v>
      </c>
      <c r="M1673">
        <v>11</v>
      </c>
      <c r="N1673">
        <v>23</v>
      </c>
      <c r="O1673" t="s">
        <v>455</v>
      </c>
      <c r="P1673">
        <v>1017</v>
      </c>
    </row>
    <row r="1674" spans="1:16" x14ac:dyDescent="0.25">
      <c r="A1674" t="s">
        <v>349</v>
      </c>
      <c r="B1674" t="s">
        <v>358</v>
      </c>
      <c r="C1674">
        <v>50</v>
      </c>
      <c r="D1674">
        <v>7</v>
      </c>
      <c r="E1674" t="s">
        <v>422</v>
      </c>
      <c r="F1674">
        <v>9</v>
      </c>
      <c r="G1674">
        <v>122</v>
      </c>
      <c r="H1674">
        <v>1200</v>
      </c>
      <c r="I1674" t="s">
        <v>84</v>
      </c>
      <c r="J1674">
        <v>1</v>
      </c>
      <c r="K1674">
        <v>10.92</v>
      </c>
      <c r="L1674">
        <v>29</v>
      </c>
      <c r="M1674">
        <v>10</v>
      </c>
      <c r="N1674">
        <v>23</v>
      </c>
      <c r="O1674" t="s">
        <v>461</v>
      </c>
      <c r="P1674">
        <v>1025</v>
      </c>
    </row>
    <row r="1675" spans="1:16" x14ac:dyDescent="0.25">
      <c r="A1675" t="s">
        <v>349</v>
      </c>
      <c r="B1675" t="s">
        <v>358</v>
      </c>
      <c r="C1675">
        <v>67</v>
      </c>
      <c r="D1675">
        <v>6</v>
      </c>
      <c r="E1675" t="s">
        <v>422</v>
      </c>
      <c r="F1675">
        <v>2</v>
      </c>
      <c r="G1675">
        <v>122</v>
      </c>
      <c r="H1675">
        <v>1000</v>
      </c>
      <c r="I1675" t="s">
        <v>316</v>
      </c>
      <c r="J1675">
        <v>0</v>
      </c>
      <c r="K1675">
        <v>56.96</v>
      </c>
      <c r="L1675">
        <v>4</v>
      </c>
      <c r="M1675">
        <v>10</v>
      </c>
      <c r="N1675">
        <v>23</v>
      </c>
      <c r="O1675" t="s">
        <v>445</v>
      </c>
      <c r="P1675">
        <v>1029</v>
      </c>
    </row>
    <row r="1676" spans="1:16" x14ac:dyDescent="0.25">
      <c r="A1676" t="s">
        <v>349</v>
      </c>
      <c r="B1676" t="s">
        <v>362</v>
      </c>
      <c r="C1676">
        <v>5.6</v>
      </c>
      <c r="D1676">
        <v>1</v>
      </c>
      <c r="E1676" t="s">
        <v>421</v>
      </c>
      <c r="F1676">
        <v>12</v>
      </c>
      <c r="G1676">
        <v>133</v>
      </c>
      <c r="H1676">
        <v>1200</v>
      </c>
      <c r="I1676" t="s">
        <v>19</v>
      </c>
      <c r="J1676">
        <v>1</v>
      </c>
      <c r="K1676">
        <v>10.02</v>
      </c>
      <c r="L1676">
        <v>10</v>
      </c>
      <c r="M1676">
        <v>9</v>
      </c>
      <c r="N1676">
        <v>25</v>
      </c>
      <c r="O1676" t="s">
        <v>450</v>
      </c>
      <c r="P1676">
        <v>1135</v>
      </c>
    </row>
    <row r="1677" spans="1:16" x14ac:dyDescent="0.25">
      <c r="A1677" t="s">
        <v>349</v>
      </c>
      <c r="B1677" t="s">
        <v>362</v>
      </c>
      <c r="C1677">
        <v>6.1</v>
      </c>
      <c r="D1677">
        <v>2</v>
      </c>
      <c r="E1677" t="s">
        <v>421</v>
      </c>
      <c r="F1677">
        <v>8</v>
      </c>
      <c r="G1677">
        <v>131</v>
      </c>
      <c r="H1677">
        <v>1200</v>
      </c>
      <c r="I1677" t="s">
        <v>19</v>
      </c>
      <c r="J1677">
        <v>1</v>
      </c>
      <c r="K1677">
        <v>9.6</v>
      </c>
      <c r="L1677">
        <v>9</v>
      </c>
      <c r="M1677">
        <v>7</v>
      </c>
      <c r="N1677">
        <v>25</v>
      </c>
      <c r="O1677" t="s">
        <v>450</v>
      </c>
      <c r="P1677">
        <v>1119</v>
      </c>
    </row>
    <row r="1678" spans="1:16" x14ac:dyDescent="0.25">
      <c r="A1678" t="s">
        <v>349</v>
      </c>
      <c r="B1678" t="s">
        <v>362</v>
      </c>
      <c r="C1678">
        <v>1.7</v>
      </c>
      <c r="D1678">
        <v>6</v>
      </c>
      <c r="E1678" t="s">
        <v>421</v>
      </c>
      <c r="F1678">
        <v>2</v>
      </c>
      <c r="G1678">
        <v>131</v>
      </c>
      <c r="H1678">
        <v>1200</v>
      </c>
      <c r="I1678" t="s">
        <v>19</v>
      </c>
      <c r="J1678">
        <v>1</v>
      </c>
      <c r="K1678">
        <v>11.78</v>
      </c>
      <c r="L1678">
        <v>4</v>
      </c>
      <c r="M1678">
        <v>6</v>
      </c>
      <c r="N1678">
        <v>25</v>
      </c>
      <c r="O1678" t="s">
        <v>450</v>
      </c>
      <c r="P1678">
        <v>1108</v>
      </c>
    </row>
    <row r="1679" spans="1:16" x14ac:dyDescent="0.25">
      <c r="A1679" t="s">
        <v>349</v>
      </c>
      <c r="B1679" t="s">
        <v>362</v>
      </c>
      <c r="C1679">
        <v>3.1</v>
      </c>
      <c r="D1679">
        <v>1</v>
      </c>
      <c r="E1679" t="s">
        <v>420</v>
      </c>
      <c r="F1679">
        <v>9</v>
      </c>
      <c r="G1679">
        <v>125</v>
      </c>
      <c r="H1679">
        <v>1200</v>
      </c>
      <c r="I1679" t="s">
        <v>19</v>
      </c>
      <c r="J1679">
        <v>1</v>
      </c>
      <c r="K1679">
        <v>9.86</v>
      </c>
      <c r="L1679">
        <v>14</v>
      </c>
      <c r="M1679">
        <v>5</v>
      </c>
      <c r="N1679">
        <v>25</v>
      </c>
      <c r="O1679" t="s">
        <v>455</v>
      </c>
      <c r="P1679">
        <v>1105</v>
      </c>
    </row>
    <row r="1680" spans="1:16" x14ac:dyDescent="0.25">
      <c r="A1680" t="s">
        <v>349</v>
      </c>
      <c r="B1680" t="s">
        <v>362</v>
      </c>
      <c r="C1680">
        <v>5.6</v>
      </c>
      <c r="D1680">
        <v>2</v>
      </c>
      <c r="E1680" t="s">
        <v>421</v>
      </c>
      <c r="F1680">
        <v>7</v>
      </c>
      <c r="G1680">
        <v>123</v>
      </c>
      <c r="H1680">
        <v>1200</v>
      </c>
      <c r="I1680" t="s">
        <v>19</v>
      </c>
      <c r="J1680">
        <v>1</v>
      </c>
      <c r="K1680">
        <v>9.65</v>
      </c>
      <c r="L1680">
        <v>23</v>
      </c>
      <c r="M1680">
        <v>4</v>
      </c>
      <c r="N1680">
        <v>25</v>
      </c>
      <c r="O1680" t="s">
        <v>461</v>
      </c>
      <c r="P1680">
        <v>1100</v>
      </c>
    </row>
    <row r="1681" spans="1:16" x14ac:dyDescent="0.25">
      <c r="A1681" t="s">
        <v>349</v>
      </c>
      <c r="B1681" t="s">
        <v>362</v>
      </c>
      <c r="C1681">
        <v>12</v>
      </c>
      <c r="D1681">
        <v>5</v>
      </c>
      <c r="E1681" t="s">
        <v>421</v>
      </c>
      <c r="F1681">
        <v>5</v>
      </c>
      <c r="G1681">
        <v>125</v>
      </c>
      <c r="H1681">
        <v>1200</v>
      </c>
      <c r="I1681" t="s">
        <v>63</v>
      </c>
      <c r="J1681">
        <v>1</v>
      </c>
      <c r="K1681">
        <v>9.6199999999999992</v>
      </c>
      <c r="L1681">
        <v>30</v>
      </c>
      <c r="M1681">
        <v>3</v>
      </c>
      <c r="N1681">
        <v>25</v>
      </c>
      <c r="O1681" t="s">
        <v>539</v>
      </c>
      <c r="P1681">
        <v>1116</v>
      </c>
    </row>
    <row r="1682" spans="1:16" x14ac:dyDescent="0.25">
      <c r="A1682" t="s">
        <v>349</v>
      </c>
      <c r="B1682" t="s">
        <v>362</v>
      </c>
      <c r="C1682">
        <v>5.2</v>
      </c>
      <c r="D1682">
        <v>7</v>
      </c>
      <c r="E1682" t="s">
        <v>423</v>
      </c>
      <c r="F1682">
        <v>2</v>
      </c>
      <c r="G1682">
        <v>124</v>
      </c>
      <c r="H1682">
        <v>1200</v>
      </c>
      <c r="I1682" t="s">
        <v>34</v>
      </c>
      <c r="J1682">
        <v>1</v>
      </c>
      <c r="K1682">
        <v>10.18</v>
      </c>
      <c r="L1682">
        <v>23</v>
      </c>
      <c r="M1682">
        <v>2</v>
      </c>
      <c r="N1682">
        <v>25</v>
      </c>
      <c r="O1682" t="s">
        <v>434</v>
      </c>
      <c r="P1682">
        <v>1105</v>
      </c>
    </row>
    <row r="1683" spans="1:16" x14ac:dyDescent="0.25">
      <c r="A1683" t="s">
        <v>349</v>
      </c>
      <c r="B1683" t="s">
        <v>362</v>
      </c>
      <c r="C1683">
        <v>8.4</v>
      </c>
      <c r="D1683">
        <v>2</v>
      </c>
      <c r="E1683" t="s">
        <v>422</v>
      </c>
      <c r="F1683">
        <v>8</v>
      </c>
      <c r="G1683">
        <v>122</v>
      </c>
      <c r="H1683">
        <v>1200</v>
      </c>
      <c r="I1683" t="s">
        <v>34</v>
      </c>
      <c r="J1683">
        <v>1</v>
      </c>
      <c r="K1683">
        <v>9.85</v>
      </c>
      <c r="L1683">
        <v>19</v>
      </c>
      <c r="M1683">
        <v>1</v>
      </c>
      <c r="N1683">
        <v>25</v>
      </c>
      <c r="O1683" t="s">
        <v>434</v>
      </c>
      <c r="P1683">
        <v>1097</v>
      </c>
    </row>
    <row r="1684" spans="1:16" x14ac:dyDescent="0.25">
      <c r="A1684" t="s">
        <v>349</v>
      </c>
      <c r="B1684" t="s">
        <v>362</v>
      </c>
      <c r="C1684">
        <v>32</v>
      </c>
      <c r="D1684">
        <v>2</v>
      </c>
      <c r="E1684" t="s">
        <v>423</v>
      </c>
      <c r="F1684">
        <v>14</v>
      </c>
      <c r="G1684">
        <v>122</v>
      </c>
      <c r="H1684">
        <v>1200</v>
      </c>
      <c r="I1684" t="s">
        <v>34</v>
      </c>
      <c r="J1684">
        <v>1</v>
      </c>
      <c r="K1684">
        <v>9.49</v>
      </c>
      <c r="L1684">
        <v>29</v>
      </c>
      <c r="M1684">
        <v>12</v>
      </c>
      <c r="N1684">
        <v>24</v>
      </c>
      <c r="O1684" t="s">
        <v>506</v>
      </c>
      <c r="P1684">
        <v>1114</v>
      </c>
    </row>
    <row r="1685" spans="1:16" x14ac:dyDescent="0.25">
      <c r="A1685" t="s">
        <v>349</v>
      </c>
      <c r="B1685" t="s">
        <v>362</v>
      </c>
      <c r="C1685">
        <v>25</v>
      </c>
      <c r="D1685">
        <v>11</v>
      </c>
      <c r="E1685" t="s">
        <v>422</v>
      </c>
      <c r="F1685">
        <v>6</v>
      </c>
      <c r="G1685">
        <v>126</v>
      </c>
      <c r="H1685">
        <v>1400</v>
      </c>
      <c r="I1685" t="s">
        <v>34</v>
      </c>
      <c r="J1685">
        <v>1</v>
      </c>
      <c r="K1685">
        <v>23.24</v>
      </c>
      <c r="L1685">
        <v>8</v>
      </c>
      <c r="M1685">
        <v>12</v>
      </c>
      <c r="N1685">
        <v>24</v>
      </c>
      <c r="O1685" t="s">
        <v>434</v>
      </c>
      <c r="P1685">
        <v>1110</v>
      </c>
    </row>
    <row r="1686" spans="1:16" x14ac:dyDescent="0.25">
      <c r="A1686" t="s">
        <v>349</v>
      </c>
      <c r="B1686" t="s">
        <v>362</v>
      </c>
      <c r="C1686">
        <v>15</v>
      </c>
      <c r="D1686">
        <v>7</v>
      </c>
      <c r="E1686" t="s">
        <v>423</v>
      </c>
      <c r="F1686">
        <v>14</v>
      </c>
      <c r="G1686">
        <v>127</v>
      </c>
      <c r="H1686">
        <v>1200</v>
      </c>
      <c r="I1686" t="s">
        <v>34</v>
      </c>
      <c r="J1686">
        <v>1</v>
      </c>
      <c r="K1686">
        <v>9.7799999999999994</v>
      </c>
      <c r="L1686">
        <v>17</v>
      </c>
      <c r="M1686">
        <v>11</v>
      </c>
      <c r="N1686">
        <v>24</v>
      </c>
      <c r="O1686" t="s">
        <v>506</v>
      </c>
      <c r="P1686">
        <v>1109</v>
      </c>
    </row>
    <row r="1687" spans="1:16" x14ac:dyDescent="0.25">
      <c r="A1687" t="s">
        <v>349</v>
      </c>
      <c r="B1687" t="s">
        <v>362</v>
      </c>
      <c r="C1687">
        <v>13</v>
      </c>
      <c r="D1687">
        <v>6</v>
      </c>
      <c r="E1687" t="s">
        <v>421</v>
      </c>
      <c r="F1687">
        <v>3</v>
      </c>
      <c r="G1687">
        <v>128</v>
      </c>
      <c r="H1687">
        <v>1200</v>
      </c>
      <c r="I1687" t="s">
        <v>34</v>
      </c>
      <c r="J1687">
        <v>1</v>
      </c>
      <c r="K1687">
        <v>9.4700000000000006</v>
      </c>
      <c r="L1687">
        <v>20</v>
      </c>
      <c r="M1687">
        <v>10</v>
      </c>
      <c r="N1687">
        <v>24</v>
      </c>
      <c r="O1687" t="s">
        <v>506</v>
      </c>
      <c r="P1687">
        <v>1117</v>
      </c>
    </row>
    <row r="1688" spans="1:16" x14ac:dyDescent="0.25">
      <c r="A1688" t="s">
        <v>349</v>
      </c>
      <c r="B1688" t="s">
        <v>362</v>
      </c>
      <c r="C1688">
        <v>66</v>
      </c>
      <c r="D1688">
        <v>5</v>
      </c>
      <c r="E1688" t="s">
        <v>422</v>
      </c>
      <c r="F1688">
        <v>3</v>
      </c>
      <c r="G1688">
        <v>130</v>
      </c>
      <c r="H1688">
        <v>1200</v>
      </c>
      <c r="I1688" t="s">
        <v>34</v>
      </c>
      <c r="J1688">
        <v>1</v>
      </c>
      <c r="K1688">
        <v>9.5399999999999991</v>
      </c>
      <c r="L1688">
        <v>1</v>
      </c>
      <c r="M1688">
        <v>10</v>
      </c>
      <c r="N1688">
        <v>24</v>
      </c>
      <c r="O1688" t="s">
        <v>441</v>
      </c>
      <c r="P1688">
        <v>1123</v>
      </c>
    </row>
    <row r="1689" spans="1:16" x14ac:dyDescent="0.25">
      <c r="A1689" t="s">
        <v>349</v>
      </c>
      <c r="B1689" t="s">
        <v>365</v>
      </c>
      <c r="C1689">
        <v>8.3000000000000007</v>
      </c>
      <c r="D1689">
        <v>7</v>
      </c>
      <c r="E1689" t="s">
        <v>421</v>
      </c>
      <c r="F1689">
        <v>2</v>
      </c>
      <c r="G1689">
        <v>126</v>
      </c>
      <c r="H1689">
        <v>1000</v>
      </c>
      <c r="I1689" t="s">
        <v>58</v>
      </c>
      <c r="J1689">
        <v>0</v>
      </c>
      <c r="K1689">
        <v>57.38</v>
      </c>
      <c r="L1689">
        <v>25</v>
      </c>
      <c r="M1689">
        <v>6</v>
      </c>
      <c r="N1689">
        <v>25</v>
      </c>
      <c r="O1689" t="s">
        <v>461</v>
      </c>
      <c r="P1689">
        <v>1155</v>
      </c>
    </row>
    <row r="1690" spans="1:16" x14ac:dyDescent="0.25">
      <c r="A1690" t="s">
        <v>349</v>
      </c>
      <c r="B1690" t="s">
        <v>365</v>
      </c>
      <c r="C1690">
        <v>3.8</v>
      </c>
      <c r="D1690">
        <v>5</v>
      </c>
      <c r="E1690" t="s">
        <v>420</v>
      </c>
      <c r="F1690">
        <v>4</v>
      </c>
      <c r="G1690">
        <v>121</v>
      </c>
      <c r="H1690">
        <v>1200</v>
      </c>
      <c r="I1690" t="s">
        <v>524</v>
      </c>
      <c r="J1690">
        <v>1</v>
      </c>
      <c r="K1690">
        <v>10.01</v>
      </c>
      <c r="L1690">
        <v>28</v>
      </c>
      <c r="M1690">
        <v>5</v>
      </c>
      <c r="N1690">
        <v>25</v>
      </c>
      <c r="O1690" t="s">
        <v>445</v>
      </c>
      <c r="P1690">
        <v>1170</v>
      </c>
    </row>
    <row r="1691" spans="1:16" x14ac:dyDescent="0.25">
      <c r="A1691" t="s">
        <v>349</v>
      </c>
      <c r="B1691" t="s">
        <v>365</v>
      </c>
      <c r="C1691">
        <v>6.7</v>
      </c>
      <c r="D1691">
        <v>6</v>
      </c>
      <c r="E1691" t="s">
        <v>420</v>
      </c>
      <c r="F1691">
        <v>7</v>
      </c>
      <c r="G1691">
        <v>122</v>
      </c>
      <c r="H1691">
        <v>1000</v>
      </c>
      <c r="I1691" t="s">
        <v>524</v>
      </c>
      <c r="J1691">
        <v>0</v>
      </c>
      <c r="K1691">
        <v>56.95</v>
      </c>
      <c r="L1691">
        <v>23</v>
      </c>
      <c r="M1691">
        <v>4</v>
      </c>
      <c r="N1691">
        <v>25</v>
      </c>
      <c r="O1691" t="s">
        <v>461</v>
      </c>
      <c r="P1691">
        <v>1166</v>
      </c>
    </row>
    <row r="1692" spans="1:16" x14ac:dyDescent="0.25">
      <c r="A1692" t="s">
        <v>349</v>
      </c>
      <c r="B1692" t="s">
        <v>365</v>
      </c>
      <c r="C1692">
        <v>11</v>
      </c>
      <c r="D1692">
        <v>12</v>
      </c>
      <c r="E1692" t="s">
        <v>420</v>
      </c>
      <c r="F1692">
        <v>1</v>
      </c>
      <c r="G1692">
        <v>122</v>
      </c>
      <c r="H1692">
        <v>1200</v>
      </c>
      <c r="I1692" t="s">
        <v>471</v>
      </c>
      <c r="J1692">
        <v>1</v>
      </c>
      <c r="K1692">
        <v>10.44</v>
      </c>
      <c r="L1692">
        <v>26</v>
      </c>
      <c r="M1692">
        <v>3</v>
      </c>
      <c r="N1692">
        <v>25</v>
      </c>
      <c r="O1692" t="s">
        <v>467</v>
      </c>
      <c r="P1692">
        <v>1186</v>
      </c>
    </row>
    <row r="1693" spans="1:16" x14ac:dyDescent="0.25">
      <c r="A1693" t="s">
        <v>349</v>
      </c>
      <c r="B1693" t="s">
        <v>365</v>
      </c>
      <c r="C1693">
        <v>7.8</v>
      </c>
      <c r="D1693">
        <v>3</v>
      </c>
      <c r="E1693" t="s">
        <v>420</v>
      </c>
      <c r="F1693">
        <v>6</v>
      </c>
      <c r="G1693">
        <v>133</v>
      </c>
      <c r="H1693">
        <v>1200</v>
      </c>
      <c r="I1693" t="s">
        <v>622</v>
      </c>
      <c r="J1693">
        <v>1</v>
      </c>
      <c r="K1693">
        <v>9.27</v>
      </c>
      <c r="L1693">
        <v>12</v>
      </c>
      <c r="M1693">
        <v>3</v>
      </c>
      <c r="N1693">
        <v>25</v>
      </c>
      <c r="O1693" t="s">
        <v>450</v>
      </c>
      <c r="P1693">
        <v>1188</v>
      </c>
    </row>
    <row r="1694" spans="1:16" x14ac:dyDescent="0.25">
      <c r="A1694" t="s">
        <v>349</v>
      </c>
      <c r="B1694" t="s">
        <v>365</v>
      </c>
      <c r="C1694">
        <v>4.2</v>
      </c>
      <c r="D1694">
        <v>2</v>
      </c>
      <c r="E1694" t="s">
        <v>420</v>
      </c>
      <c r="F1694">
        <v>1</v>
      </c>
      <c r="G1694">
        <v>127</v>
      </c>
      <c r="H1694">
        <v>1200</v>
      </c>
      <c r="I1694" t="s">
        <v>622</v>
      </c>
      <c r="J1694">
        <v>1</v>
      </c>
      <c r="K1694">
        <v>9.81</v>
      </c>
      <c r="L1694">
        <v>5</v>
      </c>
      <c r="M1694">
        <v>3</v>
      </c>
      <c r="N1694">
        <v>25</v>
      </c>
      <c r="O1694" t="s">
        <v>445</v>
      </c>
      <c r="P1694">
        <v>1190</v>
      </c>
    </row>
    <row r="1695" spans="1:16" x14ac:dyDescent="0.25">
      <c r="A1695" t="s">
        <v>349</v>
      </c>
      <c r="B1695" t="s">
        <v>365</v>
      </c>
      <c r="C1695">
        <v>12</v>
      </c>
      <c r="D1695">
        <v>5</v>
      </c>
      <c r="E1695" t="s">
        <v>420</v>
      </c>
      <c r="F1695">
        <v>8</v>
      </c>
      <c r="G1695">
        <v>130</v>
      </c>
      <c r="H1695">
        <v>1200</v>
      </c>
      <c r="I1695" t="s">
        <v>622</v>
      </c>
      <c r="J1695">
        <v>1</v>
      </c>
      <c r="K1695">
        <v>10.26</v>
      </c>
      <c r="L1695">
        <v>19</v>
      </c>
      <c r="M1695">
        <v>2</v>
      </c>
      <c r="N1695">
        <v>25</v>
      </c>
      <c r="O1695" t="s">
        <v>455</v>
      </c>
      <c r="P1695">
        <v>1194</v>
      </c>
    </row>
    <row r="1696" spans="1:16" x14ac:dyDescent="0.25">
      <c r="A1696" t="s">
        <v>349</v>
      </c>
      <c r="B1696" t="s">
        <v>365</v>
      </c>
      <c r="C1696">
        <v>6</v>
      </c>
      <c r="D1696">
        <v>6</v>
      </c>
      <c r="E1696" t="s">
        <v>421</v>
      </c>
      <c r="F1696">
        <v>9</v>
      </c>
      <c r="G1696">
        <v>135</v>
      </c>
      <c r="H1696">
        <v>1000</v>
      </c>
      <c r="I1696" t="s">
        <v>393</v>
      </c>
      <c r="J1696">
        <v>0</v>
      </c>
      <c r="K1696">
        <v>57.39</v>
      </c>
      <c r="L1696">
        <v>11</v>
      </c>
      <c r="M1696">
        <v>12</v>
      </c>
      <c r="N1696">
        <v>24</v>
      </c>
      <c r="O1696" t="s">
        <v>455</v>
      </c>
      <c r="P1696">
        <v>1194</v>
      </c>
    </row>
    <row r="1697" spans="1:16" x14ac:dyDescent="0.25">
      <c r="A1697" t="s">
        <v>349</v>
      </c>
      <c r="B1697" t="s">
        <v>365</v>
      </c>
      <c r="C1697">
        <v>19</v>
      </c>
      <c r="D1697">
        <v>5</v>
      </c>
      <c r="E1697" t="s">
        <v>420</v>
      </c>
      <c r="F1697">
        <v>11</v>
      </c>
      <c r="G1697">
        <v>128</v>
      </c>
      <c r="H1697">
        <v>1000</v>
      </c>
      <c r="I1697" t="s">
        <v>487</v>
      </c>
      <c r="J1697">
        <v>0</v>
      </c>
      <c r="K1697">
        <v>57.17</v>
      </c>
      <c r="L1697">
        <v>22</v>
      </c>
      <c r="M1697">
        <v>5</v>
      </c>
      <c r="N1697">
        <v>24</v>
      </c>
      <c r="O1697" t="s">
        <v>445</v>
      </c>
      <c r="P1697">
        <v>1175</v>
      </c>
    </row>
    <row r="1698" spans="1:16" x14ac:dyDescent="0.25">
      <c r="A1698" t="s">
        <v>349</v>
      </c>
      <c r="B1698" t="s">
        <v>365</v>
      </c>
      <c r="C1698">
        <v>2.5</v>
      </c>
      <c r="D1698">
        <v>6</v>
      </c>
      <c r="E1698" t="s">
        <v>420</v>
      </c>
      <c r="F1698">
        <v>3</v>
      </c>
      <c r="G1698">
        <v>127</v>
      </c>
      <c r="H1698">
        <v>1200</v>
      </c>
      <c r="I1698" t="s">
        <v>487</v>
      </c>
      <c r="J1698">
        <v>1</v>
      </c>
      <c r="K1698">
        <v>10.82</v>
      </c>
      <c r="L1698">
        <v>8</v>
      </c>
      <c r="M1698">
        <v>5</v>
      </c>
      <c r="N1698">
        <v>24</v>
      </c>
      <c r="O1698" t="s">
        <v>455</v>
      </c>
      <c r="P1698">
        <v>1163</v>
      </c>
    </row>
    <row r="1699" spans="1:16" x14ac:dyDescent="0.25">
      <c r="A1699" t="s">
        <v>349</v>
      </c>
      <c r="B1699" t="s">
        <v>365</v>
      </c>
      <c r="C1699">
        <v>4.2</v>
      </c>
      <c r="D1699">
        <v>1</v>
      </c>
      <c r="E1699" t="s">
        <v>420</v>
      </c>
      <c r="F1699">
        <v>11</v>
      </c>
      <c r="G1699">
        <v>123</v>
      </c>
      <c r="H1699">
        <v>1200</v>
      </c>
      <c r="I1699" t="s">
        <v>19</v>
      </c>
      <c r="J1699">
        <v>1</v>
      </c>
      <c r="K1699">
        <v>9.68</v>
      </c>
      <c r="L1699">
        <v>10</v>
      </c>
      <c r="M1699">
        <v>4</v>
      </c>
      <c r="N1699">
        <v>24</v>
      </c>
      <c r="O1699" t="s">
        <v>455</v>
      </c>
      <c r="P1699">
        <v>1167</v>
      </c>
    </row>
    <row r="1700" spans="1:16" x14ac:dyDescent="0.25">
      <c r="A1700" t="s">
        <v>349</v>
      </c>
      <c r="B1700" t="s">
        <v>365</v>
      </c>
      <c r="C1700">
        <v>4.5</v>
      </c>
      <c r="D1700">
        <v>1</v>
      </c>
      <c r="E1700" t="s">
        <v>420</v>
      </c>
      <c r="F1700">
        <v>3</v>
      </c>
      <c r="G1700">
        <v>130</v>
      </c>
      <c r="H1700">
        <v>1200</v>
      </c>
      <c r="I1700" t="s">
        <v>487</v>
      </c>
      <c r="J1700">
        <v>1</v>
      </c>
      <c r="K1700">
        <v>9.6</v>
      </c>
      <c r="L1700">
        <v>20</v>
      </c>
      <c r="M1700">
        <v>3</v>
      </c>
      <c r="N1700">
        <v>24</v>
      </c>
      <c r="O1700" t="s">
        <v>445</v>
      </c>
      <c r="P1700">
        <v>1151</v>
      </c>
    </row>
    <row r="1701" spans="1:16" x14ac:dyDescent="0.25">
      <c r="A1701" t="s">
        <v>349</v>
      </c>
      <c r="B1701" t="s">
        <v>365</v>
      </c>
      <c r="C1701">
        <v>12</v>
      </c>
      <c r="D1701">
        <v>7</v>
      </c>
      <c r="E1701" t="s">
        <v>420</v>
      </c>
      <c r="F1701">
        <v>4</v>
      </c>
      <c r="G1701">
        <v>120</v>
      </c>
      <c r="H1701">
        <v>1200</v>
      </c>
      <c r="I1701" t="s">
        <v>49</v>
      </c>
      <c r="J1701">
        <v>1</v>
      </c>
      <c r="K1701">
        <v>9.49</v>
      </c>
      <c r="L1701">
        <v>18</v>
      </c>
      <c r="M1701">
        <v>2</v>
      </c>
      <c r="N1701">
        <v>24</v>
      </c>
      <c r="O1701" t="s">
        <v>467</v>
      </c>
      <c r="P1701">
        <v>1173</v>
      </c>
    </row>
    <row r="1702" spans="1:16" x14ac:dyDescent="0.25">
      <c r="A1702" t="s">
        <v>349</v>
      </c>
      <c r="B1702" t="s">
        <v>365</v>
      </c>
      <c r="C1702">
        <v>23</v>
      </c>
      <c r="D1702">
        <v>4</v>
      </c>
      <c r="E1702" t="s">
        <v>420</v>
      </c>
      <c r="F1702">
        <v>9</v>
      </c>
      <c r="G1702">
        <v>117</v>
      </c>
      <c r="H1702">
        <v>1200</v>
      </c>
      <c r="I1702" t="s">
        <v>49</v>
      </c>
      <c r="J1702">
        <v>1</v>
      </c>
      <c r="K1702">
        <v>9.0399999999999991</v>
      </c>
      <c r="L1702">
        <v>24</v>
      </c>
      <c r="M1702">
        <v>1</v>
      </c>
      <c r="N1702">
        <v>24</v>
      </c>
      <c r="O1702" t="s">
        <v>467</v>
      </c>
      <c r="P1702">
        <v>1152</v>
      </c>
    </row>
    <row r="1703" spans="1:16" x14ac:dyDescent="0.25">
      <c r="A1703" t="s">
        <v>349</v>
      </c>
      <c r="B1703" t="s">
        <v>365</v>
      </c>
      <c r="C1703">
        <v>15</v>
      </c>
      <c r="D1703">
        <v>10</v>
      </c>
      <c r="E1703" t="s">
        <v>420</v>
      </c>
      <c r="F1703">
        <v>8</v>
      </c>
      <c r="G1703">
        <v>122</v>
      </c>
      <c r="H1703">
        <v>1200</v>
      </c>
      <c r="I1703" t="s">
        <v>63</v>
      </c>
      <c r="J1703">
        <v>1</v>
      </c>
      <c r="K1703">
        <v>11.21</v>
      </c>
      <c r="L1703">
        <v>17</v>
      </c>
      <c r="M1703">
        <v>12</v>
      </c>
      <c r="N1703">
        <v>23</v>
      </c>
      <c r="O1703" t="s">
        <v>467</v>
      </c>
      <c r="P1703">
        <v>1147</v>
      </c>
    </row>
    <row r="1704" spans="1:16" x14ac:dyDescent="0.25">
      <c r="A1704" t="s">
        <v>349</v>
      </c>
      <c r="B1704" t="s">
        <v>365</v>
      </c>
      <c r="C1704">
        <v>38</v>
      </c>
      <c r="D1704">
        <v>9</v>
      </c>
      <c r="E1704" t="s">
        <v>420</v>
      </c>
      <c r="F1704">
        <v>1</v>
      </c>
      <c r="G1704">
        <v>121</v>
      </c>
      <c r="H1704">
        <v>1000</v>
      </c>
      <c r="I1704" t="s">
        <v>121</v>
      </c>
      <c r="J1704">
        <v>0</v>
      </c>
      <c r="K1704">
        <v>58.43</v>
      </c>
      <c r="L1704">
        <v>11</v>
      </c>
      <c r="M1704">
        <v>11</v>
      </c>
      <c r="N1704">
        <v>23</v>
      </c>
      <c r="O1704" t="s">
        <v>539</v>
      </c>
      <c r="P1704">
        <v>1125</v>
      </c>
    </row>
    <row r="1705" spans="1:16" x14ac:dyDescent="0.25">
      <c r="A1705" t="s">
        <v>349</v>
      </c>
      <c r="B1705" t="s">
        <v>365</v>
      </c>
      <c r="C1705">
        <v>10</v>
      </c>
      <c r="D1705">
        <v>9</v>
      </c>
      <c r="E1705" t="s">
        <v>421</v>
      </c>
      <c r="F1705">
        <v>8</v>
      </c>
      <c r="G1705">
        <v>121</v>
      </c>
      <c r="H1705">
        <v>1000</v>
      </c>
      <c r="I1705" t="s">
        <v>38</v>
      </c>
      <c r="J1705">
        <v>0</v>
      </c>
      <c r="K1705">
        <v>57.81</v>
      </c>
      <c r="L1705">
        <v>4</v>
      </c>
      <c r="M1705">
        <v>10</v>
      </c>
      <c r="N1705">
        <v>23</v>
      </c>
      <c r="O1705" t="s">
        <v>445</v>
      </c>
      <c r="P1705">
        <v>1149</v>
      </c>
    </row>
    <row r="1706" spans="1:16" x14ac:dyDescent="0.25">
      <c r="A1706" t="s">
        <v>349</v>
      </c>
      <c r="B1706" t="s">
        <v>369</v>
      </c>
      <c r="C1706">
        <v>3.3</v>
      </c>
      <c r="D1706">
        <v>7</v>
      </c>
      <c r="E1706" t="s">
        <v>421</v>
      </c>
      <c r="F1706">
        <v>3</v>
      </c>
      <c r="G1706">
        <v>120</v>
      </c>
      <c r="H1706">
        <v>1200</v>
      </c>
      <c r="I1706" t="s">
        <v>121</v>
      </c>
      <c r="J1706">
        <v>1</v>
      </c>
      <c r="K1706">
        <v>9.5299999999999994</v>
      </c>
      <c r="L1706">
        <v>16</v>
      </c>
      <c r="M1706">
        <v>7</v>
      </c>
      <c r="N1706">
        <v>25</v>
      </c>
      <c r="O1706" t="s">
        <v>455</v>
      </c>
      <c r="P1706">
        <v>1120</v>
      </c>
    </row>
    <row r="1707" spans="1:16" x14ac:dyDescent="0.25">
      <c r="A1707" t="s">
        <v>349</v>
      </c>
      <c r="B1707" t="s">
        <v>369</v>
      </c>
      <c r="C1707">
        <v>10</v>
      </c>
      <c r="D1707">
        <v>3</v>
      </c>
      <c r="E1707" t="s">
        <v>422</v>
      </c>
      <c r="F1707">
        <v>7</v>
      </c>
      <c r="G1707">
        <v>119</v>
      </c>
      <c r="H1707">
        <v>1200</v>
      </c>
      <c r="I1707" t="s">
        <v>121</v>
      </c>
      <c r="J1707">
        <v>1</v>
      </c>
      <c r="K1707">
        <v>9.6</v>
      </c>
      <c r="L1707">
        <v>25</v>
      </c>
      <c r="M1707">
        <v>6</v>
      </c>
      <c r="N1707">
        <v>25</v>
      </c>
      <c r="O1707" t="s">
        <v>461</v>
      </c>
      <c r="P1707">
        <v>1117</v>
      </c>
    </row>
    <row r="1708" spans="1:16" x14ac:dyDescent="0.25">
      <c r="A1708" t="s">
        <v>349</v>
      </c>
      <c r="B1708" t="s">
        <v>369</v>
      </c>
      <c r="C1708">
        <v>2.6</v>
      </c>
      <c r="D1708">
        <v>1</v>
      </c>
      <c r="E1708" t="s">
        <v>421</v>
      </c>
      <c r="F1708">
        <v>6</v>
      </c>
      <c r="G1708">
        <v>134</v>
      </c>
      <c r="H1708">
        <v>1200</v>
      </c>
      <c r="I1708" t="s">
        <v>13</v>
      </c>
      <c r="J1708">
        <v>1</v>
      </c>
      <c r="K1708">
        <v>9.73</v>
      </c>
      <c r="L1708">
        <v>28</v>
      </c>
      <c r="M1708">
        <v>5</v>
      </c>
      <c r="N1708">
        <v>25</v>
      </c>
      <c r="O1708" t="s">
        <v>445</v>
      </c>
      <c r="P1708">
        <v>1109</v>
      </c>
    </row>
    <row r="1709" spans="1:16" x14ac:dyDescent="0.25">
      <c r="A1709" t="s">
        <v>349</v>
      </c>
      <c r="B1709" t="s">
        <v>369</v>
      </c>
      <c r="C1709">
        <v>7.9</v>
      </c>
      <c r="D1709">
        <v>7</v>
      </c>
      <c r="E1709" t="s">
        <v>422</v>
      </c>
      <c r="F1709">
        <v>9</v>
      </c>
      <c r="G1709">
        <v>116</v>
      </c>
      <c r="H1709">
        <v>1200</v>
      </c>
      <c r="I1709" t="s">
        <v>116</v>
      </c>
      <c r="J1709">
        <v>1</v>
      </c>
      <c r="K1709">
        <v>10.029999999999999</v>
      </c>
      <c r="L1709">
        <v>9</v>
      </c>
      <c r="M1709">
        <v>4</v>
      </c>
      <c r="N1709">
        <v>25</v>
      </c>
      <c r="O1709" t="s">
        <v>450</v>
      </c>
      <c r="P1709">
        <v>1118</v>
      </c>
    </row>
    <row r="1710" spans="1:16" x14ac:dyDescent="0.25">
      <c r="A1710" t="s">
        <v>349</v>
      </c>
      <c r="B1710" t="s">
        <v>369</v>
      </c>
      <c r="C1710">
        <v>8</v>
      </c>
      <c r="D1710">
        <v>4</v>
      </c>
      <c r="E1710" t="s">
        <v>422</v>
      </c>
      <c r="F1710">
        <v>7</v>
      </c>
      <c r="G1710">
        <v>121</v>
      </c>
      <c r="H1710">
        <v>1200</v>
      </c>
      <c r="I1710" t="s">
        <v>116</v>
      </c>
      <c r="J1710">
        <v>1</v>
      </c>
      <c r="K1710">
        <v>9.36</v>
      </c>
      <c r="L1710">
        <v>12</v>
      </c>
      <c r="M1710">
        <v>3</v>
      </c>
      <c r="N1710">
        <v>25</v>
      </c>
      <c r="O1710" t="s">
        <v>450</v>
      </c>
      <c r="P1710">
        <v>1110</v>
      </c>
    </row>
    <row r="1711" spans="1:16" x14ac:dyDescent="0.25">
      <c r="A1711" t="s">
        <v>349</v>
      </c>
      <c r="B1711" t="s">
        <v>369</v>
      </c>
      <c r="C1711">
        <v>3.5</v>
      </c>
      <c r="D1711">
        <v>6</v>
      </c>
      <c r="E1711" t="s">
        <v>421</v>
      </c>
      <c r="F1711">
        <v>2</v>
      </c>
      <c r="G1711">
        <v>120</v>
      </c>
      <c r="H1711">
        <v>1200</v>
      </c>
      <c r="I1711" t="s">
        <v>116</v>
      </c>
      <c r="J1711">
        <v>1</v>
      </c>
      <c r="K1711">
        <v>10.52</v>
      </c>
      <c r="L1711">
        <v>19</v>
      </c>
      <c r="M1711">
        <v>2</v>
      </c>
      <c r="N1711">
        <v>25</v>
      </c>
      <c r="O1711" t="s">
        <v>455</v>
      </c>
      <c r="P1711">
        <v>1117</v>
      </c>
    </row>
    <row r="1712" spans="1:16" x14ac:dyDescent="0.25">
      <c r="A1712" t="s">
        <v>349</v>
      </c>
      <c r="B1712" t="s">
        <v>369</v>
      </c>
      <c r="C1712">
        <v>10</v>
      </c>
      <c r="D1712">
        <v>3</v>
      </c>
      <c r="E1712" t="s">
        <v>423</v>
      </c>
      <c r="F1712">
        <v>12</v>
      </c>
      <c r="G1712">
        <v>120</v>
      </c>
      <c r="H1712">
        <v>1200</v>
      </c>
      <c r="I1712" t="s">
        <v>116</v>
      </c>
      <c r="J1712">
        <v>1</v>
      </c>
      <c r="K1712">
        <v>9.73</v>
      </c>
      <c r="L1712">
        <v>22</v>
      </c>
      <c r="M1712">
        <v>1</v>
      </c>
      <c r="N1712">
        <v>25</v>
      </c>
      <c r="O1712" t="s">
        <v>461</v>
      </c>
      <c r="P1712">
        <v>1109</v>
      </c>
    </row>
    <row r="1713" spans="1:16" x14ac:dyDescent="0.25">
      <c r="A1713" t="s">
        <v>349</v>
      </c>
      <c r="B1713" t="s">
        <v>369</v>
      </c>
      <c r="C1713">
        <v>17</v>
      </c>
      <c r="D1713">
        <v>3</v>
      </c>
      <c r="E1713" t="s">
        <v>422</v>
      </c>
      <c r="F1713">
        <v>10</v>
      </c>
      <c r="G1713">
        <v>120</v>
      </c>
      <c r="H1713">
        <v>1200</v>
      </c>
      <c r="I1713" t="s">
        <v>116</v>
      </c>
      <c r="J1713">
        <v>1</v>
      </c>
      <c r="K1713">
        <v>9.69</v>
      </c>
      <c r="L1713">
        <v>8</v>
      </c>
      <c r="M1713">
        <v>1</v>
      </c>
      <c r="N1713">
        <v>25</v>
      </c>
      <c r="O1713" t="s">
        <v>450</v>
      </c>
      <c r="P1713">
        <v>1116</v>
      </c>
    </row>
    <row r="1714" spans="1:16" x14ac:dyDescent="0.25">
      <c r="A1714" t="s">
        <v>349</v>
      </c>
      <c r="B1714" t="s">
        <v>369</v>
      </c>
      <c r="C1714">
        <v>20</v>
      </c>
      <c r="D1714">
        <v>5</v>
      </c>
      <c r="E1714" t="s">
        <v>421</v>
      </c>
      <c r="F1714">
        <v>7</v>
      </c>
      <c r="G1714">
        <v>121</v>
      </c>
      <c r="H1714">
        <v>1200</v>
      </c>
      <c r="I1714" t="s">
        <v>116</v>
      </c>
      <c r="J1714">
        <v>1</v>
      </c>
      <c r="K1714">
        <v>9.66</v>
      </c>
      <c r="L1714">
        <v>26</v>
      </c>
      <c r="M1714">
        <v>12</v>
      </c>
      <c r="N1714">
        <v>24</v>
      </c>
      <c r="O1714" t="s">
        <v>445</v>
      </c>
      <c r="P1714">
        <v>1117</v>
      </c>
    </row>
    <row r="1715" spans="1:16" x14ac:dyDescent="0.25">
      <c r="A1715" t="s">
        <v>349</v>
      </c>
      <c r="B1715" t="s">
        <v>369</v>
      </c>
      <c r="C1715">
        <v>40</v>
      </c>
      <c r="D1715">
        <v>11</v>
      </c>
      <c r="E1715" t="s">
        <v>421</v>
      </c>
      <c r="F1715">
        <v>5</v>
      </c>
      <c r="G1715">
        <v>124</v>
      </c>
      <c r="H1715">
        <v>1200</v>
      </c>
      <c r="I1715" t="s">
        <v>93</v>
      </c>
      <c r="J1715">
        <v>1</v>
      </c>
      <c r="K1715">
        <v>10.16</v>
      </c>
      <c r="L1715">
        <v>3</v>
      </c>
      <c r="M1715">
        <v>11</v>
      </c>
      <c r="N1715">
        <v>24</v>
      </c>
      <c r="O1715" t="s">
        <v>441</v>
      </c>
      <c r="P1715">
        <v>1104</v>
      </c>
    </row>
    <row r="1716" spans="1:16" x14ac:dyDescent="0.25">
      <c r="A1716" t="s">
        <v>349</v>
      </c>
      <c r="B1716" t="s">
        <v>369</v>
      </c>
      <c r="C1716">
        <v>6.3</v>
      </c>
      <c r="D1716">
        <v>7</v>
      </c>
      <c r="E1716" t="s">
        <v>421</v>
      </c>
      <c r="F1716">
        <v>6</v>
      </c>
      <c r="G1716">
        <v>123</v>
      </c>
      <c r="H1716">
        <v>1200</v>
      </c>
      <c r="I1716" t="s">
        <v>63</v>
      </c>
      <c r="J1716">
        <v>1</v>
      </c>
      <c r="K1716">
        <v>9.83</v>
      </c>
      <c r="L1716">
        <v>16</v>
      </c>
      <c r="M1716">
        <v>10</v>
      </c>
      <c r="N1716">
        <v>24</v>
      </c>
      <c r="O1716" t="s">
        <v>455</v>
      </c>
      <c r="P1716">
        <v>1104</v>
      </c>
    </row>
    <row r="1717" spans="1:16" x14ac:dyDescent="0.25">
      <c r="A1717" t="s">
        <v>349</v>
      </c>
      <c r="B1717" t="s">
        <v>369</v>
      </c>
      <c r="C1717">
        <v>9.9</v>
      </c>
      <c r="D1717">
        <v>3</v>
      </c>
      <c r="E1717" t="s">
        <v>422</v>
      </c>
      <c r="F1717">
        <v>5</v>
      </c>
      <c r="G1717">
        <v>124</v>
      </c>
      <c r="H1717">
        <v>1200</v>
      </c>
      <c r="I1717" t="s">
        <v>63</v>
      </c>
      <c r="J1717">
        <v>1</v>
      </c>
      <c r="K1717">
        <v>10.130000000000001</v>
      </c>
      <c r="L1717">
        <v>18</v>
      </c>
      <c r="M1717">
        <v>9</v>
      </c>
      <c r="N1717">
        <v>24</v>
      </c>
      <c r="O1717" t="s">
        <v>455</v>
      </c>
      <c r="P1717">
        <v>1113</v>
      </c>
    </row>
    <row r="1718" spans="1:16" x14ac:dyDescent="0.25">
      <c r="A1718" t="s">
        <v>349</v>
      </c>
      <c r="B1718" t="s">
        <v>369</v>
      </c>
      <c r="C1718">
        <v>58</v>
      </c>
      <c r="D1718">
        <v>3</v>
      </c>
      <c r="E1718" t="s">
        <v>421</v>
      </c>
      <c r="F1718">
        <v>3</v>
      </c>
      <c r="G1718">
        <v>119</v>
      </c>
      <c r="H1718">
        <v>1200</v>
      </c>
      <c r="I1718" t="s">
        <v>116</v>
      </c>
      <c r="J1718">
        <v>1</v>
      </c>
      <c r="K1718">
        <v>10.73</v>
      </c>
      <c r="L1718">
        <v>4</v>
      </c>
      <c r="M1718">
        <v>7</v>
      </c>
      <c r="N1718">
        <v>24</v>
      </c>
      <c r="O1718" t="s">
        <v>450</v>
      </c>
      <c r="P1718">
        <v>1118</v>
      </c>
    </row>
    <row r="1719" spans="1:16" x14ac:dyDescent="0.25">
      <c r="A1719" t="s">
        <v>349</v>
      </c>
      <c r="B1719" t="s">
        <v>369</v>
      </c>
      <c r="C1719">
        <v>30</v>
      </c>
      <c r="D1719">
        <v>9</v>
      </c>
      <c r="E1719" t="s">
        <v>422</v>
      </c>
      <c r="F1719">
        <v>4</v>
      </c>
      <c r="G1719">
        <v>119</v>
      </c>
      <c r="H1719">
        <v>1200</v>
      </c>
      <c r="I1719" t="s">
        <v>316</v>
      </c>
      <c r="J1719">
        <v>1</v>
      </c>
      <c r="K1719">
        <v>11.07</v>
      </c>
      <c r="L1719">
        <v>12</v>
      </c>
      <c r="M1719">
        <v>6</v>
      </c>
      <c r="N1719">
        <v>24</v>
      </c>
      <c r="O1719" t="s">
        <v>455</v>
      </c>
      <c r="P1719">
        <v>1121</v>
      </c>
    </row>
    <row r="1720" spans="1:16" x14ac:dyDescent="0.25">
      <c r="A1720" t="s">
        <v>349</v>
      </c>
      <c r="B1720" t="s">
        <v>371</v>
      </c>
      <c r="C1720">
        <v>4.8</v>
      </c>
      <c r="D1720">
        <v>1</v>
      </c>
      <c r="E1720" t="s">
        <v>421</v>
      </c>
      <c r="F1720">
        <v>5</v>
      </c>
      <c r="G1720">
        <v>128</v>
      </c>
      <c r="H1720">
        <v>1200</v>
      </c>
      <c r="I1720" t="s">
        <v>524</v>
      </c>
      <c r="J1720">
        <v>1</v>
      </c>
      <c r="K1720">
        <v>9.65</v>
      </c>
      <c r="L1720">
        <v>17</v>
      </c>
      <c r="M1720">
        <v>9</v>
      </c>
      <c r="N1720">
        <v>25</v>
      </c>
      <c r="O1720" t="s">
        <v>455</v>
      </c>
      <c r="P1720">
        <v>1068</v>
      </c>
    </row>
    <row r="1721" spans="1:16" x14ac:dyDescent="0.25">
      <c r="A1721" t="s">
        <v>349</v>
      </c>
      <c r="B1721" t="s">
        <v>371</v>
      </c>
      <c r="C1721">
        <v>2.7</v>
      </c>
      <c r="D1721">
        <v>5</v>
      </c>
      <c r="E1721" t="s">
        <v>422</v>
      </c>
      <c r="F1721">
        <v>3</v>
      </c>
      <c r="G1721">
        <v>132</v>
      </c>
      <c r="H1721">
        <v>1650</v>
      </c>
      <c r="I1721" t="s">
        <v>13</v>
      </c>
      <c r="J1721">
        <v>1</v>
      </c>
      <c r="K1721">
        <v>40.270000000000003</v>
      </c>
      <c r="L1721">
        <v>21</v>
      </c>
      <c r="M1721">
        <v>5</v>
      </c>
      <c r="N1721">
        <v>25</v>
      </c>
      <c r="O1721" t="s">
        <v>461</v>
      </c>
      <c r="P1721">
        <v>1055</v>
      </c>
    </row>
    <row r="1722" spans="1:16" x14ac:dyDescent="0.25">
      <c r="A1722" t="s">
        <v>349</v>
      </c>
      <c r="B1722" t="s">
        <v>371</v>
      </c>
      <c r="C1722">
        <v>5.2</v>
      </c>
      <c r="D1722">
        <v>3</v>
      </c>
      <c r="E1722" t="s">
        <v>421</v>
      </c>
      <c r="F1722">
        <v>4</v>
      </c>
      <c r="G1722">
        <v>132</v>
      </c>
      <c r="H1722">
        <v>1650</v>
      </c>
      <c r="I1722" t="s">
        <v>13</v>
      </c>
      <c r="J1722">
        <v>1</v>
      </c>
      <c r="K1722">
        <v>40.880000000000003</v>
      </c>
      <c r="L1722">
        <v>7</v>
      </c>
      <c r="M1722">
        <v>5</v>
      </c>
      <c r="N1722">
        <v>25</v>
      </c>
      <c r="O1722" t="s">
        <v>450</v>
      </c>
      <c r="P1722">
        <v>1054</v>
      </c>
    </row>
    <row r="1723" spans="1:16" x14ac:dyDescent="0.25">
      <c r="A1723" t="s">
        <v>349</v>
      </c>
      <c r="B1723" t="s">
        <v>371</v>
      </c>
      <c r="C1723">
        <v>11</v>
      </c>
      <c r="D1723">
        <v>6</v>
      </c>
      <c r="E1723" t="s">
        <v>420</v>
      </c>
      <c r="F1723">
        <v>11</v>
      </c>
      <c r="G1723">
        <v>135</v>
      </c>
      <c r="H1723">
        <v>1650</v>
      </c>
      <c r="I1723" t="s">
        <v>13</v>
      </c>
      <c r="J1723">
        <v>1</v>
      </c>
      <c r="K1723">
        <v>39.96</v>
      </c>
      <c r="L1723">
        <v>16</v>
      </c>
      <c r="M1723">
        <v>4</v>
      </c>
      <c r="N1723">
        <v>25</v>
      </c>
      <c r="O1723" t="s">
        <v>455</v>
      </c>
      <c r="P1723">
        <v>1043</v>
      </c>
    </row>
    <row r="1724" spans="1:16" x14ac:dyDescent="0.25">
      <c r="A1724" t="s">
        <v>349</v>
      </c>
      <c r="B1724" t="s">
        <v>371</v>
      </c>
      <c r="C1724">
        <v>12</v>
      </c>
      <c r="D1724">
        <v>8</v>
      </c>
      <c r="E1724" t="s">
        <v>421</v>
      </c>
      <c r="F1724">
        <v>4</v>
      </c>
      <c r="G1724">
        <v>116</v>
      </c>
      <c r="H1724">
        <v>1650</v>
      </c>
      <c r="I1724" t="s">
        <v>121</v>
      </c>
      <c r="J1724">
        <v>1</v>
      </c>
      <c r="K1724">
        <v>39.270000000000003</v>
      </c>
      <c r="L1724">
        <v>2</v>
      </c>
      <c r="M1724">
        <v>4</v>
      </c>
      <c r="N1724">
        <v>25</v>
      </c>
      <c r="O1724" t="s">
        <v>445</v>
      </c>
      <c r="P1724">
        <v>1036</v>
      </c>
    </row>
    <row r="1725" spans="1:16" x14ac:dyDescent="0.25">
      <c r="A1725" t="s">
        <v>349</v>
      </c>
      <c r="B1725" t="s">
        <v>371</v>
      </c>
      <c r="C1725">
        <v>85</v>
      </c>
      <c r="D1725">
        <v>5</v>
      </c>
      <c r="E1725" t="s">
        <v>422</v>
      </c>
      <c r="F1725">
        <v>6</v>
      </c>
      <c r="G1725">
        <v>121</v>
      </c>
      <c r="H1725">
        <v>1400</v>
      </c>
      <c r="I1725" t="s">
        <v>44</v>
      </c>
      <c r="J1725">
        <v>1</v>
      </c>
      <c r="K1725">
        <v>21.38</v>
      </c>
      <c r="L1725">
        <v>23</v>
      </c>
      <c r="M1725">
        <v>3</v>
      </c>
      <c r="N1725">
        <v>25</v>
      </c>
      <c r="O1725" t="s">
        <v>434</v>
      </c>
      <c r="P1725">
        <v>1039</v>
      </c>
    </row>
    <row r="1726" spans="1:16" x14ac:dyDescent="0.25">
      <c r="A1726" t="s">
        <v>349</v>
      </c>
      <c r="B1726" t="s">
        <v>371</v>
      </c>
      <c r="C1726">
        <v>12</v>
      </c>
      <c r="D1726">
        <v>9</v>
      </c>
      <c r="E1726" t="s">
        <v>422</v>
      </c>
      <c r="F1726">
        <v>3</v>
      </c>
      <c r="G1726">
        <v>122</v>
      </c>
      <c r="H1726">
        <v>1200</v>
      </c>
      <c r="I1726" t="s">
        <v>29</v>
      </c>
      <c r="J1726">
        <v>1</v>
      </c>
      <c r="K1726">
        <v>10.34</v>
      </c>
      <c r="L1726">
        <v>5</v>
      </c>
      <c r="M1726">
        <v>3</v>
      </c>
      <c r="N1726">
        <v>25</v>
      </c>
      <c r="O1726" t="s">
        <v>445</v>
      </c>
      <c r="P1726">
        <v>1051</v>
      </c>
    </row>
    <row r="1727" spans="1:16" x14ac:dyDescent="0.25">
      <c r="A1727" t="s">
        <v>349</v>
      </c>
      <c r="B1727" t="s">
        <v>371</v>
      </c>
      <c r="C1727">
        <v>5.7</v>
      </c>
      <c r="D1727">
        <v>9</v>
      </c>
      <c r="E1727" t="s">
        <v>420</v>
      </c>
      <c r="F1727">
        <v>1</v>
      </c>
      <c r="G1727">
        <v>119</v>
      </c>
      <c r="H1727">
        <v>1650</v>
      </c>
      <c r="I1727" t="s">
        <v>101</v>
      </c>
      <c r="J1727">
        <v>1</v>
      </c>
      <c r="K1727">
        <v>40.61</v>
      </c>
      <c r="L1727">
        <v>19</v>
      </c>
      <c r="M1727">
        <v>2</v>
      </c>
      <c r="N1727">
        <v>25</v>
      </c>
      <c r="O1727" t="s">
        <v>455</v>
      </c>
      <c r="P1727">
        <v>1052</v>
      </c>
    </row>
    <row r="1728" spans="1:16" x14ac:dyDescent="0.25">
      <c r="A1728" t="s">
        <v>349</v>
      </c>
      <c r="B1728" t="s">
        <v>371</v>
      </c>
      <c r="C1728">
        <v>7.9</v>
      </c>
      <c r="D1728">
        <v>1</v>
      </c>
      <c r="E1728" t="s">
        <v>422</v>
      </c>
      <c r="F1728">
        <v>7</v>
      </c>
      <c r="G1728">
        <v>130</v>
      </c>
      <c r="H1728">
        <v>1650</v>
      </c>
      <c r="I1728" t="s">
        <v>13</v>
      </c>
      <c r="J1728">
        <v>1</v>
      </c>
      <c r="K1728">
        <v>40.53</v>
      </c>
      <c r="L1728">
        <v>8</v>
      </c>
      <c r="M1728">
        <v>1</v>
      </c>
      <c r="N1728">
        <v>25</v>
      </c>
      <c r="O1728" t="s">
        <v>450</v>
      </c>
      <c r="P1728">
        <v>1074</v>
      </c>
    </row>
    <row r="1729" spans="1:16" x14ac:dyDescent="0.25">
      <c r="A1729" t="s">
        <v>349</v>
      </c>
      <c r="B1729" t="s">
        <v>371</v>
      </c>
      <c r="C1729">
        <v>15</v>
      </c>
      <c r="D1729">
        <v>6</v>
      </c>
      <c r="E1729" t="s">
        <v>421</v>
      </c>
      <c r="F1729">
        <v>7</v>
      </c>
      <c r="G1729">
        <v>134</v>
      </c>
      <c r="H1729">
        <v>1400</v>
      </c>
      <c r="I1729" t="s">
        <v>395</v>
      </c>
      <c r="J1729">
        <v>1</v>
      </c>
      <c r="K1729">
        <v>22.78</v>
      </c>
      <c r="L1729">
        <v>8</v>
      </c>
      <c r="M1729">
        <v>12</v>
      </c>
      <c r="N1729">
        <v>24</v>
      </c>
      <c r="O1729" t="s">
        <v>434</v>
      </c>
      <c r="P1729">
        <v>1053</v>
      </c>
    </row>
    <row r="1730" spans="1:16" x14ac:dyDescent="0.25">
      <c r="A1730" t="s">
        <v>349</v>
      </c>
      <c r="B1730" t="s">
        <v>371</v>
      </c>
      <c r="C1730">
        <v>17</v>
      </c>
      <c r="D1730">
        <v>4</v>
      </c>
      <c r="E1730" t="s">
        <v>422</v>
      </c>
      <c r="F1730">
        <v>3</v>
      </c>
      <c r="G1730">
        <v>133</v>
      </c>
      <c r="H1730">
        <v>1200</v>
      </c>
      <c r="I1730" t="s">
        <v>13</v>
      </c>
      <c r="J1730">
        <v>1</v>
      </c>
      <c r="K1730">
        <v>9.9700000000000006</v>
      </c>
      <c r="L1730">
        <v>6</v>
      </c>
      <c r="M1730">
        <v>11</v>
      </c>
      <c r="N1730">
        <v>24</v>
      </c>
      <c r="O1730" t="s">
        <v>450</v>
      </c>
      <c r="P1730">
        <v>1066</v>
      </c>
    </row>
    <row r="1731" spans="1:16" x14ac:dyDescent="0.25">
      <c r="A1731" t="s">
        <v>349</v>
      </c>
      <c r="B1731" t="s">
        <v>371</v>
      </c>
      <c r="C1731">
        <v>10</v>
      </c>
      <c r="D1731">
        <v>9</v>
      </c>
      <c r="E1731" t="s">
        <v>422</v>
      </c>
      <c r="F1731">
        <v>5</v>
      </c>
      <c r="G1731">
        <v>120</v>
      </c>
      <c r="H1731">
        <v>1200</v>
      </c>
      <c r="I1731" t="s">
        <v>93</v>
      </c>
      <c r="J1731">
        <v>1</v>
      </c>
      <c r="K1731">
        <v>10.68</v>
      </c>
      <c r="L1731">
        <v>16</v>
      </c>
      <c r="M1731">
        <v>10</v>
      </c>
      <c r="N1731">
        <v>24</v>
      </c>
      <c r="O1731" t="s">
        <v>455</v>
      </c>
      <c r="P1731">
        <v>1062</v>
      </c>
    </row>
    <row r="1732" spans="1:16" x14ac:dyDescent="0.25">
      <c r="A1732" t="s">
        <v>349</v>
      </c>
      <c r="B1732" t="s">
        <v>371</v>
      </c>
      <c r="C1732">
        <v>29</v>
      </c>
      <c r="D1732">
        <v>11</v>
      </c>
      <c r="E1732" t="s">
        <v>421</v>
      </c>
      <c r="F1732">
        <v>6</v>
      </c>
      <c r="G1732">
        <v>121</v>
      </c>
      <c r="H1732">
        <v>1400</v>
      </c>
      <c r="I1732" t="s">
        <v>49</v>
      </c>
      <c r="J1732">
        <v>1</v>
      </c>
      <c r="K1732">
        <v>22.66</v>
      </c>
      <c r="L1732">
        <v>28</v>
      </c>
      <c r="M1732">
        <v>9</v>
      </c>
      <c r="N1732">
        <v>24</v>
      </c>
      <c r="O1732" t="s">
        <v>429</v>
      </c>
      <c r="P1732">
        <v>1061</v>
      </c>
    </row>
    <row r="1733" spans="1:16" x14ac:dyDescent="0.25">
      <c r="A1733" t="s">
        <v>349</v>
      </c>
      <c r="B1733" t="s">
        <v>371</v>
      </c>
      <c r="C1733">
        <v>71</v>
      </c>
      <c r="D1733">
        <v>6</v>
      </c>
      <c r="E1733" t="s">
        <v>422</v>
      </c>
      <c r="F1733">
        <v>2</v>
      </c>
      <c r="G1733">
        <v>118</v>
      </c>
      <c r="H1733">
        <v>1000</v>
      </c>
      <c r="I1733" t="s">
        <v>49</v>
      </c>
      <c r="J1733">
        <v>0</v>
      </c>
      <c r="K1733">
        <v>56.36</v>
      </c>
      <c r="L1733">
        <v>15</v>
      </c>
      <c r="M1733">
        <v>9</v>
      </c>
      <c r="N1733">
        <v>24</v>
      </c>
      <c r="O1733" t="s">
        <v>539</v>
      </c>
      <c r="P1733">
        <v>1047</v>
      </c>
    </row>
    <row r="1734" spans="1:16" x14ac:dyDescent="0.25">
      <c r="A1734" t="s">
        <v>349</v>
      </c>
      <c r="B1734" t="s">
        <v>371</v>
      </c>
      <c r="C1734">
        <v>18</v>
      </c>
      <c r="D1734">
        <v>7</v>
      </c>
      <c r="E1734" t="s">
        <v>422</v>
      </c>
      <c r="F1734">
        <v>4</v>
      </c>
      <c r="G1734">
        <v>120</v>
      </c>
      <c r="H1734">
        <v>1200</v>
      </c>
      <c r="I1734" t="s">
        <v>38</v>
      </c>
      <c r="J1734">
        <v>1</v>
      </c>
      <c r="K1734">
        <v>10.88</v>
      </c>
      <c r="L1734">
        <v>4</v>
      </c>
      <c r="M1734">
        <v>7</v>
      </c>
      <c r="N1734">
        <v>24</v>
      </c>
      <c r="O1734" t="s">
        <v>450</v>
      </c>
      <c r="P1734">
        <v>1051</v>
      </c>
    </row>
    <row r="1735" spans="1:16" x14ac:dyDescent="0.25">
      <c r="A1735" t="s">
        <v>349</v>
      </c>
      <c r="B1735" t="s">
        <v>371</v>
      </c>
      <c r="C1735">
        <v>17</v>
      </c>
      <c r="D1735">
        <v>6</v>
      </c>
      <c r="E1735" t="s">
        <v>421</v>
      </c>
      <c r="F1735">
        <v>3</v>
      </c>
      <c r="G1735">
        <v>121</v>
      </c>
      <c r="H1735">
        <v>1200</v>
      </c>
      <c r="I1735" t="s">
        <v>38</v>
      </c>
      <c r="J1735">
        <v>1</v>
      </c>
      <c r="K1735">
        <v>12.25</v>
      </c>
      <c r="L1735">
        <v>15</v>
      </c>
      <c r="M1735">
        <v>6</v>
      </c>
      <c r="N1735">
        <v>24</v>
      </c>
      <c r="O1735" t="s">
        <v>441</v>
      </c>
      <c r="P1735">
        <v>1052</v>
      </c>
    </row>
    <row r="1736" spans="1:16" x14ac:dyDescent="0.25">
      <c r="A1736" t="s">
        <v>349</v>
      </c>
      <c r="B1736" t="s">
        <v>374</v>
      </c>
      <c r="C1736">
        <v>10</v>
      </c>
      <c r="D1736">
        <v>5</v>
      </c>
      <c r="E1736" t="s">
        <v>421</v>
      </c>
      <c r="F1736">
        <v>3</v>
      </c>
      <c r="G1736">
        <v>124</v>
      </c>
      <c r="H1736">
        <v>1200</v>
      </c>
      <c r="I1736" t="s">
        <v>471</v>
      </c>
      <c r="J1736">
        <v>1</v>
      </c>
      <c r="K1736">
        <v>8.91</v>
      </c>
      <c r="L1736">
        <v>22</v>
      </c>
      <c r="M1736">
        <v>6</v>
      </c>
      <c r="N1736">
        <v>25</v>
      </c>
      <c r="O1736" t="s">
        <v>434</v>
      </c>
      <c r="P1736">
        <v>1109</v>
      </c>
    </row>
    <row r="1737" spans="1:16" x14ac:dyDescent="0.25">
      <c r="A1737" t="s">
        <v>349</v>
      </c>
      <c r="B1737" t="s">
        <v>374</v>
      </c>
      <c r="C1737">
        <v>14</v>
      </c>
      <c r="D1737">
        <v>8</v>
      </c>
      <c r="E1737" t="s">
        <v>422</v>
      </c>
      <c r="F1737">
        <v>5</v>
      </c>
      <c r="G1737">
        <v>121</v>
      </c>
      <c r="H1737">
        <v>1200</v>
      </c>
      <c r="I1737" t="s">
        <v>471</v>
      </c>
      <c r="J1737">
        <v>1</v>
      </c>
      <c r="K1737">
        <v>10.36</v>
      </c>
      <c r="L1737">
        <v>7</v>
      </c>
      <c r="M1737">
        <v>5</v>
      </c>
      <c r="N1737">
        <v>25</v>
      </c>
      <c r="O1737" t="s">
        <v>450</v>
      </c>
      <c r="P1737">
        <v>1119</v>
      </c>
    </row>
    <row r="1738" spans="1:16" x14ac:dyDescent="0.25">
      <c r="A1738" t="s">
        <v>349</v>
      </c>
      <c r="B1738" t="s">
        <v>374</v>
      </c>
      <c r="C1738">
        <v>8</v>
      </c>
      <c r="D1738">
        <v>11</v>
      </c>
      <c r="E1738" t="s">
        <v>420</v>
      </c>
      <c r="F1738">
        <v>8</v>
      </c>
      <c r="G1738">
        <v>122</v>
      </c>
      <c r="H1738">
        <v>1200</v>
      </c>
      <c r="I1738" t="s">
        <v>471</v>
      </c>
      <c r="J1738">
        <v>1</v>
      </c>
      <c r="K1738">
        <v>10.119999999999999</v>
      </c>
      <c r="L1738">
        <v>9</v>
      </c>
      <c r="M1738">
        <v>4</v>
      </c>
      <c r="N1738">
        <v>25</v>
      </c>
      <c r="O1738" t="s">
        <v>450</v>
      </c>
      <c r="P1738">
        <v>1124</v>
      </c>
    </row>
    <row r="1739" spans="1:16" x14ac:dyDescent="0.25">
      <c r="A1739" t="s">
        <v>349</v>
      </c>
      <c r="B1739" t="s">
        <v>374</v>
      </c>
      <c r="C1739">
        <v>4.4000000000000004</v>
      </c>
      <c r="D1739">
        <v>2</v>
      </c>
      <c r="E1739" t="s">
        <v>421</v>
      </c>
      <c r="F1739">
        <v>3</v>
      </c>
      <c r="G1739">
        <v>121</v>
      </c>
      <c r="H1739">
        <v>1200</v>
      </c>
      <c r="I1739" t="s">
        <v>471</v>
      </c>
      <c r="J1739">
        <v>1</v>
      </c>
      <c r="K1739">
        <v>9.7899999999999991</v>
      </c>
      <c r="L1739">
        <v>19</v>
      </c>
      <c r="M1739">
        <v>3</v>
      </c>
      <c r="N1739">
        <v>25</v>
      </c>
      <c r="O1739" t="s">
        <v>455</v>
      </c>
      <c r="P1739">
        <v>1117</v>
      </c>
    </row>
    <row r="1740" spans="1:16" x14ac:dyDescent="0.25">
      <c r="A1740" t="s">
        <v>349</v>
      </c>
      <c r="B1740" t="s">
        <v>374</v>
      </c>
      <c r="C1740">
        <v>13</v>
      </c>
      <c r="D1740">
        <v>7</v>
      </c>
      <c r="E1740" t="s">
        <v>420</v>
      </c>
      <c r="F1740">
        <v>4</v>
      </c>
      <c r="G1740">
        <v>126</v>
      </c>
      <c r="H1740">
        <v>1400</v>
      </c>
      <c r="I1740" t="s">
        <v>471</v>
      </c>
      <c r="J1740">
        <v>1</v>
      </c>
      <c r="K1740">
        <v>21.71</v>
      </c>
      <c r="L1740">
        <v>23</v>
      </c>
      <c r="M1740">
        <v>2</v>
      </c>
      <c r="N1740">
        <v>25</v>
      </c>
      <c r="O1740" t="s">
        <v>434</v>
      </c>
      <c r="P1740">
        <v>1113</v>
      </c>
    </row>
    <row r="1741" spans="1:16" x14ac:dyDescent="0.25">
      <c r="A1741" t="s">
        <v>349</v>
      </c>
      <c r="B1741" t="s">
        <v>374</v>
      </c>
      <c r="C1741">
        <v>15</v>
      </c>
      <c r="D1741">
        <v>4</v>
      </c>
      <c r="E1741" t="s">
        <v>420</v>
      </c>
      <c r="F1741">
        <v>7</v>
      </c>
      <c r="G1741">
        <v>122</v>
      </c>
      <c r="H1741">
        <v>1200</v>
      </c>
      <c r="I1741" t="s">
        <v>471</v>
      </c>
      <c r="J1741">
        <v>1</v>
      </c>
      <c r="K1741">
        <v>10</v>
      </c>
      <c r="L1741">
        <v>5</v>
      </c>
      <c r="M1741">
        <v>2</v>
      </c>
      <c r="N1741">
        <v>25</v>
      </c>
      <c r="O1741" t="s">
        <v>450</v>
      </c>
      <c r="P1741">
        <v>1113</v>
      </c>
    </row>
    <row r="1742" spans="1:16" x14ac:dyDescent="0.25">
      <c r="A1742" t="s">
        <v>349</v>
      </c>
      <c r="B1742" t="s">
        <v>374</v>
      </c>
      <c r="C1742">
        <v>9.1999999999999993</v>
      </c>
      <c r="D1742">
        <v>11</v>
      </c>
      <c r="E1742" t="s">
        <v>420</v>
      </c>
      <c r="F1742">
        <v>9</v>
      </c>
      <c r="G1742">
        <v>127</v>
      </c>
      <c r="H1742">
        <v>1200</v>
      </c>
      <c r="I1742" t="s">
        <v>471</v>
      </c>
      <c r="J1742">
        <v>1</v>
      </c>
      <c r="K1742">
        <v>10.67</v>
      </c>
      <c r="L1742">
        <v>8</v>
      </c>
      <c r="M1742">
        <v>1</v>
      </c>
      <c r="N1742">
        <v>25</v>
      </c>
      <c r="O1742" t="s">
        <v>450</v>
      </c>
      <c r="P1742">
        <v>1108</v>
      </c>
    </row>
    <row r="1743" spans="1:16" x14ac:dyDescent="0.25">
      <c r="A1743" t="s">
        <v>349</v>
      </c>
      <c r="B1743" t="s">
        <v>374</v>
      </c>
      <c r="C1743">
        <v>15</v>
      </c>
      <c r="D1743">
        <v>3</v>
      </c>
      <c r="E1743" t="s">
        <v>421</v>
      </c>
      <c r="F1743">
        <v>6</v>
      </c>
      <c r="G1743">
        <v>129</v>
      </c>
      <c r="H1743">
        <v>1200</v>
      </c>
      <c r="I1743" t="s">
        <v>38</v>
      </c>
      <c r="J1743">
        <v>1</v>
      </c>
      <c r="K1743">
        <v>9.93</v>
      </c>
      <c r="L1743">
        <v>4</v>
      </c>
      <c r="M1743">
        <v>12</v>
      </c>
      <c r="N1743">
        <v>24</v>
      </c>
      <c r="O1743" t="s">
        <v>450</v>
      </c>
      <c r="P1743">
        <v>1102</v>
      </c>
    </row>
    <row r="1744" spans="1:16" x14ac:dyDescent="0.25">
      <c r="A1744" t="s">
        <v>349</v>
      </c>
      <c r="B1744" t="s">
        <v>374</v>
      </c>
      <c r="C1744">
        <v>15</v>
      </c>
      <c r="D1744">
        <v>6</v>
      </c>
      <c r="E1744" t="s">
        <v>423</v>
      </c>
      <c r="F1744">
        <v>12</v>
      </c>
      <c r="G1744">
        <v>130</v>
      </c>
      <c r="H1744">
        <v>1200</v>
      </c>
      <c r="I1744" t="s">
        <v>471</v>
      </c>
      <c r="J1744">
        <v>1</v>
      </c>
      <c r="K1744">
        <v>10.130000000000001</v>
      </c>
      <c r="L1744">
        <v>30</v>
      </c>
      <c r="M1744">
        <v>10</v>
      </c>
      <c r="N1744">
        <v>24</v>
      </c>
      <c r="O1744" t="s">
        <v>445</v>
      </c>
      <c r="P1744">
        <v>1110</v>
      </c>
    </row>
    <row r="1745" spans="1:16" x14ac:dyDescent="0.25">
      <c r="A1745" t="s">
        <v>349</v>
      </c>
      <c r="B1745" t="s">
        <v>374</v>
      </c>
      <c r="C1745">
        <v>8.6</v>
      </c>
      <c r="D1745">
        <v>6</v>
      </c>
      <c r="E1745" t="s">
        <v>421</v>
      </c>
      <c r="F1745">
        <v>12</v>
      </c>
      <c r="G1745">
        <v>126</v>
      </c>
      <c r="H1745">
        <v>1200</v>
      </c>
      <c r="I1745" t="s">
        <v>471</v>
      </c>
      <c r="J1745">
        <v>1</v>
      </c>
      <c r="K1745">
        <v>10.53</v>
      </c>
      <c r="L1745">
        <v>9</v>
      </c>
      <c r="M1745">
        <v>10</v>
      </c>
      <c r="N1745">
        <v>24</v>
      </c>
      <c r="O1745" t="s">
        <v>450</v>
      </c>
      <c r="P1745">
        <v>1106</v>
      </c>
    </row>
    <row r="1746" spans="1:16" x14ac:dyDescent="0.25">
      <c r="A1746" t="s">
        <v>349</v>
      </c>
      <c r="B1746" t="s">
        <v>374</v>
      </c>
      <c r="C1746">
        <v>4.3</v>
      </c>
      <c r="D1746">
        <v>1</v>
      </c>
      <c r="E1746" t="s">
        <v>421</v>
      </c>
      <c r="F1746">
        <v>5</v>
      </c>
      <c r="G1746">
        <v>122</v>
      </c>
      <c r="H1746">
        <v>1200</v>
      </c>
      <c r="I1746" t="s">
        <v>471</v>
      </c>
      <c r="J1746">
        <v>1</v>
      </c>
      <c r="K1746">
        <v>10.83</v>
      </c>
      <c r="L1746">
        <v>11</v>
      </c>
      <c r="M1746">
        <v>9</v>
      </c>
      <c r="N1746">
        <v>24</v>
      </c>
      <c r="O1746" t="s">
        <v>450</v>
      </c>
      <c r="P1746">
        <v>1105</v>
      </c>
    </row>
    <row r="1747" spans="1:16" x14ac:dyDescent="0.25">
      <c r="A1747" t="s">
        <v>349</v>
      </c>
      <c r="B1747" t="s">
        <v>374</v>
      </c>
      <c r="C1747">
        <v>9.5</v>
      </c>
      <c r="D1747">
        <v>3</v>
      </c>
      <c r="E1747" t="s">
        <v>420</v>
      </c>
      <c r="F1747">
        <v>11</v>
      </c>
      <c r="G1747">
        <v>120</v>
      </c>
      <c r="H1747">
        <v>1200</v>
      </c>
      <c r="I1747" t="s">
        <v>471</v>
      </c>
      <c r="J1747">
        <v>1</v>
      </c>
      <c r="K1747">
        <v>9.2200000000000006</v>
      </c>
      <c r="L1747">
        <v>14</v>
      </c>
      <c r="M1747">
        <v>7</v>
      </c>
      <c r="N1747">
        <v>24</v>
      </c>
      <c r="O1747" t="s">
        <v>434</v>
      </c>
      <c r="P1747">
        <v>1102</v>
      </c>
    </row>
    <row r="1748" spans="1:16" x14ac:dyDescent="0.25">
      <c r="A1748" t="s">
        <v>349</v>
      </c>
      <c r="B1748" t="s">
        <v>374</v>
      </c>
      <c r="C1748">
        <v>4.8</v>
      </c>
      <c r="D1748">
        <v>5</v>
      </c>
      <c r="E1748" t="s">
        <v>420</v>
      </c>
      <c r="F1748">
        <v>12</v>
      </c>
      <c r="G1748">
        <v>121</v>
      </c>
      <c r="H1748">
        <v>1200</v>
      </c>
      <c r="I1748" t="s">
        <v>471</v>
      </c>
      <c r="J1748">
        <v>1</v>
      </c>
      <c r="K1748">
        <v>10.57</v>
      </c>
      <c r="L1748">
        <v>12</v>
      </c>
      <c r="M1748">
        <v>6</v>
      </c>
      <c r="N1748">
        <v>24</v>
      </c>
      <c r="O1748" t="s">
        <v>455</v>
      </c>
      <c r="P1748">
        <v>1098</v>
      </c>
    </row>
    <row r="1749" spans="1:16" x14ac:dyDescent="0.25">
      <c r="A1749" t="s">
        <v>349</v>
      </c>
      <c r="B1749" t="s">
        <v>374</v>
      </c>
      <c r="C1749">
        <v>7.3</v>
      </c>
      <c r="D1749">
        <v>4</v>
      </c>
      <c r="E1749" t="s">
        <v>421</v>
      </c>
      <c r="F1749">
        <v>4</v>
      </c>
      <c r="G1749">
        <v>121</v>
      </c>
      <c r="H1749">
        <v>1200</v>
      </c>
      <c r="I1749" t="s">
        <v>471</v>
      </c>
      <c r="J1749">
        <v>1</v>
      </c>
      <c r="K1749">
        <v>9.9</v>
      </c>
      <c r="L1749">
        <v>19</v>
      </c>
      <c r="M1749">
        <v>5</v>
      </c>
      <c r="N1749">
        <v>24</v>
      </c>
      <c r="O1749" t="s">
        <v>441</v>
      </c>
      <c r="P1749">
        <v>1092</v>
      </c>
    </row>
    <row r="1750" spans="1:16" x14ac:dyDescent="0.25">
      <c r="A1750" t="s">
        <v>349</v>
      </c>
      <c r="B1750" t="s">
        <v>374</v>
      </c>
      <c r="C1750">
        <v>3.1</v>
      </c>
      <c r="D1750">
        <v>2</v>
      </c>
      <c r="E1750" t="s">
        <v>421</v>
      </c>
      <c r="F1750">
        <v>1</v>
      </c>
      <c r="G1750">
        <v>120</v>
      </c>
      <c r="H1750">
        <v>1200</v>
      </c>
      <c r="I1750" t="s">
        <v>19</v>
      </c>
      <c r="J1750">
        <v>1</v>
      </c>
      <c r="K1750">
        <v>10.35</v>
      </c>
      <c r="L1750">
        <v>8</v>
      </c>
      <c r="M1750">
        <v>5</v>
      </c>
      <c r="N1750">
        <v>24</v>
      </c>
      <c r="O1750" t="s">
        <v>455</v>
      </c>
      <c r="P1750">
        <v>1110</v>
      </c>
    </row>
    <row r="1751" spans="1:16" x14ac:dyDescent="0.25">
      <c r="A1751" t="s">
        <v>349</v>
      </c>
      <c r="B1751" t="s">
        <v>374</v>
      </c>
      <c r="C1751">
        <v>2.6</v>
      </c>
      <c r="D1751">
        <v>1</v>
      </c>
      <c r="E1751" t="s">
        <v>420</v>
      </c>
      <c r="F1751">
        <v>7</v>
      </c>
      <c r="G1751">
        <v>132</v>
      </c>
      <c r="H1751">
        <v>1200</v>
      </c>
      <c r="I1751" t="s">
        <v>471</v>
      </c>
      <c r="J1751">
        <v>1</v>
      </c>
      <c r="K1751">
        <v>11.4</v>
      </c>
      <c r="L1751">
        <v>28</v>
      </c>
      <c r="M1751">
        <v>2</v>
      </c>
      <c r="N1751">
        <v>24</v>
      </c>
      <c r="O1751" t="s">
        <v>450</v>
      </c>
      <c r="P1751">
        <v>1125</v>
      </c>
    </row>
    <row r="1752" spans="1:16" x14ac:dyDescent="0.25">
      <c r="A1752" t="s">
        <v>349</v>
      </c>
      <c r="B1752" t="s">
        <v>374</v>
      </c>
      <c r="C1752">
        <v>13</v>
      </c>
      <c r="D1752">
        <v>1</v>
      </c>
      <c r="E1752" t="s">
        <v>420</v>
      </c>
      <c r="F1752">
        <v>9</v>
      </c>
      <c r="G1752">
        <v>127</v>
      </c>
      <c r="H1752">
        <v>1200</v>
      </c>
      <c r="I1752" t="s">
        <v>471</v>
      </c>
      <c r="J1752">
        <v>1</v>
      </c>
      <c r="K1752">
        <v>10.61</v>
      </c>
      <c r="L1752">
        <v>7</v>
      </c>
      <c r="M1752">
        <v>2</v>
      </c>
      <c r="N1752">
        <v>24</v>
      </c>
      <c r="O1752" t="s">
        <v>455</v>
      </c>
      <c r="P1752">
        <v>1117</v>
      </c>
    </row>
    <row r="1753" spans="1:16" x14ac:dyDescent="0.25">
      <c r="A1753" t="s">
        <v>349</v>
      </c>
      <c r="B1753" t="s">
        <v>377</v>
      </c>
      <c r="C1753">
        <v>6.6</v>
      </c>
      <c r="D1753">
        <v>6</v>
      </c>
      <c r="E1753" t="s">
        <v>422</v>
      </c>
      <c r="F1753">
        <v>6</v>
      </c>
      <c r="G1753">
        <v>121</v>
      </c>
      <c r="H1753">
        <v>1650</v>
      </c>
      <c r="I1753" t="s">
        <v>63</v>
      </c>
      <c r="J1753">
        <v>1</v>
      </c>
      <c r="K1753">
        <v>40.36</v>
      </c>
      <c r="L1753">
        <v>17</v>
      </c>
      <c r="M1753">
        <v>9</v>
      </c>
      <c r="N1753">
        <v>25</v>
      </c>
      <c r="O1753" t="s">
        <v>455</v>
      </c>
      <c r="P1753">
        <v>1030</v>
      </c>
    </row>
    <row r="1754" spans="1:16" x14ac:dyDescent="0.25">
      <c r="A1754" t="s">
        <v>349</v>
      </c>
      <c r="B1754" t="s">
        <v>377</v>
      </c>
      <c r="C1754">
        <v>13</v>
      </c>
      <c r="D1754">
        <v>6</v>
      </c>
      <c r="E1754" t="s">
        <v>423</v>
      </c>
      <c r="F1754">
        <v>11</v>
      </c>
      <c r="G1754">
        <v>119</v>
      </c>
      <c r="H1754">
        <v>1200</v>
      </c>
      <c r="I1754" t="s">
        <v>471</v>
      </c>
      <c r="J1754">
        <v>1</v>
      </c>
      <c r="K1754">
        <v>10.52</v>
      </c>
      <c r="L1754">
        <v>10</v>
      </c>
      <c r="M1754">
        <v>9</v>
      </c>
      <c r="N1754">
        <v>25</v>
      </c>
      <c r="O1754" t="s">
        <v>450</v>
      </c>
      <c r="P1754">
        <v>1031</v>
      </c>
    </row>
    <row r="1755" spans="1:16" x14ac:dyDescent="0.25">
      <c r="A1755" t="s">
        <v>349</v>
      </c>
      <c r="B1755" t="s">
        <v>377</v>
      </c>
      <c r="C1755">
        <v>13</v>
      </c>
      <c r="D1755">
        <v>3</v>
      </c>
      <c r="E1755" t="s">
        <v>422</v>
      </c>
      <c r="F1755">
        <v>12</v>
      </c>
      <c r="G1755">
        <v>119</v>
      </c>
      <c r="H1755">
        <v>1200</v>
      </c>
      <c r="I1755" t="s">
        <v>693</v>
      </c>
      <c r="J1755">
        <v>1</v>
      </c>
      <c r="K1755">
        <v>9.2200000000000006</v>
      </c>
      <c r="L1755">
        <v>16</v>
      </c>
      <c r="M1755">
        <v>7</v>
      </c>
      <c r="N1755">
        <v>25</v>
      </c>
      <c r="O1755" t="s">
        <v>455</v>
      </c>
      <c r="P1755">
        <v>1035</v>
      </c>
    </row>
    <row r="1756" spans="1:16" x14ac:dyDescent="0.25">
      <c r="A1756" t="s">
        <v>349</v>
      </c>
      <c r="B1756" t="s">
        <v>377</v>
      </c>
      <c r="C1756">
        <v>13</v>
      </c>
      <c r="D1756">
        <v>1</v>
      </c>
      <c r="E1756" t="s">
        <v>422</v>
      </c>
      <c r="F1756">
        <v>8</v>
      </c>
      <c r="G1756">
        <v>125</v>
      </c>
      <c r="H1756">
        <v>1200</v>
      </c>
      <c r="I1756" t="s">
        <v>471</v>
      </c>
      <c r="J1756">
        <v>1</v>
      </c>
      <c r="K1756">
        <v>9.44</v>
      </c>
      <c r="L1756">
        <v>9</v>
      </c>
      <c r="M1756">
        <v>7</v>
      </c>
      <c r="N1756">
        <v>25</v>
      </c>
      <c r="O1756" t="s">
        <v>450</v>
      </c>
      <c r="P1756">
        <v>1032</v>
      </c>
    </row>
    <row r="1757" spans="1:16" x14ac:dyDescent="0.25">
      <c r="A1757" t="s">
        <v>349</v>
      </c>
      <c r="B1757" t="s">
        <v>377</v>
      </c>
      <c r="C1757">
        <v>14</v>
      </c>
      <c r="D1757">
        <v>7</v>
      </c>
      <c r="E1757" t="s">
        <v>423</v>
      </c>
      <c r="F1757">
        <v>11</v>
      </c>
      <c r="G1757">
        <v>127</v>
      </c>
      <c r="H1757">
        <v>1200</v>
      </c>
      <c r="I1757" t="s">
        <v>93</v>
      </c>
      <c r="J1757">
        <v>1</v>
      </c>
      <c r="K1757">
        <v>9.94</v>
      </c>
      <c r="L1757">
        <v>25</v>
      </c>
      <c r="M1757">
        <v>6</v>
      </c>
      <c r="N1757">
        <v>25</v>
      </c>
      <c r="O1757" t="s">
        <v>461</v>
      </c>
      <c r="P1757">
        <v>1044</v>
      </c>
    </row>
    <row r="1758" spans="1:16" x14ac:dyDescent="0.25">
      <c r="A1758" t="s">
        <v>349</v>
      </c>
      <c r="B1758" t="s">
        <v>377</v>
      </c>
      <c r="C1758">
        <v>16</v>
      </c>
      <c r="D1758">
        <v>2</v>
      </c>
      <c r="E1758" t="s">
        <v>422</v>
      </c>
      <c r="F1758">
        <v>6</v>
      </c>
      <c r="G1758">
        <v>122</v>
      </c>
      <c r="H1758">
        <v>1200</v>
      </c>
      <c r="I1758" t="s">
        <v>524</v>
      </c>
      <c r="J1758">
        <v>1</v>
      </c>
      <c r="K1758">
        <v>10.47</v>
      </c>
      <c r="L1758">
        <v>11</v>
      </c>
      <c r="M1758">
        <v>6</v>
      </c>
      <c r="N1758">
        <v>25</v>
      </c>
      <c r="O1758" t="s">
        <v>455</v>
      </c>
      <c r="P1758">
        <v>1053</v>
      </c>
    </row>
    <row r="1759" spans="1:16" x14ac:dyDescent="0.25">
      <c r="A1759" t="s">
        <v>349</v>
      </c>
      <c r="B1759" t="s">
        <v>377</v>
      </c>
      <c r="C1759">
        <v>36</v>
      </c>
      <c r="D1759">
        <v>7</v>
      </c>
      <c r="E1759" t="s">
        <v>423</v>
      </c>
      <c r="F1759">
        <v>10</v>
      </c>
      <c r="G1759">
        <v>127</v>
      </c>
      <c r="H1759">
        <v>1200</v>
      </c>
      <c r="I1759" t="s">
        <v>116</v>
      </c>
      <c r="J1759">
        <v>1</v>
      </c>
      <c r="K1759">
        <v>10.81</v>
      </c>
      <c r="L1759">
        <v>14</v>
      </c>
      <c r="M1759">
        <v>5</v>
      </c>
      <c r="N1759">
        <v>25</v>
      </c>
      <c r="O1759" t="s">
        <v>455</v>
      </c>
      <c r="P1759">
        <v>1057</v>
      </c>
    </row>
    <row r="1760" spans="1:16" x14ac:dyDescent="0.25">
      <c r="A1760" t="s">
        <v>349</v>
      </c>
      <c r="B1760" t="s">
        <v>377</v>
      </c>
      <c r="C1760">
        <v>105</v>
      </c>
      <c r="D1760">
        <v>8</v>
      </c>
      <c r="E1760" t="s">
        <v>421</v>
      </c>
      <c r="F1760">
        <v>12</v>
      </c>
      <c r="G1760">
        <v>130</v>
      </c>
      <c r="H1760">
        <v>1200</v>
      </c>
      <c r="I1760" t="s">
        <v>34</v>
      </c>
      <c r="J1760">
        <v>1</v>
      </c>
      <c r="K1760">
        <v>10.37</v>
      </c>
      <c r="L1760">
        <v>23</v>
      </c>
      <c r="M1760">
        <v>4</v>
      </c>
      <c r="N1760">
        <v>25</v>
      </c>
      <c r="O1760" t="s">
        <v>461</v>
      </c>
      <c r="P1760">
        <v>1060</v>
      </c>
    </row>
    <row r="1761" spans="1:16" x14ac:dyDescent="0.25">
      <c r="A1761" t="s">
        <v>349</v>
      </c>
      <c r="B1761" t="s">
        <v>377</v>
      </c>
      <c r="C1761">
        <v>120</v>
      </c>
      <c r="D1761">
        <v>9</v>
      </c>
      <c r="E1761" t="s">
        <v>421</v>
      </c>
      <c r="F1761">
        <v>8</v>
      </c>
      <c r="G1761">
        <v>129</v>
      </c>
      <c r="H1761">
        <v>1200</v>
      </c>
      <c r="I1761" t="s">
        <v>471</v>
      </c>
      <c r="J1761">
        <v>1</v>
      </c>
      <c r="K1761">
        <v>10.41</v>
      </c>
      <c r="L1761">
        <v>30</v>
      </c>
      <c r="M1761">
        <v>3</v>
      </c>
      <c r="N1761">
        <v>25</v>
      </c>
      <c r="O1761" t="s">
        <v>539</v>
      </c>
      <c r="P1761">
        <v>1061</v>
      </c>
    </row>
    <row r="1762" spans="1:16" x14ac:dyDescent="0.25">
      <c r="A1762" t="s">
        <v>349</v>
      </c>
      <c r="B1762" t="s">
        <v>377</v>
      </c>
      <c r="C1762">
        <v>37</v>
      </c>
      <c r="D1762">
        <v>12</v>
      </c>
      <c r="E1762" t="s">
        <v>421</v>
      </c>
      <c r="F1762">
        <v>7</v>
      </c>
      <c r="G1762">
        <v>134</v>
      </c>
      <c r="H1762">
        <v>1200</v>
      </c>
      <c r="I1762" t="s">
        <v>13</v>
      </c>
      <c r="J1762">
        <v>1</v>
      </c>
      <c r="K1762">
        <v>10.37</v>
      </c>
      <c r="L1762">
        <v>16</v>
      </c>
      <c r="M1762">
        <v>2</v>
      </c>
      <c r="N1762">
        <v>25</v>
      </c>
      <c r="O1762" t="s">
        <v>441</v>
      </c>
      <c r="P1762">
        <v>1060</v>
      </c>
    </row>
    <row r="1763" spans="1:16" x14ac:dyDescent="0.25">
      <c r="A1763" t="s">
        <v>349</v>
      </c>
      <c r="B1763" t="s">
        <v>377</v>
      </c>
      <c r="C1763" t="s">
        <v>546</v>
      </c>
      <c r="D1763" t="s">
        <v>720</v>
      </c>
      <c r="F1763" t="s">
        <v>546</v>
      </c>
      <c r="G1763">
        <v>133</v>
      </c>
      <c r="H1763">
        <v>1200</v>
      </c>
      <c r="I1763" t="s">
        <v>471</v>
      </c>
      <c r="J1763" t="s">
        <v>546</v>
      </c>
      <c r="L1763">
        <v>3</v>
      </c>
      <c r="M1763">
        <v>11</v>
      </c>
      <c r="N1763">
        <v>24</v>
      </c>
      <c r="O1763" t="s">
        <v>441</v>
      </c>
      <c r="P1763" t="s">
        <v>546</v>
      </c>
    </row>
    <row r="1764" spans="1:16" x14ac:dyDescent="0.25">
      <c r="A1764" t="s">
        <v>349</v>
      </c>
      <c r="B1764" t="s">
        <v>377</v>
      </c>
      <c r="C1764">
        <v>8.4</v>
      </c>
      <c r="D1764">
        <v>7</v>
      </c>
      <c r="E1764" t="s">
        <v>423</v>
      </c>
      <c r="F1764">
        <v>3</v>
      </c>
      <c r="G1764">
        <v>121</v>
      </c>
      <c r="H1764">
        <v>1200</v>
      </c>
      <c r="I1764" t="s">
        <v>63</v>
      </c>
      <c r="J1764">
        <v>1</v>
      </c>
      <c r="K1764">
        <v>10.52</v>
      </c>
      <c r="L1764">
        <v>16</v>
      </c>
      <c r="M1764">
        <v>10</v>
      </c>
      <c r="N1764">
        <v>24</v>
      </c>
      <c r="O1764" t="s">
        <v>455</v>
      </c>
      <c r="P1764">
        <v>1073</v>
      </c>
    </row>
    <row r="1765" spans="1:16" x14ac:dyDescent="0.25">
      <c r="A1765" t="s">
        <v>349</v>
      </c>
      <c r="B1765" t="s">
        <v>377</v>
      </c>
      <c r="C1765">
        <v>37</v>
      </c>
      <c r="D1765">
        <v>12</v>
      </c>
      <c r="E1765" t="s">
        <v>423</v>
      </c>
      <c r="F1765">
        <v>10</v>
      </c>
      <c r="G1765">
        <v>120</v>
      </c>
      <c r="H1765">
        <v>1200</v>
      </c>
      <c r="I1765" t="s">
        <v>121</v>
      </c>
      <c r="J1765">
        <v>1</v>
      </c>
      <c r="K1765">
        <v>9.93</v>
      </c>
      <c r="L1765">
        <v>6</v>
      </c>
      <c r="M1765">
        <v>7</v>
      </c>
      <c r="N1765">
        <v>24</v>
      </c>
      <c r="O1765" t="s">
        <v>429</v>
      </c>
      <c r="P1765">
        <v>1083</v>
      </c>
    </row>
    <row r="1766" spans="1:16" x14ac:dyDescent="0.25">
      <c r="A1766" t="s">
        <v>349</v>
      </c>
      <c r="B1766" t="s">
        <v>377</v>
      </c>
      <c r="C1766">
        <v>20</v>
      </c>
      <c r="D1766">
        <v>3</v>
      </c>
      <c r="E1766" t="s">
        <v>420</v>
      </c>
      <c r="F1766">
        <v>1</v>
      </c>
      <c r="G1766">
        <v>120</v>
      </c>
      <c r="H1766">
        <v>1200</v>
      </c>
      <c r="I1766" t="s">
        <v>471</v>
      </c>
      <c r="J1766">
        <v>1</v>
      </c>
      <c r="K1766">
        <v>11.46</v>
      </c>
      <c r="L1766">
        <v>15</v>
      </c>
      <c r="M1766">
        <v>6</v>
      </c>
      <c r="N1766">
        <v>24</v>
      </c>
      <c r="O1766" t="s">
        <v>441</v>
      </c>
      <c r="P1766">
        <v>1076</v>
      </c>
    </row>
    <row r="1767" spans="1:16" x14ac:dyDescent="0.25">
      <c r="A1767" t="s">
        <v>349</v>
      </c>
      <c r="B1767" t="s">
        <v>379</v>
      </c>
      <c r="C1767">
        <v>12</v>
      </c>
      <c r="D1767">
        <v>6</v>
      </c>
      <c r="E1767" t="s">
        <v>422</v>
      </c>
      <c r="F1767">
        <v>4</v>
      </c>
      <c r="G1767">
        <v>121</v>
      </c>
      <c r="H1767">
        <v>1200</v>
      </c>
      <c r="I1767" t="s">
        <v>53</v>
      </c>
      <c r="J1767">
        <v>1</v>
      </c>
      <c r="K1767">
        <v>9.7799999999999994</v>
      </c>
      <c r="L1767">
        <v>9</v>
      </c>
      <c r="M1767">
        <v>7</v>
      </c>
      <c r="N1767">
        <v>25</v>
      </c>
      <c r="O1767" t="s">
        <v>450</v>
      </c>
      <c r="P1767">
        <v>1121</v>
      </c>
    </row>
    <row r="1768" spans="1:16" x14ac:dyDescent="0.25">
      <c r="A1768" t="s">
        <v>349</v>
      </c>
      <c r="B1768" t="s">
        <v>379</v>
      </c>
      <c r="C1768">
        <v>10</v>
      </c>
      <c r="D1768">
        <v>4</v>
      </c>
      <c r="E1768" t="s">
        <v>421</v>
      </c>
      <c r="F1768">
        <v>1</v>
      </c>
      <c r="G1768">
        <v>120</v>
      </c>
      <c r="H1768">
        <v>1200</v>
      </c>
      <c r="I1768" t="s">
        <v>53</v>
      </c>
      <c r="J1768">
        <v>1</v>
      </c>
      <c r="K1768">
        <v>9.66</v>
      </c>
      <c r="L1768">
        <v>11</v>
      </c>
      <c r="M1768">
        <v>6</v>
      </c>
      <c r="N1768">
        <v>25</v>
      </c>
      <c r="O1768" t="s">
        <v>455</v>
      </c>
      <c r="P1768">
        <v>1124</v>
      </c>
    </row>
    <row r="1769" spans="1:16" x14ac:dyDescent="0.25">
      <c r="A1769" t="s">
        <v>349</v>
      </c>
      <c r="B1769" t="s">
        <v>379</v>
      </c>
      <c r="C1769">
        <v>97</v>
      </c>
      <c r="D1769">
        <v>4</v>
      </c>
      <c r="E1769" t="s">
        <v>422</v>
      </c>
      <c r="F1769">
        <v>6</v>
      </c>
      <c r="G1769">
        <v>120</v>
      </c>
      <c r="H1769">
        <v>1200</v>
      </c>
      <c r="I1769" t="s">
        <v>471</v>
      </c>
      <c r="J1769">
        <v>1</v>
      </c>
      <c r="K1769">
        <v>9.98</v>
      </c>
      <c r="L1769">
        <v>28</v>
      </c>
      <c r="M1769">
        <v>5</v>
      </c>
      <c r="N1769">
        <v>25</v>
      </c>
      <c r="O1769" t="s">
        <v>445</v>
      </c>
      <c r="P1769">
        <v>1131</v>
      </c>
    </row>
    <row r="1770" spans="1:16" x14ac:dyDescent="0.25">
      <c r="A1770" t="s">
        <v>349</v>
      </c>
      <c r="B1770" t="s">
        <v>383</v>
      </c>
      <c r="C1770">
        <v>3.5</v>
      </c>
      <c r="D1770">
        <v>4</v>
      </c>
      <c r="E1770" t="s">
        <v>421</v>
      </c>
      <c r="F1770">
        <v>6</v>
      </c>
      <c r="G1770">
        <v>125</v>
      </c>
      <c r="H1770">
        <v>1200</v>
      </c>
      <c r="I1770" t="s">
        <v>58</v>
      </c>
      <c r="J1770">
        <v>1</v>
      </c>
      <c r="K1770">
        <v>10.15</v>
      </c>
      <c r="L1770">
        <v>21</v>
      </c>
      <c r="M1770">
        <v>9</v>
      </c>
      <c r="N1770">
        <v>25</v>
      </c>
      <c r="O1770" t="s">
        <v>429</v>
      </c>
      <c r="P1770">
        <v>1141</v>
      </c>
    </row>
    <row r="1771" spans="1:16" x14ac:dyDescent="0.25">
      <c r="A1771" t="s">
        <v>349</v>
      </c>
      <c r="B1771" t="s">
        <v>383</v>
      </c>
      <c r="C1771">
        <v>9.1999999999999993</v>
      </c>
      <c r="D1771">
        <v>10</v>
      </c>
      <c r="E1771" t="s">
        <v>420</v>
      </c>
      <c r="F1771">
        <v>13</v>
      </c>
      <c r="G1771">
        <v>125</v>
      </c>
      <c r="H1771">
        <v>1400</v>
      </c>
      <c r="I1771" t="s">
        <v>53</v>
      </c>
      <c r="J1771">
        <v>1</v>
      </c>
      <c r="K1771">
        <v>22.29</v>
      </c>
      <c r="L1771">
        <v>5</v>
      </c>
      <c r="M1771">
        <v>7</v>
      </c>
      <c r="N1771">
        <v>25</v>
      </c>
      <c r="O1771" t="s">
        <v>441</v>
      </c>
      <c r="P1771">
        <v>1156</v>
      </c>
    </row>
    <row r="1772" spans="1:16" x14ac:dyDescent="0.25">
      <c r="A1772" t="s">
        <v>349</v>
      </c>
      <c r="B1772" t="s">
        <v>383</v>
      </c>
      <c r="C1772">
        <v>11</v>
      </c>
      <c r="D1772">
        <v>2</v>
      </c>
      <c r="E1772" t="s">
        <v>421</v>
      </c>
      <c r="F1772">
        <v>13</v>
      </c>
      <c r="G1772">
        <v>121</v>
      </c>
      <c r="H1772">
        <v>1400</v>
      </c>
      <c r="I1772" t="s">
        <v>53</v>
      </c>
      <c r="J1772">
        <v>1</v>
      </c>
      <c r="K1772">
        <v>21.67</v>
      </c>
      <c r="L1772">
        <v>14</v>
      </c>
      <c r="M1772">
        <v>6</v>
      </c>
      <c r="N1772">
        <v>25</v>
      </c>
      <c r="O1772" t="s">
        <v>441</v>
      </c>
      <c r="P1772">
        <v>1164</v>
      </c>
    </row>
    <row r="1773" spans="1:16" x14ac:dyDescent="0.25">
      <c r="A1773" t="s">
        <v>349</v>
      </c>
      <c r="B1773" t="s">
        <v>383</v>
      </c>
      <c r="C1773">
        <v>5.7</v>
      </c>
      <c r="D1773">
        <v>3</v>
      </c>
      <c r="E1773" t="s">
        <v>421</v>
      </c>
      <c r="F1773">
        <v>5</v>
      </c>
      <c r="G1773">
        <v>122</v>
      </c>
      <c r="H1773">
        <v>1200</v>
      </c>
      <c r="I1773" t="s">
        <v>53</v>
      </c>
      <c r="J1773">
        <v>1</v>
      </c>
      <c r="K1773">
        <v>9.7100000000000009</v>
      </c>
      <c r="L1773">
        <v>21</v>
      </c>
      <c r="M1773">
        <v>5</v>
      </c>
      <c r="N1773">
        <v>25</v>
      </c>
      <c r="O1773" t="s">
        <v>461</v>
      </c>
      <c r="P1773">
        <v>1159</v>
      </c>
    </row>
    <row r="1774" spans="1:16" x14ac:dyDescent="0.25">
      <c r="A1774" t="s">
        <v>349</v>
      </c>
      <c r="B1774" t="s">
        <v>383</v>
      </c>
      <c r="C1774">
        <v>9.8000000000000007</v>
      </c>
      <c r="D1774">
        <v>2</v>
      </c>
      <c r="E1774" t="s">
        <v>422</v>
      </c>
      <c r="F1774">
        <v>11</v>
      </c>
      <c r="G1774">
        <v>120</v>
      </c>
      <c r="H1774">
        <v>1200</v>
      </c>
      <c r="I1774" t="s">
        <v>53</v>
      </c>
      <c r="J1774">
        <v>1</v>
      </c>
      <c r="K1774">
        <v>9.48</v>
      </c>
      <c r="L1774">
        <v>30</v>
      </c>
      <c r="M1774">
        <v>4</v>
      </c>
      <c r="N1774">
        <v>25</v>
      </c>
      <c r="O1774" t="s">
        <v>445</v>
      </c>
      <c r="P1774">
        <v>1155</v>
      </c>
    </row>
    <row r="1775" spans="1:16" x14ac:dyDescent="0.25">
      <c r="A1775" t="s">
        <v>349</v>
      </c>
      <c r="B1775" t="s">
        <v>383</v>
      </c>
      <c r="C1775">
        <v>4.3</v>
      </c>
      <c r="D1775">
        <v>3</v>
      </c>
      <c r="E1775" t="s">
        <v>420</v>
      </c>
      <c r="F1775">
        <v>1</v>
      </c>
      <c r="G1775">
        <v>121</v>
      </c>
      <c r="H1775">
        <v>1200</v>
      </c>
      <c r="I1775" t="s">
        <v>53</v>
      </c>
      <c r="J1775">
        <v>1</v>
      </c>
      <c r="K1775">
        <v>9.4</v>
      </c>
      <c r="L1775">
        <v>2</v>
      </c>
      <c r="M1775">
        <v>4</v>
      </c>
      <c r="N1775">
        <v>25</v>
      </c>
      <c r="O1775" t="s">
        <v>445</v>
      </c>
      <c r="P1775">
        <v>1167</v>
      </c>
    </row>
    <row r="1776" spans="1:16" x14ac:dyDescent="0.25">
      <c r="A1776" t="s">
        <v>349</v>
      </c>
      <c r="B1776" t="s">
        <v>383</v>
      </c>
      <c r="C1776">
        <v>5.2</v>
      </c>
      <c r="D1776">
        <v>9</v>
      </c>
      <c r="E1776" t="s">
        <v>421</v>
      </c>
      <c r="F1776">
        <v>5</v>
      </c>
      <c r="G1776">
        <v>121</v>
      </c>
      <c r="H1776">
        <v>1400</v>
      </c>
      <c r="I1776" t="s">
        <v>121</v>
      </c>
      <c r="J1776">
        <v>1</v>
      </c>
      <c r="K1776">
        <v>23.09</v>
      </c>
      <c r="L1776">
        <v>15</v>
      </c>
      <c r="M1776">
        <v>3</v>
      </c>
      <c r="N1776">
        <v>25</v>
      </c>
      <c r="O1776" t="s">
        <v>441</v>
      </c>
      <c r="P1776">
        <v>1163</v>
      </c>
    </row>
    <row r="1777" spans="1:16" x14ac:dyDescent="0.25">
      <c r="A1777" t="s">
        <v>349</v>
      </c>
      <c r="B1777" t="s">
        <v>383</v>
      </c>
      <c r="C1777">
        <v>8.9</v>
      </c>
      <c r="D1777">
        <v>3</v>
      </c>
      <c r="E1777" t="s">
        <v>421</v>
      </c>
      <c r="F1777">
        <v>2</v>
      </c>
      <c r="G1777">
        <v>119</v>
      </c>
      <c r="H1777">
        <v>1400</v>
      </c>
      <c r="I1777" t="s">
        <v>121</v>
      </c>
      <c r="J1777">
        <v>1</v>
      </c>
      <c r="K1777">
        <v>21.08</v>
      </c>
      <c r="L1777">
        <v>23</v>
      </c>
      <c r="M1777">
        <v>2</v>
      </c>
      <c r="N1777">
        <v>25</v>
      </c>
      <c r="O1777" t="s">
        <v>434</v>
      </c>
      <c r="P1777">
        <v>1165</v>
      </c>
    </row>
    <row r="1778" spans="1:16" x14ac:dyDescent="0.25">
      <c r="A1778" t="s">
        <v>349</v>
      </c>
      <c r="B1778" t="s">
        <v>383</v>
      </c>
      <c r="C1778">
        <v>12</v>
      </c>
      <c r="D1778">
        <v>4</v>
      </c>
      <c r="E1778" t="s">
        <v>423</v>
      </c>
      <c r="F1778">
        <v>13</v>
      </c>
      <c r="G1778">
        <v>120</v>
      </c>
      <c r="H1778">
        <v>1200</v>
      </c>
      <c r="I1778" t="s">
        <v>53</v>
      </c>
      <c r="J1778">
        <v>1</v>
      </c>
      <c r="K1778">
        <v>9.9</v>
      </c>
      <c r="L1778">
        <v>19</v>
      </c>
      <c r="M1778">
        <v>1</v>
      </c>
      <c r="N1778">
        <v>25</v>
      </c>
      <c r="O1778" t="s">
        <v>434</v>
      </c>
      <c r="P1778">
        <v>1181</v>
      </c>
    </row>
    <row r="1779" spans="1:16" x14ac:dyDescent="0.25">
      <c r="A1779" t="s">
        <v>349</v>
      </c>
      <c r="B1779" t="s">
        <v>383</v>
      </c>
      <c r="C1779">
        <v>8.8000000000000007</v>
      </c>
      <c r="D1779">
        <v>5</v>
      </c>
      <c r="E1779" t="s">
        <v>422</v>
      </c>
      <c r="F1779">
        <v>7</v>
      </c>
      <c r="G1779">
        <v>120</v>
      </c>
      <c r="H1779">
        <v>1200</v>
      </c>
      <c r="I1779" t="s">
        <v>53</v>
      </c>
      <c r="J1779">
        <v>1</v>
      </c>
      <c r="K1779">
        <v>9.65</v>
      </c>
      <c r="L1779">
        <v>22</v>
      </c>
      <c r="M1779">
        <v>12</v>
      </c>
      <c r="N1779">
        <v>24</v>
      </c>
      <c r="O1779" t="s">
        <v>539</v>
      </c>
      <c r="P1779">
        <v>1187</v>
      </c>
    </row>
    <row r="1780" spans="1:16" x14ac:dyDescent="0.25">
      <c r="A1780" t="s">
        <v>349</v>
      </c>
      <c r="B1780" t="s">
        <v>383</v>
      </c>
      <c r="C1780">
        <v>16</v>
      </c>
      <c r="D1780">
        <v>8</v>
      </c>
      <c r="E1780" t="s">
        <v>420</v>
      </c>
      <c r="F1780">
        <v>13</v>
      </c>
      <c r="G1780">
        <v>121</v>
      </c>
      <c r="H1780">
        <v>1200</v>
      </c>
      <c r="I1780" t="s">
        <v>53</v>
      </c>
      <c r="J1780">
        <v>1</v>
      </c>
      <c r="K1780">
        <v>9.5</v>
      </c>
      <c r="L1780">
        <v>8</v>
      </c>
      <c r="M1780">
        <v>12</v>
      </c>
      <c r="N1780">
        <v>24</v>
      </c>
      <c r="O1780" t="s">
        <v>434</v>
      </c>
      <c r="P1780">
        <v>1178</v>
      </c>
    </row>
    <row r="1781" spans="1:16" x14ac:dyDescent="0.25">
      <c r="A1781" t="s">
        <v>349</v>
      </c>
      <c r="B1781" t="s">
        <v>383</v>
      </c>
      <c r="C1781">
        <v>22</v>
      </c>
      <c r="D1781">
        <v>2</v>
      </c>
      <c r="E1781" t="s">
        <v>421</v>
      </c>
      <c r="F1781">
        <v>1</v>
      </c>
      <c r="G1781">
        <v>118</v>
      </c>
      <c r="H1781">
        <v>1200</v>
      </c>
      <c r="I1781" t="s">
        <v>53</v>
      </c>
      <c r="J1781">
        <v>1</v>
      </c>
      <c r="K1781">
        <v>8.91</v>
      </c>
      <c r="L1781">
        <v>17</v>
      </c>
      <c r="M1781">
        <v>11</v>
      </c>
      <c r="N1781">
        <v>24</v>
      </c>
      <c r="O1781" t="s">
        <v>506</v>
      </c>
      <c r="P1781">
        <v>1183</v>
      </c>
    </row>
    <row r="1782" spans="1:16" x14ac:dyDescent="0.25">
      <c r="A1782" t="s">
        <v>349</v>
      </c>
      <c r="B1782" t="s">
        <v>383</v>
      </c>
      <c r="C1782">
        <v>75</v>
      </c>
      <c r="D1782">
        <v>7</v>
      </c>
      <c r="E1782" t="s">
        <v>422</v>
      </c>
      <c r="F1782">
        <v>5</v>
      </c>
      <c r="G1782">
        <v>120</v>
      </c>
      <c r="H1782">
        <v>1000</v>
      </c>
      <c r="I1782" t="s">
        <v>121</v>
      </c>
      <c r="J1782">
        <v>0</v>
      </c>
      <c r="K1782">
        <v>57.58</v>
      </c>
      <c r="L1782">
        <v>27</v>
      </c>
      <c r="M1782">
        <v>10</v>
      </c>
      <c r="N1782">
        <v>24</v>
      </c>
      <c r="O1782" t="s">
        <v>461</v>
      </c>
      <c r="P1782">
        <v>1185</v>
      </c>
    </row>
    <row r="1783" spans="1:16" x14ac:dyDescent="0.25">
      <c r="A1783" t="s">
        <v>349</v>
      </c>
      <c r="B1783" t="s">
        <v>2349</v>
      </c>
      <c r="C1783">
        <v>9.4</v>
      </c>
      <c r="D1783">
        <v>3</v>
      </c>
      <c r="E1783" t="s">
        <v>420</v>
      </c>
      <c r="F1783">
        <v>6</v>
      </c>
      <c r="G1783">
        <v>122</v>
      </c>
      <c r="H1783">
        <v>1000</v>
      </c>
      <c r="I1783" t="s">
        <v>101</v>
      </c>
      <c r="J1783">
        <v>0</v>
      </c>
      <c r="K1783">
        <v>55.89</v>
      </c>
      <c r="L1783">
        <v>14</v>
      </c>
      <c r="M1783">
        <v>9</v>
      </c>
      <c r="N1783">
        <v>25</v>
      </c>
      <c r="O1783" t="s">
        <v>518</v>
      </c>
      <c r="P1783">
        <v>1182</v>
      </c>
    </row>
    <row r="1784" spans="1:16" x14ac:dyDescent="0.25">
      <c r="A1784" t="s">
        <v>349</v>
      </c>
      <c r="B1784" t="s">
        <v>2349</v>
      </c>
      <c r="C1784">
        <v>16</v>
      </c>
      <c r="D1784">
        <v>2</v>
      </c>
      <c r="E1784" t="s">
        <v>421</v>
      </c>
      <c r="F1784">
        <v>6</v>
      </c>
      <c r="G1784">
        <v>117</v>
      </c>
      <c r="H1784">
        <v>1000</v>
      </c>
      <c r="I1784" t="s">
        <v>101</v>
      </c>
      <c r="J1784">
        <v>0</v>
      </c>
      <c r="K1784">
        <v>56.08</v>
      </c>
      <c r="L1784">
        <v>1</v>
      </c>
      <c r="M1784">
        <v>7</v>
      </c>
      <c r="N1784">
        <v>25</v>
      </c>
      <c r="O1784" t="s">
        <v>429</v>
      </c>
      <c r="P1784">
        <v>1186</v>
      </c>
    </row>
    <row r="1785" spans="1:16" x14ac:dyDescent="0.25">
      <c r="A1785" t="s">
        <v>349</v>
      </c>
      <c r="B1785" t="s">
        <v>2349</v>
      </c>
      <c r="C1785">
        <v>10</v>
      </c>
      <c r="D1785">
        <v>7</v>
      </c>
      <c r="E1785" t="s">
        <v>421</v>
      </c>
      <c r="F1785">
        <v>6</v>
      </c>
      <c r="G1785">
        <v>118</v>
      </c>
      <c r="H1785">
        <v>1000</v>
      </c>
      <c r="I1785" t="s">
        <v>101</v>
      </c>
      <c r="J1785">
        <v>0</v>
      </c>
      <c r="K1785">
        <v>57.95</v>
      </c>
      <c r="L1785">
        <v>25</v>
      </c>
      <c r="M1785">
        <v>5</v>
      </c>
      <c r="N1785">
        <v>25</v>
      </c>
      <c r="O1785" t="s">
        <v>434</v>
      </c>
      <c r="P1785">
        <v>1174</v>
      </c>
    </row>
    <row r="1786" spans="1:16" x14ac:dyDescent="0.25">
      <c r="A1786" t="s">
        <v>349</v>
      </c>
      <c r="B1786" t="s">
        <v>2349</v>
      </c>
      <c r="C1786">
        <v>4</v>
      </c>
      <c r="D1786">
        <v>2</v>
      </c>
      <c r="E1786" t="s">
        <v>423</v>
      </c>
      <c r="F1786">
        <v>13</v>
      </c>
      <c r="G1786">
        <v>135</v>
      </c>
      <c r="H1786">
        <v>1000</v>
      </c>
      <c r="I1786" t="s">
        <v>19</v>
      </c>
      <c r="J1786">
        <v>0</v>
      </c>
      <c r="K1786">
        <v>56.86</v>
      </c>
      <c r="L1786">
        <v>10</v>
      </c>
      <c r="M1786">
        <v>5</v>
      </c>
      <c r="N1786">
        <v>25</v>
      </c>
      <c r="O1786" t="s">
        <v>429</v>
      </c>
      <c r="P1786">
        <v>1186</v>
      </c>
    </row>
    <row r="1787" spans="1:16" x14ac:dyDescent="0.25">
      <c r="A1787" t="s">
        <v>349</v>
      </c>
      <c r="B1787" t="s">
        <v>2349</v>
      </c>
      <c r="C1787">
        <v>7.9</v>
      </c>
      <c r="D1787">
        <v>2</v>
      </c>
      <c r="E1787" t="s">
        <v>421</v>
      </c>
      <c r="F1787">
        <v>14</v>
      </c>
      <c r="G1787">
        <v>134</v>
      </c>
      <c r="H1787">
        <v>1000</v>
      </c>
      <c r="I1787" t="s">
        <v>101</v>
      </c>
      <c r="J1787">
        <v>0</v>
      </c>
      <c r="K1787">
        <v>56.84</v>
      </c>
      <c r="L1787">
        <v>13</v>
      </c>
      <c r="M1787">
        <v>4</v>
      </c>
      <c r="N1787">
        <v>25</v>
      </c>
      <c r="O1787" t="s">
        <v>429</v>
      </c>
      <c r="P1787">
        <v>1172</v>
      </c>
    </row>
    <row r="1788" spans="1:16" x14ac:dyDescent="0.25">
      <c r="A1788" t="s">
        <v>349</v>
      </c>
      <c r="B1788" t="s">
        <v>2349</v>
      </c>
      <c r="C1788">
        <v>27</v>
      </c>
      <c r="D1788">
        <v>5</v>
      </c>
      <c r="E1788" t="s">
        <v>421</v>
      </c>
      <c r="F1788">
        <v>5</v>
      </c>
      <c r="G1788">
        <v>120</v>
      </c>
      <c r="H1788">
        <v>1200</v>
      </c>
      <c r="I1788" t="s">
        <v>101</v>
      </c>
      <c r="J1788">
        <v>1</v>
      </c>
      <c r="K1788">
        <v>10.56</v>
      </c>
      <c r="L1788">
        <v>15</v>
      </c>
      <c r="M1788">
        <v>3</v>
      </c>
      <c r="N1788">
        <v>25</v>
      </c>
      <c r="O1788" t="s">
        <v>441</v>
      </c>
      <c r="P1788">
        <v>1166</v>
      </c>
    </row>
    <row r="1789" spans="1:16" x14ac:dyDescent="0.25">
      <c r="A1789" t="s">
        <v>349</v>
      </c>
      <c r="B1789" t="s">
        <v>2349</v>
      </c>
      <c r="C1789">
        <v>18</v>
      </c>
      <c r="D1789">
        <v>6</v>
      </c>
      <c r="E1789" t="s">
        <v>422</v>
      </c>
      <c r="F1789">
        <v>6</v>
      </c>
      <c r="G1789">
        <v>115</v>
      </c>
      <c r="H1789">
        <v>1200</v>
      </c>
      <c r="I1789" t="s">
        <v>101</v>
      </c>
      <c r="J1789">
        <v>1</v>
      </c>
      <c r="K1789">
        <v>9.25</v>
      </c>
      <c r="L1789">
        <v>16</v>
      </c>
      <c r="M1789">
        <v>2</v>
      </c>
      <c r="N1789">
        <v>25</v>
      </c>
      <c r="O1789" t="s">
        <v>441</v>
      </c>
      <c r="P1789">
        <v>1162</v>
      </c>
    </row>
    <row r="1790" spans="1:16" x14ac:dyDescent="0.25">
      <c r="A1790" t="s">
        <v>349</v>
      </c>
      <c r="B1790" t="s">
        <v>2349</v>
      </c>
      <c r="C1790">
        <v>38</v>
      </c>
      <c r="D1790">
        <v>9</v>
      </c>
      <c r="E1790" t="s">
        <v>421</v>
      </c>
      <c r="F1790">
        <v>11</v>
      </c>
      <c r="G1790">
        <v>122</v>
      </c>
      <c r="H1790">
        <v>1200</v>
      </c>
      <c r="I1790" t="s">
        <v>58</v>
      </c>
      <c r="J1790">
        <v>1</v>
      </c>
      <c r="K1790">
        <v>9.76</v>
      </c>
      <c r="L1790">
        <v>9</v>
      </c>
      <c r="M1790">
        <v>2</v>
      </c>
      <c r="N1790">
        <v>25</v>
      </c>
      <c r="O1790" t="s">
        <v>429</v>
      </c>
      <c r="P1790">
        <v>1169</v>
      </c>
    </row>
    <row r="1791" spans="1:16" x14ac:dyDescent="0.25">
      <c r="A1791" t="s">
        <v>349</v>
      </c>
      <c r="B1791" t="s">
        <v>2349</v>
      </c>
      <c r="C1791">
        <v>11</v>
      </c>
      <c r="D1791">
        <v>13</v>
      </c>
      <c r="E1791" t="s">
        <v>422</v>
      </c>
      <c r="F1791">
        <v>6</v>
      </c>
      <c r="G1791">
        <v>121</v>
      </c>
      <c r="H1791">
        <v>1200</v>
      </c>
      <c r="I1791" t="s">
        <v>93</v>
      </c>
      <c r="J1791">
        <v>1</v>
      </c>
      <c r="K1791">
        <v>10</v>
      </c>
      <c r="L1791">
        <v>22</v>
      </c>
      <c r="M1791">
        <v>12</v>
      </c>
      <c r="N1791">
        <v>24</v>
      </c>
      <c r="O1791" t="s">
        <v>539</v>
      </c>
      <c r="P1791">
        <v>1180</v>
      </c>
    </row>
    <row r="1792" spans="1:16" x14ac:dyDescent="0.25">
      <c r="A1792" t="s">
        <v>349</v>
      </c>
      <c r="B1792" t="s">
        <v>2349</v>
      </c>
      <c r="C1792">
        <v>6</v>
      </c>
      <c r="D1792">
        <v>10</v>
      </c>
      <c r="E1792" t="s">
        <v>421</v>
      </c>
      <c r="F1792">
        <v>14</v>
      </c>
      <c r="G1792">
        <v>122</v>
      </c>
      <c r="H1792">
        <v>1400</v>
      </c>
      <c r="I1792" t="s">
        <v>393</v>
      </c>
      <c r="J1792">
        <v>1</v>
      </c>
      <c r="K1792">
        <v>22.21</v>
      </c>
      <c r="L1792">
        <v>24</v>
      </c>
      <c r="M1792">
        <v>11</v>
      </c>
      <c r="N1792">
        <v>24</v>
      </c>
      <c r="O1792" t="s">
        <v>429</v>
      </c>
      <c r="P1792">
        <v>1175</v>
      </c>
    </row>
    <row r="1793" spans="1:16" x14ac:dyDescent="0.25">
      <c r="A1793" t="s">
        <v>349</v>
      </c>
      <c r="B1793" t="s">
        <v>2349</v>
      </c>
      <c r="C1793">
        <v>5.5</v>
      </c>
      <c r="D1793">
        <v>3</v>
      </c>
      <c r="E1793" t="s">
        <v>420</v>
      </c>
      <c r="F1793">
        <v>1</v>
      </c>
      <c r="G1793">
        <v>124</v>
      </c>
      <c r="H1793">
        <v>1200</v>
      </c>
      <c r="I1793" t="s">
        <v>116</v>
      </c>
      <c r="J1793">
        <v>1</v>
      </c>
      <c r="K1793">
        <v>9.27</v>
      </c>
      <c r="L1793">
        <v>3</v>
      </c>
      <c r="M1793">
        <v>11</v>
      </c>
      <c r="N1793">
        <v>24</v>
      </c>
      <c r="O1793" t="s">
        <v>441</v>
      </c>
      <c r="P1793">
        <v>1181</v>
      </c>
    </row>
    <row r="1794" spans="1:16" x14ac:dyDescent="0.25">
      <c r="A1794" t="s">
        <v>349</v>
      </c>
      <c r="B1794" t="s">
        <v>2363</v>
      </c>
      <c r="C1794">
        <v>33</v>
      </c>
      <c r="D1794">
        <v>12</v>
      </c>
      <c r="E1794" t="s">
        <v>421</v>
      </c>
      <c r="F1794">
        <v>6</v>
      </c>
      <c r="G1794">
        <v>115</v>
      </c>
      <c r="H1794">
        <v>1200</v>
      </c>
      <c r="I1794" t="s">
        <v>588</v>
      </c>
      <c r="J1794">
        <v>1</v>
      </c>
      <c r="K1794">
        <v>9.67</v>
      </c>
      <c r="L1794">
        <v>1</v>
      </c>
      <c r="M1794">
        <v>10</v>
      </c>
      <c r="N1794">
        <v>25</v>
      </c>
      <c r="O1794" t="s">
        <v>539</v>
      </c>
      <c r="P1794">
        <v>1094</v>
      </c>
    </row>
    <row r="1795" spans="1:16" x14ac:dyDescent="0.25">
      <c r="A1795" t="s">
        <v>349</v>
      </c>
      <c r="B1795" t="s">
        <v>2363</v>
      </c>
      <c r="C1795">
        <v>57</v>
      </c>
      <c r="D1795">
        <v>7</v>
      </c>
      <c r="E1795" t="s">
        <v>422</v>
      </c>
      <c r="F1795">
        <v>3</v>
      </c>
      <c r="G1795">
        <v>125</v>
      </c>
      <c r="H1795">
        <v>1200</v>
      </c>
      <c r="I1795" t="s">
        <v>622</v>
      </c>
      <c r="J1795">
        <v>1</v>
      </c>
      <c r="K1795">
        <v>9.4600000000000009</v>
      </c>
      <c r="L1795">
        <v>7</v>
      </c>
      <c r="M1795">
        <v>9</v>
      </c>
      <c r="N1795">
        <v>25</v>
      </c>
      <c r="O1795" t="s">
        <v>434</v>
      </c>
      <c r="P1795">
        <v>1078</v>
      </c>
    </row>
    <row r="1796" spans="1:16" x14ac:dyDescent="0.25">
      <c r="A1796" t="s">
        <v>349</v>
      </c>
      <c r="B1796" t="s">
        <v>2363</v>
      </c>
      <c r="C1796">
        <v>17</v>
      </c>
      <c r="D1796">
        <v>10</v>
      </c>
      <c r="E1796" t="s">
        <v>423</v>
      </c>
      <c r="F1796">
        <v>6</v>
      </c>
      <c r="G1796">
        <v>120</v>
      </c>
      <c r="H1796">
        <v>1200</v>
      </c>
      <c r="I1796" t="s">
        <v>524</v>
      </c>
      <c r="J1796">
        <v>1</v>
      </c>
      <c r="K1796">
        <v>9.8699999999999992</v>
      </c>
      <c r="L1796">
        <v>5</v>
      </c>
      <c r="M1796">
        <v>7</v>
      </c>
      <c r="N1796">
        <v>25</v>
      </c>
      <c r="O1796" t="s">
        <v>441</v>
      </c>
      <c r="P1796">
        <v>1106</v>
      </c>
    </row>
    <row r="1797" spans="1:16" x14ac:dyDescent="0.25">
      <c r="A1797" t="s">
        <v>349</v>
      </c>
      <c r="B1797" t="s">
        <v>2363</v>
      </c>
      <c r="C1797">
        <v>14</v>
      </c>
      <c r="D1797">
        <v>7</v>
      </c>
      <c r="E1797" t="s">
        <v>421</v>
      </c>
      <c r="F1797">
        <v>9</v>
      </c>
      <c r="G1797">
        <v>120</v>
      </c>
      <c r="H1797">
        <v>1200</v>
      </c>
      <c r="I1797" t="s">
        <v>524</v>
      </c>
      <c r="J1797">
        <v>1</v>
      </c>
      <c r="K1797">
        <v>9.69</v>
      </c>
      <c r="L1797">
        <v>31</v>
      </c>
      <c r="M1797">
        <v>5</v>
      </c>
      <c r="N1797">
        <v>25</v>
      </c>
      <c r="O1797" t="s">
        <v>518</v>
      </c>
      <c r="P1797">
        <v>1113</v>
      </c>
    </row>
    <row r="1798" spans="1:16" x14ac:dyDescent="0.25">
      <c r="A1798" t="s">
        <v>349</v>
      </c>
      <c r="B1798" t="s">
        <v>2363</v>
      </c>
      <c r="C1798">
        <v>16</v>
      </c>
      <c r="D1798">
        <v>5</v>
      </c>
      <c r="E1798" t="s">
        <v>421</v>
      </c>
      <c r="F1798">
        <v>6</v>
      </c>
      <c r="G1798">
        <v>119</v>
      </c>
      <c r="H1798">
        <v>1200</v>
      </c>
      <c r="I1798" t="s">
        <v>588</v>
      </c>
      <c r="J1798">
        <v>1</v>
      </c>
      <c r="K1798">
        <v>9.56</v>
      </c>
      <c r="L1798">
        <v>10</v>
      </c>
      <c r="M1798">
        <v>5</v>
      </c>
      <c r="N1798">
        <v>25</v>
      </c>
      <c r="O1798" t="s">
        <v>429</v>
      </c>
      <c r="P1798">
        <v>1116</v>
      </c>
    </row>
    <row r="1799" spans="1:16" x14ac:dyDescent="0.25">
      <c r="A1799" t="s">
        <v>349</v>
      </c>
      <c r="B1799" t="s">
        <v>2363</v>
      </c>
      <c r="C1799">
        <v>9.4</v>
      </c>
      <c r="D1799">
        <v>3</v>
      </c>
      <c r="E1799" t="s">
        <v>421</v>
      </c>
      <c r="F1799">
        <v>3</v>
      </c>
      <c r="G1799">
        <v>130</v>
      </c>
      <c r="H1799">
        <v>1200</v>
      </c>
      <c r="I1799" t="s">
        <v>393</v>
      </c>
      <c r="J1799">
        <v>1</v>
      </c>
      <c r="K1799">
        <v>9.1999999999999993</v>
      </c>
      <c r="L1799">
        <v>27</v>
      </c>
      <c r="M1799">
        <v>4</v>
      </c>
      <c r="N1799">
        <v>25</v>
      </c>
      <c r="O1799" t="s">
        <v>434</v>
      </c>
      <c r="P1799">
        <v>1119</v>
      </c>
    </row>
    <row r="1800" spans="1:16" x14ac:dyDescent="0.25">
      <c r="A1800" t="s">
        <v>349</v>
      </c>
      <c r="B1800" t="s">
        <v>2363</v>
      </c>
      <c r="C1800">
        <v>19</v>
      </c>
      <c r="D1800">
        <v>5</v>
      </c>
      <c r="E1800" t="s">
        <v>423</v>
      </c>
      <c r="F1800">
        <v>9</v>
      </c>
      <c r="G1800">
        <v>129</v>
      </c>
      <c r="H1800">
        <v>1200</v>
      </c>
      <c r="I1800" t="s">
        <v>407</v>
      </c>
      <c r="J1800">
        <v>1</v>
      </c>
      <c r="K1800">
        <v>9.02</v>
      </c>
      <c r="L1800">
        <v>23</v>
      </c>
      <c r="M1800">
        <v>3</v>
      </c>
      <c r="N1800">
        <v>25</v>
      </c>
      <c r="O1800" t="s">
        <v>434</v>
      </c>
      <c r="P1800">
        <v>1130</v>
      </c>
    </row>
    <row r="1801" spans="1:16" x14ac:dyDescent="0.25">
      <c r="A1801" t="s">
        <v>349</v>
      </c>
      <c r="B1801" t="s">
        <v>2363</v>
      </c>
      <c r="C1801">
        <v>41</v>
      </c>
      <c r="D1801">
        <v>8</v>
      </c>
      <c r="E1801" t="s">
        <v>420</v>
      </c>
      <c r="F1801">
        <v>11</v>
      </c>
      <c r="G1801">
        <v>130</v>
      </c>
      <c r="H1801">
        <v>1200</v>
      </c>
      <c r="I1801" t="s">
        <v>622</v>
      </c>
      <c r="J1801">
        <v>1</v>
      </c>
      <c r="K1801">
        <v>9.4600000000000009</v>
      </c>
      <c r="L1801">
        <v>23</v>
      </c>
      <c r="M1801">
        <v>2</v>
      </c>
      <c r="N1801">
        <v>25</v>
      </c>
      <c r="O1801" t="s">
        <v>434</v>
      </c>
      <c r="P1801">
        <v>1138</v>
      </c>
    </row>
    <row r="1802" spans="1:16" x14ac:dyDescent="0.25">
      <c r="A1802" t="s">
        <v>349</v>
      </c>
      <c r="B1802" t="s">
        <v>2363</v>
      </c>
      <c r="C1802">
        <v>3.3</v>
      </c>
      <c r="D1802">
        <v>1</v>
      </c>
      <c r="E1802" t="s">
        <v>421</v>
      </c>
      <c r="F1802">
        <v>1</v>
      </c>
      <c r="G1802">
        <v>122</v>
      </c>
      <c r="H1802">
        <v>1200</v>
      </c>
      <c r="I1802" t="s">
        <v>622</v>
      </c>
      <c r="J1802">
        <v>1</v>
      </c>
      <c r="K1802">
        <v>9.4</v>
      </c>
      <c r="L1802">
        <v>5</v>
      </c>
      <c r="M1802">
        <v>1</v>
      </c>
      <c r="N1802">
        <v>25</v>
      </c>
      <c r="O1802" t="s">
        <v>441</v>
      </c>
      <c r="P1802">
        <v>1118</v>
      </c>
    </row>
    <row r="1803" spans="1:16" x14ac:dyDescent="0.25">
      <c r="A1803" t="s">
        <v>349</v>
      </c>
      <c r="B1803" t="s">
        <v>2363</v>
      </c>
      <c r="C1803">
        <v>5.4</v>
      </c>
      <c r="D1803">
        <v>1</v>
      </c>
      <c r="E1803" t="s">
        <v>421</v>
      </c>
      <c r="F1803">
        <v>5</v>
      </c>
      <c r="G1803">
        <v>135</v>
      </c>
      <c r="H1803">
        <v>1200</v>
      </c>
      <c r="I1803" t="s">
        <v>393</v>
      </c>
      <c r="J1803">
        <v>1</v>
      </c>
      <c r="K1803">
        <v>9.0399999999999991</v>
      </c>
      <c r="L1803">
        <v>22</v>
      </c>
      <c r="M1803">
        <v>12</v>
      </c>
      <c r="N1803">
        <v>24</v>
      </c>
      <c r="O1803" t="s">
        <v>539</v>
      </c>
      <c r="P1803">
        <v>1113</v>
      </c>
    </row>
    <row r="1804" spans="1:16" x14ac:dyDescent="0.25">
      <c r="A1804" t="s">
        <v>349</v>
      </c>
      <c r="B1804" t="s">
        <v>2363</v>
      </c>
      <c r="C1804">
        <v>3.3</v>
      </c>
      <c r="D1804">
        <v>4</v>
      </c>
      <c r="E1804" t="s">
        <v>420</v>
      </c>
      <c r="F1804">
        <v>10</v>
      </c>
      <c r="G1804">
        <v>135</v>
      </c>
      <c r="H1804">
        <v>1200</v>
      </c>
      <c r="I1804" t="s">
        <v>393</v>
      </c>
      <c r="J1804">
        <v>1</v>
      </c>
      <c r="K1804">
        <v>9.99</v>
      </c>
      <c r="L1804">
        <v>1</v>
      </c>
      <c r="M1804">
        <v>12</v>
      </c>
      <c r="N1804">
        <v>24</v>
      </c>
      <c r="O1804" t="s">
        <v>441</v>
      </c>
      <c r="P1804">
        <v>1118</v>
      </c>
    </row>
    <row r="1805" spans="1:16" x14ac:dyDescent="0.25">
      <c r="A1805" t="s">
        <v>349</v>
      </c>
      <c r="B1805" t="s">
        <v>2363</v>
      </c>
      <c r="C1805">
        <v>4.2</v>
      </c>
      <c r="D1805">
        <v>5</v>
      </c>
      <c r="E1805" t="s">
        <v>422</v>
      </c>
      <c r="F1805">
        <v>12</v>
      </c>
      <c r="G1805">
        <v>135</v>
      </c>
      <c r="H1805">
        <v>1200</v>
      </c>
      <c r="I1805" t="s">
        <v>38</v>
      </c>
      <c r="J1805">
        <v>1</v>
      </c>
      <c r="K1805">
        <v>9.5299999999999994</v>
      </c>
      <c r="L1805">
        <v>17</v>
      </c>
      <c r="M1805">
        <v>11</v>
      </c>
      <c r="N1805">
        <v>24</v>
      </c>
      <c r="O1805" t="s">
        <v>506</v>
      </c>
      <c r="P1805">
        <v>1107</v>
      </c>
    </row>
    <row r="1806" spans="1:16" x14ac:dyDescent="0.25">
      <c r="A1806" t="s">
        <v>349</v>
      </c>
      <c r="B1806" t="s">
        <v>2363</v>
      </c>
      <c r="C1806">
        <v>3.4</v>
      </c>
      <c r="D1806">
        <v>2</v>
      </c>
      <c r="E1806" t="s">
        <v>420</v>
      </c>
      <c r="F1806">
        <v>5</v>
      </c>
      <c r="G1806">
        <v>133</v>
      </c>
      <c r="H1806">
        <v>1200</v>
      </c>
      <c r="I1806" t="s">
        <v>38</v>
      </c>
      <c r="J1806">
        <v>1</v>
      </c>
      <c r="K1806">
        <v>9.11</v>
      </c>
      <c r="L1806">
        <v>20</v>
      </c>
      <c r="M1806">
        <v>10</v>
      </c>
      <c r="N1806">
        <v>24</v>
      </c>
      <c r="O1806" t="s">
        <v>506</v>
      </c>
      <c r="P1806">
        <v>1100</v>
      </c>
    </row>
    <row r="1807" spans="1:16" x14ac:dyDescent="0.25">
      <c r="A1807" t="s">
        <v>349</v>
      </c>
      <c r="B1807" t="s">
        <v>2363</v>
      </c>
      <c r="C1807">
        <v>2.1</v>
      </c>
      <c r="D1807">
        <v>1</v>
      </c>
      <c r="E1807" t="s">
        <v>420</v>
      </c>
      <c r="F1807">
        <v>7</v>
      </c>
      <c r="G1807">
        <v>124</v>
      </c>
      <c r="H1807">
        <v>1200</v>
      </c>
      <c r="I1807" t="s">
        <v>392</v>
      </c>
      <c r="J1807">
        <v>1</v>
      </c>
      <c r="K1807">
        <v>9.8699999999999992</v>
      </c>
      <c r="L1807">
        <v>28</v>
      </c>
      <c r="M1807">
        <v>9</v>
      </c>
      <c r="N1807">
        <v>24</v>
      </c>
      <c r="O1807" t="s">
        <v>429</v>
      </c>
      <c r="P1807">
        <v>1100</v>
      </c>
    </row>
    <row r="1808" spans="1:16" x14ac:dyDescent="0.25">
      <c r="A1808" t="s">
        <v>349</v>
      </c>
      <c r="B1808" t="s">
        <v>2363</v>
      </c>
      <c r="C1808">
        <v>6.2</v>
      </c>
      <c r="D1808">
        <v>2</v>
      </c>
      <c r="E1808" t="s">
        <v>421</v>
      </c>
      <c r="F1808">
        <v>3</v>
      </c>
      <c r="G1808">
        <v>119</v>
      </c>
      <c r="H1808">
        <v>1200</v>
      </c>
      <c r="I1808" t="s">
        <v>392</v>
      </c>
      <c r="J1808">
        <v>1</v>
      </c>
      <c r="K1808">
        <v>10.119999999999999</v>
      </c>
      <c r="L1808">
        <v>8</v>
      </c>
      <c r="M1808">
        <v>9</v>
      </c>
      <c r="N1808">
        <v>24</v>
      </c>
      <c r="O1808" t="s">
        <v>434</v>
      </c>
      <c r="P1808">
        <v>1082</v>
      </c>
    </row>
    <row r="1809" spans="1:16" x14ac:dyDescent="0.25">
      <c r="A1809" t="s">
        <v>349</v>
      </c>
      <c r="B1809" t="s">
        <v>2363</v>
      </c>
      <c r="C1809">
        <v>8.8000000000000007</v>
      </c>
      <c r="D1809">
        <v>5</v>
      </c>
      <c r="E1809" t="s">
        <v>422</v>
      </c>
      <c r="F1809">
        <v>8</v>
      </c>
      <c r="G1809">
        <v>127</v>
      </c>
      <c r="H1809">
        <v>1200</v>
      </c>
      <c r="I1809" t="s">
        <v>13</v>
      </c>
      <c r="J1809">
        <v>1</v>
      </c>
      <c r="K1809">
        <v>10.65</v>
      </c>
      <c r="L1809">
        <v>15</v>
      </c>
      <c r="M1809">
        <v>6</v>
      </c>
      <c r="N1809">
        <v>24</v>
      </c>
      <c r="O1809" t="s">
        <v>441</v>
      </c>
      <c r="P1809">
        <v>1103</v>
      </c>
    </row>
    <row r="1810" spans="1:16" x14ac:dyDescent="0.25">
      <c r="A1810" t="s">
        <v>349</v>
      </c>
      <c r="B1810" t="s">
        <v>2363</v>
      </c>
      <c r="C1810">
        <v>28</v>
      </c>
      <c r="D1810">
        <v>6</v>
      </c>
      <c r="E1810" t="s">
        <v>421</v>
      </c>
      <c r="F1810">
        <v>11</v>
      </c>
      <c r="G1810">
        <v>130</v>
      </c>
      <c r="H1810">
        <v>1400</v>
      </c>
      <c r="I1810" t="s">
        <v>13</v>
      </c>
      <c r="J1810">
        <v>1</v>
      </c>
      <c r="K1810">
        <v>23.04</v>
      </c>
      <c r="L1810">
        <v>19</v>
      </c>
      <c r="M1810">
        <v>5</v>
      </c>
      <c r="N1810">
        <v>24</v>
      </c>
      <c r="O1810" t="s">
        <v>441</v>
      </c>
      <c r="P1810">
        <v>1098</v>
      </c>
    </row>
    <row r="1811" spans="1:16" x14ac:dyDescent="0.25">
      <c r="A1811" t="s">
        <v>349</v>
      </c>
      <c r="B1811" t="s">
        <v>2363</v>
      </c>
      <c r="C1811">
        <v>15</v>
      </c>
      <c r="D1811">
        <v>8</v>
      </c>
      <c r="E1811" t="s">
        <v>423</v>
      </c>
      <c r="F1811">
        <v>7</v>
      </c>
      <c r="G1811">
        <v>127</v>
      </c>
      <c r="H1811">
        <v>1400</v>
      </c>
      <c r="I1811" t="s">
        <v>487</v>
      </c>
      <c r="J1811">
        <v>1</v>
      </c>
      <c r="K1811">
        <v>22.34</v>
      </c>
      <c r="L1811">
        <v>5</v>
      </c>
      <c r="M1811">
        <v>5</v>
      </c>
      <c r="N1811">
        <v>24</v>
      </c>
      <c r="O1811" t="s">
        <v>518</v>
      </c>
      <c r="P1811">
        <v>1102</v>
      </c>
    </row>
    <row r="1812" spans="1:16" x14ac:dyDescent="0.25">
      <c r="A1812" t="s">
        <v>349</v>
      </c>
      <c r="B1812" t="s">
        <v>2363</v>
      </c>
      <c r="C1812">
        <v>8.3000000000000007</v>
      </c>
      <c r="D1812">
        <v>6</v>
      </c>
      <c r="E1812" t="s">
        <v>423</v>
      </c>
      <c r="F1812">
        <v>5</v>
      </c>
      <c r="G1812">
        <v>124</v>
      </c>
      <c r="H1812">
        <v>1200</v>
      </c>
      <c r="I1812" t="s">
        <v>524</v>
      </c>
      <c r="J1812">
        <v>1</v>
      </c>
      <c r="K1812">
        <v>9.8000000000000007</v>
      </c>
      <c r="L1812">
        <v>14</v>
      </c>
      <c r="M1812">
        <v>4</v>
      </c>
      <c r="N1812">
        <v>24</v>
      </c>
      <c r="O1812" t="s">
        <v>429</v>
      </c>
      <c r="P1812">
        <v>1097</v>
      </c>
    </row>
    <row r="1813" spans="1:16" x14ac:dyDescent="0.25">
      <c r="A1813" t="s">
        <v>349</v>
      </c>
      <c r="B1813" t="s">
        <v>2363</v>
      </c>
      <c r="C1813">
        <v>11</v>
      </c>
      <c r="D1813">
        <v>10</v>
      </c>
      <c r="E1813" t="s">
        <v>421</v>
      </c>
      <c r="F1813">
        <v>4</v>
      </c>
      <c r="G1813">
        <v>132</v>
      </c>
      <c r="H1813">
        <v>1200</v>
      </c>
      <c r="I1813" t="s">
        <v>471</v>
      </c>
      <c r="J1813">
        <v>1</v>
      </c>
      <c r="K1813">
        <v>10.71</v>
      </c>
      <c r="L1813">
        <v>31</v>
      </c>
      <c r="M1813">
        <v>3</v>
      </c>
      <c r="N1813">
        <v>24</v>
      </c>
      <c r="O1813" t="s">
        <v>539</v>
      </c>
      <c r="P1813">
        <v>1098</v>
      </c>
    </row>
    <row r="1814" spans="1:16" x14ac:dyDescent="0.25">
      <c r="A1814" t="s">
        <v>349</v>
      </c>
      <c r="B1814" t="s">
        <v>2363</v>
      </c>
      <c r="C1814">
        <v>3.1</v>
      </c>
      <c r="D1814">
        <v>3</v>
      </c>
      <c r="E1814" t="s">
        <v>422</v>
      </c>
      <c r="F1814">
        <v>6</v>
      </c>
      <c r="G1814">
        <v>129</v>
      </c>
      <c r="H1814">
        <v>1200</v>
      </c>
      <c r="I1814" t="s">
        <v>487</v>
      </c>
      <c r="J1814">
        <v>1</v>
      </c>
      <c r="K1814">
        <v>10.08</v>
      </c>
      <c r="L1814">
        <v>28</v>
      </c>
      <c r="M1814">
        <v>1</v>
      </c>
      <c r="N1814">
        <v>24</v>
      </c>
      <c r="O1814" t="s">
        <v>539</v>
      </c>
      <c r="P1814">
        <v>1113</v>
      </c>
    </row>
    <row r="1815" spans="1:16" x14ac:dyDescent="0.25">
      <c r="A1815" t="s">
        <v>349</v>
      </c>
      <c r="B1815" t="s">
        <v>2363</v>
      </c>
      <c r="C1815">
        <v>1.6</v>
      </c>
      <c r="D1815">
        <v>2</v>
      </c>
      <c r="E1815" t="s">
        <v>420</v>
      </c>
      <c r="F1815">
        <v>6</v>
      </c>
      <c r="G1815">
        <v>134</v>
      </c>
      <c r="H1815">
        <v>1400</v>
      </c>
      <c r="I1815" t="s">
        <v>19</v>
      </c>
      <c r="J1815">
        <v>1</v>
      </c>
      <c r="K1815">
        <v>23.32</v>
      </c>
      <c r="L1815">
        <v>23</v>
      </c>
      <c r="M1815">
        <v>12</v>
      </c>
      <c r="N1815">
        <v>23</v>
      </c>
      <c r="O1815" t="s">
        <v>429</v>
      </c>
      <c r="P1815">
        <v>1107</v>
      </c>
    </row>
    <row r="1816" spans="1:16" x14ac:dyDescent="0.25">
      <c r="A1816" t="s">
        <v>349</v>
      </c>
      <c r="B1816" t="s">
        <v>2363</v>
      </c>
      <c r="C1816">
        <v>7.2</v>
      </c>
      <c r="D1816">
        <v>6</v>
      </c>
      <c r="E1816" t="s">
        <v>421</v>
      </c>
      <c r="F1816">
        <v>5</v>
      </c>
      <c r="G1816">
        <v>133</v>
      </c>
      <c r="H1816">
        <v>1400</v>
      </c>
      <c r="I1816" t="s">
        <v>393</v>
      </c>
      <c r="J1816">
        <v>1</v>
      </c>
      <c r="K1816">
        <v>22.98</v>
      </c>
      <c r="L1816">
        <v>26</v>
      </c>
      <c r="M1816">
        <v>11</v>
      </c>
      <c r="N1816">
        <v>23</v>
      </c>
      <c r="O1816" t="s">
        <v>429</v>
      </c>
      <c r="P1816">
        <v>1126</v>
      </c>
    </row>
    <row r="1817" spans="1:16" x14ac:dyDescent="0.25">
      <c r="A1817" t="s">
        <v>349</v>
      </c>
      <c r="B1817" t="s">
        <v>2363</v>
      </c>
      <c r="C1817">
        <v>3.8</v>
      </c>
      <c r="D1817">
        <v>2</v>
      </c>
      <c r="E1817" t="s">
        <v>421</v>
      </c>
      <c r="F1817">
        <v>1</v>
      </c>
      <c r="G1817">
        <v>134</v>
      </c>
      <c r="H1817">
        <v>1200</v>
      </c>
      <c r="I1817" t="s">
        <v>13</v>
      </c>
      <c r="J1817">
        <v>1</v>
      </c>
      <c r="K1817">
        <v>9.7200000000000006</v>
      </c>
      <c r="L1817">
        <v>11</v>
      </c>
      <c r="M1817">
        <v>11</v>
      </c>
      <c r="N1817">
        <v>23</v>
      </c>
      <c r="O1817" t="s">
        <v>539</v>
      </c>
      <c r="P1817">
        <v>1127</v>
      </c>
    </row>
    <row r="1818" spans="1:16" x14ac:dyDescent="0.25">
      <c r="A1818" t="s">
        <v>349</v>
      </c>
      <c r="B1818" t="s">
        <v>2363</v>
      </c>
      <c r="C1818">
        <v>17</v>
      </c>
      <c r="D1818">
        <v>1</v>
      </c>
      <c r="E1818" t="s">
        <v>422</v>
      </c>
      <c r="F1818">
        <v>8</v>
      </c>
      <c r="G1818">
        <v>124</v>
      </c>
      <c r="H1818">
        <v>1200</v>
      </c>
      <c r="I1818" t="s">
        <v>38</v>
      </c>
      <c r="J1818">
        <v>1</v>
      </c>
      <c r="K1818">
        <v>9.82</v>
      </c>
      <c r="L1818">
        <v>24</v>
      </c>
      <c r="M1818">
        <v>9</v>
      </c>
      <c r="N1818">
        <v>23</v>
      </c>
      <c r="O1818" t="s">
        <v>429</v>
      </c>
      <c r="P1818">
        <v>1120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FDAE5-99F6-44C5-9893-DD4AFD3BFD1D}">
  <sheetPr codeName="工作表21"/>
  <dimension ref="A1:AH2999"/>
  <sheetViews>
    <sheetView workbookViewId="0">
      <pane xSplit="3" ySplit="1" topLeftCell="F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RowHeight="15.75" x14ac:dyDescent="0.25"/>
  <cols>
    <col min="3" max="3" width="0" hidden="1" customWidth="1"/>
    <col min="10" max="10" width="9.140625" style="13"/>
  </cols>
  <sheetData>
    <row r="1" spans="1:34" x14ac:dyDescent="0.25">
      <c r="A1" s="15" t="s">
        <v>2228</v>
      </c>
      <c r="B1" s="15" t="s">
        <v>2229</v>
      </c>
      <c r="C1" s="15" t="s">
        <v>2365</v>
      </c>
      <c r="D1" s="1" t="s">
        <v>2375</v>
      </c>
      <c r="E1" s="1" t="s">
        <v>2376</v>
      </c>
      <c r="F1" s="1" t="s">
        <v>2377</v>
      </c>
      <c r="G1" s="1" t="s">
        <v>425</v>
      </c>
      <c r="H1" s="15" t="s">
        <v>4</v>
      </c>
      <c r="I1" s="1" t="s">
        <v>6</v>
      </c>
      <c r="J1" s="14" t="s">
        <v>2230</v>
      </c>
      <c r="K1" s="1" t="s">
        <v>2235</v>
      </c>
      <c r="L1" s="1" t="s">
        <v>427</v>
      </c>
      <c r="M1" s="1" t="s">
        <v>2236</v>
      </c>
      <c r="N1" s="1" t="s">
        <v>2374</v>
      </c>
      <c r="O1" s="1" t="s">
        <v>426</v>
      </c>
      <c r="P1" s="1" t="s">
        <v>2386</v>
      </c>
      <c r="Q1" s="1" t="s">
        <v>2388</v>
      </c>
      <c r="R1" s="1" t="s">
        <v>2231</v>
      </c>
      <c r="S1" s="1" t="s">
        <v>8</v>
      </c>
      <c r="T1" s="1" t="s">
        <v>2233</v>
      </c>
      <c r="U1" s="1" t="s">
        <v>2232</v>
      </c>
      <c r="V1" s="1" t="s">
        <v>424</v>
      </c>
      <c r="W1" s="1" t="s">
        <v>2212</v>
      </c>
      <c r="X1" s="1" t="s">
        <v>2213</v>
      </c>
      <c r="Y1" s="1" t="s">
        <v>2234</v>
      </c>
      <c r="Z1" s="1" t="s">
        <v>7</v>
      </c>
      <c r="AA1" s="15" t="s">
        <v>5</v>
      </c>
      <c r="AB1" s="1" t="s">
        <v>2237</v>
      </c>
      <c r="AC1" s="1" t="s">
        <v>2207</v>
      </c>
      <c r="AD1" s="1" t="s">
        <v>2208</v>
      </c>
      <c r="AE1" s="1" t="s">
        <v>2209</v>
      </c>
      <c r="AF1" s="1" t="s">
        <v>2210</v>
      </c>
      <c r="AG1" s="1" t="s">
        <v>2211</v>
      </c>
      <c r="AH1" s="1" t="s">
        <v>2214</v>
      </c>
    </row>
    <row r="2" spans="1:34" hidden="1" x14ac:dyDescent="0.25">
      <c r="A2" s="16" t="s">
        <v>1</v>
      </c>
      <c r="B2" s="16" t="s">
        <v>12</v>
      </c>
      <c r="C2" s="16" t="s">
        <v>2239</v>
      </c>
      <c r="D2">
        <v>50.32</v>
      </c>
      <c r="E2">
        <v>4</v>
      </c>
      <c r="F2" t="s">
        <v>13</v>
      </c>
      <c r="G2" s="29">
        <v>1</v>
      </c>
      <c r="H2" s="16" t="s">
        <v>13</v>
      </c>
      <c r="I2">
        <v>8</v>
      </c>
      <c r="J2" s="37" t="str">
        <f>VLOOKUP(AB2, method!$A$1:$B$15, 2, 0)</f>
        <v>中前</v>
      </c>
      <c r="K2">
        <v>5.3</v>
      </c>
      <c r="L2" s="43">
        <v>1800</v>
      </c>
      <c r="M2">
        <v>130</v>
      </c>
      <c r="N2">
        <v>1</v>
      </c>
      <c r="O2">
        <v>21</v>
      </c>
      <c r="P2">
        <v>9</v>
      </c>
      <c r="Q2">
        <v>25</v>
      </c>
      <c r="R2" t="s">
        <v>429</v>
      </c>
      <c r="S2">
        <v>1137</v>
      </c>
      <c r="T2">
        <v>5</v>
      </c>
      <c r="U2" s="33" t="s">
        <v>430</v>
      </c>
      <c r="V2">
        <v>37</v>
      </c>
      <c r="Y2" s="12" t="s">
        <v>431</v>
      </c>
      <c r="Z2">
        <v>33</v>
      </c>
      <c r="AA2" s="16" t="s">
        <v>14</v>
      </c>
      <c r="AB2">
        <v>4</v>
      </c>
      <c r="AC2">
        <v>2</v>
      </c>
      <c r="AD2">
        <v>2</v>
      </c>
      <c r="AE2">
        <v>2</v>
      </c>
      <c r="AF2">
        <v>1</v>
      </c>
    </row>
    <row r="3" spans="1:34" hidden="1" x14ac:dyDescent="0.25">
      <c r="A3" s="16" t="s">
        <v>1</v>
      </c>
      <c r="B3" s="16" t="s">
        <v>12</v>
      </c>
      <c r="C3" s="16" t="s">
        <v>2239</v>
      </c>
      <c r="D3">
        <v>35.79</v>
      </c>
      <c r="E3">
        <v>4</v>
      </c>
      <c r="F3" t="s">
        <v>13</v>
      </c>
      <c r="G3">
        <v>11</v>
      </c>
      <c r="H3" s="17" t="s">
        <v>121</v>
      </c>
      <c r="I3">
        <v>8</v>
      </c>
      <c r="J3" s="35" t="str">
        <f>VLOOKUP(AB3, method!$A$1:$B$15, 2, 0)</f>
        <v>放頭</v>
      </c>
      <c r="K3">
        <v>8.4</v>
      </c>
      <c r="L3">
        <v>1600</v>
      </c>
      <c r="M3">
        <v>130</v>
      </c>
      <c r="N3">
        <v>1</v>
      </c>
      <c r="O3">
        <v>7</v>
      </c>
      <c r="P3">
        <v>9</v>
      </c>
      <c r="Q3">
        <v>25</v>
      </c>
      <c r="R3" t="s">
        <v>434</v>
      </c>
      <c r="S3">
        <v>1132</v>
      </c>
      <c r="T3">
        <v>5</v>
      </c>
      <c r="U3" s="32" t="s">
        <v>435</v>
      </c>
      <c r="V3">
        <v>2</v>
      </c>
      <c r="Y3" t="s">
        <v>436</v>
      </c>
      <c r="Z3">
        <v>35</v>
      </c>
      <c r="AA3" s="16" t="s">
        <v>14</v>
      </c>
      <c r="AB3">
        <v>1</v>
      </c>
      <c r="AC3">
        <v>1</v>
      </c>
      <c r="AD3">
        <v>1</v>
      </c>
      <c r="AE3">
        <v>11</v>
      </c>
    </row>
    <row r="4" spans="1:34" hidden="1" x14ac:dyDescent="0.25">
      <c r="A4" s="16" t="s">
        <v>1</v>
      </c>
      <c r="B4" s="16" t="s">
        <v>12</v>
      </c>
      <c r="C4" s="16" t="s">
        <v>2239</v>
      </c>
      <c r="D4">
        <v>3.02</v>
      </c>
      <c r="E4">
        <v>4</v>
      </c>
      <c r="F4" t="s">
        <v>13</v>
      </c>
      <c r="G4" s="34">
        <v>5</v>
      </c>
      <c r="H4" s="17" t="s">
        <v>121</v>
      </c>
      <c r="I4">
        <v>9</v>
      </c>
      <c r="J4" s="35" t="str">
        <f>VLOOKUP(AB4, method!$A$1:$B$15, 2, 0)</f>
        <v>放頭</v>
      </c>
      <c r="K4">
        <v>12</v>
      </c>
      <c r="L4">
        <v>2000</v>
      </c>
      <c r="M4">
        <v>133</v>
      </c>
      <c r="N4">
        <v>2</v>
      </c>
      <c r="O4">
        <v>22</v>
      </c>
      <c r="P4">
        <v>6</v>
      </c>
      <c r="Q4">
        <v>25</v>
      </c>
      <c r="R4" t="s">
        <v>434</v>
      </c>
      <c r="S4">
        <v>1138</v>
      </c>
      <c r="T4">
        <v>5</v>
      </c>
      <c r="U4" s="32" t="s">
        <v>435</v>
      </c>
      <c r="V4">
        <v>768</v>
      </c>
      <c r="Y4">
        <v>3</v>
      </c>
      <c r="Z4">
        <v>40</v>
      </c>
      <c r="AA4" s="16" t="s">
        <v>14</v>
      </c>
      <c r="AB4">
        <v>3</v>
      </c>
      <c r="AC4">
        <v>5</v>
      </c>
      <c r="AD4">
        <v>5</v>
      </c>
      <c r="AE4">
        <v>7</v>
      </c>
      <c r="AF4">
        <v>5</v>
      </c>
    </row>
    <row r="5" spans="1:34" hidden="1" x14ac:dyDescent="0.25">
      <c r="A5" s="16" t="s">
        <v>1</v>
      </c>
      <c r="B5" s="16" t="s">
        <v>12</v>
      </c>
      <c r="C5" s="16" t="s">
        <v>2239</v>
      </c>
      <c r="D5">
        <v>48.51</v>
      </c>
      <c r="E5">
        <v>4</v>
      </c>
      <c r="F5" t="s">
        <v>13</v>
      </c>
      <c r="G5">
        <v>9</v>
      </c>
      <c r="H5" s="17" t="s">
        <v>121</v>
      </c>
      <c r="I5">
        <v>7</v>
      </c>
      <c r="J5" s="37" t="str">
        <f>VLOOKUP(AB5, method!$A$1:$B$15, 2, 0)</f>
        <v>中前</v>
      </c>
      <c r="K5">
        <v>10</v>
      </c>
      <c r="L5" s="43">
        <v>1800</v>
      </c>
      <c r="M5">
        <v>117</v>
      </c>
      <c r="N5">
        <v>1</v>
      </c>
      <c r="O5">
        <v>14</v>
      </c>
      <c r="P5">
        <v>6</v>
      </c>
      <c r="Q5">
        <v>25</v>
      </c>
      <c r="R5" t="s">
        <v>441</v>
      </c>
      <c r="S5">
        <v>1147</v>
      </c>
      <c r="T5">
        <v>4</v>
      </c>
      <c r="U5" s="32" t="s">
        <v>435</v>
      </c>
      <c r="V5">
        <v>761</v>
      </c>
      <c r="Y5" t="s">
        <v>442</v>
      </c>
      <c r="Z5">
        <v>42</v>
      </c>
      <c r="AA5" s="16" t="s">
        <v>14</v>
      </c>
      <c r="AB5">
        <v>4</v>
      </c>
      <c r="AC5">
        <v>4</v>
      </c>
      <c r="AD5">
        <v>4</v>
      </c>
      <c r="AE5">
        <v>4</v>
      </c>
      <c r="AF5">
        <v>9</v>
      </c>
    </row>
    <row r="6" spans="1:34" hidden="1" x14ac:dyDescent="0.25">
      <c r="A6" s="16" t="s">
        <v>1</v>
      </c>
      <c r="B6" s="16" t="s">
        <v>12</v>
      </c>
      <c r="C6" s="16" t="s">
        <v>2239</v>
      </c>
      <c r="D6">
        <v>16.45</v>
      </c>
      <c r="E6">
        <v>4</v>
      </c>
      <c r="F6" t="s">
        <v>13</v>
      </c>
      <c r="G6">
        <v>6</v>
      </c>
      <c r="H6" s="17" t="s">
        <v>121</v>
      </c>
      <c r="I6">
        <v>8</v>
      </c>
      <c r="J6" s="35" t="str">
        <f>VLOOKUP(AB6, method!$A$1:$B$15, 2, 0)</f>
        <v>放頭</v>
      </c>
      <c r="K6">
        <v>5.5</v>
      </c>
      <c r="L6">
        <v>2200</v>
      </c>
      <c r="M6">
        <v>119</v>
      </c>
      <c r="N6">
        <v>2</v>
      </c>
      <c r="O6">
        <v>28</v>
      </c>
      <c r="P6">
        <v>5</v>
      </c>
      <c r="Q6">
        <v>25</v>
      </c>
      <c r="R6" s="42" t="s">
        <v>445</v>
      </c>
      <c r="S6">
        <v>1143</v>
      </c>
      <c r="T6">
        <v>4</v>
      </c>
      <c r="U6" s="32" t="s">
        <v>446</v>
      </c>
      <c r="V6">
        <v>710</v>
      </c>
      <c r="Y6" t="s">
        <v>447</v>
      </c>
      <c r="Z6">
        <v>42</v>
      </c>
      <c r="AA6" s="16" t="s">
        <v>14</v>
      </c>
      <c r="AB6">
        <v>3</v>
      </c>
      <c r="AC6">
        <v>2</v>
      </c>
      <c r="AD6">
        <v>2</v>
      </c>
      <c r="AE6">
        <v>2</v>
      </c>
      <c r="AF6">
        <v>1</v>
      </c>
      <c r="AG6">
        <v>6</v>
      </c>
    </row>
    <row r="7" spans="1:34" hidden="1" x14ac:dyDescent="0.25">
      <c r="A7" s="16" t="s">
        <v>1</v>
      </c>
      <c r="B7" s="16" t="s">
        <v>12</v>
      </c>
      <c r="C7" s="16" t="s">
        <v>2239</v>
      </c>
      <c r="D7">
        <v>17.96</v>
      </c>
      <c r="E7">
        <v>4</v>
      </c>
      <c r="F7" t="s">
        <v>13</v>
      </c>
      <c r="G7" s="28">
        <v>2</v>
      </c>
      <c r="H7" s="17" t="s">
        <v>121</v>
      </c>
      <c r="I7">
        <v>3</v>
      </c>
      <c r="J7" s="35" t="str">
        <f>VLOOKUP(AB7, method!$A$1:$B$15, 2, 0)</f>
        <v>放頭</v>
      </c>
      <c r="K7">
        <v>3.9</v>
      </c>
      <c r="L7">
        <v>2200</v>
      </c>
      <c r="M7">
        <v>119</v>
      </c>
      <c r="N7">
        <v>2</v>
      </c>
      <c r="O7">
        <v>7</v>
      </c>
      <c r="P7">
        <v>5</v>
      </c>
      <c r="Q7">
        <v>25</v>
      </c>
      <c r="R7" s="31" t="s">
        <v>450</v>
      </c>
      <c r="S7">
        <v>1143</v>
      </c>
      <c r="T7">
        <v>4</v>
      </c>
      <c r="U7" s="32" t="s">
        <v>435</v>
      </c>
      <c r="V7">
        <v>652</v>
      </c>
      <c r="Y7" s="12" t="s">
        <v>451</v>
      </c>
      <c r="Z7">
        <v>41</v>
      </c>
      <c r="AA7" s="16" t="s">
        <v>14</v>
      </c>
      <c r="AB7">
        <v>2</v>
      </c>
      <c r="AC7">
        <v>3</v>
      </c>
      <c r="AD7">
        <v>4</v>
      </c>
      <c r="AE7">
        <v>1</v>
      </c>
      <c r="AF7">
        <v>1</v>
      </c>
      <c r="AG7">
        <v>2</v>
      </c>
    </row>
    <row r="8" spans="1:34" hidden="1" x14ac:dyDescent="0.25">
      <c r="A8" s="16" t="s">
        <v>1</v>
      </c>
      <c r="B8" s="16" t="s">
        <v>12</v>
      </c>
      <c r="C8" s="16" t="s">
        <v>2239</v>
      </c>
      <c r="D8">
        <v>17.04</v>
      </c>
      <c r="E8">
        <v>4</v>
      </c>
      <c r="F8" t="s">
        <v>13</v>
      </c>
      <c r="G8" s="28">
        <v>3</v>
      </c>
      <c r="H8" s="17" t="s">
        <v>121</v>
      </c>
      <c r="I8">
        <v>6</v>
      </c>
      <c r="J8" s="37" t="str">
        <f>VLOOKUP(AB8, method!$A$1:$B$15, 2, 0)</f>
        <v>中前</v>
      </c>
      <c r="K8">
        <v>4.4000000000000004</v>
      </c>
      <c r="L8">
        <v>2200</v>
      </c>
      <c r="M8">
        <v>119</v>
      </c>
      <c r="N8">
        <v>2</v>
      </c>
      <c r="O8">
        <v>16</v>
      </c>
      <c r="P8">
        <v>4</v>
      </c>
      <c r="Q8">
        <v>25</v>
      </c>
      <c r="R8" s="31" t="s">
        <v>455</v>
      </c>
      <c r="S8">
        <v>1141</v>
      </c>
      <c r="T8">
        <v>4</v>
      </c>
      <c r="U8" s="32" t="s">
        <v>446</v>
      </c>
      <c r="V8">
        <v>593</v>
      </c>
      <c r="Y8" s="12" t="s">
        <v>456</v>
      </c>
      <c r="Z8">
        <v>42</v>
      </c>
      <c r="AA8" s="16" t="s">
        <v>14</v>
      </c>
      <c r="AB8">
        <v>4</v>
      </c>
      <c r="AC8">
        <v>4</v>
      </c>
      <c r="AD8">
        <v>4</v>
      </c>
      <c r="AE8">
        <v>6</v>
      </c>
      <c r="AF8">
        <v>3</v>
      </c>
      <c r="AG8">
        <v>3</v>
      </c>
    </row>
    <row r="9" spans="1:34" x14ac:dyDescent="0.25">
      <c r="A9" s="16" t="s">
        <v>1</v>
      </c>
      <c r="B9" s="16" t="s">
        <v>12</v>
      </c>
      <c r="C9" s="16" t="s">
        <v>2239</v>
      </c>
      <c r="D9">
        <v>49.49</v>
      </c>
      <c r="E9">
        <v>4</v>
      </c>
      <c r="F9" t="s">
        <v>13</v>
      </c>
      <c r="G9" s="34">
        <v>5</v>
      </c>
      <c r="H9" s="18" t="s">
        <v>116</v>
      </c>
      <c r="I9">
        <v>10</v>
      </c>
      <c r="J9" s="35" t="str">
        <f>VLOOKUP(AB9, method!$A$1:$B$15, 2, 0)</f>
        <v>放頭</v>
      </c>
      <c r="K9">
        <v>4.8</v>
      </c>
      <c r="L9" s="43">
        <v>1800</v>
      </c>
      <c r="M9">
        <v>120</v>
      </c>
      <c r="N9">
        <v>1</v>
      </c>
      <c r="O9">
        <v>5</v>
      </c>
      <c r="P9">
        <v>3</v>
      </c>
      <c r="Q9">
        <v>25</v>
      </c>
      <c r="R9" s="42" t="s">
        <v>445</v>
      </c>
      <c r="S9">
        <v>1127</v>
      </c>
      <c r="T9">
        <v>4</v>
      </c>
      <c r="U9" s="32" t="s">
        <v>435</v>
      </c>
      <c r="V9">
        <v>481</v>
      </c>
      <c r="Y9" t="s">
        <v>459</v>
      </c>
      <c r="Z9">
        <v>42</v>
      </c>
      <c r="AA9" s="16" t="s">
        <v>14</v>
      </c>
      <c r="AB9">
        <v>1</v>
      </c>
      <c r="AC9">
        <v>1</v>
      </c>
      <c r="AD9">
        <v>1</v>
      </c>
      <c r="AE9">
        <v>1</v>
      </c>
      <c r="AF9">
        <v>5</v>
      </c>
    </row>
    <row r="10" spans="1:34" hidden="1" x14ac:dyDescent="0.25">
      <c r="A10" s="16" t="s">
        <v>1</v>
      </c>
      <c r="B10" s="16" t="s">
        <v>12</v>
      </c>
      <c r="C10" s="16" t="s">
        <v>2239</v>
      </c>
      <c r="D10">
        <v>17.05</v>
      </c>
      <c r="E10">
        <v>4</v>
      </c>
      <c r="F10" t="s">
        <v>13</v>
      </c>
      <c r="G10" s="28">
        <v>2</v>
      </c>
      <c r="H10" s="19" t="s">
        <v>101</v>
      </c>
      <c r="I10">
        <v>3</v>
      </c>
      <c r="J10" s="35" t="str">
        <f>VLOOKUP(AB10, method!$A$1:$B$15, 2, 0)</f>
        <v>放頭</v>
      </c>
      <c r="K10">
        <v>3.2</v>
      </c>
      <c r="L10">
        <v>2200</v>
      </c>
      <c r="M10">
        <v>117</v>
      </c>
      <c r="N10">
        <v>2</v>
      </c>
      <c r="O10">
        <v>26</v>
      </c>
      <c r="P10">
        <v>2</v>
      </c>
      <c r="Q10">
        <v>25</v>
      </c>
      <c r="R10" s="31" t="s">
        <v>461</v>
      </c>
      <c r="S10">
        <v>1141</v>
      </c>
      <c r="T10">
        <v>4</v>
      </c>
      <c r="U10" s="32" t="s">
        <v>435</v>
      </c>
      <c r="V10">
        <v>458</v>
      </c>
      <c r="Y10" s="12">
        <v>1</v>
      </c>
      <c r="Z10">
        <v>41</v>
      </c>
      <c r="AA10" s="16" t="s">
        <v>14</v>
      </c>
      <c r="AB10">
        <v>2</v>
      </c>
      <c r="AC10">
        <v>3</v>
      </c>
      <c r="AD10">
        <v>3</v>
      </c>
      <c r="AE10">
        <v>3</v>
      </c>
      <c r="AF10">
        <v>2</v>
      </c>
      <c r="AG10">
        <v>2</v>
      </c>
    </row>
    <row r="11" spans="1:34" hidden="1" x14ac:dyDescent="0.25">
      <c r="A11" s="16" t="s">
        <v>1</v>
      </c>
      <c r="B11" s="16" t="s">
        <v>12</v>
      </c>
      <c r="C11" s="16" t="s">
        <v>2239</v>
      </c>
      <c r="D11">
        <v>46.96</v>
      </c>
      <c r="E11">
        <v>4</v>
      </c>
      <c r="F11" t="s">
        <v>13</v>
      </c>
      <c r="G11" s="34">
        <v>4</v>
      </c>
      <c r="H11" s="17" t="s">
        <v>121</v>
      </c>
      <c r="I11">
        <v>14</v>
      </c>
      <c r="J11" s="36" t="str">
        <f>VLOOKUP(AB11, method!$A$1:$B$15, 2, 0)</f>
        <v>中後</v>
      </c>
      <c r="K11">
        <v>24</v>
      </c>
      <c r="L11" s="43">
        <v>1800</v>
      </c>
      <c r="M11">
        <v>119</v>
      </c>
      <c r="N11">
        <v>1</v>
      </c>
      <c r="O11">
        <v>16</v>
      </c>
      <c r="P11">
        <v>2</v>
      </c>
      <c r="Q11">
        <v>25</v>
      </c>
      <c r="R11" t="s">
        <v>441</v>
      </c>
      <c r="S11">
        <v>1150</v>
      </c>
      <c r="T11">
        <v>4</v>
      </c>
      <c r="U11" s="32" t="s">
        <v>446</v>
      </c>
      <c r="V11">
        <v>432</v>
      </c>
      <c r="Y11" s="12" t="s">
        <v>464</v>
      </c>
      <c r="Z11">
        <v>42</v>
      </c>
      <c r="AA11" s="16" t="s">
        <v>14</v>
      </c>
      <c r="AB11">
        <v>9</v>
      </c>
      <c r="AC11">
        <v>9</v>
      </c>
      <c r="AD11">
        <v>10</v>
      </c>
      <c r="AE11">
        <v>9</v>
      </c>
      <c r="AF11">
        <v>4</v>
      </c>
    </row>
    <row r="12" spans="1:34" hidden="1" x14ac:dyDescent="0.25">
      <c r="A12" s="16" t="s">
        <v>1</v>
      </c>
      <c r="B12" s="16" t="s">
        <v>12</v>
      </c>
      <c r="C12" s="16" t="s">
        <v>2239</v>
      </c>
      <c r="D12">
        <v>49.5</v>
      </c>
      <c r="E12">
        <v>4</v>
      </c>
      <c r="F12" t="s">
        <v>13</v>
      </c>
      <c r="G12">
        <v>7</v>
      </c>
      <c r="H12" s="20" t="s">
        <v>19</v>
      </c>
      <c r="I12">
        <v>13</v>
      </c>
      <c r="J12" s="37" t="str">
        <f>VLOOKUP(AB12, method!$A$1:$B$15, 2, 0)</f>
        <v>中前</v>
      </c>
      <c r="K12">
        <v>7.5</v>
      </c>
      <c r="L12" s="43">
        <v>1800</v>
      </c>
      <c r="M12">
        <v>120</v>
      </c>
      <c r="N12">
        <v>1</v>
      </c>
      <c r="O12">
        <v>5</v>
      </c>
      <c r="P12">
        <v>1</v>
      </c>
      <c r="Q12">
        <v>25</v>
      </c>
      <c r="R12" t="s">
        <v>467</v>
      </c>
      <c r="S12">
        <v>1145</v>
      </c>
      <c r="T12">
        <v>4</v>
      </c>
      <c r="U12" s="32" t="s">
        <v>435</v>
      </c>
      <c r="V12">
        <v>322</v>
      </c>
      <c r="Y12">
        <v>5</v>
      </c>
      <c r="Z12">
        <v>44</v>
      </c>
      <c r="AA12" s="16" t="s">
        <v>14</v>
      </c>
      <c r="AB12">
        <v>7</v>
      </c>
      <c r="AC12">
        <v>9</v>
      </c>
      <c r="AD12">
        <v>9</v>
      </c>
      <c r="AE12">
        <v>8</v>
      </c>
      <c r="AF12">
        <v>7</v>
      </c>
    </row>
    <row r="13" spans="1:34" hidden="1" x14ac:dyDescent="0.25">
      <c r="A13" s="16" t="s">
        <v>1</v>
      </c>
      <c r="B13" s="16" t="s">
        <v>12</v>
      </c>
      <c r="C13" s="16" t="s">
        <v>2239</v>
      </c>
      <c r="D13">
        <v>39.58</v>
      </c>
      <c r="E13">
        <v>4</v>
      </c>
      <c r="F13" t="s">
        <v>13</v>
      </c>
      <c r="G13" s="34">
        <v>5</v>
      </c>
      <c r="H13" s="21" t="s">
        <v>53</v>
      </c>
      <c r="I13">
        <v>4</v>
      </c>
      <c r="J13" s="37" t="str">
        <f>VLOOKUP(AB13, method!$A$1:$B$15, 2, 0)</f>
        <v>中前</v>
      </c>
      <c r="K13">
        <v>7.9</v>
      </c>
      <c r="L13">
        <v>1650</v>
      </c>
      <c r="M13">
        <v>121</v>
      </c>
      <c r="N13">
        <v>1</v>
      </c>
      <c r="O13">
        <v>18</v>
      </c>
      <c r="P13">
        <v>12</v>
      </c>
      <c r="Q13">
        <v>24</v>
      </c>
      <c r="R13" t="s">
        <v>467</v>
      </c>
      <c r="S13">
        <v>1131</v>
      </c>
      <c r="T13">
        <v>4</v>
      </c>
      <c r="U13" s="32" t="s">
        <v>435</v>
      </c>
      <c r="V13">
        <v>273</v>
      </c>
      <c r="Y13" t="s">
        <v>459</v>
      </c>
      <c r="Z13">
        <v>46</v>
      </c>
      <c r="AA13" s="16" t="s">
        <v>14</v>
      </c>
      <c r="AB13">
        <v>6</v>
      </c>
      <c r="AC13">
        <v>6</v>
      </c>
      <c r="AD13">
        <v>5</v>
      </c>
      <c r="AE13">
        <v>5</v>
      </c>
    </row>
    <row r="14" spans="1:34" hidden="1" x14ac:dyDescent="0.25">
      <c r="A14" s="16" t="s">
        <v>1</v>
      </c>
      <c r="B14" s="16" t="s">
        <v>12</v>
      </c>
      <c r="C14" s="16" t="s">
        <v>2239</v>
      </c>
      <c r="D14">
        <v>16.71</v>
      </c>
      <c r="E14">
        <v>4</v>
      </c>
      <c r="F14" t="s">
        <v>13</v>
      </c>
      <c r="G14" s="34">
        <v>5</v>
      </c>
      <c r="H14" s="22" t="s">
        <v>471</v>
      </c>
      <c r="I14">
        <v>12</v>
      </c>
      <c r="J14" s="38" t="str">
        <f>VLOOKUP(AB14, method!$A$1:$B$15, 2, 0)</f>
        <v>留後</v>
      </c>
      <c r="K14">
        <v>23</v>
      </c>
      <c r="L14">
        <v>2200</v>
      </c>
      <c r="M14">
        <v>122</v>
      </c>
      <c r="N14">
        <v>2</v>
      </c>
      <c r="O14">
        <v>27</v>
      </c>
      <c r="P14">
        <v>11</v>
      </c>
      <c r="Q14">
        <v>24</v>
      </c>
      <c r="R14" s="42" t="s">
        <v>445</v>
      </c>
      <c r="S14">
        <v>1140</v>
      </c>
      <c r="T14">
        <v>4</v>
      </c>
      <c r="U14" s="32" t="s">
        <v>435</v>
      </c>
      <c r="V14">
        <v>215</v>
      </c>
      <c r="Y14" s="12">
        <v>2</v>
      </c>
      <c r="Z14">
        <v>47</v>
      </c>
      <c r="AA14" s="16" t="s">
        <v>14</v>
      </c>
      <c r="AB14">
        <v>12</v>
      </c>
      <c r="AC14">
        <v>10</v>
      </c>
      <c r="AD14">
        <v>11</v>
      </c>
      <c r="AE14">
        <v>11</v>
      </c>
      <c r="AF14">
        <v>11</v>
      </c>
      <c r="AG14">
        <v>5</v>
      </c>
    </row>
    <row r="15" spans="1:34" hidden="1" x14ac:dyDescent="0.25">
      <c r="A15" s="16" t="s">
        <v>1</v>
      </c>
      <c r="B15" s="16" t="s">
        <v>12</v>
      </c>
      <c r="C15" s="16" t="s">
        <v>2239</v>
      </c>
      <c r="D15">
        <v>40.44</v>
      </c>
      <c r="E15">
        <v>4</v>
      </c>
      <c r="F15" t="s">
        <v>13</v>
      </c>
      <c r="G15">
        <v>6</v>
      </c>
      <c r="H15" s="20" t="s">
        <v>19</v>
      </c>
      <c r="I15">
        <v>3</v>
      </c>
      <c r="J15" s="37" t="str">
        <f>VLOOKUP(AB15, method!$A$1:$B$15, 2, 0)</f>
        <v>中前</v>
      </c>
      <c r="K15">
        <v>2.9</v>
      </c>
      <c r="L15">
        <v>1650</v>
      </c>
      <c r="M15">
        <v>124</v>
      </c>
      <c r="N15">
        <v>1</v>
      </c>
      <c r="O15">
        <v>13</v>
      </c>
      <c r="P15">
        <v>11</v>
      </c>
      <c r="Q15">
        <v>24</v>
      </c>
      <c r="R15" s="31" t="s">
        <v>455</v>
      </c>
      <c r="S15">
        <v>1126</v>
      </c>
      <c r="T15">
        <v>4</v>
      </c>
      <c r="U15" s="32" t="s">
        <v>435</v>
      </c>
      <c r="V15">
        <v>178</v>
      </c>
      <c r="Y15" t="s">
        <v>474</v>
      </c>
      <c r="Z15">
        <v>49</v>
      </c>
      <c r="AA15" s="16" t="s">
        <v>14</v>
      </c>
      <c r="AB15">
        <v>4</v>
      </c>
      <c r="AC15">
        <v>4</v>
      </c>
      <c r="AD15">
        <v>4</v>
      </c>
      <c r="AE15">
        <v>6</v>
      </c>
    </row>
    <row r="16" spans="1:34" hidden="1" x14ac:dyDescent="0.25">
      <c r="A16" s="16" t="s">
        <v>1</v>
      </c>
      <c r="B16" s="16" t="s">
        <v>12</v>
      </c>
      <c r="C16" s="16" t="s">
        <v>2239</v>
      </c>
      <c r="D16">
        <v>40.53</v>
      </c>
      <c r="E16">
        <v>4</v>
      </c>
      <c r="F16" t="s">
        <v>13</v>
      </c>
      <c r="G16" s="28">
        <v>3</v>
      </c>
      <c r="H16" s="21" t="s">
        <v>53</v>
      </c>
      <c r="I16">
        <v>6</v>
      </c>
      <c r="J16" s="37" t="str">
        <f>VLOOKUP(AB16, method!$A$1:$B$15, 2, 0)</f>
        <v>中前</v>
      </c>
      <c r="K16">
        <v>3.4</v>
      </c>
      <c r="L16">
        <v>1650</v>
      </c>
      <c r="M16">
        <v>125</v>
      </c>
      <c r="N16">
        <v>1</v>
      </c>
      <c r="O16">
        <v>23</v>
      </c>
      <c r="P16">
        <v>10</v>
      </c>
      <c r="Q16">
        <v>24</v>
      </c>
      <c r="R16" t="s">
        <v>467</v>
      </c>
      <c r="S16">
        <v>1130</v>
      </c>
      <c r="T16">
        <v>4</v>
      </c>
      <c r="U16" s="32" t="s">
        <v>435</v>
      </c>
      <c r="V16">
        <v>123</v>
      </c>
      <c r="Y16" s="12">
        <v>2</v>
      </c>
      <c r="Z16">
        <v>49</v>
      </c>
      <c r="AA16" s="16" t="s">
        <v>14</v>
      </c>
      <c r="AB16">
        <v>5</v>
      </c>
      <c r="AC16">
        <v>5</v>
      </c>
      <c r="AD16">
        <v>4</v>
      </c>
      <c r="AE16">
        <v>3</v>
      </c>
    </row>
    <row r="17" spans="1:33" hidden="1" x14ac:dyDescent="0.25">
      <c r="A17" s="16" t="s">
        <v>1</v>
      </c>
      <c r="B17" s="16" t="s">
        <v>12</v>
      </c>
      <c r="C17" s="16" t="s">
        <v>2239</v>
      </c>
      <c r="D17">
        <v>39.81</v>
      </c>
      <c r="E17">
        <v>4</v>
      </c>
      <c r="F17" t="s">
        <v>13</v>
      </c>
      <c r="G17" s="28">
        <v>2</v>
      </c>
      <c r="H17" s="21" t="s">
        <v>53</v>
      </c>
      <c r="I17">
        <v>3</v>
      </c>
      <c r="J17" s="35" t="str">
        <f>VLOOKUP(AB17, method!$A$1:$B$15, 2, 0)</f>
        <v>放頭</v>
      </c>
      <c r="K17">
        <v>5.3</v>
      </c>
      <c r="L17">
        <v>1650</v>
      </c>
      <c r="M17">
        <v>124</v>
      </c>
      <c r="N17">
        <v>1</v>
      </c>
      <c r="O17">
        <v>6</v>
      </c>
      <c r="P17">
        <v>10</v>
      </c>
      <c r="Q17">
        <v>24</v>
      </c>
      <c r="R17" t="s">
        <v>467</v>
      </c>
      <c r="S17">
        <v>1126</v>
      </c>
      <c r="T17">
        <v>4</v>
      </c>
      <c r="U17" s="32" t="s">
        <v>435</v>
      </c>
      <c r="V17">
        <v>77</v>
      </c>
      <c r="Y17" s="12" t="s">
        <v>480</v>
      </c>
      <c r="Z17">
        <v>48</v>
      </c>
      <c r="AA17" s="16" t="s">
        <v>14</v>
      </c>
      <c r="AB17">
        <v>2</v>
      </c>
      <c r="AC17">
        <v>3</v>
      </c>
      <c r="AD17">
        <v>3</v>
      </c>
      <c r="AE17">
        <v>2</v>
      </c>
    </row>
    <row r="18" spans="1:33" hidden="1" x14ac:dyDescent="0.25">
      <c r="A18" s="16" t="s">
        <v>1</v>
      </c>
      <c r="B18" s="16" t="s">
        <v>12</v>
      </c>
      <c r="C18" s="16" t="s">
        <v>2239</v>
      </c>
      <c r="D18">
        <v>39.69</v>
      </c>
      <c r="E18">
        <v>4</v>
      </c>
      <c r="F18" t="s">
        <v>13</v>
      </c>
      <c r="G18" s="34">
        <v>5</v>
      </c>
      <c r="H18" s="21" t="s">
        <v>53</v>
      </c>
      <c r="I18">
        <v>10</v>
      </c>
      <c r="J18" s="35" t="str">
        <f>VLOOKUP(AB18, method!$A$1:$B$15, 2, 0)</f>
        <v>放頭</v>
      </c>
      <c r="K18">
        <v>9.4</v>
      </c>
      <c r="L18">
        <v>1650</v>
      </c>
      <c r="M18">
        <v>127</v>
      </c>
      <c r="N18">
        <v>1</v>
      </c>
      <c r="O18">
        <v>22</v>
      </c>
      <c r="P18">
        <v>9</v>
      </c>
      <c r="Q18">
        <v>24</v>
      </c>
      <c r="R18" t="s">
        <v>467</v>
      </c>
      <c r="S18">
        <v>1132</v>
      </c>
      <c r="T18">
        <v>4</v>
      </c>
      <c r="U18" s="33" t="s">
        <v>483</v>
      </c>
      <c r="V18">
        <v>37</v>
      </c>
      <c r="Y18">
        <v>3</v>
      </c>
      <c r="Z18">
        <v>49</v>
      </c>
      <c r="AA18" s="16" t="s">
        <v>14</v>
      </c>
      <c r="AB18">
        <v>1</v>
      </c>
      <c r="AC18">
        <v>1</v>
      </c>
      <c r="AD18">
        <v>1</v>
      </c>
      <c r="AE18">
        <v>5</v>
      </c>
    </row>
    <row r="19" spans="1:33" hidden="1" x14ac:dyDescent="0.25">
      <c r="A19" s="16" t="s">
        <v>1</v>
      </c>
      <c r="B19" s="16" t="s">
        <v>12</v>
      </c>
      <c r="C19" s="16" t="s">
        <v>2239</v>
      </c>
      <c r="D19">
        <v>39.57</v>
      </c>
      <c r="E19">
        <v>4</v>
      </c>
      <c r="F19" t="s">
        <v>13</v>
      </c>
      <c r="G19">
        <v>10</v>
      </c>
      <c r="H19" s="23" t="s">
        <v>487</v>
      </c>
      <c r="I19">
        <v>11</v>
      </c>
      <c r="J19" s="36" t="str">
        <f>VLOOKUP(AB19, method!$A$1:$B$15, 2, 0)</f>
        <v>中後</v>
      </c>
      <c r="K19">
        <v>32</v>
      </c>
      <c r="L19">
        <v>1650</v>
      </c>
      <c r="M19">
        <v>125</v>
      </c>
      <c r="N19">
        <v>1</v>
      </c>
      <c r="O19">
        <v>23</v>
      </c>
      <c r="P19">
        <v>6</v>
      </c>
      <c r="Q19">
        <v>24</v>
      </c>
      <c r="R19" t="s">
        <v>467</v>
      </c>
      <c r="S19">
        <v>1136</v>
      </c>
      <c r="T19">
        <v>4</v>
      </c>
      <c r="U19" s="32" t="s">
        <v>435</v>
      </c>
      <c r="V19">
        <v>764</v>
      </c>
      <c r="Y19" t="s">
        <v>488</v>
      </c>
      <c r="Z19">
        <v>53</v>
      </c>
      <c r="AA19" s="17" t="s">
        <v>111</v>
      </c>
      <c r="AB19">
        <v>9</v>
      </c>
      <c r="AC19">
        <v>9</v>
      </c>
      <c r="AD19">
        <v>9</v>
      </c>
      <c r="AE19">
        <v>10</v>
      </c>
    </row>
    <row r="20" spans="1:33" hidden="1" x14ac:dyDescent="0.25">
      <c r="A20" s="16" t="s">
        <v>1</v>
      </c>
      <c r="B20" s="16" t="s">
        <v>12</v>
      </c>
      <c r="C20" s="16" t="s">
        <v>2239</v>
      </c>
      <c r="D20">
        <v>39.130000000000003</v>
      </c>
      <c r="E20">
        <v>4</v>
      </c>
      <c r="F20" t="s">
        <v>13</v>
      </c>
      <c r="G20">
        <v>11</v>
      </c>
      <c r="H20" s="23" t="s">
        <v>487</v>
      </c>
      <c r="I20">
        <v>9</v>
      </c>
      <c r="J20" s="37" t="str">
        <f>VLOOKUP(AB20, method!$A$1:$B$15, 2, 0)</f>
        <v>中前</v>
      </c>
      <c r="K20">
        <v>42</v>
      </c>
      <c r="L20">
        <v>1650</v>
      </c>
      <c r="M20">
        <v>127</v>
      </c>
      <c r="N20">
        <v>1</v>
      </c>
      <c r="O20">
        <v>20</v>
      </c>
      <c r="P20">
        <v>4</v>
      </c>
      <c r="Q20">
        <v>24</v>
      </c>
      <c r="R20" t="s">
        <v>467</v>
      </c>
      <c r="S20">
        <v>1130</v>
      </c>
      <c r="T20">
        <v>4</v>
      </c>
      <c r="U20" s="32" t="s">
        <v>435</v>
      </c>
      <c r="V20">
        <v>602</v>
      </c>
      <c r="Y20" t="s">
        <v>492</v>
      </c>
      <c r="Z20">
        <v>56</v>
      </c>
      <c r="AA20" s="17" t="s">
        <v>111</v>
      </c>
      <c r="AB20">
        <v>6</v>
      </c>
      <c r="AC20">
        <v>6</v>
      </c>
      <c r="AD20">
        <v>6</v>
      </c>
      <c r="AE20">
        <v>11</v>
      </c>
    </row>
    <row r="21" spans="1:33" hidden="1" x14ac:dyDescent="0.25">
      <c r="A21" s="16" t="s">
        <v>1</v>
      </c>
      <c r="B21" s="16" t="s">
        <v>12</v>
      </c>
      <c r="C21" s="16" t="s">
        <v>2239</v>
      </c>
      <c r="D21">
        <v>40.200000000000003</v>
      </c>
      <c r="E21">
        <v>4</v>
      </c>
      <c r="F21" t="s">
        <v>13</v>
      </c>
      <c r="G21">
        <v>12</v>
      </c>
      <c r="H21" s="24" t="s">
        <v>34</v>
      </c>
      <c r="I21">
        <v>8</v>
      </c>
      <c r="J21" s="37" t="str">
        <f>VLOOKUP(AB21, method!$A$1:$B$15, 2, 0)</f>
        <v>中前</v>
      </c>
      <c r="K21">
        <v>20</v>
      </c>
      <c r="L21">
        <v>1650</v>
      </c>
      <c r="M21">
        <v>135</v>
      </c>
      <c r="N21">
        <v>1</v>
      </c>
      <c r="O21">
        <v>3</v>
      </c>
      <c r="P21">
        <v>4</v>
      </c>
      <c r="Q21">
        <v>24</v>
      </c>
      <c r="R21" t="s">
        <v>467</v>
      </c>
      <c r="S21">
        <v>1122</v>
      </c>
      <c r="T21">
        <v>4</v>
      </c>
      <c r="U21" s="32" t="s">
        <v>435</v>
      </c>
      <c r="V21">
        <v>557</v>
      </c>
      <c r="Y21">
        <v>7</v>
      </c>
      <c r="Z21">
        <v>59</v>
      </c>
      <c r="AA21" s="17" t="s">
        <v>111</v>
      </c>
      <c r="AB21">
        <v>4</v>
      </c>
      <c r="AC21">
        <v>4</v>
      </c>
      <c r="AD21">
        <v>4</v>
      </c>
      <c r="AE21">
        <v>12</v>
      </c>
    </row>
    <row r="22" spans="1:33" hidden="1" x14ac:dyDescent="0.25">
      <c r="A22" s="16" t="s">
        <v>1</v>
      </c>
      <c r="B22" s="16" t="s">
        <v>12</v>
      </c>
      <c r="C22" s="16" t="s">
        <v>2239</v>
      </c>
      <c r="D22">
        <v>38.229999999999997</v>
      </c>
      <c r="E22">
        <v>4</v>
      </c>
      <c r="F22" t="s">
        <v>13</v>
      </c>
      <c r="G22">
        <v>13</v>
      </c>
      <c r="H22" s="25" t="s">
        <v>150</v>
      </c>
      <c r="I22">
        <v>3</v>
      </c>
      <c r="J22" s="35" t="str">
        <f>VLOOKUP(AB22, method!$A$1:$B$15, 2, 0)</f>
        <v>放頭</v>
      </c>
      <c r="K22">
        <v>111</v>
      </c>
      <c r="L22">
        <v>1600</v>
      </c>
      <c r="M22">
        <v>122</v>
      </c>
      <c r="N22">
        <v>1</v>
      </c>
      <c r="O22">
        <v>10</v>
      </c>
      <c r="P22">
        <v>3</v>
      </c>
      <c r="Q22">
        <v>24</v>
      </c>
      <c r="R22" t="s">
        <v>429</v>
      </c>
      <c r="S22">
        <v>1131</v>
      </c>
      <c r="T22">
        <v>3</v>
      </c>
      <c r="U22" s="33" t="s">
        <v>499</v>
      </c>
      <c r="V22">
        <v>493</v>
      </c>
      <c r="Y22" t="s">
        <v>500</v>
      </c>
      <c r="Z22">
        <v>62</v>
      </c>
      <c r="AA22" s="17" t="s">
        <v>111</v>
      </c>
      <c r="AB22">
        <v>2</v>
      </c>
      <c r="AC22">
        <v>1</v>
      </c>
      <c r="AD22">
        <v>2</v>
      </c>
      <c r="AE22">
        <v>13</v>
      </c>
    </row>
    <row r="23" spans="1:33" hidden="1" x14ac:dyDescent="0.25">
      <c r="A23" s="16" t="s">
        <v>1</v>
      </c>
      <c r="B23" s="16" t="s">
        <v>12</v>
      </c>
      <c r="C23" s="16" t="s">
        <v>2239</v>
      </c>
      <c r="D23">
        <v>50.17</v>
      </c>
      <c r="E23">
        <v>4</v>
      </c>
      <c r="F23" t="s">
        <v>13</v>
      </c>
      <c r="G23">
        <v>10</v>
      </c>
      <c r="H23" s="26" t="s">
        <v>389</v>
      </c>
      <c r="I23">
        <v>9</v>
      </c>
      <c r="J23" s="35" t="str">
        <f>VLOOKUP(AB23, method!$A$1:$B$15, 2, 0)</f>
        <v>放頭</v>
      </c>
      <c r="K23">
        <v>130</v>
      </c>
      <c r="L23" s="43">
        <v>1800</v>
      </c>
      <c r="M23">
        <v>115</v>
      </c>
      <c r="N23">
        <v>1</v>
      </c>
      <c r="O23">
        <v>18</v>
      </c>
      <c r="P23">
        <v>2</v>
      </c>
      <c r="Q23">
        <v>24</v>
      </c>
      <c r="R23" t="s">
        <v>441</v>
      </c>
      <c r="S23">
        <v>1141</v>
      </c>
      <c r="T23">
        <v>3</v>
      </c>
      <c r="U23" s="32" t="s">
        <v>435</v>
      </c>
      <c r="V23">
        <v>435</v>
      </c>
      <c r="Y23" t="s">
        <v>503</v>
      </c>
      <c r="Z23">
        <v>64</v>
      </c>
      <c r="AA23" s="17" t="s">
        <v>111</v>
      </c>
      <c r="AB23">
        <v>2</v>
      </c>
      <c r="AC23">
        <v>3</v>
      </c>
      <c r="AD23">
        <v>3</v>
      </c>
      <c r="AE23">
        <v>4</v>
      </c>
      <c r="AF23">
        <v>10</v>
      </c>
    </row>
    <row r="24" spans="1:33" hidden="1" x14ac:dyDescent="0.25">
      <c r="A24" s="16" t="s">
        <v>1</v>
      </c>
      <c r="B24" s="16" t="s">
        <v>12</v>
      </c>
      <c r="C24" s="16" t="s">
        <v>2239</v>
      </c>
      <c r="D24">
        <v>3.72</v>
      </c>
      <c r="E24">
        <v>4</v>
      </c>
      <c r="F24" t="s">
        <v>13</v>
      </c>
      <c r="G24">
        <v>11</v>
      </c>
      <c r="H24" s="27" t="s">
        <v>93</v>
      </c>
      <c r="I24">
        <v>10</v>
      </c>
      <c r="J24" s="36" t="str">
        <f>VLOOKUP(AB24, method!$A$1:$B$15, 2, 0)</f>
        <v>中後</v>
      </c>
      <c r="K24">
        <v>54</v>
      </c>
      <c r="L24">
        <v>2000</v>
      </c>
      <c r="M24">
        <v>122</v>
      </c>
      <c r="N24">
        <v>2</v>
      </c>
      <c r="O24">
        <v>4</v>
      </c>
      <c r="P24">
        <v>2</v>
      </c>
      <c r="Q24">
        <v>24</v>
      </c>
      <c r="R24" t="s">
        <v>506</v>
      </c>
      <c r="S24">
        <v>1147</v>
      </c>
      <c r="T24">
        <v>3</v>
      </c>
      <c r="U24" s="32" t="s">
        <v>435</v>
      </c>
      <c r="V24">
        <v>392</v>
      </c>
      <c r="Y24" t="s">
        <v>507</v>
      </c>
      <c r="Z24">
        <v>66</v>
      </c>
      <c r="AA24" s="17" t="s">
        <v>111</v>
      </c>
      <c r="AB24">
        <v>10</v>
      </c>
      <c r="AC24">
        <v>10</v>
      </c>
      <c r="AD24">
        <v>10</v>
      </c>
      <c r="AE24">
        <v>10</v>
      </c>
      <c r="AF24">
        <v>11</v>
      </c>
    </row>
    <row r="25" spans="1:33" hidden="1" x14ac:dyDescent="0.25">
      <c r="A25" s="16" t="s">
        <v>1</v>
      </c>
      <c r="B25" s="16" t="s">
        <v>12</v>
      </c>
      <c r="C25" s="16" t="s">
        <v>2239</v>
      </c>
      <c r="D25">
        <v>36.479999999999997</v>
      </c>
      <c r="E25">
        <v>4</v>
      </c>
      <c r="F25" t="s">
        <v>13</v>
      </c>
      <c r="G25">
        <v>12</v>
      </c>
      <c r="H25" s="16" t="s">
        <v>316</v>
      </c>
      <c r="I25">
        <v>5</v>
      </c>
      <c r="J25" s="36" t="str">
        <f>VLOOKUP(AB25, method!$A$1:$B$15, 2, 0)</f>
        <v>中後</v>
      </c>
      <c r="K25">
        <v>52</v>
      </c>
      <c r="L25">
        <v>1600</v>
      </c>
      <c r="M25">
        <v>120</v>
      </c>
      <c r="N25">
        <v>1</v>
      </c>
      <c r="O25">
        <v>13</v>
      </c>
      <c r="P25">
        <v>1</v>
      </c>
      <c r="Q25">
        <v>24</v>
      </c>
      <c r="R25" t="s">
        <v>441</v>
      </c>
      <c r="S25">
        <v>1152</v>
      </c>
      <c r="T25" t="s">
        <v>510</v>
      </c>
      <c r="U25" s="32" t="s">
        <v>435</v>
      </c>
      <c r="V25">
        <v>341</v>
      </c>
      <c r="Y25" t="s">
        <v>511</v>
      </c>
      <c r="Z25">
        <v>68</v>
      </c>
      <c r="AA25" s="17" t="s">
        <v>111</v>
      </c>
      <c r="AB25">
        <v>9</v>
      </c>
      <c r="AC25">
        <v>8</v>
      </c>
      <c r="AD25">
        <v>8</v>
      </c>
      <c r="AE25">
        <v>12</v>
      </c>
    </row>
    <row r="26" spans="1:33" hidden="1" x14ac:dyDescent="0.25">
      <c r="A26" s="16" t="s">
        <v>1</v>
      </c>
      <c r="B26" s="16" t="s">
        <v>12</v>
      </c>
      <c r="C26" s="16" t="s">
        <v>2239</v>
      </c>
      <c r="D26">
        <v>35.520000000000003</v>
      </c>
      <c r="E26">
        <v>4</v>
      </c>
      <c r="F26" t="s">
        <v>13</v>
      </c>
      <c r="G26">
        <v>9</v>
      </c>
      <c r="H26" s="17" t="s">
        <v>393</v>
      </c>
      <c r="I26">
        <v>4</v>
      </c>
      <c r="J26" s="38" t="str">
        <f>VLOOKUP(AB26, method!$A$1:$B$15, 2, 0)</f>
        <v>留後</v>
      </c>
      <c r="K26">
        <v>47</v>
      </c>
      <c r="L26">
        <v>1600</v>
      </c>
      <c r="M26">
        <v>128</v>
      </c>
      <c r="N26">
        <v>1</v>
      </c>
      <c r="O26">
        <v>26</v>
      </c>
      <c r="P26">
        <v>12</v>
      </c>
      <c r="Q26">
        <v>23</v>
      </c>
      <c r="R26" t="s">
        <v>441</v>
      </c>
      <c r="S26">
        <v>1153</v>
      </c>
      <c r="T26">
        <v>3</v>
      </c>
      <c r="U26" s="32" t="s">
        <v>435</v>
      </c>
      <c r="V26">
        <v>288</v>
      </c>
      <c r="Y26" t="s">
        <v>488</v>
      </c>
      <c r="Z26">
        <v>68</v>
      </c>
      <c r="AA26" s="17" t="s">
        <v>111</v>
      </c>
      <c r="AB26">
        <v>11</v>
      </c>
      <c r="AC26">
        <v>11</v>
      </c>
      <c r="AD26">
        <v>8</v>
      </c>
      <c r="AE26">
        <v>9</v>
      </c>
    </row>
    <row r="27" spans="1:33" hidden="1" x14ac:dyDescent="0.25">
      <c r="A27" s="16" t="s">
        <v>1</v>
      </c>
      <c r="B27" s="17" t="s">
        <v>18</v>
      </c>
      <c r="C27" s="17" t="s">
        <v>2240</v>
      </c>
      <c r="D27">
        <v>50.53</v>
      </c>
      <c r="E27">
        <v>8</v>
      </c>
      <c r="F27" t="s">
        <v>19</v>
      </c>
      <c r="G27" s="34">
        <v>4</v>
      </c>
      <c r="H27" s="20" t="s">
        <v>19</v>
      </c>
      <c r="I27">
        <v>10</v>
      </c>
      <c r="J27" s="37" t="str">
        <f>VLOOKUP(AB27, method!$A$1:$B$15, 2, 0)</f>
        <v>中前</v>
      </c>
      <c r="K27">
        <v>4</v>
      </c>
      <c r="L27" s="43">
        <v>1800</v>
      </c>
      <c r="M27">
        <v>135</v>
      </c>
      <c r="N27">
        <v>1</v>
      </c>
      <c r="O27">
        <v>21</v>
      </c>
      <c r="P27">
        <v>9</v>
      </c>
      <c r="Q27">
        <v>25</v>
      </c>
      <c r="R27" t="s">
        <v>429</v>
      </c>
      <c r="S27">
        <v>1033</v>
      </c>
      <c r="T27">
        <v>5</v>
      </c>
      <c r="U27" s="33" t="s">
        <v>430</v>
      </c>
      <c r="V27">
        <v>37</v>
      </c>
      <c r="Y27" s="12" t="s">
        <v>451</v>
      </c>
      <c r="Z27">
        <v>38</v>
      </c>
      <c r="AA27" s="18" t="s">
        <v>20</v>
      </c>
      <c r="AB27">
        <v>6</v>
      </c>
      <c r="AC27">
        <v>4</v>
      </c>
      <c r="AD27">
        <v>3</v>
      </c>
      <c r="AE27">
        <v>3</v>
      </c>
      <c r="AF27">
        <v>4</v>
      </c>
    </row>
    <row r="28" spans="1:33" hidden="1" x14ac:dyDescent="0.25">
      <c r="A28" s="16" t="s">
        <v>1</v>
      </c>
      <c r="B28" s="17" t="s">
        <v>18</v>
      </c>
      <c r="C28" s="17" t="s">
        <v>2240</v>
      </c>
      <c r="D28">
        <v>2.4700000000000002</v>
      </c>
      <c r="E28">
        <v>8</v>
      </c>
      <c r="F28" t="s">
        <v>19</v>
      </c>
      <c r="G28" s="28">
        <v>3</v>
      </c>
      <c r="H28" s="25" t="s">
        <v>150</v>
      </c>
      <c r="I28">
        <v>6</v>
      </c>
      <c r="J28" s="37" t="str">
        <f>VLOOKUP(AB28, method!$A$1:$B$15, 2, 0)</f>
        <v>中前</v>
      </c>
      <c r="K28">
        <v>6.3</v>
      </c>
      <c r="L28">
        <v>2000</v>
      </c>
      <c r="M28">
        <v>117</v>
      </c>
      <c r="N28">
        <v>2</v>
      </c>
      <c r="O28">
        <v>28</v>
      </c>
      <c r="P28">
        <v>6</v>
      </c>
      <c r="Q28">
        <v>25</v>
      </c>
      <c r="R28" t="s">
        <v>518</v>
      </c>
      <c r="S28">
        <v>1026</v>
      </c>
      <c r="T28">
        <v>4</v>
      </c>
      <c r="U28" s="32" t="s">
        <v>435</v>
      </c>
      <c r="V28">
        <v>791</v>
      </c>
      <c r="Y28" t="s">
        <v>519</v>
      </c>
      <c r="Z28">
        <v>40</v>
      </c>
      <c r="AA28" s="18" t="s">
        <v>20</v>
      </c>
      <c r="AB28">
        <v>5</v>
      </c>
      <c r="AC28">
        <v>5</v>
      </c>
      <c r="AD28">
        <v>6</v>
      </c>
      <c r="AE28">
        <v>6</v>
      </c>
      <c r="AF28">
        <v>3</v>
      </c>
    </row>
    <row r="29" spans="1:33" hidden="1" x14ac:dyDescent="0.25">
      <c r="A29" s="16" t="s">
        <v>1</v>
      </c>
      <c r="B29" s="17" t="s">
        <v>18</v>
      </c>
      <c r="C29" s="17" t="s">
        <v>2240</v>
      </c>
      <c r="D29">
        <v>2.81</v>
      </c>
      <c r="E29">
        <v>8</v>
      </c>
      <c r="F29" t="s">
        <v>19</v>
      </c>
      <c r="G29" s="28">
        <v>2</v>
      </c>
      <c r="H29" s="20" t="s">
        <v>19</v>
      </c>
      <c r="I29">
        <v>6</v>
      </c>
      <c r="J29" s="36" t="str">
        <f>VLOOKUP(AB29, method!$A$1:$B$15, 2, 0)</f>
        <v>中後</v>
      </c>
      <c r="K29">
        <v>8.5</v>
      </c>
      <c r="L29">
        <v>2000</v>
      </c>
      <c r="M29">
        <v>132</v>
      </c>
      <c r="N29">
        <v>2</v>
      </c>
      <c r="O29">
        <v>22</v>
      </c>
      <c r="P29">
        <v>6</v>
      </c>
      <c r="Q29">
        <v>25</v>
      </c>
      <c r="R29" t="s">
        <v>434</v>
      </c>
      <c r="S29">
        <v>1032</v>
      </c>
      <c r="T29">
        <v>5</v>
      </c>
      <c r="U29" s="32" t="s">
        <v>435</v>
      </c>
      <c r="V29">
        <v>768</v>
      </c>
      <c r="Y29" s="12" t="s">
        <v>521</v>
      </c>
      <c r="Z29">
        <v>39</v>
      </c>
      <c r="AA29" s="18" t="s">
        <v>20</v>
      </c>
      <c r="AB29">
        <v>10</v>
      </c>
      <c r="AC29">
        <v>9</v>
      </c>
      <c r="AD29">
        <v>9</v>
      </c>
      <c r="AE29">
        <v>11</v>
      </c>
      <c r="AF29">
        <v>2</v>
      </c>
    </row>
    <row r="30" spans="1:33" hidden="1" x14ac:dyDescent="0.25">
      <c r="A30" s="16" t="s">
        <v>1</v>
      </c>
      <c r="B30" s="17" t="s">
        <v>18</v>
      </c>
      <c r="C30" s="17" t="s">
        <v>2240</v>
      </c>
      <c r="D30">
        <v>18.66</v>
      </c>
      <c r="E30">
        <v>8</v>
      </c>
      <c r="F30" t="s">
        <v>19</v>
      </c>
      <c r="G30" s="28">
        <v>2</v>
      </c>
      <c r="H30" s="18" t="s">
        <v>524</v>
      </c>
      <c r="I30">
        <v>2</v>
      </c>
      <c r="J30" s="37" t="str">
        <f>VLOOKUP(AB30, method!$A$1:$B$15, 2, 0)</f>
        <v>中前</v>
      </c>
      <c r="K30">
        <v>9.8000000000000007</v>
      </c>
      <c r="L30">
        <v>2200</v>
      </c>
      <c r="M30">
        <v>128</v>
      </c>
      <c r="N30">
        <v>2</v>
      </c>
      <c r="O30">
        <v>4</v>
      </c>
      <c r="P30">
        <v>6</v>
      </c>
      <c r="Q30">
        <v>25</v>
      </c>
      <c r="R30" s="31" t="s">
        <v>450</v>
      </c>
      <c r="S30">
        <v>1027</v>
      </c>
      <c r="T30">
        <v>5</v>
      </c>
      <c r="U30" s="32" t="s">
        <v>435</v>
      </c>
      <c r="V30">
        <v>728</v>
      </c>
      <c r="Y30" s="12" t="s">
        <v>456</v>
      </c>
      <c r="Z30">
        <v>39</v>
      </c>
      <c r="AA30" s="18" t="s">
        <v>20</v>
      </c>
      <c r="AB30">
        <v>4</v>
      </c>
      <c r="AC30">
        <v>4</v>
      </c>
      <c r="AD30">
        <v>5</v>
      </c>
      <c r="AE30">
        <v>6</v>
      </c>
      <c r="AF30">
        <v>6</v>
      </c>
      <c r="AG30">
        <v>2</v>
      </c>
    </row>
    <row r="31" spans="1:33" hidden="1" x14ac:dyDescent="0.25">
      <c r="A31" s="16" t="s">
        <v>1</v>
      </c>
      <c r="B31" s="17" t="s">
        <v>18</v>
      </c>
      <c r="C31" s="17" t="s">
        <v>2240</v>
      </c>
      <c r="D31">
        <v>34.78</v>
      </c>
      <c r="E31">
        <v>8</v>
      </c>
      <c r="F31" t="s">
        <v>19</v>
      </c>
      <c r="G31">
        <v>7</v>
      </c>
      <c r="H31" s="19" t="s">
        <v>63</v>
      </c>
      <c r="I31">
        <v>14</v>
      </c>
      <c r="J31" s="38" t="str">
        <f>VLOOKUP(AB31, method!$A$1:$B$15, 2, 0)</f>
        <v>留後</v>
      </c>
      <c r="K31">
        <v>97</v>
      </c>
      <c r="L31">
        <v>1600</v>
      </c>
      <c r="M31">
        <v>117</v>
      </c>
      <c r="N31">
        <v>1</v>
      </c>
      <c r="O31">
        <v>25</v>
      </c>
      <c r="P31">
        <v>5</v>
      </c>
      <c r="Q31">
        <v>25</v>
      </c>
      <c r="R31" t="s">
        <v>434</v>
      </c>
      <c r="S31">
        <v>1027</v>
      </c>
      <c r="T31">
        <v>4</v>
      </c>
      <c r="U31" s="32" t="s">
        <v>435</v>
      </c>
      <c r="V31">
        <v>702</v>
      </c>
      <c r="Y31" t="s">
        <v>488</v>
      </c>
      <c r="Z31">
        <v>41</v>
      </c>
      <c r="AA31" s="18" t="s">
        <v>20</v>
      </c>
      <c r="AB31">
        <v>12</v>
      </c>
      <c r="AC31">
        <v>13</v>
      </c>
      <c r="AD31">
        <v>12</v>
      </c>
      <c r="AE31">
        <v>7</v>
      </c>
    </row>
    <row r="32" spans="1:33" hidden="1" x14ac:dyDescent="0.25">
      <c r="A32" s="16" t="s">
        <v>1</v>
      </c>
      <c r="B32" s="17" t="s">
        <v>18</v>
      </c>
      <c r="C32" s="17" t="s">
        <v>2240</v>
      </c>
      <c r="D32">
        <v>22.59</v>
      </c>
      <c r="E32">
        <v>8</v>
      </c>
      <c r="F32" t="s">
        <v>19</v>
      </c>
      <c r="G32">
        <v>12</v>
      </c>
      <c r="H32" s="20" t="s">
        <v>58</v>
      </c>
      <c r="I32">
        <v>6</v>
      </c>
      <c r="J32" s="37" t="str">
        <f>VLOOKUP(AB32, method!$A$1:$B$15, 2, 0)</f>
        <v>中前</v>
      </c>
      <c r="K32">
        <v>81</v>
      </c>
      <c r="L32">
        <v>1400</v>
      </c>
      <c r="M32">
        <v>119</v>
      </c>
      <c r="N32">
        <v>1</v>
      </c>
      <c r="O32">
        <v>23</v>
      </c>
      <c r="P32">
        <v>3</v>
      </c>
      <c r="Q32">
        <v>25</v>
      </c>
      <c r="R32" t="s">
        <v>434</v>
      </c>
      <c r="S32">
        <v>1028</v>
      </c>
      <c r="T32">
        <v>4</v>
      </c>
      <c r="U32" s="32" t="s">
        <v>446</v>
      </c>
      <c r="V32">
        <v>524</v>
      </c>
      <c r="Y32" t="s">
        <v>492</v>
      </c>
      <c r="Z32">
        <v>44</v>
      </c>
      <c r="AA32" s="18" t="s">
        <v>20</v>
      </c>
      <c r="AB32">
        <v>7</v>
      </c>
      <c r="AC32">
        <v>9</v>
      </c>
      <c r="AD32">
        <v>11</v>
      </c>
      <c r="AE32">
        <v>12</v>
      </c>
    </row>
    <row r="33" spans="1:31" hidden="1" x14ac:dyDescent="0.25">
      <c r="A33" s="16" t="s">
        <v>1</v>
      </c>
      <c r="B33" s="17" t="s">
        <v>18</v>
      </c>
      <c r="C33" s="17" t="s">
        <v>2240</v>
      </c>
      <c r="D33">
        <v>41.1</v>
      </c>
      <c r="E33">
        <v>8</v>
      </c>
      <c r="F33" t="s">
        <v>19</v>
      </c>
      <c r="G33">
        <v>10</v>
      </c>
      <c r="H33" s="21" t="s">
        <v>44</v>
      </c>
      <c r="I33">
        <v>11</v>
      </c>
      <c r="J33" s="38" t="str">
        <f>VLOOKUP(AB33, method!$A$1:$B$15, 2, 0)</f>
        <v>留後</v>
      </c>
      <c r="K33">
        <v>45</v>
      </c>
      <c r="L33">
        <v>1650</v>
      </c>
      <c r="M33">
        <v>121</v>
      </c>
      <c r="N33">
        <v>1</v>
      </c>
      <c r="O33">
        <v>26</v>
      </c>
      <c r="P33">
        <v>2</v>
      </c>
      <c r="Q33">
        <v>25</v>
      </c>
      <c r="R33" s="31" t="s">
        <v>461</v>
      </c>
      <c r="S33">
        <v>1023</v>
      </c>
      <c r="T33">
        <v>4</v>
      </c>
      <c r="U33" s="32" t="s">
        <v>435</v>
      </c>
      <c r="V33">
        <v>463</v>
      </c>
      <c r="Y33" t="s">
        <v>436</v>
      </c>
      <c r="Z33">
        <v>46</v>
      </c>
      <c r="AA33" s="18" t="s">
        <v>20</v>
      </c>
      <c r="AB33">
        <v>12</v>
      </c>
      <c r="AC33">
        <v>12</v>
      </c>
      <c r="AD33">
        <v>11</v>
      </c>
      <c r="AE33">
        <v>10</v>
      </c>
    </row>
    <row r="34" spans="1:31" hidden="1" x14ac:dyDescent="0.25">
      <c r="A34" s="16" t="s">
        <v>1</v>
      </c>
      <c r="B34" s="17" t="s">
        <v>18</v>
      </c>
      <c r="C34" s="17" t="s">
        <v>2240</v>
      </c>
      <c r="D34">
        <v>36.880000000000003</v>
      </c>
      <c r="E34">
        <v>8</v>
      </c>
      <c r="F34" t="s">
        <v>19</v>
      </c>
      <c r="G34">
        <v>13</v>
      </c>
      <c r="H34" s="22" t="s">
        <v>471</v>
      </c>
      <c r="I34">
        <v>2</v>
      </c>
      <c r="J34" s="35" t="str">
        <f>VLOOKUP(AB34, method!$A$1:$B$15, 2, 0)</f>
        <v>放頭</v>
      </c>
      <c r="K34">
        <v>85</v>
      </c>
      <c r="L34">
        <v>1600</v>
      </c>
      <c r="M34">
        <v>122</v>
      </c>
      <c r="N34">
        <v>1</v>
      </c>
      <c r="O34">
        <v>19</v>
      </c>
      <c r="P34">
        <v>1</v>
      </c>
      <c r="Q34">
        <v>25</v>
      </c>
      <c r="R34" t="s">
        <v>434</v>
      </c>
      <c r="S34">
        <v>1036</v>
      </c>
      <c r="T34">
        <v>4</v>
      </c>
      <c r="U34" s="32" t="s">
        <v>435</v>
      </c>
      <c r="V34">
        <v>358</v>
      </c>
      <c r="Y34" t="s">
        <v>533</v>
      </c>
      <c r="Z34">
        <v>48</v>
      </c>
      <c r="AA34" s="18" t="s">
        <v>20</v>
      </c>
      <c r="AB34">
        <v>3</v>
      </c>
      <c r="AC34">
        <v>3</v>
      </c>
      <c r="AD34">
        <v>8</v>
      </c>
      <c r="AE34">
        <v>13</v>
      </c>
    </row>
    <row r="35" spans="1:31" hidden="1" x14ac:dyDescent="0.25">
      <c r="A35" s="16" t="s">
        <v>1</v>
      </c>
      <c r="B35" s="17" t="s">
        <v>18</v>
      </c>
      <c r="C35" s="17" t="s">
        <v>2240</v>
      </c>
      <c r="D35">
        <v>22.56</v>
      </c>
      <c r="E35">
        <v>8</v>
      </c>
      <c r="F35" t="s">
        <v>19</v>
      </c>
      <c r="G35">
        <v>10</v>
      </c>
      <c r="H35" s="21" t="s">
        <v>53</v>
      </c>
      <c r="I35">
        <v>7</v>
      </c>
      <c r="J35" s="36" t="str">
        <f>VLOOKUP(AB35, method!$A$1:$B$15, 2, 0)</f>
        <v>中後</v>
      </c>
      <c r="K35">
        <v>73</v>
      </c>
      <c r="L35">
        <v>1400</v>
      </c>
      <c r="M35">
        <v>122</v>
      </c>
      <c r="N35">
        <v>1</v>
      </c>
      <c r="O35">
        <v>5</v>
      </c>
      <c r="P35">
        <v>1</v>
      </c>
      <c r="Q35">
        <v>25</v>
      </c>
      <c r="R35" t="s">
        <v>441</v>
      </c>
      <c r="S35">
        <v>1037</v>
      </c>
      <c r="T35">
        <v>4</v>
      </c>
      <c r="U35" s="32" t="s">
        <v>435</v>
      </c>
      <c r="V35">
        <v>326</v>
      </c>
      <c r="Y35" t="s">
        <v>442</v>
      </c>
      <c r="Z35">
        <v>50</v>
      </c>
      <c r="AA35" s="18" t="s">
        <v>20</v>
      </c>
      <c r="AB35">
        <v>8</v>
      </c>
      <c r="AC35">
        <v>9</v>
      </c>
      <c r="AD35">
        <v>8</v>
      </c>
      <c r="AE35">
        <v>10</v>
      </c>
    </row>
    <row r="36" spans="1:31" hidden="1" x14ac:dyDescent="0.25">
      <c r="A36" s="16" t="s">
        <v>1</v>
      </c>
      <c r="B36" s="17" t="s">
        <v>18</v>
      </c>
      <c r="C36" s="17" t="s">
        <v>2240</v>
      </c>
      <c r="D36">
        <v>11.06</v>
      </c>
      <c r="E36">
        <v>8</v>
      </c>
      <c r="F36" t="s">
        <v>19</v>
      </c>
      <c r="G36">
        <v>8</v>
      </c>
      <c r="H36" s="20" t="s">
        <v>58</v>
      </c>
      <c r="I36">
        <v>3</v>
      </c>
      <c r="J36" s="37" t="str">
        <f>VLOOKUP(AB36, method!$A$1:$B$15, 2, 0)</f>
        <v>中前</v>
      </c>
      <c r="K36">
        <v>46</v>
      </c>
      <c r="L36">
        <v>1200</v>
      </c>
      <c r="M36">
        <v>128</v>
      </c>
      <c r="N36">
        <v>1</v>
      </c>
      <c r="O36">
        <v>26</v>
      </c>
      <c r="P36">
        <v>12</v>
      </c>
      <c r="Q36">
        <v>24</v>
      </c>
      <c r="R36" s="42" t="s">
        <v>445</v>
      </c>
      <c r="S36">
        <v>1016</v>
      </c>
      <c r="T36">
        <v>4</v>
      </c>
      <c r="U36" s="32" t="s">
        <v>435</v>
      </c>
      <c r="V36">
        <v>292</v>
      </c>
      <c r="Y36" t="s">
        <v>459</v>
      </c>
      <c r="Z36">
        <v>52</v>
      </c>
      <c r="AA36" s="18" t="s">
        <v>20</v>
      </c>
      <c r="AB36">
        <v>6</v>
      </c>
      <c r="AC36">
        <v>7</v>
      </c>
      <c r="AD36">
        <v>8</v>
      </c>
    </row>
    <row r="37" spans="1:31" hidden="1" x14ac:dyDescent="0.25">
      <c r="A37" s="16" t="s">
        <v>1</v>
      </c>
      <c r="B37" s="17" t="s">
        <v>18</v>
      </c>
      <c r="C37" s="17" t="s">
        <v>2240</v>
      </c>
      <c r="D37">
        <v>22.82</v>
      </c>
      <c r="E37">
        <v>8</v>
      </c>
      <c r="F37" t="s">
        <v>19</v>
      </c>
      <c r="G37">
        <v>7</v>
      </c>
      <c r="H37" s="21" t="s">
        <v>53</v>
      </c>
      <c r="I37">
        <v>5</v>
      </c>
      <c r="J37" s="38" t="str">
        <f>VLOOKUP(AB37, method!$A$1:$B$15, 2, 0)</f>
        <v>留後</v>
      </c>
      <c r="K37">
        <v>97</v>
      </c>
      <c r="L37">
        <v>1400</v>
      </c>
      <c r="M37">
        <v>129</v>
      </c>
      <c r="N37">
        <v>1</v>
      </c>
      <c r="O37">
        <v>22</v>
      </c>
      <c r="P37">
        <v>12</v>
      </c>
      <c r="Q37">
        <v>24</v>
      </c>
      <c r="R37" t="s">
        <v>539</v>
      </c>
      <c r="S37">
        <v>1036</v>
      </c>
      <c r="T37" t="s">
        <v>540</v>
      </c>
      <c r="U37" s="32" t="s">
        <v>435</v>
      </c>
      <c r="V37">
        <v>278</v>
      </c>
      <c r="Y37" t="s">
        <v>541</v>
      </c>
      <c r="Z37">
        <v>52</v>
      </c>
      <c r="AA37" s="18" t="s">
        <v>20</v>
      </c>
      <c r="AB37">
        <v>11</v>
      </c>
      <c r="AC37">
        <v>12</v>
      </c>
      <c r="AD37">
        <v>12</v>
      </c>
      <c r="AE37">
        <v>7</v>
      </c>
    </row>
    <row r="38" spans="1:31" hidden="1" x14ac:dyDescent="0.25">
      <c r="A38" s="16" t="s">
        <v>1</v>
      </c>
      <c r="B38" s="18" t="s">
        <v>22</v>
      </c>
      <c r="C38" s="18" t="s">
        <v>2241</v>
      </c>
      <c r="D38">
        <v>40.65</v>
      </c>
      <c r="E38">
        <v>5</v>
      </c>
      <c r="F38" t="s">
        <v>487</v>
      </c>
      <c r="G38" s="28">
        <v>3</v>
      </c>
      <c r="H38" s="20" t="s">
        <v>19</v>
      </c>
      <c r="I38">
        <v>3</v>
      </c>
      <c r="J38" s="35" t="str">
        <f>VLOOKUP(AB38, method!$A$1:$B$15, 2, 0)</f>
        <v>放頭</v>
      </c>
      <c r="K38">
        <v>3.4</v>
      </c>
      <c r="L38">
        <v>1650</v>
      </c>
      <c r="M38">
        <v>133</v>
      </c>
      <c r="N38">
        <v>1</v>
      </c>
      <c r="O38">
        <v>10</v>
      </c>
      <c r="P38">
        <v>9</v>
      </c>
      <c r="Q38">
        <v>25</v>
      </c>
      <c r="R38" s="31" t="s">
        <v>450</v>
      </c>
      <c r="S38">
        <v>1052</v>
      </c>
      <c r="T38">
        <v>5</v>
      </c>
      <c r="U38" s="32" t="s">
        <v>435</v>
      </c>
      <c r="V38">
        <v>12</v>
      </c>
      <c r="Y38" s="12" t="s">
        <v>456</v>
      </c>
      <c r="Z38">
        <v>38</v>
      </c>
      <c r="AA38" s="19" t="s">
        <v>24</v>
      </c>
      <c r="AB38">
        <v>2</v>
      </c>
      <c r="AC38">
        <v>2</v>
      </c>
      <c r="AD38">
        <v>2</v>
      </c>
      <c r="AE38">
        <v>3</v>
      </c>
    </row>
    <row r="39" spans="1:31" hidden="1" x14ac:dyDescent="0.25">
      <c r="A39" s="16" t="s">
        <v>1</v>
      </c>
      <c r="B39" s="18" t="s">
        <v>22</v>
      </c>
      <c r="C39" s="18" t="s">
        <v>2241</v>
      </c>
      <c r="D39">
        <v>39.89</v>
      </c>
      <c r="E39">
        <v>5</v>
      </c>
      <c r="F39" t="s">
        <v>487</v>
      </c>
      <c r="G39">
        <v>6</v>
      </c>
      <c r="H39" s="25" t="s">
        <v>150</v>
      </c>
      <c r="I39">
        <v>3</v>
      </c>
      <c r="J39" s="37" t="str">
        <f>VLOOKUP(AB39, method!$A$1:$B$15, 2, 0)</f>
        <v>中前</v>
      </c>
      <c r="K39">
        <v>5.5</v>
      </c>
      <c r="L39">
        <v>1650</v>
      </c>
      <c r="M39">
        <v>116</v>
      </c>
      <c r="N39">
        <v>1</v>
      </c>
      <c r="O39">
        <v>16</v>
      </c>
      <c r="P39">
        <v>7</v>
      </c>
      <c r="Q39">
        <v>25</v>
      </c>
      <c r="R39" s="31" t="s">
        <v>455</v>
      </c>
      <c r="S39">
        <v>1060</v>
      </c>
      <c r="T39">
        <v>4</v>
      </c>
      <c r="U39" s="32" t="s">
        <v>446</v>
      </c>
      <c r="V39">
        <v>844</v>
      </c>
      <c r="Y39" s="12" t="s">
        <v>521</v>
      </c>
      <c r="Z39">
        <v>41</v>
      </c>
      <c r="AA39" s="19" t="s">
        <v>24</v>
      </c>
      <c r="AB39">
        <v>4</v>
      </c>
      <c r="AC39">
        <v>3</v>
      </c>
      <c r="AD39">
        <v>4</v>
      </c>
      <c r="AE39">
        <v>6</v>
      </c>
    </row>
    <row r="40" spans="1:31" hidden="1" x14ac:dyDescent="0.25">
      <c r="A40" s="16" t="s">
        <v>1</v>
      </c>
      <c r="B40" s="18" t="s">
        <v>22</v>
      </c>
      <c r="C40" s="18" t="s">
        <v>2241</v>
      </c>
      <c r="D40">
        <v>39.700000000000003</v>
      </c>
      <c r="E40">
        <v>5</v>
      </c>
      <c r="F40" t="s">
        <v>487</v>
      </c>
      <c r="G40" s="28">
        <v>3</v>
      </c>
      <c r="H40" s="25" t="s">
        <v>150</v>
      </c>
      <c r="I40">
        <v>5</v>
      </c>
      <c r="J40" s="35" t="str">
        <f>VLOOKUP(AB40, method!$A$1:$B$15, 2, 0)</f>
        <v>放頭</v>
      </c>
      <c r="K40">
        <v>9.5</v>
      </c>
      <c r="L40">
        <v>1650</v>
      </c>
      <c r="M40">
        <v>116</v>
      </c>
      <c r="N40">
        <v>1</v>
      </c>
      <c r="O40">
        <v>25</v>
      </c>
      <c r="P40">
        <v>6</v>
      </c>
      <c r="Q40">
        <v>25</v>
      </c>
      <c r="R40" s="31" t="s">
        <v>461</v>
      </c>
      <c r="S40">
        <v>1054</v>
      </c>
      <c r="T40">
        <v>4</v>
      </c>
      <c r="U40" s="32" t="s">
        <v>446</v>
      </c>
      <c r="V40">
        <v>781</v>
      </c>
      <c r="Y40" s="12" t="s">
        <v>456</v>
      </c>
      <c r="Z40">
        <v>41</v>
      </c>
      <c r="AA40" s="19" t="s">
        <v>24</v>
      </c>
      <c r="AB40">
        <v>2</v>
      </c>
      <c r="AC40">
        <v>4</v>
      </c>
      <c r="AD40">
        <v>3</v>
      </c>
      <c r="AE40">
        <v>3</v>
      </c>
    </row>
    <row r="41" spans="1:31" hidden="1" x14ac:dyDescent="0.25">
      <c r="A41" s="16" t="s">
        <v>1</v>
      </c>
      <c r="B41" s="18" t="s">
        <v>22</v>
      </c>
      <c r="C41" s="18" t="s">
        <v>2241</v>
      </c>
      <c r="D41">
        <v>40.49</v>
      </c>
      <c r="E41">
        <v>5</v>
      </c>
      <c r="F41" t="s">
        <v>487</v>
      </c>
      <c r="G41" s="34">
        <v>4</v>
      </c>
      <c r="H41" s="23" t="s">
        <v>487</v>
      </c>
      <c r="I41">
        <v>10</v>
      </c>
      <c r="J41" s="35" t="str">
        <f>VLOOKUP(AB41, method!$A$1:$B$15, 2, 0)</f>
        <v>放頭</v>
      </c>
      <c r="K41">
        <v>17</v>
      </c>
      <c r="L41">
        <v>1650</v>
      </c>
      <c r="M41">
        <v>119</v>
      </c>
      <c r="N41">
        <v>1</v>
      </c>
      <c r="O41">
        <v>11</v>
      </c>
      <c r="P41">
        <v>6</v>
      </c>
      <c r="Q41">
        <v>25</v>
      </c>
      <c r="R41" s="31" t="s">
        <v>455</v>
      </c>
      <c r="S41">
        <v>1053</v>
      </c>
      <c r="T41">
        <v>4</v>
      </c>
      <c r="U41" s="32" t="s">
        <v>446</v>
      </c>
      <c r="V41">
        <v>749</v>
      </c>
      <c r="Y41">
        <v>5</v>
      </c>
      <c r="Z41">
        <v>43</v>
      </c>
      <c r="AA41" s="19" t="s">
        <v>24</v>
      </c>
      <c r="AB41">
        <v>1</v>
      </c>
      <c r="AC41">
        <v>3</v>
      </c>
      <c r="AD41">
        <v>4</v>
      </c>
      <c r="AE41">
        <v>4</v>
      </c>
    </row>
    <row r="42" spans="1:31" hidden="1" x14ac:dyDescent="0.25">
      <c r="A42" s="16" t="s">
        <v>1</v>
      </c>
      <c r="B42" s="18" t="s">
        <v>22</v>
      </c>
      <c r="C42" s="18" t="s">
        <v>2241</v>
      </c>
      <c r="D42">
        <v>42.96</v>
      </c>
      <c r="E42">
        <v>5</v>
      </c>
      <c r="F42" t="s">
        <v>487</v>
      </c>
      <c r="G42">
        <v>11</v>
      </c>
      <c r="H42" s="23" t="s">
        <v>487</v>
      </c>
      <c r="I42">
        <v>11</v>
      </c>
      <c r="J42" s="37" t="str">
        <f>VLOOKUP(AB42, method!$A$1:$B$15, 2, 0)</f>
        <v>中前</v>
      </c>
      <c r="K42">
        <v>11</v>
      </c>
      <c r="L42">
        <v>1650</v>
      </c>
      <c r="M42">
        <v>118</v>
      </c>
      <c r="N42">
        <v>1</v>
      </c>
      <c r="O42">
        <v>14</v>
      </c>
      <c r="P42">
        <v>5</v>
      </c>
      <c r="Q42">
        <v>25</v>
      </c>
      <c r="R42" s="31" t="s">
        <v>455</v>
      </c>
      <c r="S42">
        <v>1051</v>
      </c>
      <c r="T42">
        <v>4</v>
      </c>
      <c r="U42" s="32" t="s">
        <v>446</v>
      </c>
      <c r="V42">
        <v>671</v>
      </c>
      <c r="Y42">
        <v>20</v>
      </c>
      <c r="Z42">
        <v>45</v>
      </c>
      <c r="AA42" s="19" t="s">
        <v>24</v>
      </c>
      <c r="AB42">
        <v>6</v>
      </c>
      <c r="AC42">
        <v>8</v>
      </c>
      <c r="AD42">
        <v>10</v>
      </c>
      <c r="AE42">
        <v>11</v>
      </c>
    </row>
    <row r="43" spans="1:31" hidden="1" x14ac:dyDescent="0.25">
      <c r="A43" s="16" t="s">
        <v>1</v>
      </c>
      <c r="B43" s="18" t="s">
        <v>22</v>
      </c>
      <c r="C43" s="18" t="s">
        <v>2241</v>
      </c>
      <c r="D43">
        <v>40.340000000000003</v>
      </c>
      <c r="E43">
        <v>5</v>
      </c>
      <c r="F43" t="s">
        <v>487</v>
      </c>
      <c r="G43">
        <v>9</v>
      </c>
      <c r="H43" s="23" t="s">
        <v>487</v>
      </c>
      <c r="I43">
        <v>2</v>
      </c>
      <c r="J43" s="37" t="str">
        <f>VLOOKUP(AB43, method!$A$1:$B$15, 2, 0)</f>
        <v>中前</v>
      </c>
      <c r="K43">
        <v>7.6</v>
      </c>
      <c r="L43">
        <v>1650</v>
      </c>
      <c r="M43">
        <v>120</v>
      </c>
      <c r="N43">
        <v>1</v>
      </c>
      <c r="O43">
        <v>23</v>
      </c>
      <c r="P43">
        <v>4</v>
      </c>
      <c r="Q43">
        <v>25</v>
      </c>
      <c r="R43" s="31" t="s">
        <v>461</v>
      </c>
      <c r="S43">
        <v>1062</v>
      </c>
      <c r="T43">
        <v>4</v>
      </c>
      <c r="U43" s="32" t="s">
        <v>435</v>
      </c>
      <c r="V43">
        <v>616</v>
      </c>
      <c r="Y43" t="s">
        <v>442</v>
      </c>
      <c r="Z43">
        <v>47</v>
      </c>
      <c r="AA43" s="19" t="s">
        <v>24</v>
      </c>
      <c r="AB43">
        <v>7</v>
      </c>
      <c r="AC43">
        <v>8</v>
      </c>
      <c r="AD43">
        <v>8</v>
      </c>
      <c r="AE43">
        <v>9</v>
      </c>
    </row>
    <row r="44" spans="1:31" hidden="1" x14ac:dyDescent="0.25">
      <c r="A44" s="16" t="s">
        <v>1</v>
      </c>
      <c r="B44" s="18" t="s">
        <v>22</v>
      </c>
      <c r="C44" s="18" t="s">
        <v>2241</v>
      </c>
      <c r="D44">
        <v>38.840000000000003</v>
      </c>
      <c r="E44">
        <v>5</v>
      </c>
      <c r="F44" t="s">
        <v>487</v>
      </c>
      <c r="G44">
        <v>6</v>
      </c>
      <c r="H44" s="23" t="s">
        <v>487</v>
      </c>
      <c r="I44">
        <v>4</v>
      </c>
      <c r="J44" s="35" t="str">
        <f>VLOOKUP(AB44, method!$A$1:$B$15, 2, 0)</f>
        <v>放頭</v>
      </c>
      <c r="K44">
        <v>11</v>
      </c>
      <c r="L44">
        <v>1650</v>
      </c>
      <c r="M44">
        <v>121</v>
      </c>
      <c r="N44">
        <v>1</v>
      </c>
      <c r="O44">
        <v>2</v>
      </c>
      <c r="P44">
        <v>4</v>
      </c>
      <c r="Q44">
        <v>25</v>
      </c>
      <c r="R44" s="42" t="s">
        <v>445</v>
      </c>
      <c r="S44">
        <v>1052</v>
      </c>
      <c r="T44">
        <v>4</v>
      </c>
      <c r="U44" s="32" t="s">
        <v>446</v>
      </c>
      <c r="V44">
        <v>553</v>
      </c>
      <c r="Y44" s="12" t="s">
        <v>558</v>
      </c>
      <c r="Z44">
        <v>49</v>
      </c>
      <c r="AA44" s="19" t="s">
        <v>24</v>
      </c>
      <c r="AB44">
        <v>3</v>
      </c>
      <c r="AC44">
        <v>3</v>
      </c>
      <c r="AD44">
        <v>3</v>
      </c>
      <c r="AE44">
        <v>6</v>
      </c>
    </row>
    <row r="45" spans="1:31" hidden="1" x14ac:dyDescent="0.25">
      <c r="A45" s="16" t="s">
        <v>1</v>
      </c>
      <c r="B45" s="18" t="s">
        <v>22</v>
      </c>
      <c r="C45" s="18" t="s">
        <v>2241</v>
      </c>
      <c r="D45">
        <v>41.45</v>
      </c>
      <c r="E45">
        <v>5</v>
      </c>
      <c r="F45" t="s">
        <v>487</v>
      </c>
      <c r="G45">
        <v>7</v>
      </c>
      <c r="H45" s="23" t="s">
        <v>487</v>
      </c>
      <c r="I45">
        <v>7</v>
      </c>
      <c r="J45" s="35" t="str">
        <f>VLOOKUP(AB45, method!$A$1:$B$15, 2, 0)</f>
        <v>放頭</v>
      </c>
      <c r="K45">
        <v>8.3000000000000007</v>
      </c>
      <c r="L45">
        <v>1650</v>
      </c>
      <c r="M45">
        <v>123</v>
      </c>
      <c r="N45">
        <v>1</v>
      </c>
      <c r="O45">
        <v>5</v>
      </c>
      <c r="P45">
        <v>3</v>
      </c>
      <c r="Q45">
        <v>25</v>
      </c>
      <c r="R45" s="42" t="s">
        <v>445</v>
      </c>
      <c r="S45">
        <v>1052</v>
      </c>
      <c r="T45">
        <v>4</v>
      </c>
      <c r="U45" s="32" t="s">
        <v>435</v>
      </c>
      <c r="V45">
        <v>483</v>
      </c>
      <c r="Y45">
        <v>4</v>
      </c>
      <c r="Z45">
        <v>51</v>
      </c>
      <c r="AA45" s="19" t="s">
        <v>24</v>
      </c>
      <c r="AB45">
        <v>1</v>
      </c>
      <c r="AC45">
        <v>1</v>
      </c>
      <c r="AD45">
        <v>1</v>
      </c>
      <c r="AE45">
        <v>7</v>
      </c>
    </row>
    <row r="46" spans="1:31" hidden="1" x14ac:dyDescent="0.25">
      <c r="A46" s="16" t="s">
        <v>1</v>
      </c>
      <c r="B46" s="18" t="s">
        <v>22</v>
      </c>
      <c r="C46" s="18" t="s">
        <v>2241</v>
      </c>
      <c r="D46">
        <v>41.76</v>
      </c>
      <c r="E46">
        <v>5</v>
      </c>
      <c r="F46" t="s">
        <v>487</v>
      </c>
      <c r="G46">
        <v>12</v>
      </c>
      <c r="H46" s="25" t="s">
        <v>150</v>
      </c>
      <c r="I46">
        <v>10</v>
      </c>
      <c r="J46" s="35" t="str">
        <f>VLOOKUP(AB46, method!$A$1:$B$15, 2, 0)</f>
        <v>放頭</v>
      </c>
      <c r="K46">
        <v>13</v>
      </c>
      <c r="L46">
        <v>1650</v>
      </c>
      <c r="M46">
        <v>128</v>
      </c>
      <c r="N46">
        <v>1</v>
      </c>
      <c r="O46">
        <v>19</v>
      </c>
      <c r="P46">
        <v>2</v>
      </c>
      <c r="Q46">
        <v>25</v>
      </c>
      <c r="R46" s="31" t="s">
        <v>455</v>
      </c>
      <c r="S46">
        <v>1066</v>
      </c>
      <c r="T46">
        <v>4</v>
      </c>
      <c r="U46" s="32" t="s">
        <v>435</v>
      </c>
      <c r="V46">
        <v>441</v>
      </c>
      <c r="Y46" t="s">
        <v>563</v>
      </c>
      <c r="Z46">
        <v>53</v>
      </c>
      <c r="AA46" s="19" t="s">
        <v>24</v>
      </c>
      <c r="AB46">
        <v>1</v>
      </c>
      <c r="AC46">
        <v>2</v>
      </c>
      <c r="AD46">
        <v>2</v>
      </c>
      <c r="AE46">
        <v>12</v>
      </c>
    </row>
    <row r="47" spans="1:31" hidden="1" x14ac:dyDescent="0.25">
      <c r="A47" s="16" t="s">
        <v>1</v>
      </c>
      <c r="B47" s="18" t="s">
        <v>22</v>
      </c>
      <c r="C47" s="18" t="s">
        <v>2241</v>
      </c>
      <c r="D47">
        <v>40.6</v>
      </c>
      <c r="E47">
        <v>5</v>
      </c>
      <c r="F47" t="s">
        <v>487</v>
      </c>
      <c r="G47" s="34">
        <v>4</v>
      </c>
      <c r="H47" s="23" t="s">
        <v>487</v>
      </c>
      <c r="I47">
        <v>2</v>
      </c>
      <c r="J47" s="35" t="str">
        <f>VLOOKUP(AB47, method!$A$1:$B$15, 2, 0)</f>
        <v>放頭</v>
      </c>
      <c r="K47">
        <v>5.5</v>
      </c>
      <c r="L47">
        <v>1650</v>
      </c>
      <c r="M47">
        <v>125</v>
      </c>
      <c r="N47">
        <v>1</v>
      </c>
      <c r="O47">
        <v>15</v>
      </c>
      <c r="P47">
        <v>1</v>
      </c>
      <c r="Q47">
        <v>25</v>
      </c>
      <c r="R47" s="31" t="s">
        <v>455</v>
      </c>
      <c r="S47">
        <v>1058</v>
      </c>
      <c r="T47">
        <v>4</v>
      </c>
      <c r="U47" s="32" t="s">
        <v>435</v>
      </c>
      <c r="V47">
        <v>349</v>
      </c>
      <c r="Y47">
        <v>3</v>
      </c>
      <c r="Z47">
        <v>53</v>
      </c>
      <c r="AA47" s="19" t="s">
        <v>24</v>
      </c>
      <c r="AB47">
        <v>1</v>
      </c>
      <c r="AC47">
        <v>2</v>
      </c>
      <c r="AD47">
        <v>2</v>
      </c>
      <c r="AE47">
        <v>4</v>
      </c>
    </row>
    <row r="48" spans="1:31" hidden="1" x14ac:dyDescent="0.25">
      <c r="A48" s="16" t="s">
        <v>1</v>
      </c>
      <c r="B48" s="18" t="s">
        <v>22</v>
      </c>
      <c r="C48" s="18" t="s">
        <v>2241</v>
      </c>
      <c r="D48">
        <v>40.229999999999997</v>
      </c>
      <c r="E48">
        <v>5</v>
      </c>
      <c r="F48" t="s">
        <v>487</v>
      </c>
      <c r="G48" s="28">
        <v>2</v>
      </c>
      <c r="H48" s="23" t="s">
        <v>487</v>
      </c>
      <c r="I48">
        <v>6</v>
      </c>
      <c r="J48" s="35" t="str">
        <f>VLOOKUP(AB48, method!$A$1:$B$15, 2, 0)</f>
        <v>放頭</v>
      </c>
      <c r="K48">
        <v>14</v>
      </c>
      <c r="L48">
        <v>1650</v>
      </c>
      <c r="M48">
        <v>125</v>
      </c>
      <c r="N48">
        <v>1</v>
      </c>
      <c r="O48">
        <v>26</v>
      </c>
      <c r="P48">
        <v>12</v>
      </c>
      <c r="Q48">
        <v>24</v>
      </c>
      <c r="R48" s="30" t="s">
        <v>445</v>
      </c>
      <c r="S48">
        <v>1052</v>
      </c>
      <c r="T48">
        <v>4</v>
      </c>
      <c r="U48" s="32" t="s">
        <v>435</v>
      </c>
      <c r="V48">
        <v>293</v>
      </c>
      <c r="Y48" s="12">
        <v>2</v>
      </c>
      <c r="Z48">
        <v>53</v>
      </c>
      <c r="AA48" s="19" t="s">
        <v>24</v>
      </c>
      <c r="AB48">
        <v>1</v>
      </c>
      <c r="AC48">
        <v>1</v>
      </c>
      <c r="AD48">
        <v>1</v>
      </c>
      <c r="AE48">
        <v>2</v>
      </c>
    </row>
    <row r="49" spans="1:31" hidden="1" x14ac:dyDescent="0.25">
      <c r="A49" s="16" t="s">
        <v>1</v>
      </c>
      <c r="B49" s="18" t="s">
        <v>22</v>
      </c>
      <c r="C49" s="18" t="s">
        <v>2241</v>
      </c>
      <c r="D49">
        <v>40.54</v>
      </c>
      <c r="E49">
        <v>5</v>
      </c>
      <c r="F49" t="s">
        <v>487</v>
      </c>
      <c r="G49" s="34">
        <v>4</v>
      </c>
      <c r="H49" s="23" t="s">
        <v>487</v>
      </c>
      <c r="I49">
        <v>3</v>
      </c>
      <c r="J49" s="35" t="str">
        <f>VLOOKUP(AB49, method!$A$1:$B$15, 2, 0)</f>
        <v>放頭</v>
      </c>
      <c r="K49">
        <v>67</v>
      </c>
      <c r="L49">
        <v>1650</v>
      </c>
      <c r="M49">
        <v>128</v>
      </c>
      <c r="N49">
        <v>1</v>
      </c>
      <c r="O49">
        <v>6</v>
      </c>
      <c r="P49">
        <v>11</v>
      </c>
      <c r="Q49">
        <v>24</v>
      </c>
      <c r="R49" s="31" t="s">
        <v>450</v>
      </c>
      <c r="S49">
        <v>1046</v>
      </c>
      <c r="T49">
        <v>4</v>
      </c>
      <c r="U49" s="32" t="s">
        <v>435</v>
      </c>
      <c r="V49">
        <v>160</v>
      </c>
      <c r="Y49" s="12">
        <v>2</v>
      </c>
      <c r="Z49">
        <v>54</v>
      </c>
      <c r="AA49" s="19" t="s">
        <v>24</v>
      </c>
      <c r="AB49">
        <v>1</v>
      </c>
      <c r="AC49">
        <v>1</v>
      </c>
      <c r="AD49">
        <v>1</v>
      </c>
      <c r="AE49">
        <v>4</v>
      </c>
    </row>
    <row r="50" spans="1:31" hidden="1" x14ac:dyDescent="0.25">
      <c r="A50" s="16" t="s">
        <v>1</v>
      </c>
      <c r="B50" s="18" t="s">
        <v>22</v>
      </c>
      <c r="C50" s="18" t="s">
        <v>2241</v>
      </c>
      <c r="D50">
        <v>40.94</v>
      </c>
      <c r="E50">
        <v>5</v>
      </c>
      <c r="F50" t="s">
        <v>487</v>
      </c>
      <c r="G50">
        <v>9</v>
      </c>
      <c r="H50" s="23" t="s">
        <v>487</v>
      </c>
      <c r="I50">
        <v>11</v>
      </c>
      <c r="J50" s="36" t="str">
        <f>VLOOKUP(AB50, method!$A$1:$B$15, 2, 0)</f>
        <v>中後</v>
      </c>
      <c r="K50">
        <v>125</v>
      </c>
      <c r="L50">
        <v>1650</v>
      </c>
      <c r="M50">
        <v>130</v>
      </c>
      <c r="N50">
        <v>1</v>
      </c>
      <c r="O50">
        <v>16</v>
      </c>
      <c r="P50">
        <v>10</v>
      </c>
      <c r="Q50">
        <v>24</v>
      </c>
      <c r="R50" s="31" t="s">
        <v>455</v>
      </c>
      <c r="S50">
        <v>1053</v>
      </c>
      <c r="T50">
        <v>4</v>
      </c>
      <c r="U50" s="32" t="s">
        <v>435</v>
      </c>
      <c r="V50">
        <v>105</v>
      </c>
      <c r="Y50" t="s">
        <v>572</v>
      </c>
      <c r="Z50">
        <v>56</v>
      </c>
      <c r="AA50" s="19" t="s">
        <v>24</v>
      </c>
      <c r="AB50">
        <v>10</v>
      </c>
      <c r="AC50">
        <v>9</v>
      </c>
      <c r="AD50">
        <v>10</v>
      </c>
      <c r="AE50">
        <v>9</v>
      </c>
    </row>
    <row r="51" spans="1:31" hidden="1" x14ac:dyDescent="0.25">
      <c r="A51" s="16" t="s">
        <v>1</v>
      </c>
      <c r="B51" s="18" t="s">
        <v>22</v>
      </c>
      <c r="C51" s="18" t="s">
        <v>2241</v>
      </c>
      <c r="D51">
        <v>36.090000000000003</v>
      </c>
      <c r="E51">
        <v>5</v>
      </c>
      <c r="F51" t="s">
        <v>487</v>
      </c>
      <c r="G51">
        <v>14</v>
      </c>
      <c r="H51" s="23" t="s">
        <v>487</v>
      </c>
      <c r="I51">
        <v>4</v>
      </c>
      <c r="J51" s="37" t="str">
        <f>VLOOKUP(AB51, method!$A$1:$B$15, 2, 0)</f>
        <v>中前</v>
      </c>
      <c r="K51">
        <v>54</v>
      </c>
      <c r="L51">
        <v>1600</v>
      </c>
      <c r="M51">
        <v>132</v>
      </c>
      <c r="N51">
        <v>1</v>
      </c>
      <c r="O51">
        <v>6</v>
      </c>
      <c r="P51">
        <v>7</v>
      </c>
      <c r="Q51">
        <v>24</v>
      </c>
      <c r="R51" t="s">
        <v>429</v>
      </c>
      <c r="S51">
        <v>1076</v>
      </c>
      <c r="T51">
        <v>4</v>
      </c>
      <c r="U51" s="32" t="s">
        <v>446</v>
      </c>
      <c r="V51">
        <v>807</v>
      </c>
      <c r="Y51">
        <v>13</v>
      </c>
      <c r="Z51">
        <v>60</v>
      </c>
      <c r="AA51" s="19" t="s">
        <v>24</v>
      </c>
      <c r="AB51">
        <v>4</v>
      </c>
      <c r="AC51">
        <v>6</v>
      </c>
      <c r="AD51">
        <v>7</v>
      </c>
      <c r="AE51">
        <v>14</v>
      </c>
    </row>
    <row r="52" spans="1:31" hidden="1" x14ac:dyDescent="0.25">
      <c r="A52" s="16" t="s">
        <v>1</v>
      </c>
      <c r="B52" s="18" t="s">
        <v>22</v>
      </c>
      <c r="C52" s="18" t="s">
        <v>2241</v>
      </c>
      <c r="D52">
        <v>40.619999999999997</v>
      </c>
      <c r="E52">
        <v>5</v>
      </c>
      <c r="F52" t="s">
        <v>487</v>
      </c>
      <c r="G52">
        <v>13</v>
      </c>
      <c r="H52" s="20" t="s">
        <v>58</v>
      </c>
      <c r="I52">
        <v>9</v>
      </c>
      <c r="J52" s="35" t="str">
        <f>VLOOKUP(AB52, method!$A$1:$B$15, 2, 0)</f>
        <v>放頭</v>
      </c>
      <c r="K52">
        <v>79</v>
      </c>
      <c r="L52">
        <v>1600</v>
      </c>
      <c r="M52">
        <v>118</v>
      </c>
      <c r="N52">
        <v>1</v>
      </c>
      <c r="O52">
        <v>15</v>
      </c>
      <c r="P52">
        <v>6</v>
      </c>
      <c r="Q52">
        <v>24</v>
      </c>
      <c r="R52" t="s">
        <v>441</v>
      </c>
      <c r="S52">
        <v>1092</v>
      </c>
      <c r="T52">
        <v>3</v>
      </c>
      <c r="U52" s="33" t="s">
        <v>577</v>
      </c>
      <c r="V52">
        <v>761</v>
      </c>
      <c r="Y52" t="s">
        <v>578</v>
      </c>
      <c r="Z52">
        <v>62</v>
      </c>
      <c r="AA52" s="19" t="s">
        <v>24</v>
      </c>
      <c r="AB52">
        <v>2</v>
      </c>
      <c r="AC52">
        <v>3</v>
      </c>
      <c r="AD52">
        <v>11</v>
      </c>
      <c r="AE52">
        <v>13</v>
      </c>
    </row>
    <row r="53" spans="1:31" hidden="1" x14ac:dyDescent="0.25">
      <c r="A53" s="16" t="s">
        <v>1</v>
      </c>
      <c r="B53" s="18" t="s">
        <v>22</v>
      </c>
      <c r="C53" s="18" t="s">
        <v>2241</v>
      </c>
      <c r="D53">
        <v>41.68</v>
      </c>
      <c r="E53">
        <v>5</v>
      </c>
      <c r="F53" t="s">
        <v>487</v>
      </c>
      <c r="G53">
        <v>11</v>
      </c>
      <c r="H53" s="23" t="s">
        <v>487</v>
      </c>
      <c r="I53">
        <v>4</v>
      </c>
      <c r="J53" s="36" t="str">
        <f>VLOOKUP(AB53, method!$A$1:$B$15, 2, 0)</f>
        <v>中後</v>
      </c>
      <c r="K53">
        <v>66</v>
      </c>
      <c r="L53">
        <v>1650</v>
      </c>
      <c r="M53">
        <v>117</v>
      </c>
      <c r="N53">
        <v>1</v>
      </c>
      <c r="O53">
        <v>22</v>
      </c>
      <c r="P53">
        <v>5</v>
      </c>
      <c r="Q53">
        <v>24</v>
      </c>
      <c r="R53" s="42" t="s">
        <v>445</v>
      </c>
      <c r="S53">
        <v>1101</v>
      </c>
      <c r="T53">
        <v>3</v>
      </c>
      <c r="U53" s="32" t="s">
        <v>435</v>
      </c>
      <c r="V53">
        <v>692</v>
      </c>
      <c r="Y53">
        <v>9</v>
      </c>
      <c r="Z53">
        <v>64</v>
      </c>
      <c r="AA53" s="19" t="s">
        <v>24</v>
      </c>
      <c r="AB53">
        <v>9</v>
      </c>
      <c r="AC53">
        <v>10</v>
      </c>
      <c r="AD53">
        <v>11</v>
      </c>
      <c r="AE53">
        <v>11</v>
      </c>
    </row>
    <row r="54" spans="1:31" hidden="1" x14ac:dyDescent="0.25">
      <c r="A54" s="16" t="s">
        <v>1</v>
      </c>
      <c r="B54" s="18" t="s">
        <v>22</v>
      </c>
      <c r="C54" s="18" t="s">
        <v>2241</v>
      </c>
      <c r="D54">
        <v>22.91</v>
      </c>
      <c r="E54">
        <v>5</v>
      </c>
      <c r="F54" t="s">
        <v>487</v>
      </c>
      <c r="G54">
        <v>11</v>
      </c>
      <c r="H54" s="23" t="s">
        <v>487</v>
      </c>
      <c r="I54">
        <v>6</v>
      </c>
      <c r="J54" s="38" t="str">
        <f>VLOOKUP(AB54, method!$A$1:$B$15, 2, 0)</f>
        <v>留後</v>
      </c>
      <c r="K54">
        <v>31</v>
      </c>
      <c r="L54">
        <v>1400</v>
      </c>
      <c r="M54">
        <v>118</v>
      </c>
      <c r="N54">
        <v>1</v>
      </c>
      <c r="O54">
        <v>5</v>
      </c>
      <c r="P54">
        <v>5</v>
      </c>
      <c r="Q54">
        <v>24</v>
      </c>
      <c r="R54" t="s">
        <v>518</v>
      </c>
      <c r="S54">
        <v>1104</v>
      </c>
      <c r="T54">
        <v>3</v>
      </c>
      <c r="U54" s="32" t="s">
        <v>435</v>
      </c>
      <c r="V54">
        <v>646</v>
      </c>
      <c r="Y54" t="s">
        <v>436</v>
      </c>
      <c r="Z54">
        <v>64</v>
      </c>
      <c r="AA54" s="19" t="s">
        <v>24</v>
      </c>
      <c r="AB54">
        <v>11</v>
      </c>
      <c r="AC54">
        <v>11</v>
      </c>
      <c r="AD54">
        <v>10</v>
      </c>
      <c r="AE54">
        <v>11</v>
      </c>
    </row>
    <row r="55" spans="1:31" hidden="1" x14ac:dyDescent="0.25">
      <c r="A55" s="16" t="s">
        <v>1</v>
      </c>
      <c r="B55" s="19" t="s">
        <v>28</v>
      </c>
      <c r="C55" s="19" t="s">
        <v>2242</v>
      </c>
      <c r="D55">
        <v>22.61</v>
      </c>
      <c r="E55">
        <v>11</v>
      </c>
      <c r="F55" t="s">
        <v>29</v>
      </c>
      <c r="G55">
        <v>8</v>
      </c>
      <c r="H55" s="20" t="s">
        <v>19</v>
      </c>
      <c r="I55">
        <v>8</v>
      </c>
      <c r="J55" s="36" t="str">
        <f>VLOOKUP(AB55, method!$A$1:$B$15, 2, 0)</f>
        <v>中後</v>
      </c>
      <c r="K55">
        <v>5.0999999999999996</v>
      </c>
      <c r="L55">
        <v>1400</v>
      </c>
      <c r="M55">
        <v>134</v>
      </c>
      <c r="N55">
        <v>1</v>
      </c>
      <c r="O55">
        <v>1</v>
      </c>
      <c r="P55">
        <v>10</v>
      </c>
      <c r="Q55">
        <v>25</v>
      </c>
      <c r="R55" t="s">
        <v>539</v>
      </c>
      <c r="S55">
        <v>989</v>
      </c>
      <c r="T55">
        <v>5</v>
      </c>
      <c r="U55" s="32" t="s">
        <v>446</v>
      </c>
      <c r="V55">
        <v>56</v>
      </c>
      <c r="Y55">
        <v>6</v>
      </c>
      <c r="Z55">
        <v>39</v>
      </c>
      <c r="AA55" s="20" t="s">
        <v>30</v>
      </c>
      <c r="AB55">
        <v>9</v>
      </c>
      <c r="AC55">
        <v>10</v>
      </c>
      <c r="AD55">
        <v>9</v>
      </c>
      <c r="AE55">
        <v>8</v>
      </c>
    </row>
    <row r="56" spans="1:31" hidden="1" x14ac:dyDescent="0.25">
      <c r="A56" s="16" t="s">
        <v>1</v>
      </c>
      <c r="B56" s="19" t="s">
        <v>28</v>
      </c>
      <c r="C56" s="19" t="s">
        <v>2242</v>
      </c>
      <c r="D56">
        <v>21.89</v>
      </c>
      <c r="E56">
        <v>11</v>
      </c>
      <c r="F56" t="s">
        <v>29</v>
      </c>
      <c r="G56" s="28">
        <v>3</v>
      </c>
      <c r="H56" s="22" t="s">
        <v>588</v>
      </c>
      <c r="I56">
        <v>1</v>
      </c>
      <c r="J56" s="36" t="str">
        <f>VLOOKUP(AB56, method!$A$1:$B$15, 2, 0)</f>
        <v>中後</v>
      </c>
      <c r="K56">
        <v>9.6999999999999993</v>
      </c>
      <c r="L56">
        <v>1400</v>
      </c>
      <c r="M56">
        <v>125</v>
      </c>
      <c r="N56">
        <v>1</v>
      </c>
      <c r="O56">
        <v>14</v>
      </c>
      <c r="P56">
        <v>9</v>
      </c>
      <c r="Q56">
        <v>25</v>
      </c>
      <c r="R56" t="s">
        <v>518</v>
      </c>
      <c r="S56">
        <v>984</v>
      </c>
      <c r="T56">
        <v>5</v>
      </c>
      <c r="U56" s="32" t="s">
        <v>446</v>
      </c>
      <c r="V56">
        <v>19</v>
      </c>
      <c r="Y56" t="s">
        <v>519</v>
      </c>
      <c r="Z56">
        <v>39</v>
      </c>
      <c r="AA56" s="20" t="s">
        <v>30</v>
      </c>
      <c r="AB56">
        <v>8</v>
      </c>
      <c r="AC56">
        <v>8</v>
      </c>
      <c r="AD56">
        <v>7</v>
      </c>
      <c r="AE56">
        <v>3</v>
      </c>
    </row>
    <row r="57" spans="1:31" hidden="1" x14ac:dyDescent="0.25">
      <c r="A57" s="16" t="s">
        <v>1</v>
      </c>
      <c r="B57" s="19" t="s">
        <v>28</v>
      </c>
      <c r="C57" s="19" t="s">
        <v>2242</v>
      </c>
      <c r="D57">
        <v>39.81</v>
      </c>
      <c r="E57">
        <v>11</v>
      </c>
      <c r="F57" t="s">
        <v>29</v>
      </c>
      <c r="G57" s="34">
        <v>4</v>
      </c>
      <c r="H57" s="20" t="s">
        <v>58</v>
      </c>
      <c r="I57">
        <v>3</v>
      </c>
      <c r="J57" s="37" t="str">
        <f>VLOOKUP(AB57, method!$A$1:$B$15, 2, 0)</f>
        <v>中前</v>
      </c>
      <c r="K57">
        <v>5.2</v>
      </c>
      <c r="L57">
        <v>1650</v>
      </c>
      <c r="M57">
        <v>134</v>
      </c>
      <c r="N57">
        <v>1</v>
      </c>
      <c r="O57">
        <v>9</v>
      </c>
      <c r="P57">
        <v>7</v>
      </c>
      <c r="Q57">
        <v>25</v>
      </c>
      <c r="R57" s="31" t="s">
        <v>450</v>
      </c>
      <c r="S57">
        <v>984</v>
      </c>
      <c r="T57">
        <v>5</v>
      </c>
      <c r="U57" s="32" t="s">
        <v>446</v>
      </c>
      <c r="V57">
        <v>820</v>
      </c>
      <c r="Y57" s="12" t="s">
        <v>464</v>
      </c>
      <c r="Z57">
        <v>39</v>
      </c>
      <c r="AA57" s="20" t="s">
        <v>30</v>
      </c>
      <c r="AB57">
        <v>5</v>
      </c>
      <c r="AC57">
        <v>5</v>
      </c>
      <c r="AD57">
        <v>6</v>
      </c>
      <c r="AE57">
        <v>4</v>
      </c>
    </row>
    <row r="58" spans="1:31" hidden="1" x14ac:dyDescent="0.25">
      <c r="A58" s="16" t="s">
        <v>1</v>
      </c>
      <c r="B58" s="19" t="s">
        <v>28</v>
      </c>
      <c r="C58" s="19" t="s">
        <v>2242</v>
      </c>
      <c r="D58">
        <v>40.22</v>
      </c>
      <c r="E58">
        <v>11</v>
      </c>
      <c r="F58" t="s">
        <v>29</v>
      </c>
      <c r="G58" s="28">
        <v>2</v>
      </c>
      <c r="H58" s="17" t="s">
        <v>121</v>
      </c>
      <c r="I58">
        <v>5</v>
      </c>
      <c r="J58" s="37" t="str">
        <f>VLOOKUP(AB58, method!$A$1:$B$15, 2, 0)</f>
        <v>中前</v>
      </c>
      <c r="K58">
        <v>6.9</v>
      </c>
      <c r="L58">
        <v>1650</v>
      </c>
      <c r="M58">
        <v>134</v>
      </c>
      <c r="N58">
        <v>1</v>
      </c>
      <c r="O58">
        <v>11</v>
      </c>
      <c r="P58">
        <v>6</v>
      </c>
      <c r="Q58">
        <v>25</v>
      </c>
      <c r="R58" s="31" t="s">
        <v>455</v>
      </c>
      <c r="S58">
        <v>989</v>
      </c>
      <c r="T58">
        <v>5</v>
      </c>
      <c r="U58" s="32" t="s">
        <v>446</v>
      </c>
      <c r="V58">
        <v>747</v>
      </c>
      <c r="Y58" s="12" t="s">
        <v>591</v>
      </c>
      <c r="Z58">
        <v>38</v>
      </c>
      <c r="AA58" s="20" t="s">
        <v>30</v>
      </c>
      <c r="AB58">
        <v>7</v>
      </c>
      <c r="AC58">
        <v>7</v>
      </c>
      <c r="AD58">
        <v>7</v>
      </c>
      <c r="AE58">
        <v>2</v>
      </c>
    </row>
    <row r="59" spans="1:31" hidden="1" x14ac:dyDescent="0.25">
      <c r="A59" s="16" t="s">
        <v>1</v>
      </c>
      <c r="B59" s="19" t="s">
        <v>28</v>
      </c>
      <c r="C59" s="19" t="s">
        <v>2242</v>
      </c>
      <c r="D59">
        <v>40.4</v>
      </c>
      <c r="E59">
        <v>11</v>
      </c>
      <c r="F59" t="s">
        <v>29</v>
      </c>
      <c r="G59" s="28">
        <v>2</v>
      </c>
      <c r="H59" s="20" t="s">
        <v>58</v>
      </c>
      <c r="I59">
        <v>3</v>
      </c>
      <c r="J59" s="37" t="str">
        <f>VLOOKUP(AB59, method!$A$1:$B$15, 2, 0)</f>
        <v>中前</v>
      </c>
      <c r="K59">
        <v>5.4</v>
      </c>
      <c r="L59">
        <v>1650</v>
      </c>
      <c r="M59">
        <v>133</v>
      </c>
      <c r="N59">
        <v>1</v>
      </c>
      <c r="O59">
        <v>21</v>
      </c>
      <c r="P59">
        <v>5</v>
      </c>
      <c r="Q59">
        <v>25</v>
      </c>
      <c r="R59" s="31" t="s">
        <v>461</v>
      </c>
      <c r="S59">
        <v>988</v>
      </c>
      <c r="T59">
        <v>5</v>
      </c>
      <c r="U59" s="32" t="s">
        <v>446</v>
      </c>
      <c r="V59">
        <v>689</v>
      </c>
      <c r="Y59" s="12">
        <v>2</v>
      </c>
      <c r="Z59">
        <v>38</v>
      </c>
      <c r="AA59" s="20" t="s">
        <v>30</v>
      </c>
      <c r="AB59">
        <v>5</v>
      </c>
      <c r="AC59">
        <v>5</v>
      </c>
      <c r="AD59">
        <v>5</v>
      </c>
      <c r="AE59">
        <v>2</v>
      </c>
    </row>
    <row r="60" spans="1:31" hidden="1" x14ac:dyDescent="0.25">
      <c r="A60" s="16" t="s">
        <v>1</v>
      </c>
      <c r="B60" s="19" t="s">
        <v>28</v>
      </c>
      <c r="C60" s="19" t="s">
        <v>2242</v>
      </c>
      <c r="D60">
        <v>39.79</v>
      </c>
      <c r="E60">
        <v>11</v>
      </c>
      <c r="F60" t="s">
        <v>29</v>
      </c>
      <c r="G60" s="28">
        <v>3</v>
      </c>
      <c r="H60" s="20" t="s">
        <v>58</v>
      </c>
      <c r="I60">
        <v>5</v>
      </c>
      <c r="J60" s="37" t="str">
        <f>VLOOKUP(AB60, method!$A$1:$B$15, 2, 0)</f>
        <v>中前</v>
      </c>
      <c r="K60">
        <v>10</v>
      </c>
      <c r="L60">
        <v>1650</v>
      </c>
      <c r="M60">
        <v>133</v>
      </c>
      <c r="N60">
        <v>1</v>
      </c>
      <c r="O60">
        <v>9</v>
      </c>
      <c r="P60">
        <v>4</v>
      </c>
      <c r="Q60">
        <v>25</v>
      </c>
      <c r="R60" s="31" t="s">
        <v>450</v>
      </c>
      <c r="S60">
        <v>981</v>
      </c>
      <c r="T60">
        <v>5</v>
      </c>
      <c r="U60" s="32" t="s">
        <v>446</v>
      </c>
      <c r="V60">
        <v>572</v>
      </c>
      <c r="Y60" s="12" t="s">
        <v>451</v>
      </c>
      <c r="Z60">
        <v>38</v>
      </c>
      <c r="AA60" s="20" t="s">
        <v>30</v>
      </c>
      <c r="AB60">
        <v>7</v>
      </c>
      <c r="AC60">
        <v>7</v>
      </c>
      <c r="AD60">
        <v>7</v>
      </c>
      <c r="AE60">
        <v>3</v>
      </c>
    </row>
    <row r="61" spans="1:31" hidden="1" x14ac:dyDescent="0.25">
      <c r="A61" s="16" t="s">
        <v>1</v>
      </c>
      <c r="B61" s="19" t="s">
        <v>28</v>
      </c>
      <c r="C61" s="19" t="s">
        <v>2242</v>
      </c>
      <c r="D61">
        <v>39.78</v>
      </c>
      <c r="E61">
        <v>11</v>
      </c>
      <c r="F61" t="s">
        <v>29</v>
      </c>
      <c r="G61" s="28">
        <v>1</v>
      </c>
      <c r="H61" s="20" t="s">
        <v>58</v>
      </c>
      <c r="I61">
        <v>8</v>
      </c>
      <c r="J61" s="36" t="str">
        <f>VLOOKUP(AB61, method!$A$1:$B$15, 2, 0)</f>
        <v>中後</v>
      </c>
      <c r="K61">
        <v>11</v>
      </c>
      <c r="L61">
        <v>1650</v>
      </c>
      <c r="M61">
        <v>128</v>
      </c>
      <c r="N61">
        <v>1</v>
      </c>
      <c r="O61">
        <v>19</v>
      </c>
      <c r="P61">
        <v>3</v>
      </c>
      <c r="Q61">
        <v>25</v>
      </c>
      <c r="R61" s="31" t="s">
        <v>455</v>
      </c>
      <c r="S61">
        <v>979</v>
      </c>
      <c r="T61">
        <v>5</v>
      </c>
      <c r="U61" s="32" t="s">
        <v>446</v>
      </c>
      <c r="V61">
        <v>515</v>
      </c>
      <c r="Y61" s="12" t="s">
        <v>591</v>
      </c>
      <c r="Z61">
        <v>33</v>
      </c>
      <c r="AA61" s="20" t="s">
        <v>30</v>
      </c>
      <c r="AB61">
        <v>9</v>
      </c>
      <c r="AC61">
        <v>10</v>
      </c>
      <c r="AD61">
        <v>10</v>
      </c>
      <c r="AE61">
        <v>1</v>
      </c>
    </row>
    <row r="62" spans="1:31" hidden="1" x14ac:dyDescent="0.25">
      <c r="A62" s="16" t="s">
        <v>1</v>
      </c>
      <c r="B62" s="19" t="s">
        <v>28</v>
      </c>
      <c r="C62" s="19" t="s">
        <v>2242</v>
      </c>
      <c r="D62">
        <v>22.79</v>
      </c>
      <c r="E62">
        <v>11</v>
      </c>
      <c r="F62" t="s">
        <v>29</v>
      </c>
      <c r="G62" s="34">
        <v>4</v>
      </c>
      <c r="H62" s="19" t="s">
        <v>63</v>
      </c>
      <c r="I62">
        <v>12</v>
      </c>
      <c r="J62" s="36" t="str">
        <f>VLOOKUP(AB62, method!$A$1:$B$15, 2, 0)</f>
        <v>中後</v>
      </c>
      <c r="K62">
        <v>12</v>
      </c>
      <c r="L62">
        <v>1400</v>
      </c>
      <c r="M62">
        <v>130</v>
      </c>
      <c r="N62">
        <v>1</v>
      </c>
      <c r="O62">
        <v>9</v>
      </c>
      <c r="P62">
        <v>3</v>
      </c>
      <c r="Q62">
        <v>25</v>
      </c>
      <c r="R62" t="s">
        <v>429</v>
      </c>
      <c r="S62">
        <v>981</v>
      </c>
      <c r="T62">
        <v>5</v>
      </c>
      <c r="U62" s="32" t="s">
        <v>446</v>
      </c>
      <c r="V62">
        <v>485</v>
      </c>
      <c r="Y62" t="s">
        <v>600</v>
      </c>
      <c r="Z62">
        <v>35</v>
      </c>
      <c r="AA62" s="20" t="s">
        <v>30</v>
      </c>
      <c r="AB62">
        <v>10</v>
      </c>
      <c r="AC62">
        <v>9</v>
      </c>
      <c r="AD62">
        <v>8</v>
      </c>
      <c r="AE62">
        <v>4</v>
      </c>
    </row>
    <row r="63" spans="1:31" hidden="1" x14ac:dyDescent="0.25">
      <c r="A63" s="16" t="s">
        <v>1</v>
      </c>
      <c r="B63" s="19" t="s">
        <v>28</v>
      </c>
      <c r="C63" s="19" t="s">
        <v>2242</v>
      </c>
      <c r="D63">
        <v>23.21</v>
      </c>
      <c r="E63">
        <v>11</v>
      </c>
      <c r="F63" t="s">
        <v>29</v>
      </c>
      <c r="G63" s="34">
        <v>4</v>
      </c>
      <c r="H63" s="19" t="s">
        <v>63</v>
      </c>
      <c r="I63">
        <v>12</v>
      </c>
      <c r="J63" s="38" t="str">
        <f>VLOOKUP(AB63, method!$A$1:$B$15, 2, 0)</f>
        <v>留後</v>
      </c>
      <c r="K63">
        <v>52</v>
      </c>
      <c r="L63">
        <v>1400</v>
      </c>
      <c r="M63">
        <v>132</v>
      </c>
      <c r="N63">
        <v>1</v>
      </c>
      <c r="O63">
        <v>26</v>
      </c>
      <c r="P63">
        <v>1</v>
      </c>
      <c r="Q63">
        <v>25</v>
      </c>
      <c r="R63" t="s">
        <v>539</v>
      </c>
      <c r="S63">
        <v>984</v>
      </c>
      <c r="T63">
        <v>5</v>
      </c>
      <c r="U63" s="32" t="s">
        <v>435</v>
      </c>
      <c r="V63">
        <v>377</v>
      </c>
      <c r="Y63" t="s">
        <v>519</v>
      </c>
      <c r="Z63">
        <v>37</v>
      </c>
      <c r="AA63" s="20" t="s">
        <v>30</v>
      </c>
      <c r="AB63">
        <v>11</v>
      </c>
      <c r="AC63">
        <v>12</v>
      </c>
      <c r="AD63">
        <v>14</v>
      </c>
      <c r="AE63">
        <v>4</v>
      </c>
    </row>
    <row r="64" spans="1:31" hidden="1" x14ac:dyDescent="0.25">
      <c r="A64" s="16" t="s">
        <v>1</v>
      </c>
      <c r="B64" s="19" t="s">
        <v>28</v>
      </c>
      <c r="C64" s="19" t="s">
        <v>2242</v>
      </c>
      <c r="D64">
        <v>40.479999999999997</v>
      </c>
      <c r="E64">
        <v>11</v>
      </c>
      <c r="F64" t="s">
        <v>29</v>
      </c>
      <c r="G64">
        <v>10</v>
      </c>
      <c r="H64" s="20" t="s">
        <v>58</v>
      </c>
      <c r="I64">
        <v>7</v>
      </c>
      <c r="J64" s="37" t="str">
        <f>VLOOKUP(AB64, method!$A$1:$B$15, 2, 0)</f>
        <v>中前</v>
      </c>
      <c r="K64">
        <v>5.4</v>
      </c>
      <c r="L64">
        <v>1650</v>
      </c>
      <c r="M64">
        <v>115</v>
      </c>
      <c r="N64">
        <v>1</v>
      </c>
      <c r="O64">
        <v>26</v>
      </c>
      <c r="P64">
        <v>12</v>
      </c>
      <c r="Q64">
        <v>24</v>
      </c>
      <c r="R64" s="42" t="s">
        <v>445</v>
      </c>
      <c r="S64">
        <v>978</v>
      </c>
      <c r="T64">
        <v>4</v>
      </c>
      <c r="U64" s="32" t="s">
        <v>435</v>
      </c>
      <c r="V64">
        <v>291</v>
      </c>
      <c r="Y64" t="s">
        <v>447</v>
      </c>
      <c r="Z64">
        <v>40</v>
      </c>
      <c r="AA64" s="20" t="s">
        <v>30</v>
      </c>
      <c r="AB64">
        <v>4</v>
      </c>
      <c r="AC64">
        <v>4</v>
      </c>
      <c r="AD64">
        <v>4</v>
      </c>
      <c r="AE64">
        <v>10</v>
      </c>
    </row>
    <row r="65" spans="1:32" hidden="1" x14ac:dyDescent="0.25">
      <c r="A65" s="16" t="s">
        <v>1</v>
      </c>
      <c r="B65" s="19" t="s">
        <v>28</v>
      </c>
      <c r="C65" s="19" t="s">
        <v>2242</v>
      </c>
      <c r="D65">
        <v>35.46</v>
      </c>
      <c r="E65">
        <v>11</v>
      </c>
      <c r="F65" t="s">
        <v>29</v>
      </c>
      <c r="G65">
        <v>12</v>
      </c>
      <c r="H65" s="19" t="s">
        <v>63</v>
      </c>
      <c r="I65">
        <v>9</v>
      </c>
      <c r="J65" s="38" t="str">
        <f>VLOOKUP(AB65, method!$A$1:$B$15, 2, 0)</f>
        <v>留後</v>
      </c>
      <c r="K65">
        <v>46</v>
      </c>
      <c r="L65">
        <v>1600</v>
      </c>
      <c r="M65">
        <v>118</v>
      </c>
      <c r="N65">
        <v>1</v>
      </c>
      <c r="O65">
        <v>15</v>
      </c>
      <c r="P65">
        <v>12</v>
      </c>
      <c r="Q65">
        <v>24</v>
      </c>
      <c r="R65" t="s">
        <v>441</v>
      </c>
      <c r="S65">
        <v>980</v>
      </c>
      <c r="T65">
        <v>4</v>
      </c>
      <c r="U65" s="32" t="s">
        <v>435</v>
      </c>
      <c r="V65">
        <v>263</v>
      </c>
      <c r="Y65">
        <v>6</v>
      </c>
      <c r="Z65">
        <v>42</v>
      </c>
      <c r="AA65" s="20" t="s">
        <v>30</v>
      </c>
      <c r="AB65">
        <v>12</v>
      </c>
      <c r="AC65">
        <v>13</v>
      </c>
      <c r="AD65">
        <v>12</v>
      </c>
      <c r="AE65">
        <v>12</v>
      </c>
    </row>
    <row r="66" spans="1:32" hidden="1" x14ac:dyDescent="0.25">
      <c r="A66" s="16" t="s">
        <v>1</v>
      </c>
      <c r="B66" s="19" t="s">
        <v>28</v>
      </c>
      <c r="C66" s="19" t="s">
        <v>2242</v>
      </c>
      <c r="D66">
        <v>40.26</v>
      </c>
      <c r="E66">
        <v>11</v>
      </c>
      <c r="F66" t="s">
        <v>29</v>
      </c>
      <c r="G66">
        <v>6</v>
      </c>
      <c r="H66" s="19" t="s">
        <v>101</v>
      </c>
      <c r="I66">
        <v>4</v>
      </c>
      <c r="J66" s="36" t="str">
        <f>VLOOKUP(AB66, method!$A$1:$B$15, 2, 0)</f>
        <v>中後</v>
      </c>
      <c r="K66">
        <v>13</v>
      </c>
      <c r="L66">
        <v>1650</v>
      </c>
      <c r="M66">
        <v>121</v>
      </c>
      <c r="N66">
        <v>1</v>
      </c>
      <c r="O66">
        <v>20</v>
      </c>
      <c r="P66">
        <v>11</v>
      </c>
      <c r="Q66">
        <v>24</v>
      </c>
      <c r="R66" s="31" t="s">
        <v>461</v>
      </c>
      <c r="S66">
        <v>979</v>
      </c>
      <c r="T66">
        <v>4</v>
      </c>
      <c r="U66" s="33" t="s">
        <v>499</v>
      </c>
      <c r="V66">
        <v>194</v>
      </c>
      <c r="Y66" t="s">
        <v>541</v>
      </c>
      <c r="Z66">
        <v>44</v>
      </c>
      <c r="AA66" s="20" t="s">
        <v>30</v>
      </c>
      <c r="AB66">
        <v>9</v>
      </c>
      <c r="AC66">
        <v>9</v>
      </c>
      <c r="AD66">
        <v>8</v>
      </c>
      <c r="AE66">
        <v>6</v>
      </c>
    </row>
    <row r="67" spans="1:32" hidden="1" x14ac:dyDescent="0.25">
      <c r="A67" s="16" t="s">
        <v>1</v>
      </c>
      <c r="B67" s="19" t="s">
        <v>28</v>
      </c>
      <c r="C67" s="19" t="s">
        <v>2242</v>
      </c>
      <c r="D67">
        <v>22.38</v>
      </c>
      <c r="E67">
        <v>11</v>
      </c>
      <c r="F67" t="s">
        <v>29</v>
      </c>
      <c r="G67">
        <v>8</v>
      </c>
      <c r="H67" s="26" t="s">
        <v>389</v>
      </c>
      <c r="I67">
        <v>7</v>
      </c>
      <c r="J67" s="38" t="str">
        <f>VLOOKUP(AB67, method!$A$1:$B$15, 2, 0)</f>
        <v>留後</v>
      </c>
      <c r="K67">
        <v>197</v>
      </c>
      <c r="L67">
        <v>1400</v>
      </c>
      <c r="M67">
        <v>122</v>
      </c>
      <c r="N67">
        <v>1</v>
      </c>
      <c r="O67">
        <v>3</v>
      </c>
      <c r="P67">
        <v>11</v>
      </c>
      <c r="Q67">
        <v>24</v>
      </c>
      <c r="R67" t="s">
        <v>441</v>
      </c>
      <c r="S67">
        <v>985</v>
      </c>
      <c r="T67">
        <v>4</v>
      </c>
      <c r="U67" s="32" t="s">
        <v>446</v>
      </c>
      <c r="V67">
        <v>151</v>
      </c>
      <c r="Y67">
        <v>4</v>
      </c>
      <c r="Z67">
        <v>46</v>
      </c>
      <c r="AA67" s="20" t="s">
        <v>30</v>
      </c>
      <c r="AB67">
        <v>13</v>
      </c>
      <c r="AC67">
        <v>14</v>
      </c>
      <c r="AD67">
        <v>12</v>
      </c>
      <c r="AE67">
        <v>8</v>
      </c>
    </row>
    <row r="68" spans="1:32" hidden="1" x14ac:dyDescent="0.25">
      <c r="A68" s="16" t="s">
        <v>1</v>
      </c>
      <c r="B68" s="19" t="s">
        <v>28</v>
      </c>
      <c r="C68" s="19" t="s">
        <v>2242</v>
      </c>
      <c r="D68">
        <v>23</v>
      </c>
      <c r="E68">
        <v>11</v>
      </c>
      <c r="F68" t="s">
        <v>29</v>
      </c>
      <c r="G68">
        <v>11</v>
      </c>
      <c r="H68" s="19" t="s">
        <v>101</v>
      </c>
      <c r="I68">
        <v>10</v>
      </c>
      <c r="J68" s="36" t="str">
        <f>VLOOKUP(AB68, method!$A$1:$B$15, 2, 0)</f>
        <v>中後</v>
      </c>
      <c r="K68">
        <v>100</v>
      </c>
      <c r="L68">
        <v>1400</v>
      </c>
      <c r="M68">
        <v>126</v>
      </c>
      <c r="N68">
        <v>1</v>
      </c>
      <c r="O68">
        <v>14</v>
      </c>
      <c r="P68">
        <v>7</v>
      </c>
      <c r="Q68">
        <v>24</v>
      </c>
      <c r="R68" t="s">
        <v>434</v>
      </c>
      <c r="S68">
        <v>969</v>
      </c>
      <c r="T68">
        <v>4</v>
      </c>
      <c r="U68" s="32" t="s">
        <v>435</v>
      </c>
      <c r="V68">
        <v>827</v>
      </c>
      <c r="Y68" t="s">
        <v>442</v>
      </c>
      <c r="Z68">
        <v>50</v>
      </c>
      <c r="AA68" s="20" t="s">
        <v>30</v>
      </c>
      <c r="AB68">
        <v>8</v>
      </c>
      <c r="AC68">
        <v>8</v>
      </c>
      <c r="AD68">
        <v>7</v>
      </c>
      <c r="AE68">
        <v>11</v>
      </c>
    </row>
    <row r="69" spans="1:32" hidden="1" x14ac:dyDescent="0.25">
      <c r="A69" s="16" t="s">
        <v>1</v>
      </c>
      <c r="B69" s="19" t="s">
        <v>28</v>
      </c>
      <c r="C69" s="19" t="s">
        <v>2242</v>
      </c>
      <c r="D69">
        <v>23.15</v>
      </c>
      <c r="E69">
        <v>11</v>
      </c>
      <c r="F69" t="s">
        <v>29</v>
      </c>
      <c r="G69">
        <v>10</v>
      </c>
      <c r="H69" s="19" t="s">
        <v>101</v>
      </c>
      <c r="I69">
        <v>9</v>
      </c>
      <c r="J69" s="38" t="str">
        <f>VLOOKUP(AB69, method!$A$1:$B$15, 2, 0)</f>
        <v>留後</v>
      </c>
      <c r="K69">
        <v>112</v>
      </c>
      <c r="L69">
        <v>1400</v>
      </c>
      <c r="M69">
        <v>127</v>
      </c>
      <c r="N69">
        <v>1</v>
      </c>
      <c r="O69">
        <v>23</v>
      </c>
      <c r="P69">
        <v>6</v>
      </c>
      <c r="Q69">
        <v>24</v>
      </c>
      <c r="R69" t="s">
        <v>434</v>
      </c>
      <c r="S69">
        <v>970</v>
      </c>
      <c r="T69">
        <v>4</v>
      </c>
      <c r="U69" s="32" t="s">
        <v>446</v>
      </c>
      <c r="V69">
        <v>766</v>
      </c>
      <c r="Y69" t="s">
        <v>613</v>
      </c>
      <c r="Z69">
        <v>52</v>
      </c>
      <c r="AA69" s="20" t="s">
        <v>30</v>
      </c>
      <c r="AB69">
        <v>11</v>
      </c>
      <c r="AC69">
        <v>13</v>
      </c>
      <c r="AD69">
        <v>12</v>
      </c>
      <c r="AE69">
        <v>10</v>
      </c>
    </row>
    <row r="70" spans="1:32" hidden="1" x14ac:dyDescent="0.25">
      <c r="A70" s="16" t="s">
        <v>1</v>
      </c>
      <c r="B70" s="19" t="s">
        <v>28</v>
      </c>
      <c r="C70" s="19" t="s">
        <v>2242</v>
      </c>
      <c r="D70">
        <v>22.59</v>
      </c>
      <c r="E70">
        <v>11</v>
      </c>
      <c r="F70" t="s">
        <v>29</v>
      </c>
      <c r="G70">
        <v>12</v>
      </c>
      <c r="H70" s="19" t="s">
        <v>101</v>
      </c>
      <c r="I70">
        <v>1</v>
      </c>
      <c r="J70" s="36" t="str">
        <f>VLOOKUP(AB70, method!$A$1:$B$15, 2, 0)</f>
        <v>中後</v>
      </c>
      <c r="K70">
        <v>21</v>
      </c>
      <c r="L70">
        <v>1400</v>
      </c>
      <c r="M70">
        <v>128</v>
      </c>
      <c r="N70">
        <v>1</v>
      </c>
      <c r="O70">
        <v>5</v>
      </c>
      <c r="P70">
        <v>5</v>
      </c>
      <c r="Q70">
        <v>24</v>
      </c>
      <c r="R70" t="s">
        <v>518</v>
      </c>
      <c r="S70">
        <v>966</v>
      </c>
      <c r="T70">
        <v>4</v>
      </c>
      <c r="U70" s="32" t="s">
        <v>435</v>
      </c>
      <c r="V70">
        <v>642</v>
      </c>
      <c r="Y70">
        <v>6</v>
      </c>
      <c r="Z70">
        <v>54</v>
      </c>
      <c r="AA70" s="20" t="s">
        <v>30</v>
      </c>
      <c r="AB70">
        <v>9</v>
      </c>
      <c r="AC70">
        <v>8</v>
      </c>
      <c r="AD70">
        <v>7</v>
      </c>
      <c r="AE70">
        <v>12</v>
      </c>
    </row>
    <row r="71" spans="1:32" hidden="1" x14ac:dyDescent="0.25">
      <c r="A71" s="16" t="s">
        <v>1</v>
      </c>
      <c r="B71" s="19" t="s">
        <v>28</v>
      </c>
      <c r="C71" s="19" t="s">
        <v>2242</v>
      </c>
      <c r="D71">
        <v>41.24</v>
      </c>
      <c r="E71">
        <v>11</v>
      </c>
      <c r="F71" t="s">
        <v>29</v>
      </c>
      <c r="G71">
        <v>6</v>
      </c>
      <c r="H71" s="19" t="s">
        <v>101</v>
      </c>
      <c r="I71">
        <v>1</v>
      </c>
      <c r="J71" s="35" t="str">
        <f>VLOOKUP(AB71, method!$A$1:$B$15, 2, 0)</f>
        <v>放頭</v>
      </c>
      <c r="K71">
        <v>12</v>
      </c>
      <c r="L71">
        <v>1650</v>
      </c>
      <c r="M71">
        <v>131</v>
      </c>
      <c r="N71">
        <v>1</v>
      </c>
      <c r="O71">
        <v>10</v>
      </c>
      <c r="P71">
        <v>4</v>
      </c>
      <c r="Q71">
        <v>24</v>
      </c>
      <c r="R71" s="31" t="s">
        <v>455</v>
      </c>
      <c r="S71">
        <v>974</v>
      </c>
      <c r="T71">
        <v>4</v>
      </c>
      <c r="U71" s="32" t="s">
        <v>435</v>
      </c>
      <c r="V71">
        <v>573</v>
      </c>
      <c r="Y71" t="s">
        <v>459</v>
      </c>
      <c r="Z71">
        <v>56</v>
      </c>
      <c r="AA71" s="20" t="s">
        <v>30</v>
      </c>
      <c r="AB71">
        <v>3</v>
      </c>
      <c r="AC71">
        <v>3</v>
      </c>
      <c r="AD71">
        <v>3</v>
      </c>
      <c r="AE71">
        <v>6</v>
      </c>
    </row>
    <row r="72" spans="1:32" hidden="1" x14ac:dyDescent="0.25">
      <c r="A72" s="16" t="s">
        <v>1</v>
      </c>
      <c r="B72" s="19" t="s">
        <v>28</v>
      </c>
      <c r="C72" s="19" t="s">
        <v>2242</v>
      </c>
      <c r="D72">
        <v>41.56</v>
      </c>
      <c r="E72">
        <v>11</v>
      </c>
      <c r="F72" t="s">
        <v>29</v>
      </c>
      <c r="G72">
        <v>8</v>
      </c>
      <c r="H72" s="19" t="s">
        <v>101</v>
      </c>
      <c r="I72">
        <v>11</v>
      </c>
      <c r="J72" s="38" t="str">
        <f>VLOOKUP(AB72, method!$A$1:$B$15, 2, 0)</f>
        <v>留後</v>
      </c>
      <c r="K72">
        <v>18</v>
      </c>
      <c r="L72">
        <v>1650</v>
      </c>
      <c r="M72">
        <v>133</v>
      </c>
      <c r="N72">
        <v>1</v>
      </c>
      <c r="O72">
        <v>27</v>
      </c>
      <c r="P72">
        <v>3</v>
      </c>
      <c r="Q72">
        <v>24</v>
      </c>
      <c r="R72" s="31" t="s">
        <v>450</v>
      </c>
      <c r="S72">
        <v>976</v>
      </c>
      <c r="T72">
        <v>4</v>
      </c>
      <c r="U72" s="32" t="s">
        <v>435</v>
      </c>
      <c r="V72">
        <v>532</v>
      </c>
      <c r="Y72" s="12" t="s">
        <v>456</v>
      </c>
      <c r="Z72">
        <v>58</v>
      </c>
      <c r="AA72" s="20" t="s">
        <v>30</v>
      </c>
      <c r="AB72">
        <v>12</v>
      </c>
      <c r="AC72">
        <v>11</v>
      </c>
      <c r="AD72">
        <v>12</v>
      </c>
      <c r="AE72">
        <v>8</v>
      </c>
    </row>
    <row r="73" spans="1:32" hidden="1" x14ac:dyDescent="0.25">
      <c r="A73" s="16" t="s">
        <v>1</v>
      </c>
      <c r="B73" s="19" t="s">
        <v>28</v>
      </c>
      <c r="C73" s="19" t="s">
        <v>2242</v>
      </c>
      <c r="D73">
        <v>23</v>
      </c>
      <c r="E73">
        <v>11</v>
      </c>
      <c r="F73" t="s">
        <v>29</v>
      </c>
      <c r="G73">
        <v>7</v>
      </c>
      <c r="H73" s="19" t="s">
        <v>101</v>
      </c>
      <c r="I73">
        <v>14</v>
      </c>
      <c r="J73" s="38" t="str">
        <f>VLOOKUP(AB73, method!$A$1:$B$15, 2, 0)</f>
        <v>留後</v>
      </c>
      <c r="K73">
        <v>65</v>
      </c>
      <c r="L73">
        <v>1400</v>
      </c>
      <c r="M73">
        <v>118</v>
      </c>
      <c r="N73">
        <v>1</v>
      </c>
      <c r="O73">
        <v>3</v>
      </c>
      <c r="P73">
        <v>3</v>
      </c>
      <c r="Q73">
        <v>24</v>
      </c>
      <c r="R73" t="s">
        <v>506</v>
      </c>
      <c r="S73">
        <v>972</v>
      </c>
      <c r="T73">
        <v>3</v>
      </c>
      <c r="U73" s="32" t="s">
        <v>435</v>
      </c>
      <c r="V73">
        <v>474</v>
      </c>
      <c r="Y73">
        <v>5</v>
      </c>
      <c r="Z73">
        <v>60</v>
      </c>
      <c r="AA73" s="20" t="s">
        <v>30</v>
      </c>
      <c r="AB73">
        <v>14</v>
      </c>
      <c r="AC73">
        <v>14</v>
      </c>
      <c r="AD73">
        <v>14</v>
      </c>
      <c r="AE73">
        <v>7</v>
      </c>
    </row>
    <row r="74" spans="1:32" hidden="1" x14ac:dyDescent="0.25">
      <c r="A74" s="16" t="s">
        <v>1</v>
      </c>
      <c r="B74" s="19" t="s">
        <v>28</v>
      </c>
      <c r="C74" s="19" t="s">
        <v>2242</v>
      </c>
      <c r="D74">
        <v>36.47</v>
      </c>
      <c r="E74">
        <v>11</v>
      </c>
      <c r="F74" t="s">
        <v>29</v>
      </c>
      <c r="G74">
        <v>11</v>
      </c>
      <c r="H74" s="23" t="s">
        <v>622</v>
      </c>
      <c r="I74">
        <v>1</v>
      </c>
      <c r="J74" s="37" t="str">
        <f>VLOOKUP(AB74, method!$A$1:$B$15, 2, 0)</f>
        <v>中前</v>
      </c>
      <c r="K74">
        <v>145</v>
      </c>
      <c r="L74">
        <v>1600</v>
      </c>
      <c r="M74">
        <v>113</v>
      </c>
      <c r="N74">
        <v>1</v>
      </c>
      <c r="O74">
        <v>13</v>
      </c>
      <c r="P74">
        <v>1</v>
      </c>
      <c r="Q74">
        <v>24</v>
      </c>
      <c r="R74" t="s">
        <v>441</v>
      </c>
      <c r="S74">
        <v>983</v>
      </c>
      <c r="T74" t="s">
        <v>510</v>
      </c>
      <c r="U74" s="32" t="s">
        <v>435</v>
      </c>
      <c r="V74">
        <v>341</v>
      </c>
      <c r="Y74" t="s">
        <v>511</v>
      </c>
      <c r="Z74">
        <v>62</v>
      </c>
      <c r="AA74" s="20" t="s">
        <v>30</v>
      </c>
      <c r="AB74">
        <v>6</v>
      </c>
      <c r="AC74">
        <v>5</v>
      </c>
      <c r="AD74">
        <v>6</v>
      </c>
      <c r="AE74">
        <v>11</v>
      </c>
    </row>
    <row r="75" spans="1:32" hidden="1" x14ac:dyDescent="0.25">
      <c r="A75" s="16" t="s">
        <v>1</v>
      </c>
      <c r="B75" s="19" t="s">
        <v>28</v>
      </c>
      <c r="C75" s="19" t="s">
        <v>2242</v>
      </c>
      <c r="D75">
        <v>10.029999999999999</v>
      </c>
      <c r="E75">
        <v>11</v>
      </c>
      <c r="F75" t="s">
        <v>29</v>
      </c>
      <c r="G75">
        <v>9</v>
      </c>
      <c r="H75" s="19" t="s">
        <v>101</v>
      </c>
      <c r="I75">
        <v>8</v>
      </c>
      <c r="J75" s="38" t="str">
        <f>VLOOKUP(AB75, method!$A$1:$B$15, 2, 0)</f>
        <v>留後</v>
      </c>
      <c r="K75">
        <v>186</v>
      </c>
      <c r="L75">
        <v>1200</v>
      </c>
      <c r="M75">
        <v>122</v>
      </c>
      <c r="N75">
        <v>1</v>
      </c>
      <c r="O75">
        <v>26</v>
      </c>
      <c r="P75">
        <v>12</v>
      </c>
      <c r="Q75">
        <v>23</v>
      </c>
      <c r="R75" t="s">
        <v>441</v>
      </c>
      <c r="S75">
        <v>984</v>
      </c>
      <c r="T75">
        <v>3</v>
      </c>
      <c r="U75" s="32" t="s">
        <v>435</v>
      </c>
      <c r="V75">
        <v>286</v>
      </c>
      <c r="Y75" t="s">
        <v>624</v>
      </c>
      <c r="Z75">
        <v>64</v>
      </c>
      <c r="AA75" s="20" t="s">
        <v>30</v>
      </c>
      <c r="AB75">
        <v>11</v>
      </c>
      <c r="AC75">
        <v>11</v>
      </c>
      <c r="AD75">
        <v>9</v>
      </c>
    </row>
    <row r="76" spans="1:32" hidden="1" x14ac:dyDescent="0.25">
      <c r="A76" s="16" t="s">
        <v>1</v>
      </c>
      <c r="B76" s="19" t="s">
        <v>28</v>
      </c>
      <c r="C76" s="19" t="s">
        <v>2242</v>
      </c>
      <c r="D76">
        <v>10.199999999999999</v>
      </c>
      <c r="E76">
        <v>11</v>
      </c>
      <c r="F76" t="s">
        <v>29</v>
      </c>
      <c r="G76">
        <v>11</v>
      </c>
      <c r="H76" s="27" t="s">
        <v>93</v>
      </c>
      <c r="I76">
        <v>12</v>
      </c>
      <c r="J76" s="38" t="str">
        <f>VLOOKUP(AB76, method!$A$1:$B$15, 2, 0)</f>
        <v>留後</v>
      </c>
      <c r="K76">
        <v>211</v>
      </c>
      <c r="L76">
        <v>1200</v>
      </c>
      <c r="M76">
        <v>125</v>
      </c>
      <c r="N76">
        <v>1</v>
      </c>
      <c r="O76">
        <v>10</v>
      </c>
      <c r="P76">
        <v>12</v>
      </c>
      <c r="Q76">
        <v>23</v>
      </c>
      <c r="R76" t="s">
        <v>434</v>
      </c>
      <c r="S76">
        <v>986</v>
      </c>
      <c r="T76">
        <v>3</v>
      </c>
      <c r="U76" s="32" t="s">
        <v>435</v>
      </c>
      <c r="V76">
        <v>240</v>
      </c>
      <c r="Y76">
        <v>7</v>
      </c>
      <c r="Z76">
        <v>66</v>
      </c>
      <c r="AA76" s="20" t="s">
        <v>30</v>
      </c>
      <c r="AB76">
        <v>13</v>
      </c>
      <c r="AC76">
        <v>14</v>
      </c>
      <c r="AD76">
        <v>11</v>
      </c>
    </row>
    <row r="77" spans="1:32" hidden="1" x14ac:dyDescent="0.25">
      <c r="A77" s="16" t="s">
        <v>1</v>
      </c>
      <c r="B77" s="19" t="s">
        <v>28</v>
      </c>
      <c r="C77" s="19" t="s">
        <v>2242</v>
      </c>
      <c r="D77">
        <v>10.43</v>
      </c>
      <c r="E77">
        <v>11</v>
      </c>
      <c r="F77" t="s">
        <v>29</v>
      </c>
      <c r="G77">
        <v>8</v>
      </c>
      <c r="H77" s="27" t="s">
        <v>93</v>
      </c>
      <c r="I77">
        <v>7</v>
      </c>
      <c r="J77" s="38" t="str">
        <f>VLOOKUP(AB77, method!$A$1:$B$15, 2, 0)</f>
        <v>留後</v>
      </c>
      <c r="K77">
        <v>184</v>
      </c>
      <c r="L77">
        <v>1200</v>
      </c>
      <c r="M77">
        <v>127</v>
      </c>
      <c r="N77">
        <v>1</v>
      </c>
      <c r="O77">
        <v>15</v>
      </c>
      <c r="P77">
        <v>11</v>
      </c>
      <c r="Q77">
        <v>23</v>
      </c>
      <c r="R77" s="31" t="s">
        <v>455</v>
      </c>
      <c r="S77">
        <v>987</v>
      </c>
      <c r="T77">
        <v>3</v>
      </c>
      <c r="U77" s="32" t="s">
        <v>435</v>
      </c>
      <c r="V77">
        <v>174</v>
      </c>
      <c r="Y77" t="s">
        <v>629</v>
      </c>
      <c r="Z77">
        <v>68</v>
      </c>
      <c r="AA77" s="20" t="s">
        <v>30</v>
      </c>
      <c r="AB77">
        <v>12</v>
      </c>
      <c r="AC77">
        <v>12</v>
      </c>
      <c r="AD77">
        <v>8</v>
      </c>
    </row>
    <row r="78" spans="1:32" hidden="1" x14ac:dyDescent="0.25">
      <c r="A78" s="16" t="s">
        <v>1</v>
      </c>
      <c r="B78" s="19" t="s">
        <v>28</v>
      </c>
      <c r="C78" s="19" t="s">
        <v>2242</v>
      </c>
      <c r="D78">
        <v>11.89</v>
      </c>
      <c r="E78">
        <v>11</v>
      </c>
      <c r="F78" t="s">
        <v>29</v>
      </c>
      <c r="G78">
        <v>9</v>
      </c>
      <c r="H78" s="27" t="s">
        <v>93</v>
      </c>
      <c r="I78">
        <v>9</v>
      </c>
      <c r="J78" s="36" t="str">
        <f>VLOOKUP(AB78, method!$A$1:$B$15, 2, 0)</f>
        <v>中後</v>
      </c>
      <c r="K78">
        <v>99</v>
      </c>
      <c r="L78">
        <v>1200</v>
      </c>
      <c r="M78">
        <v>125</v>
      </c>
      <c r="N78">
        <v>1</v>
      </c>
      <c r="O78">
        <v>18</v>
      </c>
      <c r="P78">
        <v>10</v>
      </c>
      <c r="Q78">
        <v>23</v>
      </c>
      <c r="R78" s="31" t="s">
        <v>455</v>
      </c>
      <c r="S78">
        <v>1002</v>
      </c>
      <c r="T78">
        <v>3</v>
      </c>
      <c r="U78" s="33" t="s">
        <v>430</v>
      </c>
      <c r="V78">
        <v>100</v>
      </c>
      <c r="Y78" t="s">
        <v>492</v>
      </c>
      <c r="Z78">
        <v>70</v>
      </c>
      <c r="AA78" s="20" t="s">
        <v>30</v>
      </c>
      <c r="AB78">
        <v>9</v>
      </c>
      <c r="AC78">
        <v>10</v>
      </c>
      <c r="AD78">
        <v>9</v>
      </c>
    </row>
    <row r="79" spans="1:32" hidden="1" x14ac:dyDescent="0.25">
      <c r="A79" s="16" t="s">
        <v>1</v>
      </c>
      <c r="B79" s="19" t="s">
        <v>28</v>
      </c>
      <c r="C79" s="19" t="s">
        <v>2242</v>
      </c>
      <c r="D79">
        <v>10.62</v>
      </c>
      <c r="E79">
        <v>11</v>
      </c>
      <c r="F79" t="s">
        <v>29</v>
      </c>
      <c r="G79">
        <v>9</v>
      </c>
      <c r="H79" s="27" t="s">
        <v>93</v>
      </c>
      <c r="I79">
        <v>6</v>
      </c>
      <c r="J79" s="36" t="str">
        <f>VLOOKUP(AB79, method!$A$1:$B$15, 2, 0)</f>
        <v>中後</v>
      </c>
      <c r="K79">
        <v>55</v>
      </c>
      <c r="L79">
        <v>1200</v>
      </c>
      <c r="M79">
        <v>128</v>
      </c>
      <c r="N79">
        <v>1</v>
      </c>
      <c r="O79">
        <v>1</v>
      </c>
      <c r="P79">
        <v>10</v>
      </c>
      <c r="Q79">
        <v>23</v>
      </c>
      <c r="R79" t="s">
        <v>441</v>
      </c>
      <c r="S79">
        <v>994</v>
      </c>
      <c r="T79">
        <v>3</v>
      </c>
      <c r="U79" s="32" t="s">
        <v>435</v>
      </c>
      <c r="V79">
        <v>58</v>
      </c>
      <c r="Y79" t="s">
        <v>634</v>
      </c>
      <c r="Z79">
        <v>70</v>
      </c>
      <c r="AA79" s="20" t="s">
        <v>30</v>
      </c>
      <c r="AB79">
        <v>9</v>
      </c>
      <c r="AC79">
        <v>10</v>
      </c>
      <c r="AD79">
        <v>9</v>
      </c>
    </row>
    <row r="80" spans="1:32" hidden="1" x14ac:dyDescent="0.25">
      <c r="A80" s="16" t="s">
        <v>1</v>
      </c>
      <c r="B80" s="20" t="s">
        <v>33</v>
      </c>
      <c r="C80" s="20" t="s">
        <v>2243</v>
      </c>
      <c r="D80">
        <v>50.8</v>
      </c>
      <c r="E80">
        <v>7</v>
      </c>
      <c r="F80" t="s">
        <v>34</v>
      </c>
      <c r="G80">
        <v>8</v>
      </c>
      <c r="H80" s="24" t="s">
        <v>34</v>
      </c>
      <c r="I80">
        <v>1</v>
      </c>
      <c r="J80" s="35" t="str">
        <f>VLOOKUP(AB80, method!$A$1:$B$15, 2, 0)</f>
        <v>放頭</v>
      </c>
      <c r="K80">
        <v>14</v>
      </c>
      <c r="L80" s="43">
        <v>1800</v>
      </c>
      <c r="M80">
        <v>132</v>
      </c>
      <c r="N80">
        <v>1</v>
      </c>
      <c r="O80">
        <v>21</v>
      </c>
      <c r="P80">
        <v>9</v>
      </c>
      <c r="Q80">
        <v>25</v>
      </c>
      <c r="R80" t="s">
        <v>429</v>
      </c>
      <c r="S80">
        <v>1027</v>
      </c>
      <c r="T80">
        <v>5</v>
      </c>
      <c r="U80" s="33" t="s">
        <v>430</v>
      </c>
      <c r="V80">
        <v>37</v>
      </c>
      <c r="Y80">
        <v>3</v>
      </c>
      <c r="Z80">
        <v>35</v>
      </c>
      <c r="AA80" s="21" t="s">
        <v>35</v>
      </c>
      <c r="AB80">
        <v>1</v>
      </c>
      <c r="AC80">
        <v>1</v>
      </c>
      <c r="AD80">
        <v>1</v>
      </c>
      <c r="AE80">
        <v>1</v>
      </c>
      <c r="AF80">
        <v>8</v>
      </c>
    </row>
    <row r="81" spans="1:33" hidden="1" x14ac:dyDescent="0.25">
      <c r="A81" s="16" t="s">
        <v>1</v>
      </c>
      <c r="B81" s="20" t="s">
        <v>33</v>
      </c>
      <c r="C81" s="20" t="s">
        <v>2243</v>
      </c>
      <c r="D81">
        <v>36.450000000000003</v>
      </c>
      <c r="E81">
        <v>7</v>
      </c>
      <c r="F81" t="s">
        <v>34</v>
      </c>
      <c r="G81">
        <v>13</v>
      </c>
      <c r="H81" s="18" t="s">
        <v>116</v>
      </c>
      <c r="I81">
        <v>10</v>
      </c>
      <c r="J81" s="35" t="str">
        <f>VLOOKUP(AB81, method!$A$1:$B$15, 2, 0)</f>
        <v>放頭</v>
      </c>
      <c r="K81">
        <v>30</v>
      </c>
      <c r="L81">
        <v>1600</v>
      </c>
      <c r="M81">
        <v>130</v>
      </c>
      <c r="N81">
        <v>1</v>
      </c>
      <c r="O81">
        <v>7</v>
      </c>
      <c r="P81">
        <v>9</v>
      </c>
      <c r="Q81">
        <v>25</v>
      </c>
      <c r="R81" t="s">
        <v>434</v>
      </c>
      <c r="S81">
        <v>1024</v>
      </c>
      <c r="T81">
        <v>5</v>
      </c>
      <c r="U81" s="32" t="s">
        <v>435</v>
      </c>
      <c r="V81">
        <v>2</v>
      </c>
      <c r="Y81">
        <v>10</v>
      </c>
      <c r="Z81">
        <v>35</v>
      </c>
      <c r="AA81" s="21" t="s">
        <v>35</v>
      </c>
      <c r="AB81">
        <v>2</v>
      </c>
      <c r="AC81">
        <v>2</v>
      </c>
      <c r="AD81">
        <v>4</v>
      </c>
      <c r="AE81">
        <v>13</v>
      </c>
    </row>
    <row r="82" spans="1:33" hidden="1" x14ac:dyDescent="0.25">
      <c r="A82" s="16" t="s">
        <v>1</v>
      </c>
      <c r="B82" s="20" t="s">
        <v>33</v>
      </c>
      <c r="C82" s="20" t="s">
        <v>2243</v>
      </c>
      <c r="D82">
        <v>2.5299999999999998</v>
      </c>
      <c r="E82">
        <v>7</v>
      </c>
      <c r="F82" t="s">
        <v>34</v>
      </c>
      <c r="G82" s="28">
        <v>1</v>
      </c>
      <c r="H82" s="24" t="s">
        <v>34</v>
      </c>
      <c r="I82">
        <v>3</v>
      </c>
      <c r="J82" s="35" t="str">
        <f>VLOOKUP(AB82, method!$A$1:$B$15, 2, 0)</f>
        <v>放頭</v>
      </c>
      <c r="K82">
        <v>5</v>
      </c>
      <c r="L82">
        <v>2000</v>
      </c>
      <c r="M82">
        <v>121</v>
      </c>
      <c r="N82">
        <v>2</v>
      </c>
      <c r="O82">
        <v>22</v>
      </c>
      <c r="P82">
        <v>6</v>
      </c>
      <c r="Q82">
        <v>25</v>
      </c>
      <c r="R82" t="s">
        <v>434</v>
      </c>
      <c r="S82">
        <v>1036</v>
      </c>
      <c r="T82">
        <v>5</v>
      </c>
      <c r="U82" s="32" t="s">
        <v>435</v>
      </c>
      <c r="V82">
        <v>768</v>
      </c>
      <c r="Y82" s="12" t="s">
        <v>521</v>
      </c>
      <c r="Z82">
        <v>28</v>
      </c>
      <c r="AA82" s="21" t="s">
        <v>35</v>
      </c>
      <c r="AB82">
        <v>1</v>
      </c>
      <c r="AC82">
        <v>1</v>
      </c>
      <c r="AD82">
        <v>1</v>
      </c>
      <c r="AE82">
        <v>1</v>
      </c>
      <c r="AF82">
        <v>1</v>
      </c>
    </row>
    <row r="83" spans="1:33" hidden="1" x14ac:dyDescent="0.25">
      <c r="A83" s="16" t="s">
        <v>1</v>
      </c>
      <c r="B83" s="20" t="s">
        <v>33</v>
      </c>
      <c r="C83" s="20" t="s">
        <v>2243</v>
      </c>
      <c r="D83">
        <v>18.690000000000001</v>
      </c>
      <c r="E83">
        <v>7</v>
      </c>
      <c r="F83" t="s">
        <v>34</v>
      </c>
      <c r="G83" s="34">
        <v>4</v>
      </c>
      <c r="H83" s="24" t="s">
        <v>34</v>
      </c>
      <c r="I83">
        <v>1</v>
      </c>
      <c r="J83" s="35" t="str">
        <f>VLOOKUP(AB83, method!$A$1:$B$15, 2, 0)</f>
        <v>放頭</v>
      </c>
      <c r="K83">
        <v>8.6</v>
      </c>
      <c r="L83">
        <v>2200</v>
      </c>
      <c r="M83">
        <v>124</v>
      </c>
      <c r="N83">
        <v>2</v>
      </c>
      <c r="O83">
        <v>4</v>
      </c>
      <c r="P83">
        <v>6</v>
      </c>
      <c r="Q83">
        <v>25</v>
      </c>
      <c r="R83" s="31" t="s">
        <v>450</v>
      </c>
      <c r="S83">
        <v>1034</v>
      </c>
      <c r="T83">
        <v>5</v>
      </c>
      <c r="U83" s="32" t="s">
        <v>435</v>
      </c>
      <c r="V83">
        <v>728</v>
      </c>
      <c r="Y83" s="12" t="s">
        <v>558</v>
      </c>
      <c r="Z83">
        <v>28</v>
      </c>
      <c r="AA83" s="21" t="s">
        <v>35</v>
      </c>
      <c r="AB83">
        <v>2</v>
      </c>
      <c r="AC83">
        <v>2</v>
      </c>
      <c r="AD83">
        <v>2</v>
      </c>
      <c r="AE83">
        <v>2</v>
      </c>
      <c r="AF83">
        <v>1</v>
      </c>
      <c r="AG83">
        <v>4</v>
      </c>
    </row>
    <row r="84" spans="1:33" hidden="1" x14ac:dyDescent="0.25">
      <c r="A84" s="16" t="s">
        <v>1</v>
      </c>
      <c r="B84" s="20" t="s">
        <v>33</v>
      </c>
      <c r="C84" s="20" t="s">
        <v>2243</v>
      </c>
      <c r="D84">
        <v>2.83</v>
      </c>
      <c r="E84">
        <v>7</v>
      </c>
      <c r="F84" t="s">
        <v>34</v>
      </c>
      <c r="G84" s="28">
        <v>3</v>
      </c>
      <c r="H84" s="24" t="s">
        <v>34</v>
      </c>
      <c r="I84">
        <v>12</v>
      </c>
      <c r="J84" s="35" t="str">
        <f>VLOOKUP(AB84, method!$A$1:$B$15, 2, 0)</f>
        <v>放頭</v>
      </c>
      <c r="K84">
        <v>20</v>
      </c>
      <c r="L84">
        <v>2000</v>
      </c>
      <c r="M84">
        <v>123</v>
      </c>
      <c r="N84">
        <v>2</v>
      </c>
      <c r="O84">
        <v>6</v>
      </c>
      <c r="P84">
        <v>4</v>
      </c>
      <c r="Q84">
        <v>25</v>
      </c>
      <c r="R84" t="s">
        <v>506</v>
      </c>
      <c r="S84">
        <v>1031</v>
      </c>
      <c r="T84">
        <v>5</v>
      </c>
      <c r="U84" s="32" t="s">
        <v>435</v>
      </c>
      <c r="V84">
        <v>562</v>
      </c>
      <c r="Y84" s="12" t="s">
        <v>480</v>
      </c>
      <c r="Z84">
        <v>28</v>
      </c>
      <c r="AA84" s="21" t="s">
        <v>35</v>
      </c>
      <c r="AB84">
        <v>1</v>
      </c>
      <c r="AC84">
        <v>1</v>
      </c>
      <c r="AD84">
        <v>1</v>
      </c>
      <c r="AE84">
        <v>1</v>
      </c>
      <c r="AF84">
        <v>3</v>
      </c>
    </row>
    <row r="85" spans="1:33" hidden="1" x14ac:dyDescent="0.25">
      <c r="A85" s="16" t="s">
        <v>1</v>
      </c>
      <c r="B85" s="20" t="s">
        <v>33</v>
      </c>
      <c r="C85" s="20" t="s">
        <v>2243</v>
      </c>
      <c r="D85">
        <v>19.850000000000001</v>
      </c>
      <c r="E85">
        <v>7</v>
      </c>
      <c r="F85" t="s">
        <v>34</v>
      </c>
      <c r="G85">
        <v>9</v>
      </c>
      <c r="H85" s="19" t="s">
        <v>101</v>
      </c>
      <c r="I85">
        <v>10</v>
      </c>
      <c r="J85" s="35" t="str">
        <f>VLOOKUP(AB85, method!$A$1:$B$15, 2, 0)</f>
        <v>放頭</v>
      </c>
      <c r="K85">
        <v>10</v>
      </c>
      <c r="L85">
        <v>2200</v>
      </c>
      <c r="M85">
        <v>125</v>
      </c>
      <c r="N85">
        <v>2</v>
      </c>
      <c r="O85">
        <v>5</v>
      </c>
      <c r="P85">
        <v>3</v>
      </c>
      <c r="Q85">
        <v>25</v>
      </c>
      <c r="R85" s="42" t="s">
        <v>445</v>
      </c>
      <c r="S85">
        <v>1032</v>
      </c>
      <c r="T85">
        <v>5</v>
      </c>
      <c r="U85" s="32" t="s">
        <v>435</v>
      </c>
      <c r="V85">
        <v>476</v>
      </c>
      <c r="Y85" t="s">
        <v>642</v>
      </c>
      <c r="Z85">
        <v>30</v>
      </c>
      <c r="AA85" s="21" t="s">
        <v>35</v>
      </c>
      <c r="AB85">
        <v>2</v>
      </c>
      <c r="AC85">
        <v>2</v>
      </c>
      <c r="AD85">
        <v>2</v>
      </c>
      <c r="AE85">
        <v>2</v>
      </c>
      <c r="AF85">
        <v>4</v>
      </c>
      <c r="AG85">
        <v>9</v>
      </c>
    </row>
    <row r="86" spans="1:33" hidden="1" x14ac:dyDescent="0.25">
      <c r="A86" s="16" t="s">
        <v>1</v>
      </c>
      <c r="B86" s="20" t="s">
        <v>33</v>
      </c>
      <c r="C86" s="20" t="s">
        <v>2243</v>
      </c>
      <c r="D86">
        <v>50.88</v>
      </c>
      <c r="E86">
        <v>7</v>
      </c>
      <c r="F86" t="s">
        <v>34</v>
      </c>
      <c r="G86">
        <v>11</v>
      </c>
      <c r="H86" s="19" t="s">
        <v>101</v>
      </c>
      <c r="I86">
        <v>4</v>
      </c>
      <c r="J86" s="35" t="str">
        <f>VLOOKUP(AB86, method!$A$1:$B$15, 2, 0)</f>
        <v>放頭</v>
      </c>
      <c r="K86">
        <v>8.4</v>
      </c>
      <c r="L86" s="43">
        <v>1800</v>
      </c>
      <c r="M86">
        <v>125</v>
      </c>
      <c r="N86">
        <v>1</v>
      </c>
      <c r="O86">
        <v>1</v>
      </c>
      <c r="P86">
        <v>1</v>
      </c>
      <c r="Q86">
        <v>25</v>
      </c>
      <c r="R86" t="s">
        <v>429</v>
      </c>
      <c r="S86">
        <v>1037</v>
      </c>
      <c r="T86">
        <v>5</v>
      </c>
      <c r="U86" s="32" t="s">
        <v>435</v>
      </c>
      <c r="V86">
        <v>308</v>
      </c>
      <c r="Y86" t="s">
        <v>645</v>
      </c>
      <c r="Z86">
        <v>30</v>
      </c>
      <c r="AA86" s="21" t="s">
        <v>35</v>
      </c>
      <c r="AB86">
        <v>2</v>
      </c>
      <c r="AC86">
        <v>2</v>
      </c>
      <c r="AD86">
        <v>3</v>
      </c>
      <c r="AE86">
        <v>4</v>
      </c>
      <c r="AF86">
        <v>11</v>
      </c>
    </row>
    <row r="87" spans="1:33" hidden="1" x14ac:dyDescent="0.25">
      <c r="A87" s="16" t="s">
        <v>1</v>
      </c>
      <c r="B87" s="20" t="s">
        <v>33</v>
      </c>
      <c r="C87" s="20" t="s">
        <v>2243</v>
      </c>
      <c r="D87">
        <v>17.28</v>
      </c>
      <c r="E87">
        <v>7</v>
      </c>
      <c r="F87" t="s">
        <v>34</v>
      </c>
      <c r="G87" s="28">
        <v>2</v>
      </c>
      <c r="H87" s="19" t="s">
        <v>101</v>
      </c>
      <c r="I87">
        <v>1</v>
      </c>
      <c r="J87" s="35" t="str">
        <f>VLOOKUP(AB87, method!$A$1:$B$15, 2, 0)</f>
        <v>放頭</v>
      </c>
      <c r="K87">
        <v>4.7</v>
      </c>
      <c r="L87">
        <v>2200</v>
      </c>
      <c r="M87">
        <v>121</v>
      </c>
      <c r="N87">
        <v>2</v>
      </c>
      <c r="O87">
        <v>11</v>
      </c>
      <c r="P87">
        <v>12</v>
      </c>
      <c r="Q87">
        <v>24</v>
      </c>
      <c r="R87" s="31" t="s">
        <v>455</v>
      </c>
      <c r="S87">
        <v>1035</v>
      </c>
      <c r="T87">
        <v>5</v>
      </c>
      <c r="U87" s="32" t="s">
        <v>435</v>
      </c>
      <c r="V87">
        <v>250</v>
      </c>
      <c r="Y87" s="12" t="s">
        <v>591</v>
      </c>
      <c r="Z87">
        <v>28</v>
      </c>
      <c r="AA87" s="21" t="s">
        <v>35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2</v>
      </c>
    </row>
    <row r="88" spans="1:33" hidden="1" x14ac:dyDescent="0.25">
      <c r="A88" s="16" t="s">
        <v>1</v>
      </c>
      <c r="B88" s="20" t="s">
        <v>33</v>
      </c>
      <c r="C88" s="20" t="s">
        <v>2243</v>
      </c>
      <c r="D88">
        <v>17.14</v>
      </c>
      <c r="E88">
        <v>7</v>
      </c>
      <c r="F88" t="s">
        <v>34</v>
      </c>
      <c r="G88" s="34">
        <v>4</v>
      </c>
      <c r="H88" s="24" t="s">
        <v>38</v>
      </c>
      <c r="I88">
        <v>5</v>
      </c>
      <c r="J88" s="35" t="str">
        <f>VLOOKUP(AB88, method!$A$1:$B$15, 2, 0)</f>
        <v>放頭</v>
      </c>
      <c r="K88">
        <v>6.6</v>
      </c>
      <c r="L88">
        <v>2200</v>
      </c>
      <c r="M88">
        <v>123</v>
      </c>
      <c r="N88">
        <v>2</v>
      </c>
      <c r="O88">
        <v>13</v>
      </c>
      <c r="P88">
        <v>11</v>
      </c>
      <c r="Q88">
        <v>24</v>
      </c>
      <c r="R88" s="31" t="s">
        <v>455</v>
      </c>
      <c r="S88">
        <v>1031</v>
      </c>
      <c r="T88">
        <v>5</v>
      </c>
      <c r="U88" s="32" t="s">
        <v>435</v>
      </c>
      <c r="V88">
        <v>176</v>
      </c>
      <c r="Y88" s="12" t="s">
        <v>456</v>
      </c>
      <c r="Z88">
        <v>29</v>
      </c>
      <c r="AA88" s="21" t="s">
        <v>35</v>
      </c>
      <c r="AB88">
        <v>2</v>
      </c>
      <c r="AC88">
        <v>2</v>
      </c>
      <c r="AD88">
        <v>2</v>
      </c>
      <c r="AE88">
        <v>2</v>
      </c>
      <c r="AF88">
        <v>2</v>
      </c>
      <c r="AG88">
        <v>4</v>
      </c>
    </row>
    <row r="89" spans="1:33" hidden="1" x14ac:dyDescent="0.25">
      <c r="A89" s="16" t="s">
        <v>1</v>
      </c>
      <c r="B89" s="20" t="s">
        <v>33</v>
      </c>
      <c r="C89" s="20" t="s">
        <v>2243</v>
      </c>
      <c r="D89">
        <v>51.32</v>
      </c>
      <c r="E89">
        <v>7</v>
      </c>
      <c r="F89" t="s">
        <v>34</v>
      </c>
      <c r="G89" s="34">
        <v>5</v>
      </c>
      <c r="H89" s="19" t="s">
        <v>101</v>
      </c>
      <c r="I89">
        <v>3</v>
      </c>
      <c r="J89" s="35" t="str">
        <f>VLOOKUP(AB89, method!$A$1:$B$15, 2, 0)</f>
        <v>放頭</v>
      </c>
      <c r="K89">
        <v>26</v>
      </c>
      <c r="L89" s="43">
        <v>1800</v>
      </c>
      <c r="M89">
        <v>126</v>
      </c>
      <c r="N89">
        <v>1</v>
      </c>
      <c r="O89">
        <v>23</v>
      </c>
      <c r="P89">
        <v>10</v>
      </c>
      <c r="Q89">
        <v>24</v>
      </c>
      <c r="R89" t="s">
        <v>467</v>
      </c>
      <c r="S89">
        <v>1026</v>
      </c>
      <c r="T89">
        <v>5</v>
      </c>
      <c r="U89" s="32" t="s">
        <v>435</v>
      </c>
      <c r="V89">
        <v>121</v>
      </c>
      <c r="Y89" t="s">
        <v>650</v>
      </c>
      <c r="Z89">
        <v>31</v>
      </c>
      <c r="AA89" s="21" t="s">
        <v>35</v>
      </c>
      <c r="AB89">
        <v>2</v>
      </c>
      <c r="AC89">
        <v>3</v>
      </c>
      <c r="AD89">
        <v>3</v>
      </c>
      <c r="AE89">
        <v>5</v>
      </c>
      <c r="AF89">
        <v>5</v>
      </c>
    </row>
    <row r="90" spans="1:33" hidden="1" x14ac:dyDescent="0.25">
      <c r="A90" s="16" t="s">
        <v>1</v>
      </c>
      <c r="B90" s="20" t="s">
        <v>33</v>
      </c>
      <c r="C90" s="20" t="s">
        <v>2243</v>
      </c>
      <c r="D90">
        <v>48.11</v>
      </c>
      <c r="E90">
        <v>7</v>
      </c>
      <c r="F90" t="s">
        <v>34</v>
      </c>
      <c r="G90" s="34">
        <v>5</v>
      </c>
      <c r="H90" s="19" t="s">
        <v>101</v>
      </c>
      <c r="I90">
        <v>9</v>
      </c>
      <c r="J90" s="37" t="str">
        <f>VLOOKUP(AB90, method!$A$1:$B$15, 2, 0)</f>
        <v>中前</v>
      </c>
      <c r="K90">
        <v>26</v>
      </c>
      <c r="L90" s="43">
        <v>1800</v>
      </c>
      <c r="M90">
        <v>127</v>
      </c>
      <c r="N90">
        <v>1</v>
      </c>
      <c r="O90">
        <v>6</v>
      </c>
      <c r="P90">
        <v>10</v>
      </c>
      <c r="Q90">
        <v>24</v>
      </c>
      <c r="R90" t="s">
        <v>434</v>
      </c>
      <c r="S90">
        <v>1032</v>
      </c>
      <c r="T90">
        <v>5</v>
      </c>
      <c r="U90" s="32" t="s">
        <v>446</v>
      </c>
      <c r="V90">
        <v>75</v>
      </c>
      <c r="Y90">
        <v>4</v>
      </c>
      <c r="Z90">
        <v>32</v>
      </c>
      <c r="AA90" s="21" t="s">
        <v>35</v>
      </c>
      <c r="AB90">
        <v>4</v>
      </c>
      <c r="AC90">
        <v>4</v>
      </c>
      <c r="AD90">
        <v>4</v>
      </c>
      <c r="AE90">
        <v>3</v>
      </c>
      <c r="AF90">
        <v>5</v>
      </c>
    </row>
    <row r="91" spans="1:33" hidden="1" x14ac:dyDescent="0.25">
      <c r="A91" s="16" t="s">
        <v>1</v>
      </c>
      <c r="B91" s="20" t="s">
        <v>33</v>
      </c>
      <c r="C91" s="20" t="s">
        <v>2243</v>
      </c>
      <c r="D91">
        <v>50.75</v>
      </c>
      <c r="E91">
        <v>7</v>
      </c>
      <c r="F91" t="s">
        <v>34</v>
      </c>
      <c r="G91">
        <v>9</v>
      </c>
      <c r="H91" s="19" t="s">
        <v>101</v>
      </c>
      <c r="I91">
        <v>6</v>
      </c>
      <c r="J91" s="35" t="str">
        <f>VLOOKUP(AB91, method!$A$1:$B$15, 2, 0)</f>
        <v>放頭</v>
      </c>
      <c r="K91">
        <v>23</v>
      </c>
      <c r="L91" s="43">
        <v>1800</v>
      </c>
      <c r="M91">
        <v>123</v>
      </c>
      <c r="N91">
        <v>1</v>
      </c>
      <c r="O91">
        <v>25</v>
      </c>
      <c r="P91">
        <v>9</v>
      </c>
      <c r="Q91">
        <v>24</v>
      </c>
      <c r="R91" s="31" t="s">
        <v>461</v>
      </c>
      <c r="S91">
        <v>1034</v>
      </c>
      <c r="T91">
        <v>5</v>
      </c>
      <c r="U91" s="32" t="s">
        <v>435</v>
      </c>
      <c r="V91">
        <v>47</v>
      </c>
      <c r="Y91" t="s">
        <v>624</v>
      </c>
      <c r="Z91">
        <v>32</v>
      </c>
      <c r="AA91" s="21" t="s">
        <v>35</v>
      </c>
      <c r="AB91">
        <v>2</v>
      </c>
      <c r="AC91">
        <v>2</v>
      </c>
      <c r="AD91">
        <v>2</v>
      </c>
      <c r="AE91">
        <v>3</v>
      </c>
      <c r="AF91">
        <v>9</v>
      </c>
    </row>
    <row r="92" spans="1:33" hidden="1" x14ac:dyDescent="0.25">
      <c r="A92" s="16" t="s">
        <v>1</v>
      </c>
      <c r="B92" s="20" t="s">
        <v>33</v>
      </c>
      <c r="C92" s="20" t="s">
        <v>2243</v>
      </c>
      <c r="D92">
        <v>42.41</v>
      </c>
      <c r="E92">
        <v>7</v>
      </c>
      <c r="F92" t="s">
        <v>34</v>
      </c>
      <c r="G92">
        <v>8</v>
      </c>
      <c r="H92" s="16" t="s">
        <v>316</v>
      </c>
      <c r="I92">
        <v>3</v>
      </c>
      <c r="J92" s="35" t="str">
        <f>VLOOKUP(AB92, method!$A$1:$B$15, 2, 0)</f>
        <v>放頭</v>
      </c>
      <c r="K92">
        <v>19</v>
      </c>
      <c r="L92">
        <v>1650</v>
      </c>
      <c r="M92">
        <v>127</v>
      </c>
      <c r="N92">
        <v>1</v>
      </c>
      <c r="O92">
        <v>11</v>
      </c>
      <c r="P92">
        <v>9</v>
      </c>
      <c r="Q92">
        <v>24</v>
      </c>
      <c r="R92" s="31" t="s">
        <v>450</v>
      </c>
      <c r="S92">
        <v>1038</v>
      </c>
      <c r="T92">
        <v>5</v>
      </c>
      <c r="U92" s="32" t="s">
        <v>435</v>
      </c>
      <c r="V92">
        <v>14</v>
      </c>
      <c r="Y92" s="12" t="s">
        <v>456</v>
      </c>
      <c r="Z92">
        <v>32</v>
      </c>
      <c r="AA92" s="21" t="s">
        <v>35</v>
      </c>
      <c r="AB92">
        <v>3</v>
      </c>
      <c r="AC92">
        <v>3</v>
      </c>
      <c r="AD92">
        <v>3</v>
      </c>
      <c r="AE92">
        <v>8</v>
      </c>
    </row>
    <row r="93" spans="1:33" hidden="1" x14ac:dyDescent="0.25">
      <c r="A93" s="16" t="s">
        <v>1</v>
      </c>
      <c r="B93" s="20" t="s">
        <v>33</v>
      </c>
      <c r="C93" s="20" t="s">
        <v>2243</v>
      </c>
      <c r="D93">
        <v>3.13</v>
      </c>
      <c r="E93">
        <v>7</v>
      </c>
      <c r="F93" t="s">
        <v>34</v>
      </c>
      <c r="G93" s="28">
        <v>1</v>
      </c>
      <c r="H93" s="19" t="s">
        <v>101</v>
      </c>
      <c r="I93">
        <v>6</v>
      </c>
      <c r="J93" s="35" t="str">
        <f>VLOOKUP(AB93, method!$A$1:$B$15, 2, 0)</f>
        <v>放頭</v>
      </c>
      <c r="K93">
        <v>6.9</v>
      </c>
      <c r="L93">
        <v>2000</v>
      </c>
      <c r="M93">
        <v>123</v>
      </c>
      <c r="N93">
        <v>2</v>
      </c>
      <c r="O93">
        <v>5</v>
      </c>
      <c r="P93">
        <v>5</v>
      </c>
      <c r="Q93">
        <v>24</v>
      </c>
      <c r="R93" t="s">
        <v>518</v>
      </c>
      <c r="S93">
        <v>1040</v>
      </c>
      <c r="T93">
        <v>5</v>
      </c>
      <c r="U93" s="33" t="s">
        <v>499</v>
      </c>
      <c r="V93">
        <v>637</v>
      </c>
      <c r="Y93" t="s">
        <v>600</v>
      </c>
      <c r="Z93">
        <v>24</v>
      </c>
      <c r="AA93" s="21" t="s">
        <v>35</v>
      </c>
      <c r="AB93">
        <v>3</v>
      </c>
      <c r="AC93">
        <v>1</v>
      </c>
      <c r="AD93">
        <v>1</v>
      </c>
      <c r="AE93">
        <v>1</v>
      </c>
      <c r="AF93">
        <v>1</v>
      </c>
    </row>
    <row r="94" spans="1:33" hidden="1" x14ac:dyDescent="0.25">
      <c r="A94" s="16" t="s">
        <v>1</v>
      </c>
      <c r="B94" s="20" t="s">
        <v>33</v>
      </c>
      <c r="C94" s="20" t="s">
        <v>2243</v>
      </c>
      <c r="D94">
        <v>18.87</v>
      </c>
      <c r="E94">
        <v>7</v>
      </c>
      <c r="F94" t="s">
        <v>34</v>
      </c>
      <c r="G94" s="34">
        <v>4</v>
      </c>
      <c r="H94" s="19" t="s">
        <v>101</v>
      </c>
      <c r="I94">
        <v>7</v>
      </c>
      <c r="J94" s="35" t="str">
        <f>VLOOKUP(AB94, method!$A$1:$B$15, 2, 0)</f>
        <v>放頭</v>
      </c>
      <c r="K94">
        <v>8.5</v>
      </c>
      <c r="L94">
        <v>2200</v>
      </c>
      <c r="M94">
        <v>121</v>
      </c>
      <c r="N94">
        <v>2</v>
      </c>
      <c r="O94">
        <v>10</v>
      </c>
      <c r="P94">
        <v>4</v>
      </c>
      <c r="Q94">
        <v>24</v>
      </c>
      <c r="R94" s="31" t="s">
        <v>455</v>
      </c>
      <c r="S94">
        <v>1040</v>
      </c>
      <c r="T94">
        <v>5</v>
      </c>
      <c r="U94" s="32" t="s">
        <v>435</v>
      </c>
      <c r="V94">
        <v>569</v>
      </c>
      <c r="Y94" s="12" t="s">
        <v>558</v>
      </c>
      <c r="Z94">
        <v>24</v>
      </c>
      <c r="AA94" s="21" t="s">
        <v>35</v>
      </c>
      <c r="AB94">
        <v>1</v>
      </c>
      <c r="AC94">
        <v>2</v>
      </c>
      <c r="AD94">
        <v>3</v>
      </c>
      <c r="AE94">
        <v>3</v>
      </c>
      <c r="AF94">
        <v>4</v>
      </c>
      <c r="AG94">
        <v>4</v>
      </c>
    </row>
    <row r="95" spans="1:33" hidden="1" x14ac:dyDescent="0.25">
      <c r="A95" s="16" t="s">
        <v>1</v>
      </c>
      <c r="B95" s="20" t="s">
        <v>33</v>
      </c>
      <c r="C95" s="20" t="s">
        <v>2243</v>
      </c>
      <c r="D95">
        <v>52</v>
      </c>
      <c r="E95">
        <v>7</v>
      </c>
      <c r="F95" t="s">
        <v>34</v>
      </c>
      <c r="G95">
        <v>7</v>
      </c>
      <c r="H95" s="19" t="s">
        <v>101</v>
      </c>
      <c r="I95">
        <v>1</v>
      </c>
      <c r="J95" s="35" t="str">
        <f>VLOOKUP(AB95, method!$A$1:$B$15, 2, 0)</f>
        <v>放頭</v>
      </c>
      <c r="K95">
        <v>9.6</v>
      </c>
      <c r="L95" s="43">
        <v>1800</v>
      </c>
      <c r="M95">
        <v>120</v>
      </c>
      <c r="N95">
        <v>1</v>
      </c>
      <c r="O95">
        <v>28</v>
      </c>
      <c r="P95">
        <v>2</v>
      </c>
      <c r="Q95">
        <v>24</v>
      </c>
      <c r="R95" s="31" t="s">
        <v>450</v>
      </c>
      <c r="S95">
        <v>1048</v>
      </c>
      <c r="T95">
        <v>5</v>
      </c>
      <c r="U95" s="32" t="s">
        <v>435</v>
      </c>
      <c r="V95">
        <v>456</v>
      </c>
      <c r="Y95" t="s">
        <v>629</v>
      </c>
      <c r="Z95">
        <v>24</v>
      </c>
      <c r="AA95" s="21" t="s">
        <v>35</v>
      </c>
      <c r="AB95">
        <v>2</v>
      </c>
      <c r="AC95">
        <v>3</v>
      </c>
      <c r="AD95">
        <v>3</v>
      </c>
      <c r="AE95">
        <v>7</v>
      </c>
      <c r="AF95">
        <v>7</v>
      </c>
    </row>
    <row r="96" spans="1:33" hidden="1" x14ac:dyDescent="0.25">
      <c r="A96" s="16" t="s">
        <v>1</v>
      </c>
      <c r="B96" s="20" t="s">
        <v>33</v>
      </c>
      <c r="C96" s="20" t="s">
        <v>2243</v>
      </c>
      <c r="D96">
        <v>18.79</v>
      </c>
      <c r="E96">
        <v>7</v>
      </c>
      <c r="F96" t="s">
        <v>34</v>
      </c>
      <c r="G96" s="28">
        <v>1</v>
      </c>
      <c r="H96" s="19" t="s">
        <v>101</v>
      </c>
      <c r="I96">
        <v>6</v>
      </c>
      <c r="J96" s="35" t="str">
        <f>VLOOKUP(AB96, method!$A$1:$B$15, 2, 0)</f>
        <v>放頭</v>
      </c>
      <c r="K96">
        <v>10</v>
      </c>
      <c r="L96">
        <v>2200</v>
      </c>
      <c r="M96">
        <v>115</v>
      </c>
      <c r="N96">
        <v>2</v>
      </c>
      <c r="O96">
        <v>31</v>
      </c>
      <c r="P96">
        <v>1</v>
      </c>
      <c r="Q96">
        <v>24</v>
      </c>
      <c r="R96" s="31" t="s">
        <v>450</v>
      </c>
      <c r="S96">
        <v>1051</v>
      </c>
      <c r="T96">
        <v>5</v>
      </c>
      <c r="U96" s="32" t="s">
        <v>435</v>
      </c>
      <c r="V96">
        <v>379</v>
      </c>
      <c r="Y96" s="12" t="s">
        <v>662</v>
      </c>
      <c r="Z96">
        <v>18</v>
      </c>
      <c r="AA96" s="21" t="s">
        <v>35</v>
      </c>
      <c r="AB96">
        <v>2</v>
      </c>
      <c r="AC96">
        <v>3</v>
      </c>
      <c r="AD96">
        <v>3</v>
      </c>
      <c r="AE96">
        <v>3</v>
      </c>
      <c r="AF96">
        <v>3</v>
      </c>
      <c r="AG96">
        <v>1</v>
      </c>
    </row>
    <row r="97" spans="1:33" hidden="1" x14ac:dyDescent="0.25">
      <c r="A97" s="16" t="s">
        <v>1</v>
      </c>
      <c r="B97" s="20" t="s">
        <v>33</v>
      </c>
      <c r="C97" s="20" t="s">
        <v>2243</v>
      </c>
      <c r="D97">
        <v>18.07</v>
      </c>
      <c r="E97">
        <v>7</v>
      </c>
      <c r="F97" t="s">
        <v>34</v>
      </c>
      <c r="G97" s="34">
        <v>4</v>
      </c>
      <c r="H97" s="19" t="s">
        <v>101</v>
      </c>
      <c r="I97">
        <v>4</v>
      </c>
      <c r="J97" s="35" t="str">
        <f>VLOOKUP(AB97, method!$A$1:$B$15, 2, 0)</f>
        <v>放頭</v>
      </c>
      <c r="K97">
        <v>12</v>
      </c>
      <c r="L97">
        <v>2200</v>
      </c>
      <c r="M97">
        <v>116</v>
      </c>
      <c r="N97">
        <v>2</v>
      </c>
      <c r="O97">
        <v>29</v>
      </c>
      <c r="P97">
        <v>12</v>
      </c>
      <c r="Q97">
        <v>23</v>
      </c>
      <c r="R97" s="42" t="s">
        <v>445</v>
      </c>
      <c r="S97">
        <v>1038</v>
      </c>
      <c r="T97">
        <v>5</v>
      </c>
      <c r="U97" s="32" t="s">
        <v>435</v>
      </c>
      <c r="V97">
        <v>289</v>
      </c>
      <c r="Y97" s="12" t="s">
        <v>451</v>
      </c>
      <c r="Z97">
        <v>18</v>
      </c>
      <c r="AA97" s="21" t="s">
        <v>35</v>
      </c>
      <c r="AB97">
        <v>1</v>
      </c>
      <c r="AC97">
        <v>1</v>
      </c>
      <c r="AD97">
        <v>1</v>
      </c>
      <c r="AE97">
        <v>1</v>
      </c>
      <c r="AF97">
        <v>2</v>
      </c>
      <c r="AG97">
        <v>4</v>
      </c>
    </row>
    <row r="98" spans="1:33" hidden="1" x14ac:dyDescent="0.25">
      <c r="A98" s="16" t="s">
        <v>1</v>
      </c>
      <c r="B98" s="20" t="s">
        <v>33</v>
      </c>
      <c r="C98" s="20" t="s">
        <v>2243</v>
      </c>
      <c r="D98">
        <v>50.05</v>
      </c>
      <c r="E98">
        <v>7</v>
      </c>
      <c r="F98" t="s">
        <v>34</v>
      </c>
      <c r="G98" s="34">
        <v>4</v>
      </c>
      <c r="H98" s="25" t="s">
        <v>49</v>
      </c>
      <c r="I98">
        <v>1</v>
      </c>
      <c r="J98" s="37" t="str">
        <f>VLOOKUP(AB98, method!$A$1:$B$15, 2, 0)</f>
        <v>中前</v>
      </c>
      <c r="K98">
        <v>11</v>
      </c>
      <c r="L98" s="43">
        <v>1800</v>
      </c>
      <c r="M98">
        <v>115</v>
      </c>
      <c r="N98">
        <v>1</v>
      </c>
      <c r="O98">
        <v>17</v>
      </c>
      <c r="P98">
        <v>12</v>
      </c>
      <c r="Q98">
        <v>23</v>
      </c>
      <c r="R98" t="s">
        <v>518</v>
      </c>
      <c r="S98">
        <v>1031</v>
      </c>
      <c r="T98">
        <v>5</v>
      </c>
      <c r="U98" s="32" t="s">
        <v>435</v>
      </c>
      <c r="V98">
        <v>254</v>
      </c>
      <c r="Y98">
        <v>4</v>
      </c>
      <c r="Z98">
        <v>19</v>
      </c>
      <c r="AA98" s="21" t="s">
        <v>35</v>
      </c>
      <c r="AB98">
        <v>4</v>
      </c>
      <c r="AC98">
        <v>3</v>
      </c>
      <c r="AD98">
        <v>4</v>
      </c>
      <c r="AE98">
        <v>2</v>
      </c>
      <c r="AF98">
        <v>4</v>
      </c>
    </row>
    <row r="99" spans="1:33" hidden="1" x14ac:dyDescent="0.25">
      <c r="A99" s="16" t="s">
        <v>1</v>
      </c>
      <c r="B99" s="20" t="s">
        <v>33</v>
      </c>
      <c r="C99" s="20" t="s">
        <v>2243</v>
      </c>
      <c r="D99">
        <v>51.15</v>
      </c>
      <c r="E99">
        <v>7</v>
      </c>
      <c r="F99" t="s">
        <v>34</v>
      </c>
      <c r="G99">
        <v>9</v>
      </c>
      <c r="H99" s="16" t="s">
        <v>316</v>
      </c>
      <c r="I99">
        <v>2</v>
      </c>
      <c r="J99" s="35" t="str">
        <f>VLOOKUP(AB99, method!$A$1:$B$15, 2, 0)</f>
        <v>放頭</v>
      </c>
      <c r="K99">
        <v>15</v>
      </c>
      <c r="L99" s="43">
        <v>1800</v>
      </c>
      <c r="M99">
        <v>117</v>
      </c>
      <c r="N99">
        <v>1</v>
      </c>
      <c r="O99">
        <v>29</v>
      </c>
      <c r="P99">
        <v>11</v>
      </c>
      <c r="Q99">
        <v>23</v>
      </c>
      <c r="R99" s="42" t="s">
        <v>445</v>
      </c>
      <c r="S99">
        <v>1036</v>
      </c>
      <c r="T99">
        <v>5</v>
      </c>
      <c r="U99" s="32" t="s">
        <v>435</v>
      </c>
      <c r="V99">
        <v>208</v>
      </c>
      <c r="Y99" t="s">
        <v>447</v>
      </c>
      <c r="Z99">
        <v>21</v>
      </c>
      <c r="AA99" s="21" t="s">
        <v>35</v>
      </c>
      <c r="AB99">
        <v>3</v>
      </c>
      <c r="AC99">
        <v>5</v>
      </c>
      <c r="AD99">
        <v>5</v>
      </c>
      <c r="AE99">
        <v>6</v>
      </c>
      <c r="AF99">
        <v>9</v>
      </c>
    </row>
    <row r="100" spans="1:33" hidden="1" x14ac:dyDescent="0.25">
      <c r="A100" s="16" t="s">
        <v>1</v>
      </c>
      <c r="B100" s="20" t="s">
        <v>33</v>
      </c>
      <c r="C100" s="20" t="s">
        <v>2243</v>
      </c>
      <c r="D100">
        <v>51.42</v>
      </c>
      <c r="E100">
        <v>7</v>
      </c>
      <c r="F100" t="s">
        <v>34</v>
      </c>
      <c r="G100">
        <v>8</v>
      </c>
      <c r="H100" s="16" t="s">
        <v>316</v>
      </c>
      <c r="I100">
        <v>2</v>
      </c>
      <c r="J100" s="37" t="str">
        <f>VLOOKUP(AB100, method!$A$1:$B$15, 2, 0)</f>
        <v>中前</v>
      </c>
      <c r="K100">
        <v>9.4</v>
      </c>
      <c r="L100" s="43">
        <v>1800</v>
      </c>
      <c r="M100">
        <v>118</v>
      </c>
      <c r="N100">
        <v>1</v>
      </c>
      <c r="O100">
        <v>1</v>
      </c>
      <c r="P100">
        <v>11</v>
      </c>
      <c r="Q100">
        <v>23</v>
      </c>
      <c r="R100" s="42" t="s">
        <v>445</v>
      </c>
      <c r="S100">
        <v>1013</v>
      </c>
      <c r="T100">
        <v>5</v>
      </c>
      <c r="U100" s="32" t="s">
        <v>435</v>
      </c>
      <c r="V100">
        <v>130</v>
      </c>
      <c r="Y100">
        <v>3</v>
      </c>
      <c r="Z100">
        <v>23</v>
      </c>
      <c r="AA100" s="21" t="s">
        <v>35</v>
      </c>
      <c r="AB100">
        <v>5</v>
      </c>
      <c r="AC100">
        <v>6</v>
      </c>
      <c r="AD100">
        <v>6</v>
      </c>
      <c r="AE100">
        <v>6</v>
      </c>
      <c r="AF100">
        <v>8</v>
      </c>
    </row>
    <row r="101" spans="1:33" hidden="1" x14ac:dyDescent="0.25">
      <c r="A101" s="16" t="s">
        <v>1</v>
      </c>
      <c r="B101" s="21" t="s">
        <v>37</v>
      </c>
      <c r="C101" s="21" t="s">
        <v>2244</v>
      </c>
      <c r="D101">
        <v>50.67</v>
      </c>
      <c r="E101">
        <v>1</v>
      </c>
      <c r="F101" t="s">
        <v>38</v>
      </c>
      <c r="G101">
        <v>6</v>
      </c>
      <c r="H101" s="24" t="s">
        <v>38</v>
      </c>
      <c r="I101">
        <v>2</v>
      </c>
      <c r="J101" s="35" t="str">
        <f>VLOOKUP(AB101, method!$A$1:$B$15, 2, 0)</f>
        <v>放頭</v>
      </c>
      <c r="K101">
        <v>11</v>
      </c>
      <c r="L101" s="43">
        <v>1800</v>
      </c>
      <c r="M101">
        <v>130</v>
      </c>
      <c r="N101">
        <v>1</v>
      </c>
      <c r="O101">
        <v>21</v>
      </c>
      <c r="P101">
        <v>9</v>
      </c>
      <c r="Q101">
        <v>25</v>
      </c>
      <c r="R101" t="s">
        <v>429</v>
      </c>
      <c r="S101">
        <v>1133</v>
      </c>
      <c r="T101">
        <v>5</v>
      </c>
      <c r="U101" s="33" t="s">
        <v>430</v>
      </c>
      <c r="V101">
        <v>37</v>
      </c>
      <c r="Y101" s="12" t="s">
        <v>456</v>
      </c>
      <c r="Z101">
        <v>33</v>
      </c>
      <c r="AA101" s="22" t="s">
        <v>39</v>
      </c>
      <c r="AB101">
        <v>3</v>
      </c>
      <c r="AC101">
        <v>6</v>
      </c>
      <c r="AD101">
        <v>7</v>
      </c>
      <c r="AE101">
        <v>7</v>
      </c>
      <c r="AF101">
        <v>6</v>
      </c>
    </row>
    <row r="102" spans="1:33" hidden="1" x14ac:dyDescent="0.25">
      <c r="A102" s="16" t="s">
        <v>1</v>
      </c>
      <c r="B102" s="21" t="s">
        <v>37</v>
      </c>
      <c r="C102" s="21" t="s">
        <v>2244</v>
      </c>
      <c r="D102">
        <v>36</v>
      </c>
      <c r="E102">
        <v>1</v>
      </c>
      <c r="F102" t="s">
        <v>38</v>
      </c>
      <c r="G102">
        <v>12</v>
      </c>
      <c r="H102" s="19" t="s">
        <v>101</v>
      </c>
      <c r="I102">
        <v>4</v>
      </c>
      <c r="J102" s="35" t="str">
        <f>VLOOKUP(AB102, method!$A$1:$B$15, 2, 0)</f>
        <v>放頭</v>
      </c>
      <c r="K102">
        <v>14</v>
      </c>
      <c r="L102">
        <v>1600</v>
      </c>
      <c r="M102">
        <v>129</v>
      </c>
      <c r="N102">
        <v>1</v>
      </c>
      <c r="O102">
        <v>7</v>
      </c>
      <c r="P102">
        <v>9</v>
      </c>
      <c r="Q102">
        <v>25</v>
      </c>
      <c r="R102" t="s">
        <v>434</v>
      </c>
      <c r="S102">
        <v>1127</v>
      </c>
      <c r="T102">
        <v>5</v>
      </c>
      <c r="U102" s="32" t="s">
        <v>435</v>
      </c>
      <c r="V102">
        <v>2</v>
      </c>
      <c r="Y102" t="s">
        <v>674</v>
      </c>
      <c r="Z102">
        <v>34</v>
      </c>
      <c r="AA102" s="22" t="s">
        <v>39</v>
      </c>
      <c r="AB102">
        <v>3</v>
      </c>
      <c r="AC102">
        <v>4</v>
      </c>
      <c r="AD102">
        <v>8</v>
      </c>
      <c r="AE102">
        <v>12</v>
      </c>
    </row>
    <row r="103" spans="1:33" hidden="1" x14ac:dyDescent="0.25">
      <c r="A103" s="16" t="s">
        <v>1</v>
      </c>
      <c r="B103" s="21" t="s">
        <v>37</v>
      </c>
      <c r="C103" s="21" t="s">
        <v>2244</v>
      </c>
      <c r="D103">
        <v>48.65</v>
      </c>
      <c r="E103">
        <v>1</v>
      </c>
      <c r="F103" t="s">
        <v>38</v>
      </c>
      <c r="G103">
        <v>6</v>
      </c>
      <c r="H103" s="19" t="s">
        <v>101</v>
      </c>
      <c r="I103">
        <v>14</v>
      </c>
      <c r="J103" s="37" t="str">
        <f>VLOOKUP(AB103, method!$A$1:$B$15, 2, 0)</f>
        <v>中前</v>
      </c>
      <c r="K103">
        <v>5.6</v>
      </c>
      <c r="L103" s="43">
        <v>1800</v>
      </c>
      <c r="M103">
        <v>129</v>
      </c>
      <c r="N103">
        <v>1</v>
      </c>
      <c r="O103">
        <v>1</v>
      </c>
      <c r="P103">
        <v>7</v>
      </c>
      <c r="Q103">
        <v>25</v>
      </c>
      <c r="R103" t="s">
        <v>429</v>
      </c>
      <c r="S103">
        <v>1119</v>
      </c>
      <c r="T103">
        <v>5</v>
      </c>
      <c r="U103" s="32" t="s">
        <v>435</v>
      </c>
      <c r="V103">
        <v>798</v>
      </c>
      <c r="Y103" t="s">
        <v>474</v>
      </c>
      <c r="Z103">
        <v>34</v>
      </c>
      <c r="AA103" s="22" t="s">
        <v>39</v>
      </c>
      <c r="AB103">
        <v>6</v>
      </c>
      <c r="AC103">
        <v>6</v>
      </c>
      <c r="AD103">
        <v>5</v>
      </c>
      <c r="AE103">
        <v>3</v>
      </c>
      <c r="AF103">
        <v>6</v>
      </c>
    </row>
    <row r="104" spans="1:33" hidden="1" x14ac:dyDescent="0.25">
      <c r="A104" s="16" t="s">
        <v>1</v>
      </c>
      <c r="B104" s="21" t="s">
        <v>37</v>
      </c>
      <c r="C104" s="21" t="s">
        <v>2244</v>
      </c>
      <c r="D104">
        <v>3.05</v>
      </c>
      <c r="E104">
        <v>1</v>
      </c>
      <c r="F104" t="s">
        <v>38</v>
      </c>
      <c r="G104">
        <v>6</v>
      </c>
      <c r="H104" s="19" t="s">
        <v>101</v>
      </c>
      <c r="I104">
        <v>10</v>
      </c>
      <c r="J104" s="37" t="str">
        <f>VLOOKUP(AB104, method!$A$1:$B$15, 2, 0)</f>
        <v>中前</v>
      </c>
      <c r="K104">
        <v>6.4</v>
      </c>
      <c r="L104">
        <v>2000</v>
      </c>
      <c r="M104">
        <v>127</v>
      </c>
      <c r="N104">
        <v>2</v>
      </c>
      <c r="O104">
        <v>22</v>
      </c>
      <c r="P104">
        <v>6</v>
      </c>
      <c r="Q104">
        <v>25</v>
      </c>
      <c r="R104" t="s">
        <v>434</v>
      </c>
      <c r="S104">
        <v>1129</v>
      </c>
      <c r="T104">
        <v>5</v>
      </c>
      <c r="U104" s="32" t="s">
        <v>435</v>
      </c>
      <c r="V104">
        <v>768</v>
      </c>
      <c r="Y104" t="s">
        <v>600</v>
      </c>
      <c r="Z104">
        <v>34</v>
      </c>
      <c r="AA104" s="22" t="s">
        <v>39</v>
      </c>
      <c r="AB104">
        <v>6</v>
      </c>
      <c r="AC104">
        <v>6</v>
      </c>
      <c r="AD104">
        <v>6</v>
      </c>
      <c r="AE104">
        <v>8</v>
      </c>
      <c r="AF104">
        <v>6</v>
      </c>
    </row>
    <row r="105" spans="1:33" hidden="1" x14ac:dyDescent="0.25">
      <c r="A105" s="16" t="s">
        <v>1</v>
      </c>
      <c r="B105" s="21" t="s">
        <v>37</v>
      </c>
      <c r="C105" s="21" t="s">
        <v>2244</v>
      </c>
      <c r="D105">
        <v>18.3</v>
      </c>
      <c r="E105">
        <v>1</v>
      </c>
      <c r="F105" t="s">
        <v>38</v>
      </c>
      <c r="G105" s="28">
        <v>1</v>
      </c>
      <c r="H105" s="19" t="s">
        <v>101</v>
      </c>
      <c r="I105">
        <v>10</v>
      </c>
      <c r="J105" s="36" t="str">
        <f>VLOOKUP(AB105, method!$A$1:$B$15, 2, 0)</f>
        <v>中後</v>
      </c>
      <c r="K105">
        <v>5.4</v>
      </c>
      <c r="L105">
        <v>2200</v>
      </c>
      <c r="M105">
        <v>123</v>
      </c>
      <c r="N105">
        <v>2</v>
      </c>
      <c r="O105">
        <v>4</v>
      </c>
      <c r="P105">
        <v>6</v>
      </c>
      <c r="Q105">
        <v>25</v>
      </c>
      <c r="R105" s="31" t="s">
        <v>450</v>
      </c>
      <c r="S105">
        <v>1147</v>
      </c>
      <c r="T105">
        <v>5</v>
      </c>
      <c r="U105" s="32" t="s">
        <v>435</v>
      </c>
      <c r="V105">
        <v>728</v>
      </c>
      <c r="Y105" s="12" t="s">
        <v>456</v>
      </c>
      <c r="Z105">
        <v>27</v>
      </c>
      <c r="AA105" s="22" t="s">
        <v>39</v>
      </c>
      <c r="AB105">
        <v>10</v>
      </c>
      <c r="AC105">
        <v>10</v>
      </c>
      <c r="AD105">
        <v>10</v>
      </c>
      <c r="AE105">
        <v>11</v>
      </c>
      <c r="AF105">
        <v>5</v>
      </c>
      <c r="AG105">
        <v>1</v>
      </c>
    </row>
    <row r="106" spans="1:33" x14ac:dyDescent="0.25">
      <c r="A106" s="16" t="s">
        <v>1</v>
      </c>
      <c r="B106" s="21" t="s">
        <v>37</v>
      </c>
      <c r="C106" s="21" t="s">
        <v>2244</v>
      </c>
      <c r="D106">
        <v>49.1</v>
      </c>
      <c r="E106">
        <v>1</v>
      </c>
      <c r="F106" t="s">
        <v>38</v>
      </c>
      <c r="G106" s="28">
        <v>3</v>
      </c>
      <c r="H106" s="19" t="s">
        <v>101</v>
      </c>
      <c r="I106">
        <v>12</v>
      </c>
      <c r="J106" s="37" t="str">
        <f>VLOOKUP(AB106, method!$A$1:$B$15, 2, 0)</f>
        <v>中前</v>
      </c>
      <c r="K106">
        <v>4.4000000000000004</v>
      </c>
      <c r="L106" s="43">
        <v>1800</v>
      </c>
      <c r="M106">
        <v>122</v>
      </c>
      <c r="N106">
        <v>1</v>
      </c>
      <c r="O106">
        <v>14</v>
      </c>
      <c r="P106">
        <v>5</v>
      </c>
      <c r="Q106">
        <v>25</v>
      </c>
      <c r="R106" s="31" t="s">
        <v>455</v>
      </c>
      <c r="S106">
        <v>1124</v>
      </c>
      <c r="T106">
        <v>5</v>
      </c>
      <c r="U106" s="32" t="s">
        <v>446</v>
      </c>
      <c r="V106">
        <v>669</v>
      </c>
      <c r="Y106" s="12">
        <v>1</v>
      </c>
      <c r="Z106">
        <v>27</v>
      </c>
      <c r="AA106" s="22" t="s">
        <v>39</v>
      </c>
      <c r="AB106">
        <v>6</v>
      </c>
      <c r="AC106">
        <v>6</v>
      </c>
      <c r="AD106">
        <v>5</v>
      </c>
      <c r="AE106">
        <v>4</v>
      </c>
      <c r="AF106">
        <v>3</v>
      </c>
    </row>
    <row r="107" spans="1:33" x14ac:dyDescent="0.25">
      <c r="A107" s="16" t="s">
        <v>1</v>
      </c>
      <c r="B107" s="21" t="s">
        <v>37</v>
      </c>
      <c r="C107" s="21" t="s">
        <v>2244</v>
      </c>
      <c r="D107">
        <v>49.57</v>
      </c>
      <c r="E107">
        <v>1</v>
      </c>
      <c r="F107" t="s">
        <v>38</v>
      </c>
      <c r="G107" s="28">
        <v>1</v>
      </c>
      <c r="H107" s="19" t="s">
        <v>101</v>
      </c>
      <c r="I107">
        <v>9</v>
      </c>
      <c r="J107" s="35" t="str">
        <f>VLOOKUP(AB107, method!$A$1:$B$15, 2, 0)</f>
        <v>放頭</v>
      </c>
      <c r="K107">
        <v>9.4</v>
      </c>
      <c r="L107" s="43">
        <v>1800</v>
      </c>
      <c r="M107">
        <v>116</v>
      </c>
      <c r="N107">
        <v>1</v>
      </c>
      <c r="O107">
        <v>23</v>
      </c>
      <c r="P107">
        <v>4</v>
      </c>
      <c r="Q107">
        <v>25</v>
      </c>
      <c r="R107" s="31" t="s">
        <v>461</v>
      </c>
      <c r="S107">
        <v>1119</v>
      </c>
      <c r="T107">
        <v>5</v>
      </c>
      <c r="U107" s="32" t="s">
        <v>435</v>
      </c>
      <c r="V107">
        <v>612</v>
      </c>
      <c r="Y107" s="12" t="s">
        <v>451</v>
      </c>
      <c r="Z107">
        <v>21</v>
      </c>
      <c r="AA107" s="22" t="s">
        <v>39</v>
      </c>
      <c r="AB107">
        <v>2</v>
      </c>
      <c r="AC107">
        <v>2</v>
      </c>
      <c r="AD107">
        <v>2</v>
      </c>
      <c r="AE107">
        <v>2</v>
      </c>
      <c r="AF107">
        <v>1</v>
      </c>
    </row>
    <row r="108" spans="1:33" hidden="1" x14ac:dyDescent="0.25">
      <c r="A108" s="16" t="s">
        <v>1</v>
      </c>
      <c r="B108" s="21" t="s">
        <v>37</v>
      </c>
      <c r="C108" s="21" t="s">
        <v>2244</v>
      </c>
      <c r="D108">
        <v>3.2</v>
      </c>
      <c r="E108">
        <v>1</v>
      </c>
      <c r="F108" t="s">
        <v>38</v>
      </c>
      <c r="G108">
        <v>6</v>
      </c>
      <c r="H108" s="19" t="s">
        <v>101</v>
      </c>
      <c r="I108">
        <v>14</v>
      </c>
      <c r="J108" s="37" t="str">
        <f>VLOOKUP(AB108, method!$A$1:$B$15, 2, 0)</f>
        <v>中前</v>
      </c>
      <c r="K108">
        <v>10</v>
      </c>
      <c r="L108">
        <v>2000</v>
      </c>
      <c r="M108">
        <v>116</v>
      </c>
      <c r="N108">
        <v>2</v>
      </c>
      <c r="O108">
        <v>6</v>
      </c>
      <c r="P108">
        <v>4</v>
      </c>
      <c r="Q108">
        <v>25</v>
      </c>
      <c r="R108" t="s">
        <v>506</v>
      </c>
      <c r="S108">
        <v>1139</v>
      </c>
      <c r="T108">
        <v>5</v>
      </c>
      <c r="U108" s="32" t="s">
        <v>435</v>
      </c>
      <c r="V108">
        <v>562</v>
      </c>
      <c r="Y108">
        <v>3</v>
      </c>
      <c r="Z108">
        <v>21</v>
      </c>
      <c r="AA108" s="22" t="s">
        <v>39</v>
      </c>
      <c r="AB108">
        <v>4</v>
      </c>
      <c r="AC108">
        <v>4</v>
      </c>
      <c r="AD108">
        <v>4</v>
      </c>
      <c r="AE108">
        <v>3</v>
      </c>
      <c r="AF108">
        <v>6</v>
      </c>
    </row>
    <row r="109" spans="1:33" hidden="1" x14ac:dyDescent="0.25">
      <c r="A109" s="16" t="s">
        <v>1</v>
      </c>
      <c r="B109" s="21" t="s">
        <v>37</v>
      </c>
      <c r="C109" s="21" t="s">
        <v>2244</v>
      </c>
      <c r="D109">
        <v>34.58</v>
      </c>
      <c r="E109">
        <v>1</v>
      </c>
      <c r="F109" t="s">
        <v>38</v>
      </c>
      <c r="G109" s="28">
        <v>2</v>
      </c>
      <c r="H109" s="19" t="s">
        <v>101</v>
      </c>
      <c r="I109">
        <v>9</v>
      </c>
      <c r="J109" s="37" t="str">
        <f>VLOOKUP(AB109, method!$A$1:$B$15, 2, 0)</f>
        <v>中前</v>
      </c>
      <c r="K109">
        <v>25</v>
      </c>
      <c r="L109">
        <v>1600</v>
      </c>
      <c r="M109">
        <v>116</v>
      </c>
      <c r="N109">
        <v>1</v>
      </c>
      <c r="O109">
        <v>15</v>
      </c>
      <c r="P109">
        <v>3</v>
      </c>
      <c r="Q109">
        <v>25</v>
      </c>
      <c r="R109" t="s">
        <v>441</v>
      </c>
      <c r="S109">
        <v>1126</v>
      </c>
      <c r="T109">
        <v>5</v>
      </c>
      <c r="U109" s="32" t="s">
        <v>446</v>
      </c>
      <c r="V109">
        <v>506</v>
      </c>
      <c r="Y109" s="12" t="s">
        <v>480</v>
      </c>
      <c r="Z109">
        <v>18</v>
      </c>
      <c r="AA109" s="22" t="s">
        <v>39</v>
      </c>
      <c r="AB109">
        <v>5</v>
      </c>
      <c r="AC109">
        <v>5</v>
      </c>
      <c r="AD109">
        <v>4</v>
      </c>
      <c r="AE109">
        <v>2</v>
      </c>
    </row>
    <row r="110" spans="1:33" hidden="1" x14ac:dyDescent="0.25">
      <c r="A110" s="16" t="s">
        <v>1</v>
      </c>
      <c r="B110" s="21" t="s">
        <v>37</v>
      </c>
      <c r="C110" s="21" t="s">
        <v>2244</v>
      </c>
      <c r="D110">
        <v>34.9</v>
      </c>
      <c r="E110">
        <v>1</v>
      </c>
      <c r="F110" t="s">
        <v>38</v>
      </c>
      <c r="G110" s="34">
        <v>5</v>
      </c>
      <c r="H110" s="19" t="s">
        <v>101</v>
      </c>
      <c r="I110">
        <v>1</v>
      </c>
      <c r="J110" s="37" t="str">
        <f>VLOOKUP(AB110, method!$A$1:$B$15, 2, 0)</f>
        <v>中前</v>
      </c>
      <c r="K110">
        <v>17</v>
      </c>
      <c r="L110">
        <v>1600</v>
      </c>
      <c r="M110">
        <v>115</v>
      </c>
      <c r="N110">
        <v>1</v>
      </c>
      <c r="O110">
        <v>16</v>
      </c>
      <c r="P110">
        <v>2</v>
      </c>
      <c r="Q110">
        <v>25</v>
      </c>
      <c r="R110" t="s">
        <v>441</v>
      </c>
      <c r="S110">
        <v>1137</v>
      </c>
      <c r="T110">
        <v>5</v>
      </c>
      <c r="U110" s="32" t="s">
        <v>446</v>
      </c>
      <c r="V110">
        <v>427</v>
      </c>
      <c r="Y110" t="s">
        <v>519</v>
      </c>
      <c r="Z110">
        <v>19</v>
      </c>
      <c r="AA110" s="22" t="s">
        <v>39</v>
      </c>
      <c r="AB110">
        <v>7</v>
      </c>
      <c r="AC110">
        <v>6</v>
      </c>
      <c r="AD110">
        <v>8</v>
      </c>
      <c r="AE110">
        <v>5</v>
      </c>
    </row>
    <row r="111" spans="1:33" hidden="1" x14ac:dyDescent="0.25">
      <c r="A111" s="16" t="s">
        <v>1</v>
      </c>
      <c r="B111" s="21" t="s">
        <v>37</v>
      </c>
      <c r="C111" s="21" t="s">
        <v>2244</v>
      </c>
      <c r="D111">
        <v>36.35</v>
      </c>
      <c r="E111">
        <v>1</v>
      </c>
      <c r="F111" t="s">
        <v>38</v>
      </c>
      <c r="G111">
        <v>12</v>
      </c>
      <c r="H111" s="25" t="s">
        <v>49</v>
      </c>
      <c r="I111">
        <v>12</v>
      </c>
      <c r="J111" s="35" t="str">
        <f>VLOOKUP(AB111, method!$A$1:$B$15, 2, 0)</f>
        <v>放頭</v>
      </c>
      <c r="K111">
        <v>32</v>
      </c>
      <c r="L111">
        <v>1600</v>
      </c>
      <c r="M111">
        <v>116</v>
      </c>
      <c r="N111">
        <v>1</v>
      </c>
      <c r="O111">
        <v>22</v>
      </c>
      <c r="P111">
        <v>12</v>
      </c>
      <c r="Q111">
        <v>24</v>
      </c>
      <c r="R111" t="s">
        <v>539</v>
      </c>
      <c r="S111">
        <v>1126</v>
      </c>
      <c r="T111">
        <v>5</v>
      </c>
      <c r="U111" s="32" t="s">
        <v>435</v>
      </c>
      <c r="V111">
        <v>277</v>
      </c>
      <c r="Y111" t="s">
        <v>436</v>
      </c>
      <c r="Z111">
        <v>21</v>
      </c>
      <c r="AA111" s="22" t="s">
        <v>39</v>
      </c>
      <c r="AB111">
        <v>2</v>
      </c>
      <c r="AC111">
        <v>1</v>
      </c>
      <c r="AD111">
        <v>1</v>
      </c>
      <c r="AE111">
        <v>12</v>
      </c>
    </row>
    <row r="112" spans="1:33" hidden="1" x14ac:dyDescent="0.25">
      <c r="A112" s="16" t="s">
        <v>1</v>
      </c>
      <c r="B112" s="21" t="s">
        <v>37</v>
      </c>
      <c r="C112" s="21" t="s">
        <v>2244</v>
      </c>
      <c r="D112">
        <v>41.16</v>
      </c>
      <c r="E112">
        <v>1</v>
      </c>
      <c r="F112" t="s">
        <v>38</v>
      </c>
      <c r="G112">
        <v>7</v>
      </c>
      <c r="H112" s="25" t="s">
        <v>49</v>
      </c>
      <c r="I112">
        <v>9</v>
      </c>
      <c r="J112" s="36" t="str">
        <f>VLOOKUP(AB112, method!$A$1:$B$15, 2, 0)</f>
        <v>中後</v>
      </c>
      <c r="K112">
        <v>9.1</v>
      </c>
      <c r="L112">
        <v>1650</v>
      </c>
      <c r="M112">
        <v>119</v>
      </c>
      <c r="N112">
        <v>1</v>
      </c>
      <c r="O112">
        <v>1</v>
      </c>
      <c r="P112">
        <v>12</v>
      </c>
      <c r="Q112">
        <v>24</v>
      </c>
      <c r="R112" t="s">
        <v>467</v>
      </c>
      <c r="S112">
        <v>1110</v>
      </c>
      <c r="T112">
        <v>5</v>
      </c>
      <c r="U112" s="32" t="s">
        <v>435</v>
      </c>
      <c r="V112">
        <v>221</v>
      </c>
      <c r="Y112" t="s">
        <v>689</v>
      </c>
      <c r="Z112">
        <v>23</v>
      </c>
      <c r="AA112" s="22" t="s">
        <v>39</v>
      </c>
      <c r="AB112">
        <v>9</v>
      </c>
      <c r="AC112">
        <v>9</v>
      </c>
      <c r="AD112">
        <v>10</v>
      </c>
      <c r="AE112">
        <v>7</v>
      </c>
    </row>
    <row r="113" spans="1:33" hidden="1" x14ac:dyDescent="0.25">
      <c r="A113" s="16" t="s">
        <v>1</v>
      </c>
      <c r="B113" s="21" t="s">
        <v>37</v>
      </c>
      <c r="C113" s="21" t="s">
        <v>2244</v>
      </c>
      <c r="D113">
        <v>48.31</v>
      </c>
      <c r="E113">
        <v>1</v>
      </c>
      <c r="F113" t="s">
        <v>38</v>
      </c>
      <c r="G113">
        <v>7</v>
      </c>
      <c r="H113" s="26" t="s">
        <v>693</v>
      </c>
      <c r="I113">
        <v>6</v>
      </c>
      <c r="J113" s="35" t="str">
        <f>VLOOKUP(AB113, method!$A$1:$B$15, 2, 0)</f>
        <v>放頭</v>
      </c>
      <c r="K113">
        <v>31</v>
      </c>
      <c r="L113" s="43">
        <v>1800</v>
      </c>
      <c r="M113">
        <v>120</v>
      </c>
      <c r="N113">
        <v>1</v>
      </c>
      <c r="O113">
        <v>6</v>
      </c>
      <c r="P113">
        <v>10</v>
      </c>
      <c r="Q113">
        <v>24</v>
      </c>
      <c r="R113" t="s">
        <v>434</v>
      </c>
      <c r="S113">
        <v>1125</v>
      </c>
      <c r="T113">
        <v>5</v>
      </c>
      <c r="U113" s="32" t="s">
        <v>446</v>
      </c>
      <c r="V113">
        <v>75</v>
      </c>
      <c r="Y113" t="s">
        <v>488</v>
      </c>
      <c r="Z113">
        <v>25</v>
      </c>
      <c r="AA113" s="23" t="s">
        <v>692</v>
      </c>
      <c r="AB113">
        <v>3</v>
      </c>
      <c r="AC113">
        <v>3</v>
      </c>
      <c r="AD113">
        <v>3</v>
      </c>
      <c r="AE113">
        <v>4</v>
      </c>
      <c r="AF113">
        <v>7</v>
      </c>
    </row>
    <row r="114" spans="1:33" hidden="1" x14ac:dyDescent="0.25">
      <c r="A114" s="16" t="s">
        <v>1</v>
      </c>
      <c r="B114" s="21" t="s">
        <v>37</v>
      </c>
      <c r="C114" s="21" t="s">
        <v>2244</v>
      </c>
      <c r="D114">
        <v>36.86</v>
      </c>
      <c r="E114">
        <v>1</v>
      </c>
      <c r="F114" t="s">
        <v>38</v>
      </c>
      <c r="G114">
        <v>12</v>
      </c>
      <c r="H114" s="26" t="s">
        <v>389</v>
      </c>
      <c r="I114">
        <v>3</v>
      </c>
      <c r="J114" s="37" t="str">
        <f>VLOOKUP(AB114, method!$A$1:$B$15, 2, 0)</f>
        <v>中前</v>
      </c>
      <c r="K114">
        <v>11</v>
      </c>
      <c r="L114">
        <v>1600</v>
      </c>
      <c r="M114">
        <v>122</v>
      </c>
      <c r="N114">
        <v>1</v>
      </c>
      <c r="O114">
        <v>8</v>
      </c>
      <c r="P114">
        <v>9</v>
      </c>
      <c r="Q114">
        <v>24</v>
      </c>
      <c r="R114" t="s">
        <v>434</v>
      </c>
      <c r="S114">
        <v>1122</v>
      </c>
      <c r="T114">
        <v>5</v>
      </c>
      <c r="U114" s="33" t="s">
        <v>499</v>
      </c>
      <c r="V114">
        <v>1</v>
      </c>
      <c r="Y114" t="s">
        <v>696</v>
      </c>
      <c r="Z114">
        <v>27</v>
      </c>
      <c r="AA114" s="23" t="s">
        <v>692</v>
      </c>
      <c r="AB114">
        <v>5</v>
      </c>
      <c r="AC114">
        <v>5</v>
      </c>
      <c r="AD114">
        <v>7</v>
      </c>
      <c r="AE114">
        <v>12</v>
      </c>
    </row>
    <row r="115" spans="1:33" hidden="1" x14ac:dyDescent="0.25">
      <c r="A115" s="16" t="s">
        <v>1</v>
      </c>
      <c r="B115" s="21" t="s">
        <v>37</v>
      </c>
      <c r="C115" s="21" t="s">
        <v>2244</v>
      </c>
      <c r="D115">
        <v>16.46</v>
      </c>
      <c r="E115">
        <v>1</v>
      </c>
      <c r="F115" t="s">
        <v>38</v>
      </c>
      <c r="G115">
        <v>6</v>
      </c>
      <c r="H115" s="26" t="s">
        <v>389</v>
      </c>
      <c r="I115">
        <v>6</v>
      </c>
      <c r="J115" s="37" t="str">
        <f>VLOOKUP(AB115, method!$A$1:$B$15, 2, 0)</f>
        <v>中前</v>
      </c>
      <c r="K115">
        <v>15</v>
      </c>
      <c r="L115">
        <v>2200</v>
      </c>
      <c r="M115">
        <v>124</v>
      </c>
      <c r="N115">
        <v>2</v>
      </c>
      <c r="O115">
        <v>26</v>
      </c>
      <c r="P115">
        <v>6</v>
      </c>
      <c r="Q115">
        <v>24</v>
      </c>
      <c r="R115" s="31" t="s">
        <v>461</v>
      </c>
      <c r="S115">
        <v>1120</v>
      </c>
      <c r="T115">
        <v>5</v>
      </c>
      <c r="U115" s="32" t="s">
        <v>435</v>
      </c>
      <c r="V115">
        <v>773</v>
      </c>
      <c r="Y115" t="s">
        <v>699</v>
      </c>
      <c r="Z115">
        <v>29</v>
      </c>
      <c r="AA115" s="23" t="s">
        <v>692</v>
      </c>
      <c r="AB115">
        <v>7</v>
      </c>
      <c r="AC115">
        <v>7</v>
      </c>
      <c r="AD115">
        <v>7</v>
      </c>
      <c r="AE115">
        <v>7</v>
      </c>
      <c r="AF115">
        <v>6</v>
      </c>
      <c r="AG115">
        <v>6</v>
      </c>
    </row>
    <row r="116" spans="1:33" hidden="1" x14ac:dyDescent="0.25">
      <c r="A116" s="16" t="s">
        <v>1</v>
      </c>
      <c r="B116" s="21" t="s">
        <v>37</v>
      </c>
      <c r="C116" s="21" t="s">
        <v>2244</v>
      </c>
      <c r="D116">
        <v>37.29</v>
      </c>
      <c r="E116">
        <v>1</v>
      </c>
      <c r="F116" t="s">
        <v>38</v>
      </c>
      <c r="G116" s="28">
        <v>2</v>
      </c>
      <c r="H116" s="26" t="s">
        <v>389</v>
      </c>
      <c r="I116">
        <v>8</v>
      </c>
      <c r="J116" s="36" t="str">
        <f>VLOOKUP(AB116, method!$A$1:$B$15, 2, 0)</f>
        <v>中後</v>
      </c>
      <c r="K116">
        <v>24</v>
      </c>
      <c r="L116">
        <v>1600</v>
      </c>
      <c r="M116">
        <v>124</v>
      </c>
      <c r="N116">
        <v>1</v>
      </c>
      <c r="O116">
        <v>15</v>
      </c>
      <c r="P116">
        <v>6</v>
      </c>
      <c r="Q116">
        <v>24</v>
      </c>
      <c r="R116" t="s">
        <v>441</v>
      </c>
      <c r="S116">
        <v>1119</v>
      </c>
      <c r="T116">
        <v>5</v>
      </c>
      <c r="U116" s="33" t="s">
        <v>577</v>
      </c>
      <c r="V116">
        <v>753</v>
      </c>
      <c r="Y116" s="12" t="s">
        <v>431</v>
      </c>
      <c r="Z116">
        <v>28</v>
      </c>
      <c r="AA116" s="23" t="s">
        <v>692</v>
      </c>
      <c r="AB116">
        <v>8</v>
      </c>
      <c r="AC116">
        <v>6</v>
      </c>
      <c r="AD116">
        <v>6</v>
      </c>
      <c r="AE116">
        <v>2</v>
      </c>
    </row>
    <row r="117" spans="1:33" hidden="1" x14ac:dyDescent="0.25">
      <c r="A117" s="16" t="s">
        <v>1</v>
      </c>
      <c r="B117" s="21" t="s">
        <v>37</v>
      </c>
      <c r="C117" s="21" t="s">
        <v>2244</v>
      </c>
      <c r="D117">
        <v>3.88</v>
      </c>
      <c r="E117">
        <v>1</v>
      </c>
      <c r="F117" t="s">
        <v>38</v>
      </c>
      <c r="G117" s="34">
        <v>5</v>
      </c>
      <c r="H117" s="26" t="s">
        <v>389</v>
      </c>
      <c r="I117">
        <v>10</v>
      </c>
      <c r="J117" s="36" t="str">
        <f>VLOOKUP(AB117, method!$A$1:$B$15, 2, 0)</f>
        <v>中後</v>
      </c>
      <c r="K117">
        <v>50</v>
      </c>
      <c r="L117">
        <v>2000</v>
      </c>
      <c r="M117">
        <v>129</v>
      </c>
      <c r="N117">
        <v>2</v>
      </c>
      <c r="O117">
        <v>5</v>
      </c>
      <c r="P117">
        <v>5</v>
      </c>
      <c r="Q117">
        <v>24</v>
      </c>
      <c r="R117" t="s">
        <v>518</v>
      </c>
      <c r="S117">
        <v>1126</v>
      </c>
      <c r="T117">
        <v>5</v>
      </c>
      <c r="U117" s="33" t="s">
        <v>499</v>
      </c>
      <c r="V117">
        <v>637</v>
      </c>
      <c r="Y117" t="s">
        <v>699</v>
      </c>
      <c r="Z117">
        <v>30</v>
      </c>
      <c r="AA117" s="23" t="s">
        <v>692</v>
      </c>
      <c r="AB117">
        <v>10</v>
      </c>
      <c r="AC117">
        <v>10</v>
      </c>
      <c r="AD117">
        <v>10</v>
      </c>
      <c r="AE117">
        <v>9</v>
      </c>
      <c r="AF117">
        <v>5</v>
      </c>
    </row>
    <row r="118" spans="1:33" hidden="1" x14ac:dyDescent="0.25">
      <c r="A118" s="16" t="s">
        <v>1</v>
      </c>
      <c r="B118" s="21" t="s">
        <v>37</v>
      </c>
      <c r="C118" s="21" t="s">
        <v>2244</v>
      </c>
      <c r="D118">
        <v>50.89</v>
      </c>
      <c r="E118">
        <v>1</v>
      </c>
      <c r="F118" t="s">
        <v>38</v>
      </c>
      <c r="G118">
        <v>9</v>
      </c>
      <c r="H118" s="27" t="s">
        <v>93</v>
      </c>
      <c r="I118">
        <v>14</v>
      </c>
      <c r="J118" s="38" t="str">
        <f>VLOOKUP(AB118, method!$A$1:$B$15, 2, 0)</f>
        <v>留後</v>
      </c>
      <c r="K118">
        <v>19</v>
      </c>
      <c r="L118" s="43">
        <v>1800</v>
      </c>
      <c r="M118">
        <v>127</v>
      </c>
      <c r="N118">
        <v>1</v>
      </c>
      <c r="O118">
        <v>3</v>
      </c>
      <c r="P118">
        <v>4</v>
      </c>
      <c r="Q118">
        <v>24</v>
      </c>
      <c r="R118" t="s">
        <v>467</v>
      </c>
      <c r="S118">
        <v>1120</v>
      </c>
      <c r="T118">
        <v>5</v>
      </c>
      <c r="U118" s="32" t="s">
        <v>435</v>
      </c>
      <c r="V118">
        <v>551</v>
      </c>
      <c r="Y118">
        <v>9</v>
      </c>
      <c r="Z118">
        <v>32</v>
      </c>
      <c r="AA118" s="23" t="s">
        <v>692</v>
      </c>
      <c r="AB118">
        <v>13</v>
      </c>
      <c r="AC118">
        <v>14</v>
      </c>
      <c r="AD118">
        <v>14</v>
      </c>
      <c r="AE118">
        <v>14</v>
      </c>
      <c r="AF118">
        <v>9</v>
      </c>
    </row>
    <row r="119" spans="1:33" hidden="1" x14ac:dyDescent="0.25">
      <c r="A119" s="16" t="s">
        <v>1</v>
      </c>
      <c r="B119" s="21" t="s">
        <v>37</v>
      </c>
      <c r="C119" s="21" t="s">
        <v>2244</v>
      </c>
      <c r="D119">
        <v>50.2</v>
      </c>
      <c r="E119">
        <v>1</v>
      </c>
      <c r="F119" t="s">
        <v>38</v>
      </c>
      <c r="G119">
        <v>10</v>
      </c>
      <c r="H119" s="22" t="s">
        <v>471</v>
      </c>
      <c r="I119">
        <v>5</v>
      </c>
      <c r="J119" s="36" t="str">
        <f>VLOOKUP(AB119, method!$A$1:$B$15, 2, 0)</f>
        <v>中後</v>
      </c>
      <c r="K119">
        <v>29</v>
      </c>
      <c r="L119" s="43">
        <v>1800</v>
      </c>
      <c r="M119">
        <v>127</v>
      </c>
      <c r="N119">
        <v>1</v>
      </c>
      <c r="O119">
        <v>10</v>
      </c>
      <c r="P119">
        <v>3</v>
      </c>
      <c r="Q119">
        <v>24</v>
      </c>
      <c r="R119" t="s">
        <v>429</v>
      </c>
      <c r="S119">
        <v>1120</v>
      </c>
      <c r="T119">
        <v>5</v>
      </c>
      <c r="U119" s="32" t="s">
        <v>435</v>
      </c>
      <c r="V119">
        <v>484</v>
      </c>
      <c r="Y119" t="s">
        <v>650</v>
      </c>
      <c r="Z119">
        <v>34</v>
      </c>
      <c r="AA119" s="23" t="s">
        <v>692</v>
      </c>
      <c r="AB119">
        <v>10</v>
      </c>
      <c r="AC119">
        <v>10</v>
      </c>
      <c r="AD119">
        <v>10</v>
      </c>
      <c r="AE119">
        <v>10</v>
      </c>
      <c r="AF119">
        <v>10</v>
      </c>
    </row>
    <row r="120" spans="1:33" hidden="1" x14ac:dyDescent="0.25">
      <c r="A120" s="16" t="s">
        <v>1</v>
      </c>
      <c r="B120" s="21" t="s">
        <v>37</v>
      </c>
      <c r="C120" s="21" t="s">
        <v>2244</v>
      </c>
      <c r="D120">
        <v>49.32</v>
      </c>
      <c r="E120">
        <v>1</v>
      </c>
      <c r="F120" t="s">
        <v>38</v>
      </c>
      <c r="G120" s="34">
        <v>5</v>
      </c>
      <c r="H120" s="24" t="s">
        <v>34</v>
      </c>
      <c r="I120">
        <v>9</v>
      </c>
      <c r="J120" s="36" t="str">
        <f>VLOOKUP(AB120, method!$A$1:$B$15, 2, 0)</f>
        <v>中後</v>
      </c>
      <c r="K120">
        <v>47</v>
      </c>
      <c r="L120" s="43">
        <v>1800</v>
      </c>
      <c r="M120">
        <v>132</v>
      </c>
      <c r="N120">
        <v>1</v>
      </c>
      <c r="O120">
        <v>1</v>
      </c>
      <c r="P120">
        <v>10</v>
      </c>
      <c r="Q120">
        <v>23</v>
      </c>
      <c r="R120" t="s">
        <v>441</v>
      </c>
      <c r="S120">
        <v>1109</v>
      </c>
      <c r="T120">
        <v>5</v>
      </c>
      <c r="U120" s="32" t="s">
        <v>435</v>
      </c>
      <c r="V120">
        <v>56</v>
      </c>
      <c r="Y120" t="s">
        <v>488</v>
      </c>
      <c r="Z120">
        <v>36</v>
      </c>
      <c r="AA120" s="23" t="s">
        <v>692</v>
      </c>
      <c r="AB120">
        <v>9</v>
      </c>
      <c r="AC120">
        <v>10</v>
      </c>
      <c r="AD120">
        <v>10</v>
      </c>
      <c r="AE120">
        <v>9</v>
      </c>
      <c r="AF120">
        <v>5</v>
      </c>
    </row>
    <row r="121" spans="1:33" hidden="1" x14ac:dyDescent="0.25">
      <c r="A121" s="16" t="s">
        <v>1</v>
      </c>
      <c r="B121" s="21" t="s">
        <v>37</v>
      </c>
      <c r="C121" s="21" t="s">
        <v>2244</v>
      </c>
      <c r="D121">
        <v>36.64</v>
      </c>
      <c r="E121">
        <v>1</v>
      </c>
      <c r="F121" t="s">
        <v>38</v>
      </c>
      <c r="G121">
        <v>6</v>
      </c>
      <c r="H121" s="20" t="s">
        <v>19</v>
      </c>
      <c r="I121">
        <v>4</v>
      </c>
      <c r="J121" s="37" t="str">
        <f>VLOOKUP(AB121, method!$A$1:$B$15, 2, 0)</f>
        <v>中前</v>
      </c>
      <c r="K121">
        <v>11</v>
      </c>
      <c r="L121">
        <v>1600</v>
      </c>
      <c r="M121">
        <v>133</v>
      </c>
      <c r="N121">
        <v>1</v>
      </c>
      <c r="O121">
        <v>10</v>
      </c>
      <c r="P121">
        <v>9</v>
      </c>
      <c r="Q121">
        <v>23</v>
      </c>
      <c r="R121" t="s">
        <v>434</v>
      </c>
      <c r="S121">
        <v>1101</v>
      </c>
      <c r="T121">
        <v>5</v>
      </c>
      <c r="U121" s="33" t="s">
        <v>430</v>
      </c>
      <c r="V121">
        <v>1</v>
      </c>
      <c r="Y121" t="s">
        <v>492</v>
      </c>
      <c r="Z121">
        <v>38</v>
      </c>
      <c r="AA121" s="23" t="s">
        <v>692</v>
      </c>
      <c r="AB121">
        <v>7</v>
      </c>
      <c r="AC121">
        <v>7</v>
      </c>
      <c r="AD121">
        <v>7</v>
      </c>
      <c r="AE121">
        <v>6</v>
      </c>
    </row>
    <row r="122" spans="1:33" hidden="1" x14ac:dyDescent="0.25">
      <c r="A122" s="16" t="s">
        <v>1</v>
      </c>
      <c r="B122" s="22" t="s">
        <v>43</v>
      </c>
      <c r="C122" s="22" t="s">
        <v>2245</v>
      </c>
      <c r="D122">
        <v>40.75</v>
      </c>
      <c r="E122">
        <v>2</v>
      </c>
      <c r="F122" t="s">
        <v>44</v>
      </c>
      <c r="G122" s="34">
        <v>5</v>
      </c>
      <c r="H122" s="21" t="s">
        <v>44</v>
      </c>
      <c r="I122">
        <v>4</v>
      </c>
      <c r="J122" s="37" t="str">
        <f>VLOOKUP(AB122, method!$A$1:$B$15, 2, 0)</f>
        <v>中前</v>
      </c>
      <c r="K122">
        <v>5.0999999999999996</v>
      </c>
      <c r="L122">
        <v>1650</v>
      </c>
      <c r="M122">
        <v>123</v>
      </c>
      <c r="N122">
        <v>1</v>
      </c>
      <c r="O122">
        <v>10</v>
      </c>
      <c r="P122">
        <v>9</v>
      </c>
      <c r="Q122">
        <v>25</v>
      </c>
      <c r="R122" s="31" t="s">
        <v>450</v>
      </c>
      <c r="S122">
        <v>1061</v>
      </c>
      <c r="T122">
        <v>5</v>
      </c>
      <c r="U122" s="32" t="s">
        <v>435</v>
      </c>
      <c r="V122">
        <v>12</v>
      </c>
      <c r="Y122" t="s">
        <v>519</v>
      </c>
      <c r="Z122">
        <v>28</v>
      </c>
      <c r="AA122" s="24" t="s">
        <v>45</v>
      </c>
      <c r="AB122">
        <v>6</v>
      </c>
      <c r="AC122">
        <v>5</v>
      </c>
      <c r="AD122">
        <v>5</v>
      </c>
      <c r="AE122">
        <v>5</v>
      </c>
    </row>
    <row r="123" spans="1:33" hidden="1" x14ac:dyDescent="0.25">
      <c r="A123" s="16" t="s">
        <v>1</v>
      </c>
      <c r="B123" s="22" t="s">
        <v>43</v>
      </c>
      <c r="C123" s="22" t="s">
        <v>2245</v>
      </c>
      <c r="D123">
        <v>35.46</v>
      </c>
      <c r="E123">
        <v>2</v>
      </c>
      <c r="F123" t="s">
        <v>44</v>
      </c>
      <c r="G123">
        <v>6</v>
      </c>
      <c r="H123" s="25" t="s">
        <v>150</v>
      </c>
      <c r="I123">
        <v>10</v>
      </c>
      <c r="J123" s="38" t="str">
        <f>VLOOKUP(AB123, method!$A$1:$B$15, 2, 0)</f>
        <v>留後</v>
      </c>
      <c r="K123">
        <v>10</v>
      </c>
      <c r="L123">
        <v>1600</v>
      </c>
      <c r="M123">
        <v>125</v>
      </c>
      <c r="N123">
        <v>1</v>
      </c>
      <c r="O123">
        <v>5</v>
      </c>
      <c r="P123">
        <v>7</v>
      </c>
      <c r="Q123">
        <v>25</v>
      </c>
      <c r="R123" t="s">
        <v>441</v>
      </c>
      <c r="S123">
        <v>1083</v>
      </c>
      <c r="T123">
        <v>5</v>
      </c>
      <c r="U123" s="32" t="s">
        <v>446</v>
      </c>
      <c r="V123">
        <v>811</v>
      </c>
      <c r="Y123" t="s">
        <v>519</v>
      </c>
      <c r="Z123">
        <v>30</v>
      </c>
      <c r="AA123" s="24" t="s">
        <v>45</v>
      </c>
      <c r="AB123">
        <v>14</v>
      </c>
      <c r="AC123">
        <v>13</v>
      </c>
      <c r="AD123">
        <v>12</v>
      </c>
      <c r="AE123">
        <v>6</v>
      </c>
    </row>
    <row r="124" spans="1:33" hidden="1" x14ac:dyDescent="0.25">
      <c r="A124" s="16" t="s">
        <v>1</v>
      </c>
      <c r="B124" s="22" t="s">
        <v>43</v>
      </c>
      <c r="C124" s="22" t="s">
        <v>2245</v>
      </c>
      <c r="D124">
        <v>40.520000000000003</v>
      </c>
      <c r="E124">
        <v>2</v>
      </c>
      <c r="F124" t="s">
        <v>44</v>
      </c>
      <c r="G124" s="34">
        <v>5</v>
      </c>
      <c r="H124" s="19" t="s">
        <v>101</v>
      </c>
      <c r="I124">
        <v>8</v>
      </c>
      <c r="J124" s="38" t="str">
        <f>VLOOKUP(AB124, method!$A$1:$B$15, 2, 0)</f>
        <v>留後</v>
      </c>
      <c r="K124">
        <v>11</v>
      </c>
      <c r="L124">
        <v>1650</v>
      </c>
      <c r="M124">
        <v>127</v>
      </c>
      <c r="N124">
        <v>1</v>
      </c>
      <c r="O124">
        <v>11</v>
      </c>
      <c r="P124">
        <v>6</v>
      </c>
      <c r="Q124">
        <v>25</v>
      </c>
      <c r="R124" s="31" t="s">
        <v>455</v>
      </c>
      <c r="S124">
        <v>1082</v>
      </c>
      <c r="T124">
        <v>5</v>
      </c>
      <c r="U124" s="32" t="s">
        <v>446</v>
      </c>
      <c r="V124">
        <v>747</v>
      </c>
      <c r="Y124" s="12">
        <v>2</v>
      </c>
      <c r="Z124">
        <v>31</v>
      </c>
      <c r="AA124" s="24" t="s">
        <v>45</v>
      </c>
      <c r="AB124">
        <v>11</v>
      </c>
      <c r="AC124">
        <v>11</v>
      </c>
      <c r="AD124">
        <v>12</v>
      </c>
      <c r="AE124">
        <v>5</v>
      </c>
    </row>
    <row r="125" spans="1:33" hidden="1" x14ac:dyDescent="0.25">
      <c r="A125" s="16" t="s">
        <v>1</v>
      </c>
      <c r="B125" s="22" t="s">
        <v>43</v>
      </c>
      <c r="C125" s="22" t="s">
        <v>2245</v>
      </c>
      <c r="D125">
        <v>41.65</v>
      </c>
      <c r="E125">
        <v>2</v>
      </c>
      <c r="F125" t="s">
        <v>44</v>
      </c>
      <c r="G125" s="34">
        <v>5</v>
      </c>
      <c r="H125" s="16" t="s">
        <v>316</v>
      </c>
      <c r="I125">
        <v>8</v>
      </c>
      <c r="J125" s="36" t="str">
        <f>VLOOKUP(AB125, method!$A$1:$B$15, 2, 0)</f>
        <v>中後</v>
      </c>
      <c r="K125">
        <v>3.3</v>
      </c>
      <c r="L125">
        <v>1650</v>
      </c>
      <c r="M125">
        <v>128</v>
      </c>
      <c r="N125">
        <v>1</v>
      </c>
      <c r="O125">
        <v>7</v>
      </c>
      <c r="P125">
        <v>5</v>
      </c>
      <c r="Q125">
        <v>25</v>
      </c>
      <c r="R125" s="31" t="s">
        <v>450</v>
      </c>
      <c r="S125">
        <v>1053</v>
      </c>
      <c r="T125">
        <v>5</v>
      </c>
      <c r="U125" s="32" t="s">
        <v>435</v>
      </c>
      <c r="V125">
        <v>650</v>
      </c>
      <c r="Y125" s="12" t="s">
        <v>451</v>
      </c>
      <c r="Z125">
        <v>31</v>
      </c>
      <c r="AA125" s="24" t="s">
        <v>45</v>
      </c>
      <c r="AB125">
        <v>9</v>
      </c>
      <c r="AC125">
        <v>8</v>
      </c>
      <c r="AD125">
        <v>8</v>
      </c>
      <c r="AE125">
        <v>5</v>
      </c>
    </row>
    <row r="126" spans="1:33" hidden="1" x14ac:dyDescent="0.25">
      <c r="A126" s="16" t="s">
        <v>1</v>
      </c>
      <c r="B126" s="22" t="s">
        <v>43</v>
      </c>
      <c r="C126" s="22" t="s">
        <v>2245</v>
      </c>
      <c r="D126">
        <v>40.08</v>
      </c>
      <c r="E126">
        <v>2</v>
      </c>
      <c r="F126" t="s">
        <v>44</v>
      </c>
      <c r="G126" s="28">
        <v>2</v>
      </c>
      <c r="H126" s="16" t="s">
        <v>316</v>
      </c>
      <c r="I126">
        <v>1</v>
      </c>
      <c r="J126" s="37" t="str">
        <f>VLOOKUP(AB126, method!$A$1:$B$15, 2, 0)</f>
        <v>中前</v>
      </c>
      <c r="K126">
        <v>4.2</v>
      </c>
      <c r="L126">
        <v>1650</v>
      </c>
      <c r="M126">
        <v>124</v>
      </c>
      <c r="N126">
        <v>1</v>
      </c>
      <c r="O126">
        <v>30</v>
      </c>
      <c r="P126">
        <v>4</v>
      </c>
      <c r="Q126">
        <v>25</v>
      </c>
      <c r="R126" s="30" t="s">
        <v>445</v>
      </c>
      <c r="S126">
        <v>1065</v>
      </c>
      <c r="T126">
        <v>5</v>
      </c>
      <c r="U126" s="32" t="s">
        <v>446</v>
      </c>
      <c r="V126">
        <v>630</v>
      </c>
      <c r="Y126" s="12" t="s">
        <v>431</v>
      </c>
      <c r="Z126">
        <v>29</v>
      </c>
      <c r="AA126" s="24" t="s">
        <v>45</v>
      </c>
      <c r="AB126">
        <v>5</v>
      </c>
      <c r="AC126">
        <v>6</v>
      </c>
      <c r="AD126">
        <v>6</v>
      </c>
      <c r="AE126">
        <v>2</v>
      </c>
    </row>
    <row r="127" spans="1:33" hidden="1" x14ac:dyDescent="0.25">
      <c r="A127" s="16" t="s">
        <v>1</v>
      </c>
      <c r="B127" s="22" t="s">
        <v>43</v>
      </c>
      <c r="C127" s="22" t="s">
        <v>2245</v>
      </c>
      <c r="D127">
        <v>40.07</v>
      </c>
      <c r="E127">
        <v>2</v>
      </c>
      <c r="F127" t="s">
        <v>44</v>
      </c>
      <c r="G127" s="34">
        <v>5</v>
      </c>
      <c r="H127" s="16" t="s">
        <v>316</v>
      </c>
      <c r="I127">
        <v>11</v>
      </c>
      <c r="J127" s="38" t="str">
        <f>VLOOKUP(AB127, method!$A$1:$B$15, 2, 0)</f>
        <v>留後</v>
      </c>
      <c r="K127">
        <v>68</v>
      </c>
      <c r="L127">
        <v>1650</v>
      </c>
      <c r="M127">
        <v>122</v>
      </c>
      <c r="N127">
        <v>1</v>
      </c>
      <c r="O127">
        <v>20</v>
      </c>
      <c r="P127">
        <v>4</v>
      </c>
      <c r="Q127">
        <v>25</v>
      </c>
      <c r="R127" t="s">
        <v>467</v>
      </c>
      <c r="S127">
        <v>1072</v>
      </c>
      <c r="T127">
        <v>5</v>
      </c>
      <c r="U127" s="32" t="s">
        <v>435</v>
      </c>
      <c r="V127">
        <v>601</v>
      </c>
      <c r="Y127" t="s">
        <v>519</v>
      </c>
      <c r="Z127">
        <v>31</v>
      </c>
      <c r="AA127" s="24" t="s">
        <v>45</v>
      </c>
      <c r="AB127">
        <v>14</v>
      </c>
      <c r="AC127">
        <v>14</v>
      </c>
      <c r="AD127">
        <v>11</v>
      </c>
      <c r="AE127">
        <v>5</v>
      </c>
    </row>
    <row r="128" spans="1:33" hidden="1" x14ac:dyDescent="0.25">
      <c r="A128" s="16" t="s">
        <v>1</v>
      </c>
      <c r="B128" s="22" t="s">
        <v>43</v>
      </c>
      <c r="C128" s="22" t="s">
        <v>2245</v>
      </c>
      <c r="D128">
        <v>49.75</v>
      </c>
      <c r="E128">
        <v>2</v>
      </c>
      <c r="F128" t="s">
        <v>44</v>
      </c>
      <c r="G128">
        <v>10</v>
      </c>
      <c r="H128" s="26" t="s">
        <v>389</v>
      </c>
      <c r="I128">
        <v>9</v>
      </c>
      <c r="J128" s="37" t="str">
        <f>VLOOKUP(AB128, method!$A$1:$B$15, 2, 0)</f>
        <v>中前</v>
      </c>
      <c r="K128">
        <v>33</v>
      </c>
      <c r="L128" s="43">
        <v>1800</v>
      </c>
      <c r="M128">
        <v>127</v>
      </c>
      <c r="N128">
        <v>1</v>
      </c>
      <c r="O128">
        <v>26</v>
      </c>
      <c r="P128">
        <v>3</v>
      </c>
      <c r="Q128">
        <v>25</v>
      </c>
      <c r="R128" t="s">
        <v>467</v>
      </c>
      <c r="S128">
        <v>1056</v>
      </c>
      <c r="T128">
        <v>5</v>
      </c>
      <c r="U128" s="32" t="s">
        <v>435</v>
      </c>
      <c r="V128">
        <v>534</v>
      </c>
      <c r="Y128">
        <v>9</v>
      </c>
      <c r="Z128">
        <v>32</v>
      </c>
      <c r="AA128" s="24" t="s">
        <v>45</v>
      </c>
      <c r="AB128">
        <v>6</v>
      </c>
      <c r="AC128">
        <v>4</v>
      </c>
      <c r="AD128">
        <v>2</v>
      </c>
      <c r="AE128">
        <v>2</v>
      </c>
      <c r="AF128">
        <v>10</v>
      </c>
    </row>
    <row r="129" spans="1:32" hidden="1" x14ac:dyDescent="0.25">
      <c r="A129" s="16" t="s">
        <v>1</v>
      </c>
      <c r="B129" s="22" t="s">
        <v>43</v>
      </c>
      <c r="C129" s="22" t="s">
        <v>2245</v>
      </c>
      <c r="D129">
        <v>40.57</v>
      </c>
      <c r="E129">
        <v>2</v>
      </c>
      <c r="F129" t="s">
        <v>44</v>
      </c>
      <c r="G129">
        <v>8</v>
      </c>
      <c r="H129" s="26" t="s">
        <v>389</v>
      </c>
      <c r="I129">
        <v>10</v>
      </c>
      <c r="J129" s="36" t="str">
        <f>VLOOKUP(AB129, method!$A$1:$B$15, 2, 0)</f>
        <v>中後</v>
      </c>
      <c r="K129">
        <v>15</v>
      </c>
      <c r="L129">
        <v>1650</v>
      </c>
      <c r="M129">
        <v>127</v>
      </c>
      <c r="N129">
        <v>1</v>
      </c>
      <c r="O129">
        <v>19</v>
      </c>
      <c r="P129">
        <v>3</v>
      </c>
      <c r="Q129">
        <v>25</v>
      </c>
      <c r="R129" s="31" t="s">
        <v>455</v>
      </c>
      <c r="S129">
        <v>1065</v>
      </c>
      <c r="T129">
        <v>5</v>
      </c>
      <c r="U129" s="32" t="s">
        <v>446</v>
      </c>
      <c r="V129">
        <v>515</v>
      </c>
      <c r="Y129">
        <v>5</v>
      </c>
      <c r="Z129">
        <v>32</v>
      </c>
      <c r="AA129" s="24" t="s">
        <v>45</v>
      </c>
      <c r="AB129">
        <v>10</v>
      </c>
      <c r="AC129">
        <v>9</v>
      </c>
      <c r="AD129">
        <v>9</v>
      </c>
      <c r="AE129">
        <v>8</v>
      </c>
    </row>
    <row r="130" spans="1:32" hidden="1" x14ac:dyDescent="0.25">
      <c r="A130" s="16" t="s">
        <v>1</v>
      </c>
      <c r="B130" s="22" t="s">
        <v>43</v>
      </c>
      <c r="C130" s="22" t="s">
        <v>2245</v>
      </c>
      <c r="D130">
        <v>24.7</v>
      </c>
      <c r="E130">
        <v>2</v>
      </c>
      <c r="F130" t="s">
        <v>44</v>
      </c>
      <c r="G130">
        <v>14</v>
      </c>
      <c r="H130" s="27" t="s">
        <v>398</v>
      </c>
      <c r="I130">
        <v>2</v>
      </c>
      <c r="J130" s="37" t="str">
        <f>VLOOKUP(AB130, method!$A$1:$B$15, 2, 0)</f>
        <v>中前</v>
      </c>
      <c r="K130">
        <v>10</v>
      </c>
      <c r="L130">
        <v>1400</v>
      </c>
      <c r="M130">
        <v>127</v>
      </c>
      <c r="N130">
        <v>1</v>
      </c>
      <c r="O130">
        <v>26</v>
      </c>
      <c r="P130">
        <v>1</v>
      </c>
      <c r="Q130">
        <v>25</v>
      </c>
      <c r="R130" t="s">
        <v>539</v>
      </c>
      <c r="S130">
        <v>1079</v>
      </c>
      <c r="T130">
        <v>5</v>
      </c>
      <c r="U130" s="32" t="s">
        <v>435</v>
      </c>
      <c r="V130">
        <v>377</v>
      </c>
      <c r="Y130">
        <v>12</v>
      </c>
      <c r="Z130">
        <v>32</v>
      </c>
      <c r="AA130" s="24" t="s">
        <v>45</v>
      </c>
      <c r="AB130">
        <v>7</v>
      </c>
      <c r="AC130">
        <v>8</v>
      </c>
      <c r="AD130">
        <v>9</v>
      </c>
      <c r="AE130">
        <v>14</v>
      </c>
    </row>
    <row r="131" spans="1:32" hidden="1" x14ac:dyDescent="0.25">
      <c r="A131" s="16" t="s">
        <v>1</v>
      </c>
      <c r="B131" s="22" t="s">
        <v>43</v>
      </c>
      <c r="C131" s="22" t="s">
        <v>2245</v>
      </c>
      <c r="E131">
        <v>2</v>
      </c>
      <c r="F131" t="s">
        <v>44</v>
      </c>
      <c r="G131" t="s">
        <v>720</v>
      </c>
      <c r="H131" s="16" t="s">
        <v>316</v>
      </c>
      <c r="I131" t="s">
        <v>546</v>
      </c>
      <c r="K131" t="s">
        <v>546</v>
      </c>
      <c r="L131" s="43">
        <v>1800</v>
      </c>
      <c r="M131">
        <v>129</v>
      </c>
      <c r="N131" t="s">
        <v>546</v>
      </c>
      <c r="O131">
        <v>18</v>
      </c>
      <c r="P131">
        <v>12</v>
      </c>
      <c r="Q131">
        <v>24</v>
      </c>
      <c r="R131" t="s">
        <v>467</v>
      </c>
      <c r="S131" t="s">
        <v>546</v>
      </c>
      <c r="T131">
        <v>5</v>
      </c>
      <c r="U131" s="32" t="s">
        <v>435</v>
      </c>
      <c r="V131">
        <v>270</v>
      </c>
      <c r="Y131" t="s">
        <v>546</v>
      </c>
      <c r="Z131">
        <v>27</v>
      </c>
      <c r="AA131" s="24" t="s">
        <v>45</v>
      </c>
      <c r="AB131" t="s">
        <v>546</v>
      </c>
    </row>
    <row r="132" spans="1:32" hidden="1" x14ac:dyDescent="0.25">
      <c r="A132" s="16" t="s">
        <v>1</v>
      </c>
      <c r="B132" s="22" t="s">
        <v>43</v>
      </c>
      <c r="C132" s="22" t="s">
        <v>2245</v>
      </c>
      <c r="D132">
        <v>22.39</v>
      </c>
      <c r="E132">
        <v>2</v>
      </c>
      <c r="F132" t="s">
        <v>44</v>
      </c>
      <c r="G132" s="28">
        <v>1</v>
      </c>
      <c r="H132" s="27" t="s">
        <v>398</v>
      </c>
      <c r="I132">
        <v>7</v>
      </c>
      <c r="J132" s="37" t="str">
        <f>VLOOKUP(AB132, method!$A$1:$B$15, 2, 0)</f>
        <v>中前</v>
      </c>
      <c r="K132">
        <v>14</v>
      </c>
      <c r="L132">
        <v>1400</v>
      </c>
      <c r="M132">
        <v>122</v>
      </c>
      <c r="N132">
        <v>1</v>
      </c>
      <c r="O132">
        <v>15</v>
      </c>
      <c r="P132">
        <v>12</v>
      </c>
      <c r="Q132">
        <v>24</v>
      </c>
      <c r="R132" t="s">
        <v>441</v>
      </c>
      <c r="S132">
        <v>1080</v>
      </c>
      <c r="T132">
        <v>5</v>
      </c>
      <c r="U132" s="32" t="s">
        <v>435</v>
      </c>
      <c r="V132">
        <v>260</v>
      </c>
      <c r="Y132" s="12" t="s">
        <v>431</v>
      </c>
      <c r="Z132">
        <v>27</v>
      </c>
      <c r="AA132" s="24" t="s">
        <v>45</v>
      </c>
      <c r="AB132">
        <v>7</v>
      </c>
      <c r="AC132">
        <v>8</v>
      </c>
      <c r="AD132">
        <v>8</v>
      </c>
      <c r="AE132">
        <v>1</v>
      </c>
    </row>
    <row r="133" spans="1:32" hidden="1" x14ac:dyDescent="0.25">
      <c r="A133" s="16" t="s">
        <v>1</v>
      </c>
      <c r="B133" s="22" t="s">
        <v>43</v>
      </c>
      <c r="C133" s="22" t="s">
        <v>2245</v>
      </c>
      <c r="D133">
        <v>49.81</v>
      </c>
      <c r="E133">
        <v>2</v>
      </c>
      <c r="F133" t="s">
        <v>44</v>
      </c>
      <c r="G133">
        <v>6</v>
      </c>
      <c r="H133" s="25" t="s">
        <v>150</v>
      </c>
      <c r="I133">
        <v>4</v>
      </c>
      <c r="J133" s="36" t="str">
        <f>VLOOKUP(AB133, method!$A$1:$B$15, 2, 0)</f>
        <v>中後</v>
      </c>
      <c r="K133">
        <v>6.1</v>
      </c>
      <c r="L133" s="43">
        <v>1800</v>
      </c>
      <c r="M133">
        <v>122</v>
      </c>
      <c r="N133">
        <v>1</v>
      </c>
      <c r="O133">
        <v>27</v>
      </c>
      <c r="P133">
        <v>11</v>
      </c>
      <c r="Q133">
        <v>24</v>
      </c>
      <c r="R133" s="42" t="s">
        <v>445</v>
      </c>
      <c r="S133">
        <v>1080</v>
      </c>
      <c r="T133">
        <v>5</v>
      </c>
      <c r="U133" s="32" t="s">
        <v>435</v>
      </c>
      <c r="V133">
        <v>212</v>
      </c>
      <c r="Y133">
        <v>5</v>
      </c>
      <c r="Z133">
        <v>29</v>
      </c>
      <c r="AA133" s="24" t="s">
        <v>45</v>
      </c>
      <c r="AB133">
        <v>8</v>
      </c>
      <c r="AC133">
        <v>8</v>
      </c>
      <c r="AD133">
        <v>6</v>
      </c>
      <c r="AE133">
        <v>1</v>
      </c>
      <c r="AF133">
        <v>6</v>
      </c>
    </row>
    <row r="134" spans="1:32" hidden="1" x14ac:dyDescent="0.25">
      <c r="A134" s="16" t="s">
        <v>1</v>
      </c>
      <c r="B134" s="22" t="s">
        <v>43</v>
      </c>
      <c r="C134" s="22" t="s">
        <v>2245</v>
      </c>
      <c r="D134">
        <v>48.9</v>
      </c>
      <c r="E134">
        <v>2</v>
      </c>
      <c r="F134" t="s">
        <v>44</v>
      </c>
      <c r="G134" s="34">
        <v>4</v>
      </c>
      <c r="H134" s="25" t="s">
        <v>150</v>
      </c>
      <c r="I134">
        <v>12</v>
      </c>
      <c r="J134" s="35" t="str">
        <f>VLOOKUP(AB134, method!$A$1:$B$15, 2, 0)</f>
        <v>放頭</v>
      </c>
      <c r="K134">
        <v>24</v>
      </c>
      <c r="L134" s="43">
        <v>1800</v>
      </c>
      <c r="M134">
        <v>127</v>
      </c>
      <c r="N134">
        <v>1</v>
      </c>
      <c r="O134">
        <v>3</v>
      </c>
      <c r="P134">
        <v>11</v>
      </c>
      <c r="Q134">
        <v>24</v>
      </c>
      <c r="R134" t="s">
        <v>441</v>
      </c>
      <c r="S134">
        <v>1072</v>
      </c>
      <c r="T134">
        <v>5</v>
      </c>
      <c r="U134" s="32" t="s">
        <v>435</v>
      </c>
      <c r="V134">
        <v>147</v>
      </c>
      <c r="Y134">
        <v>4</v>
      </c>
      <c r="Z134">
        <v>31</v>
      </c>
      <c r="AA134" s="24" t="s">
        <v>45</v>
      </c>
      <c r="AB134">
        <v>3</v>
      </c>
      <c r="AC134">
        <v>2</v>
      </c>
      <c r="AD134">
        <v>2</v>
      </c>
      <c r="AE134">
        <v>2</v>
      </c>
      <c r="AF134">
        <v>4</v>
      </c>
    </row>
    <row r="135" spans="1:32" hidden="1" x14ac:dyDescent="0.25">
      <c r="A135" s="16" t="s">
        <v>1</v>
      </c>
      <c r="B135" s="22" t="s">
        <v>43</v>
      </c>
      <c r="C135" s="22" t="s">
        <v>2245</v>
      </c>
      <c r="D135">
        <v>36.299999999999997</v>
      </c>
      <c r="E135">
        <v>2</v>
      </c>
      <c r="F135" t="s">
        <v>44</v>
      </c>
      <c r="G135">
        <v>12</v>
      </c>
      <c r="H135" s="25" t="s">
        <v>150</v>
      </c>
      <c r="I135">
        <v>12</v>
      </c>
      <c r="J135" s="37" t="str">
        <f>VLOOKUP(AB135, method!$A$1:$B$15, 2, 0)</f>
        <v>中前</v>
      </c>
      <c r="K135">
        <v>19</v>
      </c>
      <c r="L135">
        <v>1600</v>
      </c>
      <c r="M135">
        <v>128</v>
      </c>
      <c r="N135">
        <v>1</v>
      </c>
      <c r="O135">
        <v>20</v>
      </c>
      <c r="P135">
        <v>10</v>
      </c>
      <c r="Q135">
        <v>24</v>
      </c>
      <c r="R135" t="s">
        <v>506</v>
      </c>
      <c r="S135">
        <v>1069</v>
      </c>
      <c r="T135">
        <v>5</v>
      </c>
      <c r="U135" s="32" t="s">
        <v>446</v>
      </c>
      <c r="V135">
        <v>111</v>
      </c>
      <c r="Y135" t="s">
        <v>634</v>
      </c>
      <c r="Z135">
        <v>33</v>
      </c>
      <c r="AA135" s="24" t="s">
        <v>45</v>
      </c>
      <c r="AB135">
        <v>7</v>
      </c>
      <c r="AC135">
        <v>7</v>
      </c>
      <c r="AD135">
        <v>10</v>
      </c>
      <c r="AE135">
        <v>12</v>
      </c>
    </row>
    <row r="136" spans="1:32" hidden="1" x14ac:dyDescent="0.25">
      <c r="A136" s="16" t="s">
        <v>1</v>
      </c>
      <c r="B136" s="22" t="s">
        <v>43</v>
      </c>
      <c r="C136" s="22" t="s">
        <v>2245</v>
      </c>
      <c r="E136">
        <v>2</v>
      </c>
      <c r="F136" t="s">
        <v>44</v>
      </c>
      <c r="G136" t="s">
        <v>720</v>
      </c>
      <c r="H136" s="18" t="s">
        <v>116</v>
      </c>
      <c r="I136" t="s">
        <v>546</v>
      </c>
      <c r="K136" t="s">
        <v>546</v>
      </c>
      <c r="L136">
        <v>1600</v>
      </c>
      <c r="M136">
        <v>128</v>
      </c>
      <c r="N136" t="s">
        <v>546</v>
      </c>
      <c r="O136">
        <v>28</v>
      </c>
      <c r="P136">
        <v>9</v>
      </c>
      <c r="Q136">
        <v>24</v>
      </c>
      <c r="R136" t="s">
        <v>429</v>
      </c>
      <c r="S136" t="s">
        <v>546</v>
      </c>
      <c r="T136">
        <v>5</v>
      </c>
      <c r="U136" s="32" t="s">
        <v>435</v>
      </c>
      <c r="V136">
        <v>56</v>
      </c>
      <c r="Y136" t="s">
        <v>546</v>
      </c>
      <c r="Z136">
        <v>33</v>
      </c>
      <c r="AA136" s="24" t="s">
        <v>45</v>
      </c>
      <c r="AB136" t="s">
        <v>546</v>
      </c>
    </row>
    <row r="137" spans="1:32" hidden="1" x14ac:dyDescent="0.25">
      <c r="A137" s="16" t="s">
        <v>1</v>
      </c>
      <c r="B137" s="22" t="s">
        <v>43</v>
      </c>
      <c r="C137" s="22" t="s">
        <v>2245</v>
      </c>
      <c r="D137">
        <v>40.799999999999997</v>
      </c>
      <c r="E137">
        <v>2</v>
      </c>
      <c r="F137" t="s">
        <v>44</v>
      </c>
      <c r="G137">
        <v>7</v>
      </c>
      <c r="H137" s="18" t="s">
        <v>116</v>
      </c>
      <c r="I137">
        <v>8</v>
      </c>
      <c r="J137" s="36" t="str">
        <f>VLOOKUP(AB137, method!$A$1:$B$15, 2, 0)</f>
        <v>中後</v>
      </c>
      <c r="K137">
        <v>14</v>
      </c>
      <c r="L137">
        <v>1650</v>
      </c>
      <c r="M137">
        <v>129</v>
      </c>
      <c r="N137">
        <v>1</v>
      </c>
      <c r="O137">
        <v>22</v>
      </c>
      <c r="P137">
        <v>9</v>
      </c>
      <c r="Q137">
        <v>24</v>
      </c>
      <c r="R137" t="s">
        <v>467</v>
      </c>
      <c r="S137">
        <v>1059</v>
      </c>
      <c r="T137">
        <v>5</v>
      </c>
      <c r="U137" s="33" t="s">
        <v>483</v>
      </c>
      <c r="V137">
        <v>38</v>
      </c>
      <c r="Y137" t="s">
        <v>696</v>
      </c>
      <c r="Z137">
        <v>35</v>
      </c>
      <c r="AA137" s="24" t="s">
        <v>45</v>
      </c>
      <c r="AB137">
        <v>8</v>
      </c>
      <c r="AC137">
        <v>9</v>
      </c>
      <c r="AD137">
        <v>9</v>
      </c>
      <c r="AE137">
        <v>7</v>
      </c>
    </row>
    <row r="138" spans="1:32" hidden="1" x14ac:dyDescent="0.25">
      <c r="A138" s="16" t="s">
        <v>1</v>
      </c>
      <c r="B138" s="22" t="s">
        <v>43</v>
      </c>
      <c r="C138" s="22" t="s">
        <v>2245</v>
      </c>
      <c r="D138">
        <v>35.4</v>
      </c>
      <c r="E138">
        <v>2</v>
      </c>
      <c r="F138" t="s">
        <v>44</v>
      </c>
      <c r="G138" s="34">
        <v>5</v>
      </c>
      <c r="H138" s="18" t="s">
        <v>116</v>
      </c>
      <c r="I138">
        <v>11</v>
      </c>
      <c r="J138" s="36" t="str">
        <f>VLOOKUP(AB138, method!$A$1:$B$15, 2, 0)</f>
        <v>中後</v>
      </c>
      <c r="K138">
        <v>45</v>
      </c>
      <c r="L138">
        <v>1600</v>
      </c>
      <c r="M138">
        <v>130</v>
      </c>
      <c r="N138">
        <v>1</v>
      </c>
      <c r="O138">
        <v>8</v>
      </c>
      <c r="P138">
        <v>9</v>
      </c>
      <c r="Q138">
        <v>24</v>
      </c>
      <c r="R138" t="s">
        <v>434</v>
      </c>
      <c r="S138">
        <v>1049</v>
      </c>
      <c r="T138">
        <v>5</v>
      </c>
      <c r="U138" s="33" t="s">
        <v>499</v>
      </c>
      <c r="V138">
        <v>1</v>
      </c>
      <c r="Y138" s="12">
        <v>2</v>
      </c>
      <c r="Z138">
        <v>35</v>
      </c>
      <c r="AA138" s="24" t="s">
        <v>45</v>
      </c>
      <c r="AB138">
        <v>10</v>
      </c>
      <c r="AC138">
        <v>11</v>
      </c>
      <c r="AD138">
        <v>11</v>
      </c>
      <c r="AE138">
        <v>5</v>
      </c>
    </row>
    <row r="139" spans="1:32" hidden="1" x14ac:dyDescent="0.25">
      <c r="A139" s="16" t="s">
        <v>1</v>
      </c>
      <c r="B139" s="22" t="s">
        <v>43</v>
      </c>
      <c r="C139" s="22" t="s">
        <v>2245</v>
      </c>
      <c r="D139">
        <v>50.34</v>
      </c>
      <c r="E139">
        <v>2</v>
      </c>
      <c r="F139" t="s">
        <v>44</v>
      </c>
      <c r="G139">
        <v>6</v>
      </c>
      <c r="H139" s="18" t="s">
        <v>524</v>
      </c>
      <c r="I139">
        <v>9</v>
      </c>
      <c r="J139" s="36" t="str">
        <f>VLOOKUP(AB139, method!$A$1:$B$15, 2, 0)</f>
        <v>中後</v>
      </c>
      <c r="K139">
        <v>17</v>
      </c>
      <c r="L139" s="43">
        <v>1800</v>
      </c>
      <c r="M139">
        <v>127</v>
      </c>
      <c r="N139">
        <v>1</v>
      </c>
      <c r="O139">
        <v>10</v>
      </c>
      <c r="P139">
        <v>7</v>
      </c>
      <c r="Q139">
        <v>24</v>
      </c>
      <c r="R139" s="31" t="s">
        <v>455</v>
      </c>
      <c r="S139">
        <v>1052</v>
      </c>
      <c r="T139">
        <v>5</v>
      </c>
      <c r="U139" s="32" t="s">
        <v>446</v>
      </c>
      <c r="V139">
        <v>813</v>
      </c>
      <c r="Y139" t="s">
        <v>447</v>
      </c>
      <c r="Z139">
        <v>39</v>
      </c>
      <c r="AA139" s="24" t="s">
        <v>45</v>
      </c>
      <c r="AB139">
        <v>8</v>
      </c>
      <c r="AC139">
        <v>8</v>
      </c>
      <c r="AD139">
        <v>8</v>
      </c>
      <c r="AE139">
        <v>8</v>
      </c>
      <c r="AF139">
        <v>6</v>
      </c>
    </row>
    <row r="140" spans="1:32" hidden="1" x14ac:dyDescent="0.25">
      <c r="A140" s="16" t="s">
        <v>1</v>
      </c>
      <c r="B140" s="22" t="s">
        <v>43</v>
      </c>
      <c r="C140" s="22" t="s">
        <v>2245</v>
      </c>
      <c r="D140">
        <v>41.37</v>
      </c>
      <c r="E140">
        <v>2</v>
      </c>
      <c r="F140" t="s">
        <v>44</v>
      </c>
      <c r="G140">
        <v>12</v>
      </c>
      <c r="H140" s="26" t="s">
        <v>693</v>
      </c>
      <c r="I140">
        <v>10</v>
      </c>
      <c r="J140" s="36" t="str">
        <f>VLOOKUP(AB140, method!$A$1:$B$15, 2, 0)</f>
        <v>中後</v>
      </c>
      <c r="K140">
        <v>21</v>
      </c>
      <c r="L140">
        <v>1650</v>
      </c>
      <c r="M140">
        <v>118</v>
      </c>
      <c r="N140">
        <v>1</v>
      </c>
      <c r="O140">
        <v>26</v>
      </c>
      <c r="P140">
        <v>6</v>
      </c>
      <c r="Q140">
        <v>24</v>
      </c>
      <c r="R140" s="31" t="s">
        <v>461</v>
      </c>
      <c r="S140">
        <v>1060</v>
      </c>
      <c r="T140">
        <v>4</v>
      </c>
      <c r="U140" s="32" t="s">
        <v>435</v>
      </c>
      <c r="V140">
        <v>777</v>
      </c>
      <c r="Y140" t="s">
        <v>731</v>
      </c>
      <c r="Z140">
        <v>41</v>
      </c>
      <c r="AA140" s="24" t="s">
        <v>45</v>
      </c>
      <c r="AB140">
        <v>10</v>
      </c>
      <c r="AC140">
        <v>9</v>
      </c>
      <c r="AD140">
        <v>9</v>
      </c>
      <c r="AE140">
        <v>12</v>
      </c>
    </row>
    <row r="141" spans="1:32" hidden="1" x14ac:dyDescent="0.25">
      <c r="A141" s="16" t="s">
        <v>1</v>
      </c>
      <c r="B141" s="22" t="s">
        <v>43</v>
      </c>
      <c r="C141" s="22" t="s">
        <v>2245</v>
      </c>
      <c r="D141">
        <v>42.58</v>
      </c>
      <c r="E141">
        <v>2</v>
      </c>
      <c r="F141" t="s">
        <v>44</v>
      </c>
      <c r="G141" s="34">
        <v>5</v>
      </c>
      <c r="H141" s="26" t="s">
        <v>389</v>
      </c>
      <c r="I141">
        <v>3</v>
      </c>
      <c r="J141" s="37" t="str">
        <f>VLOOKUP(AB141, method!$A$1:$B$15, 2, 0)</f>
        <v>中前</v>
      </c>
      <c r="K141">
        <v>15</v>
      </c>
      <c r="L141">
        <v>1650</v>
      </c>
      <c r="M141">
        <v>119</v>
      </c>
      <c r="N141">
        <v>1</v>
      </c>
      <c r="O141">
        <v>5</v>
      </c>
      <c r="P141">
        <v>6</v>
      </c>
      <c r="Q141">
        <v>24</v>
      </c>
      <c r="R141" s="31" t="s">
        <v>450</v>
      </c>
      <c r="S141">
        <v>1047</v>
      </c>
      <c r="T141">
        <v>4</v>
      </c>
      <c r="U141" s="33" t="s">
        <v>499</v>
      </c>
      <c r="V141">
        <v>727</v>
      </c>
      <c r="Y141">
        <v>6</v>
      </c>
      <c r="Z141">
        <v>43</v>
      </c>
      <c r="AA141" s="24" t="s">
        <v>45</v>
      </c>
      <c r="AB141">
        <v>5</v>
      </c>
      <c r="AC141">
        <v>5</v>
      </c>
      <c r="AD141">
        <v>5</v>
      </c>
      <c r="AE141">
        <v>5</v>
      </c>
    </row>
    <row r="142" spans="1:32" hidden="1" x14ac:dyDescent="0.25">
      <c r="A142" s="16" t="s">
        <v>1</v>
      </c>
      <c r="B142" s="22" t="s">
        <v>43</v>
      </c>
      <c r="C142" s="22" t="s">
        <v>2245</v>
      </c>
      <c r="D142">
        <v>41.18</v>
      </c>
      <c r="E142">
        <v>2</v>
      </c>
      <c r="F142" t="s">
        <v>44</v>
      </c>
      <c r="G142">
        <v>8</v>
      </c>
      <c r="H142" s="20" t="s">
        <v>58</v>
      </c>
      <c r="I142">
        <v>3</v>
      </c>
      <c r="J142" s="37" t="str">
        <f>VLOOKUP(AB142, method!$A$1:$B$15, 2, 0)</f>
        <v>中前</v>
      </c>
      <c r="K142">
        <v>10</v>
      </c>
      <c r="L142">
        <v>1650</v>
      </c>
      <c r="M142">
        <v>119</v>
      </c>
      <c r="N142">
        <v>1</v>
      </c>
      <c r="O142">
        <v>22</v>
      </c>
      <c r="P142">
        <v>5</v>
      </c>
      <c r="Q142">
        <v>24</v>
      </c>
      <c r="R142" s="42" t="s">
        <v>445</v>
      </c>
      <c r="S142">
        <v>1027</v>
      </c>
      <c r="T142">
        <v>4</v>
      </c>
      <c r="U142" s="32" t="s">
        <v>435</v>
      </c>
      <c r="V142">
        <v>687</v>
      </c>
      <c r="Y142" t="s">
        <v>629</v>
      </c>
      <c r="Z142">
        <v>45</v>
      </c>
      <c r="AA142" s="24" t="s">
        <v>45</v>
      </c>
      <c r="AB142">
        <v>5</v>
      </c>
      <c r="AC142">
        <v>5</v>
      </c>
      <c r="AD142">
        <v>4</v>
      </c>
      <c r="AE142">
        <v>8</v>
      </c>
    </row>
    <row r="143" spans="1:32" hidden="1" x14ac:dyDescent="0.25">
      <c r="A143" s="16" t="s">
        <v>1</v>
      </c>
      <c r="B143" s="22" t="s">
        <v>43</v>
      </c>
      <c r="C143" s="22" t="s">
        <v>2245</v>
      </c>
      <c r="D143">
        <v>41.52</v>
      </c>
      <c r="E143">
        <v>2</v>
      </c>
      <c r="F143" t="s">
        <v>44</v>
      </c>
      <c r="G143">
        <v>7</v>
      </c>
      <c r="H143" s="25" t="s">
        <v>150</v>
      </c>
      <c r="I143">
        <v>3</v>
      </c>
      <c r="J143" s="37" t="str">
        <f>VLOOKUP(AB143, method!$A$1:$B$15, 2, 0)</f>
        <v>中前</v>
      </c>
      <c r="K143">
        <v>10</v>
      </c>
      <c r="L143">
        <v>1650</v>
      </c>
      <c r="M143">
        <v>122</v>
      </c>
      <c r="N143">
        <v>1</v>
      </c>
      <c r="O143">
        <v>1</v>
      </c>
      <c r="P143">
        <v>5</v>
      </c>
      <c r="Q143">
        <v>24</v>
      </c>
      <c r="R143" s="31" t="s">
        <v>450</v>
      </c>
      <c r="S143">
        <v>1066</v>
      </c>
      <c r="T143">
        <v>4</v>
      </c>
      <c r="U143" s="33" t="s">
        <v>499</v>
      </c>
      <c r="V143">
        <v>632</v>
      </c>
      <c r="Y143" t="s">
        <v>699</v>
      </c>
      <c r="Z143">
        <v>47</v>
      </c>
      <c r="AA143" s="24" t="s">
        <v>45</v>
      </c>
      <c r="AB143">
        <v>6</v>
      </c>
      <c r="AC143">
        <v>6</v>
      </c>
      <c r="AD143">
        <v>6</v>
      </c>
      <c r="AE143">
        <v>7</v>
      </c>
    </row>
    <row r="144" spans="1:32" hidden="1" x14ac:dyDescent="0.25">
      <c r="A144" s="16" t="s">
        <v>1</v>
      </c>
      <c r="B144" s="22" t="s">
        <v>43</v>
      </c>
      <c r="C144" s="22" t="s">
        <v>2245</v>
      </c>
      <c r="D144">
        <v>42.38</v>
      </c>
      <c r="E144">
        <v>2</v>
      </c>
      <c r="F144" t="s">
        <v>44</v>
      </c>
      <c r="G144">
        <v>7</v>
      </c>
      <c r="H144" s="20" t="s">
        <v>58</v>
      </c>
      <c r="I144">
        <v>12</v>
      </c>
      <c r="J144" s="37" t="str">
        <f>VLOOKUP(AB144, method!$A$1:$B$15, 2, 0)</f>
        <v>中前</v>
      </c>
      <c r="K144">
        <v>15</v>
      </c>
      <c r="L144">
        <v>1650</v>
      </c>
      <c r="M144">
        <v>123</v>
      </c>
      <c r="N144">
        <v>1</v>
      </c>
      <c r="O144">
        <v>10</v>
      </c>
      <c r="P144">
        <v>4</v>
      </c>
      <c r="Q144">
        <v>24</v>
      </c>
      <c r="R144" s="31" t="s">
        <v>455</v>
      </c>
      <c r="S144">
        <v>1041</v>
      </c>
      <c r="T144">
        <v>4</v>
      </c>
      <c r="U144" s="32" t="s">
        <v>435</v>
      </c>
      <c r="V144">
        <v>575</v>
      </c>
      <c r="Y144">
        <v>4</v>
      </c>
      <c r="Z144">
        <v>49</v>
      </c>
      <c r="AA144" s="24" t="s">
        <v>45</v>
      </c>
      <c r="AB144">
        <v>5</v>
      </c>
      <c r="AC144">
        <v>3</v>
      </c>
      <c r="AD144">
        <v>4</v>
      </c>
      <c r="AE144">
        <v>7</v>
      </c>
    </row>
    <row r="145" spans="1:32" hidden="1" x14ac:dyDescent="0.25">
      <c r="A145" s="16" t="s">
        <v>1</v>
      </c>
      <c r="B145" s="22" t="s">
        <v>43</v>
      </c>
      <c r="C145" s="22" t="s">
        <v>2245</v>
      </c>
      <c r="D145">
        <v>40.590000000000003</v>
      </c>
      <c r="E145">
        <v>2</v>
      </c>
      <c r="F145" t="s">
        <v>44</v>
      </c>
      <c r="G145" s="34">
        <v>4</v>
      </c>
      <c r="H145" s="20" t="s">
        <v>58</v>
      </c>
      <c r="I145">
        <v>8</v>
      </c>
      <c r="J145" s="36" t="str">
        <f>VLOOKUP(AB145, method!$A$1:$B$15, 2, 0)</f>
        <v>中後</v>
      </c>
      <c r="K145">
        <v>37</v>
      </c>
      <c r="L145">
        <v>1650</v>
      </c>
      <c r="M145">
        <v>123</v>
      </c>
      <c r="N145">
        <v>1</v>
      </c>
      <c r="O145">
        <v>27</v>
      </c>
      <c r="P145">
        <v>3</v>
      </c>
      <c r="Q145">
        <v>24</v>
      </c>
      <c r="R145" s="31" t="s">
        <v>450</v>
      </c>
      <c r="S145">
        <v>1048</v>
      </c>
      <c r="T145">
        <v>4</v>
      </c>
      <c r="U145" s="32" t="s">
        <v>435</v>
      </c>
      <c r="V145">
        <v>536</v>
      </c>
      <c r="Y145" s="12" t="s">
        <v>464</v>
      </c>
      <c r="Z145">
        <v>50</v>
      </c>
      <c r="AA145" s="24" t="s">
        <v>45</v>
      </c>
      <c r="AB145">
        <v>10</v>
      </c>
      <c r="AC145">
        <v>10</v>
      </c>
      <c r="AD145">
        <v>10</v>
      </c>
      <c r="AE145">
        <v>4</v>
      </c>
    </row>
    <row r="146" spans="1:32" hidden="1" x14ac:dyDescent="0.25">
      <c r="A146" s="16" t="s">
        <v>1</v>
      </c>
      <c r="B146" s="22" t="s">
        <v>43</v>
      </c>
      <c r="C146" s="22" t="s">
        <v>2245</v>
      </c>
      <c r="D146">
        <v>40.549999999999997</v>
      </c>
      <c r="E146">
        <v>2</v>
      </c>
      <c r="F146" t="s">
        <v>44</v>
      </c>
      <c r="G146">
        <v>10</v>
      </c>
      <c r="H146" s="20" t="s">
        <v>58</v>
      </c>
      <c r="I146">
        <v>11</v>
      </c>
      <c r="J146" s="38" t="str">
        <f>VLOOKUP(AB146, method!$A$1:$B$15, 2, 0)</f>
        <v>留後</v>
      </c>
      <c r="K146">
        <v>33</v>
      </c>
      <c r="L146">
        <v>1650</v>
      </c>
      <c r="M146">
        <v>125</v>
      </c>
      <c r="N146">
        <v>1</v>
      </c>
      <c r="O146">
        <v>18</v>
      </c>
      <c r="P146">
        <v>2</v>
      </c>
      <c r="Q146">
        <v>24</v>
      </c>
      <c r="R146" t="s">
        <v>467</v>
      </c>
      <c r="S146">
        <v>1069</v>
      </c>
      <c r="T146">
        <v>4</v>
      </c>
      <c r="U146" s="32" t="s">
        <v>435</v>
      </c>
      <c r="V146">
        <v>431</v>
      </c>
      <c r="Y146" t="s">
        <v>743</v>
      </c>
      <c r="Z146">
        <v>52</v>
      </c>
      <c r="AA146" s="24" t="s">
        <v>45</v>
      </c>
      <c r="AB146">
        <v>12</v>
      </c>
      <c r="AC146">
        <v>12</v>
      </c>
      <c r="AD146">
        <v>12</v>
      </c>
      <c r="AE146">
        <v>10</v>
      </c>
    </row>
    <row r="147" spans="1:32" hidden="1" x14ac:dyDescent="0.25">
      <c r="A147" s="16" t="s">
        <v>1</v>
      </c>
      <c r="B147" s="22" t="s">
        <v>43</v>
      </c>
      <c r="C147" s="22" t="s">
        <v>2245</v>
      </c>
      <c r="D147">
        <v>50.5</v>
      </c>
      <c r="E147">
        <v>2</v>
      </c>
      <c r="F147" t="s">
        <v>44</v>
      </c>
      <c r="G147">
        <v>6</v>
      </c>
      <c r="H147" s="16" t="s">
        <v>13</v>
      </c>
      <c r="I147">
        <v>2</v>
      </c>
      <c r="J147" s="36" t="str">
        <f>VLOOKUP(AB147, method!$A$1:$B$15, 2, 0)</f>
        <v>中後</v>
      </c>
      <c r="K147">
        <v>5.6</v>
      </c>
      <c r="L147" s="43">
        <v>1800</v>
      </c>
      <c r="M147">
        <v>129</v>
      </c>
      <c r="N147">
        <v>1</v>
      </c>
      <c r="O147">
        <v>24</v>
      </c>
      <c r="P147">
        <v>1</v>
      </c>
      <c r="Q147">
        <v>24</v>
      </c>
      <c r="R147" t="s">
        <v>467</v>
      </c>
      <c r="S147">
        <v>1057</v>
      </c>
      <c r="T147">
        <v>4</v>
      </c>
      <c r="U147" s="32" t="s">
        <v>435</v>
      </c>
      <c r="V147">
        <v>361</v>
      </c>
      <c r="Y147" t="s">
        <v>541</v>
      </c>
      <c r="Z147">
        <v>54</v>
      </c>
      <c r="AA147" s="24" t="s">
        <v>45</v>
      </c>
      <c r="AB147">
        <v>8</v>
      </c>
      <c r="AC147">
        <v>7</v>
      </c>
      <c r="AD147">
        <v>1</v>
      </c>
      <c r="AE147">
        <v>1</v>
      </c>
      <c r="AF147">
        <v>6</v>
      </c>
    </row>
    <row r="148" spans="1:32" hidden="1" x14ac:dyDescent="0.25">
      <c r="A148" s="16" t="s">
        <v>1</v>
      </c>
      <c r="B148" s="22" t="s">
        <v>43</v>
      </c>
      <c r="C148" s="22" t="s">
        <v>2245</v>
      </c>
      <c r="D148">
        <v>40.21</v>
      </c>
      <c r="E148">
        <v>2</v>
      </c>
      <c r="F148" t="s">
        <v>44</v>
      </c>
      <c r="G148">
        <v>6</v>
      </c>
      <c r="H148" s="16" t="s">
        <v>316</v>
      </c>
      <c r="I148">
        <v>7</v>
      </c>
      <c r="J148" s="37" t="str">
        <f>VLOOKUP(AB148, method!$A$1:$B$15, 2, 0)</f>
        <v>中前</v>
      </c>
      <c r="K148">
        <v>46</v>
      </c>
      <c r="L148">
        <v>1650</v>
      </c>
      <c r="M148">
        <v>133</v>
      </c>
      <c r="N148">
        <v>1</v>
      </c>
      <c r="O148">
        <v>23</v>
      </c>
      <c r="P148">
        <v>12</v>
      </c>
      <c r="Q148">
        <v>23</v>
      </c>
      <c r="R148" t="s">
        <v>467</v>
      </c>
      <c r="S148">
        <v>1051</v>
      </c>
      <c r="T148">
        <v>4</v>
      </c>
      <c r="U148" s="32" t="s">
        <v>435</v>
      </c>
      <c r="V148">
        <v>273</v>
      </c>
      <c r="Y148">
        <v>3</v>
      </c>
      <c r="Z148">
        <v>56</v>
      </c>
      <c r="AA148" s="24" t="s">
        <v>45</v>
      </c>
      <c r="AB148">
        <v>6</v>
      </c>
      <c r="AC148">
        <v>6</v>
      </c>
      <c r="AD148">
        <v>8</v>
      </c>
      <c r="AE148">
        <v>6</v>
      </c>
    </row>
    <row r="149" spans="1:32" hidden="1" x14ac:dyDescent="0.25">
      <c r="A149" s="16" t="s">
        <v>1</v>
      </c>
      <c r="B149" s="22" t="s">
        <v>43</v>
      </c>
      <c r="C149" s="22" t="s">
        <v>2245</v>
      </c>
      <c r="D149">
        <v>50.03</v>
      </c>
      <c r="E149">
        <v>2</v>
      </c>
      <c r="F149" t="s">
        <v>44</v>
      </c>
      <c r="G149">
        <v>10</v>
      </c>
      <c r="H149" s="16" t="s">
        <v>316</v>
      </c>
      <c r="I149">
        <v>13</v>
      </c>
      <c r="J149" s="38" t="str">
        <f>VLOOKUP(AB149, method!$A$1:$B$15, 2, 0)</f>
        <v>留後</v>
      </c>
      <c r="K149">
        <v>42</v>
      </c>
      <c r="L149" s="43">
        <v>1800</v>
      </c>
      <c r="M149">
        <v>133</v>
      </c>
      <c r="N149">
        <v>1</v>
      </c>
      <c r="O149">
        <v>3</v>
      </c>
      <c r="P149">
        <v>12</v>
      </c>
      <c r="Q149">
        <v>23</v>
      </c>
      <c r="R149" t="s">
        <v>467</v>
      </c>
      <c r="S149">
        <v>1059</v>
      </c>
      <c r="T149">
        <v>4</v>
      </c>
      <c r="U149" s="32" t="s">
        <v>435</v>
      </c>
      <c r="V149">
        <v>215</v>
      </c>
      <c r="Y149" t="s">
        <v>488</v>
      </c>
      <c r="Z149">
        <v>58</v>
      </c>
      <c r="AA149" s="24" t="s">
        <v>45</v>
      </c>
      <c r="AB149">
        <v>14</v>
      </c>
      <c r="AC149">
        <v>14</v>
      </c>
      <c r="AD149">
        <v>14</v>
      </c>
      <c r="AE149">
        <v>14</v>
      </c>
      <c r="AF149">
        <v>10</v>
      </c>
    </row>
    <row r="150" spans="1:32" hidden="1" x14ac:dyDescent="0.25">
      <c r="A150" s="16" t="s">
        <v>1</v>
      </c>
      <c r="B150" s="22" t="s">
        <v>43</v>
      </c>
      <c r="C150" s="22" t="s">
        <v>2245</v>
      </c>
      <c r="D150">
        <v>36.130000000000003</v>
      </c>
      <c r="E150">
        <v>2</v>
      </c>
      <c r="F150" t="s">
        <v>44</v>
      </c>
      <c r="G150">
        <v>10</v>
      </c>
      <c r="H150" s="20" t="s">
        <v>58</v>
      </c>
      <c r="I150">
        <v>4</v>
      </c>
      <c r="J150" s="36" t="str">
        <f>VLOOKUP(AB150, method!$A$1:$B$15, 2, 0)</f>
        <v>中後</v>
      </c>
      <c r="K150">
        <v>115</v>
      </c>
      <c r="L150">
        <v>1600</v>
      </c>
      <c r="M150">
        <v>117</v>
      </c>
      <c r="N150">
        <v>1</v>
      </c>
      <c r="O150">
        <v>11</v>
      </c>
      <c r="P150">
        <v>11</v>
      </c>
      <c r="Q150">
        <v>23</v>
      </c>
      <c r="R150" t="s">
        <v>539</v>
      </c>
      <c r="S150">
        <v>1061</v>
      </c>
      <c r="T150">
        <v>3</v>
      </c>
      <c r="U150" s="32" t="s">
        <v>435</v>
      </c>
      <c r="V150">
        <v>161</v>
      </c>
      <c r="Y150" t="s">
        <v>474</v>
      </c>
      <c r="Z150">
        <v>60</v>
      </c>
      <c r="AA150" s="24" t="s">
        <v>45</v>
      </c>
      <c r="AB150">
        <v>10</v>
      </c>
      <c r="AC150">
        <v>10</v>
      </c>
      <c r="AD150">
        <v>11</v>
      </c>
      <c r="AE150">
        <v>10</v>
      </c>
    </row>
    <row r="151" spans="1:32" hidden="1" x14ac:dyDescent="0.25">
      <c r="A151" s="16" t="s">
        <v>1</v>
      </c>
      <c r="B151" s="22" t="s">
        <v>43</v>
      </c>
      <c r="C151" s="22" t="s">
        <v>2245</v>
      </c>
      <c r="D151">
        <v>50.16</v>
      </c>
      <c r="E151">
        <v>2</v>
      </c>
      <c r="F151" t="s">
        <v>44</v>
      </c>
      <c r="G151">
        <v>14</v>
      </c>
      <c r="H151" s="24" t="s">
        <v>34</v>
      </c>
      <c r="I151">
        <v>14</v>
      </c>
      <c r="J151" s="38" t="str">
        <f>VLOOKUP(AB151, method!$A$1:$B$15, 2, 0)</f>
        <v>留後</v>
      </c>
      <c r="K151">
        <v>89</v>
      </c>
      <c r="L151" s="43">
        <v>1800</v>
      </c>
      <c r="M151">
        <v>121</v>
      </c>
      <c r="N151">
        <v>1</v>
      </c>
      <c r="O151">
        <v>15</v>
      </c>
      <c r="P151">
        <v>10</v>
      </c>
      <c r="Q151">
        <v>23</v>
      </c>
      <c r="R151" t="s">
        <v>539</v>
      </c>
      <c r="S151">
        <v>1078</v>
      </c>
      <c r="T151">
        <v>3</v>
      </c>
      <c r="U151" s="32" t="s">
        <v>435</v>
      </c>
      <c r="V151">
        <v>87</v>
      </c>
      <c r="Y151" t="s">
        <v>731</v>
      </c>
      <c r="Z151">
        <v>62</v>
      </c>
      <c r="AA151" s="24" t="s">
        <v>45</v>
      </c>
      <c r="AB151">
        <v>12</v>
      </c>
      <c r="AC151">
        <v>7</v>
      </c>
      <c r="AD151">
        <v>2</v>
      </c>
      <c r="AE151">
        <v>3</v>
      </c>
      <c r="AF151">
        <v>14</v>
      </c>
    </row>
    <row r="152" spans="1:32" hidden="1" x14ac:dyDescent="0.25">
      <c r="A152" s="16" t="s">
        <v>1</v>
      </c>
      <c r="B152" s="22" t="s">
        <v>43</v>
      </c>
      <c r="C152" s="22" t="s">
        <v>2245</v>
      </c>
      <c r="D152">
        <v>22.33</v>
      </c>
      <c r="E152">
        <v>2</v>
      </c>
      <c r="F152" t="s">
        <v>44</v>
      </c>
      <c r="G152">
        <v>8</v>
      </c>
      <c r="H152" s="16" t="s">
        <v>316</v>
      </c>
      <c r="I152">
        <v>9</v>
      </c>
      <c r="J152" s="36" t="str">
        <f>VLOOKUP(AB152, method!$A$1:$B$15, 2, 0)</f>
        <v>中後</v>
      </c>
      <c r="K152">
        <v>137</v>
      </c>
      <c r="L152">
        <v>1400</v>
      </c>
      <c r="M152">
        <v>119</v>
      </c>
      <c r="N152">
        <v>1</v>
      </c>
      <c r="O152">
        <v>24</v>
      </c>
      <c r="P152">
        <v>9</v>
      </c>
      <c r="Q152">
        <v>23</v>
      </c>
      <c r="R152" t="s">
        <v>429</v>
      </c>
      <c r="S152">
        <v>1071</v>
      </c>
      <c r="T152">
        <v>3</v>
      </c>
      <c r="U152" s="32" t="s">
        <v>435</v>
      </c>
      <c r="V152">
        <v>43</v>
      </c>
      <c r="Y152">
        <v>7</v>
      </c>
      <c r="Z152">
        <v>64</v>
      </c>
      <c r="AA152" s="24" t="s">
        <v>45</v>
      </c>
      <c r="AB152">
        <v>10</v>
      </c>
      <c r="AC152">
        <v>10</v>
      </c>
      <c r="AD152">
        <v>10</v>
      </c>
      <c r="AE152">
        <v>8</v>
      </c>
    </row>
    <row r="153" spans="1:32" hidden="1" x14ac:dyDescent="0.25">
      <c r="A153" s="16" t="s">
        <v>1</v>
      </c>
      <c r="B153" s="23" t="s">
        <v>48</v>
      </c>
      <c r="C153" s="23" t="s">
        <v>2246</v>
      </c>
      <c r="D153">
        <v>40.44</v>
      </c>
      <c r="E153">
        <v>6</v>
      </c>
      <c r="F153" t="s">
        <v>49</v>
      </c>
      <c r="G153" s="28">
        <v>2</v>
      </c>
      <c r="H153" s="25" t="s">
        <v>49</v>
      </c>
      <c r="I153">
        <v>1</v>
      </c>
      <c r="J153" s="37" t="str">
        <f>VLOOKUP(AB153, method!$A$1:$B$15, 2, 0)</f>
        <v>中前</v>
      </c>
      <c r="K153">
        <v>24</v>
      </c>
      <c r="L153">
        <v>1650</v>
      </c>
      <c r="M153">
        <v>120</v>
      </c>
      <c r="N153">
        <v>1</v>
      </c>
      <c r="O153">
        <v>10</v>
      </c>
      <c r="P153">
        <v>9</v>
      </c>
      <c r="Q153">
        <v>25</v>
      </c>
      <c r="R153" s="31" t="s">
        <v>450</v>
      </c>
      <c r="S153">
        <v>1121</v>
      </c>
      <c r="T153">
        <v>5</v>
      </c>
      <c r="U153" s="32" t="s">
        <v>435</v>
      </c>
      <c r="V153">
        <v>12</v>
      </c>
      <c r="Y153" s="12" t="s">
        <v>480</v>
      </c>
      <c r="Z153">
        <v>25</v>
      </c>
      <c r="AA153" s="25" t="s">
        <v>50</v>
      </c>
      <c r="AB153">
        <v>4</v>
      </c>
      <c r="AC153">
        <v>3</v>
      </c>
      <c r="AD153">
        <v>3</v>
      </c>
      <c r="AE153">
        <v>2</v>
      </c>
    </row>
    <row r="154" spans="1:32" hidden="1" x14ac:dyDescent="0.25">
      <c r="A154" s="16" t="s">
        <v>1</v>
      </c>
      <c r="B154" s="23" t="s">
        <v>48</v>
      </c>
      <c r="C154" s="23" t="s">
        <v>2246</v>
      </c>
      <c r="D154">
        <v>22.68</v>
      </c>
      <c r="E154">
        <v>6</v>
      </c>
      <c r="F154" t="s">
        <v>49</v>
      </c>
      <c r="G154">
        <v>10</v>
      </c>
      <c r="H154" s="18" t="s">
        <v>116</v>
      </c>
      <c r="I154">
        <v>7</v>
      </c>
      <c r="J154" s="36" t="str">
        <f>VLOOKUP(AB154, method!$A$1:$B$15, 2, 0)</f>
        <v>中後</v>
      </c>
      <c r="K154">
        <v>62</v>
      </c>
      <c r="L154">
        <v>1400</v>
      </c>
      <c r="M154">
        <v>126</v>
      </c>
      <c r="N154">
        <v>1</v>
      </c>
      <c r="O154">
        <v>28</v>
      </c>
      <c r="P154">
        <v>6</v>
      </c>
      <c r="Q154">
        <v>25</v>
      </c>
      <c r="R154" t="s">
        <v>518</v>
      </c>
      <c r="S154">
        <v>1122</v>
      </c>
      <c r="T154">
        <v>5</v>
      </c>
      <c r="U154" s="32" t="s">
        <v>435</v>
      </c>
      <c r="V154">
        <v>787</v>
      </c>
      <c r="Y154">
        <v>8</v>
      </c>
      <c r="Z154">
        <v>31</v>
      </c>
      <c r="AA154" s="25" t="s">
        <v>50</v>
      </c>
      <c r="AB154">
        <v>9</v>
      </c>
      <c r="AC154">
        <v>10</v>
      </c>
      <c r="AD154">
        <v>9</v>
      </c>
      <c r="AE154">
        <v>10</v>
      </c>
    </row>
    <row r="155" spans="1:32" hidden="1" x14ac:dyDescent="0.25">
      <c r="A155" s="16" t="s">
        <v>1</v>
      </c>
      <c r="B155" s="23" t="s">
        <v>48</v>
      </c>
      <c r="C155" s="23" t="s">
        <v>2246</v>
      </c>
      <c r="D155">
        <v>23.67</v>
      </c>
      <c r="E155">
        <v>6</v>
      </c>
      <c r="F155" t="s">
        <v>49</v>
      </c>
      <c r="G155">
        <v>11</v>
      </c>
      <c r="H155" s="18" t="s">
        <v>116</v>
      </c>
      <c r="I155">
        <v>12</v>
      </c>
      <c r="J155" s="38" t="str">
        <f>VLOOKUP(AB155, method!$A$1:$B$15, 2, 0)</f>
        <v>留後</v>
      </c>
      <c r="K155">
        <v>20</v>
      </c>
      <c r="L155">
        <v>1400</v>
      </c>
      <c r="M155">
        <v>129</v>
      </c>
      <c r="N155">
        <v>1</v>
      </c>
      <c r="O155">
        <v>18</v>
      </c>
      <c r="P155">
        <v>5</v>
      </c>
      <c r="Q155">
        <v>25</v>
      </c>
      <c r="R155" t="s">
        <v>441</v>
      </c>
      <c r="S155">
        <v>1118</v>
      </c>
      <c r="T155">
        <v>5</v>
      </c>
      <c r="U155" s="32" t="s">
        <v>446</v>
      </c>
      <c r="V155">
        <v>678</v>
      </c>
      <c r="Y155" t="s">
        <v>503</v>
      </c>
      <c r="Z155">
        <v>34</v>
      </c>
      <c r="AA155" s="25" t="s">
        <v>50</v>
      </c>
      <c r="AB155">
        <v>13</v>
      </c>
      <c r="AC155">
        <v>13</v>
      </c>
      <c r="AD155">
        <v>14</v>
      </c>
      <c r="AE155">
        <v>11</v>
      </c>
    </row>
    <row r="156" spans="1:32" hidden="1" x14ac:dyDescent="0.25">
      <c r="A156" s="16" t="s">
        <v>1</v>
      </c>
      <c r="B156" s="23" t="s">
        <v>48</v>
      </c>
      <c r="C156" s="23" t="s">
        <v>2246</v>
      </c>
      <c r="D156">
        <v>22.85</v>
      </c>
      <c r="E156">
        <v>6</v>
      </c>
      <c r="F156" t="s">
        <v>49</v>
      </c>
      <c r="G156">
        <v>11</v>
      </c>
      <c r="H156" s="18" t="s">
        <v>116</v>
      </c>
      <c r="I156">
        <v>5</v>
      </c>
      <c r="J156" s="37" t="str">
        <f>VLOOKUP(AB156, method!$A$1:$B$15, 2, 0)</f>
        <v>中前</v>
      </c>
      <c r="K156">
        <v>24</v>
      </c>
      <c r="L156">
        <v>1400</v>
      </c>
      <c r="M156">
        <v>133</v>
      </c>
      <c r="N156">
        <v>1</v>
      </c>
      <c r="O156">
        <v>6</v>
      </c>
      <c r="P156">
        <v>4</v>
      </c>
      <c r="Q156">
        <v>25</v>
      </c>
      <c r="R156" t="s">
        <v>506</v>
      </c>
      <c r="S156">
        <v>1129</v>
      </c>
      <c r="T156">
        <v>5</v>
      </c>
      <c r="U156" s="32" t="s">
        <v>435</v>
      </c>
      <c r="V156">
        <v>563</v>
      </c>
      <c r="Y156" t="s">
        <v>699</v>
      </c>
      <c r="Z156">
        <v>36</v>
      </c>
      <c r="AA156" s="25" t="s">
        <v>50</v>
      </c>
      <c r="AB156">
        <v>5</v>
      </c>
      <c r="AC156">
        <v>7</v>
      </c>
      <c r="AD156">
        <v>8</v>
      </c>
      <c r="AE156">
        <v>11</v>
      </c>
    </row>
    <row r="157" spans="1:32" hidden="1" x14ac:dyDescent="0.25">
      <c r="A157" s="16" t="s">
        <v>1</v>
      </c>
      <c r="B157" s="23" t="s">
        <v>48</v>
      </c>
      <c r="C157" s="23" t="s">
        <v>2246</v>
      </c>
      <c r="D157">
        <v>22.87</v>
      </c>
      <c r="E157">
        <v>6</v>
      </c>
      <c r="F157" t="s">
        <v>49</v>
      </c>
      <c r="G157">
        <v>6</v>
      </c>
      <c r="H157" s="18" t="s">
        <v>116</v>
      </c>
      <c r="I157">
        <v>7</v>
      </c>
      <c r="J157" s="37" t="str">
        <f>VLOOKUP(AB157, method!$A$1:$B$15, 2, 0)</f>
        <v>中前</v>
      </c>
      <c r="K157">
        <v>17</v>
      </c>
      <c r="L157">
        <v>1400</v>
      </c>
      <c r="M157">
        <v>133</v>
      </c>
      <c r="N157">
        <v>1</v>
      </c>
      <c r="O157">
        <v>9</v>
      </c>
      <c r="P157">
        <v>3</v>
      </c>
      <c r="Q157">
        <v>25</v>
      </c>
      <c r="R157" t="s">
        <v>429</v>
      </c>
      <c r="S157">
        <v>1137</v>
      </c>
      <c r="T157">
        <v>5</v>
      </c>
      <c r="U157" s="32" t="s">
        <v>446</v>
      </c>
      <c r="V157">
        <v>485</v>
      </c>
      <c r="Y157" t="s">
        <v>541</v>
      </c>
      <c r="Z157">
        <v>38</v>
      </c>
      <c r="AA157" s="25" t="s">
        <v>50</v>
      </c>
      <c r="AB157">
        <v>6</v>
      </c>
      <c r="AC157">
        <v>8</v>
      </c>
      <c r="AD157">
        <v>9</v>
      </c>
      <c r="AE157">
        <v>6</v>
      </c>
    </row>
    <row r="158" spans="1:32" hidden="1" x14ac:dyDescent="0.25">
      <c r="A158" s="16" t="s">
        <v>1</v>
      </c>
      <c r="B158" s="23" t="s">
        <v>48</v>
      </c>
      <c r="C158" s="23" t="s">
        <v>2246</v>
      </c>
      <c r="D158">
        <v>41.21</v>
      </c>
      <c r="E158">
        <v>6</v>
      </c>
      <c r="F158" t="s">
        <v>49</v>
      </c>
      <c r="G158">
        <v>11</v>
      </c>
      <c r="H158" s="23" t="s">
        <v>622</v>
      </c>
      <c r="I158">
        <v>11</v>
      </c>
      <c r="J158" s="37" t="str">
        <f>VLOOKUP(AB158, method!$A$1:$B$15, 2, 0)</f>
        <v>中前</v>
      </c>
      <c r="K158">
        <v>74</v>
      </c>
      <c r="L158">
        <v>1650</v>
      </c>
      <c r="M158">
        <v>113</v>
      </c>
      <c r="N158">
        <v>1</v>
      </c>
      <c r="O158">
        <v>19</v>
      </c>
      <c r="P158">
        <v>2</v>
      </c>
      <c r="Q158">
        <v>25</v>
      </c>
      <c r="R158" s="31" t="s">
        <v>455</v>
      </c>
      <c r="S158">
        <v>1151</v>
      </c>
      <c r="T158">
        <v>4</v>
      </c>
      <c r="U158" s="32" t="s">
        <v>435</v>
      </c>
      <c r="V158">
        <v>441</v>
      </c>
      <c r="Y158">
        <v>8</v>
      </c>
      <c r="Z158">
        <v>40</v>
      </c>
      <c r="AA158" s="25" t="s">
        <v>50</v>
      </c>
      <c r="AB158">
        <v>7</v>
      </c>
      <c r="AC158">
        <v>6</v>
      </c>
      <c r="AD158">
        <v>7</v>
      </c>
      <c r="AE158">
        <v>11</v>
      </c>
    </row>
    <row r="159" spans="1:32" hidden="1" x14ac:dyDescent="0.25">
      <c r="A159" s="16" t="s">
        <v>1</v>
      </c>
      <c r="B159" s="23" t="s">
        <v>48</v>
      </c>
      <c r="C159" s="23" t="s">
        <v>2246</v>
      </c>
      <c r="D159">
        <v>22.79</v>
      </c>
      <c r="E159">
        <v>6</v>
      </c>
      <c r="F159" t="s">
        <v>49</v>
      </c>
      <c r="G159">
        <v>12</v>
      </c>
      <c r="H159" s="23" t="s">
        <v>487</v>
      </c>
      <c r="I159">
        <v>3</v>
      </c>
      <c r="J159" s="37" t="str">
        <f>VLOOKUP(AB159, method!$A$1:$B$15, 2, 0)</f>
        <v>中前</v>
      </c>
      <c r="K159">
        <v>55</v>
      </c>
      <c r="L159">
        <v>1400</v>
      </c>
      <c r="M159">
        <v>114</v>
      </c>
      <c r="N159">
        <v>1</v>
      </c>
      <c r="O159">
        <v>19</v>
      </c>
      <c r="P159">
        <v>1</v>
      </c>
      <c r="Q159">
        <v>25</v>
      </c>
      <c r="R159" t="s">
        <v>434</v>
      </c>
      <c r="S159">
        <v>1150</v>
      </c>
      <c r="T159">
        <v>4</v>
      </c>
      <c r="U159" s="32" t="s">
        <v>435</v>
      </c>
      <c r="V159">
        <v>359</v>
      </c>
      <c r="Y159" t="s">
        <v>650</v>
      </c>
      <c r="Z159">
        <v>42</v>
      </c>
      <c r="AA159" s="25" t="s">
        <v>50</v>
      </c>
      <c r="AB159">
        <v>5</v>
      </c>
      <c r="AC159">
        <v>5</v>
      </c>
      <c r="AD159">
        <v>5</v>
      </c>
      <c r="AE159">
        <v>12</v>
      </c>
    </row>
    <row r="160" spans="1:32" hidden="1" x14ac:dyDescent="0.25">
      <c r="A160" s="16" t="s">
        <v>1</v>
      </c>
      <c r="B160" s="23" t="s">
        <v>48</v>
      </c>
      <c r="C160" s="23" t="s">
        <v>2246</v>
      </c>
      <c r="D160">
        <v>22.56</v>
      </c>
      <c r="E160">
        <v>6</v>
      </c>
      <c r="F160" t="s">
        <v>49</v>
      </c>
      <c r="G160">
        <v>6</v>
      </c>
      <c r="H160" s="25" t="s">
        <v>49</v>
      </c>
      <c r="I160">
        <v>1</v>
      </c>
      <c r="J160" s="36" t="str">
        <f>VLOOKUP(AB160, method!$A$1:$B$15, 2, 0)</f>
        <v>中後</v>
      </c>
      <c r="K160">
        <v>65</v>
      </c>
      <c r="L160">
        <v>1400</v>
      </c>
      <c r="M160">
        <v>119</v>
      </c>
      <c r="N160">
        <v>1</v>
      </c>
      <c r="O160">
        <v>1</v>
      </c>
      <c r="P160">
        <v>1</v>
      </c>
      <c r="Q160">
        <v>25</v>
      </c>
      <c r="R160" t="s">
        <v>429</v>
      </c>
      <c r="S160">
        <v>1151</v>
      </c>
      <c r="T160">
        <v>4</v>
      </c>
      <c r="U160" s="32" t="s">
        <v>435</v>
      </c>
      <c r="V160">
        <v>312</v>
      </c>
      <c r="Y160" s="12" t="s">
        <v>456</v>
      </c>
      <c r="Z160">
        <v>44</v>
      </c>
      <c r="AA160" s="25" t="s">
        <v>50</v>
      </c>
      <c r="AB160">
        <v>8</v>
      </c>
      <c r="AC160">
        <v>7</v>
      </c>
      <c r="AD160">
        <v>6</v>
      </c>
      <c r="AE160">
        <v>6</v>
      </c>
    </row>
    <row r="161" spans="1:33" hidden="1" x14ac:dyDescent="0.25">
      <c r="A161" s="16" t="s">
        <v>1</v>
      </c>
      <c r="B161" s="23" t="s">
        <v>48</v>
      </c>
      <c r="C161" s="23" t="s">
        <v>2246</v>
      </c>
      <c r="D161">
        <v>10.210000000000001</v>
      </c>
      <c r="E161">
        <v>6</v>
      </c>
      <c r="F161" t="s">
        <v>49</v>
      </c>
      <c r="G161">
        <v>8</v>
      </c>
      <c r="H161" s="23" t="s">
        <v>487</v>
      </c>
      <c r="I161">
        <v>6</v>
      </c>
      <c r="J161" s="37" t="str">
        <f>VLOOKUP(AB161, method!$A$1:$B$15, 2, 0)</f>
        <v>中前</v>
      </c>
      <c r="K161">
        <v>122</v>
      </c>
      <c r="L161">
        <v>1200</v>
      </c>
      <c r="M161">
        <v>119</v>
      </c>
      <c r="N161">
        <v>1</v>
      </c>
      <c r="O161">
        <v>1</v>
      </c>
      <c r="P161">
        <v>12</v>
      </c>
      <c r="Q161">
        <v>24</v>
      </c>
      <c r="R161" t="s">
        <v>441</v>
      </c>
      <c r="S161">
        <v>1141</v>
      </c>
      <c r="T161">
        <v>4</v>
      </c>
      <c r="U161" s="32" t="s">
        <v>435</v>
      </c>
      <c r="V161">
        <v>222</v>
      </c>
      <c r="Y161" t="s">
        <v>474</v>
      </c>
      <c r="Z161">
        <v>46</v>
      </c>
      <c r="AA161" s="25" t="s">
        <v>50</v>
      </c>
      <c r="AB161">
        <v>7</v>
      </c>
      <c r="AC161">
        <v>7</v>
      </c>
      <c r="AD161">
        <v>8</v>
      </c>
    </row>
    <row r="162" spans="1:33" hidden="1" x14ac:dyDescent="0.25">
      <c r="A162" s="16" t="s">
        <v>1</v>
      </c>
      <c r="B162" s="23" t="s">
        <v>48</v>
      </c>
      <c r="C162" s="23" t="s">
        <v>2246</v>
      </c>
      <c r="D162">
        <v>11.27</v>
      </c>
      <c r="E162">
        <v>6</v>
      </c>
      <c r="F162" t="s">
        <v>49</v>
      </c>
      <c r="G162">
        <v>10</v>
      </c>
      <c r="H162" s="27" t="s">
        <v>93</v>
      </c>
      <c r="I162">
        <v>12</v>
      </c>
      <c r="J162" s="38" t="str">
        <f>VLOOKUP(AB162, method!$A$1:$B$15, 2, 0)</f>
        <v>留後</v>
      </c>
      <c r="K162">
        <v>65</v>
      </c>
      <c r="L162">
        <v>1200</v>
      </c>
      <c r="M162">
        <v>126</v>
      </c>
      <c r="N162">
        <v>1</v>
      </c>
      <c r="O162">
        <v>10</v>
      </c>
      <c r="P162">
        <v>7</v>
      </c>
      <c r="Q162">
        <v>24</v>
      </c>
      <c r="R162" s="31" t="s">
        <v>455</v>
      </c>
      <c r="S162">
        <v>1131</v>
      </c>
      <c r="T162">
        <v>4</v>
      </c>
      <c r="U162" s="32" t="s">
        <v>446</v>
      </c>
      <c r="V162">
        <v>818</v>
      </c>
      <c r="Y162" t="s">
        <v>634</v>
      </c>
      <c r="Z162">
        <v>50</v>
      </c>
      <c r="AA162" s="25" t="s">
        <v>50</v>
      </c>
      <c r="AB162">
        <v>12</v>
      </c>
      <c r="AC162">
        <v>12</v>
      </c>
      <c r="AD162">
        <v>10</v>
      </c>
    </row>
    <row r="163" spans="1:33" hidden="1" x14ac:dyDescent="0.25">
      <c r="A163" s="16" t="s">
        <v>1</v>
      </c>
      <c r="B163" s="23" t="s">
        <v>48</v>
      </c>
      <c r="C163" s="23" t="s">
        <v>2246</v>
      </c>
      <c r="D163">
        <v>10.210000000000001</v>
      </c>
      <c r="E163">
        <v>6</v>
      </c>
      <c r="F163" t="s">
        <v>49</v>
      </c>
      <c r="G163">
        <v>11</v>
      </c>
      <c r="H163" s="27" t="s">
        <v>93</v>
      </c>
      <c r="I163">
        <v>6</v>
      </c>
      <c r="J163" s="38" t="str">
        <f>VLOOKUP(AB163, method!$A$1:$B$15, 2, 0)</f>
        <v>留後</v>
      </c>
      <c r="K163">
        <v>57</v>
      </c>
      <c r="L163">
        <v>1200</v>
      </c>
      <c r="M163">
        <v>127</v>
      </c>
      <c r="N163">
        <v>1</v>
      </c>
      <c r="O163">
        <v>1</v>
      </c>
      <c r="P163">
        <v>7</v>
      </c>
      <c r="Q163">
        <v>24</v>
      </c>
      <c r="R163" t="s">
        <v>518</v>
      </c>
      <c r="S163">
        <v>1125</v>
      </c>
      <c r="T163">
        <v>4</v>
      </c>
      <c r="U163" s="32" t="s">
        <v>435</v>
      </c>
      <c r="V163">
        <v>786</v>
      </c>
      <c r="Y163">
        <v>6</v>
      </c>
      <c r="Z163">
        <v>52</v>
      </c>
      <c r="AA163" s="25" t="s">
        <v>50</v>
      </c>
      <c r="AB163">
        <v>13</v>
      </c>
      <c r="AC163">
        <v>10</v>
      </c>
      <c r="AD163">
        <v>11</v>
      </c>
    </row>
    <row r="164" spans="1:33" hidden="1" x14ac:dyDescent="0.25">
      <c r="A164" s="16" t="s">
        <v>1</v>
      </c>
      <c r="B164" s="23" t="s">
        <v>48</v>
      </c>
      <c r="C164" s="23" t="s">
        <v>2246</v>
      </c>
      <c r="D164">
        <v>57.52</v>
      </c>
      <c r="E164">
        <v>6</v>
      </c>
      <c r="F164" t="s">
        <v>49</v>
      </c>
      <c r="G164">
        <v>8</v>
      </c>
      <c r="H164" s="21" t="s">
        <v>53</v>
      </c>
      <c r="I164">
        <v>9</v>
      </c>
      <c r="J164" s="36" t="str">
        <f>VLOOKUP(AB164, method!$A$1:$B$15, 2, 0)</f>
        <v>中後</v>
      </c>
      <c r="K164">
        <v>21</v>
      </c>
      <c r="L164">
        <v>1000</v>
      </c>
      <c r="M164">
        <v>127</v>
      </c>
      <c r="N164">
        <v>0</v>
      </c>
      <c r="O164">
        <v>26</v>
      </c>
      <c r="P164">
        <v>12</v>
      </c>
      <c r="Q164">
        <v>23</v>
      </c>
      <c r="R164" t="s">
        <v>441</v>
      </c>
      <c r="S164">
        <v>1143</v>
      </c>
      <c r="T164">
        <v>4</v>
      </c>
      <c r="U164" s="32" t="s">
        <v>435</v>
      </c>
      <c r="V164">
        <v>282</v>
      </c>
      <c r="Y164" t="s">
        <v>442</v>
      </c>
      <c r="Z164">
        <v>52</v>
      </c>
      <c r="AA164" s="25" t="s">
        <v>50</v>
      </c>
      <c r="AB164">
        <v>10</v>
      </c>
      <c r="AC164">
        <v>11</v>
      </c>
      <c r="AD164">
        <v>8</v>
      </c>
    </row>
    <row r="165" spans="1:33" hidden="1" x14ac:dyDescent="0.25">
      <c r="A165" s="16" t="s">
        <v>1</v>
      </c>
      <c r="B165" s="24" t="s">
        <v>52</v>
      </c>
      <c r="C165" s="24" t="s">
        <v>2247</v>
      </c>
      <c r="D165">
        <v>41.43</v>
      </c>
      <c r="E165">
        <v>9</v>
      </c>
      <c r="F165" t="s">
        <v>53</v>
      </c>
      <c r="G165">
        <v>8</v>
      </c>
      <c r="H165" s="18" t="s">
        <v>116</v>
      </c>
      <c r="I165">
        <v>10</v>
      </c>
      <c r="J165" s="38" t="str">
        <f>VLOOKUP(AB165, method!$A$1:$B$15, 2, 0)</f>
        <v>留後</v>
      </c>
      <c r="K165">
        <v>30</v>
      </c>
      <c r="L165">
        <v>1650</v>
      </c>
      <c r="M165">
        <v>120</v>
      </c>
      <c r="N165">
        <v>1</v>
      </c>
      <c r="O165">
        <v>4</v>
      </c>
      <c r="P165">
        <v>10</v>
      </c>
      <c r="Q165">
        <v>25</v>
      </c>
      <c r="R165" t="s">
        <v>467</v>
      </c>
      <c r="S165">
        <v>1094</v>
      </c>
      <c r="T165">
        <v>5</v>
      </c>
      <c r="U165" s="32" t="s">
        <v>435</v>
      </c>
      <c r="V165">
        <v>66</v>
      </c>
      <c r="Y165">
        <v>12</v>
      </c>
      <c r="Z165">
        <v>25</v>
      </c>
      <c r="AA165" s="18" t="s">
        <v>20</v>
      </c>
      <c r="AB165">
        <v>13</v>
      </c>
      <c r="AC165">
        <v>13</v>
      </c>
      <c r="AD165">
        <v>13</v>
      </c>
      <c r="AE165">
        <v>8</v>
      </c>
    </row>
    <row r="166" spans="1:33" hidden="1" x14ac:dyDescent="0.25">
      <c r="A166" s="16" t="s">
        <v>1</v>
      </c>
      <c r="B166" s="24" t="s">
        <v>52</v>
      </c>
      <c r="C166" s="24" t="s">
        <v>2247</v>
      </c>
      <c r="D166">
        <v>50.72</v>
      </c>
      <c r="E166">
        <v>9</v>
      </c>
      <c r="F166" t="s">
        <v>53</v>
      </c>
      <c r="G166">
        <v>7</v>
      </c>
      <c r="H166" s="19" t="s">
        <v>101</v>
      </c>
      <c r="I166">
        <v>4</v>
      </c>
      <c r="J166" s="36" t="str">
        <f>VLOOKUP(AB166, method!$A$1:$B$15, 2, 0)</f>
        <v>中後</v>
      </c>
      <c r="K166">
        <v>3.2</v>
      </c>
      <c r="L166" s="43">
        <v>1800</v>
      </c>
      <c r="M166">
        <v>123</v>
      </c>
      <c r="N166">
        <v>1</v>
      </c>
      <c r="O166">
        <v>21</v>
      </c>
      <c r="P166">
        <v>9</v>
      </c>
      <c r="Q166">
        <v>25</v>
      </c>
      <c r="R166" t="s">
        <v>429</v>
      </c>
      <c r="S166">
        <v>1088</v>
      </c>
      <c r="T166">
        <v>5</v>
      </c>
      <c r="U166" s="33" t="s">
        <v>430</v>
      </c>
      <c r="V166">
        <v>37</v>
      </c>
      <c r="Y166" s="12" t="s">
        <v>558</v>
      </c>
      <c r="Z166">
        <v>26</v>
      </c>
      <c r="AA166" s="18" t="s">
        <v>20</v>
      </c>
      <c r="AB166">
        <v>10</v>
      </c>
      <c r="AC166">
        <v>10</v>
      </c>
      <c r="AD166">
        <v>9</v>
      </c>
      <c r="AE166">
        <v>8</v>
      </c>
      <c r="AF166">
        <v>7</v>
      </c>
    </row>
    <row r="167" spans="1:33" hidden="1" x14ac:dyDescent="0.25">
      <c r="A167" s="16" t="s">
        <v>1</v>
      </c>
      <c r="B167" s="24" t="s">
        <v>52</v>
      </c>
      <c r="C167" s="24" t="s">
        <v>2247</v>
      </c>
      <c r="D167">
        <v>34.979999999999997</v>
      </c>
      <c r="E167">
        <v>9</v>
      </c>
      <c r="F167" t="s">
        <v>53</v>
      </c>
      <c r="G167" s="28">
        <v>3</v>
      </c>
      <c r="H167" s="25" t="s">
        <v>150</v>
      </c>
      <c r="I167">
        <v>13</v>
      </c>
      <c r="J167" s="38" t="str">
        <f>VLOOKUP(AB167, method!$A$1:$B$15, 2, 0)</f>
        <v>留後</v>
      </c>
      <c r="K167">
        <v>11</v>
      </c>
      <c r="L167">
        <v>1600</v>
      </c>
      <c r="M167">
        <v>120</v>
      </c>
      <c r="N167">
        <v>1</v>
      </c>
      <c r="O167">
        <v>7</v>
      </c>
      <c r="P167">
        <v>9</v>
      </c>
      <c r="Q167">
        <v>25</v>
      </c>
      <c r="R167" t="s">
        <v>434</v>
      </c>
      <c r="S167">
        <v>1084</v>
      </c>
      <c r="T167">
        <v>5</v>
      </c>
      <c r="U167" s="32" t="s">
        <v>435</v>
      </c>
      <c r="V167">
        <v>2</v>
      </c>
      <c r="Y167" s="12" t="s">
        <v>480</v>
      </c>
      <c r="Z167">
        <v>25</v>
      </c>
      <c r="AA167" s="18" t="s">
        <v>20</v>
      </c>
      <c r="AB167">
        <v>14</v>
      </c>
      <c r="AC167">
        <v>13</v>
      </c>
      <c r="AD167">
        <v>11</v>
      </c>
      <c r="AE167">
        <v>3</v>
      </c>
    </row>
    <row r="168" spans="1:33" hidden="1" x14ac:dyDescent="0.25">
      <c r="A168" s="16" t="s">
        <v>1</v>
      </c>
      <c r="B168" s="24" t="s">
        <v>52</v>
      </c>
      <c r="C168" s="24" t="s">
        <v>2247</v>
      </c>
      <c r="D168">
        <v>48.18</v>
      </c>
      <c r="E168">
        <v>9</v>
      </c>
      <c r="F168" t="s">
        <v>53</v>
      </c>
      <c r="G168" s="28">
        <v>2</v>
      </c>
      <c r="H168" s="25" t="s">
        <v>150</v>
      </c>
      <c r="I168">
        <v>13</v>
      </c>
      <c r="J168" s="38" t="str">
        <f>VLOOKUP(AB168, method!$A$1:$B$15, 2, 0)</f>
        <v>留後</v>
      </c>
      <c r="K168">
        <v>9.5</v>
      </c>
      <c r="L168" s="43">
        <v>1800</v>
      </c>
      <c r="M168">
        <v>122</v>
      </c>
      <c r="N168">
        <v>1</v>
      </c>
      <c r="O168">
        <v>1</v>
      </c>
      <c r="P168">
        <v>7</v>
      </c>
      <c r="Q168">
        <v>25</v>
      </c>
      <c r="R168" t="s">
        <v>429</v>
      </c>
      <c r="S168">
        <v>1074</v>
      </c>
      <c r="T168">
        <v>5</v>
      </c>
      <c r="U168" s="32" t="s">
        <v>435</v>
      </c>
      <c r="V168">
        <v>798</v>
      </c>
      <c r="Y168" s="12" t="s">
        <v>431</v>
      </c>
      <c r="Z168">
        <v>27</v>
      </c>
      <c r="AA168" s="18" t="s">
        <v>20</v>
      </c>
      <c r="AB168">
        <v>13</v>
      </c>
      <c r="AC168">
        <v>9</v>
      </c>
      <c r="AD168">
        <v>9</v>
      </c>
      <c r="AE168">
        <v>9</v>
      </c>
      <c r="AF168">
        <v>2</v>
      </c>
    </row>
    <row r="169" spans="1:33" hidden="1" x14ac:dyDescent="0.25">
      <c r="A169" s="16" t="s">
        <v>1</v>
      </c>
      <c r="B169" s="24" t="s">
        <v>52</v>
      </c>
      <c r="C169" s="24" t="s">
        <v>2247</v>
      </c>
      <c r="D169">
        <v>18.79</v>
      </c>
      <c r="E169">
        <v>9</v>
      </c>
      <c r="F169" t="s">
        <v>53</v>
      </c>
      <c r="G169">
        <v>6</v>
      </c>
      <c r="H169" s="20" t="s">
        <v>19</v>
      </c>
      <c r="I169">
        <v>9</v>
      </c>
      <c r="J169" s="36" t="str">
        <f>VLOOKUP(AB169, method!$A$1:$B$15, 2, 0)</f>
        <v>中後</v>
      </c>
      <c r="K169">
        <v>3.3</v>
      </c>
      <c r="L169">
        <v>2200</v>
      </c>
      <c r="M169">
        <v>125</v>
      </c>
      <c r="N169">
        <v>2</v>
      </c>
      <c r="O169">
        <v>4</v>
      </c>
      <c r="P169">
        <v>6</v>
      </c>
      <c r="Q169">
        <v>25</v>
      </c>
      <c r="R169" s="31" t="s">
        <v>450</v>
      </c>
      <c r="S169">
        <v>1083</v>
      </c>
      <c r="T169">
        <v>5</v>
      </c>
      <c r="U169" s="32" t="s">
        <v>435</v>
      </c>
      <c r="V169">
        <v>728</v>
      </c>
      <c r="Y169">
        <v>3</v>
      </c>
      <c r="Z169">
        <v>29</v>
      </c>
      <c r="AA169" s="18" t="s">
        <v>20</v>
      </c>
      <c r="AB169">
        <v>9</v>
      </c>
      <c r="AC169">
        <v>8</v>
      </c>
      <c r="AD169">
        <v>8</v>
      </c>
      <c r="AE169">
        <v>7</v>
      </c>
      <c r="AF169">
        <v>2</v>
      </c>
      <c r="AG169">
        <v>6</v>
      </c>
    </row>
    <row r="170" spans="1:33" x14ac:dyDescent="0.25">
      <c r="A170" s="16" t="s">
        <v>1</v>
      </c>
      <c r="B170" s="24" t="s">
        <v>52</v>
      </c>
      <c r="C170" s="24" t="s">
        <v>2247</v>
      </c>
      <c r="D170">
        <v>49.14</v>
      </c>
      <c r="E170">
        <v>9</v>
      </c>
      <c r="F170" t="s">
        <v>53</v>
      </c>
      <c r="G170" s="34">
        <v>4</v>
      </c>
      <c r="H170" s="16" t="s">
        <v>13</v>
      </c>
      <c r="I170">
        <v>11</v>
      </c>
      <c r="J170" s="38" t="str">
        <f>VLOOKUP(AB170, method!$A$1:$B$15, 2, 0)</f>
        <v>留後</v>
      </c>
      <c r="K170">
        <v>3.9</v>
      </c>
      <c r="L170" s="43">
        <v>1800</v>
      </c>
      <c r="M170">
        <v>124</v>
      </c>
      <c r="N170">
        <v>1</v>
      </c>
      <c r="O170">
        <v>14</v>
      </c>
      <c r="P170">
        <v>5</v>
      </c>
      <c r="Q170">
        <v>25</v>
      </c>
      <c r="R170" s="31" t="s">
        <v>455</v>
      </c>
      <c r="S170">
        <v>1083</v>
      </c>
      <c r="T170">
        <v>5</v>
      </c>
      <c r="U170" s="32" t="s">
        <v>446</v>
      </c>
      <c r="V170">
        <v>669</v>
      </c>
      <c r="Y170" s="12" t="s">
        <v>451</v>
      </c>
      <c r="Z170">
        <v>29</v>
      </c>
      <c r="AA170" s="18" t="s">
        <v>20</v>
      </c>
      <c r="AB170">
        <v>12</v>
      </c>
      <c r="AC170">
        <v>12</v>
      </c>
      <c r="AD170">
        <v>11</v>
      </c>
      <c r="AE170">
        <v>11</v>
      </c>
      <c r="AF170">
        <v>4</v>
      </c>
    </row>
    <row r="171" spans="1:33" x14ac:dyDescent="0.25">
      <c r="A171" s="16" t="s">
        <v>1</v>
      </c>
      <c r="B171" s="24" t="s">
        <v>52</v>
      </c>
      <c r="C171" s="24" t="s">
        <v>2247</v>
      </c>
      <c r="D171">
        <v>49.76</v>
      </c>
      <c r="E171">
        <v>9</v>
      </c>
      <c r="F171" t="s">
        <v>53</v>
      </c>
      <c r="G171" s="28">
        <v>2</v>
      </c>
      <c r="H171" s="16" t="s">
        <v>13</v>
      </c>
      <c r="I171">
        <v>11</v>
      </c>
      <c r="J171" s="36" t="str">
        <f>VLOOKUP(AB171, method!$A$1:$B$15, 2, 0)</f>
        <v>中後</v>
      </c>
      <c r="K171">
        <v>8.8000000000000007</v>
      </c>
      <c r="L171" s="43">
        <v>1800</v>
      </c>
      <c r="M171">
        <v>124</v>
      </c>
      <c r="N171">
        <v>1</v>
      </c>
      <c r="O171">
        <v>23</v>
      </c>
      <c r="P171">
        <v>4</v>
      </c>
      <c r="Q171">
        <v>25</v>
      </c>
      <c r="R171" s="31" t="s">
        <v>461</v>
      </c>
      <c r="S171">
        <v>1066</v>
      </c>
      <c r="T171">
        <v>5</v>
      </c>
      <c r="U171" s="32" t="s">
        <v>435</v>
      </c>
      <c r="V171">
        <v>612</v>
      </c>
      <c r="Y171" s="12" t="s">
        <v>451</v>
      </c>
      <c r="Z171">
        <v>29</v>
      </c>
      <c r="AA171" s="18" t="s">
        <v>20</v>
      </c>
      <c r="AB171">
        <v>9</v>
      </c>
      <c r="AC171">
        <v>7</v>
      </c>
      <c r="AD171">
        <v>4</v>
      </c>
      <c r="AE171">
        <v>3</v>
      </c>
      <c r="AF171">
        <v>2</v>
      </c>
    </row>
    <row r="172" spans="1:33" hidden="1" x14ac:dyDescent="0.25">
      <c r="A172" s="16" t="s">
        <v>1</v>
      </c>
      <c r="B172" s="24" t="s">
        <v>52</v>
      </c>
      <c r="C172" s="24" t="s">
        <v>2247</v>
      </c>
      <c r="D172">
        <v>40.11</v>
      </c>
      <c r="E172">
        <v>9</v>
      </c>
      <c r="F172" t="s">
        <v>53</v>
      </c>
      <c r="G172" s="34">
        <v>5</v>
      </c>
      <c r="H172" s="19" t="s">
        <v>101</v>
      </c>
      <c r="I172">
        <v>11</v>
      </c>
      <c r="J172" s="38" t="str">
        <f>VLOOKUP(AB172, method!$A$1:$B$15, 2, 0)</f>
        <v>留後</v>
      </c>
      <c r="K172">
        <v>17</v>
      </c>
      <c r="L172">
        <v>1650</v>
      </c>
      <c r="M172">
        <v>126</v>
      </c>
      <c r="N172">
        <v>1</v>
      </c>
      <c r="O172">
        <v>9</v>
      </c>
      <c r="P172">
        <v>4</v>
      </c>
      <c r="Q172">
        <v>25</v>
      </c>
      <c r="R172" s="31" t="s">
        <v>450</v>
      </c>
      <c r="S172">
        <v>1069</v>
      </c>
      <c r="T172">
        <v>5</v>
      </c>
      <c r="U172" s="32" t="s">
        <v>446</v>
      </c>
      <c r="V172">
        <v>572</v>
      </c>
      <c r="Y172" t="s">
        <v>600</v>
      </c>
      <c r="Z172">
        <v>31</v>
      </c>
      <c r="AA172" s="18" t="s">
        <v>20</v>
      </c>
      <c r="AB172">
        <v>12</v>
      </c>
      <c r="AC172">
        <v>12</v>
      </c>
      <c r="AD172">
        <v>12</v>
      </c>
      <c r="AE172">
        <v>5</v>
      </c>
    </row>
    <row r="173" spans="1:33" hidden="1" x14ac:dyDescent="0.25">
      <c r="A173" s="16" t="s">
        <v>1</v>
      </c>
      <c r="B173" s="24" t="s">
        <v>52</v>
      </c>
      <c r="C173" s="24" t="s">
        <v>2247</v>
      </c>
      <c r="E173">
        <v>9</v>
      </c>
      <c r="F173" t="s">
        <v>53</v>
      </c>
      <c r="G173" t="s">
        <v>778</v>
      </c>
      <c r="H173" s="16" t="s">
        <v>29</v>
      </c>
      <c r="I173" t="s">
        <v>546</v>
      </c>
      <c r="K173" t="s">
        <v>546</v>
      </c>
      <c r="L173">
        <v>1650</v>
      </c>
      <c r="M173">
        <v>126</v>
      </c>
      <c r="N173" t="s">
        <v>546</v>
      </c>
      <c r="O173">
        <v>19</v>
      </c>
      <c r="P173">
        <v>3</v>
      </c>
      <c r="Q173">
        <v>25</v>
      </c>
      <c r="R173" s="31" t="s">
        <v>455</v>
      </c>
      <c r="S173" t="s">
        <v>546</v>
      </c>
      <c r="T173">
        <v>5</v>
      </c>
      <c r="U173" s="32" t="s">
        <v>446</v>
      </c>
      <c r="V173">
        <v>515</v>
      </c>
      <c r="Y173" t="s">
        <v>546</v>
      </c>
      <c r="Z173">
        <v>31</v>
      </c>
      <c r="AA173" s="18" t="s">
        <v>20</v>
      </c>
      <c r="AB173" t="s">
        <v>546</v>
      </c>
    </row>
    <row r="174" spans="1:33" hidden="1" x14ac:dyDescent="0.25">
      <c r="A174" s="16" t="s">
        <v>1</v>
      </c>
      <c r="B174" s="24" t="s">
        <v>52</v>
      </c>
      <c r="C174" s="24" t="s">
        <v>2247</v>
      </c>
      <c r="D174">
        <v>16.57</v>
      </c>
      <c r="E174">
        <v>9</v>
      </c>
      <c r="F174" t="s">
        <v>53</v>
      </c>
      <c r="G174" s="28">
        <v>3</v>
      </c>
      <c r="H174" s="25" t="s">
        <v>150</v>
      </c>
      <c r="I174">
        <v>4</v>
      </c>
      <c r="J174" s="36" t="str">
        <f>VLOOKUP(AB174, method!$A$1:$B$15, 2, 0)</f>
        <v>中後</v>
      </c>
      <c r="K174">
        <v>13</v>
      </c>
      <c r="L174">
        <v>2200</v>
      </c>
      <c r="M174">
        <v>127</v>
      </c>
      <c r="N174">
        <v>2</v>
      </c>
      <c r="O174">
        <v>5</v>
      </c>
      <c r="P174">
        <v>3</v>
      </c>
      <c r="Q174">
        <v>25</v>
      </c>
      <c r="R174" s="30" t="s">
        <v>445</v>
      </c>
      <c r="S174">
        <v>1081</v>
      </c>
      <c r="T174">
        <v>5</v>
      </c>
      <c r="U174" s="32" t="s">
        <v>435</v>
      </c>
      <c r="V174">
        <v>476</v>
      </c>
      <c r="Y174" s="12" t="s">
        <v>456</v>
      </c>
      <c r="Z174">
        <v>32</v>
      </c>
      <c r="AA174" s="18" t="s">
        <v>20</v>
      </c>
      <c r="AB174">
        <v>9</v>
      </c>
      <c r="AC174">
        <v>8</v>
      </c>
      <c r="AD174">
        <v>8</v>
      </c>
      <c r="AE174">
        <v>8</v>
      </c>
      <c r="AF174">
        <v>5</v>
      </c>
      <c r="AG174">
        <v>3</v>
      </c>
    </row>
    <row r="175" spans="1:33" hidden="1" x14ac:dyDescent="0.25">
      <c r="A175" s="16" t="s">
        <v>1</v>
      </c>
      <c r="B175" s="24" t="s">
        <v>52</v>
      </c>
      <c r="C175" s="24" t="s">
        <v>2247</v>
      </c>
      <c r="D175">
        <v>41.22</v>
      </c>
      <c r="E175">
        <v>9</v>
      </c>
      <c r="F175" t="s">
        <v>53</v>
      </c>
      <c r="G175">
        <v>8</v>
      </c>
      <c r="H175" s="17" t="s">
        <v>121</v>
      </c>
      <c r="I175">
        <v>5</v>
      </c>
      <c r="J175" s="37" t="str">
        <f>VLOOKUP(AB175, method!$A$1:$B$15, 2, 0)</f>
        <v>中前</v>
      </c>
      <c r="K175">
        <v>22</v>
      </c>
      <c r="L175">
        <v>1650</v>
      </c>
      <c r="M175">
        <v>129</v>
      </c>
      <c r="N175">
        <v>1</v>
      </c>
      <c r="O175">
        <v>5</v>
      </c>
      <c r="P175">
        <v>2</v>
      </c>
      <c r="Q175">
        <v>25</v>
      </c>
      <c r="R175" s="31" t="s">
        <v>450</v>
      </c>
      <c r="S175">
        <v>1071</v>
      </c>
      <c r="T175">
        <v>5</v>
      </c>
      <c r="U175" s="32" t="s">
        <v>435</v>
      </c>
      <c r="V175">
        <v>398</v>
      </c>
      <c r="Y175">
        <v>3</v>
      </c>
      <c r="Z175">
        <v>34</v>
      </c>
      <c r="AA175" s="18" t="s">
        <v>20</v>
      </c>
      <c r="AB175">
        <v>5</v>
      </c>
      <c r="AC175">
        <v>2</v>
      </c>
      <c r="AD175">
        <v>2</v>
      </c>
      <c r="AE175">
        <v>8</v>
      </c>
    </row>
    <row r="176" spans="1:33" hidden="1" x14ac:dyDescent="0.25">
      <c r="A176" s="16" t="s">
        <v>1</v>
      </c>
      <c r="B176" s="24" t="s">
        <v>52</v>
      </c>
      <c r="C176" s="24" t="s">
        <v>2247</v>
      </c>
      <c r="D176">
        <v>51.29</v>
      </c>
      <c r="E176">
        <v>9</v>
      </c>
      <c r="F176" t="s">
        <v>53</v>
      </c>
      <c r="G176">
        <v>11</v>
      </c>
      <c r="H176" s="27" t="s">
        <v>398</v>
      </c>
      <c r="I176">
        <v>4</v>
      </c>
      <c r="J176" s="37" t="str">
        <f>VLOOKUP(AB176, method!$A$1:$B$15, 2, 0)</f>
        <v>中前</v>
      </c>
      <c r="K176">
        <v>18</v>
      </c>
      <c r="L176" s="43">
        <v>1800</v>
      </c>
      <c r="M176">
        <v>132</v>
      </c>
      <c r="N176">
        <v>1</v>
      </c>
      <c r="O176">
        <v>18</v>
      </c>
      <c r="P176">
        <v>12</v>
      </c>
      <c r="Q176">
        <v>24</v>
      </c>
      <c r="R176" t="s">
        <v>467</v>
      </c>
      <c r="S176">
        <v>1073</v>
      </c>
      <c r="T176">
        <v>5</v>
      </c>
      <c r="U176" s="32" t="s">
        <v>435</v>
      </c>
      <c r="V176">
        <v>270</v>
      </c>
      <c r="Y176" t="s">
        <v>645</v>
      </c>
      <c r="Z176">
        <v>37</v>
      </c>
      <c r="AA176" s="18" t="s">
        <v>20</v>
      </c>
      <c r="AB176">
        <v>4</v>
      </c>
      <c r="AC176">
        <v>4</v>
      </c>
      <c r="AD176">
        <v>5</v>
      </c>
      <c r="AE176">
        <v>6</v>
      </c>
      <c r="AF176">
        <v>11</v>
      </c>
    </row>
    <row r="177" spans="1:33" hidden="1" x14ac:dyDescent="0.25">
      <c r="A177" s="16" t="s">
        <v>1</v>
      </c>
      <c r="B177" s="24" t="s">
        <v>52</v>
      </c>
      <c r="C177" s="24" t="s">
        <v>2247</v>
      </c>
      <c r="D177">
        <v>18.14</v>
      </c>
      <c r="E177">
        <v>9</v>
      </c>
      <c r="F177" t="s">
        <v>53</v>
      </c>
      <c r="G177">
        <v>7</v>
      </c>
      <c r="H177" s="27" t="s">
        <v>398</v>
      </c>
      <c r="I177">
        <v>5</v>
      </c>
      <c r="J177" s="35" t="str">
        <f>VLOOKUP(AB177, method!$A$1:$B$15, 2, 0)</f>
        <v>放頭</v>
      </c>
      <c r="K177">
        <v>7.3</v>
      </c>
      <c r="L177">
        <v>2200</v>
      </c>
      <c r="M177">
        <v>132</v>
      </c>
      <c r="N177">
        <v>2</v>
      </c>
      <c r="O177">
        <v>11</v>
      </c>
      <c r="P177">
        <v>12</v>
      </c>
      <c r="Q177">
        <v>24</v>
      </c>
      <c r="R177" s="31" t="s">
        <v>455</v>
      </c>
      <c r="S177">
        <v>1082</v>
      </c>
      <c r="T177">
        <v>5</v>
      </c>
      <c r="U177" s="32" t="s">
        <v>435</v>
      </c>
      <c r="V177">
        <v>250</v>
      </c>
      <c r="Y177" t="s">
        <v>442</v>
      </c>
      <c r="Z177">
        <v>39</v>
      </c>
      <c r="AA177" s="18" t="s">
        <v>20</v>
      </c>
      <c r="AB177">
        <v>2</v>
      </c>
      <c r="AC177">
        <v>2</v>
      </c>
      <c r="AD177">
        <v>2</v>
      </c>
      <c r="AE177">
        <v>2</v>
      </c>
      <c r="AF177">
        <v>2</v>
      </c>
      <c r="AG177">
        <v>7</v>
      </c>
    </row>
    <row r="178" spans="1:33" hidden="1" x14ac:dyDescent="0.25">
      <c r="A178" s="16" t="s">
        <v>1</v>
      </c>
      <c r="B178" s="24" t="s">
        <v>52</v>
      </c>
      <c r="C178" s="24" t="s">
        <v>2247</v>
      </c>
      <c r="D178">
        <v>35.6</v>
      </c>
      <c r="E178">
        <v>9</v>
      </c>
      <c r="F178" t="s">
        <v>53</v>
      </c>
      <c r="G178">
        <v>7</v>
      </c>
      <c r="H178" s="19" t="s">
        <v>101</v>
      </c>
      <c r="I178">
        <v>8</v>
      </c>
      <c r="J178" s="35" t="str">
        <f>VLOOKUP(AB178, method!$A$1:$B$15, 2, 0)</f>
        <v>放頭</v>
      </c>
      <c r="K178">
        <v>9.6999999999999993</v>
      </c>
      <c r="L178">
        <v>1600</v>
      </c>
      <c r="M178">
        <v>134</v>
      </c>
      <c r="N178">
        <v>1</v>
      </c>
      <c r="O178">
        <v>8</v>
      </c>
      <c r="P178">
        <v>9</v>
      </c>
      <c r="Q178">
        <v>24</v>
      </c>
      <c r="R178" t="s">
        <v>434</v>
      </c>
      <c r="S178">
        <v>1093</v>
      </c>
      <c r="T178">
        <v>5</v>
      </c>
      <c r="U178" s="33" t="s">
        <v>499</v>
      </c>
      <c r="V178">
        <v>1</v>
      </c>
      <c r="Y178" t="s">
        <v>600</v>
      </c>
      <c r="Z178">
        <v>39</v>
      </c>
      <c r="AA178" s="18" t="s">
        <v>20</v>
      </c>
      <c r="AB178">
        <v>3</v>
      </c>
      <c r="AC178">
        <v>3</v>
      </c>
      <c r="AD178">
        <v>2</v>
      </c>
      <c r="AE178">
        <v>7</v>
      </c>
    </row>
    <row r="179" spans="1:33" hidden="1" x14ac:dyDescent="0.25">
      <c r="A179" s="16" t="s">
        <v>1</v>
      </c>
      <c r="B179" s="24" t="s">
        <v>52</v>
      </c>
      <c r="C179" s="24" t="s">
        <v>2247</v>
      </c>
      <c r="D179">
        <v>22.53</v>
      </c>
      <c r="E179">
        <v>9</v>
      </c>
      <c r="F179" t="s">
        <v>53</v>
      </c>
      <c r="G179">
        <v>8</v>
      </c>
      <c r="H179" s="19" t="s">
        <v>101</v>
      </c>
      <c r="I179">
        <v>10</v>
      </c>
      <c r="J179" s="36" t="str">
        <f>VLOOKUP(AB179, method!$A$1:$B$15, 2, 0)</f>
        <v>中後</v>
      </c>
      <c r="K179">
        <v>13</v>
      </c>
      <c r="L179">
        <v>1400</v>
      </c>
      <c r="M179">
        <v>119</v>
      </c>
      <c r="N179">
        <v>1</v>
      </c>
      <c r="O179">
        <v>1</v>
      </c>
      <c r="P179">
        <v>7</v>
      </c>
      <c r="Q179">
        <v>24</v>
      </c>
      <c r="R179" t="s">
        <v>518</v>
      </c>
      <c r="S179">
        <v>1081</v>
      </c>
      <c r="T179">
        <v>4</v>
      </c>
      <c r="U179" s="32" t="s">
        <v>435</v>
      </c>
      <c r="V179">
        <v>789</v>
      </c>
      <c r="Y179" t="s">
        <v>459</v>
      </c>
      <c r="Z179">
        <v>43</v>
      </c>
      <c r="AA179" s="18" t="s">
        <v>20</v>
      </c>
      <c r="AB179">
        <v>10</v>
      </c>
      <c r="AC179">
        <v>12</v>
      </c>
      <c r="AD179">
        <v>13</v>
      </c>
      <c r="AE179">
        <v>8</v>
      </c>
    </row>
    <row r="180" spans="1:33" hidden="1" x14ac:dyDescent="0.25">
      <c r="A180" s="16" t="s">
        <v>1</v>
      </c>
      <c r="B180" s="24" t="s">
        <v>52</v>
      </c>
      <c r="C180" s="24" t="s">
        <v>2247</v>
      </c>
      <c r="D180">
        <v>51.03</v>
      </c>
      <c r="E180">
        <v>9</v>
      </c>
      <c r="F180" t="s">
        <v>53</v>
      </c>
      <c r="G180">
        <v>13</v>
      </c>
      <c r="H180" s="27" t="s">
        <v>93</v>
      </c>
      <c r="I180">
        <v>11</v>
      </c>
      <c r="J180" s="37" t="str">
        <f>VLOOKUP(AB180, method!$A$1:$B$15, 2, 0)</f>
        <v>中前</v>
      </c>
      <c r="K180">
        <v>24</v>
      </c>
      <c r="L180" s="43">
        <v>1800</v>
      </c>
      <c r="M180">
        <v>122</v>
      </c>
      <c r="N180">
        <v>1</v>
      </c>
      <c r="O180">
        <v>29</v>
      </c>
      <c r="P180">
        <v>5</v>
      </c>
      <c r="Q180">
        <v>24</v>
      </c>
      <c r="R180" t="s">
        <v>467</v>
      </c>
      <c r="S180">
        <v>1076</v>
      </c>
      <c r="T180">
        <v>4</v>
      </c>
      <c r="U180" s="32" t="s">
        <v>435</v>
      </c>
      <c r="V180">
        <v>709</v>
      </c>
      <c r="Y180" t="s">
        <v>650</v>
      </c>
      <c r="Z180">
        <v>45</v>
      </c>
      <c r="AA180" s="18" t="s">
        <v>20</v>
      </c>
      <c r="AB180">
        <v>4</v>
      </c>
      <c r="AC180">
        <v>6</v>
      </c>
      <c r="AD180">
        <v>6</v>
      </c>
      <c r="AE180">
        <v>5</v>
      </c>
      <c r="AF180">
        <v>13</v>
      </c>
    </row>
    <row r="181" spans="1:33" hidden="1" x14ac:dyDescent="0.25">
      <c r="A181" s="16" t="s">
        <v>1</v>
      </c>
      <c r="B181" s="24" t="s">
        <v>52</v>
      </c>
      <c r="C181" s="24" t="s">
        <v>2247</v>
      </c>
      <c r="D181">
        <v>41.02</v>
      </c>
      <c r="E181">
        <v>9</v>
      </c>
      <c r="F181" t="s">
        <v>53</v>
      </c>
      <c r="G181" s="34">
        <v>4</v>
      </c>
      <c r="H181" s="17" t="s">
        <v>121</v>
      </c>
      <c r="I181">
        <v>7</v>
      </c>
      <c r="J181" s="35" t="str">
        <f>VLOOKUP(AB181, method!$A$1:$B$15, 2, 0)</f>
        <v>放頭</v>
      </c>
      <c r="K181">
        <v>8.9</v>
      </c>
      <c r="L181">
        <v>1650</v>
      </c>
      <c r="M181">
        <v>122</v>
      </c>
      <c r="N181">
        <v>1</v>
      </c>
      <c r="O181">
        <v>15</v>
      </c>
      <c r="P181">
        <v>5</v>
      </c>
      <c r="Q181">
        <v>24</v>
      </c>
      <c r="R181" s="31" t="s">
        <v>461</v>
      </c>
      <c r="S181">
        <v>1079</v>
      </c>
      <c r="T181">
        <v>4</v>
      </c>
      <c r="U181" s="32" t="s">
        <v>435</v>
      </c>
      <c r="V181">
        <v>672</v>
      </c>
      <c r="Y181" s="12">
        <v>2</v>
      </c>
      <c r="Z181">
        <v>46</v>
      </c>
      <c r="AA181" s="18" t="s">
        <v>20</v>
      </c>
      <c r="AB181">
        <v>3</v>
      </c>
      <c r="AC181">
        <v>4</v>
      </c>
      <c r="AD181">
        <v>3</v>
      </c>
      <c r="AE181">
        <v>4</v>
      </c>
    </row>
    <row r="182" spans="1:33" hidden="1" x14ac:dyDescent="0.25">
      <c r="A182" s="16" t="s">
        <v>1</v>
      </c>
      <c r="B182" s="24" t="s">
        <v>52</v>
      </c>
      <c r="C182" s="24" t="s">
        <v>2247</v>
      </c>
      <c r="D182">
        <v>51.12</v>
      </c>
      <c r="E182">
        <v>9</v>
      </c>
      <c r="F182" t="s">
        <v>53</v>
      </c>
      <c r="G182" s="34">
        <v>4</v>
      </c>
      <c r="H182" s="20" t="s">
        <v>19</v>
      </c>
      <c r="I182">
        <v>9</v>
      </c>
      <c r="J182" s="35" t="str">
        <f>VLOOKUP(AB182, method!$A$1:$B$15, 2, 0)</f>
        <v>放頭</v>
      </c>
      <c r="K182">
        <v>4.7</v>
      </c>
      <c r="L182" s="43">
        <v>1800</v>
      </c>
      <c r="M182">
        <v>125</v>
      </c>
      <c r="N182">
        <v>1</v>
      </c>
      <c r="O182">
        <v>8</v>
      </c>
      <c r="P182">
        <v>5</v>
      </c>
      <c r="Q182">
        <v>24</v>
      </c>
      <c r="R182" s="31" t="s">
        <v>455</v>
      </c>
      <c r="S182">
        <v>1076</v>
      </c>
      <c r="T182">
        <v>4</v>
      </c>
      <c r="U182" s="32" t="s">
        <v>435</v>
      </c>
      <c r="V182">
        <v>652</v>
      </c>
      <c r="Y182" s="12" t="s">
        <v>521</v>
      </c>
      <c r="Z182">
        <v>47</v>
      </c>
      <c r="AA182" s="18" t="s">
        <v>20</v>
      </c>
      <c r="AB182">
        <v>2</v>
      </c>
      <c r="AC182">
        <v>3</v>
      </c>
      <c r="AD182">
        <v>3</v>
      </c>
      <c r="AE182">
        <v>3</v>
      </c>
      <c r="AF182">
        <v>4</v>
      </c>
    </row>
    <row r="183" spans="1:33" hidden="1" x14ac:dyDescent="0.25">
      <c r="A183" s="16" t="s">
        <v>1</v>
      </c>
      <c r="B183" s="24" t="s">
        <v>52</v>
      </c>
      <c r="C183" s="24" t="s">
        <v>2247</v>
      </c>
      <c r="D183">
        <v>41.19</v>
      </c>
      <c r="E183">
        <v>9</v>
      </c>
      <c r="F183" t="s">
        <v>53</v>
      </c>
      <c r="G183" s="34">
        <v>4</v>
      </c>
      <c r="H183" s="18" t="s">
        <v>116</v>
      </c>
      <c r="I183">
        <v>5</v>
      </c>
      <c r="J183" s="37" t="str">
        <f>VLOOKUP(AB183, method!$A$1:$B$15, 2, 0)</f>
        <v>中前</v>
      </c>
      <c r="K183">
        <v>6.2</v>
      </c>
      <c r="L183">
        <v>1650</v>
      </c>
      <c r="M183">
        <v>123</v>
      </c>
      <c r="N183">
        <v>1</v>
      </c>
      <c r="O183">
        <v>10</v>
      </c>
      <c r="P183">
        <v>4</v>
      </c>
      <c r="Q183">
        <v>24</v>
      </c>
      <c r="R183" s="31" t="s">
        <v>455</v>
      </c>
      <c r="S183">
        <v>1069</v>
      </c>
      <c r="T183">
        <v>4</v>
      </c>
      <c r="U183" s="32" t="s">
        <v>435</v>
      </c>
      <c r="V183">
        <v>573</v>
      </c>
      <c r="Y183">
        <v>4</v>
      </c>
      <c r="Z183">
        <v>48</v>
      </c>
      <c r="AA183" s="18" t="s">
        <v>20</v>
      </c>
      <c r="AB183">
        <v>7</v>
      </c>
      <c r="AC183">
        <v>7</v>
      </c>
      <c r="AD183">
        <v>9</v>
      </c>
      <c r="AE183">
        <v>4</v>
      </c>
    </row>
    <row r="184" spans="1:33" hidden="1" x14ac:dyDescent="0.25">
      <c r="A184" s="16" t="s">
        <v>1</v>
      </c>
      <c r="B184" s="24" t="s">
        <v>52</v>
      </c>
      <c r="C184" s="24" t="s">
        <v>2247</v>
      </c>
      <c r="D184">
        <v>41.28</v>
      </c>
      <c r="E184">
        <v>9</v>
      </c>
      <c r="F184" t="s">
        <v>53</v>
      </c>
      <c r="G184" s="28">
        <v>3</v>
      </c>
      <c r="H184" s="18" t="s">
        <v>116</v>
      </c>
      <c r="I184">
        <v>2</v>
      </c>
      <c r="J184" s="35" t="str">
        <f>VLOOKUP(AB184, method!$A$1:$B$15, 2, 0)</f>
        <v>放頭</v>
      </c>
      <c r="K184">
        <v>5.0999999999999996</v>
      </c>
      <c r="L184">
        <v>1650</v>
      </c>
      <c r="M184">
        <v>122</v>
      </c>
      <c r="N184">
        <v>1</v>
      </c>
      <c r="O184">
        <v>27</v>
      </c>
      <c r="P184">
        <v>3</v>
      </c>
      <c r="Q184">
        <v>24</v>
      </c>
      <c r="R184" s="31" t="s">
        <v>450</v>
      </c>
      <c r="S184">
        <v>1068</v>
      </c>
      <c r="T184">
        <v>4</v>
      </c>
      <c r="U184" s="32" t="s">
        <v>435</v>
      </c>
      <c r="V184">
        <v>532</v>
      </c>
      <c r="Y184" s="12" t="s">
        <v>431</v>
      </c>
      <c r="Z184">
        <v>47</v>
      </c>
      <c r="AA184" s="18" t="s">
        <v>20</v>
      </c>
      <c r="AB184">
        <v>3</v>
      </c>
      <c r="AC184">
        <v>3</v>
      </c>
      <c r="AD184">
        <v>4</v>
      </c>
      <c r="AE184">
        <v>3</v>
      </c>
    </row>
    <row r="185" spans="1:33" hidden="1" x14ac:dyDescent="0.25">
      <c r="A185" s="16" t="s">
        <v>1</v>
      </c>
      <c r="B185" s="24" t="s">
        <v>52</v>
      </c>
      <c r="C185" s="24" t="s">
        <v>2247</v>
      </c>
      <c r="D185">
        <v>41.17</v>
      </c>
      <c r="E185">
        <v>9</v>
      </c>
      <c r="F185" t="s">
        <v>53</v>
      </c>
      <c r="G185" s="34">
        <v>5</v>
      </c>
      <c r="H185" s="19" t="s">
        <v>63</v>
      </c>
      <c r="I185">
        <v>1</v>
      </c>
      <c r="J185" s="35" t="str">
        <f>VLOOKUP(AB185, method!$A$1:$B$15, 2, 0)</f>
        <v>放頭</v>
      </c>
      <c r="K185">
        <v>4.9000000000000004</v>
      </c>
      <c r="L185">
        <v>1650</v>
      </c>
      <c r="M185">
        <v>125</v>
      </c>
      <c r="N185">
        <v>1</v>
      </c>
      <c r="O185">
        <v>13</v>
      </c>
      <c r="P185">
        <v>3</v>
      </c>
      <c r="Q185">
        <v>24</v>
      </c>
      <c r="R185" s="31" t="s">
        <v>461</v>
      </c>
      <c r="S185">
        <v>1084</v>
      </c>
      <c r="T185">
        <v>4</v>
      </c>
      <c r="U185" s="32" t="s">
        <v>435</v>
      </c>
      <c r="V185">
        <v>500</v>
      </c>
      <c r="Y185" t="s">
        <v>519</v>
      </c>
      <c r="Z185">
        <v>49</v>
      </c>
      <c r="AA185" s="18" t="s">
        <v>20</v>
      </c>
      <c r="AB185">
        <v>3</v>
      </c>
      <c r="AC185">
        <v>4</v>
      </c>
      <c r="AD185">
        <v>5</v>
      </c>
      <c r="AE185">
        <v>5</v>
      </c>
    </row>
    <row r="186" spans="1:33" hidden="1" x14ac:dyDescent="0.25">
      <c r="A186" s="16" t="s">
        <v>1</v>
      </c>
      <c r="B186" s="24" t="s">
        <v>52</v>
      </c>
      <c r="C186" s="24" t="s">
        <v>2247</v>
      </c>
      <c r="D186">
        <v>50.2</v>
      </c>
      <c r="E186">
        <v>9</v>
      </c>
      <c r="F186" t="s">
        <v>53</v>
      </c>
      <c r="G186">
        <v>6</v>
      </c>
      <c r="H186" s="19" t="s">
        <v>63</v>
      </c>
      <c r="I186">
        <v>10</v>
      </c>
      <c r="J186" s="35" t="str">
        <f>VLOOKUP(AB186, method!$A$1:$B$15, 2, 0)</f>
        <v>放頭</v>
      </c>
      <c r="K186">
        <v>6.3</v>
      </c>
      <c r="L186" s="43">
        <v>1800</v>
      </c>
      <c r="M186">
        <v>128</v>
      </c>
      <c r="N186">
        <v>1</v>
      </c>
      <c r="O186">
        <v>21</v>
      </c>
      <c r="P186">
        <v>2</v>
      </c>
      <c r="Q186">
        <v>24</v>
      </c>
      <c r="R186" s="42" t="s">
        <v>445</v>
      </c>
      <c r="S186">
        <v>1086</v>
      </c>
      <c r="T186">
        <v>4</v>
      </c>
      <c r="U186" s="32" t="s">
        <v>435</v>
      </c>
      <c r="V186">
        <v>441</v>
      </c>
      <c r="Y186" s="12" t="s">
        <v>456</v>
      </c>
      <c r="Z186">
        <v>49</v>
      </c>
      <c r="AA186" s="18" t="s">
        <v>20</v>
      </c>
      <c r="AB186">
        <v>2</v>
      </c>
      <c r="AC186">
        <v>3</v>
      </c>
      <c r="AD186">
        <v>2</v>
      </c>
      <c r="AE186">
        <v>2</v>
      </c>
      <c r="AF186">
        <v>6</v>
      </c>
    </row>
    <row r="187" spans="1:33" hidden="1" x14ac:dyDescent="0.25">
      <c r="A187" s="16" t="s">
        <v>1</v>
      </c>
      <c r="B187" s="24" t="s">
        <v>52</v>
      </c>
      <c r="C187" s="24" t="s">
        <v>2247</v>
      </c>
      <c r="E187">
        <v>9</v>
      </c>
      <c r="F187" t="s">
        <v>53</v>
      </c>
      <c r="G187" t="s">
        <v>720</v>
      </c>
      <c r="H187" s="19" t="s">
        <v>63</v>
      </c>
      <c r="I187" t="s">
        <v>546</v>
      </c>
      <c r="K187" t="s">
        <v>546</v>
      </c>
      <c r="L187">
        <v>2200</v>
      </c>
      <c r="M187">
        <v>126</v>
      </c>
      <c r="N187" t="s">
        <v>546</v>
      </c>
      <c r="O187">
        <v>7</v>
      </c>
      <c r="P187">
        <v>2</v>
      </c>
      <c r="Q187">
        <v>24</v>
      </c>
      <c r="R187" s="31" t="s">
        <v>455</v>
      </c>
      <c r="S187" t="s">
        <v>546</v>
      </c>
      <c r="T187">
        <v>4</v>
      </c>
      <c r="U187" s="32" t="s">
        <v>435</v>
      </c>
      <c r="V187">
        <v>399</v>
      </c>
      <c r="Y187" t="s">
        <v>546</v>
      </c>
      <c r="Z187">
        <v>49</v>
      </c>
      <c r="AA187" s="18" t="s">
        <v>20</v>
      </c>
      <c r="AB187" t="s">
        <v>546</v>
      </c>
    </row>
    <row r="188" spans="1:33" hidden="1" x14ac:dyDescent="0.25">
      <c r="A188" s="16" t="s">
        <v>1</v>
      </c>
      <c r="B188" s="24" t="s">
        <v>52</v>
      </c>
      <c r="C188" s="24" t="s">
        <v>2247</v>
      </c>
      <c r="D188">
        <v>51.25</v>
      </c>
      <c r="E188">
        <v>9</v>
      </c>
      <c r="F188" t="s">
        <v>53</v>
      </c>
      <c r="G188" s="28">
        <v>2</v>
      </c>
      <c r="H188" s="19" t="s">
        <v>63</v>
      </c>
      <c r="I188">
        <v>9</v>
      </c>
      <c r="J188" s="37" t="str">
        <f>VLOOKUP(AB188, method!$A$1:$B$15, 2, 0)</f>
        <v>中前</v>
      </c>
      <c r="K188">
        <v>8</v>
      </c>
      <c r="L188" s="43">
        <v>1800</v>
      </c>
      <c r="M188">
        <v>123</v>
      </c>
      <c r="N188">
        <v>1</v>
      </c>
      <c r="O188">
        <v>17</v>
      </c>
      <c r="P188">
        <v>1</v>
      </c>
      <c r="Q188">
        <v>24</v>
      </c>
      <c r="R188" s="31" t="s">
        <v>461</v>
      </c>
      <c r="S188">
        <v>1081</v>
      </c>
      <c r="T188">
        <v>4</v>
      </c>
      <c r="U188" s="32" t="s">
        <v>435</v>
      </c>
      <c r="V188">
        <v>344</v>
      </c>
      <c r="Y188" s="12" t="s">
        <v>431</v>
      </c>
      <c r="Z188">
        <v>48</v>
      </c>
      <c r="AA188" s="18" t="s">
        <v>20</v>
      </c>
      <c r="AB188">
        <v>4</v>
      </c>
      <c r="AC188">
        <v>4</v>
      </c>
      <c r="AD188">
        <v>4</v>
      </c>
      <c r="AE188">
        <v>4</v>
      </c>
      <c r="AF188">
        <v>2</v>
      </c>
    </row>
    <row r="189" spans="1:33" hidden="1" x14ac:dyDescent="0.25">
      <c r="A189" s="16" t="s">
        <v>1</v>
      </c>
      <c r="B189" s="24" t="s">
        <v>52</v>
      </c>
      <c r="C189" s="24" t="s">
        <v>2247</v>
      </c>
      <c r="D189">
        <v>41.31</v>
      </c>
      <c r="E189">
        <v>9</v>
      </c>
      <c r="F189" t="s">
        <v>53</v>
      </c>
      <c r="G189" s="34">
        <v>5</v>
      </c>
      <c r="H189" s="16" t="s">
        <v>316</v>
      </c>
      <c r="I189">
        <v>10</v>
      </c>
      <c r="J189" s="36" t="str">
        <f>VLOOKUP(AB189, method!$A$1:$B$15, 2, 0)</f>
        <v>中後</v>
      </c>
      <c r="K189">
        <v>11</v>
      </c>
      <c r="L189">
        <v>1650</v>
      </c>
      <c r="M189">
        <v>127</v>
      </c>
      <c r="N189">
        <v>1</v>
      </c>
      <c r="O189">
        <v>29</v>
      </c>
      <c r="P189">
        <v>12</v>
      </c>
      <c r="Q189">
        <v>23</v>
      </c>
      <c r="R189" s="42" t="s">
        <v>445</v>
      </c>
      <c r="S189">
        <v>1081</v>
      </c>
      <c r="T189">
        <v>4</v>
      </c>
      <c r="U189" s="32" t="s">
        <v>435</v>
      </c>
      <c r="V189">
        <v>291</v>
      </c>
      <c r="Y189" t="s">
        <v>600</v>
      </c>
      <c r="Z189">
        <v>49</v>
      </c>
      <c r="AA189" s="18" t="s">
        <v>20</v>
      </c>
      <c r="AB189">
        <v>8</v>
      </c>
      <c r="AC189">
        <v>7</v>
      </c>
      <c r="AD189">
        <v>7</v>
      </c>
      <c r="AE189">
        <v>5</v>
      </c>
    </row>
    <row r="190" spans="1:33" hidden="1" x14ac:dyDescent="0.25">
      <c r="A190" s="16" t="s">
        <v>1</v>
      </c>
      <c r="B190" s="24" t="s">
        <v>52</v>
      </c>
      <c r="C190" s="24" t="s">
        <v>2247</v>
      </c>
      <c r="D190">
        <v>41.72</v>
      </c>
      <c r="E190">
        <v>9</v>
      </c>
      <c r="F190" t="s">
        <v>53</v>
      </c>
      <c r="G190" s="34">
        <v>4</v>
      </c>
      <c r="H190" s="22" t="s">
        <v>471</v>
      </c>
      <c r="I190">
        <v>1</v>
      </c>
      <c r="J190" s="37" t="str">
        <f>VLOOKUP(AB190, method!$A$1:$B$15, 2, 0)</f>
        <v>中前</v>
      </c>
      <c r="K190">
        <v>11</v>
      </c>
      <c r="L190">
        <v>1650</v>
      </c>
      <c r="M190">
        <v>124</v>
      </c>
      <c r="N190">
        <v>1</v>
      </c>
      <c r="O190">
        <v>20</v>
      </c>
      <c r="P190">
        <v>12</v>
      </c>
      <c r="Q190">
        <v>23</v>
      </c>
      <c r="R190" s="31" t="s">
        <v>461</v>
      </c>
      <c r="S190">
        <v>1089</v>
      </c>
      <c r="T190">
        <v>4</v>
      </c>
      <c r="U190" s="32" t="s">
        <v>435</v>
      </c>
      <c r="V190">
        <v>266</v>
      </c>
      <c r="Y190" s="12" t="s">
        <v>480</v>
      </c>
      <c r="Z190">
        <v>49</v>
      </c>
      <c r="AA190" s="18" t="s">
        <v>20</v>
      </c>
      <c r="AB190">
        <v>4</v>
      </c>
      <c r="AC190">
        <v>5</v>
      </c>
      <c r="AD190">
        <v>5</v>
      </c>
      <c r="AE190">
        <v>4</v>
      </c>
    </row>
    <row r="191" spans="1:33" hidden="1" x14ac:dyDescent="0.25">
      <c r="A191" s="16" t="s">
        <v>1</v>
      </c>
      <c r="B191" s="24" t="s">
        <v>52</v>
      </c>
      <c r="C191" s="24" t="s">
        <v>2247</v>
      </c>
      <c r="D191">
        <v>23.33</v>
      </c>
      <c r="E191">
        <v>9</v>
      </c>
      <c r="F191" t="s">
        <v>53</v>
      </c>
      <c r="G191">
        <v>9</v>
      </c>
      <c r="H191" s="17" t="s">
        <v>121</v>
      </c>
      <c r="I191">
        <v>2</v>
      </c>
      <c r="J191" s="37" t="str">
        <f>VLOOKUP(AB191, method!$A$1:$B$15, 2, 0)</f>
        <v>中前</v>
      </c>
      <c r="K191">
        <v>27</v>
      </c>
      <c r="L191">
        <v>1400</v>
      </c>
      <c r="M191">
        <v>127</v>
      </c>
      <c r="N191">
        <v>1</v>
      </c>
      <c r="O191">
        <v>26</v>
      </c>
      <c r="P191">
        <v>11</v>
      </c>
      <c r="Q191">
        <v>23</v>
      </c>
      <c r="R191" t="s">
        <v>429</v>
      </c>
      <c r="S191">
        <v>1099</v>
      </c>
      <c r="T191">
        <v>4</v>
      </c>
      <c r="U191" s="32" t="s">
        <v>435</v>
      </c>
      <c r="V191">
        <v>200</v>
      </c>
      <c r="Y191">
        <v>6</v>
      </c>
      <c r="Z191">
        <v>51</v>
      </c>
      <c r="AA191" s="18" t="s">
        <v>20</v>
      </c>
      <c r="AB191">
        <v>7</v>
      </c>
      <c r="AC191">
        <v>7</v>
      </c>
      <c r="AD191">
        <v>10</v>
      </c>
      <c r="AE191">
        <v>9</v>
      </c>
    </row>
    <row r="192" spans="1:33" hidden="1" x14ac:dyDescent="0.25">
      <c r="A192" s="16" t="s">
        <v>1</v>
      </c>
      <c r="B192" s="24" t="s">
        <v>52</v>
      </c>
      <c r="C192" s="24" t="s">
        <v>2247</v>
      </c>
      <c r="D192">
        <v>23.23</v>
      </c>
      <c r="E192">
        <v>9</v>
      </c>
      <c r="F192" t="s">
        <v>53</v>
      </c>
      <c r="G192" s="34">
        <v>5</v>
      </c>
      <c r="H192" s="17" t="s">
        <v>121</v>
      </c>
      <c r="I192">
        <v>1</v>
      </c>
      <c r="J192" s="37" t="str">
        <f>VLOOKUP(AB192, method!$A$1:$B$15, 2, 0)</f>
        <v>中前</v>
      </c>
      <c r="K192">
        <v>28</v>
      </c>
      <c r="L192">
        <v>1400</v>
      </c>
      <c r="M192">
        <v>127</v>
      </c>
      <c r="N192">
        <v>1</v>
      </c>
      <c r="O192">
        <v>5</v>
      </c>
      <c r="P192">
        <v>11</v>
      </c>
      <c r="Q192">
        <v>23</v>
      </c>
      <c r="R192" t="s">
        <v>441</v>
      </c>
      <c r="S192">
        <v>1099</v>
      </c>
      <c r="T192">
        <v>4</v>
      </c>
      <c r="U192" s="32" t="s">
        <v>435</v>
      </c>
      <c r="V192">
        <v>143</v>
      </c>
      <c r="Y192" s="12" t="s">
        <v>456</v>
      </c>
      <c r="Z192">
        <v>52</v>
      </c>
      <c r="AA192" s="18" t="s">
        <v>20</v>
      </c>
      <c r="AB192">
        <v>5</v>
      </c>
      <c r="AC192">
        <v>3</v>
      </c>
      <c r="AD192">
        <v>7</v>
      </c>
      <c r="AE192">
        <v>5</v>
      </c>
    </row>
    <row r="193" spans="1:32" hidden="1" x14ac:dyDescent="0.25">
      <c r="A193" s="16" t="s">
        <v>1</v>
      </c>
      <c r="B193" s="24" t="s">
        <v>52</v>
      </c>
      <c r="C193" s="24" t="s">
        <v>2247</v>
      </c>
      <c r="D193">
        <v>10.37</v>
      </c>
      <c r="E193">
        <v>9</v>
      </c>
      <c r="F193" t="s">
        <v>53</v>
      </c>
      <c r="G193">
        <v>8</v>
      </c>
      <c r="H193" s="17" t="s">
        <v>121</v>
      </c>
      <c r="I193">
        <v>6</v>
      </c>
      <c r="J193" s="36" t="str">
        <f>VLOOKUP(AB193, method!$A$1:$B$15, 2, 0)</f>
        <v>中後</v>
      </c>
      <c r="K193">
        <v>58</v>
      </c>
      <c r="L193">
        <v>1200</v>
      </c>
      <c r="M193">
        <v>128</v>
      </c>
      <c r="N193">
        <v>1</v>
      </c>
      <c r="O193">
        <v>25</v>
      </c>
      <c r="P193">
        <v>10</v>
      </c>
      <c r="Q193">
        <v>23</v>
      </c>
      <c r="R193" t="s">
        <v>467</v>
      </c>
      <c r="S193">
        <v>1096</v>
      </c>
      <c r="T193">
        <v>4</v>
      </c>
      <c r="U193" s="32" t="s">
        <v>435</v>
      </c>
      <c r="V193">
        <v>115</v>
      </c>
      <c r="Y193" t="s">
        <v>511</v>
      </c>
      <c r="Z193">
        <v>52</v>
      </c>
      <c r="AA193" s="18" t="s">
        <v>20</v>
      </c>
      <c r="AB193">
        <v>10</v>
      </c>
      <c r="AC193">
        <v>6</v>
      </c>
      <c r="AD193">
        <v>8</v>
      </c>
    </row>
    <row r="194" spans="1:32" hidden="1" x14ac:dyDescent="0.25">
      <c r="A194" s="16" t="s">
        <v>1</v>
      </c>
      <c r="B194" s="25" t="s">
        <v>57</v>
      </c>
      <c r="C194" s="25" t="s">
        <v>2248</v>
      </c>
      <c r="D194">
        <v>50.4</v>
      </c>
      <c r="E194">
        <v>3</v>
      </c>
      <c r="F194" t="s">
        <v>58</v>
      </c>
      <c r="G194" s="28">
        <v>2</v>
      </c>
      <c r="H194" s="20" t="s">
        <v>58</v>
      </c>
      <c r="I194">
        <v>5</v>
      </c>
      <c r="J194" s="37" t="str">
        <f>VLOOKUP(AB194, method!$A$1:$B$15, 2, 0)</f>
        <v>中前</v>
      </c>
      <c r="K194">
        <v>27</v>
      </c>
      <c r="L194" s="43">
        <v>1800</v>
      </c>
      <c r="M194">
        <v>120</v>
      </c>
      <c r="N194">
        <v>1</v>
      </c>
      <c r="O194">
        <v>21</v>
      </c>
      <c r="P194">
        <v>9</v>
      </c>
      <c r="Q194">
        <v>25</v>
      </c>
      <c r="R194" t="s">
        <v>429</v>
      </c>
      <c r="S194">
        <v>1140</v>
      </c>
      <c r="T194">
        <v>5</v>
      </c>
      <c r="U194" s="33" t="s">
        <v>430</v>
      </c>
      <c r="V194">
        <v>37</v>
      </c>
      <c r="Y194" s="12" t="s">
        <v>431</v>
      </c>
      <c r="Z194">
        <v>23</v>
      </c>
      <c r="AA194" s="26" t="s">
        <v>59</v>
      </c>
      <c r="AB194">
        <v>5</v>
      </c>
      <c r="AC194">
        <v>5</v>
      </c>
      <c r="AD194">
        <v>4</v>
      </c>
      <c r="AE194">
        <v>4</v>
      </c>
      <c r="AF194">
        <v>2</v>
      </c>
    </row>
    <row r="195" spans="1:32" hidden="1" x14ac:dyDescent="0.25">
      <c r="A195" s="16" t="s">
        <v>1</v>
      </c>
      <c r="B195" s="25" t="s">
        <v>57</v>
      </c>
      <c r="C195" s="25" t="s">
        <v>2248</v>
      </c>
      <c r="D195">
        <v>41.31</v>
      </c>
      <c r="E195">
        <v>3</v>
      </c>
      <c r="F195" t="s">
        <v>58</v>
      </c>
      <c r="G195">
        <v>6</v>
      </c>
      <c r="H195" s="20" t="s">
        <v>58</v>
      </c>
      <c r="I195">
        <v>7</v>
      </c>
      <c r="J195" s="36" t="str">
        <f>VLOOKUP(AB195, method!$A$1:$B$15, 2, 0)</f>
        <v>中後</v>
      </c>
      <c r="K195">
        <v>21</v>
      </c>
      <c r="L195">
        <v>1650</v>
      </c>
      <c r="M195">
        <v>120</v>
      </c>
      <c r="N195">
        <v>1</v>
      </c>
      <c r="O195">
        <v>10</v>
      </c>
      <c r="P195">
        <v>9</v>
      </c>
      <c r="Q195">
        <v>25</v>
      </c>
      <c r="R195" s="31" t="s">
        <v>450</v>
      </c>
      <c r="S195">
        <v>1142</v>
      </c>
      <c r="T195">
        <v>5</v>
      </c>
      <c r="U195" s="32" t="s">
        <v>435</v>
      </c>
      <c r="V195">
        <v>12</v>
      </c>
      <c r="Y195" t="s">
        <v>817</v>
      </c>
      <c r="Z195">
        <v>25</v>
      </c>
      <c r="AA195" s="26" t="s">
        <v>59</v>
      </c>
      <c r="AB195">
        <v>9</v>
      </c>
      <c r="AC195">
        <v>9</v>
      </c>
      <c r="AD195">
        <v>9</v>
      </c>
      <c r="AE195">
        <v>6</v>
      </c>
    </row>
    <row r="196" spans="1:32" hidden="1" x14ac:dyDescent="0.25">
      <c r="A196" s="16" t="s">
        <v>1</v>
      </c>
      <c r="B196" s="25" t="s">
        <v>57</v>
      </c>
      <c r="C196" s="25" t="s">
        <v>2248</v>
      </c>
      <c r="D196">
        <v>40.07</v>
      </c>
      <c r="E196">
        <v>3</v>
      </c>
      <c r="F196" t="s">
        <v>58</v>
      </c>
      <c r="G196">
        <v>7</v>
      </c>
      <c r="H196" s="23" t="s">
        <v>487</v>
      </c>
      <c r="I196">
        <v>6</v>
      </c>
      <c r="J196" s="36" t="str">
        <f>VLOOKUP(AB196, method!$A$1:$B$15, 2, 0)</f>
        <v>中後</v>
      </c>
      <c r="K196">
        <v>36</v>
      </c>
      <c r="L196">
        <v>1650</v>
      </c>
      <c r="M196">
        <v>121</v>
      </c>
      <c r="N196">
        <v>1</v>
      </c>
      <c r="O196">
        <v>9</v>
      </c>
      <c r="P196">
        <v>7</v>
      </c>
      <c r="Q196">
        <v>25</v>
      </c>
      <c r="R196" s="31" t="s">
        <v>450</v>
      </c>
      <c r="S196">
        <v>1141</v>
      </c>
      <c r="T196">
        <v>5</v>
      </c>
      <c r="U196" s="32" t="s">
        <v>446</v>
      </c>
      <c r="V196">
        <v>820</v>
      </c>
      <c r="Y196">
        <v>3</v>
      </c>
      <c r="Z196">
        <v>28</v>
      </c>
      <c r="AA196" s="26" t="s">
        <v>59</v>
      </c>
      <c r="AB196">
        <v>9</v>
      </c>
      <c r="AC196">
        <v>8</v>
      </c>
      <c r="AD196">
        <v>9</v>
      </c>
      <c r="AE196">
        <v>7</v>
      </c>
    </row>
    <row r="197" spans="1:32" x14ac:dyDescent="0.25">
      <c r="A197" s="16" t="s">
        <v>1</v>
      </c>
      <c r="B197" s="25" t="s">
        <v>57</v>
      </c>
      <c r="C197" s="25" t="s">
        <v>2248</v>
      </c>
      <c r="D197">
        <v>50.96</v>
      </c>
      <c r="E197">
        <v>3</v>
      </c>
      <c r="F197" t="s">
        <v>58</v>
      </c>
      <c r="G197">
        <v>11</v>
      </c>
      <c r="H197" s="25" t="s">
        <v>150</v>
      </c>
      <c r="I197">
        <v>10</v>
      </c>
      <c r="J197" s="38" t="str">
        <f>VLOOKUP(AB197, method!$A$1:$B$15, 2, 0)</f>
        <v>留後</v>
      </c>
      <c r="K197">
        <v>16</v>
      </c>
      <c r="L197" s="43">
        <v>1800</v>
      </c>
      <c r="M197">
        <v>124</v>
      </c>
      <c r="N197">
        <v>1</v>
      </c>
      <c r="O197">
        <v>14</v>
      </c>
      <c r="P197">
        <v>5</v>
      </c>
      <c r="Q197">
        <v>25</v>
      </c>
      <c r="R197" s="31" t="s">
        <v>455</v>
      </c>
      <c r="S197">
        <v>1139</v>
      </c>
      <c r="T197">
        <v>5</v>
      </c>
      <c r="U197" s="32" t="s">
        <v>446</v>
      </c>
      <c r="V197">
        <v>669</v>
      </c>
      <c r="Y197" t="s">
        <v>819</v>
      </c>
      <c r="Z197">
        <v>29</v>
      </c>
      <c r="AA197" s="27" t="s">
        <v>64</v>
      </c>
      <c r="AB197">
        <v>11</v>
      </c>
      <c r="AC197">
        <v>11</v>
      </c>
      <c r="AD197">
        <v>12</v>
      </c>
      <c r="AE197">
        <v>12</v>
      </c>
      <c r="AF197">
        <v>11</v>
      </c>
    </row>
    <row r="198" spans="1:32" hidden="1" x14ac:dyDescent="0.25">
      <c r="A198" s="16" t="s">
        <v>1</v>
      </c>
      <c r="B198" s="25" t="s">
        <v>57</v>
      </c>
      <c r="C198" s="25" t="s">
        <v>2248</v>
      </c>
      <c r="D198">
        <v>40.1</v>
      </c>
      <c r="E198">
        <v>3</v>
      </c>
      <c r="F198" t="s">
        <v>58</v>
      </c>
      <c r="G198">
        <v>6</v>
      </c>
      <c r="H198" s="20" t="s">
        <v>58</v>
      </c>
      <c r="I198">
        <v>10</v>
      </c>
      <c r="J198" s="38" t="str">
        <f>VLOOKUP(AB198, method!$A$1:$B$15, 2, 0)</f>
        <v>留後</v>
      </c>
      <c r="K198">
        <v>8.4</v>
      </c>
      <c r="L198">
        <v>1650</v>
      </c>
      <c r="M198">
        <v>120</v>
      </c>
      <c r="N198">
        <v>1</v>
      </c>
      <c r="O198">
        <v>20</v>
      </c>
      <c r="P198">
        <v>4</v>
      </c>
      <c r="Q198">
        <v>25</v>
      </c>
      <c r="R198" t="s">
        <v>467</v>
      </c>
      <c r="S198">
        <v>1136</v>
      </c>
      <c r="T198">
        <v>5</v>
      </c>
      <c r="U198" s="32" t="s">
        <v>435</v>
      </c>
      <c r="V198">
        <v>601</v>
      </c>
      <c r="Y198">
        <v>3</v>
      </c>
      <c r="Z198">
        <v>29</v>
      </c>
      <c r="AA198" s="27" t="s">
        <v>64</v>
      </c>
      <c r="AB198">
        <v>13</v>
      </c>
      <c r="AC198">
        <v>13</v>
      </c>
      <c r="AD198">
        <v>13</v>
      </c>
      <c r="AE198">
        <v>6</v>
      </c>
    </row>
    <row r="199" spans="1:32" hidden="1" x14ac:dyDescent="0.25">
      <c r="A199" s="16" t="s">
        <v>1</v>
      </c>
      <c r="B199" s="25" t="s">
        <v>57</v>
      </c>
      <c r="C199" s="25" t="s">
        <v>2248</v>
      </c>
      <c r="D199">
        <v>48.69</v>
      </c>
      <c r="E199">
        <v>3</v>
      </c>
      <c r="F199" t="s">
        <v>58</v>
      </c>
      <c r="G199" s="28">
        <v>2</v>
      </c>
      <c r="H199" s="20" t="s">
        <v>58</v>
      </c>
      <c r="I199">
        <v>12</v>
      </c>
      <c r="J199" s="38" t="str">
        <f>VLOOKUP(AB199, method!$A$1:$B$15, 2, 0)</f>
        <v>留後</v>
      </c>
      <c r="K199">
        <v>9.6999999999999993</v>
      </c>
      <c r="L199" s="43">
        <v>1800</v>
      </c>
      <c r="M199">
        <v>124</v>
      </c>
      <c r="N199">
        <v>1</v>
      </c>
      <c r="O199">
        <v>26</v>
      </c>
      <c r="P199">
        <v>3</v>
      </c>
      <c r="Q199">
        <v>25</v>
      </c>
      <c r="R199" t="s">
        <v>467</v>
      </c>
      <c r="S199">
        <v>1147</v>
      </c>
      <c r="T199">
        <v>5</v>
      </c>
      <c r="U199" s="32" t="s">
        <v>435</v>
      </c>
      <c r="V199">
        <v>534</v>
      </c>
      <c r="Y199" s="12" t="s">
        <v>456</v>
      </c>
      <c r="Z199">
        <v>29</v>
      </c>
      <c r="AA199" s="27" t="s">
        <v>64</v>
      </c>
      <c r="AB199">
        <v>14</v>
      </c>
      <c r="AC199">
        <v>14</v>
      </c>
      <c r="AD199">
        <v>14</v>
      </c>
      <c r="AE199">
        <v>14</v>
      </c>
      <c r="AF199">
        <v>2</v>
      </c>
    </row>
    <row r="200" spans="1:32" hidden="1" x14ac:dyDescent="0.25">
      <c r="A200" s="16" t="s">
        <v>1</v>
      </c>
      <c r="B200" s="25" t="s">
        <v>57</v>
      </c>
      <c r="C200" s="25" t="s">
        <v>2248</v>
      </c>
      <c r="D200">
        <v>40.369999999999997</v>
      </c>
      <c r="E200">
        <v>3</v>
      </c>
      <c r="F200" t="s">
        <v>58</v>
      </c>
      <c r="G200" s="28">
        <v>3</v>
      </c>
      <c r="H200" s="20" t="s">
        <v>58</v>
      </c>
      <c r="I200">
        <v>6</v>
      </c>
      <c r="J200" s="38" t="str">
        <f>VLOOKUP(AB200, method!$A$1:$B$15, 2, 0)</f>
        <v>留後</v>
      </c>
      <c r="K200">
        <v>8.1999999999999993</v>
      </c>
      <c r="L200">
        <v>1650</v>
      </c>
      <c r="M200">
        <v>124</v>
      </c>
      <c r="N200">
        <v>1</v>
      </c>
      <c r="O200">
        <v>26</v>
      </c>
      <c r="P200">
        <v>1</v>
      </c>
      <c r="Q200">
        <v>25</v>
      </c>
      <c r="R200" t="s">
        <v>467</v>
      </c>
      <c r="S200">
        <v>1144</v>
      </c>
      <c r="T200">
        <v>5</v>
      </c>
      <c r="U200" s="33" t="s">
        <v>821</v>
      </c>
      <c r="V200">
        <v>376</v>
      </c>
      <c r="Y200" t="s">
        <v>699</v>
      </c>
      <c r="Z200">
        <v>29</v>
      </c>
      <c r="AA200" s="27" t="s">
        <v>64</v>
      </c>
      <c r="AB200">
        <v>11</v>
      </c>
      <c r="AC200">
        <v>12</v>
      </c>
      <c r="AD200">
        <v>12</v>
      </c>
      <c r="AE200">
        <v>3</v>
      </c>
    </row>
    <row r="201" spans="1:32" hidden="1" x14ac:dyDescent="0.25">
      <c r="A201" s="16" t="s">
        <v>1</v>
      </c>
      <c r="B201" s="25" t="s">
        <v>57</v>
      </c>
      <c r="C201" s="25" t="s">
        <v>2248</v>
      </c>
      <c r="D201">
        <v>49.63</v>
      </c>
      <c r="E201">
        <v>3</v>
      </c>
      <c r="F201" t="s">
        <v>58</v>
      </c>
      <c r="G201" s="28">
        <v>1</v>
      </c>
      <c r="H201" s="20" t="s">
        <v>58</v>
      </c>
      <c r="I201">
        <v>6</v>
      </c>
      <c r="J201" s="36" t="str">
        <f>VLOOKUP(AB201, method!$A$1:$B$15, 2, 0)</f>
        <v>中後</v>
      </c>
      <c r="K201">
        <v>6.2</v>
      </c>
      <c r="L201" s="43">
        <v>1800</v>
      </c>
      <c r="M201">
        <v>117</v>
      </c>
      <c r="N201">
        <v>1</v>
      </c>
      <c r="O201">
        <v>18</v>
      </c>
      <c r="P201">
        <v>12</v>
      </c>
      <c r="Q201">
        <v>24</v>
      </c>
      <c r="R201" t="s">
        <v>467</v>
      </c>
      <c r="S201">
        <v>1130</v>
      </c>
      <c r="T201">
        <v>5</v>
      </c>
      <c r="U201" s="32" t="s">
        <v>435</v>
      </c>
      <c r="V201">
        <v>270</v>
      </c>
      <c r="Y201" s="12" t="s">
        <v>591</v>
      </c>
      <c r="Z201">
        <v>24</v>
      </c>
      <c r="AA201" s="27" t="s">
        <v>64</v>
      </c>
      <c r="AB201">
        <v>8</v>
      </c>
      <c r="AC201">
        <v>8</v>
      </c>
      <c r="AD201">
        <v>8</v>
      </c>
      <c r="AE201">
        <v>5</v>
      </c>
      <c r="AF201">
        <v>1</v>
      </c>
    </row>
    <row r="202" spans="1:32" hidden="1" x14ac:dyDescent="0.25">
      <c r="A202" s="16" t="s">
        <v>1</v>
      </c>
      <c r="B202" s="25" t="s">
        <v>57</v>
      </c>
      <c r="C202" s="25" t="s">
        <v>2248</v>
      </c>
      <c r="D202">
        <v>39.130000000000003</v>
      </c>
      <c r="E202">
        <v>3</v>
      </c>
      <c r="F202" t="s">
        <v>58</v>
      </c>
      <c r="G202" s="28">
        <v>3</v>
      </c>
      <c r="H202" s="17" t="s">
        <v>121</v>
      </c>
      <c r="I202">
        <v>10</v>
      </c>
      <c r="J202" s="36" t="str">
        <f>VLOOKUP(AB202, method!$A$1:$B$15, 2, 0)</f>
        <v>中後</v>
      </c>
      <c r="K202">
        <v>15</v>
      </c>
      <c r="L202">
        <v>1650</v>
      </c>
      <c r="M202">
        <v>120</v>
      </c>
      <c r="N202">
        <v>1</v>
      </c>
      <c r="O202">
        <v>1</v>
      </c>
      <c r="P202">
        <v>12</v>
      </c>
      <c r="Q202">
        <v>24</v>
      </c>
      <c r="R202" t="s">
        <v>467</v>
      </c>
      <c r="S202">
        <v>1130</v>
      </c>
      <c r="T202">
        <v>5</v>
      </c>
      <c r="U202" s="32" t="s">
        <v>435</v>
      </c>
      <c r="V202">
        <v>221</v>
      </c>
      <c r="Y202" s="12" t="s">
        <v>480</v>
      </c>
      <c r="Z202">
        <v>24</v>
      </c>
      <c r="AA202" s="27" t="s">
        <v>64</v>
      </c>
      <c r="AB202">
        <v>10</v>
      </c>
      <c r="AC202">
        <v>10</v>
      </c>
      <c r="AD202">
        <v>9</v>
      </c>
      <c r="AE202">
        <v>3</v>
      </c>
    </row>
    <row r="203" spans="1:32" hidden="1" x14ac:dyDescent="0.25">
      <c r="A203" s="16" t="s">
        <v>1</v>
      </c>
      <c r="B203" s="25" t="s">
        <v>57</v>
      </c>
      <c r="C203" s="25" t="s">
        <v>2248</v>
      </c>
      <c r="D203">
        <v>44.27</v>
      </c>
      <c r="E203">
        <v>3</v>
      </c>
      <c r="F203" t="s">
        <v>58</v>
      </c>
      <c r="G203">
        <v>12</v>
      </c>
      <c r="H203" s="17" t="s">
        <v>84</v>
      </c>
      <c r="I203">
        <v>7</v>
      </c>
      <c r="J203" s="37" t="str">
        <f>VLOOKUP(AB203, method!$A$1:$B$15, 2, 0)</f>
        <v>中前</v>
      </c>
      <c r="K203">
        <v>15</v>
      </c>
      <c r="L203">
        <v>1650</v>
      </c>
      <c r="M203">
        <v>121</v>
      </c>
      <c r="N203">
        <v>1</v>
      </c>
      <c r="O203">
        <v>30</v>
      </c>
      <c r="P203">
        <v>10</v>
      </c>
      <c r="Q203">
        <v>24</v>
      </c>
      <c r="R203" s="42" t="s">
        <v>445</v>
      </c>
      <c r="S203">
        <v>1132</v>
      </c>
      <c r="T203">
        <v>5</v>
      </c>
      <c r="U203" s="32" t="s">
        <v>435</v>
      </c>
      <c r="V203">
        <v>140</v>
      </c>
      <c r="Y203" t="s">
        <v>825</v>
      </c>
      <c r="Z203">
        <v>26</v>
      </c>
      <c r="AA203" s="27" t="s">
        <v>64</v>
      </c>
      <c r="AB203">
        <v>4</v>
      </c>
      <c r="AC203">
        <v>4</v>
      </c>
      <c r="AD203">
        <v>8</v>
      </c>
      <c r="AE203">
        <v>12</v>
      </c>
    </row>
    <row r="204" spans="1:32" hidden="1" x14ac:dyDescent="0.25">
      <c r="A204" s="16" t="s">
        <v>1</v>
      </c>
      <c r="B204" s="25" t="s">
        <v>57</v>
      </c>
      <c r="C204" s="25" t="s">
        <v>2248</v>
      </c>
      <c r="D204">
        <v>42.24</v>
      </c>
      <c r="E204">
        <v>3</v>
      </c>
      <c r="F204" t="s">
        <v>58</v>
      </c>
      <c r="G204" s="34">
        <v>4</v>
      </c>
      <c r="H204" s="20" t="s">
        <v>58</v>
      </c>
      <c r="I204">
        <v>5</v>
      </c>
      <c r="J204" s="35" t="str">
        <f>VLOOKUP(AB204, method!$A$1:$B$15, 2, 0)</f>
        <v>放頭</v>
      </c>
      <c r="K204">
        <v>10</v>
      </c>
      <c r="L204">
        <v>1650</v>
      </c>
      <c r="M204">
        <v>118</v>
      </c>
      <c r="N204">
        <v>1</v>
      </c>
      <c r="O204">
        <v>9</v>
      </c>
      <c r="P204">
        <v>10</v>
      </c>
      <c r="Q204">
        <v>24</v>
      </c>
      <c r="R204" s="31" t="s">
        <v>450</v>
      </c>
      <c r="S204">
        <v>1131</v>
      </c>
      <c r="T204">
        <v>5</v>
      </c>
      <c r="U204" s="32" t="s">
        <v>435</v>
      </c>
      <c r="V204">
        <v>85</v>
      </c>
      <c r="Y204" s="12">
        <v>2</v>
      </c>
      <c r="Z204">
        <v>26</v>
      </c>
      <c r="AA204" s="27" t="s">
        <v>64</v>
      </c>
      <c r="AB204">
        <v>1</v>
      </c>
      <c r="AC204">
        <v>1</v>
      </c>
      <c r="AD204">
        <v>3</v>
      </c>
      <c r="AE204">
        <v>4</v>
      </c>
    </row>
    <row r="205" spans="1:32" hidden="1" x14ac:dyDescent="0.25">
      <c r="A205" s="16" t="s">
        <v>1</v>
      </c>
      <c r="B205" s="25" t="s">
        <v>57</v>
      </c>
      <c r="C205" s="25" t="s">
        <v>2248</v>
      </c>
      <c r="D205">
        <v>42.13</v>
      </c>
      <c r="E205">
        <v>3</v>
      </c>
      <c r="F205" t="s">
        <v>58</v>
      </c>
      <c r="G205" s="28">
        <v>2</v>
      </c>
      <c r="H205" s="20" t="s">
        <v>58</v>
      </c>
      <c r="I205">
        <v>8</v>
      </c>
      <c r="J205" s="37" t="str">
        <f>VLOOKUP(AB205, method!$A$1:$B$15, 2, 0)</f>
        <v>中前</v>
      </c>
      <c r="K205">
        <v>18</v>
      </c>
      <c r="L205">
        <v>1650</v>
      </c>
      <c r="M205">
        <v>118</v>
      </c>
      <c r="N205">
        <v>1</v>
      </c>
      <c r="O205">
        <v>11</v>
      </c>
      <c r="P205">
        <v>9</v>
      </c>
      <c r="Q205">
        <v>24</v>
      </c>
      <c r="R205" s="31" t="s">
        <v>450</v>
      </c>
      <c r="S205">
        <v>1108</v>
      </c>
      <c r="T205">
        <v>5</v>
      </c>
      <c r="U205" s="32" t="s">
        <v>435</v>
      </c>
      <c r="V205">
        <v>14</v>
      </c>
      <c r="Y205" s="12" t="s">
        <v>431</v>
      </c>
      <c r="Z205">
        <v>25</v>
      </c>
      <c r="AA205" s="27" t="s">
        <v>64</v>
      </c>
      <c r="AB205">
        <v>5</v>
      </c>
      <c r="AC205">
        <v>5</v>
      </c>
      <c r="AD205">
        <v>6</v>
      </c>
      <c r="AE205">
        <v>2</v>
      </c>
    </row>
    <row r="206" spans="1:32" hidden="1" x14ac:dyDescent="0.25">
      <c r="A206" s="16" t="s">
        <v>1</v>
      </c>
      <c r="B206" s="25" t="s">
        <v>57</v>
      </c>
      <c r="C206" s="25" t="s">
        <v>2248</v>
      </c>
      <c r="D206">
        <v>40.840000000000003</v>
      </c>
      <c r="E206">
        <v>3</v>
      </c>
      <c r="F206" t="s">
        <v>58</v>
      </c>
      <c r="G206" s="34">
        <v>5</v>
      </c>
      <c r="H206" s="24" t="s">
        <v>34</v>
      </c>
      <c r="I206">
        <v>5</v>
      </c>
      <c r="J206" s="35" t="str">
        <f>VLOOKUP(AB206, method!$A$1:$B$15, 2, 0)</f>
        <v>放頭</v>
      </c>
      <c r="K206">
        <v>27</v>
      </c>
      <c r="L206">
        <v>1650</v>
      </c>
      <c r="M206">
        <v>124</v>
      </c>
      <c r="N206">
        <v>1</v>
      </c>
      <c r="O206">
        <v>4</v>
      </c>
      <c r="P206">
        <v>7</v>
      </c>
      <c r="Q206">
        <v>24</v>
      </c>
      <c r="R206" s="31" t="s">
        <v>450</v>
      </c>
      <c r="S206">
        <v>1133</v>
      </c>
      <c r="T206">
        <v>5</v>
      </c>
      <c r="U206" s="32" t="s">
        <v>435</v>
      </c>
      <c r="V206">
        <v>793</v>
      </c>
      <c r="Y206" t="s">
        <v>600</v>
      </c>
      <c r="Z206">
        <v>29</v>
      </c>
      <c r="AA206" s="27" t="s">
        <v>64</v>
      </c>
      <c r="AB206">
        <v>1</v>
      </c>
      <c r="AC206">
        <v>1</v>
      </c>
      <c r="AD206">
        <v>1</v>
      </c>
      <c r="AE206">
        <v>5</v>
      </c>
    </row>
    <row r="207" spans="1:32" hidden="1" x14ac:dyDescent="0.25">
      <c r="A207" s="16" t="s">
        <v>1</v>
      </c>
      <c r="B207" s="25" t="s">
        <v>57</v>
      </c>
      <c r="C207" s="25" t="s">
        <v>2248</v>
      </c>
      <c r="D207">
        <v>23.88</v>
      </c>
      <c r="E207">
        <v>3</v>
      </c>
      <c r="F207" t="s">
        <v>58</v>
      </c>
      <c r="G207">
        <v>13</v>
      </c>
      <c r="H207" s="17" t="s">
        <v>121</v>
      </c>
      <c r="I207">
        <v>13</v>
      </c>
      <c r="J207" s="38" t="str">
        <f>VLOOKUP(AB207, method!$A$1:$B$15, 2, 0)</f>
        <v>留後</v>
      </c>
      <c r="K207">
        <v>27</v>
      </c>
      <c r="L207">
        <v>1400</v>
      </c>
      <c r="M207">
        <v>125</v>
      </c>
      <c r="N207">
        <v>1</v>
      </c>
      <c r="O207">
        <v>8</v>
      </c>
      <c r="P207">
        <v>6</v>
      </c>
      <c r="Q207">
        <v>24</v>
      </c>
      <c r="R207" t="s">
        <v>429</v>
      </c>
      <c r="S207">
        <v>1123</v>
      </c>
      <c r="T207">
        <v>5</v>
      </c>
      <c r="U207" s="32" t="s">
        <v>435</v>
      </c>
      <c r="V207">
        <v>732</v>
      </c>
      <c r="Y207" t="s">
        <v>507</v>
      </c>
      <c r="Z207">
        <v>31</v>
      </c>
      <c r="AA207" s="27" t="s">
        <v>64</v>
      </c>
      <c r="AB207">
        <v>12</v>
      </c>
      <c r="AC207">
        <v>12</v>
      </c>
      <c r="AD207">
        <v>13</v>
      </c>
      <c r="AE207">
        <v>13</v>
      </c>
    </row>
    <row r="208" spans="1:32" hidden="1" x14ac:dyDescent="0.25">
      <c r="A208" s="16" t="s">
        <v>1</v>
      </c>
      <c r="B208" s="25" t="s">
        <v>57</v>
      </c>
      <c r="C208" s="25" t="s">
        <v>2248</v>
      </c>
      <c r="D208">
        <v>10.84</v>
      </c>
      <c r="E208">
        <v>3</v>
      </c>
      <c r="F208" t="s">
        <v>58</v>
      </c>
      <c r="G208">
        <v>6</v>
      </c>
      <c r="H208" s="25" t="s">
        <v>150</v>
      </c>
      <c r="I208">
        <v>3</v>
      </c>
      <c r="J208" s="36" t="str">
        <f>VLOOKUP(AB208, method!$A$1:$B$15, 2, 0)</f>
        <v>中後</v>
      </c>
      <c r="K208">
        <v>14</v>
      </c>
      <c r="L208">
        <v>1200</v>
      </c>
      <c r="M208">
        <v>128</v>
      </c>
      <c r="N208">
        <v>1</v>
      </c>
      <c r="O208">
        <v>15</v>
      </c>
      <c r="P208">
        <v>5</v>
      </c>
      <c r="Q208">
        <v>24</v>
      </c>
      <c r="R208" s="31" t="s">
        <v>461</v>
      </c>
      <c r="S208">
        <v>1140</v>
      </c>
      <c r="T208">
        <v>5</v>
      </c>
      <c r="U208" s="32" t="s">
        <v>435</v>
      </c>
      <c r="V208">
        <v>666</v>
      </c>
      <c r="Y208">
        <v>3</v>
      </c>
      <c r="Z208">
        <v>33</v>
      </c>
      <c r="AA208" s="27" t="s">
        <v>64</v>
      </c>
      <c r="AB208">
        <v>9</v>
      </c>
      <c r="AC208">
        <v>10</v>
      </c>
      <c r="AD208">
        <v>6</v>
      </c>
    </row>
    <row r="209" spans="1:32" hidden="1" x14ac:dyDescent="0.25">
      <c r="A209" s="16" t="s">
        <v>1</v>
      </c>
      <c r="B209" s="25" t="s">
        <v>57</v>
      </c>
      <c r="C209" s="25" t="s">
        <v>2248</v>
      </c>
      <c r="D209">
        <v>42.25</v>
      </c>
      <c r="E209">
        <v>3</v>
      </c>
      <c r="F209" t="s">
        <v>58</v>
      </c>
      <c r="G209">
        <v>9</v>
      </c>
      <c r="H209" s="27" t="s">
        <v>93</v>
      </c>
      <c r="I209">
        <v>10</v>
      </c>
      <c r="J209" s="35" t="str">
        <f>VLOOKUP(AB209, method!$A$1:$B$15, 2, 0)</f>
        <v>放頭</v>
      </c>
      <c r="K209">
        <v>21</v>
      </c>
      <c r="L209">
        <v>1650</v>
      </c>
      <c r="M209">
        <v>131</v>
      </c>
      <c r="N209">
        <v>1</v>
      </c>
      <c r="O209">
        <v>17</v>
      </c>
      <c r="P209">
        <v>4</v>
      </c>
      <c r="Q209">
        <v>24</v>
      </c>
      <c r="R209" s="31" t="s">
        <v>461</v>
      </c>
      <c r="S209">
        <v>1122</v>
      </c>
      <c r="T209">
        <v>5</v>
      </c>
      <c r="U209" s="32" t="s">
        <v>435</v>
      </c>
      <c r="V209">
        <v>590</v>
      </c>
      <c r="Y209" t="s">
        <v>837</v>
      </c>
      <c r="Z209">
        <v>36</v>
      </c>
      <c r="AA209" s="27" t="s">
        <v>64</v>
      </c>
      <c r="AB209">
        <v>2</v>
      </c>
      <c r="AC209">
        <v>2</v>
      </c>
      <c r="AD209">
        <v>3</v>
      </c>
      <c r="AE209">
        <v>9</v>
      </c>
    </row>
    <row r="210" spans="1:32" hidden="1" x14ac:dyDescent="0.25">
      <c r="A210" s="16" t="s">
        <v>1</v>
      </c>
      <c r="B210" s="25" t="s">
        <v>57</v>
      </c>
      <c r="C210" s="25" t="s">
        <v>2248</v>
      </c>
      <c r="D210">
        <v>11.24</v>
      </c>
      <c r="E210">
        <v>3</v>
      </c>
      <c r="F210" t="s">
        <v>58</v>
      </c>
      <c r="G210">
        <v>12</v>
      </c>
      <c r="H210" s="26" t="s">
        <v>389</v>
      </c>
      <c r="I210">
        <v>2</v>
      </c>
      <c r="J210" s="36" t="str">
        <f>VLOOKUP(AB210, method!$A$1:$B$15, 2, 0)</f>
        <v>中後</v>
      </c>
      <c r="K210">
        <v>22</v>
      </c>
      <c r="L210">
        <v>1200</v>
      </c>
      <c r="M210">
        <v>133</v>
      </c>
      <c r="N210">
        <v>1</v>
      </c>
      <c r="O210">
        <v>3</v>
      </c>
      <c r="P210">
        <v>4</v>
      </c>
      <c r="Q210">
        <v>24</v>
      </c>
      <c r="R210" t="s">
        <v>467</v>
      </c>
      <c r="S210">
        <v>1118</v>
      </c>
      <c r="T210">
        <v>5</v>
      </c>
      <c r="U210" s="32" t="s">
        <v>435</v>
      </c>
      <c r="V210">
        <v>552</v>
      </c>
      <c r="Y210">
        <v>9</v>
      </c>
      <c r="Z210">
        <v>38</v>
      </c>
      <c r="AA210" s="27" t="s">
        <v>64</v>
      </c>
      <c r="AB210">
        <v>8</v>
      </c>
      <c r="AC210">
        <v>10</v>
      </c>
      <c r="AD210">
        <v>12</v>
      </c>
    </row>
    <row r="211" spans="1:32" hidden="1" x14ac:dyDescent="0.25">
      <c r="A211" s="16" t="s">
        <v>1</v>
      </c>
      <c r="B211" s="25" t="s">
        <v>57</v>
      </c>
      <c r="C211" s="25" t="s">
        <v>2248</v>
      </c>
      <c r="D211">
        <v>41.3</v>
      </c>
      <c r="E211">
        <v>3</v>
      </c>
      <c r="F211" t="s">
        <v>58</v>
      </c>
      <c r="G211">
        <v>8</v>
      </c>
      <c r="H211" s="24" t="s">
        <v>34</v>
      </c>
      <c r="I211">
        <v>4</v>
      </c>
      <c r="J211" s="37" t="str">
        <f>VLOOKUP(AB211, method!$A$1:$B$15, 2, 0)</f>
        <v>中前</v>
      </c>
      <c r="K211">
        <v>13</v>
      </c>
      <c r="L211">
        <v>1650</v>
      </c>
      <c r="M211">
        <v>117</v>
      </c>
      <c r="N211">
        <v>1</v>
      </c>
      <c r="O211">
        <v>27</v>
      </c>
      <c r="P211">
        <v>3</v>
      </c>
      <c r="Q211">
        <v>24</v>
      </c>
      <c r="R211" s="31" t="s">
        <v>450</v>
      </c>
      <c r="S211">
        <v>1124</v>
      </c>
      <c r="T211">
        <v>4</v>
      </c>
      <c r="U211" s="32" t="s">
        <v>435</v>
      </c>
      <c r="V211">
        <v>536</v>
      </c>
      <c r="Y211">
        <v>6</v>
      </c>
      <c r="Z211">
        <v>40</v>
      </c>
      <c r="AA211" s="27" t="s">
        <v>64</v>
      </c>
      <c r="AB211">
        <v>6</v>
      </c>
      <c r="AC211">
        <v>5</v>
      </c>
      <c r="AD211">
        <v>6</v>
      </c>
      <c r="AE211">
        <v>8</v>
      </c>
    </row>
    <row r="212" spans="1:32" hidden="1" x14ac:dyDescent="0.25">
      <c r="A212" s="16" t="s">
        <v>1</v>
      </c>
      <c r="B212" s="25" t="s">
        <v>57</v>
      </c>
      <c r="C212" s="25" t="s">
        <v>2248</v>
      </c>
      <c r="D212">
        <v>41.02</v>
      </c>
      <c r="E212">
        <v>3</v>
      </c>
      <c r="F212" t="s">
        <v>58</v>
      </c>
      <c r="G212">
        <v>7</v>
      </c>
      <c r="H212" s="25" t="s">
        <v>150</v>
      </c>
      <c r="I212">
        <v>6</v>
      </c>
      <c r="J212" s="36" t="str">
        <f>VLOOKUP(AB212, method!$A$1:$B$15, 2, 0)</f>
        <v>中後</v>
      </c>
      <c r="K212">
        <v>19</v>
      </c>
      <c r="L212">
        <v>1650</v>
      </c>
      <c r="M212">
        <v>119</v>
      </c>
      <c r="N212">
        <v>1</v>
      </c>
      <c r="O212">
        <v>20</v>
      </c>
      <c r="P212">
        <v>3</v>
      </c>
      <c r="Q212">
        <v>24</v>
      </c>
      <c r="R212" s="42" t="s">
        <v>445</v>
      </c>
      <c r="S212">
        <v>1128</v>
      </c>
      <c r="T212">
        <v>4</v>
      </c>
      <c r="U212" s="32" t="s">
        <v>435</v>
      </c>
      <c r="V212">
        <v>519</v>
      </c>
      <c r="Y212" s="12" t="s">
        <v>558</v>
      </c>
      <c r="Z212">
        <v>42</v>
      </c>
      <c r="AA212" s="27" t="s">
        <v>64</v>
      </c>
      <c r="AB212">
        <v>9</v>
      </c>
      <c r="AC212">
        <v>9</v>
      </c>
      <c r="AD212">
        <v>10</v>
      </c>
      <c r="AE212">
        <v>7</v>
      </c>
    </row>
    <row r="213" spans="1:32" hidden="1" x14ac:dyDescent="0.25">
      <c r="A213" s="16" t="s">
        <v>1</v>
      </c>
      <c r="B213" s="25" t="s">
        <v>57</v>
      </c>
      <c r="C213" s="25" t="s">
        <v>2248</v>
      </c>
      <c r="D213">
        <v>42.77</v>
      </c>
      <c r="E213">
        <v>3</v>
      </c>
      <c r="F213" t="s">
        <v>58</v>
      </c>
      <c r="G213">
        <v>7</v>
      </c>
      <c r="H213" s="25" t="s">
        <v>150</v>
      </c>
      <c r="I213">
        <v>12</v>
      </c>
      <c r="J213" s="38" t="str">
        <f>VLOOKUP(AB213, method!$A$1:$B$15, 2, 0)</f>
        <v>留後</v>
      </c>
      <c r="K213">
        <v>23</v>
      </c>
      <c r="L213">
        <v>1650</v>
      </c>
      <c r="M213">
        <v>119</v>
      </c>
      <c r="N213">
        <v>1</v>
      </c>
      <c r="O213">
        <v>28</v>
      </c>
      <c r="P213">
        <v>2</v>
      </c>
      <c r="Q213">
        <v>24</v>
      </c>
      <c r="R213" s="31" t="s">
        <v>450</v>
      </c>
      <c r="S213">
        <v>1126</v>
      </c>
      <c r="T213">
        <v>4</v>
      </c>
      <c r="U213" s="32" t="s">
        <v>435</v>
      </c>
      <c r="V213">
        <v>459</v>
      </c>
      <c r="Y213">
        <v>5</v>
      </c>
      <c r="Z213">
        <v>44</v>
      </c>
      <c r="AA213" s="27" t="s">
        <v>64</v>
      </c>
      <c r="AB213">
        <v>11</v>
      </c>
      <c r="AC213">
        <v>12</v>
      </c>
      <c r="AD213">
        <v>11</v>
      </c>
      <c r="AE213">
        <v>7</v>
      </c>
    </row>
    <row r="214" spans="1:32" hidden="1" x14ac:dyDescent="0.25">
      <c r="A214" s="16" t="s">
        <v>1</v>
      </c>
      <c r="B214" s="25" t="s">
        <v>57</v>
      </c>
      <c r="C214" s="25" t="s">
        <v>2248</v>
      </c>
      <c r="D214">
        <v>10.18</v>
      </c>
      <c r="E214">
        <v>3</v>
      </c>
      <c r="F214" t="s">
        <v>58</v>
      </c>
      <c r="G214" s="34">
        <v>5</v>
      </c>
      <c r="H214" s="25" t="s">
        <v>150</v>
      </c>
      <c r="I214">
        <v>6</v>
      </c>
      <c r="J214" s="36" t="str">
        <f>VLOOKUP(AB214, method!$A$1:$B$15, 2, 0)</f>
        <v>中後</v>
      </c>
      <c r="K214">
        <v>11</v>
      </c>
      <c r="L214">
        <v>1200</v>
      </c>
      <c r="M214">
        <v>120</v>
      </c>
      <c r="N214">
        <v>1</v>
      </c>
      <c r="O214">
        <v>21</v>
      </c>
      <c r="P214">
        <v>2</v>
      </c>
      <c r="Q214">
        <v>24</v>
      </c>
      <c r="R214" s="42" t="s">
        <v>445</v>
      </c>
      <c r="S214">
        <v>1114</v>
      </c>
      <c r="T214">
        <v>4</v>
      </c>
      <c r="U214" s="32" t="s">
        <v>435</v>
      </c>
      <c r="V214">
        <v>437</v>
      </c>
      <c r="Y214" s="12" t="s">
        <v>558</v>
      </c>
      <c r="Z214">
        <v>44</v>
      </c>
      <c r="AA214" s="27" t="s">
        <v>64</v>
      </c>
      <c r="AB214">
        <v>9</v>
      </c>
      <c r="AC214">
        <v>9</v>
      </c>
      <c r="AD214">
        <v>5</v>
      </c>
    </row>
    <row r="215" spans="1:32" hidden="1" x14ac:dyDescent="0.25">
      <c r="A215" s="16" t="s">
        <v>1</v>
      </c>
      <c r="B215" s="25" t="s">
        <v>57</v>
      </c>
      <c r="C215" s="25" t="s">
        <v>2248</v>
      </c>
      <c r="D215">
        <v>10.62</v>
      </c>
      <c r="E215">
        <v>3</v>
      </c>
      <c r="F215" t="s">
        <v>58</v>
      </c>
      <c r="G215" s="28">
        <v>2</v>
      </c>
      <c r="H215" s="25" t="s">
        <v>150</v>
      </c>
      <c r="I215">
        <v>8</v>
      </c>
      <c r="J215" s="36" t="str">
        <f>VLOOKUP(AB215, method!$A$1:$B$15, 2, 0)</f>
        <v>中後</v>
      </c>
      <c r="K215">
        <v>37</v>
      </c>
      <c r="L215">
        <v>1200</v>
      </c>
      <c r="M215">
        <v>120</v>
      </c>
      <c r="N215">
        <v>1</v>
      </c>
      <c r="O215">
        <v>31</v>
      </c>
      <c r="P215">
        <v>1</v>
      </c>
      <c r="Q215">
        <v>24</v>
      </c>
      <c r="R215" s="31" t="s">
        <v>450</v>
      </c>
      <c r="S215">
        <v>1126</v>
      </c>
      <c r="T215">
        <v>4</v>
      </c>
      <c r="U215" s="32" t="s">
        <v>435</v>
      </c>
      <c r="V215">
        <v>381</v>
      </c>
      <c r="Y215" t="s">
        <v>600</v>
      </c>
      <c r="Z215">
        <v>44</v>
      </c>
      <c r="AA215" s="27" t="s">
        <v>64</v>
      </c>
      <c r="AB215">
        <v>10</v>
      </c>
      <c r="AC215">
        <v>10</v>
      </c>
      <c r="AD215">
        <v>2</v>
      </c>
    </row>
    <row r="216" spans="1:32" hidden="1" x14ac:dyDescent="0.25">
      <c r="A216" s="16" t="s">
        <v>1</v>
      </c>
      <c r="B216" s="25" t="s">
        <v>57</v>
      </c>
      <c r="C216" s="25" t="s">
        <v>2248</v>
      </c>
      <c r="D216">
        <v>23.52</v>
      </c>
      <c r="E216">
        <v>3</v>
      </c>
      <c r="F216" t="s">
        <v>58</v>
      </c>
      <c r="G216">
        <v>10</v>
      </c>
      <c r="H216" s="16" t="s">
        <v>316</v>
      </c>
      <c r="I216">
        <v>2</v>
      </c>
      <c r="J216" s="37" t="str">
        <f>VLOOKUP(AB216, method!$A$1:$B$15, 2, 0)</f>
        <v>中前</v>
      </c>
      <c r="K216">
        <v>35</v>
      </c>
      <c r="L216">
        <v>1400</v>
      </c>
      <c r="M216">
        <v>122</v>
      </c>
      <c r="N216">
        <v>1</v>
      </c>
      <c r="O216">
        <v>1</v>
      </c>
      <c r="P216">
        <v>1</v>
      </c>
      <c r="Q216">
        <v>24</v>
      </c>
      <c r="R216" t="s">
        <v>434</v>
      </c>
      <c r="S216">
        <v>1119</v>
      </c>
      <c r="T216">
        <v>4</v>
      </c>
      <c r="U216" s="32" t="s">
        <v>435</v>
      </c>
      <c r="V216">
        <v>302</v>
      </c>
      <c r="Y216">
        <v>7</v>
      </c>
      <c r="Z216">
        <v>46</v>
      </c>
      <c r="AA216" s="27" t="s">
        <v>64</v>
      </c>
      <c r="AB216">
        <v>7</v>
      </c>
      <c r="AC216">
        <v>8</v>
      </c>
      <c r="AD216">
        <v>9</v>
      </c>
      <c r="AE216">
        <v>10</v>
      </c>
    </row>
    <row r="217" spans="1:32" hidden="1" x14ac:dyDescent="0.25">
      <c r="A217" s="16" t="s">
        <v>1</v>
      </c>
      <c r="B217" s="25" t="s">
        <v>57</v>
      </c>
      <c r="C217" s="25" t="s">
        <v>2248</v>
      </c>
      <c r="D217">
        <v>22.92</v>
      </c>
      <c r="E217">
        <v>3</v>
      </c>
      <c r="F217" t="s">
        <v>58</v>
      </c>
      <c r="G217">
        <v>6</v>
      </c>
      <c r="H217" s="16" t="s">
        <v>316</v>
      </c>
      <c r="I217">
        <v>8</v>
      </c>
      <c r="J217" s="38" t="str">
        <f>VLOOKUP(AB217, method!$A$1:$B$15, 2, 0)</f>
        <v>留後</v>
      </c>
      <c r="K217">
        <v>151</v>
      </c>
      <c r="L217">
        <v>1400</v>
      </c>
      <c r="M217">
        <v>122</v>
      </c>
      <c r="N217">
        <v>1</v>
      </c>
      <c r="O217">
        <v>3</v>
      </c>
      <c r="P217">
        <v>12</v>
      </c>
      <c r="Q217">
        <v>23</v>
      </c>
      <c r="R217" t="s">
        <v>441</v>
      </c>
      <c r="S217">
        <v>1120</v>
      </c>
      <c r="T217">
        <v>4</v>
      </c>
      <c r="U217" s="32" t="s">
        <v>435</v>
      </c>
      <c r="V217">
        <v>221</v>
      </c>
      <c r="Y217" s="12" t="s">
        <v>456</v>
      </c>
      <c r="Z217">
        <v>47</v>
      </c>
      <c r="AA217" s="27" t="s">
        <v>64</v>
      </c>
      <c r="AB217">
        <v>12</v>
      </c>
      <c r="AC217">
        <v>12</v>
      </c>
      <c r="AD217">
        <v>10</v>
      </c>
      <c r="AE217">
        <v>6</v>
      </c>
    </row>
    <row r="218" spans="1:32" hidden="1" x14ac:dyDescent="0.25">
      <c r="A218" s="16" t="s">
        <v>1</v>
      </c>
      <c r="B218" s="25" t="s">
        <v>57</v>
      </c>
      <c r="C218" s="25" t="s">
        <v>2248</v>
      </c>
      <c r="D218">
        <v>41.39</v>
      </c>
      <c r="E218">
        <v>3</v>
      </c>
      <c r="F218" t="s">
        <v>58</v>
      </c>
      <c r="G218">
        <v>12</v>
      </c>
      <c r="H218" s="27" t="s">
        <v>93</v>
      </c>
      <c r="I218">
        <v>11</v>
      </c>
      <c r="J218" s="38" t="str">
        <f>VLOOKUP(AB218, method!$A$1:$B$15, 2, 0)</f>
        <v>留後</v>
      </c>
      <c r="K218">
        <v>89</v>
      </c>
      <c r="L218">
        <v>1650</v>
      </c>
      <c r="M218">
        <v>128</v>
      </c>
      <c r="N218">
        <v>1</v>
      </c>
      <c r="O218">
        <v>15</v>
      </c>
      <c r="P218">
        <v>11</v>
      </c>
      <c r="Q218">
        <v>23</v>
      </c>
      <c r="R218" s="31" t="s">
        <v>455</v>
      </c>
      <c r="S218">
        <v>1132</v>
      </c>
      <c r="T218">
        <v>4</v>
      </c>
      <c r="U218" s="32" t="s">
        <v>435</v>
      </c>
      <c r="V218">
        <v>169</v>
      </c>
      <c r="Y218" t="s">
        <v>613</v>
      </c>
      <c r="Z218">
        <v>49</v>
      </c>
      <c r="AA218" s="27" t="s">
        <v>64</v>
      </c>
      <c r="AB218">
        <v>11</v>
      </c>
      <c r="AC218">
        <v>10</v>
      </c>
      <c r="AD218">
        <v>11</v>
      </c>
      <c r="AE218">
        <v>12</v>
      </c>
    </row>
    <row r="219" spans="1:32" hidden="1" x14ac:dyDescent="0.25">
      <c r="A219" s="16" t="s">
        <v>1</v>
      </c>
      <c r="B219" s="25" t="s">
        <v>57</v>
      </c>
      <c r="C219" s="25" t="s">
        <v>2248</v>
      </c>
      <c r="D219">
        <v>42.1</v>
      </c>
      <c r="E219">
        <v>3</v>
      </c>
      <c r="F219" t="s">
        <v>58</v>
      </c>
      <c r="G219">
        <v>13</v>
      </c>
      <c r="H219" s="17" t="s">
        <v>121</v>
      </c>
      <c r="I219">
        <v>5</v>
      </c>
      <c r="J219" s="36" t="str">
        <f>VLOOKUP(AB219, method!$A$1:$B$15, 2, 0)</f>
        <v>中後</v>
      </c>
      <c r="K219">
        <v>48</v>
      </c>
      <c r="L219">
        <v>1650</v>
      </c>
      <c r="M219">
        <v>126</v>
      </c>
      <c r="N219">
        <v>1</v>
      </c>
      <c r="O219">
        <v>25</v>
      </c>
      <c r="P219">
        <v>10</v>
      </c>
      <c r="Q219">
        <v>23</v>
      </c>
      <c r="R219" t="s">
        <v>467</v>
      </c>
      <c r="S219">
        <v>1110</v>
      </c>
      <c r="T219">
        <v>4</v>
      </c>
      <c r="U219" s="32" t="s">
        <v>435</v>
      </c>
      <c r="V219">
        <v>113</v>
      </c>
      <c r="Y219" t="s">
        <v>849</v>
      </c>
      <c r="Z219">
        <v>50</v>
      </c>
      <c r="AA219" s="27" t="s">
        <v>64</v>
      </c>
      <c r="AB219">
        <v>8</v>
      </c>
      <c r="AC219">
        <v>7</v>
      </c>
      <c r="AD219">
        <v>11</v>
      </c>
      <c r="AE219">
        <v>13</v>
      </c>
    </row>
    <row r="220" spans="1:32" hidden="1" x14ac:dyDescent="0.25">
      <c r="A220" s="16" t="s">
        <v>1</v>
      </c>
      <c r="B220" s="25" t="s">
        <v>57</v>
      </c>
      <c r="C220" s="25" t="s">
        <v>2248</v>
      </c>
      <c r="D220">
        <v>41.14</v>
      </c>
      <c r="E220">
        <v>3</v>
      </c>
      <c r="F220" t="s">
        <v>58</v>
      </c>
      <c r="G220">
        <v>10</v>
      </c>
      <c r="H220" s="23" t="s">
        <v>487</v>
      </c>
      <c r="I220">
        <v>5</v>
      </c>
      <c r="J220" s="35" t="str">
        <f>VLOOKUP(AB220, method!$A$1:$B$15, 2, 0)</f>
        <v>放頭</v>
      </c>
      <c r="K220">
        <v>10</v>
      </c>
      <c r="L220">
        <v>1650</v>
      </c>
      <c r="M220">
        <v>120</v>
      </c>
      <c r="N220">
        <v>1</v>
      </c>
      <c r="O220">
        <v>4</v>
      </c>
      <c r="P220">
        <v>10</v>
      </c>
      <c r="Q220">
        <v>23</v>
      </c>
      <c r="R220" s="42" t="s">
        <v>445</v>
      </c>
      <c r="S220">
        <v>1120</v>
      </c>
      <c r="T220">
        <v>4</v>
      </c>
      <c r="U220" s="32" t="s">
        <v>446</v>
      </c>
      <c r="V220">
        <v>69</v>
      </c>
      <c r="Y220" t="s">
        <v>634</v>
      </c>
      <c r="Z220">
        <v>50</v>
      </c>
      <c r="AA220" s="27" t="s">
        <v>64</v>
      </c>
      <c r="AB220">
        <v>3</v>
      </c>
      <c r="AC220">
        <v>5</v>
      </c>
      <c r="AD220">
        <v>4</v>
      </c>
      <c r="AE220">
        <v>10</v>
      </c>
    </row>
    <row r="221" spans="1:32" hidden="1" x14ac:dyDescent="0.25">
      <c r="A221" s="16" t="s">
        <v>1</v>
      </c>
      <c r="B221" s="26" t="s">
        <v>62</v>
      </c>
      <c r="C221" s="26" t="s">
        <v>2249</v>
      </c>
      <c r="D221">
        <v>51.12</v>
      </c>
      <c r="E221">
        <v>10</v>
      </c>
      <c r="F221" t="s">
        <v>63</v>
      </c>
      <c r="G221">
        <v>9</v>
      </c>
      <c r="H221" s="19" t="s">
        <v>63</v>
      </c>
      <c r="I221">
        <v>9</v>
      </c>
      <c r="J221" s="36" t="str">
        <f>VLOOKUP(AB221, method!$A$1:$B$15, 2, 0)</f>
        <v>中後</v>
      </c>
      <c r="K221">
        <v>12</v>
      </c>
      <c r="L221" s="43">
        <v>1800</v>
      </c>
      <c r="M221">
        <v>122</v>
      </c>
      <c r="N221">
        <v>1</v>
      </c>
      <c r="O221">
        <v>21</v>
      </c>
      <c r="P221">
        <v>9</v>
      </c>
      <c r="Q221">
        <v>25</v>
      </c>
      <c r="R221" t="s">
        <v>429</v>
      </c>
      <c r="S221">
        <v>1030</v>
      </c>
      <c r="T221">
        <v>5</v>
      </c>
      <c r="U221" s="33" t="s">
        <v>430</v>
      </c>
      <c r="V221">
        <v>37</v>
      </c>
      <c r="Y221">
        <v>5</v>
      </c>
      <c r="Z221">
        <v>25</v>
      </c>
      <c r="AA221" s="27" t="s">
        <v>64</v>
      </c>
      <c r="AB221">
        <v>9</v>
      </c>
      <c r="AC221">
        <v>9</v>
      </c>
      <c r="AD221">
        <v>10</v>
      </c>
      <c r="AE221">
        <v>10</v>
      </c>
      <c r="AF221">
        <v>9</v>
      </c>
    </row>
    <row r="222" spans="1:32" hidden="1" x14ac:dyDescent="0.25">
      <c r="A222" s="16" t="s">
        <v>1</v>
      </c>
      <c r="B222" s="26" t="s">
        <v>62</v>
      </c>
      <c r="C222" s="26" t="s">
        <v>2249</v>
      </c>
      <c r="D222">
        <v>35.5</v>
      </c>
      <c r="E222">
        <v>10</v>
      </c>
      <c r="F222" t="s">
        <v>63</v>
      </c>
      <c r="G222">
        <v>6</v>
      </c>
      <c r="H222" s="19" t="s">
        <v>63</v>
      </c>
      <c r="I222">
        <v>6</v>
      </c>
      <c r="J222" s="38" t="str">
        <f>VLOOKUP(AB222, method!$A$1:$B$15, 2, 0)</f>
        <v>留後</v>
      </c>
      <c r="K222">
        <v>27</v>
      </c>
      <c r="L222">
        <v>1600</v>
      </c>
      <c r="M222">
        <v>121</v>
      </c>
      <c r="N222">
        <v>1</v>
      </c>
      <c r="O222">
        <v>7</v>
      </c>
      <c r="P222">
        <v>9</v>
      </c>
      <c r="Q222">
        <v>25</v>
      </c>
      <c r="R222" t="s">
        <v>434</v>
      </c>
      <c r="S222">
        <v>1036</v>
      </c>
      <c r="T222">
        <v>5</v>
      </c>
      <c r="U222" s="32" t="s">
        <v>435</v>
      </c>
      <c r="V222">
        <v>2</v>
      </c>
      <c r="Y222">
        <v>4</v>
      </c>
      <c r="Z222">
        <v>26</v>
      </c>
      <c r="AA222" s="27" t="s">
        <v>64</v>
      </c>
      <c r="AB222">
        <v>13</v>
      </c>
      <c r="AC222">
        <v>14</v>
      </c>
      <c r="AD222">
        <v>14</v>
      </c>
      <c r="AE222">
        <v>6</v>
      </c>
    </row>
    <row r="223" spans="1:32" hidden="1" x14ac:dyDescent="0.25">
      <c r="A223" s="16" t="s">
        <v>1</v>
      </c>
      <c r="B223" s="26" t="s">
        <v>62</v>
      </c>
      <c r="C223" s="26" t="s">
        <v>2249</v>
      </c>
      <c r="D223">
        <v>48.62</v>
      </c>
      <c r="E223">
        <v>10</v>
      </c>
      <c r="F223" t="s">
        <v>63</v>
      </c>
      <c r="G223" s="34">
        <v>5</v>
      </c>
      <c r="H223" s="19" t="s">
        <v>63</v>
      </c>
      <c r="I223">
        <v>3</v>
      </c>
      <c r="J223" s="37" t="str">
        <f>VLOOKUP(AB223, method!$A$1:$B$15, 2, 0)</f>
        <v>中前</v>
      </c>
      <c r="K223">
        <v>5.4</v>
      </c>
      <c r="L223" s="43">
        <v>1800</v>
      </c>
      <c r="M223">
        <v>126</v>
      </c>
      <c r="N223">
        <v>1</v>
      </c>
      <c r="O223">
        <v>1</v>
      </c>
      <c r="P223">
        <v>7</v>
      </c>
      <c r="Q223">
        <v>25</v>
      </c>
      <c r="R223" t="s">
        <v>429</v>
      </c>
      <c r="S223">
        <v>1050</v>
      </c>
      <c r="T223">
        <v>5</v>
      </c>
      <c r="U223" s="32" t="s">
        <v>435</v>
      </c>
      <c r="V223">
        <v>798</v>
      </c>
      <c r="Y223" t="s">
        <v>474</v>
      </c>
      <c r="Z223">
        <v>31</v>
      </c>
      <c r="AA223" s="27" t="s">
        <v>64</v>
      </c>
      <c r="AB223">
        <v>5</v>
      </c>
      <c r="AC223">
        <v>7</v>
      </c>
      <c r="AD223">
        <v>7</v>
      </c>
      <c r="AE223">
        <v>7</v>
      </c>
      <c r="AF223">
        <v>5</v>
      </c>
    </row>
    <row r="224" spans="1:32" hidden="1" x14ac:dyDescent="0.25">
      <c r="A224" s="16" t="s">
        <v>1</v>
      </c>
      <c r="B224" s="26" t="s">
        <v>62</v>
      </c>
      <c r="C224" s="26" t="s">
        <v>2249</v>
      </c>
      <c r="D224">
        <v>2.9</v>
      </c>
      <c r="E224">
        <v>10</v>
      </c>
      <c r="F224" t="s">
        <v>63</v>
      </c>
      <c r="G224" s="28">
        <v>3</v>
      </c>
      <c r="H224" s="19" t="s">
        <v>63</v>
      </c>
      <c r="I224">
        <v>14</v>
      </c>
      <c r="J224" s="38" t="str">
        <f>VLOOKUP(AB224, method!$A$1:$B$15, 2, 0)</f>
        <v>留後</v>
      </c>
      <c r="K224">
        <v>11</v>
      </c>
      <c r="L224">
        <v>2000</v>
      </c>
      <c r="M224">
        <v>124</v>
      </c>
      <c r="N224">
        <v>2</v>
      </c>
      <c r="O224">
        <v>22</v>
      </c>
      <c r="P224">
        <v>6</v>
      </c>
      <c r="Q224">
        <v>25</v>
      </c>
      <c r="R224" t="s">
        <v>434</v>
      </c>
      <c r="S224">
        <v>1056</v>
      </c>
      <c r="T224">
        <v>5</v>
      </c>
      <c r="U224" s="32" t="s">
        <v>435</v>
      </c>
      <c r="V224">
        <v>768</v>
      </c>
      <c r="Y224" s="12" t="s">
        <v>456</v>
      </c>
      <c r="Z224">
        <v>31</v>
      </c>
      <c r="AA224" s="27" t="s">
        <v>64</v>
      </c>
      <c r="AB224">
        <v>14</v>
      </c>
      <c r="AC224">
        <v>13</v>
      </c>
      <c r="AD224">
        <v>13</v>
      </c>
      <c r="AE224">
        <v>12</v>
      </c>
      <c r="AF224">
        <v>3</v>
      </c>
    </row>
    <row r="225" spans="1:33" hidden="1" x14ac:dyDescent="0.25">
      <c r="A225" s="16" t="s">
        <v>1</v>
      </c>
      <c r="B225" s="26" t="s">
        <v>62</v>
      </c>
      <c r="C225" s="26" t="s">
        <v>2249</v>
      </c>
      <c r="D225">
        <v>18.72</v>
      </c>
      <c r="E225">
        <v>10</v>
      </c>
      <c r="F225" t="s">
        <v>63</v>
      </c>
      <c r="G225" s="34">
        <v>5</v>
      </c>
      <c r="H225" s="19" t="s">
        <v>63</v>
      </c>
      <c r="I225">
        <v>3</v>
      </c>
      <c r="J225" s="37" t="str">
        <f>VLOOKUP(AB225, method!$A$1:$B$15, 2, 0)</f>
        <v>中前</v>
      </c>
      <c r="K225">
        <v>4.2</v>
      </c>
      <c r="L225">
        <v>2200</v>
      </c>
      <c r="M225">
        <v>128</v>
      </c>
      <c r="N225">
        <v>2</v>
      </c>
      <c r="O225">
        <v>4</v>
      </c>
      <c r="P225">
        <v>6</v>
      </c>
      <c r="Q225">
        <v>25</v>
      </c>
      <c r="R225" s="31" t="s">
        <v>450</v>
      </c>
      <c r="S225">
        <v>1055</v>
      </c>
      <c r="T225">
        <v>5</v>
      </c>
      <c r="U225" s="32" t="s">
        <v>435</v>
      </c>
      <c r="V225">
        <v>728</v>
      </c>
      <c r="Y225" t="s">
        <v>519</v>
      </c>
      <c r="Z225">
        <v>32</v>
      </c>
      <c r="AA225" s="27" t="s">
        <v>64</v>
      </c>
      <c r="AB225">
        <v>5</v>
      </c>
      <c r="AC225">
        <v>5</v>
      </c>
      <c r="AD225">
        <v>4</v>
      </c>
      <c r="AE225">
        <v>3</v>
      </c>
      <c r="AF225">
        <v>4</v>
      </c>
      <c r="AG225">
        <v>5</v>
      </c>
    </row>
    <row r="226" spans="1:33" x14ac:dyDescent="0.25">
      <c r="A226" s="16" t="s">
        <v>1</v>
      </c>
      <c r="B226" s="26" t="s">
        <v>62</v>
      </c>
      <c r="C226" s="26" t="s">
        <v>2249</v>
      </c>
      <c r="D226">
        <v>50.76</v>
      </c>
      <c r="E226">
        <v>10</v>
      </c>
      <c r="F226" t="s">
        <v>63</v>
      </c>
      <c r="G226">
        <v>8</v>
      </c>
      <c r="H226" s="20" t="s">
        <v>19</v>
      </c>
      <c r="I226">
        <v>12</v>
      </c>
      <c r="J226" s="38" t="str">
        <f>VLOOKUP(AB226, method!$A$1:$B$15, 2, 0)</f>
        <v>留後</v>
      </c>
      <c r="K226">
        <v>6.2</v>
      </c>
      <c r="L226" s="43">
        <v>1800</v>
      </c>
      <c r="M226">
        <v>129</v>
      </c>
      <c r="N226">
        <v>1</v>
      </c>
      <c r="O226">
        <v>23</v>
      </c>
      <c r="P226">
        <v>4</v>
      </c>
      <c r="Q226">
        <v>25</v>
      </c>
      <c r="R226" s="31" t="s">
        <v>461</v>
      </c>
      <c r="S226">
        <v>1045</v>
      </c>
      <c r="T226">
        <v>5</v>
      </c>
      <c r="U226" s="32" t="s">
        <v>435</v>
      </c>
      <c r="V226">
        <v>612</v>
      </c>
      <c r="Y226" t="s">
        <v>624</v>
      </c>
      <c r="Z226">
        <v>34</v>
      </c>
      <c r="AA226" s="27" t="s">
        <v>64</v>
      </c>
      <c r="AB226">
        <v>12</v>
      </c>
      <c r="AC226">
        <v>12</v>
      </c>
      <c r="AD226">
        <v>12</v>
      </c>
      <c r="AE226">
        <v>11</v>
      </c>
      <c r="AF226">
        <v>8</v>
      </c>
    </row>
    <row r="227" spans="1:33" hidden="1" x14ac:dyDescent="0.25">
      <c r="A227" s="16" t="s">
        <v>1</v>
      </c>
      <c r="B227" s="26" t="s">
        <v>62</v>
      </c>
      <c r="C227" s="26" t="s">
        <v>2249</v>
      </c>
      <c r="D227">
        <v>2.89</v>
      </c>
      <c r="E227">
        <v>10</v>
      </c>
      <c r="F227" t="s">
        <v>63</v>
      </c>
      <c r="G227" s="34">
        <v>4</v>
      </c>
      <c r="H227" s="20" t="s">
        <v>19</v>
      </c>
      <c r="I227">
        <v>11</v>
      </c>
      <c r="J227" s="38" t="str">
        <f>VLOOKUP(AB227, method!$A$1:$B$15, 2, 0)</f>
        <v>留後</v>
      </c>
      <c r="K227">
        <v>3.7</v>
      </c>
      <c r="L227">
        <v>2000</v>
      </c>
      <c r="M227">
        <v>129</v>
      </c>
      <c r="N227">
        <v>2</v>
      </c>
      <c r="O227">
        <v>6</v>
      </c>
      <c r="P227">
        <v>4</v>
      </c>
      <c r="Q227">
        <v>25</v>
      </c>
      <c r="R227" t="s">
        <v>506</v>
      </c>
      <c r="S227">
        <v>1064</v>
      </c>
      <c r="T227">
        <v>5</v>
      </c>
      <c r="U227" s="32" t="s">
        <v>435</v>
      </c>
      <c r="V227">
        <v>562</v>
      </c>
      <c r="Y227" s="12" t="s">
        <v>451</v>
      </c>
      <c r="Z227">
        <v>34</v>
      </c>
      <c r="AA227" s="27" t="s">
        <v>64</v>
      </c>
      <c r="AB227">
        <v>13</v>
      </c>
      <c r="AC227">
        <v>14</v>
      </c>
      <c r="AD227">
        <v>14</v>
      </c>
      <c r="AE227">
        <v>13</v>
      </c>
      <c r="AF227">
        <v>4</v>
      </c>
    </row>
    <row r="228" spans="1:33" hidden="1" x14ac:dyDescent="0.25">
      <c r="A228" s="16" t="s">
        <v>1</v>
      </c>
      <c r="B228" s="26" t="s">
        <v>62</v>
      </c>
      <c r="C228" s="26" t="s">
        <v>2249</v>
      </c>
      <c r="D228">
        <v>16.22</v>
      </c>
      <c r="E228">
        <v>10</v>
      </c>
      <c r="F228" t="s">
        <v>63</v>
      </c>
      <c r="G228" s="28">
        <v>2</v>
      </c>
      <c r="H228" s="24" t="s">
        <v>34</v>
      </c>
      <c r="I228">
        <v>3</v>
      </c>
      <c r="J228" s="37" t="str">
        <f>VLOOKUP(AB228, method!$A$1:$B$15, 2, 0)</f>
        <v>中前</v>
      </c>
      <c r="K228">
        <v>5.3</v>
      </c>
      <c r="L228">
        <v>2200</v>
      </c>
      <c r="M228">
        <v>127</v>
      </c>
      <c r="N228">
        <v>2</v>
      </c>
      <c r="O228">
        <v>5</v>
      </c>
      <c r="P228">
        <v>3</v>
      </c>
      <c r="Q228">
        <v>25</v>
      </c>
      <c r="R228" s="30" t="s">
        <v>445</v>
      </c>
      <c r="S228">
        <v>1047</v>
      </c>
      <c r="T228">
        <v>5</v>
      </c>
      <c r="U228" s="32" t="s">
        <v>435</v>
      </c>
      <c r="V228">
        <v>476</v>
      </c>
      <c r="Y228" s="12" t="s">
        <v>591</v>
      </c>
      <c r="Z228">
        <v>32</v>
      </c>
      <c r="AA228" s="27" t="s">
        <v>64</v>
      </c>
      <c r="AB228">
        <v>5</v>
      </c>
      <c r="AC228">
        <v>6</v>
      </c>
      <c r="AD228">
        <v>6</v>
      </c>
      <c r="AE228">
        <v>6</v>
      </c>
      <c r="AF228">
        <v>3</v>
      </c>
      <c r="AG228">
        <v>2</v>
      </c>
    </row>
    <row r="229" spans="1:33" hidden="1" x14ac:dyDescent="0.25">
      <c r="A229" s="16" t="s">
        <v>1</v>
      </c>
      <c r="B229" s="26" t="s">
        <v>62</v>
      </c>
      <c r="C229" s="26" t="s">
        <v>2249</v>
      </c>
      <c r="D229">
        <v>40.57</v>
      </c>
      <c r="E229">
        <v>10</v>
      </c>
      <c r="F229" t="s">
        <v>63</v>
      </c>
      <c r="G229" s="34">
        <v>4</v>
      </c>
      <c r="H229" s="27" t="s">
        <v>398</v>
      </c>
      <c r="I229">
        <v>5</v>
      </c>
      <c r="J229" s="38" t="str">
        <f>VLOOKUP(AB229, method!$A$1:$B$15, 2, 0)</f>
        <v>留後</v>
      </c>
      <c r="K229">
        <v>32</v>
      </c>
      <c r="L229">
        <v>1650</v>
      </c>
      <c r="M229">
        <v>129</v>
      </c>
      <c r="N229">
        <v>1</v>
      </c>
      <c r="O229">
        <v>26</v>
      </c>
      <c r="P229">
        <v>1</v>
      </c>
      <c r="Q229">
        <v>25</v>
      </c>
      <c r="R229" t="s">
        <v>467</v>
      </c>
      <c r="S229">
        <v>1043</v>
      </c>
      <c r="T229">
        <v>5</v>
      </c>
      <c r="U229" s="33" t="s">
        <v>821</v>
      </c>
      <c r="V229">
        <v>376</v>
      </c>
      <c r="Y229">
        <v>6</v>
      </c>
      <c r="Z229">
        <v>34</v>
      </c>
      <c r="AA229" s="27" t="s">
        <v>64</v>
      </c>
      <c r="AB229">
        <v>14</v>
      </c>
      <c r="AC229">
        <v>14</v>
      </c>
      <c r="AD229">
        <v>14</v>
      </c>
      <c r="AE229">
        <v>4</v>
      </c>
    </row>
    <row r="230" spans="1:33" hidden="1" x14ac:dyDescent="0.25">
      <c r="A230" s="16" t="s">
        <v>1</v>
      </c>
      <c r="B230" s="26" t="s">
        <v>62</v>
      </c>
      <c r="C230" s="26" t="s">
        <v>2249</v>
      </c>
      <c r="D230">
        <v>49.45</v>
      </c>
      <c r="E230">
        <v>10</v>
      </c>
      <c r="F230" t="s">
        <v>63</v>
      </c>
      <c r="G230" s="34">
        <v>4</v>
      </c>
      <c r="H230" s="19" t="s">
        <v>63</v>
      </c>
      <c r="I230">
        <v>10</v>
      </c>
      <c r="J230" s="38" t="str">
        <f>VLOOKUP(AB230, method!$A$1:$B$15, 2, 0)</f>
        <v>留後</v>
      </c>
      <c r="K230">
        <v>14</v>
      </c>
      <c r="L230" s="43">
        <v>1800</v>
      </c>
      <c r="M230">
        <v>130</v>
      </c>
      <c r="N230">
        <v>1</v>
      </c>
      <c r="O230">
        <v>1</v>
      </c>
      <c r="P230">
        <v>1</v>
      </c>
      <c r="Q230">
        <v>25</v>
      </c>
      <c r="R230" t="s">
        <v>429</v>
      </c>
      <c r="S230">
        <v>1043</v>
      </c>
      <c r="T230">
        <v>5</v>
      </c>
      <c r="U230" s="32" t="s">
        <v>435</v>
      </c>
      <c r="V230">
        <v>308</v>
      </c>
      <c r="Y230" s="12" t="s">
        <v>521</v>
      </c>
      <c r="Z230">
        <v>35</v>
      </c>
      <c r="AA230" s="27" t="s">
        <v>64</v>
      </c>
      <c r="AB230">
        <v>12</v>
      </c>
      <c r="AC230">
        <v>12</v>
      </c>
      <c r="AD230">
        <v>11</v>
      </c>
      <c r="AE230">
        <v>9</v>
      </c>
      <c r="AF230">
        <v>4</v>
      </c>
    </row>
    <row r="231" spans="1:33" hidden="1" x14ac:dyDescent="0.25">
      <c r="A231" s="16" t="s">
        <v>1</v>
      </c>
      <c r="B231" s="26" t="s">
        <v>62</v>
      </c>
      <c r="C231" s="26" t="s">
        <v>2249</v>
      </c>
      <c r="D231">
        <v>17.55</v>
      </c>
      <c r="E231">
        <v>10</v>
      </c>
      <c r="F231" t="s">
        <v>63</v>
      </c>
      <c r="G231" s="34">
        <v>4</v>
      </c>
      <c r="H231" s="19" t="s">
        <v>63</v>
      </c>
      <c r="I231">
        <v>8</v>
      </c>
      <c r="J231" s="37" t="str">
        <f>VLOOKUP(AB231, method!$A$1:$B$15, 2, 0)</f>
        <v>中前</v>
      </c>
      <c r="K231">
        <v>8.5</v>
      </c>
      <c r="L231">
        <v>2200</v>
      </c>
      <c r="M231">
        <v>129</v>
      </c>
      <c r="N231">
        <v>2</v>
      </c>
      <c r="O231">
        <v>11</v>
      </c>
      <c r="P231">
        <v>12</v>
      </c>
      <c r="Q231">
        <v>24</v>
      </c>
      <c r="R231" s="31" t="s">
        <v>455</v>
      </c>
      <c r="S231">
        <v>1050</v>
      </c>
      <c r="T231">
        <v>5</v>
      </c>
      <c r="U231" s="32" t="s">
        <v>435</v>
      </c>
      <c r="V231">
        <v>250</v>
      </c>
      <c r="Y231" s="12" t="s">
        <v>521</v>
      </c>
      <c r="Z231">
        <v>36</v>
      </c>
      <c r="AA231" s="27" t="s">
        <v>64</v>
      </c>
      <c r="AB231">
        <v>7</v>
      </c>
      <c r="AC231">
        <v>7</v>
      </c>
      <c r="AD231">
        <v>7</v>
      </c>
      <c r="AE231">
        <v>7</v>
      </c>
      <c r="AF231">
        <v>8</v>
      </c>
      <c r="AG231">
        <v>4</v>
      </c>
    </row>
    <row r="232" spans="1:33" hidden="1" x14ac:dyDescent="0.25">
      <c r="A232" s="16" t="s">
        <v>1</v>
      </c>
      <c r="B232" s="26" t="s">
        <v>62</v>
      </c>
      <c r="C232" s="26" t="s">
        <v>2249</v>
      </c>
      <c r="D232">
        <v>50.18</v>
      </c>
      <c r="E232">
        <v>10</v>
      </c>
      <c r="F232" t="s">
        <v>63</v>
      </c>
      <c r="G232">
        <v>9</v>
      </c>
      <c r="H232" s="23" t="s">
        <v>487</v>
      </c>
      <c r="I232">
        <v>8</v>
      </c>
      <c r="J232" s="38" t="str">
        <f>VLOOKUP(AB232, method!$A$1:$B$15, 2, 0)</f>
        <v>留後</v>
      </c>
      <c r="K232">
        <v>32</v>
      </c>
      <c r="L232" s="43">
        <v>1800</v>
      </c>
      <c r="M232">
        <v>128</v>
      </c>
      <c r="N232">
        <v>1</v>
      </c>
      <c r="O232">
        <v>27</v>
      </c>
      <c r="P232">
        <v>11</v>
      </c>
      <c r="Q232">
        <v>24</v>
      </c>
      <c r="R232" s="42" t="s">
        <v>445</v>
      </c>
      <c r="S232">
        <v>1044</v>
      </c>
      <c r="T232">
        <v>5</v>
      </c>
      <c r="U232" s="32" t="s">
        <v>435</v>
      </c>
      <c r="V232">
        <v>212</v>
      </c>
      <c r="Y232" t="s">
        <v>674</v>
      </c>
      <c r="Z232">
        <v>38</v>
      </c>
      <c r="AA232" s="27" t="s">
        <v>64</v>
      </c>
      <c r="AB232">
        <v>11</v>
      </c>
      <c r="AC232">
        <v>11</v>
      </c>
      <c r="AD232">
        <v>11</v>
      </c>
      <c r="AE232">
        <v>11</v>
      </c>
      <c r="AF232">
        <v>9</v>
      </c>
    </row>
    <row r="233" spans="1:33" hidden="1" x14ac:dyDescent="0.25">
      <c r="A233" s="16" t="s">
        <v>1</v>
      </c>
      <c r="B233" s="26" t="s">
        <v>62</v>
      </c>
      <c r="C233" s="26" t="s">
        <v>2249</v>
      </c>
      <c r="D233">
        <v>17.350000000000001</v>
      </c>
      <c r="E233">
        <v>10</v>
      </c>
      <c r="F233" t="s">
        <v>63</v>
      </c>
      <c r="G233">
        <v>6</v>
      </c>
      <c r="H233" s="16" t="s">
        <v>13</v>
      </c>
      <c r="I233">
        <v>1</v>
      </c>
      <c r="J233" s="37" t="str">
        <f>VLOOKUP(AB233, method!$A$1:$B$15, 2, 0)</f>
        <v>中前</v>
      </c>
      <c r="K233">
        <v>7.6</v>
      </c>
      <c r="L233">
        <v>2200</v>
      </c>
      <c r="M233">
        <v>134</v>
      </c>
      <c r="N233">
        <v>2</v>
      </c>
      <c r="O233">
        <v>13</v>
      </c>
      <c r="P233">
        <v>11</v>
      </c>
      <c r="Q233">
        <v>24</v>
      </c>
      <c r="R233" s="31" t="s">
        <v>455</v>
      </c>
      <c r="S233">
        <v>1039</v>
      </c>
      <c r="T233">
        <v>5</v>
      </c>
      <c r="U233" s="32" t="s">
        <v>435</v>
      </c>
      <c r="V233">
        <v>176</v>
      </c>
      <c r="Y233" t="s">
        <v>474</v>
      </c>
      <c r="Z233">
        <v>40</v>
      </c>
      <c r="AA233" s="27" t="s">
        <v>64</v>
      </c>
      <c r="AB233">
        <v>6</v>
      </c>
      <c r="AC233">
        <v>5</v>
      </c>
      <c r="AD233">
        <v>5</v>
      </c>
      <c r="AE233">
        <v>5</v>
      </c>
      <c r="AF233">
        <v>7</v>
      </c>
      <c r="AG233">
        <v>6</v>
      </c>
    </row>
    <row r="234" spans="1:33" hidden="1" x14ac:dyDescent="0.25">
      <c r="A234" s="16" t="s">
        <v>1</v>
      </c>
      <c r="B234" s="26" t="s">
        <v>62</v>
      </c>
      <c r="C234" s="26" t="s">
        <v>2249</v>
      </c>
      <c r="D234">
        <v>41.08</v>
      </c>
      <c r="E234">
        <v>10</v>
      </c>
      <c r="F234" t="s">
        <v>63</v>
      </c>
      <c r="G234">
        <v>10</v>
      </c>
      <c r="H234" s="26" t="s">
        <v>389</v>
      </c>
      <c r="I234">
        <v>3</v>
      </c>
      <c r="J234" s="37" t="str">
        <f>VLOOKUP(AB234, method!$A$1:$B$15, 2, 0)</f>
        <v>中前</v>
      </c>
      <c r="K234">
        <v>70</v>
      </c>
      <c r="L234">
        <v>1650</v>
      </c>
      <c r="M234">
        <v>117</v>
      </c>
      <c r="N234">
        <v>1</v>
      </c>
      <c r="O234">
        <v>30</v>
      </c>
      <c r="P234">
        <v>10</v>
      </c>
      <c r="Q234">
        <v>24</v>
      </c>
      <c r="R234" s="42" t="s">
        <v>445</v>
      </c>
      <c r="S234">
        <v>1051</v>
      </c>
      <c r="T234">
        <v>4</v>
      </c>
      <c r="U234" s="32" t="s">
        <v>435</v>
      </c>
      <c r="V234">
        <v>139</v>
      </c>
      <c r="Y234" t="s">
        <v>699</v>
      </c>
      <c r="Z234">
        <v>42</v>
      </c>
      <c r="AA234" s="27" t="s">
        <v>64</v>
      </c>
      <c r="AB234">
        <v>7</v>
      </c>
      <c r="AC234">
        <v>9</v>
      </c>
      <c r="AD234">
        <v>10</v>
      </c>
      <c r="AE234">
        <v>10</v>
      </c>
    </row>
    <row r="235" spans="1:33" hidden="1" x14ac:dyDescent="0.25">
      <c r="A235" s="16" t="s">
        <v>1</v>
      </c>
      <c r="B235" s="26" t="s">
        <v>62</v>
      </c>
      <c r="C235" s="26" t="s">
        <v>2249</v>
      </c>
      <c r="D235">
        <v>49.04</v>
      </c>
      <c r="E235">
        <v>10</v>
      </c>
      <c r="F235" t="s">
        <v>63</v>
      </c>
      <c r="G235">
        <v>14</v>
      </c>
      <c r="H235" s="25" t="s">
        <v>150</v>
      </c>
      <c r="I235">
        <v>9</v>
      </c>
      <c r="J235" s="38" t="str">
        <f>VLOOKUP(AB235, method!$A$1:$B$15, 2, 0)</f>
        <v>留後</v>
      </c>
      <c r="K235">
        <v>44</v>
      </c>
      <c r="L235" s="43">
        <v>1800</v>
      </c>
      <c r="M235">
        <v>121</v>
      </c>
      <c r="N235">
        <v>1</v>
      </c>
      <c r="O235">
        <v>1</v>
      </c>
      <c r="P235">
        <v>10</v>
      </c>
      <c r="Q235">
        <v>24</v>
      </c>
      <c r="R235" t="s">
        <v>441</v>
      </c>
      <c r="S235">
        <v>1052</v>
      </c>
      <c r="T235">
        <v>4</v>
      </c>
      <c r="U235" s="32" t="s">
        <v>446</v>
      </c>
      <c r="V235">
        <v>70</v>
      </c>
      <c r="Y235" t="s">
        <v>492</v>
      </c>
      <c r="Z235">
        <v>44</v>
      </c>
      <c r="AA235" s="27" t="s">
        <v>64</v>
      </c>
      <c r="AB235">
        <v>11</v>
      </c>
      <c r="AC235">
        <v>11</v>
      </c>
      <c r="AD235">
        <v>11</v>
      </c>
      <c r="AE235">
        <v>10</v>
      </c>
      <c r="AF235">
        <v>14</v>
      </c>
    </row>
    <row r="236" spans="1:33" hidden="1" x14ac:dyDescent="0.25">
      <c r="A236" s="16" t="s">
        <v>1</v>
      </c>
      <c r="B236" s="26" t="s">
        <v>62</v>
      </c>
      <c r="C236" s="26" t="s">
        <v>2249</v>
      </c>
      <c r="D236">
        <v>50.08</v>
      </c>
      <c r="E236">
        <v>10</v>
      </c>
      <c r="F236" t="s">
        <v>63</v>
      </c>
      <c r="G236">
        <v>9</v>
      </c>
      <c r="H236" s="22" t="s">
        <v>471</v>
      </c>
      <c r="I236">
        <v>10</v>
      </c>
      <c r="J236" s="38" t="str">
        <f>VLOOKUP(AB236, method!$A$1:$B$15, 2, 0)</f>
        <v>留後</v>
      </c>
      <c r="K236">
        <v>31</v>
      </c>
      <c r="L236" s="43">
        <v>1800</v>
      </c>
      <c r="M236">
        <v>122</v>
      </c>
      <c r="N236">
        <v>1</v>
      </c>
      <c r="O236">
        <v>4</v>
      </c>
      <c r="P236">
        <v>7</v>
      </c>
      <c r="Q236">
        <v>24</v>
      </c>
      <c r="R236" s="31" t="s">
        <v>450</v>
      </c>
      <c r="S236">
        <v>1052</v>
      </c>
      <c r="T236">
        <v>4</v>
      </c>
      <c r="U236" s="32" t="s">
        <v>435</v>
      </c>
      <c r="V236">
        <v>798</v>
      </c>
      <c r="Y236">
        <v>7</v>
      </c>
      <c r="Z236">
        <v>48</v>
      </c>
      <c r="AA236" s="27" t="s">
        <v>64</v>
      </c>
      <c r="AB236">
        <v>11</v>
      </c>
      <c r="AC236">
        <v>12</v>
      </c>
      <c r="AD236">
        <v>12</v>
      </c>
      <c r="AE236">
        <v>11</v>
      </c>
      <c r="AF236">
        <v>9</v>
      </c>
    </row>
    <row r="237" spans="1:33" hidden="1" x14ac:dyDescent="0.25">
      <c r="A237" s="16" t="s">
        <v>1</v>
      </c>
      <c r="B237" s="26" t="s">
        <v>62</v>
      </c>
      <c r="C237" s="26" t="s">
        <v>2249</v>
      </c>
      <c r="D237">
        <v>19.190000000000001</v>
      </c>
      <c r="E237">
        <v>10</v>
      </c>
      <c r="F237" t="s">
        <v>63</v>
      </c>
      <c r="G237" s="34">
        <v>4</v>
      </c>
      <c r="H237" s="25" t="s">
        <v>150</v>
      </c>
      <c r="I237">
        <v>8</v>
      </c>
      <c r="J237" s="36" t="str">
        <f>VLOOKUP(AB237, method!$A$1:$B$15, 2, 0)</f>
        <v>中後</v>
      </c>
      <c r="K237">
        <v>21</v>
      </c>
      <c r="L237">
        <v>2200</v>
      </c>
      <c r="M237">
        <v>125</v>
      </c>
      <c r="N237">
        <v>2</v>
      </c>
      <c r="O237">
        <v>5</v>
      </c>
      <c r="P237">
        <v>6</v>
      </c>
      <c r="Q237">
        <v>24</v>
      </c>
      <c r="R237" s="31" t="s">
        <v>450</v>
      </c>
      <c r="S237">
        <v>1054</v>
      </c>
      <c r="T237">
        <v>4</v>
      </c>
      <c r="U237" s="33" t="s">
        <v>499</v>
      </c>
      <c r="V237">
        <v>724</v>
      </c>
      <c r="Y237" t="s">
        <v>629</v>
      </c>
      <c r="Z237">
        <v>50</v>
      </c>
      <c r="AA237" s="27" t="s">
        <v>64</v>
      </c>
      <c r="AB237">
        <v>8</v>
      </c>
      <c r="AC237">
        <v>8</v>
      </c>
      <c r="AD237">
        <v>8</v>
      </c>
      <c r="AE237">
        <v>8</v>
      </c>
      <c r="AF237">
        <v>8</v>
      </c>
      <c r="AG237">
        <v>4</v>
      </c>
    </row>
    <row r="238" spans="1:33" hidden="1" x14ac:dyDescent="0.25">
      <c r="A238" s="16" t="s">
        <v>1</v>
      </c>
      <c r="B238" s="26" t="s">
        <v>62</v>
      </c>
      <c r="C238" s="26" t="s">
        <v>2249</v>
      </c>
      <c r="D238">
        <v>6.5</v>
      </c>
      <c r="E238">
        <v>10</v>
      </c>
      <c r="F238" t="s">
        <v>63</v>
      </c>
      <c r="G238">
        <v>10</v>
      </c>
      <c r="H238" s="21" t="s">
        <v>53</v>
      </c>
      <c r="I238">
        <v>5</v>
      </c>
      <c r="J238" s="36" t="str">
        <f>VLOOKUP(AB238, method!$A$1:$B$15, 2, 0)</f>
        <v>中後</v>
      </c>
      <c r="K238">
        <v>25</v>
      </c>
      <c r="L238">
        <v>2000</v>
      </c>
      <c r="M238">
        <v>130</v>
      </c>
      <c r="N238">
        <v>2</v>
      </c>
      <c r="O238">
        <v>28</v>
      </c>
      <c r="P238">
        <v>1</v>
      </c>
      <c r="Q238">
        <v>24</v>
      </c>
      <c r="R238" t="s">
        <v>539</v>
      </c>
      <c r="S238">
        <v>1076</v>
      </c>
      <c r="T238">
        <v>4</v>
      </c>
      <c r="U238" s="32" t="s">
        <v>435</v>
      </c>
      <c r="V238">
        <v>369</v>
      </c>
      <c r="Y238" t="s">
        <v>871</v>
      </c>
      <c r="Z238">
        <v>52</v>
      </c>
      <c r="AA238" s="22" t="s">
        <v>39</v>
      </c>
      <c r="AB238">
        <v>8</v>
      </c>
      <c r="AC238">
        <v>8</v>
      </c>
      <c r="AD238">
        <v>8</v>
      </c>
      <c r="AE238">
        <v>9</v>
      </c>
      <c r="AF238">
        <v>10</v>
      </c>
    </row>
    <row r="239" spans="1:33" hidden="1" x14ac:dyDescent="0.25">
      <c r="A239" s="16" t="s">
        <v>1</v>
      </c>
      <c r="B239" s="26" t="s">
        <v>62</v>
      </c>
      <c r="C239" s="26" t="s">
        <v>2249</v>
      </c>
      <c r="D239">
        <v>49.01</v>
      </c>
      <c r="E239">
        <v>10</v>
      </c>
      <c r="F239" t="s">
        <v>63</v>
      </c>
      <c r="G239">
        <v>9</v>
      </c>
      <c r="H239" s="18" t="s">
        <v>116</v>
      </c>
      <c r="I239">
        <v>10</v>
      </c>
      <c r="J239" s="37" t="str">
        <f>VLOOKUP(AB239, method!$A$1:$B$15, 2, 0)</f>
        <v>中前</v>
      </c>
      <c r="K239">
        <v>49</v>
      </c>
      <c r="L239" s="43">
        <v>1800</v>
      </c>
      <c r="M239">
        <v>129</v>
      </c>
      <c r="N239">
        <v>1</v>
      </c>
      <c r="O239">
        <v>7</v>
      </c>
      <c r="P239">
        <v>1</v>
      </c>
      <c r="Q239">
        <v>24</v>
      </c>
      <c r="R239" t="s">
        <v>506</v>
      </c>
      <c r="S239">
        <v>1067</v>
      </c>
      <c r="T239">
        <v>4</v>
      </c>
      <c r="U239" s="32" t="s">
        <v>435</v>
      </c>
      <c r="V239">
        <v>318</v>
      </c>
      <c r="Y239" t="s">
        <v>442</v>
      </c>
      <c r="Z239">
        <v>54</v>
      </c>
      <c r="AA239" s="22" t="s">
        <v>39</v>
      </c>
      <c r="AB239">
        <v>7</v>
      </c>
      <c r="AC239">
        <v>7</v>
      </c>
      <c r="AD239">
        <v>8</v>
      </c>
      <c r="AE239">
        <v>9</v>
      </c>
      <c r="AF239">
        <v>9</v>
      </c>
    </row>
    <row r="240" spans="1:33" hidden="1" x14ac:dyDescent="0.25">
      <c r="A240" s="16" t="s">
        <v>1</v>
      </c>
      <c r="B240" s="26" t="s">
        <v>62</v>
      </c>
      <c r="C240" s="26" t="s">
        <v>2249</v>
      </c>
      <c r="D240">
        <v>5.84</v>
      </c>
      <c r="E240">
        <v>10</v>
      </c>
      <c r="F240" t="s">
        <v>63</v>
      </c>
      <c r="G240">
        <v>10</v>
      </c>
      <c r="H240" s="25" t="s">
        <v>150</v>
      </c>
      <c r="I240">
        <v>5</v>
      </c>
      <c r="J240" s="37" t="str">
        <f>VLOOKUP(AB240, method!$A$1:$B$15, 2, 0)</f>
        <v>中前</v>
      </c>
      <c r="K240">
        <v>12</v>
      </c>
      <c r="L240">
        <v>2000</v>
      </c>
      <c r="M240">
        <v>134</v>
      </c>
      <c r="N240">
        <v>2</v>
      </c>
      <c r="O240">
        <v>23</v>
      </c>
      <c r="P240">
        <v>12</v>
      </c>
      <c r="Q240">
        <v>23</v>
      </c>
      <c r="R240" t="s">
        <v>429</v>
      </c>
      <c r="S240">
        <v>1058</v>
      </c>
      <c r="T240">
        <v>4</v>
      </c>
      <c r="U240" s="32" t="s">
        <v>435</v>
      </c>
      <c r="V240">
        <v>269</v>
      </c>
      <c r="Y240">
        <v>9</v>
      </c>
      <c r="Z240">
        <v>56</v>
      </c>
      <c r="AA240" s="22" t="s">
        <v>39</v>
      </c>
      <c r="AB240">
        <v>7</v>
      </c>
      <c r="AC240">
        <v>9</v>
      </c>
      <c r="AD240">
        <v>9</v>
      </c>
      <c r="AE240">
        <v>11</v>
      </c>
      <c r="AF240">
        <v>10</v>
      </c>
    </row>
    <row r="241" spans="1:33" hidden="1" x14ac:dyDescent="0.25">
      <c r="A241" s="16" t="s">
        <v>1</v>
      </c>
      <c r="B241" s="26" t="s">
        <v>62</v>
      </c>
      <c r="C241" s="26" t="s">
        <v>2249</v>
      </c>
      <c r="D241">
        <v>16.62</v>
      </c>
      <c r="E241">
        <v>10</v>
      </c>
      <c r="F241" t="s">
        <v>63</v>
      </c>
      <c r="G241" s="28">
        <v>3</v>
      </c>
      <c r="H241" s="25" t="s">
        <v>150</v>
      </c>
      <c r="I241">
        <v>5</v>
      </c>
      <c r="J241" s="37" t="str">
        <f>VLOOKUP(AB241, method!$A$1:$B$15, 2, 0)</f>
        <v>中前</v>
      </c>
      <c r="K241">
        <v>31</v>
      </c>
      <c r="L241">
        <v>2200</v>
      </c>
      <c r="M241">
        <v>132</v>
      </c>
      <c r="N241">
        <v>2</v>
      </c>
      <c r="O241">
        <v>29</v>
      </c>
      <c r="P241">
        <v>11</v>
      </c>
      <c r="Q241">
        <v>23</v>
      </c>
      <c r="R241" s="30" t="s">
        <v>445</v>
      </c>
      <c r="S241">
        <v>1054</v>
      </c>
      <c r="T241">
        <v>4</v>
      </c>
      <c r="U241" s="32" t="s">
        <v>435</v>
      </c>
      <c r="V241">
        <v>207</v>
      </c>
      <c r="Y241" t="s">
        <v>519</v>
      </c>
      <c r="Z241">
        <v>57</v>
      </c>
      <c r="AA241" s="22" t="s">
        <v>39</v>
      </c>
      <c r="AB241">
        <v>7</v>
      </c>
      <c r="AC241">
        <v>6</v>
      </c>
      <c r="AD241">
        <v>6</v>
      </c>
      <c r="AE241">
        <v>7</v>
      </c>
      <c r="AF241">
        <v>9</v>
      </c>
      <c r="AG241">
        <v>3</v>
      </c>
    </row>
    <row r="242" spans="1:33" hidden="1" x14ac:dyDescent="0.25">
      <c r="A242" s="16" t="s">
        <v>1</v>
      </c>
      <c r="B242" s="26" t="s">
        <v>62</v>
      </c>
      <c r="C242" s="26" t="s">
        <v>2249</v>
      </c>
      <c r="D242">
        <v>4.51</v>
      </c>
      <c r="E242">
        <v>10</v>
      </c>
      <c r="F242" t="s">
        <v>63</v>
      </c>
      <c r="G242">
        <v>13</v>
      </c>
      <c r="H242" s="21" t="s">
        <v>53</v>
      </c>
      <c r="I242">
        <v>9</v>
      </c>
      <c r="J242" s="38" t="str">
        <f>VLOOKUP(AB242, method!$A$1:$B$15, 2, 0)</f>
        <v>留後</v>
      </c>
      <c r="K242">
        <v>32</v>
      </c>
      <c r="L242">
        <v>2000</v>
      </c>
      <c r="M242">
        <v>134</v>
      </c>
      <c r="N242">
        <v>2</v>
      </c>
      <c r="O242">
        <v>11</v>
      </c>
      <c r="P242">
        <v>11</v>
      </c>
      <c r="Q242">
        <v>23</v>
      </c>
      <c r="R242" t="s">
        <v>539</v>
      </c>
      <c r="S242">
        <v>1050</v>
      </c>
      <c r="T242">
        <v>4</v>
      </c>
      <c r="U242" s="32" t="s">
        <v>435</v>
      </c>
      <c r="V242">
        <v>160</v>
      </c>
      <c r="Y242">
        <v>16</v>
      </c>
      <c r="Z242">
        <v>59</v>
      </c>
      <c r="AA242" s="22" t="s">
        <v>39</v>
      </c>
      <c r="AB242">
        <v>11</v>
      </c>
      <c r="AC242">
        <v>11</v>
      </c>
      <c r="AD242">
        <v>13</v>
      </c>
      <c r="AE242">
        <v>13</v>
      </c>
      <c r="AF242">
        <v>13</v>
      </c>
    </row>
    <row r="243" spans="1:33" hidden="1" x14ac:dyDescent="0.25">
      <c r="A243" s="16" t="s">
        <v>1</v>
      </c>
      <c r="B243" s="26" t="s">
        <v>62</v>
      </c>
      <c r="C243" s="26" t="s">
        <v>2249</v>
      </c>
      <c r="D243">
        <v>18.010000000000002</v>
      </c>
      <c r="E243">
        <v>10</v>
      </c>
      <c r="F243" t="s">
        <v>63</v>
      </c>
      <c r="G243">
        <v>8</v>
      </c>
      <c r="H243" s="25" t="s">
        <v>150</v>
      </c>
      <c r="I243">
        <v>6</v>
      </c>
      <c r="J243" s="37" t="str">
        <f>VLOOKUP(AB243, method!$A$1:$B$15, 2, 0)</f>
        <v>中前</v>
      </c>
      <c r="K243">
        <v>13</v>
      </c>
      <c r="L243">
        <v>2200</v>
      </c>
      <c r="M243">
        <v>116</v>
      </c>
      <c r="N243">
        <v>2</v>
      </c>
      <c r="O243">
        <v>29</v>
      </c>
      <c r="P243">
        <v>10</v>
      </c>
      <c r="Q243">
        <v>23</v>
      </c>
      <c r="R243" s="31" t="s">
        <v>461</v>
      </c>
      <c r="S243">
        <v>1051</v>
      </c>
      <c r="T243">
        <v>3</v>
      </c>
      <c r="U243" s="32" t="s">
        <v>435</v>
      </c>
      <c r="V243">
        <v>120</v>
      </c>
      <c r="Y243">
        <v>6</v>
      </c>
      <c r="Z243">
        <v>60</v>
      </c>
      <c r="AA243" s="22" t="s">
        <v>39</v>
      </c>
      <c r="AB243">
        <v>5</v>
      </c>
      <c r="AC243">
        <v>5</v>
      </c>
      <c r="AD243">
        <v>5</v>
      </c>
      <c r="AE243">
        <v>6</v>
      </c>
      <c r="AF243">
        <v>5</v>
      </c>
      <c r="AG243">
        <v>8</v>
      </c>
    </row>
    <row r="244" spans="1:33" hidden="1" x14ac:dyDescent="0.25">
      <c r="A244" s="16" t="s">
        <v>1</v>
      </c>
      <c r="B244" s="26" t="s">
        <v>62</v>
      </c>
      <c r="C244" s="26" t="s">
        <v>2249</v>
      </c>
      <c r="D244">
        <v>36.64</v>
      </c>
      <c r="E244">
        <v>10</v>
      </c>
      <c r="F244" t="s">
        <v>63</v>
      </c>
      <c r="G244">
        <v>14</v>
      </c>
      <c r="H244" s="21" t="s">
        <v>53</v>
      </c>
      <c r="I244">
        <v>6</v>
      </c>
      <c r="J244" s="36" t="str">
        <f>VLOOKUP(AB244, method!$A$1:$B$15, 2, 0)</f>
        <v>中後</v>
      </c>
      <c r="K244">
        <v>27</v>
      </c>
      <c r="L244">
        <v>1600</v>
      </c>
      <c r="M244">
        <v>135</v>
      </c>
      <c r="N244">
        <v>1</v>
      </c>
      <c r="O244">
        <v>1</v>
      </c>
      <c r="P244">
        <v>10</v>
      </c>
      <c r="Q244">
        <v>23</v>
      </c>
      <c r="R244" t="s">
        <v>441</v>
      </c>
      <c r="S244">
        <v>1040</v>
      </c>
      <c r="T244">
        <v>4</v>
      </c>
      <c r="U244" s="32" t="s">
        <v>435</v>
      </c>
      <c r="V244">
        <v>61</v>
      </c>
      <c r="Y244" t="s">
        <v>837</v>
      </c>
      <c r="Z244">
        <v>60</v>
      </c>
      <c r="AA244" s="22" t="s">
        <v>39</v>
      </c>
      <c r="AB244">
        <v>9</v>
      </c>
      <c r="AC244">
        <v>11</v>
      </c>
      <c r="AD244">
        <v>13</v>
      </c>
      <c r="AE244">
        <v>14</v>
      </c>
    </row>
    <row r="245" spans="1:33" x14ac:dyDescent="0.25">
      <c r="A245" s="17" t="s">
        <v>68</v>
      </c>
      <c r="B245" s="27" t="s">
        <v>69</v>
      </c>
      <c r="C245" s="27" t="s">
        <v>2250</v>
      </c>
      <c r="D245">
        <v>41.11</v>
      </c>
      <c r="E245">
        <v>7</v>
      </c>
      <c r="F245" t="s">
        <v>13</v>
      </c>
      <c r="G245" s="28">
        <v>2</v>
      </c>
      <c r="H245" s="16" t="s">
        <v>13</v>
      </c>
      <c r="I245">
        <v>7</v>
      </c>
      <c r="J245" s="36" t="str">
        <f>VLOOKUP(AB245, method!$A$1:$B$15, 2, 0)</f>
        <v>中後</v>
      </c>
      <c r="K245">
        <v>5.5</v>
      </c>
      <c r="L245" s="43">
        <v>1650</v>
      </c>
      <c r="M245">
        <v>135</v>
      </c>
      <c r="N245">
        <v>1</v>
      </c>
      <c r="O245">
        <v>10</v>
      </c>
      <c r="P245">
        <v>9</v>
      </c>
      <c r="Q245">
        <v>25</v>
      </c>
      <c r="R245" s="31" t="s">
        <v>450</v>
      </c>
      <c r="S245">
        <v>1130</v>
      </c>
      <c r="T245">
        <v>4</v>
      </c>
      <c r="U245" s="32" t="s">
        <v>435</v>
      </c>
      <c r="V245">
        <v>16</v>
      </c>
      <c r="Y245" s="12" t="s">
        <v>451</v>
      </c>
      <c r="Z245">
        <v>60</v>
      </c>
      <c r="AA245" s="18" t="s">
        <v>20</v>
      </c>
      <c r="AB245">
        <v>9</v>
      </c>
      <c r="AC245">
        <v>8</v>
      </c>
      <c r="AD245">
        <v>7</v>
      </c>
      <c r="AE245">
        <v>2</v>
      </c>
    </row>
    <row r="246" spans="1:33" x14ac:dyDescent="0.25">
      <c r="A246" s="17" t="s">
        <v>68</v>
      </c>
      <c r="B246" s="27" t="s">
        <v>69</v>
      </c>
      <c r="C246" s="27" t="s">
        <v>2250</v>
      </c>
      <c r="D246">
        <v>39.26</v>
      </c>
      <c r="E246">
        <v>7</v>
      </c>
      <c r="F246" t="s">
        <v>13</v>
      </c>
      <c r="G246" s="34">
        <v>4</v>
      </c>
      <c r="H246" s="17" t="s">
        <v>121</v>
      </c>
      <c r="I246">
        <v>4</v>
      </c>
      <c r="J246" s="35" t="str">
        <f>VLOOKUP(AB246, method!$A$1:$B$15, 2, 0)</f>
        <v>放頭</v>
      </c>
      <c r="K246">
        <v>7.5</v>
      </c>
      <c r="L246" s="43">
        <v>1650</v>
      </c>
      <c r="M246">
        <v>117</v>
      </c>
      <c r="N246">
        <v>1</v>
      </c>
      <c r="O246">
        <v>7</v>
      </c>
      <c r="P246">
        <v>5</v>
      </c>
      <c r="Q246">
        <v>25</v>
      </c>
      <c r="R246" s="31" t="s">
        <v>450</v>
      </c>
      <c r="S246">
        <v>1128</v>
      </c>
      <c r="T246">
        <v>3</v>
      </c>
      <c r="U246" s="32" t="s">
        <v>435</v>
      </c>
      <c r="V246">
        <v>657</v>
      </c>
      <c r="Y246" s="12" t="s">
        <v>451</v>
      </c>
      <c r="Z246">
        <v>62</v>
      </c>
      <c r="AA246" s="18" t="s">
        <v>20</v>
      </c>
      <c r="AB246">
        <v>3</v>
      </c>
      <c r="AC246">
        <v>3</v>
      </c>
      <c r="AD246">
        <v>3</v>
      </c>
      <c r="AE246">
        <v>4</v>
      </c>
    </row>
    <row r="247" spans="1:33" x14ac:dyDescent="0.25">
      <c r="A247" s="17" t="s">
        <v>68</v>
      </c>
      <c r="B247" s="27" t="s">
        <v>69</v>
      </c>
      <c r="C247" s="27" t="s">
        <v>2250</v>
      </c>
      <c r="D247">
        <v>39.549999999999997</v>
      </c>
      <c r="E247">
        <v>7</v>
      </c>
      <c r="F247" t="s">
        <v>13</v>
      </c>
      <c r="G247" s="28">
        <v>2</v>
      </c>
      <c r="H247" s="21" t="s">
        <v>53</v>
      </c>
      <c r="I247">
        <v>1</v>
      </c>
      <c r="J247" s="37" t="str">
        <f>VLOOKUP(AB247, method!$A$1:$B$15, 2, 0)</f>
        <v>中前</v>
      </c>
      <c r="K247">
        <v>4.7</v>
      </c>
      <c r="L247" s="43">
        <v>1650</v>
      </c>
      <c r="M247">
        <v>135</v>
      </c>
      <c r="N247">
        <v>1</v>
      </c>
      <c r="O247">
        <v>9</v>
      </c>
      <c r="P247">
        <v>4</v>
      </c>
      <c r="Q247">
        <v>25</v>
      </c>
      <c r="R247" s="31" t="s">
        <v>450</v>
      </c>
      <c r="S247">
        <v>1131</v>
      </c>
      <c r="T247">
        <v>4</v>
      </c>
      <c r="U247" s="32" t="s">
        <v>446</v>
      </c>
      <c r="V247">
        <v>578</v>
      </c>
      <c r="Y247" s="12" t="s">
        <v>883</v>
      </c>
      <c r="Z247">
        <v>60</v>
      </c>
      <c r="AA247" s="18" t="s">
        <v>20</v>
      </c>
      <c r="AB247">
        <v>5</v>
      </c>
      <c r="AC247">
        <v>4</v>
      </c>
      <c r="AD247">
        <v>4</v>
      </c>
      <c r="AE247">
        <v>2</v>
      </c>
    </row>
    <row r="248" spans="1:33" x14ac:dyDescent="0.25">
      <c r="A248" s="17" t="s">
        <v>68</v>
      </c>
      <c r="B248" s="27" t="s">
        <v>69</v>
      </c>
      <c r="C248" s="27" t="s">
        <v>2250</v>
      </c>
      <c r="D248">
        <v>39.25</v>
      </c>
      <c r="E248">
        <v>7</v>
      </c>
      <c r="F248" t="s">
        <v>13</v>
      </c>
      <c r="G248">
        <v>6</v>
      </c>
      <c r="H248" s="19" t="s">
        <v>63</v>
      </c>
      <c r="I248">
        <v>8</v>
      </c>
      <c r="J248" s="36" t="str">
        <f>VLOOKUP(AB248, method!$A$1:$B$15, 2, 0)</f>
        <v>中後</v>
      </c>
      <c r="K248">
        <v>7.3</v>
      </c>
      <c r="L248" s="43">
        <v>1650</v>
      </c>
      <c r="M248">
        <v>119</v>
      </c>
      <c r="N248">
        <v>1</v>
      </c>
      <c r="O248">
        <v>19</v>
      </c>
      <c r="P248">
        <v>3</v>
      </c>
      <c r="Q248">
        <v>25</v>
      </c>
      <c r="R248" s="31" t="s">
        <v>455</v>
      </c>
      <c r="S248">
        <v>1132</v>
      </c>
      <c r="T248">
        <v>3</v>
      </c>
      <c r="U248" s="32" t="s">
        <v>446</v>
      </c>
      <c r="V248">
        <v>521</v>
      </c>
      <c r="Y248" t="s">
        <v>474</v>
      </c>
      <c r="Z248">
        <v>62</v>
      </c>
      <c r="AA248" s="18" t="s">
        <v>20</v>
      </c>
      <c r="AB248">
        <v>8</v>
      </c>
      <c r="AC248">
        <v>8</v>
      </c>
      <c r="AD248">
        <v>8</v>
      </c>
      <c r="AE248">
        <v>6</v>
      </c>
    </row>
    <row r="249" spans="1:33" x14ac:dyDescent="0.25">
      <c r="A249" s="17" t="s">
        <v>68</v>
      </c>
      <c r="B249" s="27" t="s">
        <v>69</v>
      </c>
      <c r="C249" s="27" t="s">
        <v>2250</v>
      </c>
      <c r="D249">
        <v>39.97</v>
      </c>
      <c r="E249">
        <v>7</v>
      </c>
      <c r="F249" t="s">
        <v>13</v>
      </c>
      <c r="G249" s="34">
        <v>4</v>
      </c>
      <c r="H249" s="18" t="s">
        <v>116</v>
      </c>
      <c r="I249">
        <v>8</v>
      </c>
      <c r="J249" s="36" t="str">
        <f>VLOOKUP(AB249, method!$A$1:$B$15, 2, 0)</f>
        <v>中後</v>
      </c>
      <c r="K249">
        <v>9.1999999999999993</v>
      </c>
      <c r="L249" s="43">
        <v>1650</v>
      </c>
      <c r="M249">
        <v>119</v>
      </c>
      <c r="N249">
        <v>1</v>
      </c>
      <c r="O249">
        <v>19</v>
      </c>
      <c r="P249">
        <v>2</v>
      </c>
      <c r="Q249">
        <v>25</v>
      </c>
      <c r="R249" s="31" t="s">
        <v>455</v>
      </c>
      <c r="S249">
        <v>1133</v>
      </c>
      <c r="T249">
        <v>3</v>
      </c>
      <c r="U249" s="32" t="s">
        <v>435</v>
      </c>
      <c r="V249">
        <v>446</v>
      </c>
      <c r="Y249" s="12" t="s">
        <v>451</v>
      </c>
      <c r="Z249">
        <v>62</v>
      </c>
      <c r="AA249" s="18" t="s">
        <v>20</v>
      </c>
      <c r="AB249">
        <v>9</v>
      </c>
      <c r="AC249">
        <v>9</v>
      </c>
      <c r="AD249">
        <v>5</v>
      </c>
      <c r="AE249">
        <v>4</v>
      </c>
    </row>
    <row r="250" spans="1:33" x14ac:dyDescent="0.25">
      <c r="A250" s="17" t="s">
        <v>68</v>
      </c>
      <c r="B250" s="27" t="s">
        <v>69</v>
      </c>
      <c r="C250" s="27" t="s">
        <v>2250</v>
      </c>
      <c r="D250">
        <v>40.51</v>
      </c>
      <c r="E250">
        <v>7</v>
      </c>
      <c r="F250" t="s">
        <v>13</v>
      </c>
      <c r="G250">
        <v>6</v>
      </c>
      <c r="H250" s="24" t="s">
        <v>38</v>
      </c>
      <c r="I250">
        <v>2</v>
      </c>
      <c r="J250" s="37" t="str">
        <f>VLOOKUP(AB250, method!$A$1:$B$15, 2, 0)</f>
        <v>中前</v>
      </c>
      <c r="K250">
        <v>4.8</v>
      </c>
      <c r="L250" s="43">
        <v>1650</v>
      </c>
      <c r="M250">
        <v>120</v>
      </c>
      <c r="N250">
        <v>1</v>
      </c>
      <c r="O250">
        <v>5</v>
      </c>
      <c r="P250">
        <v>2</v>
      </c>
      <c r="Q250">
        <v>25</v>
      </c>
      <c r="R250" s="31" t="s">
        <v>450</v>
      </c>
      <c r="S250">
        <v>1142</v>
      </c>
      <c r="T250">
        <v>3</v>
      </c>
      <c r="U250" s="32" t="s">
        <v>435</v>
      </c>
      <c r="V250">
        <v>405</v>
      </c>
      <c r="Y250">
        <v>3</v>
      </c>
      <c r="Z250">
        <v>63</v>
      </c>
      <c r="AA250" s="18" t="s">
        <v>20</v>
      </c>
      <c r="AB250">
        <v>5</v>
      </c>
      <c r="AC250">
        <v>5</v>
      </c>
      <c r="AD250">
        <v>6</v>
      </c>
      <c r="AE250">
        <v>6</v>
      </c>
    </row>
    <row r="251" spans="1:33" hidden="1" x14ac:dyDescent="0.25">
      <c r="A251" s="17" t="s">
        <v>68</v>
      </c>
      <c r="B251" s="27" t="s">
        <v>69</v>
      </c>
      <c r="C251" s="27" t="s">
        <v>2250</v>
      </c>
      <c r="D251">
        <v>49.69</v>
      </c>
      <c r="E251">
        <v>7</v>
      </c>
      <c r="F251" t="s">
        <v>13</v>
      </c>
      <c r="G251" s="28">
        <v>3</v>
      </c>
      <c r="H251" s="20" t="s">
        <v>58</v>
      </c>
      <c r="I251">
        <v>11</v>
      </c>
      <c r="J251" s="36" t="str">
        <f>VLOOKUP(AB251, method!$A$1:$B$15, 2, 0)</f>
        <v>中後</v>
      </c>
      <c r="K251">
        <v>9.8000000000000007</v>
      </c>
      <c r="L251">
        <v>1800</v>
      </c>
      <c r="M251">
        <v>118</v>
      </c>
      <c r="N251">
        <v>1</v>
      </c>
      <c r="O251">
        <v>8</v>
      </c>
      <c r="P251">
        <v>1</v>
      </c>
      <c r="Q251">
        <v>25</v>
      </c>
      <c r="R251" s="31" t="s">
        <v>450</v>
      </c>
      <c r="S251">
        <v>1133</v>
      </c>
      <c r="T251">
        <v>3</v>
      </c>
      <c r="U251" s="32" t="s">
        <v>435</v>
      </c>
      <c r="V251">
        <v>336</v>
      </c>
      <c r="Y251" s="12" t="s">
        <v>480</v>
      </c>
      <c r="Z251">
        <v>62</v>
      </c>
      <c r="AA251" s="18" t="s">
        <v>20</v>
      </c>
      <c r="AB251">
        <v>10</v>
      </c>
      <c r="AC251">
        <v>9</v>
      </c>
      <c r="AD251">
        <v>10</v>
      </c>
      <c r="AE251">
        <v>9</v>
      </c>
      <c r="AF251">
        <v>3</v>
      </c>
    </row>
    <row r="252" spans="1:33" hidden="1" x14ac:dyDescent="0.25">
      <c r="A252" s="17" t="s">
        <v>68</v>
      </c>
      <c r="B252" s="27" t="s">
        <v>69</v>
      </c>
      <c r="C252" s="27" t="s">
        <v>2250</v>
      </c>
      <c r="D252">
        <v>49.77</v>
      </c>
      <c r="E252">
        <v>7</v>
      </c>
      <c r="F252" t="s">
        <v>13</v>
      </c>
      <c r="G252">
        <v>9</v>
      </c>
      <c r="H252" s="24" t="s">
        <v>38</v>
      </c>
      <c r="I252">
        <v>9</v>
      </c>
      <c r="J252" s="35" t="str">
        <f>VLOOKUP(AB252, method!$A$1:$B$15, 2, 0)</f>
        <v>放頭</v>
      </c>
      <c r="K252">
        <v>4.7</v>
      </c>
      <c r="L252">
        <v>1800</v>
      </c>
      <c r="M252">
        <v>120</v>
      </c>
      <c r="N252">
        <v>1</v>
      </c>
      <c r="O252">
        <v>6</v>
      </c>
      <c r="P252">
        <v>11</v>
      </c>
      <c r="Q252">
        <v>24</v>
      </c>
      <c r="R252" s="31" t="s">
        <v>450</v>
      </c>
      <c r="S252">
        <v>1123</v>
      </c>
      <c r="T252">
        <v>3</v>
      </c>
      <c r="U252" s="32" t="s">
        <v>435</v>
      </c>
      <c r="V252">
        <v>163</v>
      </c>
      <c r="Y252" t="s">
        <v>436</v>
      </c>
      <c r="Z252">
        <v>64</v>
      </c>
      <c r="AA252" s="18" t="s">
        <v>20</v>
      </c>
      <c r="AB252">
        <v>3</v>
      </c>
      <c r="AC252">
        <v>1</v>
      </c>
      <c r="AD252">
        <v>1</v>
      </c>
      <c r="AE252">
        <v>1</v>
      </c>
      <c r="AF252">
        <v>9</v>
      </c>
    </row>
    <row r="253" spans="1:33" hidden="1" x14ac:dyDescent="0.25">
      <c r="A253" s="17" t="s">
        <v>68</v>
      </c>
      <c r="B253" s="27" t="s">
        <v>69</v>
      </c>
      <c r="C253" s="27" t="s">
        <v>2250</v>
      </c>
      <c r="D253">
        <v>35.46</v>
      </c>
      <c r="E253">
        <v>7</v>
      </c>
      <c r="F253" t="s">
        <v>13</v>
      </c>
      <c r="G253">
        <v>10</v>
      </c>
      <c r="H253" s="25" t="s">
        <v>49</v>
      </c>
      <c r="I253">
        <v>12</v>
      </c>
      <c r="J253" s="38" t="str">
        <f>VLOOKUP(AB253, method!$A$1:$B$15, 2, 0)</f>
        <v>留後</v>
      </c>
      <c r="K253">
        <v>10</v>
      </c>
      <c r="L253">
        <v>1600</v>
      </c>
      <c r="M253">
        <v>126</v>
      </c>
      <c r="N253">
        <v>1</v>
      </c>
      <c r="O253">
        <v>1</v>
      </c>
      <c r="P253">
        <v>7</v>
      </c>
      <c r="Q253">
        <v>24</v>
      </c>
      <c r="R253" t="s">
        <v>518</v>
      </c>
      <c r="S253">
        <v>1145</v>
      </c>
      <c r="T253">
        <v>3</v>
      </c>
      <c r="U253" s="32" t="s">
        <v>435</v>
      </c>
      <c r="V253">
        <v>792</v>
      </c>
      <c r="Y253">
        <v>3</v>
      </c>
      <c r="Z253">
        <v>67</v>
      </c>
      <c r="AA253" s="18" t="s">
        <v>20</v>
      </c>
      <c r="AB253">
        <v>14</v>
      </c>
      <c r="AC253">
        <v>14</v>
      </c>
      <c r="AD253">
        <v>11</v>
      </c>
      <c r="AE253">
        <v>10</v>
      </c>
    </row>
    <row r="254" spans="1:33" hidden="1" x14ac:dyDescent="0.25">
      <c r="A254" s="17" t="s">
        <v>68</v>
      </c>
      <c r="B254" s="27" t="s">
        <v>69</v>
      </c>
      <c r="C254" s="27" t="s">
        <v>2250</v>
      </c>
      <c r="D254">
        <v>49.78</v>
      </c>
      <c r="E254">
        <v>7</v>
      </c>
      <c r="F254" t="s">
        <v>13</v>
      </c>
      <c r="G254" s="34">
        <v>4</v>
      </c>
      <c r="H254" s="19" t="s">
        <v>63</v>
      </c>
      <c r="I254">
        <v>7</v>
      </c>
      <c r="J254" s="36" t="str">
        <f>VLOOKUP(AB254, method!$A$1:$B$15, 2, 0)</f>
        <v>中後</v>
      </c>
      <c r="K254">
        <v>6.2</v>
      </c>
      <c r="L254">
        <v>1800</v>
      </c>
      <c r="M254">
        <v>125</v>
      </c>
      <c r="N254">
        <v>1</v>
      </c>
      <c r="O254">
        <v>15</v>
      </c>
      <c r="P254">
        <v>5</v>
      </c>
      <c r="Q254">
        <v>24</v>
      </c>
      <c r="R254" s="31" t="s">
        <v>461</v>
      </c>
      <c r="S254">
        <v>1138</v>
      </c>
      <c r="T254">
        <v>3</v>
      </c>
      <c r="U254" s="32" t="s">
        <v>435</v>
      </c>
      <c r="V254">
        <v>668</v>
      </c>
      <c r="Y254" t="s">
        <v>541</v>
      </c>
      <c r="Z254">
        <v>69</v>
      </c>
      <c r="AA254" s="18" t="s">
        <v>20</v>
      </c>
      <c r="AB254">
        <v>9</v>
      </c>
      <c r="AC254">
        <v>7</v>
      </c>
      <c r="AD254">
        <v>6</v>
      </c>
      <c r="AE254">
        <v>7</v>
      </c>
      <c r="AF254">
        <v>4</v>
      </c>
    </row>
    <row r="255" spans="1:33" hidden="1" x14ac:dyDescent="0.25">
      <c r="A255" s="17" t="s">
        <v>68</v>
      </c>
      <c r="B255" s="27" t="s">
        <v>69</v>
      </c>
      <c r="C255" s="27" t="s">
        <v>2250</v>
      </c>
      <c r="D255">
        <v>41.39</v>
      </c>
      <c r="E255">
        <v>7</v>
      </c>
      <c r="F255" t="s">
        <v>13</v>
      </c>
      <c r="G255">
        <v>7</v>
      </c>
      <c r="H255" s="16" t="s">
        <v>13</v>
      </c>
      <c r="I255">
        <v>2</v>
      </c>
      <c r="J255" s="36" t="str">
        <f>VLOOKUP(AB255, method!$A$1:$B$15, 2, 0)</f>
        <v>中後</v>
      </c>
      <c r="K255">
        <v>5</v>
      </c>
      <c r="L255" s="43">
        <v>1650</v>
      </c>
      <c r="M255">
        <v>129</v>
      </c>
      <c r="N255">
        <v>1</v>
      </c>
      <c r="O255">
        <v>17</v>
      </c>
      <c r="P255">
        <v>4</v>
      </c>
      <c r="Q255">
        <v>24</v>
      </c>
      <c r="R255" s="31" t="s">
        <v>461</v>
      </c>
      <c r="S255">
        <v>1124</v>
      </c>
      <c r="T255">
        <v>3</v>
      </c>
      <c r="U255" s="32" t="s">
        <v>435</v>
      </c>
      <c r="V255">
        <v>597</v>
      </c>
      <c r="Y255" t="s">
        <v>541</v>
      </c>
      <c r="Z255">
        <v>71</v>
      </c>
      <c r="AA255" s="18" t="s">
        <v>20</v>
      </c>
      <c r="AB255">
        <v>9</v>
      </c>
      <c r="AC255">
        <v>8</v>
      </c>
      <c r="AD255">
        <v>8</v>
      </c>
      <c r="AE255">
        <v>7</v>
      </c>
    </row>
    <row r="256" spans="1:33" hidden="1" x14ac:dyDescent="0.25">
      <c r="A256" s="17" t="s">
        <v>68</v>
      </c>
      <c r="B256" s="27" t="s">
        <v>69</v>
      </c>
      <c r="C256" s="27" t="s">
        <v>2250</v>
      </c>
      <c r="D256">
        <v>40.46</v>
      </c>
      <c r="E256">
        <v>7</v>
      </c>
      <c r="F256" t="s">
        <v>13</v>
      </c>
      <c r="G256" s="28">
        <v>3</v>
      </c>
      <c r="H256" s="20" t="s">
        <v>19</v>
      </c>
      <c r="I256">
        <v>9</v>
      </c>
      <c r="J256" s="36" t="str">
        <f>VLOOKUP(AB256, method!$A$1:$B$15, 2, 0)</f>
        <v>中後</v>
      </c>
      <c r="K256">
        <v>5.5</v>
      </c>
      <c r="L256" s="43">
        <v>1650</v>
      </c>
      <c r="M256">
        <v>128</v>
      </c>
      <c r="N256">
        <v>1</v>
      </c>
      <c r="O256">
        <v>27</v>
      </c>
      <c r="P256">
        <v>3</v>
      </c>
      <c r="Q256">
        <v>24</v>
      </c>
      <c r="R256" s="31" t="s">
        <v>450</v>
      </c>
      <c r="S256">
        <v>1124</v>
      </c>
      <c r="T256">
        <v>3</v>
      </c>
      <c r="U256" s="32" t="s">
        <v>435</v>
      </c>
      <c r="V256">
        <v>539</v>
      </c>
      <c r="Y256" t="s">
        <v>600</v>
      </c>
      <c r="Z256">
        <v>72</v>
      </c>
      <c r="AA256" s="18" t="s">
        <v>20</v>
      </c>
      <c r="AB256">
        <v>10</v>
      </c>
      <c r="AC256">
        <v>10</v>
      </c>
      <c r="AD256">
        <v>11</v>
      </c>
      <c r="AE256">
        <v>3</v>
      </c>
    </row>
    <row r="257" spans="1:32" hidden="1" x14ac:dyDescent="0.25">
      <c r="A257" s="17" t="s">
        <v>68</v>
      </c>
      <c r="B257" s="27" t="s">
        <v>69</v>
      </c>
      <c r="C257" s="27" t="s">
        <v>2250</v>
      </c>
      <c r="D257">
        <v>41.44</v>
      </c>
      <c r="E257">
        <v>7</v>
      </c>
      <c r="F257" t="s">
        <v>13</v>
      </c>
      <c r="G257">
        <v>7</v>
      </c>
      <c r="H257" s="20" t="s">
        <v>19</v>
      </c>
      <c r="I257">
        <v>6</v>
      </c>
      <c r="J257" s="37" t="str">
        <f>VLOOKUP(AB257, method!$A$1:$B$15, 2, 0)</f>
        <v>中前</v>
      </c>
      <c r="K257">
        <v>4.9000000000000004</v>
      </c>
      <c r="L257" s="43">
        <v>1650</v>
      </c>
      <c r="M257">
        <v>130</v>
      </c>
      <c r="N257">
        <v>1</v>
      </c>
      <c r="O257">
        <v>6</v>
      </c>
      <c r="P257">
        <v>3</v>
      </c>
      <c r="Q257">
        <v>24</v>
      </c>
      <c r="R257" s="31" t="s">
        <v>455</v>
      </c>
      <c r="S257">
        <v>1149</v>
      </c>
      <c r="T257">
        <v>3</v>
      </c>
      <c r="U257" s="32" t="s">
        <v>435</v>
      </c>
      <c r="V257">
        <v>479</v>
      </c>
      <c r="Y257" s="12">
        <v>2</v>
      </c>
      <c r="Z257">
        <v>73</v>
      </c>
      <c r="AA257" s="18" t="s">
        <v>20</v>
      </c>
      <c r="AB257">
        <v>7</v>
      </c>
      <c r="AC257">
        <v>7</v>
      </c>
      <c r="AD257">
        <v>8</v>
      </c>
      <c r="AE257">
        <v>7</v>
      </c>
    </row>
    <row r="258" spans="1:32" hidden="1" x14ac:dyDescent="0.25">
      <c r="A258" s="17" t="s">
        <v>68</v>
      </c>
      <c r="B258" s="27" t="s">
        <v>69</v>
      </c>
      <c r="C258" s="27" t="s">
        <v>2250</v>
      </c>
      <c r="D258">
        <v>22.46</v>
      </c>
      <c r="E258">
        <v>7</v>
      </c>
      <c r="F258" t="s">
        <v>13</v>
      </c>
      <c r="G258">
        <v>7</v>
      </c>
      <c r="H258" s="19" t="s">
        <v>63</v>
      </c>
      <c r="I258">
        <v>6</v>
      </c>
      <c r="J258" s="36" t="str">
        <f>VLOOKUP(AB258, method!$A$1:$B$15, 2, 0)</f>
        <v>中後</v>
      </c>
      <c r="K258">
        <v>14</v>
      </c>
      <c r="L258">
        <v>1400</v>
      </c>
      <c r="M258">
        <v>131</v>
      </c>
      <c r="N258">
        <v>1</v>
      </c>
      <c r="O258">
        <v>12</v>
      </c>
      <c r="P258">
        <v>2</v>
      </c>
      <c r="Q258">
        <v>24</v>
      </c>
      <c r="R258" t="s">
        <v>434</v>
      </c>
      <c r="S258">
        <v>1134</v>
      </c>
      <c r="T258">
        <v>3</v>
      </c>
      <c r="U258" s="32" t="s">
        <v>435</v>
      </c>
      <c r="V258">
        <v>417</v>
      </c>
      <c r="Y258" s="12" t="s">
        <v>456</v>
      </c>
      <c r="Z258">
        <v>73</v>
      </c>
      <c r="AA258" s="18" t="s">
        <v>20</v>
      </c>
      <c r="AB258">
        <v>9</v>
      </c>
      <c r="AC258">
        <v>9</v>
      </c>
      <c r="AD258">
        <v>9</v>
      </c>
      <c r="AE258">
        <v>7</v>
      </c>
    </row>
    <row r="259" spans="1:32" hidden="1" x14ac:dyDescent="0.25">
      <c r="A259" s="17" t="s">
        <v>68</v>
      </c>
      <c r="B259" s="27" t="s">
        <v>69</v>
      </c>
      <c r="C259" s="27" t="s">
        <v>2250</v>
      </c>
      <c r="D259">
        <v>40.83</v>
      </c>
      <c r="E259">
        <v>7</v>
      </c>
      <c r="F259" t="s">
        <v>13</v>
      </c>
      <c r="G259" s="28">
        <v>2</v>
      </c>
      <c r="H259" s="19" t="s">
        <v>63</v>
      </c>
      <c r="I259">
        <v>11</v>
      </c>
      <c r="J259" s="38" t="str">
        <f>VLOOKUP(AB259, method!$A$1:$B$15, 2, 0)</f>
        <v>留後</v>
      </c>
      <c r="K259">
        <v>6.4</v>
      </c>
      <c r="L259" s="43">
        <v>1650</v>
      </c>
      <c r="M259">
        <v>130</v>
      </c>
      <c r="N259">
        <v>1</v>
      </c>
      <c r="O259">
        <v>17</v>
      </c>
      <c r="P259">
        <v>1</v>
      </c>
      <c r="Q259">
        <v>24</v>
      </c>
      <c r="R259" s="31" t="s">
        <v>461</v>
      </c>
      <c r="S259">
        <v>1126</v>
      </c>
      <c r="T259">
        <v>3</v>
      </c>
      <c r="U259" s="32" t="s">
        <v>435</v>
      </c>
      <c r="V259">
        <v>349</v>
      </c>
      <c r="Y259" s="12" t="s">
        <v>662</v>
      </c>
      <c r="Z259">
        <v>71</v>
      </c>
      <c r="AA259" s="18" t="s">
        <v>20</v>
      </c>
      <c r="AB259">
        <v>12</v>
      </c>
      <c r="AC259">
        <v>12</v>
      </c>
      <c r="AD259">
        <v>10</v>
      </c>
      <c r="AE259">
        <v>2</v>
      </c>
    </row>
    <row r="260" spans="1:32" hidden="1" x14ac:dyDescent="0.25">
      <c r="A260" s="17" t="s">
        <v>68</v>
      </c>
      <c r="B260" s="27" t="s">
        <v>69</v>
      </c>
      <c r="C260" s="27" t="s">
        <v>2250</v>
      </c>
      <c r="D260">
        <v>41.02</v>
      </c>
      <c r="E260">
        <v>7</v>
      </c>
      <c r="F260" t="s">
        <v>13</v>
      </c>
      <c r="G260">
        <v>8</v>
      </c>
      <c r="H260" s="22" t="s">
        <v>471</v>
      </c>
      <c r="I260">
        <v>3</v>
      </c>
      <c r="J260" s="36" t="str">
        <f>VLOOKUP(AB260, method!$A$1:$B$15, 2, 0)</f>
        <v>中後</v>
      </c>
      <c r="K260">
        <v>2.4</v>
      </c>
      <c r="L260" s="43">
        <v>1650</v>
      </c>
      <c r="M260">
        <v>124</v>
      </c>
      <c r="N260">
        <v>1</v>
      </c>
      <c r="O260">
        <v>29</v>
      </c>
      <c r="P260">
        <v>12</v>
      </c>
      <c r="Q260">
        <v>23</v>
      </c>
      <c r="R260" s="42" t="s">
        <v>445</v>
      </c>
      <c r="S260">
        <v>1132</v>
      </c>
      <c r="T260">
        <v>3</v>
      </c>
      <c r="U260" s="32" t="s">
        <v>435</v>
      </c>
      <c r="V260">
        <v>296</v>
      </c>
      <c r="Y260" t="s">
        <v>699</v>
      </c>
      <c r="Z260">
        <v>71</v>
      </c>
      <c r="AA260" s="18" t="s">
        <v>20</v>
      </c>
      <c r="AB260">
        <v>8</v>
      </c>
      <c r="AC260">
        <v>8</v>
      </c>
      <c r="AD260">
        <v>6</v>
      </c>
      <c r="AE260">
        <v>8</v>
      </c>
    </row>
    <row r="261" spans="1:32" hidden="1" x14ac:dyDescent="0.25">
      <c r="A261" s="17" t="s">
        <v>68</v>
      </c>
      <c r="B261" s="27" t="s">
        <v>69</v>
      </c>
      <c r="C261" s="27" t="s">
        <v>2250</v>
      </c>
      <c r="D261">
        <v>40.92</v>
      </c>
      <c r="E261">
        <v>7</v>
      </c>
      <c r="F261" t="s">
        <v>13</v>
      </c>
      <c r="G261" s="28">
        <v>2</v>
      </c>
      <c r="H261" s="18" t="s">
        <v>396</v>
      </c>
      <c r="I261">
        <v>9</v>
      </c>
      <c r="J261" s="38" t="str">
        <f>VLOOKUP(AB261, method!$A$1:$B$15, 2, 0)</f>
        <v>留後</v>
      </c>
      <c r="K261">
        <v>3.2</v>
      </c>
      <c r="L261" s="43">
        <v>1650</v>
      </c>
      <c r="M261">
        <v>125</v>
      </c>
      <c r="N261">
        <v>1</v>
      </c>
      <c r="O261">
        <v>6</v>
      </c>
      <c r="P261">
        <v>12</v>
      </c>
      <c r="Q261">
        <v>23</v>
      </c>
      <c r="R261" s="31" t="s">
        <v>450</v>
      </c>
      <c r="S261">
        <v>1128</v>
      </c>
      <c r="T261">
        <v>3</v>
      </c>
      <c r="U261" s="32" t="s">
        <v>435</v>
      </c>
      <c r="V261">
        <v>229</v>
      </c>
      <c r="Y261" s="12" t="s">
        <v>464</v>
      </c>
      <c r="Z261">
        <v>70</v>
      </c>
      <c r="AA261" s="18" t="s">
        <v>20</v>
      </c>
      <c r="AB261">
        <v>11</v>
      </c>
      <c r="AC261">
        <v>11</v>
      </c>
      <c r="AD261">
        <v>8</v>
      </c>
      <c r="AE261">
        <v>2</v>
      </c>
    </row>
    <row r="262" spans="1:32" hidden="1" x14ac:dyDescent="0.25">
      <c r="A262" s="17" t="s">
        <v>68</v>
      </c>
      <c r="B262" s="27" t="s">
        <v>69</v>
      </c>
      <c r="C262" s="27" t="s">
        <v>2250</v>
      </c>
      <c r="D262">
        <v>39.81</v>
      </c>
      <c r="E262">
        <v>7</v>
      </c>
      <c r="F262" t="s">
        <v>13</v>
      </c>
      <c r="G262" s="28">
        <v>1</v>
      </c>
      <c r="H262" s="19" t="s">
        <v>63</v>
      </c>
      <c r="I262">
        <v>7</v>
      </c>
      <c r="J262" s="36" t="str">
        <f>VLOOKUP(AB262, method!$A$1:$B$15, 2, 0)</f>
        <v>中後</v>
      </c>
      <c r="K262">
        <v>3.1</v>
      </c>
      <c r="L262" s="43">
        <v>1650</v>
      </c>
      <c r="M262">
        <v>117</v>
      </c>
      <c r="N262">
        <v>1</v>
      </c>
      <c r="O262">
        <v>22</v>
      </c>
      <c r="P262">
        <v>11</v>
      </c>
      <c r="Q262">
        <v>23</v>
      </c>
      <c r="R262" s="31" t="s">
        <v>461</v>
      </c>
      <c r="S262">
        <v>1130</v>
      </c>
      <c r="T262">
        <v>3</v>
      </c>
      <c r="U262" s="32" t="s">
        <v>435</v>
      </c>
      <c r="V262">
        <v>193</v>
      </c>
      <c r="Y262" s="12" t="s">
        <v>456</v>
      </c>
      <c r="Z262">
        <v>62</v>
      </c>
      <c r="AA262" s="18" t="s">
        <v>20</v>
      </c>
      <c r="AB262">
        <v>8</v>
      </c>
      <c r="AC262">
        <v>8</v>
      </c>
      <c r="AD262">
        <v>7</v>
      </c>
      <c r="AE262">
        <v>1</v>
      </c>
    </row>
    <row r="263" spans="1:32" hidden="1" x14ac:dyDescent="0.25">
      <c r="A263" s="17" t="s">
        <v>68</v>
      </c>
      <c r="B263" s="27" t="s">
        <v>69</v>
      </c>
      <c r="C263" s="27" t="s">
        <v>2250</v>
      </c>
      <c r="D263">
        <v>48.87</v>
      </c>
      <c r="E263">
        <v>7</v>
      </c>
      <c r="F263" t="s">
        <v>13</v>
      </c>
      <c r="G263" s="34">
        <v>5</v>
      </c>
      <c r="H263" s="19" t="s">
        <v>63</v>
      </c>
      <c r="I263">
        <v>9</v>
      </c>
      <c r="J263" s="36" t="str">
        <f>VLOOKUP(AB263, method!$A$1:$B$15, 2, 0)</f>
        <v>中後</v>
      </c>
      <c r="K263">
        <v>6</v>
      </c>
      <c r="L263">
        <v>1800</v>
      </c>
      <c r="M263">
        <v>118</v>
      </c>
      <c r="N263">
        <v>1</v>
      </c>
      <c r="O263">
        <v>8</v>
      </c>
      <c r="P263">
        <v>11</v>
      </c>
      <c r="Q263">
        <v>23</v>
      </c>
      <c r="R263" s="31" t="s">
        <v>450</v>
      </c>
      <c r="S263">
        <v>1136</v>
      </c>
      <c r="T263">
        <v>3</v>
      </c>
      <c r="U263" s="32" t="s">
        <v>435</v>
      </c>
      <c r="V263">
        <v>154</v>
      </c>
      <c r="Y263" t="s">
        <v>600</v>
      </c>
      <c r="Z263">
        <v>63</v>
      </c>
      <c r="AA263" s="18" t="s">
        <v>20</v>
      </c>
      <c r="AB263">
        <v>8</v>
      </c>
      <c r="AC263">
        <v>9</v>
      </c>
      <c r="AD263">
        <v>9</v>
      </c>
      <c r="AE263">
        <v>6</v>
      </c>
      <c r="AF263">
        <v>5</v>
      </c>
    </row>
    <row r="264" spans="1:32" x14ac:dyDescent="0.25">
      <c r="A264" s="17" t="s">
        <v>68</v>
      </c>
      <c r="B264" s="16" t="s">
        <v>74</v>
      </c>
      <c r="C264" s="16" t="s">
        <v>2251</v>
      </c>
      <c r="D264">
        <v>41.25</v>
      </c>
      <c r="E264">
        <v>2</v>
      </c>
      <c r="F264" t="s">
        <v>38</v>
      </c>
      <c r="G264" s="34">
        <v>4</v>
      </c>
      <c r="H264" s="24" t="s">
        <v>38</v>
      </c>
      <c r="I264">
        <v>6</v>
      </c>
      <c r="J264" s="38" t="str">
        <f>VLOOKUP(AB264, method!$A$1:$B$15, 2, 0)</f>
        <v>留後</v>
      </c>
      <c r="K264">
        <v>8.6999999999999993</v>
      </c>
      <c r="L264" s="43">
        <v>1650</v>
      </c>
      <c r="M264">
        <v>135</v>
      </c>
      <c r="N264">
        <v>1</v>
      </c>
      <c r="O264">
        <v>10</v>
      </c>
      <c r="P264">
        <v>9</v>
      </c>
      <c r="Q264">
        <v>25</v>
      </c>
      <c r="R264" s="31" t="s">
        <v>450</v>
      </c>
      <c r="S264">
        <v>1139</v>
      </c>
      <c r="T264">
        <v>4</v>
      </c>
      <c r="U264" s="32" t="s">
        <v>435</v>
      </c>
      <c r="V264">
        <v>16</v>
      </c>
      <c r="Y264" s="12" t="s">
        <v>456</v>
      </c>
      <c r="Z264">
        <v>60</v>
      </c>
      <c r="AA264" s="22" t="s">
        <v>39</v>
      </c>
      <c r="AB264">
        <v>11</v>
      </c>
      <c r="AC264">
        <v>10</v>
      </c>
      <c r="AD264">
        <v>10</v>
      </c>
      <c r="AE264">
        <v>4</v>
      </c>
    </row>
    <row r="265" spans="1:32" x14ac:dyDescent="0.25">
      <c r="A265" s="17" t="s">
        <v>68</v>
      </c>
      <c r="B265" s="16" t="s">
        <v>74</v>
      </c>
      <c r="C265" s="16" t="s">
        <v>2251</v>
      </c>
      <c r="D265">
        <v>39.43</v>
      </c>
      <c r="E265">
        <v>2</v>
      </c>
      <c r="F265" t="s">
        <v>38</v>
      </c>
      <c r="G265" s="34">
        <v>4</v>
      </c>
      <c r="H265" s="19" t="s">
        <v>101</v>
      </c>
      <c r="I265">
        <v>1</v>
      </c>
      <c r="J265" s="36" t="str">
        <f>VLOOKUP(AB265, method!$A$1:$B$15, 2, 0)</f>
        <v>中後</v>
      </c>
      <c r="K265">
        <v>8.4</v>
      </c>
      <c r="L265" s="43">
        <v>1650</v>
      </c>
      <c r="M265">
        <v>121</v>
      </c>
      <c r="N265">
        <v>1</v>
      </c>
      <c r="O265">
        <v>25</v>
      </c>
      <c r="P265">
        <v>6</v>
      </c>
      <c r="Q265">
        <v>25</v>
      </c>
      <c r="R265" s="31" t="s">
        <v>461</v>
      </c>
      <c r="S265">
        <v>1147</v>
      </c>
      <c r="T265">
        <v>3</v>
      </c>
      <c r="U265" s="32" t="s">
        <v>446</v>
      </c>
      <c r="V265">
        <v>785</v>
      </c>
      <c r="Y265" s="12">
        <v>2</v>
      </c>
      <c r="Z265">
        <v>62</v>
      </c>
      <c r="AA265" s="22" t="s">
        <v>39</v>
      </c>
      <c r="AB265">
        <v>9</v>
      </c>
      <c r="AC265">
        <v>9</v>
      </c>
      <c r="AD265">
        <v>8</v>
      </c>
      <c r="AE265">
        <v>4</v>
      </c>
    </row>
    <row r="266" spans="1:32" hidden="1" x14ac:dyDescent="0.25">
      <c r="A266" s="17" t="s">
        <v>68</v>
      </c>
      <c r="B266" s="16" t="s">
        <v>74</v>
      </c>
      <c r="C266" s="16" t="s">
        <v>2251</v>
      </c>
      <c r="D266">
        <v>52.15</v>
      </c>
      <c r="E266">
        <v>2</v>
      </c>
      <c r="F266" t="s">
        <v>38</v>
      </c>
      <c r="G266" s="34">
        <v>5</v>
      </c>
      <c r="H266" s="19" t="s">
        <v>101</v>
      </c>
      <c r="I266">
        <v>6</v>
      </c>
      <c r="J266" s="37" t="str">
        <f>VLOOKUP(AB266, method!$A$1:$B$15, 2, 0)</f>
        <v>中前</v>
      </c>
      <c r="K266">
        <v>21</v>
      </c>
      <c r="L266">
        <v>1800</v>
      </c>
      <c r="M266">
        <v>120</v>
      </c>
      <c r="N266">
        <v>1</v>
      </c>
      <c r="O266">
        <v>4</v>
      </c>
      <c r="P266">
        <v>6</v>
      </c>
      <c r="Q266">
        <v>25</v>
      </c>
      <c r="R266" s="31" t="s">
        <v>450</v>
      </c>
      <c r="S266">
        <v>1143</v>
      </c>
      <c r="T266">
        <v>3</v>
      </c>
      <c r="U266" s="33" t="s">
        <v>499</v>
      </c>
      <c r="V266">
        <v>734</v>
      </c>
      <c r="Y266" s="12" t="s">
        <v>558</v>
      </c>
      <c r="Z266">
        <v>62</v>
      </c>
      <c r="AA266" s="22" t="s">
        <v>39</v>
      </c>
      <c r="AB266">
        <v>6</v>
      </c>
      <c r="AC266">
        <v>6</v>
      </c>
      <c r="AD266">
        <v>5</v>
      </c>
      <c r="AE266">
        <v>3</v>
      </c>
      <c r="AF266">
        <v>5</v>
      </c>
    </row>
    <row r="267" spans="1:32" x14ac:dyDescent="0.25">
      <c r="A267" s="17" t="s">
        <v>68</v>
      </c>
      <c r="B267" s="16" t="s">
        <v>74</v>
      </c>
      <c r="C267" s="16" t="s">
        <v>2251</v>
      </c>
      <c r="D267">
        <v>40.35</v>
      </c>
      <c r="E267">
        <v>2</v>
      </c>
      <c r="F267" t="s">
        <v>38</v>
      </c>
      <c r="G267">
        <v>8</v>
      </c>
      <c r="H267" s="19" t="s">
        <v>101</v>
      </c>
      <c r="I267">
        <v>6</v>
      </c>
      <c r="J267" s="36" t="str">
        <f>VLOOKUP(AB267, method!$A$1:$B$15, 2, 0)</f>
        <v>中後</v>
      </c>
      <c r="K267">
        <v>12</v>
      </c>
      <c r="L267" s="43">
        <v>1650</v>
      </c>
      <c r="M267">
        <v>122</v>
      </c>
      <c r="N267">
        <v>1</v>
      </c>
      <c r="O267">
        <v>21</v>
      </c>
      <c r="P267">
        <v>5</v>
      </c>
      <c r="Q267">
        <v>25</v>
      </c>
      <c r="R267" s="31" t="s">
        <v>461</v>
      </c>
      <c r="S267">
        <v>1154</v>
      </c>
      <c r="T267">
        <v>3</v>
      </c>
      <c r="U267" s="32" t="s">
        <v>446</v>
      </c>
      <c r="V267">
        <v>695</v>
      </c>
      <c r="Y267">
        <v>4</v>
      </c>
      <c r="Z267">
        <v>63</v>
      </c>
      <c r="AA267" s="22" t="s">
        <v>39</v>
      </c>
      <c r="AB267">
        <v>8</v>
      </c>
      <c r="AC267">
        <v>9</v>
      </c>
      <c r="AD267">
        <v>9</v>
      </c>
      <c r="AE267">
        <v>8</v>
      </c>
    </row>
    <row r="268" spans="1:32" x14ac:dyDescent="0.25">
      <c r="A268" s="17" t="s">
        <v>68</v>
      </c>
      <c r="B268" s="16" t="s">
        <v>74</v>
      </c>
      <c r="C268" s="16" t="s">
        <v>2251</v>
      </c>
      <c r="D268">
        <v>39.270000000000003</v>
      </c>
      <c r="E268">
        <v>2</v>
      </c>
      <c r="F268" t="s">
        <v>38</v>
      </c>
      <c r="G268" s="34">
        <v>4</v>
      </c>
      <c r="H268" s="19" t="s">
        <v>101</v>
      </c>
      <c r="I268">
        <v>9</v>
      </c>
      <c r="J268" s="38" t="str">
        <f>VLOOKUP(AB268, method!$A$1:$B$15, 2, 0)</f>
        <v>留後</v>
      </c>
      <c r="K268">
        <v>21</v>
      </c>
      <c r="L268" s="43">
        <v>1650</v>
      </c>
      <c r="M268">
        <v>121</v>
      </c>
      <c r="N268">
        <v>1</v>
      </c>
      <c r="O268">
        <v>30</v>
      </c>
      <c r="P268">
        <v>4</v>
      </c>
      <c r="Q268">
        <v>25</v>
      </c>
      <c r="R268" s="42" t="s">
        <v>445</v>
      </c>
      <c r="S268">
        <v>1135</v>
      </c>
      <c r="T268">
        <v>3</v>
      </c>
      <c r="U268" s="32" t="s">
        <v>446</v>
      </c>
      <c r="V268">
        <v>637</v>
      </c>
      <c r="Y268" s="12" t="s">
        <v>456</v>
      </c>
      <c r="Z268">
        <v>63</v>
      </c>
      <c r="AA268" s="22" t="s">
        <v>39</v>
      </c>
      <c r="AB268">
        <v>12</v>
      </c>
      <c r="AC268">
        <v>12</v>
      </c>
      <c r="AD268">
        <v>8</v>
      </c>
      <c r="AE268">
        <v>4</v>
      </c>
    </row>
    <row r="269" spans="1:32" x14ac:dyDescent="0.25">
      <c r="A269" s="17" t="s">
        <v>68</v>
      </c>
      <c r="B269" s="16" t="s">
        <v>74</v>
      </c>
      <c r="C269" s="16" t="s">
        <v>2251</v>
      </c>
      <c r="D269">
        <v>40.01</v>
      </c>
      <c r="E269">
        <v>2</v>
      </c>
      <c r="F269" t="s">
        <v>38</v>
      </c>
      <c r="G269">
        <v>7</v>
      </c>
      <c r="H269" s="25" t="s">
        <v>49</v>
      </c>
      <c r="I269">
        <v>12</v>
      </c>
      <c r="J269" s="38" t="str">
        <f>VLOOKUP(AB269, method!$A$1:$B$15, 2, 0)</f>
        <v>留後</v>
      </c>
      <c r="K269">
        <v>23</v>
      </c>
      <c r="L269" s="43">
        <v>1650</v>
      </c>
      <c r="M269">
        <v>118</v>
      </c>
      <c r="N269">
        <v>1</v>
      </c>
      <c r="O269">
        <v>16</v>
      </c>
      <c r="P269">
        <v>4</v>
      </c>
      <c r="Q269">
        <v>25</v>
      </c>
      <c r="R269" s="31" t="s">
        <v>455</v>
      </c>
      <c r="S269">
        <v>1143</v>
      </c>
      <c r="T269">
        <v>3</v>
      </c>
      <c r="U269" s="32" t="s">
        <v>446</v>
      </c>
      <c r="V269">
        <v>600</v>
      </c>
      <c r="Y269" t="s">
        <v>699</v>
      </c>
      <c r="Z269">
        <v>63</v>
      </c>
      <c r="AA269" s="22" t="s">
        <v>39</v>
      </c>
      <c r="AB269">
        <v>12</v>
      </c>
      <c r="AC269">
        <v>12</v>
      </c>
      <c r="AD269">
        <v>11</v>
      </c>
      <c r="AE269">
        <v>7</v>
      </c>
    </row>
    <row r="270" spans="1:32" x14ac:dyDescent="0.25">
      <c r="A270" s="17" t="s">
        <v>68</v>
      </c>
      <c r="B270" s="16" t="s">
        <v>74</v>
      </c>
      <c r="C270" s="16" t="s">
        <v>2251</v>
      </c>
      <c r="D270">
        <v>39.01</v>
      </c>
      <c r="E270">
        <v>2</v>
      </c>
      <c r="F270" t="s">
        <v>38</v>
      </c>
      <c r="G270" s="28">
        <v>2</v>
      </c>
      <c r="H270" s="25" t="s">
        <v>49</v>
      </c>
      <c r="I270">
        <v>1</v>
      </c>
      <c r="J270" s="37" t="str">
        <f>VLOOKUP(AB270, method!$A$1:$B$15, 2, 0)</f>
        <v>中前</v>
      </c>
      <c r="K270">
        <v>7.5</v>
      </c>
      <c r="L270" s="43">
        <v>1650</v>
      </c>
      <c r="M270">
        <v>119</v>
      </c>
      <c r="N270">
        <v>1</v>
      </c>
      <c r="O270">
        <v>19</v>
      </c>
      <c r="P270">
        <v>3</v>
      </c>
      <c r="Q270">
        <v>25</v>
      </c>
      <c r="R270" s="31" t="s">
        <v>455</v>
      </c>
      <c r="S270">
        <v>1152</v>
      </c>
      <c r="T270">
        <v>3</v>
      </c>
      <c r="U270" s="32" t="s">
        <v>446</v>
      </c>
      <c r="V270">
        <v>521</v>
      </c>
      <c r="Y270" s="12">
        <v>2</v>
      </c>
      <c r="Z270">
        <v>62</v>
      </c>
      <c r="AA270" s="22" t="s">
        <v>39</v>
      </c>
      <c r="AB270">
        <v>6</v>
      </c>
      <c r="AC270">
        <v>5</v>
      </c>
      <c r="AD270">
        <v>7</v>
      </c>
      <c r="AE270">
        <v>2</v>
      </c>
    </row>
    <row r="271" spans="1:32" x14ac:dyDescent="0.25">
      <c r="A271" s="17" t="s">
        <v>68</v>
      </c>
      <c r="B271" s="16" t="s">
        <v>74</v>
      </c>
      <c r="C271" s="16" t="s">
        <v>2251</v>
      </c>
      <c r="D271">
        <v>40.18</v>
      </c>
      <c r="E271">
        <v>2</v>
      </c>
      <c r="F271" t="s">
        <v>38</v>
      </c>
      <c r="G271" s="28">
        <v>1</v>
      </c>
      <c r="H271" s="27" t="s">
        <v>93</v>
      </c>
      <c r="I271">
        <v>2</v>
      </c>
      <c r="J271" s="37" t="str">
        <f>VLOOKUP(AB271, method!$A$1:$B$15, 2, 0)</f>
        <v>中前</v>
      </c>
      <c r="K271">
        <v>5</v>
      </c>
      <c r="L271" s="43">
        <v>1650</v>
      </c>
      <c r="M271">
        <v>131</v>
      </c>
      <c r="N271">
        <v>1</v>
      </c>
      <c r="O271">
        <v>26</v>
      </c>
      <c r="P271">
        <v>2</v>
      </c>
      <c r="Q271">
        <v>25</v>
      </c>
      <c r="R271" s="31" t="s">
        <v>461</v>
      </c>
      <c r="S271">
        <v>1148</v>
      </c>
      <c r="T271">
        <v>4</v>
      </c>
      <c r="U271" s="32" t="s">
        <v>435</v>
      </c>
      <c r="V271">
        <v>463</v>
      </c>
      <c r="Y271" s="12" t="s">
        <v>591</v>
      </c>
      <c r="Z271">
        <v>56</v>
      </c>
      <c r="AA271" s="22" t="s">
        <v>39</v>
      </c>
      <c r="AB271">
        <v>5</v>
      </c>
      <c r="AC271">
        <v>4</v>
      </c>
      <c r="AD271">
        <v>4</v>
      </c>
      <c r="AE271">
        <v>1</v>
      </c>
    </row>
    <row r="272" spans="1:32" x14ac:dyDescent="0.25">
      <c r="A272" s="17" t="s">
        <v>68</v>
      </c>
      <c r="B272" s="16" t="s">
        <v>74</v>
      </c>
      <c r="C272" s="16" t="s">
        <v>2251</v>
      </c>
      <c r="D272">
        <v>40.65</v>
      </c>
      <c r="E272">
        <v>2</v>
      </c>
      <c r="F272" t="s">
        <v>38</v>
      </c>
      <c r="G272" s="28">
        <v>2</v>
      </c>
      <c r="H272" s="24" t="s">
        <v>38</v>
      </c>
      <c r="I272">
        <v>10</v>
      </c>
      <c r="J272" s="38" t="str">
        <f>VLOOKUP(AB272, method!$A$1:$B$15, 2, 0)</f>
        <v>留後</v>
      </c>
      <c r="K272">
        <v>10</v>
      </c>
      <c r="L272" s="43">
        <v>1650</v>
      </c>
      <c r="M272">
        <v>132</v>
      </c>
      <c r="N272">
        <v>1</v>
      </c>
      <c r="O272">
        <v>22</v>
      </c>
      <c r="P272">
        <v>1</v>
      </c>
      <c r="Q272">
        <v>25</v>
      </c>
      <c r="R272" s="31" t="s">
        <v>461</v>
      </c>
      <c r="S272">
        <v>1151</v>
      </c>
      <c r="T272">
        <v>4</v>
      </c>
      <c r="U272" s="32" t="s">
        <v>435</v>
      </c>
      <c r="V272">
        <v>370</v>
      </c>
      <c r="Y272" s="12" t="s">
        <v>914</v>
      </c>
      <c r="Z272">
        <v>54</v>
      </c>
      <c r="AA272" s="22" t="s">
        <v>39</v>
      </c>
      <c r="AB272">
        <v>11</v>
      </c>
      <c r="AC272">
        <v>12</v>
      </c>
      <c r="AD272">
        <v>12</v>
      </c>
      <c r="AE272">
        <v>2</v>
      </c>
    </row>
    <row r="273" spans="1:31" hidden="1" x14ac:dyDescent="0.25">
      <c r="A273" s="17" t="s">
        <v>68</v>
      </c>
      <c r="B273" s="16" t="s">
        <v>74</v>
      </c>
      <c r="C273" s="16" t="s">
        <v>2251</v>
      </c>
      <c r="D273">
        <v>41.02</v>
      </c>
      <c r="E273">
        <v>2</v>
      </c>
      <c r="F273" t="s">
        <v>38</v>
      </c>
      <c r="G273" s="34">
        <v>4</v>
      </c>
      <c r="H273" s="19" t="s">
        <v>63</v>
      </c>
      <c r="I273">
        <v>1</v>
      </c>
      <c r="J273" s="37" t="str">
        <f>VLOOKUP(AB273, method!$A$1:$B$15, 2, 0)</f>
        <v>中前</v>
      </c>
      <c r="K273">
        <v>5.5</v>
      </c>
      <c r="L273" s="43">
        <v>1650</v>
      </c>
      <c r="M273">
        <v>131</v>
      </c>
      <c r="N273">
        <v>1</v>
      </c>
      <c r="O273">
        <v>11</v>
      </c>
      <c r="P273">
        <v>12</v>
      </c>
      <c r="Q273">
        <v>24</v>
      </c>
      <c r="R273" s="31" t="s">
        <v>455</v>
      </c>
      <c r="S273">
        <v>1137</v>
      </c>
      <c r="T273">
        <v>4</v>
      </c>
      <c r="U273" s="32" t="s">
        <v>435</v>
      </c>
      <c r="V273">
        <v>255</v>
      </c>
      <c r="Y273" s="12" t="s">
        <v>464</v>
      </c>
      <c r="Z273">
        <v>54</v>
      </c>
      <c r="AA273" s="22" t="s">
        <v>39</v>
      </c>
      <c r="AB273">
        <v>5</v>
      </c>
      <c r="AC273">
        <v>7</v>
      </c>
      <c r="AD273">
        <v>7</v>
      </c>
      <c r="AE273">
        <v>4</v>
      </c>
    </row>
    <row r="274" spans="1:31" hidden="1" x14ac:dyDescent="0.25">
      <c r="A274" s="17" t="s">
        <v>68</v>
      </c>
      <c r="B274" s="16" t="s">
        <v>74</v>
      </c>
      <c r="C274" s="16" t="s">
        <v>2251</v>
      </c>
      <c r="D274">
        <v>39.85</v>
      </c>
      <c r="E274">
        <v>2</v>
      </c>
      <c r="F274" t="s">
        <v>38</v>
      </c>
      <c r="G274" s="28">
        <v>3</v>
      </c>
      <c r="H274" s="24" t="s">
        <v>38</v>
      </c>
      <c r="I274">
        <v>10</v>
      </c>
      <c r="J274" s="38" t="str">
        <f>VLOOKUP(AB274, method!$A$1:$B$15, 2, 0)</f>
        <v>留後</v>
      </c>
      <c r="K274">
        <v>11</v>
      </c>
      <c r="L274" s="43">
        <v>1650</v>
      </c>
      <c r="M274">
        <v>131</v>
      </c>
      <c r="N274">
        <v>1</v>
      </c>
      <c r="O274">
        <v>20</v>
      </c>
      <c r="P274">
        <v>11</v>
      </c>
      <c r="Q274">
        <v>24</v>
      </c>
      <c r="R274" s="31" t="s">
        <v>461</v>
      </c>
      <c r="S274">
        <v>1137</v>
      </c>
      <c r="T274">
        <v>4</v>
      </c>
      <c r="U274" s="33" t="s">
        <v>499</v>
      </c>
      <c r="V274">
        <v>194</v>
      </c>
      <c r="Y274" s="12" t="s">
        <v>451</v>
      </c>
      <c r="Z274">
        <v>54</v>
      </c>
      <c r="AA274" s="22" t="s">
        <v>39</v>
      </c>
      <c r="AB274">
        <v>12</v>
      </c>
      <c r="AC274">
        <v>12</v>
      </c>
      <c r="AD274">
        <v>10</v>
      </c>
      <c r="AE274">
        <v>3</v>
      </c>
    </row>
    <row r="275" spans="1:31" hidden="1" x14ac:dyDescent="0.25">
      <c r="A275" s="17" t="s">
        <v>68</v>
      </c>
      <c r="B275" s="16" t="s">
        <v>74</v>
      </c>
      <c r="C275" s="16" t="s">
        <v>2251</v>
      </c>
      <c r="D275">
        <v>40.380000000000003</v>
      </c>
      <c r="E275">
        <v>2</v>
      </c>
      <c r="F275" t="s">
        <v>38</v>
      </c>
      <c r="G275" s="28">
        <v>1</v>
      </c>
      <c r="H275" s="24" t="s">
        <v>38</v>
      </c>
      <c r="I275">
        <v>1</v>
      </c>
      <c r="J275" s="37" t="str">
        <f>VLOOKUP(AB275, method!$A$1:$B$15, 2, 0)</f>
        <v>中前</v>
      </c>
      <c r="K275">
        <v>5.4</v>
      </c>
      <c r="L275" s="43">
        <v>1650</v>
      </c>
      <c r="M275">
        <v>123</v>
      </c>
      <c r="N275">
        <v>1</v>
      </c>
      <c r="O275">
        <v>27</v>
      </c>
      <c r="P275">
        <v>10</v>
      </c>
      <c r="Q275">
        <v>24</v>
      </c>
      <c r="R275" s="31" t="s">
        <v>461</v>
      </c>
      <c r="S275">
        <v>1130</v>
      </c>
      <c r="T275">
        <v>4</v>
      </c>
      <c r="U275" s="32" t="s">
        <v>435</v>
      </c>
      <c r="V275">
        <v>131</v>
      </c>
      <c r="Y275" s="12" t="s">
        <v>451</v>
      </c>
      <c r="Z275">
        <v>48</v>
      </c>
      <c r="AA275" s="22" t="s">
        <v>39</v>
      </c>
      <c r="AB275">
        <v>5</v>
      </c>
      <c r="AC275">
        <v>5</v>
      </c>
      <c r="AD275">
        <v>6</v>
      </c>
      <c r="AE275">
        <v>1</v>
      </c>
    </row>
    <row r="276" spans="1:31" hidden="1" x14ac:dyDescent="0.25">
      <c r="A276" s="17" t="s">
        <v>68</v>
      </c>
      <c r="B276" s="16" t="s">
        <v>74</v>
      </c>
      <c r="C276" s="16" t="s">
        <v>2251</v>
      </c>
      <c r="D276">
        <v>40.26</v>
      </c>
      <c r="E276">
        <v>2</v>
      </c>
      <c r="F276" t="s">
        <v>38</v>
      </c>
      <c r="G276" s="28">
        <v>3</v>
      </c>
      <c r="H276" s="19" t="s">
        <v>63</v>
      </c>
      <c r="I276">
        <v>6</v>
      </c>
      <c r="J276" s="36" t="str">
        <f>VLOOKUP(AB276, method!$A$1:$B$15, 2, 0)</f>
        <v>中後</v>
      </c>
      <c r="K276">
        <v>4.9000000000000004</v>
      </c>
      <c r="L276" s="43">
        <v>1650</v>
      </c>
      <c r="M276">
        <v>123</v>
      </c>
      <c r="N276">
        <v>1</v>
      </c>
      <c r="O276">
        <v>4</v>
      </c>
      <c r="P276">
        <v>7</v>
      </c>
      <c r="Q276">
        <v>24</v>
      </c>
      <c r="R276" s="31" t="s">
        <v>450</v>
      </c>
      <c r="S276">
        <v>1125</v>
      </c>
      <c r="T276">
        <v>4</v>
      </c>
      <c r="U276" s="32" t="s">
        <v>435</v>
      </c>
      <c r="V276">
        <v>797</v>
      </c>
      <c r="Y276" s="12" t="s">
        <v>521</v>
      </c>
      <c r="Z276">
        <v>49</v>
      </c>
      <c r="AA276" s="22" t="s">
        <v>39</v>
      </c>
      <c r="AB276">
        <v>10</v>
      </c>
      <c r="AC276">
        <v>9</v>
      </c>
      <c r="AD276">
        <v>9</v>
      </c>
      <c r="AE276">
        <v>3</v>
      </c>
    </row>
    <row r="277" spans="1:31" hidden="1" x14ac:dyDescent="0.25">
      <c r="A277" s="17" t="s">
        <v>68</v>
      </c>
      <c r="B277" s="16" t="s">
        <v>74</v>
      </c>
      <c r="C277" s="16" t="s">
        <v>2251</v>
      </c>
      <c r="D277">
        <v>41.59</v>
      </c>
      <c r="E277">
        <v>2</v>
      </c>
      <c r="F277" t="s">
        <v>38</v>
      </c>
      <c r="G277" s="28">
        <v>2</v>
      </c>
      <c r="H277" s="19" t="s">
        <v>63</v>
      </c>
      <c r="I277">
        <v>1</v>
      </c>
      <c r="J277" s="37" t="str">
        <f>VLOOKUP(AB277, method!$A$1:$B$15, 2, 0)</f>
        <v>中前</v>
      </c>
      <c r="K277">
        <v>7.5</v>
      </c>
      <c r="L277" s="43">
        <v>1650</v>
      </c>
      <c r="M277">
        <v>123</v>
      </c>
      <c r="N277">
        <v>1</v>
      </c>
      <c r="O277">
        <v>5</v>
      </c>
      <c r="P277">
        <v>6</v>
      </c>
      <c r="Q277">
        <v>24</v>
      </c>
      <c r="R277" s="31" t="s">
        <v>450</v>
      </c>
      <c r="S277">
        <v>1115</v>
      </c>
      <c r="T277">
        <v>4</v>
      </c>
      <c r="U277" s="33" t="s">
        <v>499</v>
      </c>
      <c r="V277">
        <v>728</v>
      </c>
      <c r="Y277" s="12" t="s">
        <v>480</v>
      </c>
      <c r="Z277">
        <v>47</v>
      </c>
      <c r="AA277" s="22" t="s">
        <v>39</v>
      </c>
      <c r="AB277">
        <v>6</v>
      </c>
      <c r="AC277">
        <v>6</v>
      </c>
      <c r="AD277">
        <v>6</v>
      </c>
      <c r="AE277">
        <v>2</v>
      </c>
    </row>
    <row r="278" spans="1:31" hidden="1" x14ac:dyDescent="0.25">
      <c r="A278" s="17" t="s">
        <v>68</v>
      </c>
      <c r="B278" s="16" t="s">
        <v>74</v>
      </c>
      <c r="C278" s="16" t="s">
        <v>2251</v>
      </c>
      <c r="D278">
        <v>22.97</v>
      </c>
      <c r="E278">
        <v>2</v>
      </c>
      <c r="F278" t="s">
        <v>38</v>
      </c>
      <c r="G278">
        <v>11</v>
      </c>
      <c r="H278" s="21" t="s">
        <v>53</v>
      </c>
      <c r="I278">
        <v>4</v>
      </c>
      <c r="J278" s="37" t="str">
        <f>VLOOKUP(AB278, method!$A$1:$B$15, 2, 0)</f>
        <v>中前</v>
      </c>
      <c r="K278">
        <v>18</v>
      </c>
      <c r="L278">
        <v>1400</v>
      </c>
      <c r="M278">
        <v>124</v>
      </c>
      <c r="N278">
        <v>1</v>
      </c>
      <c r="O278">
        <v>11</v>
      </c>
      <c r="P278">
        <v>5</v>
      </c>
      <c r="Q278">
        <v>24</v>
      </c>
      <c r="R278" t="s">
        <v>429</v>
      </c>
      <c r="S278">
        <v>1115</v>
      </c>
      <c r="T278">
        <v>4</v>
      </c>
      <c r="U278" s="32" t="s">
        <v>446</v>
      </c>
      <c r="V278">
        <v>664</v>
      </c>
      <c r="Y278">
        <v>6</v>
      </c>
      <c r="Z278">
        <v>49</v>
      </c>
      <c r="AA278" s="22" t="s">
        <v>39</v>
      </c>
      <c r="AB278">
        <v>7</v>
      </c>
      <c r="AC278">
        <v>8</v>
      </c>
      <c r="AD278">
        <v>8</v>
      </c>
      <c r="AE278">
        <v>11</v>
      </c>
    </row>
    <row r="279" spans="1:31" hidden="1" x14ac:dyDescent="0.25">
      <c r="A279" s="17" t="s">
        <v>68</v>
      </c>
      <c r="B279" s="16" t="s">
        <v>74</v>
      </c>
      <c r="C279" s="16" t="s">
        <v>2251</v>
      </c>
      <c r="D279">
        <v>41.24</v>
      </c>
      <c r="E279">
        <v>2</v>
      </c>
      <c r="F279" t="s">
        <v>38</v>
      </c>
      <c r="G279" s="34">
        <v>5</v>
      </c>
      <c r="H279" s="16" t="s">
        <v>13</v>
      </c>
      <c r="I279">
        <v>7</v>
      </c>
      <c r="J279" s="36" t="str">
        <f>VLOOKUP(AB279, method!$A$1:$B$15, 2, 0)</f>
        <v>中後</v>
      </c>
      <c r="K279">
        <v>7.3</v>
      </c>
      <c r="L279" s="43">
        <v>1650</v>
      </c>
      <c r="M279">
        <v>126</v>
      </c>
      <c r="N279">
        <v>1</v>
      </c>
      <c r="O279">
        <v>10</v>
      </c>
      <c r="P279">
        <v>4</v>
      </c>
      <c r="Q279">
        <v>24</v>
      </c>
      <c r="R279" s="31" t="s">
        <v>455</v>
      </c>
      <c r="S279">
        <v>1107</v>
      </c>
      <c r="T279">
        <v>4</v>
      </c>
      <c r="U279" s="32" t="s">
        <v>435</v>
      </c>
      <c r="V279">
        <v>573</v>
      </c>
      <c r="Y279" t="s">
        <v>459</v>
      </c>
      <c r="Z279">
        <v>51</v>
      </c>
      <c r="AA279" s="22" t="s">
        <v>39</v>
      </c>
      <c r="AB279">
        <v>8</v>
      </c>
      <c r="AC279">
        <v>8</v>
      </c>
      <c r="AD279">
        <v>10</v>
      </c>
      <c r="AE279">
        <v>5</v>
      </c>
    </row>
    <row r="280" spans="1:31" hidden="1" x14ac:dyDescent="0.25">
      <c r="A280" s="17" t="s">
        <v>68</v>
      </c>
      <c r="B280" s="16" t="s">
        <v>74</v>
      </c>
      <c r="C280" s="16" t="s">
        <v>2251</v>
      </c>
      <c r="D280">
        <v>41.34</v>
      </c>
      <c r="E280">
        <v>2</v>
      </c>
      <c r="F280" t="s">
        <v>38</v>
      </c>
      <c r="G280">
        <v>7</v>
      </c>
      <c r="H280" s="20" t="s">
        <v>19</v>
      </c>
      <c r="I280">
        <v>7</v>
      </c>
      <c r="J280" s="37" t="str">
        <f>VLOOKUP(AB280, method!$A$1:$B$15, 2, 0)</f>
        <v>中前</v>
      </c>
      <c r="K280">
        <v>3.3</v>
      </c>
      <c r="L280" s="43">
        <v>1650</v>
      </c>
      <c r="M280">
        <v>127</v>
      </c>
      <c r="N280">
        <v>1</v>
      </c>
      <c r="O280">
        <v>13</v>
      </c>
      <c r="P280">
        <v>3</v>
      </c>
      <c r="Q280">
        <v>24</v>
      </c>
      <c r="R280" s="31" t="s">
        <v>461</v>
      </c>
      <c r="S280">
        <v>1092</v>
      </c>
      <c r="T280">
        <v>4</v>
      </c>
      <c r="U280" s="32" t="s">
        <v>435</v>
      </c>
      <c r="V280">
        <v>500</v>
      </c>
      <c r="Y280" t="s">
        <v>541</v>
      </c>
      <c r="Z280">
        <v>51</v>
      </c>
      <c r="AA280" s="22" t="s">
        <v>39</v>
      </c>
      <c r="AB280">
        <v>7</v>
      </c>
      <c r="AC280">
        <v>6</v>
      </c>
      <c r="AD280">
        <v>7</v>
      </c>
      <c r="AE280">
        <v>7</v>
      </c>
    </row>
    <row r="281" spans="1:31" hidden="1" x14ac:dyDescent="0.25">
      <c r="A281" s="17" t="s">
        <v>68</v>
      </c>
      <c r="B281" s="16" t="s">
        <v>74</v>
      </c>
      <c r="C281" s="16" t="s">
        <v>2251</v>
      </c>
      <c r="D281">
        <v>42.02</v>
      </c>
      <c r="E281">
        <v>2</v>
      </c>
      <c r="F281" t="s">
        <v>38</v>
      </c>
      <c r="G281" s="28">
        <v>2</v>
      </c>
      <c r="H281" s="20" t="s">
        <v>19</v>
      </c>
      <c r="I281">
        <v>4</v>
      </c>
      <c r="J281" s="37" t="str">
        <f>VLOOKUP(AB281, method!$A$1:$B$15, 2, 0)</f>
        <v>中前</v>
      </c>
      <c r="K281">
        <v>2.7</v>
      </c>
      <c r="L281" s="43">
        <v>1650</v>
      </c>
      <c r="M281">
        <v>125</v>
      </c>
      <c r="N281">
        <v>1</v>
      </c>
      <c r="O281">
        <v>28</v>
      </c>
      <c r="P281">
        <v>2</v>
      </c>
      <c r="Q281">
        <v>24</v>
      </c>
      <c r="R281" s="31" t="s">
        <v>450</v>
      </c>
      <c r="S281">
        <v>1085</v>
      </c>
      <c r="T281">
        <v>4</v>
      </c>
      <c r="U281" s="32" t="s">
        <v>435</v>
      </c>
      <c r="V281">
        <v>459</v>
      </c>
      <c r="Y281" s="12" t="s">
        <v>662</v>
      </c>
      <c r="Z281">
        <v>50</v>
      </c>
      <c r="AA281" s="22" t="s">
        <v>39</v>
      </c>
      <c r="AB281">
        <v>4</v>
      </c>
      <c r="AC281">
        <v>4</v>
      </c>
      <c r="AD281">
        <v>3</v>
      </c>
      <c r="AE281">
        <v>2</v>
      </c>
    </row>
    <row r="282" spans="1:31" hidden="1" x14ac:dyDescent="0.25">
      <c r="A282" s="17" t="s">
        <v>68</v>
      </c>
      <c r="B282" s="16" t="s">
        <v>74</v>
      </c>
      <c r="C282" s="16" t="s">
        <v>2251</v>
      </c>
      <c r="D282">
        <v>41.42</v>
      </c>
      <c r="E282">
        <v>2</v>
      </c>
      <c r="F282" t="s">
        <v>38</v>
      </c>
      <c r="G282" s="28">
        <v>2</v>
      </c>
      <c r="H282" s="20" t="s">
        <v>19</v>
      </c>
      <c r="I282">
        <v>9</v>
      </c>
      <c r="J282" s="36" t="str">
        <f>VLOOKUP(AB282, method!$A$1:$B$15, 2, 0)</f>
        <v>中後</v>
      </c>
      <c r="K282">
        <v>4.2</v>
      </c>
      <c r="L282" s="43">
        <v>1650</v>
      </c>
      <c r="M282">
        <v>123</v>
      </c>
      <c r="N282">
        <v>1</v>
      </c>
      <c r="O282">
        <v>7</v>
      </c>
      <c r="P282">
        <v>2</v>
      </c>
      <c r="Q282">
        <v>24</v>
      </c>
      <c r="R282" s="31" t="s">
        <v>455</v>
      </c>
      <c r="S282">
        <v>1071</v>
      </c>
      <c r="T282">
        <v>4</v>
      </c>
      <c r="U282" s="32" t="s">
        <v>435</v>
      </c>
      <c r="V282">
        <v>402</v>
      </c>
      <c r="Y282" s="12" t="s">
        <v>662</v>
      </c>
      <c r="Z282">
        <v>48</v>
      </c>
      <c r="AA282" s="22" t="s">
        <v>39</v>
      </c>
      <c r="AB282">
        <v>10</v>
      </c>
      <c r="AC282">
        <v>10</v>
      </c>
      <c r="AD282">
        <v>10</v>
      </c>
      <c r="AE282">
        <v>2</v>
      </c>
    </row>
    <row r="283" spans="1:31" hidden="1" x14ac:dyDescent="0.25">
      <c r="A283" s="17" t="s">
        <v>68</v>
      </c>
      <c r="B283" s="16" t="s">
        <v>74</v>
      </c>
      <c r="C283" s="16" t="s">
        <v>2251</v>
      </c>
      <c r="D283">
        <v>40.94</v>
      </c>
      <c r="E283">
        <v>2</v>
      </c>
      <c r="F283" t="s">
        <v>38</v>
      </c>
      <c r="G283" s="34">
        <v>5</v>
      </c>
      <c r="H283" s="25" t="s">
        <v>49</v>
      </c>
      <c r="I283">
        <v>4</v>
      </c>
      <c r="J283" s="37" t="str">
        <f>VLOOKUP(AB283, method!$A$1:$B$15, 2, 0)</f>
        <v>中前</v>
      </c>
      <c r="K283">
        <v>6.4</v>
      </c>
      <c r="L283" s="43">
        <v>1650</v>
      </c>
      <c r="M283">
        <v>128</v>
      </c>
      <c r="N283">
        <v>1</v>
      </c>
      <c r="O283">
        <v>17</v>
      </c>
      <c r="P283">
        <v>1</v>
      </c>
      <c r="Q283">
        <v>24</v>
      </c>
      <c r="R283" s="31" t="s">
        <v>461</v>
      </c>
      <c r="S283">
        <v>1093</v>
      </c>
      <c r="T283">
        <v>4</v>
      </c>
      <c r="U283" s="32" t="s">
        <v>435</v>
      </c>
      <c r="V283">
        <v>347</v>
      </c>
      <c r="Y283" s="12" t="s">
        <v>456</v>
      </c>
      <c r="Z283">
        <v>50</v>
      </c>
      <c r="AA283" s="22" t="s">
        <v>39</v>
      </c>
      <c r="AB283">
        <v>7</v>
      </c>
      <c r="AC283">
        <v>6</v>
      </c>
      <c r="AD283">
        <v>7</v>
      </c>
      <c r="AE283">
        <v>5</v>
      </c>
    </row>
    <row r="284" spans="1:31" hidden="1" x14ac:dyDescent="0.25">
      <c r="A284" s="17" t="s">
        <v>68</v>
      </c>
      <c r="B284" s="16" t="s">
        <v>74</v>
      </c>
      <c r="C284" s="16" t="s">
        <v>2251</v>
      </c>
      <c r="D284">
        <v>41.53</v>
      </c>
      <c r="E284">
        <v>2</v>
      </c>
      <c r="F284" t="s">
        <v>38</v>
      </c>
      <c r="G284" s="28">
        <v>3</v>
      </c>
      <c r="H284" s="25" t="s">
        <v>49</v>
      </c>
      <c r="I284">
        <v>7</v>
      </c>
      <c r="J284" s="35" t="str">
        <f>VLOOKUP(AB284, method!$A$1:$B$15, 2, 0)</f>
        <v>放頭</v>
      </c>
      <c r="K284">
        <v>10</v>
      </c>
      <c r="L284" s="43">
        <v>1650</v>
      </c>
      <c r="M284">
        <v>127</v>
      </c>
      <c r="N284">
        <v>1</v>
      </c>
      <c r="O284">
        <v>22</v>
      </c>
      <c r="P284">
        <v>11</v>
      </c>
      <c r="Q284">
        <v>23</v>
      </c>
      <c r="R284" s="31" t="s">
        <v>461</v>
      </c>
      <c r="S284">
        <v>1093</v>
      </c>
      <c r="T284">
        <v>4</v>
      </c>
      <c r="U284" s="32" t="s">
        <v>435</v>
      </c>
      <c r="V284">
        <v>191</v>
      </c>
      <c r="Y284" s="12" t="s">
        <v>451</v>
      </c>
      <c r="Z284">
        <v>50</v>
      </c>
      <c r="AA284" s="22" t="s">
        <v>39</v>
      </c>
      <c r="AB284">
        <v>2</v>
      </c>
      <c r="AC284">
        <v>2</v>
      </c>
      <c r="AD284">
        <v>2</v>
      </c>
      <c r="AE284">
        <v>3</v>
      </c>
    </row>
    <row r="285" spans="1:31" hidden="1" x14ac:dyDescent="0.25">
      <c r="A285" s="17" t="s">
        <v>68</v>
      </c>
      <c r="B285" s="16" t="s">
        <v>74</v>
      </c>
      <c r="C285" s="16" t="s">
        <v>2251</v>
      </c>
      <c r="D285">
        <v>35.729999999999997</v>
      </c>
      <c r="E285">
        <v>2</v>
      </c>
      <c r="F285" t="s">
        <v>38</v>
      </c>
      <c r="G285">
        <v>8</v>
      </c>
      <c r="H285" s="21" t="s">
        <v>53</v>
      </c>
      <c r="I285">
        <v>4</v>
      </c>
      <c r="J285" s="37" t="str">
        <f>VLOOKUP(AB285, method!$A$1:$B$15, 2, 0)</f>
        <v>中前</v>
      </c>
      <c r="K285">
        <v>11</v>
      </c>
      <c r="L285">
        <v>1600</v>
      </c>
      <c r="M285">
        <v>126</v>
      </c>
      <c r="N285">
        <v>1</v>
      </c>
      <c r="O285">
        <v>22</v>
      </c>
      <c r="P285">
        <v>10</v>
      </c>
      <c r="Q285">
        <v>23</v>
      </c>
      <c r="R285" t="s">
        <v>506</v>
      </c>
      <c r="S285">
        <v>1093</v>
      </c>
      <c r="T285">
        <v>4</v>
      </c>
      <c r="U285" s="32" t="s">
        <v>435</v>
      </c>
      <c r="V285">
        <v>104</v>
      </c>
      <c r="Y285" t="s">
        <v>474</v>
      </c>
      <c r="Z285">
        <v>51</v>
      </c>
      <c r="AA285" s="22" t="s">
        <v>39</v>
      </c>
      <c r="AB285">
        <v>7</v>
      </c>
      <c r="AC285">
        <v>8</v>
      </c>
      <c r="AD285">
        <v>7</v>
      </c>
      <c r="AE285">
        <v>8</v>
      </c>
    </row>
    <row r="286" spans="1:31" hidden="1" x14ac:dyDescent="0.25">
      <c r="A286" s="17" t="s">
        <v>68</v>
      </c>
      <c r="B286" s="16" t="s">
        <v>74</v>
      </c>
      <c r="C286" s="16" t="s">
        <v>2251</v>
      </c>
      <c r="D286">
        <v>40.57</v>
      </c>
      <c r="E286">
        <v>2</v>
      </c>
      <c r="F286" t="s">
        <v>38</v>
      </c>
      <c r="G286" s="28">
        <v>3</v>
      </c>
      <c r="H286" s="19" t="s">
        <v>101</v>
      </c>
      <c r="I286">
        <v>4</v>
      </c>
      <c r="J286" s="35" t="str">
        <f>VLOOKUP(AB286, method!$A$1:$B$15, 2, 0)</f>
        <v>放頭</v>
      </c>
      <c r="K286">
        <v>7</v>
      </c>
      <c r="L286" s="43">
        <v>1650</v>
      </c>
      <c r="M286">
        <v>126</v>
      </c>
      <c r="N286">
        <v>1</v>
      </c>
      <c r="O286">
        <v>13</v>
      </c>
      <c r="P286">
        <v>9</v>
      </c>
      <c r="Q286">
        <v>23</v>
      </c>
      <c r="R286" s="31" t="s">
        <v>450</v>
      </c>
      <c r="S286">
        <v>1077</v>
      </c>
      <c r="T286">
        <v>4</v>
      </c>
      <c r="U286" s="32" t="s">
        <v>435</v>
      </c>
      <c r="V286">
        <v>12</v>
      </c>
      <c r="Y286" s="12" t="s">
        <v>431</v>
      </c>
      <c r="Z286">
        <v>51</v>
      </c>
      <c r="AA286" s="22" t="s">
        <v>39</v>
      </c>
      <c r="AB286">
        <v>3</v>
      </c>
      <c r="AC286">
        <v>3</v>
      </c>
      <c r="AD286">
        <v>3</v>
      </c>
      <c r="AE286">
        <v>3</v>
      </c>
    </row>
    <row r="287" spans="1:31" x14ac:dyDescent="0.25">
      <c r="A287" s="17" t="s">
        <v>68</v>
      </c>
      <c r="B287" s="17" t="s">
        <v>79</v>
      </c>
      <c r="C287" s="17" t="s">
        <v>2252</v>
      </c>
      <c r="D287">
        <v>39.86</v>
      </c>
      <c r="E287">
        <v>11</v>
      </c>
      <c r="F287" t="s">
        <v>63</v>
      </c>
      <c r="G287">
        <v>6</v>
      </c>
      <c r="H287" s="19" t="s">
        <v>63</v>
      </c>
      <c r="I287">
        <v>1</v>
      </c>
      <c r="J287" s="37" t="str">
        <f>VLOOKUP(AB287, method!$A$1:$B$15, 2, 0)</f>
        <v>中前</v>
      </c>
      <c r="K287">
        <v>6.2</v>
      </c>
      <c r="L287" s="43">
        <v>1650</v>
      </c>
      <c r="M287">
        <v>130</v>
      </c>
      <c r="N287">
        <v>1</v>
      </c>
      <c r="O287">
        <v>25</v>
      </c>
      <c r="P287">
        <v>6</v>
      </c>
      <c r="Q287">
        <v>25</v>
      </c>
      <c r="R287" s="31" t="s">
        <v>461</v>
      </c>
      <c r="S287">
        <v>1068</v>
      </c>
      <c r="T287">
        <v>4</v>
      </c>
      <c r="U287" s="32" t="s">
        <v>446</v>
      </c>
      <c r="V287">
        <v>781</v>
      </c>
      <c r="Y287" t="s">
        <v>600</v>
      </c>
      <c r="Z287">
        <v>55</v>
      </c>
      <c r="AA287" s="16" t="s">
        <v>80</v>
      </c>
      <c r="AB287">
        <v>5</v>
      </c>
      <c r="AC287">
        <v>6</v>
      </c>
      <c r="AD287">
        <v>5</v>
      </c>
      <c r="AE287">
        <v>6</v>
      </c>
    </row>
    <row r="288" spans="1:31" x14ac:dyDescent="0.25">
      <c r="A288" s="17" t="s">
        <v>68</v>
      </c>
      <c r="B288" s="17" t="s">
        <v>79</v>
      </c>
      <c r="C288" s="17" t="s">
        <v>2252</v>
      </c>
      <c r="D288">
        <v>40.130000000000003</v>
      </c>
      <c r="E288">
        <v>11</v>
      </c>
      <c r="F288" t="s">
        <v>63</v>
      </c>
      <c r="G288" s="28">
        <v>2</v>
      </c>
      <c r="H288" s="19" t="s">
        <v>63</v>
      </c>
      <c r="I288">
        <v>9</v>
      </c>
      <c r="J288" s="36" t="str">
        <f>VLOOKUP(AB288, method!$A$1:$B$15, 2, 0)</f>
        <v>中後</v>
      </c>
      <c r="K288">
        <v>7.9</v>
      </c>
      <c r="L288" s="43">
        <v>1650</v>
      </c>
      <c r="M288">
        <v>129</v>
      </c>
      <c r="N288">
        <v>1</v>
      </c>
      <c r="O288">
        <v>28</v>
      </c>
      <c r="P288">
        <v>5</v>
      </c>
      <c r="Q288">
        <v>25</v>
      </c>
      <c r="R288" s="30" t="s">
        <v>445</v>
      </c>
      <c r="S288">
        <v>1075</v>
      </c>
      <c r="T288">
        <v>4</v>
      </c>
      <c r="U288" s="32" t="s">
        <v>446</v>
      </c>
      <c r="V288">
        <v>715</v>
      </c>
      <c r="Y288" s="12" t="s">
        <v>521</v>
      </c>
      <c r="Z288">
        <v>54</v>
      </c>
      <c r="AA288" s="16" t="s">
        <v>80</v>
      </c>
      <c r="AB288">
        <v>8</v>
      </c>
      <c r="AC288">
        <v>8</v>
      </c>
      <c r="AD288">
        <v>7</v>
      </c>
      <c r="AE288">
        <v>2</v>
      </c>
    </row>
    <row r="289" spans="1:32" x14ac:dyDescent="0.25">
      <c r="A289" s="17" t="s">
        <v>68</v>
      </c>
      <c r="B289" s="17" t="s">
        <v>79</v>
      </c>
      <c r="C289" s="17" t="s">
        <v>2252</v>
      </c>
      <c r="D289">
        <v>40.67</v>
      </c>
      <c r="E289">
        <v>11</v>
      </c>
      <c r="F289" t="s">
        <v>63</v>
      </c>
      <c r="G289" s="28">
        <v>1</v>
      </c>
      <c r="H289" s="19" t="s">
        <v>63</v>
      </c>
      <c r="I289">
        <v>7</v>
      </c>
      <c r="J289" s="37" t="str">
        <f>VLOOKUP(AB289, method!$A$1:$B$15, 2, 0)</f>
        <v>中前</v>
      </c>
      <c r="K289">
        <v>6.1</v>
      </c>
      <c r="L289" s="43">
        <v>1650</v>
      </c>
      <c r="M289">
        <v>123</v>
      </c>
      <c r="N289">
        <v>1</v>
      </c>
      <c r="O289">
        <v>7</v>
      </c>
      <c r="P289">
        <v>5</v>
      </c>
      <c r="Q289">
        <v>25</v>
      </c>
      <c r="R289" s="31" t="s">
        <v>450</v>
      </c>
      <c r="S289">
        <v>1074</v>
      </c>
      <c r="T289">
        <v>4</v>
      </c>
      <c r="U289" s="32" t="s">
        <v>435</v>
      </c>
      <c r="V289">
        <v>654</v>
      </c>
      <c r="Y289" s="12" t="s">
        <v>662</v>
      </c>
      <c r="Z289">
        <v>48</v>
      </c>
      <c r="AA289" s="16" t="s">
        <v>80</v>
      </c>
      <c r="AB289">
        <v>7</v>
      </c>
      <c r="AC289">
        <v>9</v>
      </c>
      <c r="AD289">
        <v>9</v>
      </c>
      <c r="AE289">
        <v>1</v>
      </c>
    </row>
    <row r="290" spans="1:32" x14ac:dyDescent="0.25">
      <c r="A290" s="17" t="s">
        <v>68</v>
      </c>
      <c r="B290" s="17" t="s">
        <v>79</v>
      </c>
      <c r="C290" s="17" t="s">
        <v>2252</v>
      </c>
      <c r="D290">
        <v>39.97</v>
      </c>
      <c r="E290">
        <v>11</v>
      </c>
      <c r="F290" t="s">
        <v>63</v>
      </c>
      <c r="G290" s="34">
        <v>4</v>
      </c>
      <c r="H290" s="19" t="s">
        <v>63</v>
      </c>
      <c r="I290">
        <v>6</v>
      </c>
      <c r="J290" s="36" t="str">
        <f>VLOOKUP(AB290, method!$A$1:$B$15, 2, 0)</f>
        <v>中後</v>
      </c>
      <c r="K290">
        <v>4.5999999999999996</v>
      </c>
      <c r="L290" s="43">
        <v>1650</v>
      </c>
      <c r="M290">
        <v>124</v>
      </c>
      <c r="N290">
        <v>1</v>
      </c>
      <c r="O290">
        <v>16</v>
      </c>
      <c r="P290">
        <v>4</v>
      </c>
      <c r="Q290">
        <v>25</v>
      </c>
      <c r="R290" s="31" t="s">
        <v>455</v>
      </c>
      <c r="S290">
        <v>1062</v>
      </c>
      <c r="T290">
        <v>4</v>
      </c>
      <c r="U290" s="32" t="s">
        <v>446</v>
      </c>
      <c r="V290">
        <v>594</v>
      </c>
      <c r="Y290" s="12">
        <v>2</v>
      </c>
      <c r="Z290">
        <v>49</v>
      </c>
      <c r="AA290" s="16" t="s">
        <v>80</v>
      </c>
      <c r="AB290">
        <v>9</v>
      </c>
      <c r="AC290">
        <v>9</v>
      </c>
      <c r="AD290">
        <v>7</v>
      </c>
      <c r="AE290">
        <v>4</v>
      </c>
    </row>
    <row r="291" spans="1:32" x14ac:dyDescent="0.25">
      <c r="A291" s="17" t="s">
        <v>68</v>
      </c>
      <c r="B291" s="17" t="s">
        <v>79</v>
      </c>
      <c r="C291" s="17" t="s">
        <v>2252</v>
      </c>
      <c r="D291">
        <v>39.71</v>
      </c>
      <c r="E291">
        <v>11</v>
      </c>
      <c r="F291" t="s">
        <v>63</v>
      </c>
      <c r="G291" s="28">
        <v>3</v>
      </c>
      <c r="H291" s="19" t="s">
        <v>63</v>
      </c>
      <c r="I291">
        <v>7</v>
      </c>
      <c r="J291" s="36" t="str">
        <f>VLOOKUP(AB291, method!$A$1:$B$15, 2, 0)</f>
        <v>中後</v>
      </c>
      <c r="K291">
        <v>14</v>
      </c>
      <c r="L291" s="43">
        <v>1650</v>
      </c>
      <c r="M291">
        <v>124</v>
      </c>
      <c r="N291">
        <v>1</v>
      </c>
      <c r="O291">
        <v>2</v>
      </c>
      <c r="P291">
        <v>4</v>
      </c>
      <c r="Q291">
        <v>25</v>
      </c>
      <c r="R291" s="30" t="s">
        <v>445</v>
      </c>
      <c r="S291">
        <v>1060</v>
      </c>
      <c r="T291">
        <v>4</v>
      </c>
      <c r="U291" s="32" t="s">
        <v>446</v>
      </c>
      <c r="V291">
        <v>558</v>
      </c>
      <c r="Y291" s="12" t="s">
        <v>464</v>
      </c>
      <c r="Z291">
        <v>49</v>
      </c>
      <c r="AA291" s="16" t="s">
        <v>80</v>
      </c>
      <c r="AB291">
        <v>10</v>
      </c>
      <c r="AC291">
        <v>10</v>
      </c>
      <c r="AD291">
        <v>10</v>
      </c>
      <c r="AE291">
        <v>3</v>
      </c>
    </row>
    <row r="292" spans="1:32" x14ac:dyDescent="0.25">
      <c r="A292" s="17" t="s">
        <v>68</v>
      </c>
      <c r="B292" s="17" t="s">
        <v>79</v>
      </c>
      <c r="C292" s="17" t="s">
        <v>2252</v>
      </c>
      <c r="D292">
        <v>40.53</v>
      </c>
      <c r="E292">
        <v>11</v>
      </c>
      <c r="F292" t="s">
        <v>63</v>
      </c>
      <c r="G292" s="34">
        <v>5</v>
      </c>
      <c r="H292" s="19" t="s">
        <v>63</v>
      </c>
      <c r="I292">
        <v>11</v>
      </c>
      <c r="J292" s="36" t="str">
        <f>VLOOKUP(AB292, method!$A$1:$B$15, 2, 0)</f>
        <v>中後</v>
      </c>
      <c r="K292">
        <v>6.2</v>
      </c>
      <c r="L292" s="43">
        <v>1650</v>
      </c>
      <c r="M292">
        <v>124</v>
      </c>
      <c r="N292">
        <v>1</v>
      </c>
      <c r="O292">
        <v>12</v>
      </c>
      <c r="P292">
        <v>3</v>
      </c>
      <c r="Q292">
        <v>25</v>
      </c>
      <c r="R292" s="31" t="s">
        <v>450</v>
      </c>
      <c r="S292">
        <v>1057</v>
      </c>
      <c r="T292">
        <v>4</v>
      </c>
      <c r="U292" s="32" t="s">
        <v>446</v>
      </c>
      <c r="V292">
        <v>500</v>
      </c>
      <c r="Y292" t="s">
        <v>442</v>
      </c>
      <c r="Z292">
        <v>49</v>
      </c>
      <c r="AA292" s="16" t="s">
        <v>80</v>
      </c>
      <c r="AB292">
        <v>9</v>
      </c>
      <c r="AC292">
        <v>9</v>
      </c>
      <c r="AD292">
        <v>7</v>
      </c>
      <c r="AE292">
        <v>5</v>
      </c>
    </row>
    <row r="293" spans="1:32" hidden="1" x14ac:dyDescent="0.25">
      <c r="A293" s="17" t="s">
        <v>68</v>
      </c>
      <c r="B293" s="17" t="s">
        <v>79</v>
      </c>
      <c r="C293" s="17" t="s">
        <v>2252</v>
      </c>
      <c r="D293">
        <v>49.86</v>
      </c>
      <c r="E293">
        <v>11</v>
      </c>
      <c r="F293" t="s">
        <v>63</v>
      </c>
      <c r="G293" s="34">
        <v>4</v>
      </c>
      <c r="H293" s="19" t="s">
        <v>63</v>
      </c>
      <c r="I293">
        <v>7</v>
      </c>
      <c r="J293" s="36" t="str">
        <f>VLOOKUP(AB293, method!$A$1:$B$15, 2, 0)</f>
        <v>中後</v>
      </c>
      <c r="K293">
        <v>6.2</v>
      </c>
      <c r="L293">
        <v>1800</v>
      </c>
      <c r="M293">
        <v>127</v>
      </c>
      <c r="N293">
        <v>1</v>
      </c>
      <c r="O293">
        <v>5</v>
      </c>
      <c r="P293">
        <v>2</v>
      </c>
      <c r="Q293">
        <v>25</v>
      </c>
      <c r="R293" s="31" t="s">
        <v>450</v>
      </c>
      <c r="S293">
        <v>1053</v>
      </c>
      <c r="T293">
        <v>4</v>
      </c>
      <c r="U293" s="32" t="s">
        <v>435</v>
      </c>
      <c r="V293">
        <v>403</v>
      </c>
      <c r="Y293" s="12" t="s">
        <v>521</v>
      </c>
      <c r="Z293">
        <v>49</v>
      </c>
      <c r="AA293" s="16" t="s">
        <v>80</v>
      </c>
      <c r="AB293">
        <v>9</v>
      </c>
      <c r="AC293">
        <v>10</v>
      </c>
      <c r="AD293">
        <v>10</v>
      </c>
      <c r="AE293">
        <v>9</v>
      </c>
      <c r="AF293">
        <v>4</v>
      </c>
    </row>
    <row r="294" spans="1:32" x14ac:dyDescent="0.25">
      <c r="A294" s="17" t="s">
        <v>68</v>
      </c>
      <c r="B294" s="17" t="s">
        <v>79</v>
      </c>
      <c r="C294" s="17" t="s">
        <v>2252</v>
      </c>
      <c r="D294">
        <v>40.61</v>
      </c>
      <c r="E294">
        <v>11</v>
      </c>
      <c r="F294" t="s">
        <v>63</v>
      </c>
      <c r="G294" s="28">
        <v>1</v>
      </c>
      <c r="H294" s="19" t="s">
        <v>63</v>
      </c>
      <c r="I294">
        <v>5</v>
      </c>
      <c r="J294" s="37" t="str">
        <f>VLOOKUP(AB294, method!$A$1:$B$15, 2, 0)</f>
        <v>中前</v>
      </c>
      <c r="K294">
        <v>5.7</v>
      </c>
      <c r="L294" s="43">
        <v>1650</v>
      </c>
      <c r="M294">
        <v>121</v>
      </c>
      <c r="N294">
        <v>1</v>
      </c>
      <c r="O294">
        <v>22</v>
      </c>
      <c r="P294">
        <v>1</v>
      </c>
      <c r="Q294">
        <v>25</v>
      </c>
      <c r="R294" s="31" t="s">
        <v>461</v>
      </c>
      <c r="S294">
        <v>1052</v>
      </c>
      <c r="T294">
        <v>4</v>
      </c>
      <c r="U294" s="32" t="s">
        <v>435</v>
      </c>
      <c r="V294">
        <v>370</v>
      </c>
      <c r="Y294" s="12" t="s">
        <v>914</v>
      </c>
      <c r="Z294">
        <v>43</v>
      </c>
      <c r="AA294" s="16" t="s">
        <v>80</v>
      </c>
      <c r="AB294">
        <v>7</v>
      </c>
      <c r="AC294">
        <v>7</v>
      </c>
      <c r="AD294">
        <v>6</v>
      </c>
      <c r="AE294">
        <v>1</v>
      </c>
    </row>
    <row r="295" spans="1:32" x14ac:dyDescent="0.25">
      <c r="A295" s="17" t="s">
        <v>68</v>
      </c>
      <c r="B295" s="17" t="s">
        <v>79</v>
      </c>
      <c r="C295" s="17" t="s">
        <v>2252</v>
      </c>
      <c r="D295">
        <v>41.18</v>
      </c>
      <c r="E295">
        <v>11</v>
      </c>
      <c r="F295" t="s">
        <v>63</v>
      </c>
      <c r="G295" s="28">
        <v>2</v>
      </c>
      <c r="H295" s="17" t="s">
        <v>121</v>
      </c>
      <c r="I295">
        <v>9</v>
      </c>
      <c r="J295" s="38" t="str">
        <f>VLOOKUP(AB295, method!$A$1:$B$15, 2, 0)</f>
        <v>留後</v>
      </c>
      <c r="K295">
        <v>18</v>
      </c>
      <c r="L295" s="43">
        <v>1650</v>
      </c>
      <c r="M295">
        <v>118</v>
      </c>
      <c r="N295">
        <v>1</v>
      </c>
      <c r="O295">
        <v>8</v>
      </c>
      <c r="P295">
        <v>1</v>
      </c>
      <c r="Q295">
        <v>25</v>
      </c>
      <c r="R295" s="31" t="s">
        <v>450</v>
      </c>
      <c r="S295">
        <v>1044</v>
      </c>
      <c r="T295">
        <v>4</v>
      </c>
      <c r="U295" s="32" t="s">
        <v>435</v>
      </c>
      <c r="V295">
        <v>333</v>
      </c>
      <c r="Y295" s="12">
        <v>1</v>
      </c>
      <c r="Z295">
        <v>42</v>
      </c>
      <c r="AA295" s="16" t="s">
        <v>80</v>
      </c>
      <c r="AB295">
        <v>12</v>
      </c>
      <c r="AC295">
        <v>9</v>
      </c>
      <c r="AD295">
        <v>9</v>
      </c>
      <c r="AE295">
        <v>2</v>
      </c>
    </row>
    <row r="296" spans="1:32" hidden="1" x14ac:dyDescent="0.25">
      <c r="A296" s="17" t="s">
        <v>68</v>
      </c>
      <c r="B296" s="17" t="s">
        <v>79</v>
      </c>
      <c r="C296" s="17" t="s">
        <v>2252</v>
      </c>
      <c r="D296">
        <v>40.06</v>
      </c>
      <c r="E296">
        <v>11</v>
      </c>
      <c r="F296" t="s">
        <v>63</v>
      </c>
      <c r="G296">
        <v>6</v>
      </c>
      <c r="H296" s="17" t="s">
        <v>121</v>
      </c>
      <c r="I296">
        <v>9</v>
      </c>
      <c r="J296" s="36" t="str">
        <f>VLOOKUP(AB296, method!$A$1:$B$15, 2, 0)</f>
        <v>中後</v>
      </c>
      <c r="K296">
        <v>19</v>
      </c>
      <c r="L296" s="43">
        <v>1650</v>
      </c>
      <c r="M296">
        <v>121</v>
      </c>
      <c r="N296">
        <v>1</v>
      </c>
      <c r="O296">
        <v>26</v>
      </c>
      <c r="P296">
        <v>12</v>
      </c>
      <c r="Q296">
        <v>24</v>
      </c>
      <c r="R296" s="42" t="s">
        <v>445</v>
      </c>
      <c r="S296">
        <v>1040</v>
      </c>
      <c r="T296">
        <v>4</v>
      </c>
      <c r="U296" s="32" t="s">
        <v>435</v>
      </c>
      <c r="V296">
        <v>294</v>
      </c>
      <c r="Y296" s="12">
        <v>2</v>
      </c>
      <c r="Z296">
        <v>44</v>
      </c>
      <c r="AA296" s="16" t="s">
        <v>80</v>
      </c>
      <c r="AB296">
        <v>10</v>
      </c>
      <c r="AC296">
        <v>10</v>
      </c>
      <c r="AD296">
        <v>11</v>
      </c>
      <c r="AE296">
        <v>6</v>
      </c>
    </row>
    <row r="297" spans="1:32" hidden="1" x14ac:dyDescent="0.25">
      <c r="A297" s="17" t="s">
        <v>68</v>
      </c>
      <c r="B297" s="17" t="s">
        <v>79</v>
      </c>
      <c r="C297" s="17" t="s">
        <v>2252</v>
      </c>
      <c r="D297">
        <v>41.25</v>
      </c>
      <c r="E297">
        <v>11</v>
      </c>
      <c r="F297" t="s">
        <v>63</v>
      </c>
      <c r="G297" s="34">
        <v>5</v>
      </c>
      <c r="H297" s="26" t="s">
        <v>389</v>
      </c>
      <c r="I297">
        <v>8</v>
      </c>
      <c r="J297" s="36" t="str">
        <f>VLOOKUP(AB297, method!$A$1:$B$15, 2, 0)</f>
        <v>中後</v>
      </c>
      <c r="K297">
        <v>23</v>
      </c>
      <c r="L297" s="43">
        <v>1650</v>
      </c>
      <c r="M297">
        <v>123</v>
      </c>
      <c r="N297">
        <v>1</v>
      </c>
      <c r="O297">
        <v>27</v>
      </c>
      <c r="P297">
        <v>11</v>
      </c>
      <c r="Q297">
        <v>24</v>
      </c>
      <c r="R297" s="42" t="s">
        <v>445</v>
      </c>
      <c r="S297">
        <v>1044</v>
      </c>
      <c r="T297">
        <v>4</v>
      </c>
      <c r="U297" s="32" t="s">
        <v>435</v>
      </c>
      <c r="V297">
        <v>214</v>
      </c>
      <c r="Y297" s="12">
        <v>1</v>
      </c>
      <c r="Z297">
        <v>44</v>
      </c>
      <c r="AA297" s="16" t="s">
        <v>80</v>
      </c>
      <c r="AB297">
        <v>8</v>
      </c>
      <c r="AC297">
        <v>8</v>
      </c>
      <c r="AD297">
        <v>8</v>
      </c>
      <c r="AE297">
        <v>5</v>
      </c>
    </row>
    <row r="298" spans="1:32" hidden="1" x14ac:dyDescent="0.25">
      <c r="A298" s="17" t="s">
        <v>68</v>
      </c>
      <c r="B298" s="17" t="s">
        <v>79</v>
      </c>
      <c r="C298" s="17" t="s">
        <v>2252</v>
      </c>
      <c r="D298">
        <v>40.49</v>
      </c>
      <c r="E298">
        <v>11</v>
      </c>
      <c r="F298" t="s">
        <v>63</v>
      </c>
      <c r="G298">
        <v>6</v>
      </c>
      <c r="H298" s="26" t="s">
        <v>389</v>
      </c>
      <c r="I298">
        <v>6</v>
      </c>
      <c r="J298" s="36" t="str">
        <f>VLOOKUP(AB298, method!$A$1:$B$15, 2, 0)</f>
        <v>中後</v>
      </c>
      <c r="K298">
        <v>56</v>
      </c>
      <c r="L298" s="43">
        <v>1650</v>
      </c>
      <c r="M298">
        <v>123</v>
      </c>
      <c r="N298">
        <v>1</v>
      </c>
      <c r="O298">
        <v>13</v>
      </c>
      <c r="P298">
        <v>11</v>
      </c>
      <c r="Q298">
        <v>24</v>
      </c>
      <c r="R298" s="31" t="s">
        <v>455</v>
      </c>
      <c r="S298">
        <v>1047</v>
      </c>
      <c r="T298">
        <v>4</v>
      </c>
      <c r="U298" s="32" t="s">
        <v>435</v>
      </c>
      <c r="V298">
        <v>177</v>
      </c>
      <c r="Y298" t="s">
        <v>699</v>
      </c>
      <c r="Z298">
        <v>46</v>
      </c>
      <c r="AA298" s="16" t="s">
        <v>80</v>
      </c>
      <c r="AB298">
        <v>9</v>
      </c>
      <c r="AC298">
        <v>10</v>
      </c>
      <c r="AD298">
        <v>10</v>
      </c>
      <c r="AE298">
        <v>6</v>
      </c>
    </row>
    <row r="299" spans="1:32" hidden="1" x14ac:dyDescent="0.25">
      <c r="A299" s="17" t="s">
        <v>68</v>
      </c>
      <c r="B299" s="17" t="s">
        <v>79</v>
      </c>
      <c r="C299" s="17" t="s">
        <v>2252</v>
      </c>
      <c r="D299">
        <v>41.86</v>
      </c>
      <c r="E299">
        <v>11</v>
      </c>
      <c r="F299" t="s">
        <v>63</v>
      </c>
      <c r="G299">
        <v>9</v>
      </c>
      <c r="H299" s="22" t="s">
        <v>471</v>
      </c>
      <c r="I299">
        <v>11</v>
      </c>
      <c r="J299" s="38" t="str">
        <f>VLOOKUP(AB299, method!$A$1:$B$15, 2, 0)</f>
        <v>留後</v>
      </c>
      <c r="K299">
        <v>39</v>
      </c>
      <c r="L299" s="43">
        <v>1650</v>
      </c>
      <c r="M299">
        <v>121</v>
      </c>
      <c r="N299">
        <v>1</v>
      </c>
      <c r="O299">
        <v>23</v>
      </c>
      <c r="P299">
        <v>10</v>
      </c>
      <c r="Q299">
        <v>24</v>
      </c>
      <c r="R299" t="s">
        <v>467</v>
      </c>
      <c r="S299">
        <v>1046</v>
      </c>
      <c r="T299">
        <v>4</v>
      </c>
      <c r="U299" s="32" t="s">
        <v>435</v>
      </c>
      <c r="V299">
        <v>124</v>
      </c>
      <c r="Y299" t="s">
        <v>936</v>
      </c>
      <c r="Z299">
        <v>48</v>
      </c>
      <c r="AA299" s="16" t="s">
        <v>80</v>
      </c>
      <c r="AB299">
        <v>11</v>
      </c>
      <c r="AC299">
        <v>11</v>
      </c>
      <c r="AD299">
        <v>10</v>
      </c>
      <c r="AE299">
        <v>9</v>
      </c>
    </row>
    <row r="300" spans="1:32" hidden="1" x14ac:dyDescent="0.25">
      <c r="A300" s="17" t="s">
        <v>68</v>
      </c>
      <c r="B300" s="17" t="s">
        <v>79</v>
      </c>
      <c r="C300" s="17" t="s">
        <v>2252</v>
      </c>
      <c r="D300">
        <v>42.95</v>
      </c>
      <c r="E300">
        <v>11</v>
      </c>
      <c r="F300" t="s">
        <v>63</v>
      </c>
      <c r="G300">
        <v>9</v>
      </c>
      <c r="H300" s="24" t="s">
        <v>38</v>
      </c>
      <c r="I300">
        <v>4</v>
      </c>
      <c r="J300" s="37" t="str">
        <f>VLOOKUP(AB300, method!$A$1:$B$15, 2, 0)</f>
        <v>中前</v>
      </c>
      <c r="K300">
        <v>60</v>
      </c>
      <c r="L300" s="43">
        <v>1650</v>
      </c>
      <c r="M300">
        <v>128</v>
      </c>
      <c r="N300">
        <v>1</v>
      </c>
      <c r="O300">
        <v>5</v>
      </c>
      <c r="P300">
        <v>6</v>
      </c>
      <c r="Q300">
        <v>24</v>
      </c>
      <c r="R300" s="31" t="s">
        <v>450</v>
      </c>
      <c r="S300">
        <v>1034</v>
      </c>
      <c r="T300">
        <v>4</v>
      </c>
      <c r="U300" s="33" t="s">
        <v>499</v>
      </c>
      <c r="V300">
        <v>728</v>
      </c>
      <c r="Y300" t="s">
        <v>743</v>
      </c>
      <c r="Z300">
        <v>52</v>
      </c>
      <c r="AA300" s="16" t="s">
        <v>14</v>
      </c>
      <c r="AB300">
        <v>7</v>
      </c>
      <c r="AC300">
        <v>7</v>
      </c>
      <c r="AD300">
        <v>7</v>
      </c>
      <c r="AE300">
        <v>9</v>
      </c>
    </row>
    <row r="301" spans="1:32" hidden="1" x14ac:dyDescent="0.25">
      <c r="A301" s="17" t="s">
        <v>68</v>
      </c>
      <c r="B301" s="17" t="s">
        <v>79</v>
      </c>
      <c r="C301" s="17" t="s">
        <v>2252</v>
      </c>
      <c r="D301">
        <v>24.26</v>
      </c>
      <c r="E301">
        <v>11</v>
      </c>
      <c r="F301" t="s">
        <v>63</v>
      </c>
      <c r="G301">
        <v>10</v>
      </c>
      <c r="H301" s="20" t="s">
        <v>58</v>
      </c>
      <c r="I301">
        <v>12</v>
      </c>
      <c r="J301" s="38" t="str">
        <f>VLOOKUP(AB301, method!$A$1:$B$15, 2, 0)</f>
        <v>留後</v>
      </c>
      <c r="K301">
        <v>90</v>
      </c>
      <c r="L301">
        <v>1400</v>
      </c>
      <c r="M301">
        <v>125</v>
      </c>
      <c r="N301">
        <v>1</v>
      </c>
      <c r="O301">
        <v>19</v>
      </c>
      <c r="P301">
        <v>5</v>
      </c>
      <c r="Q301">
        <v>24</v>
      </c>
      <c r="R301" t="s">
        <v>441</v>
      </c>
      <c r="S301">
        <v>1047</v>
      </c>
      <c r="T301">
        <v>4</v>
      </c>
      <c r="U301" s="32" t="s">
        <v>435</v>
      </c>
      <c r="V301">
        <v>680</v>
      </c>
      <c r="Y301" t="s">
        <v>634</v>
      </c>
      <c r="Z301">
        <v>52</v>
      </c>
      <c r="AA301" s="16" t="s">
        <v>14</v>
      </c>
      <c r="AB301">
        <v>12</v>
      </c>
      <c r="AC301">
        <v>13</v>
      </c>
      <c r="AD301">
        <v>12</v>
      </c>
      <c r="AE301">
        <v>10</v>
      </c>
    </row>
    <row r="302" spans="1:32" x14ac:dyDescent="0.25">
      <c r="A302" s="17" t="s">
        <v>68</v>
      </c>
      <c r="B302" s="18" t="s">
        <v>83</v>
      </c>
      <c r="C302" s="18" t="s">
        <v>2253</v>
      </c>
      <c r="D302">
        <v>40.799999999999997</v>
      </c>
      <c r="E302">
        <v>12</v>
      </c>
      <c r="F302" t="s">
        <v>84</v>
      </c>
      <c r="G302" s="34">
        <v>5</v>
      </c>
      <c r="H302" s="19" t="s">
        <v>63</v>
      </c>
      <c r="I302">
        <v>2</v>
      </c>
      <c r="J302" s="36" t="str">
        <f>VLOOKUP(AB302, method!$A$1:$B$15, 2, 0)</f>
        <v>中後</v>
      </c>
      <c r="K302">
        <v>22</v>
      </c>
      <c r="L302" s="43">
        <v>1650</v>
      </c>
      <c r="M302">
        <v>130</v>
      </c>
      <c r="N302">
        <v>1</v>
      </c>
      <c r="O302">
        <v>10</v>
      </c>
      <c r="P302">
        <v>9</v>
      </c>
      <c r="Q302">
        <v>25</v>
      </c>
      <c r="R302" s="31" t="s">
        <v>450</v>
      </c>
      <c r="S302">
        <v>1146</v>
      </c>
      <c r="T302">
        <v>4</v>
      </c>
      <c r="U302" s="32" t="s">
        <v>435</v>
      </c>
      <c r="V302">
        <v>14</v>
      </c>
      <c r="Y302" s="12" t="s">
        <v>456</v>
      </c>
      <c r="Z302">
        <v>54</v>
      </c>
      <c r="AA302" s="17" t="s">
        <v>85</v>
      </c>
      <c r="AB302">
        <v>8</v>
      </c>
      <c r="AC302">
        <v>8</v>
      </c>
      <c r="AD302">
        <v>8</v>
      </c>
      <c r="AE302">
        <v>5</v>
      </c>
    </row>
    <row r="303" spans="1:32" x14ac:dyDescent="0.25">
      <c r="A303" s="17" t="s">
        <v>68</v>
      </c>
      <c r="B303" s="18" t="s">
        <v>83</v>
      </c>
      <c r="C303" s="18" t="s">
        <v>2253</v>
      </c>
      <c r="D303">
        <v>41.09</v>
      </c>
      <c r="E303">
        <v>12</v>
      </c>
      <c r="F303" t="s">
        <v>84</v>
      </c>
      <c r="G303">
        <v>9</v>
      </c>
      <c r="H303" s="17" t="s">
        <v>84</v>
      </c>
      <c r="I303">
        <v>8</v>
      </c>
      <c r="J303" s="38" t="str">
        <f>VLOOKUP(AB303, method!$A$1:$B$15, 2, 0)</f>
        <v>留後</v>
      </c>
      <c r="K303">
        <v>8.9</v>
      </c>
      <c r="L303" s="43">
        <v>1650</v>
      </c>
      <c r="M303">
        <v>129</v>
      </c>
      <c r="N303">
        <v>1</v>
      </c>
      <c r="O303">
        <v>26</v>
      </c>
      <c r="P303">
        <v>2</v>
      </c>
      <c r="Q303">
        <v>25</v>
      </c>
      <c r="R303" s="31" t="s">
        <v>461</v>
      </c>
      <c r="S303">
        <v>1154</v>
      </c>
      <c r="T303">
        <v>4</v>
      </c>
      <c r="U303" s="32" t="s">
        <v>435</v>
      </c>
      <c r="V303">
        <v>463</v>
      </c>
      <c r="Y303" t="s">
        <v>436</v>
      </c>
      <c r="Z303">
        <v>54</v>
      </c>
      <c r="AA303" s="17" t="s">
        <v>85</v>
      </c>
      <c r="AB303">
        <v>11</v>
      </c>
      <c r="AC303">
        <v>11</v>
      </c>
      <c r="AD303">
        <v>12</v>
      </c>
      <c r="AE303">
        <v>9</v>
      </c>
    </row>
    <row r="304" spans="1:32" hidden="1" x14ac:dyDescent="0.25">
      <c r="A304" s="17" t="s">
        <v>68</v>
      </c>
      <c r="B304" s="18" t="s">
        <v>83</v>
      </c>
      <c r="C304" s="18" t="s">
        <v>2253</v>
      </c>
      <c r="D304">
        <v>50.23</v>
      </c>
      <c r="E304">
        <v>12</v>
      </c>
      <c r="F304" t="s">
        <v>84</v>
      </c>
      <c r="G304">
        <v>12</v>
      </c>
      <c r="H304" s="17" t="s">
        <v>84</v>
      </c>
      <c r="I304">
        <v>8</v>
      </c>
      <c r="J304" s="38" t="str">
        <f>VLOOKUP(AB304, method!$A$1:$B$15, 2, 0)</f>
        <v>留後</v>
      </c>
      <c r="K304">
        <v>5.4</v>
      </c>
      <c r="L304">
        <v>1800</v>
      </c>
      <c r="M304">
        <v>132</v>
      </c>
      <c r="N304">
        <v>1</v>
      </c>
      <c r="O304">
        <v>5</v>
      </c>
      <c r="P304">
        <v>2</v>
      </c>
      <c r="Q304">
        <v>25</v>
      </c>
      <c r="R304" s="31" t="s">
        <v>450</v>
      </c>
      <c r="S304">
        <v>1160</v>
      </c>
      <c r="T304">
        <v>4</v>
      </c>
      <c r="U304" s="32" t="s">
        <v>435</v>
      </c>
      <c r="V304">
        <v>403</v>
      </c>
      <c r="Y304">
        <v>4</v>
      </c>
      <c r="Z304">
        <v>54</v>
      </c>
      <c r="AA304" s="17" t="s">
        <v>85</v>
      </c>
      <c r="AB304">
        <v>12</v>
      </c>
      <c r="AC304">
        <v>11</v>
      </c>
      <c r="AD304">
        <v>11</v>
      </c>
      <c r="AE304">
        <v>11</v>
      </c>
      <c r="AF304">
        <v>12</v>
      </c>
    </row>
    <row r="305" spans="1:32" x14ac:dyDescent="0.25">
      <c r="A305" s="17" t="s">
        <v>68</v>
      </c>
      <c r="B305" s="18" t="s">
        <v>83</v>
      </c>
      <c r="C305" s="18" t="s">
        <v>2253</v>
      </c>
      <c r="D305">
        <v>40.11</v>
      </c>
      <c r="E305">
        <v>12</v>
      </c>
      <c r="F305" t="s">
        <v>84</v>
      </c>
      <c r="G305" s="28">
        <v>1</v>
      </c>
      <c r="H305" s="17" t="s">
        <v>84</v>
      </c>
      <c r="I305">
        <v>1</v>
      </c>
      <c r="J305" s="37" t="str">
        <f>VLOOKUP(AB305, method!$A$1:$B$15, 2, 0)</f>
        <v>中前</v>
      </c>
      <c r="K305">
        <v>2.4</v>
      </c>
      <c r="L305" s="43">
        <v>1650</v>
      </c>
      <c r="M305">
        <v>121</v>
      </c>
      <c r="N305">
        <v>1</v>
      </c>
      <c r="O305">
        <v>15</v>
      </c>
      <c r="P305">
        <v>1</v>
      </c>
      <c r="Q305">
        <v>25</v>
      </c>
      <c r="R305" s="31" t="s">
        <v>455</v>
      </c>
      <c r="S305">
        <v>1163</v>
      </c>
      <c r="T305">
        <v>4</v>
      </c>
      <c r="U305" s="32" t="s">
        <v>435</v>
      </c>
      <c r="V305">
        <v>349</v>
      </c>
      <c r="Y305" s="12">
        <v>2</v>
      </c>
      <c r="Z305">
        <v>46</v>
      </c>
      <c r="AA305" s="17" t="s">
        <v>85</v>
      </c>
      <c r="AB305">
        <v>5</v>
      </c>
      <c r="AC305">
        <v>4</v>
      </c>
      <c r="AD305">
        <v>4</v>
      </c>
      <c r="AE305">
        <v>1</v>
      </c>
    </row>
    <row r="306" spans="1:32" hidden="1" x14ac:dyDescent="0.25">
      <c r="A306" s="17" t="s">
        <v>68</v>
      </c>
      <c r="B306" s="18" t="s">
        <v>83</v>
      </c>
      <c r="C306" s="18" t="s">
        <v>2253</v>
      </c>
      <c r="D306">
        <v>40.24</v>
      </c>
      <c r="E306">
        <v>12</v>
      </c>
      <c r="F306" t="s">
        <v>84</v>
      </c>
      <c r="G306" s="28">
        <v>3</v>
      </c>
      <c r="H306" s="17" t="s">
        <v>84</v>
      </c>
      <c r="I306">
        <v>3</v>
      </c>
      <c r="J306" s="38" t="str">
        <f>VLOOKUP(AB306, method!$A$1:$B$15, 2, 0)</f>
        <v>留後</v>
      </c>
      <c r="K306">
        <v>2.9</v>
      </c>
      <c r="L306" s="43">
        <v>1650</v>
      </c>
      <c r="M306">
        <v>121</v>
      </c>
      <c r="N306">
        <v>1</v>
      </c>
      <c r="O306">
        <v>26</v>
      </c>
      <c r="P306">
        <v>12</v>
      </c>
      <c r="Q306">
        <v>24</v>
      </c>
      <c r="R306" s="30" t="s">
        <v>445</v>
      </c>
      <c r="S306">
        <v>1156</v>
      </c>
      <c r="T306">
        <v>4</v>
      </c>
      <c r="U306" s="32" t="s">
        <v>435</v>
      </c>
      <c r="V306">
        <v>293</v>
      </c>
      <c r="Y306" s="12">
        <v>2</v>
      </c>
      <c r="Z306">
        <v>46</v>
      </c>
      <c r="AA306" s="17" t="s">
        <v>85</v>
      </c>
      <c r="AB306">
        <v>12</v>
      </c>
      <c r="AC306">
        <v>12</v>
      </c>
      <c r="AD306">
        <v>6</v>
      </c>
      <c r="AE306">
        <v>3</v>
      </c>
    </row>
    <row r="307" spans="1:32" hidden="1" x14ac:dyDescent="0.25">
      <c r="A307" s="17" t="s">
        <v>68</v>
      </c>
      <c r="B307" s="18" t="s">
        <v>83</v>
      </c>
      <c r="C307" s="18" t="s">
        <v>2253</v>
      </c>
      <c r="D307">
        <v>41.19</v>
      </c>
      <c r="E307">
        <v>12</v>
      </c>
      <c r="F307" t="s">
        <v>84</v>
      </c>
      <c r="G307">
        <v>8</v>
      </c>
      <c r="H307" s="17" t="s">
        <v>393</v>
      </c>
      <c r="I307">
        <v>5</v>
      </c>
      <c r="J307" s="36" t="str">
        <f>VLOOKUP(AB307, method!$A$1:$B$15, 2, 0)</f>
        <v>中後</v>
      </c>
      <c r="K307">
        <v>3.1</v>
      </c>
      <c r="L307" s="43">
        <v>1650</v>
      </c>
      <c r="M307">
        <v>123</v>
      </c>
      <c r="N307">
        <v>1</v>
      </c>
      <c r="O307">
        <v>11</v>
      </c>
      <c r="P307">
        <v>12</v>
      </c>
      <c r="Q307">
        <v>24</v>
      </c>
      <c r="R307" s="31" t="s">
        <v>455</v>
      </c>
      <c r="S307">
        <v>1157</v>
      </c>
      <c r="T307">
        <v>4</v>
      </c>
      <c r="U307" s="32" t="s">
        <v>435</v>
      </c>
      <c r="V307">
        <v>255</v>
      </c>
      <c r="Y307" t="s">
        <v>519</v>
      </c>
      <c r="Z307">
        <v>46</v>
      </c>
      <c r="AA307" s="17" t="s">
        <v>85</v>
      </c>
      <c r="AB307">
        <v>8</v>
      </c>
      <c r="AC307">
        <v>10</v>
      </c>
      <c r="AD307">
        <v>10</v>
      </c>
      <c r="AE307">
        <v>8</v>
      </c>
    </row>
    <row r="308" spans="1:32" hidden="1" x14ac:dyDescent="0.25">
      <c r="A308" s="17" t="s">
        <v>68</v>
      </c>
      <c r="B308" s="18" t="s">
        <v>83</v>
      </c>
      <c r="C308" s="18" t="s">
        <v>2253</v>
      </c>
      <c r="D308">
        <v>39.67</v>
      </c>
      <c r="E308">
        <v>12</v>
      </c>
      <c r="F308" t="s">
        <v>84</v>
      </c>
      <c r="G308" s="28">
        <v>1</v>
      </c>
      <c r="H308" s="19" t="s">
        <v>63</v>
      </c>
      <c r="I308">
        <v>1</v>
      </c>
      <c r="J308" s="37" t="str">
        <f>VLOOKUP(AB308, method!$A$1:$B$15, 2, 0)</f>
        <v>中前</v>
      </c>
      <c r="K308">
        <v>3.6</v>
      </c>
      <c r="L308" s="43">
        <v>1650</v>
      </c>
      <c r="M308">
        <v>118</v>
      </c>
      <c r="N308">
        <v>1</v>
      </c>
      <c r="O308">
        <v>20</v>
      </c>
      <c r="P308">
        <v>11</v>
      </c>
      <c r="Q308">
        <v>24</v>
      </c>
      <c r="R308" s="31" t="s">
        <v>461</v>
      </c>
      <c r="S308">
        <v>1147</v>
      </c>
      <c r="T308">
        <v>4</v>
      </c>
      <c r="U308" s="33" t="s">
        <v>499</v>
      </c>
      <c r="V308">
        <v>194</v>
      </c>
      <c r="Y308" s="12" t="s">
        <v>883</v>
      </c>
      <c r="Z308">
        <v>41</v>
      </c>
      <c r="AA308" s="17" t="s">
        <v>85</v>
      </c>
      <c r="AB308">
        <v>7</v>
      </c>
      <c r="AC308">
        <v>7</v>
      </c>
      <c r="AD308">
        <v>6</v>
      </c>
      <c r="AE308">
        <v>1</v>
      </c>
    </row>
    <row r="309" spans="1:32" hidden="1" x14ac:dyDescent="0.25">
      <c r="A309" s="17" t="s">
        <v>68</v>
      </c>
      <c r="B309" s="18" t="s">
        <v>83</v>
      </c>
      <c r="C309" s="18" t="s">
        <v>2253</v>
      </c>
      <c r="D309">
        <v>22.12</v>
      </c>
      <c r="E309">
        <v>12</v>
      </c>
      <c r="F309" t="s">
        <v>84</v>
      </c>
      <c r="G309" s="34">
        <v>5</v>
      </c>
      <c r="H309" s="19" t="s">
        <v>63</v>
      </c>
      <c r="I309">
        <v>5</v>
      </c>
      <c r="J309" s="38" t="str">
        <f>VLOOKUP(AB309, method!$A$1:$B$15, 2, 0)</f>
        <v>留後</v>
      </c>
      <c r="K309">
        <v>10</v>
      </c>
      <c r="L309">
        <v>1400</v>
      </c>
      <c r="M309">
        <v>119</v>
      </c>
      <c r="N309">
        <v>1</v>
      </c>
      <c r="O309">
        <v>3</v>
      </c>
      <c r="P309">
        <v>11</v>
      </c>
      <c r="Q309">
        <v>24</v>
      </c>
      <c r="R309" t="s">
        <v>441</v>
      </c>
      <c r="S309">
        <v>1163</v>
      </c>
      <c r="T309">
        <v>4</v>
      </c>
      <c r="U309" s="32" t="s">
        <v>446</v>
      </c>
      <c r="V309">
        <v>151</v>
      </c>
      <c r="Y309" s="12" t="s">
        <v>558</v>
      </c>
      <c r="Z309">
        <v>43</v>
      </c>
      <c r="AA309" s="17" t="s">
        <v>85</v>
      </c>
      <c r="AB309">
        <v>14</v>
      </c>
      <c r="AC309">
        <v>12</v>
      </c>
      <c r="AD309">
        <v>11</v>
      </c>
      <c r="AE309">
        <v>5</v>
      </c>
    </row>
    <row r="310" spans="1:32" hidden="1" x14ac:dyDescent="0.25">
      <c r="A310" s="17" t="s">
        <v>68</v>
      </c>
      <c r="B310" s="18" t="s">
        <v>83</v>
      </c>
      <c r="C310" s="18" t="s">
        <v>2253</v>
      </c>
      <c r="D310">
        <v>22.38</v>
      </c>
      <c r="E310">
        <v>12</v>
      </c>
      <c r="F310" t="s">
        <v>84</v>
      </c>
      <c r="G310" s="34">
        <v>5</v>
      </c>
      <c r="H310" s="19" t="s">
        <v>101</v>
      </c>
      <c r="I310">
        <v>8</v>
      </c>
      <c r="J310" s="38" t="str">
        <f>VLOOKUP(AB310, method!$A$1:$B$15, 2, 0)</f>
        <v>留後</v>
      </c>
      <c r="K310">
        <v>10</v>
      </c>
      <c r="L310">
        <v>1400</v>
      </c>
      <c r="M310">
        <v>120</v>
      </c>
      <c r="N310">
        <v>1</v>
      </c>
      <c r="O310">
        <v>28</v>
      </c>
      <c r="P310">
        <v>9</v>
      </c>
      <c r="Q310">
        <v>24</v>
      </c>
      <c r="R310" t="s">
        <v>429</v>
      </c>
      <c r="S310">
        <v>1161</v>
      </c>
      <c r="T310">
        <v>4</v>
      </c>
      <c r="U310" s="32" t="s">
        <v>435</v>
      </c>
      <c r="V310">
        <v>59</v>
      </c>
      <c r="Y310" t="s">
        <v>474</v>
      </c>
      <c r="Z310">
        <v>45</v>
      </c>
      <c r="AA310" s="17" t="s">
        <v>85</v>
      </c>
      <c r="AB310">
        <v>11</v>
      </c>
      <c r="AC310">
        <v>11</v>
      </c>
      <c r="AD310">
        <v>10</v>
      </c>
      <c r="AE310">
        <v>5</v>
      </c>
    </row>
    <row r="311" spans="1:32" hidden="1" x14ac:dyDescent="0.25">
      <c r="A311" s="17" t="s">
        <v>68</v>
      </c>
      <c r="B311" s="18" t="s">
        <v>83</v>
      </c>
      <c r="C311" s="18" t="s">
        <v>2253</v>
      </c>
      <c r="D311">
        <v>9.5299999999999994</v>
      </c>
      <c r="E311">
        <v>12</v>
      </c>
      <c r="F311" t="s">
        <v>84</v>
      </c>
      <c r="G311">
        <v>7</v>
      </c>
      <c r="H311" s="19" t="s">
        <v>63</v>
      </c>
      <c r="I311">
        <v>9</v>
      </c>
      <c r="J311" s="38" t="str">
        <f>VLOOKUP(AB311, method!$A$1:$B$15, 2, 0)</f>
        <v>留後</v>
      </c>
      <c r="K311">
        <v>55</v>
      </c>
      <c r="L311">
        <v>1200</v>
      </c>
      <c r="M311">
        <v>121</v>
      </c>
      <c r="N311">
        <v>1</v>
      </c>
      <c r="O311">
        <v>8</v>
      </c>
      <c r="P311">
        <v>9</v>
      </c>
      <c r="Q311">
        <v>24</v>
      </c>
      <c r="R311" t="s">
        <v>434</v>
      </c>
      <c r="S311">
        <v>1152</v>
      </c>
      <c r="T311">
        <v>4</v>
      </c>
      <c r="U311" s="32" t="s">
        <v>435</v>
      </c>
      <c r="V311">
        <v>9</v>
      </c>
      <c r="Y311" t="s">
        <v>488</v>
      </c>
      <c r="Z311">
        <v>46</v>
      </c>
      <c r="AA311" s="17" t="s">
        <v>85</v>
      </c>
      <c r="AB311">
        <v>12</v>
      </c>
      <c r="AC311">
        <v>12</v>
      </c>
      <c r="AD311">
        <v>7</v>
      </c>
    </row>
    <row r="312" spans="1:32" hidden="1" x14ac:dyDescent="0.25">
      <c r="A312" s="17" t="s">
        <v>68</v>
      </c>
      <c r="B312" s="18" t="s">
        <v>83</v>
      </c>
      <c r="C312" s="18" t="s">
        <v>2253</v>
      </c>
      <c r="D312">
        <v>43.14</v>
      </c>
      <c r="E312">
        <v>12</v>
      </c>
      <c r="F312" t="s">
        <v>84</v>
      </c>
      <c r="G312">
        <v>11</v>
      </c>
      <c r="H312" s="21" t="s">
        <v>53</v>
      </c>
      <c r="I312">
        <v>8</v>
      </c>
      <c r="J312" s="37" t="str">
        <f>VLOOKUP(AB312, method!$A$1:$B$15, 2, 0)</f>
        <v>中前</v>
      </c>
      <c r="K312">
        <v>13</v>
      </c>
      <c r="L312" s="43">
        <v>1650</v>
      </c>
      <c r="M312">
        <v>124</v>
      </c>
      <c r="N312">
        <v>1</v>
      </c>
      <c r="O312">
        <v>6</v>
      </c>
      <c r="P312">
        <v>3</v>
      </c>
      <c r="Q312">
        <v>24</v>
      </c>
      <c r="R312" s="31" t="s">
        <v>455</v>
      </c>
      <c r="S312">
        <v>1150</v>
      </c>
      <c r="T312">
        <v>4</v>
      </c>
      <c r="U312" s="32" t="s">
        <v>435</v>
      </c>
      <c r="V312">
        <v>482</v>
      </c>
      <c r="Y312">
        <v>8</v>
      </c>
      <c r="Z312">
        <v>49</v>
      </c>
      <c r="AA312" s="17" t="s">
        <v>85</v>
      </c>
      <c r="AB312">
        <v>4</v>
      </c>
      <c r="AC312">
        <v>2</v>
      </c>
      <c r="AD312">
        <v>2</v>
      </c>
      <c r="AE312">
        <v>11</v>
      </c>
    </row>
    <row r="313" spans="1:32" hidden="1" x14ac:dyDescent="0.25">
      <c r="A313" s="17" t="s">
        <v>68</v>
      </c>
      <c r="B313" s="18" t="s">
        <v>83</v>
      </c>
      <c r="C313" s="18" t="s">
        <v>2253</v>
      </c>
      <c r="D313">
        <v>50.11</v>
      </c>
      <c r="E313">
        <v>12</v>
      </c>
      <c r="F313" t="s">
        <v>84</v>
      </c>
      <c r="G313" s="34">
        <v>5</v>
      </c>
      <c r="H313" s="17" t="s">
        <v>84</v>
      </c>
      <c r="I313">
        <v>7</v>
      </c>
      <c r="J313" s="37" t="str">
        <f>VLOOKUP(AB313, method!$A$1:$B$15, 2, 0)</f>
        <v>中前</v>
      </c>
      <c r="K313">
        <v>7.4</v>
      </c>
      <c r="L313">
        <v>1800</v>
      </c>
      <c r="M313">
        <v>129</v>
      </c>
      <c r="N313">
        <v>1</v>
      </c>
      <c r="O313">
        <v>21</v>
      </c>
      <c r="P313">
        <v>2</v>
      </c>
      <c r="Q313">
        <v>24</v>
      </c>
      <c r="R313" s="42" t="s">
        <v>445</v>
      </c>
      <c r="S313">
        <v>1154</v>
      </c>
      <c r="T313">
        <v>4</v>
      </c>
      <c r="U313" s="32" t="s">
        <v>435</v>
      </c>
      <c r="V313">
        <v>441</v>
      </c>
      <c r="Y313" s="12" t="s">
        <v>521</v>
      </c>
      <c r="Z313">
        <v>50</v>
      </c>
      <c r="AA313" s="17" t="s">
        <v>85</v>
      </c>
      <c r="AB313">
        <v>4</v>
      </c>
      <c r="AC313">
        <v>5</v>
      </c>
      <c r="AD313">
        <v>4</v>
      </c>
      <c r="AE313">
        <v>4</v>
      </c>
      <c r="AF313">
        <v>5</v>
      </c>
    </row>
    <row r="314" spans="1:32" hidden="1" x14ac:dyDescent="0.25">
      <c r="A314" s="17" t="s">
        <v>68</v>
      </c>
      <c r="B314" s="18" t="s">
        <v>83</v>
      </c>
      <c r="C314" s="18" t="s">
        <v>2253</v>
      </c>
      <c r="D314">
        <v>22.98</v>
      </c>
      <c r="E314">
        <v>12</v>
      </c>
      <c r="F314" t="s">
        <v>84</v>
      </c>
      <c r="G314">
        <v>9</v>
      </c>
      <c r="H314" s="17" t="s">
        <v>84</v>
      </c>
      <c r="I314">
        <v>4</v>
      </c>
      <c r="J314" s="36" t="str">
        <f>VLOOKUP(AB314, method!$A$1:$B$15, 2, 0)</f>
        <v>中後</v>
      </c>
      <c r="K314">
        <v>7.4</v>
      </c>
      <c r="L314">
        <v>1400</v>
      </c>
      <c r="M314">
        <v>127</v>
      </c>
      <c r="N314">
        <v>1</v>
      </c>
      <c r="O314">
        <v>21</v>
      </c>
      <c r="P314">
        <v>1</v>
      </c>
      <c r="Q314">
        <v>24</v>
      </c>
      <c r="R314" t="s">
        <v>434</v>
      </c>
      <c r="S314">
        <v>1163</v>
      </c>
      <c r="T314">
        <v>4</v>
      </c>
      <c r="U314" s="32" t="s">
        <v>435</v>
      </c>
      <c r="V314">
        <v>355</v>
      </c>
      <c r="Y314">
        <v>4</v>
      </c>
      <c r="Z314">
        <v>52</v>
      </c>
      <c r="AA314" s="17" t="s">
        <v>85</v>
      </c>
      <c r="AB314">
        <v>9</v>
      </c>
      <c r="AC314">
        <v>8</v>
      </c>
      <c r="AD314">
        <v>9</v>
      </c>
      <c r="AE314">
        <v>9</v>
      </c>
    </row>
    <row r="315" spans="1:32" hidden="1" x14ac:dyDescent="0.25">
      <c r="A315" s="17" t="s">
        <v>68</v>
      </c>
      <c r="B315" s="18" t="s">
        <v>83</v>
      </c>
      <c r="C315" s="18" t="s">
        <v>2253</v>
      </c>
      <c r="D315">
        <v>22.8</v>
      </c>
      <c r="E315">
        <v>12</v>
      </c>
      <c r="F315" t="s">
        <v>84</v>
      </c>
      <c r="G315" s="34">
        <v>4</v>
      </c>
      <c r="H315" s="17" t="s">
        <v>84</v>
      </c>
      <c r="I315">
        <v>4</v>
      </c>
      <c r="J315" s="37" t="str">
        <f>VLOOKUP(AB315, method!$A$1:$B$15, 2, 0)</f>
        <v>中前</v>
      </c>
      <c r="K315">
        <v>22</v>
      </c>
      <c r="L315">
        <v>1400</v>
      </c>
      <c r="M315">
        <v>127</v>
      </c>
      <c r="N315">
        <v>1</v>
      </c>
      <c r="O315">
        <v>7</v>
      </c>
      <c r="P315">
        <v>1</v>
      </c>
      <c r="Q315">
        <v>24</v>
      </c>
      <c r="R315" t="s">
        <v>506</v>
      </c>
      <c r="S315">
        <v>1193</v>
      </c>
      <c r="T315">
        <v>4</v>
      </c>
      <c r="U315" s="32" t="s">
        <v>435</v>
      </c>
      <c r="V315">
        <v>317</v>
      </c>
      <c r="Y315">
        <v>5</v>
      </c>
      <c r="Z315">
        <v>52</v>
      </c>
      <c r="AA315" s="17" t="s">
        <v>85</v>
      </c>
      <c r="AB315">
        <v>6</v>
      </c>
      <c r="AC315">
        <v>6</v>
      </c>
      <c r="AD315">
        <v>5</v>
      </c>
      <c r="AE315">
        <v>4</v>
      </c>
    </row>
    <row r="316" spans="1:32" x14ac:dyDescent="0.25">
      <c r="A316" s="17" t="s">
        <v>68</v>
      </c>
      <c r="B316" s="19" t="s">
        <v>88</v>
      </c>
      <c r="C316" s="19" t="s">
        <v>2254</v>
      </c>
      <c r="D316">
        <v>40.11</v>
      </c>
      <c r="E316">
        <v>5</v>
      </c>
      <c r="F316" t="s">
        <v>34</v>
      </c>
      <c r="G316" s="34">
        <v>4</v>
      </c>
      <c r="H316" s="16" t="s">
        <v>13</v>
      </c>
      <c r="I316">
        <v>2</v>
      </c>
      <c r="J316" s="35" t="str">
        <f>VLOOKUP(AB316, method!$A$1:$B$15, 2, 0)</f>
        <v>放頭</v>
      </c>
      <c r="K316">
        <v>9.8000000000000007</v>
      </c>
      <c r="L316" s="43">
        <v>1650</v>
      </c>
      <c r="M316">
        <v>127</v>
      </c>
      <c r="N316">
        <v>1</v>
      </c>
      <c r="O316">
        <v>25</v>
      </c>
      <c r="P316">
        <v>6</v>
      </c>
      <c r="Q316">
        <v>25</v>
      </c>
      <c r="R316" s="31" t="s">
        <v>461</v>
      </c>
      <c r="S316">
        <v>1061</v>
      </c>
      <c r="T316">
        <v>4</v>
      </c>
      <c r="U316" s="32" t="s">
        <v>446</v>
      </c>
      <c r="V316">
        <v>784</v>
      </c>
      <c r="Y316" s="12" t="s">
        <v>521</v>
      </c>
      <c r="Z316">
        <v>52</v>
      </c>
      <c r="AA316" s="18" t="s">
        <v>89</v>
      </c>
      <c r="AB316">
        <v>3</v>
      </c>
      <c r="AC316">
        <v>4</v>
      </c>
      <c r="AD316">
        <v>3</v>
      </c>
      <c r="AE316">
        <v>4</v>
      </c>
    </row>
    <row r="317" spans="1:32" x14ac:dyDescent="0.25">
      <c r="A317" s="17" t="s">
        <v>68</v>
      </c>
      <c r="B317" s="20" t="s">
        <v>92</v>
      </c>
      <c r="C317" s="20" t="s">
        <v>2255</v>
      </c>
      <c r="D317">
        <v>40.619999999999997</v>
      </c>
      <c r="E317">
        <v>6</v>
      </c>
      <c r="F317" t="s">
        <v>93</v>
      </c>
      <c r="G317" s="34">
        <v>4</v>
      </c>
      <c r="H317" s="27" t="s">
        <v>93</v>
      </c>
      <c r="I317">
        <v>8</v>
      </c>
      <c r="J317" s="36" t="str">
        <f>VLOOKUP(AB317, method!$A$1:$B$15, 2, 0)</f>
        <v>中後</v>
      </c>
      <c r="K317">
        <v>11</v>
      </c>
      <c r="L317" s="43">
        <v>1650</v>
      </c>
      <c r="M317">
        <v>126</v>
      </c>
      <c r="N317">
        <v>1</v>
      </c>
      <c r="O317">
        <v>10</v>
      </c>
      <c r="P317">
        <v>9</v>
      </c>
      <c r="Q317">
        <v>25</v>
      </c>
      <c r="R317" s="31" t="s">
        <v>450</v>
      </c>
      <c r="S317">
        <v>1181</v>
      </c>
      <c r="T317">
        <v>4</v>
      </c>
      <c r="U317" s="32" t="s">
        <v>435</v>
      </c>
      <c r="V317">
        <v>14</v>
      </c>
      <c r="Y317" s="12" t="s">
        <v>451</v>
      </c>
      <c r="Z317">
        <v>50</v>
      </c>
      <c r="AA317" s="19" t="s">
        <v>94</v>
      </c>
      <c r="AB317">
        <v>9</v>
      </c>
      <c r="AC317">
        <v>9</v>
      </c>
      <c r="AD317">
        <v>9</v>
      </c>
      <c r="AE317">
        <v>4</v>
      </c>
    </row>
    <row r="318" spans="1:32" x14ac:dyDescent="0.25">
      <c r="A318" s="17" t="s">
        <v>68</v>
      </c>
      <c r="B318" s="20" t="s">
        <v>92</v>
      </c>
      <c r="C318" s="20" t="s">
        <v>2255</v>
      </c>
      <c r="D318">
        <v>39.81</v>
      </c>
      <c r="E318">
        <v>6</v>
      </c>
      <c r="F318" t="s">
        <v>93</v>
      </c>
      <c r="G318" s="34">
        <v>4</v>
      </c>
      <c r="H318" s="27" t="s">
        <v>93</v>
      </c>
      <c r="I318">
        <v>12</v>
      </c>
      <c r="J318" s="38" t="str">
        <f>VLOOKUP(AB318, method!$A$1:$B$15, 2, 0)</f>
        <v>留後</v>
      </c>
      <c r="K318">
        <v>19</v>
      </c>
      <c r="L318" s="43">
        <v>1650</v>
      </c>
      <c r="M318">
        <v>127</v>
      </c>
      <c r="N318">
        <v>1</v>
      </c>
      <c r="O318">
        <v>16</v>
      </c>
      <c r="P318">
        <v>7</v>
      </c>
      <c r="Q318">
        <v>25</v>
      </c>
      <c r="R318" s="31" t="s">
        <v>455</v>
      </c>
      <c r="S318">
        <v>1183</v>
      </c>
      <c r="T318">
        <v>4</v>
      </c>
      <c r="U318" s="32" t="s">
        <v>446</v>
      </c>
      <c r="V318">
        <v>844</v>
      </c>
      <c r="Y318" s="12" t="s">
        <v>451</v>
      </c>
      <c r="Z318">
        <v>52</v>
      </c>
      <c r="AA318" s="19" t="s">
        <v>94</v>
      </c>
      <c r="AB318">
        <v>12</v>
      </c>
      <c r="AC318">
        <v>12</v>
      </c>
      <c r="AD318">
        <v>11</v>
      </c>
      <c r="AE318">
        <v>4</v>
      </c>
    </row>
    <row r="319" spans="1:32" x14ac:dyDescent="0.25">
      <c r="A319" s="17" t="s">
        <v>68</v>
      </c>
      <c r="B319" s="20" t="s">
        <v>92</v>
      </c>
      <c r="C319" s="20" t="s">
        <v>2255</v>
      </c>
      <c r="D319">
        <v>40.24</v>
      </c>
      <c r="E319">
        <v>6</v>
      </c>
      <c r="F319" t="s">
        <v>93</v>
      </c>
      <c r="G319">
        <v>6</v>
      </c>
      <c r="H319" s="27" t="s">
        <v>93</v>
      </c>
      <c r="I319">
        <v>6</v>
      </c>
      <c r="J319" s="36" t="str">
        <f>VLOOKUP(AB319, method!$A$1:$B$15, 2, 0)</f>
        <v>中後</v>
      </c>
      <c r="K319">
        <v>13</v>
      </c>
      <c r="L319" s="43">
        <v>1650</v>
      </c>
      <c r="M319">
        <v>129</v>
      </c>
      <c r="N319">
        <v>1</v>
      </c>
      <c r="O319">
        <v>25</v>
      </c>
      <c r="P319">
        <v>6</v>
      </c>
      <c r="Q319">
        <v>25</v>
      </c>
      <c r="R319" s="31" t="s">
        <v>461</v>
      </c>
      <c r="S319">
        <v>1192</v>
      </c>
      <c r="T319">
        <v>4</v>
      </c>
      <c r="U319" s="32" t="s">
        <v>446</v>
      </c>
      <c r="V319">
        <v>784</v>
      </c>
      <c r="Y319" s="12" t="s">
        <v>558</v>
      </c>
      <c r="Z319">
        <v>54</v>
      </c>
      <c r="AA319" s="19" t="s">
        <v>94</v>
      </c>
      <c r="AB319">
        <v>10</v>
      </c>
      <c r="AC319">
        <v>11</v>
      </c>
      <c r="AD319">
        <v>10</v>
      </c>
      <c r="AE319">
        <v>6</v>
      </c>
    </row>
    <row r="320" spans="1:32" x14ac:dyDescent="0.25">
      <c r="A320" s="17" t="s">
        <v>68</v>
      </c>
      <c r="B320" s="20" t="s">
        <v>92</v>
      </c>
      <c r="C320" s="20" t="s">
        <v>2255</v>
      </c>
      <c r="D320">
        <v>41.93</v>
      </c>
      <c r="E320">
        <v>6</v>
      </c>
      <c r="F320" t="s">
        <v>93</v>
      </c>
      <c r="G320" s="34">
        <v>5</v>
      </c>
      <c r="H320" s="27" t="s">
        <v>93</v>
      </c>
      <c r="I320">
        <v>2</v>
      </c>
      <c r="J320" s="36" t="str">
        <f>VLOOKUP(AB320, method!$A$1:$B$15, 2, 0)</f>
        <v>中後</v>
      </c>
      <c r="K320">
        <v>10</v>
      </c>
      <c r="L320" s="43">
        <v>1650</v>
      </c>
      <c r="M320">
        <v>134</v>
      </c>
      <c r="N320">
        <v>1</v>
      </c>
      <c r="O320">
        <v>4</v>
      </c>
      <c r="P320">
        <v>6</v>
      </c>
      <c r="Q320">
        <v>25</v>
      </c>
      <c r="R320" s="31" t="s">
        <v>450</v>
      </c>
      <c r="S320">
        <v>1184</v>
      </c>
      <c r="T320">
        <v>4</v>
      </c>
      <c r="U320" s="33" t="s">
        <v>499</v>
      </c>
      <c r="V320">
        <v>731</v>
      </c>
      <c r="Y320" t="s">
        <v>519</v>
      </c>
      <c r="Z320">
        <v>56</v>
      </c>
      <c r="AA320" s="19" t="s">
        <v>94</v>
      </c>
      <c r="AB320">
        <v>10</v>
      </c>
      <c r="AC320">
        <v>10</v>
      </c>
      <c r="AD320">
        <v>12</v>
      </c>
      <c r="AE320">
        <v>5</v>
      </c>
    </row>
    <row r="321" spans="1:31" hidden="1" x14ac:dyDescent="0.25">
      <c r="A321" s="17" t="s">
        <v>68</v>
      </c>
      <c r="B321" s="20" t="s">
        <v>92</v>
      </c>
      <c r="C321" s="20" t="s">
        <v>2255</v>
      </c>
      <c r="D321">
        <v>34.869999999999997</v>
      </c>
      <c r="E321">
        <v>6</v>
      </c>
      <c r="F321" t="s">
        <v>93</v>
      </c>
      <c r="G321">
        <v>8</v>
      </c>
      <c r="H321" s="16" t="s">
        <v>13</v>
      </c>
      <c r="I321">
        <v>9</v>
      </c>
      <c r="J321" s="36" t="str">
        <f>VLOOKUP(AB321, method!$A$1:$B$15, 2, 0)</f>
        <v>中後</v>
      </c>
      <c r="K321">
        <v>34</v>
      </c>
      <c r="L321">
        <v>1600</v>
      </c>
      <c r="M321">
        <v>134</v>
      </c>
      <c r="N321">
        <v>1</v>
      </c>
      <c r="O321">
        <v>25</v>
      </c>
      <c r="P321">
        <v>5</v>
      </c>
      <c r="Q321">
        <v>25</v>
      </c>
      <c r="R321" t="s">
        <v>434</v>
      </c>
      <c r="S321">
        <v>1177</v>
      </c>
      <c r="T321">
        <v>4</v>
      </c>
      <c r="U321" s="32" t="s">
        <v>435</v>
      </c>
      <c r="V321">
        <v>702</v>
      </c>
      <c r="Y321" t="s">
        <v>436</v>
      </c>
      <c r="Z321">
        <v>58</v>
      </c>
      <c r="AA321" s="19" t="s">
        <v>94</v>
      </c>
      <c r="AB321">
        <v>8</v>
      </c>
      <c r="AC321">
        <v>9</v>
      </c>
      <c r="AD321">
        <v>9</v>
      </c>
      <c r="AE321">
        <v>8</v>
      </c>
    </row>
    <row r="322" spans="1:31" x14ac:dyDescent="0.25">
      <c r="A322" s="17" t="s">
        <v>68</v>
      </c>
      <c r="B322" s="20" t="s">
        <v>92</v>
      </c>
      <c r="C322" s="20" t="s">
        <v>2255</v>
      </c>
      <c r="D322">
        <v>41.15</v>
      </c>
      <c r="E322">
        <v>6</v>
      </c>
      <c r="F322" t="s">
        <v>93</v>
      </c>
      <c r="G322">
        <v>7</v>
      </c>
      <c r="H322" s="27" t="s">
        <v>93</v>
      </c>
      <c r="I322">
        <v>2</v>
      </c>
      <c r="J322" s="36" t="str">
        <f>VLOOKUP(AB322, method!$A$1:$B$15, 2, 0)</f>
        <v>中後</v>
      </c>
      <c r="K322">
        <v>3.6</v>
      </c>
      <c r="L322" s="43">
        <v>1650</v>
      </c>
      <c r="M322">
        <v>135</v>
      </c>
      <c r="N322">
        <v>1</v>
      </c>
      <c r="O322">
        <v>7</v>
      </c>
      <c r="P322">
        <v>5</v>
      </c>
      <c r="Q322">
        <v>25</v>
      </c>
      <c r="R322" s="31" t="s">
        <v>450</v>
      </c>
      <c r="S322">
        <v>1182</v>
      </c>
      <c r="T322">
        <v>4</v>
      </c>
      <c r="U322" s="32" t="s">
        <v>435</v>
      </c>
      <c r="V322">
        <v>654</v>
      </c>
      <c r="Y322">
        <v>3</v>
      </c>
      <c r="Z322">
        <v>60</v>
      </c>
      <c r="AA322" s="19" t="s">
        <v>94</v>
      </c>
      <c r="AB322">
        <v>8</v>
      </c>
      <c r="AC322">
        <v>7</v>
      </c>
      <c r="AD322">
        <v>7</v>
      </c>
      <c r="AE322">
        <v>7</v>
      </c>
    </row>
    <row r="323" spans="1:31" x14ac:dyDescent="0.25">
      <c r="A323" s="17" t="s">
        <v>68</v>
      </c>
      <c r="B323" s="20" t="s">
        <v>92</v>
      </c>
      <c r="C323" s="20" t="s">
        <v>2255</v>
      </c>
      <c r="D323">
        <v>39.200000000000003</v>
      </c>
      <c r="E323">
        <v>6</v>
      </c>
      <c r="F323" t="s">
        <v>93</v>
      </c>
      <c r="G323" s="28">
        <v>3</v>
      </c>
      <c r="H323" s="24" t="s">
        <v>34</v>
      </c>
      <c r="I323">
        <v>4</v>
      </c>
      <c r="J323" s="37" t="str">
        <f>VLOOKUP(AB323, method!$A$1:$B$15, 2, 0)</f>
        <v>中前</v>
      </c>
      <c r="K323">
        <v>37</v>
      </c>
      <c r="L323" s="43">
        <v>1650</v>
      </c>
      <c r="M323">
        <v>118</v>
      </c>
      <c r="N323">
        <v>1</v>
      </c>
      <c r="O323">
        <v>30</v>
      </c>
      <c r="P323">
        <v>4</v>
      </c>
      <c r="Q323">
        <v>25</v>
      </c>
      <c r="R323" s="30" t="s">
        <v>445</v>
      </c>
      <c r="S323">
        <v>1180</v>
      </c>
      <c r="T323">
        <v>3</v>
      </c>
      <c r="U323" s="32" t="s">
        <v>446</v>
      </c>
      <c r="V323">
        <v>637</v>
      </c>
      <c r="Y323" s="12" t="s">
        <v>521</v>
      </c>
      <c r="Z323">
        <v>60</v>
      </c>
      <c r="AA323" s="19" t="s">
        <v>94</v>
      </c>
      <c r="AB323">
        <v>7</v>
      </c>
      <c r="AC323">
        <v>6</v>
      </c>
      <c r="AD323">
        <v>6</v>
      </c>
      <c r="AE323">
        <v>3</v>
      </c>
    </row>
    <row r="324" spans="1:31" x14ac:dyDescent="0.25">
      <c r="A324" s="17" t="s">
        <v>68</v>
      </c>
      <c r="B324" s="20" t="s">
        <v>92</v>
      </c>
      <c r="C324" s="20" t="s">
        <v>2255</v>
      </c>
      <c r="D324">
        <v>40.200000000000003</v>
      </c>
      <c r="E324">
        <v>6</v>
      </c>
      <c r="F324" t="s">
        <v>93</v>
      </c>
      <c r="G324">
        <v>8</v>
      </c>
      <c r="H324" s="24" t="s">
        <v>34</v>
      </c>
      <c r="I324">
        <v>7</v>
      </c>
      <c r="J324" s="36" t="str">
        <f>VLOOKUP(AB324, method!$A$1:$B$15, 2, 0)</f>
        <v>中後</v>
      </c>
      <c r="K324">
        <v>14</v>
      </c>
      <c r="L324" s="43">
        <v>1650</v>
      </c>
      <c r="M324">
        <v>118</v>
      </c>
      <c r="N324">
        <v>1</v>
      </c>
      <c r="O324">
        <v>9</v>
      </c>
      <c r="P324">
        <v>4</v>
      </c>
      <c r="Q324">
        <v>25</v>
      </c>
      <c r="R324" s="31" t="s">
        <v>450</v>
      </c>
      <c r="S324">
        <v>1174</v>
      </c>
      <c r="T324">
        <v>3</v>
      </c>
      <c r="U324" s="32" t="s">
        <v>446</v>
      </c>
      <c r="V324">
        <v>579</v>
      </c>
      <c r="Y324" t="s">
        <v>436</v>
      </c>
      <c r="Z324">
        <v>62</v>
      </c>
      <c r="AA324" s="19" t="s">
        <v>94</v>
      </c>
      <c r="AB324">
        <v>10</v>
      </c>
      <c r="AC324">
        <v>10</v>
      </c>
      <c r="AD324">
        <v>11</v>
      </c>
      <c r="AE324">
        <v>8</v>
      </c>
    </row>
    <row r="325" spans="1:31" x14ac:dyDescent="0.25">
      <c r="A325" s="17" t="s">
        <v>68</v>
      </c>
      <c r="B325" s="20" t="s">
        <v>92</v>
      </c>
      <c r="C325" s="20" t="s">
        <v>2255</v>
      </c>
      <c r="D325">
        <v>40.9</v>
      </c>
      <c r="E325">
        <v>6</v>
      </c>
      <c r="F325" t="s">
        <v>93</v>
      </c>
      <c r="G325">
        <v>11</v>
      </c>
      <c r="H325" s="27" t="s">
        <v>93</v>
      </c>
      <c r="I325">
        <v>10</v>
      </c>
      <c r="J325" s="36" t="str">
        <f>VLOOKUP(AB325, method!$A$1:$B$15, 2, 0)</f>
        <v>中後</v>
      </c>
      <c r="K325">
        <v>31</v>
      </c>
      <c r="L325" s="43">
        <v>1650</v>
      </c>
      <c r="M325">
        <v>121</v>
      </c>
      <c r="N325">
        <v>1</v>
      </c>
      <c r="O325">
        <v>5</v>
      </c>
      <c r="P325">
        <v>2</v>
      </c>
      <c r="Q325">
        <v>25</v>
      </c>
      <c r="R325" s="31" t="s">
        <v>450</v>
      </c>
      <c r="S325">
        <v>1207</v>
      </c>
      <c r="T325">
        <v>3</v>
      </c>
      <c r="U325" s="32" t="s">
        <v>435</v>
      </c>
      <c r="V325">
        <v>405</v>
      </c>
      <c r="Y325" t="s">
        <v>442</v>
      </c>
      <c r="Z325">
        <v>64</v>
      </c>
      <c r="AA325" s="19" t="s">
        <v>94</v>
      </c>
      <c r="AB325">
        <v>10</v>
      </c>
      <c r="AC325">
        <v>11</v>
      </c>
      <c r="AD325">
        <v>11</v>
      </c>
      <c r="AE325">
        <v>11</v>
      </c>
    </row>
    <row r="326" spans="1:31" x14ac:dyDescent="0.25">
      <c r="A326" s="17" t="s">
        <v>68</v>
      </c>
      <c r="B326" s="20" t="s">
        <v>92</v>
      </c>
      <c r="C326" s="20" t="s">
        <v>2255</v>
      </c>
      <c r="D326">
        <v>39.979999999999997</v>
      </c>
      <c r="E326">
        <v>6</v>
      </c>
      <c r="F326" t="s">
        <v>93</v>
      </c>
      <c r="G326">
        <v>7</v>
      </c>
      <c r="H326" s="27" t="s">
        <v>93</v>
      </c>
      <c r="I326">
        <v>12</v>
      </c>
      <c r="J326" s="38" t="str">
        <f>VLOOKUP(AB326, method!$A$1:$B$15, 2, 0)</f>
        <v>留後</v>
      </c>
      <c r="K326">
        <v>21</v>
      </c>
      <c r="L326" s="43">
        <v>1650</v>
      </c>
      <c r="M326">
        <v>121</v>
      </c>
      <c r="N326">
        <v>1</v>
      </c>
      <c r="O326">
        <v>15</v>
      </c>
      <c r="P326">
        <v>1</v>
      </c>
      <c r="Q326">
        <v>25</v>
      </c>
      <c r="R326" s="31" t="s">
        <v>455</v>
      </c>
      <c r="S326">
        <v>1198</v>
      </c>
      <c r="T326">
        <v>3</v>
      </c>
      <c r="U326" s="32" t="s">
        <v>435</v>
      </c>
      <c r="V326">
        <v>354</v>
      </c>
      <c r="Y326" s="12" t="s">
        <v>558</v>
      </c>
      <c r="Z326">
        <v>65</v>
      </c>
      <c r="AA326" s="19" t="s">
        <v>94</v>
      </c>
      <c r="AB326">
        <v>12</v>
      </c>
      <c r="AC326">
        <v>12</v>
      </c>
      <c r="AD326">
        <v>9</v>
      </c>
      <c r="AE326">
        <v>7</v>
      </c>
    </row>
    <row r="327" spans="1:31" hidden="1" x14ac:dyDescent="0.25">
      <c r="A327" s="17" t="s">
        <v>68</v>
      </c>
      <c r="B327" s="20" t="s">
        <v>92</v>
      </c>
      <c r="C327" s="20" t="s">
        <v>2255</v>
      </c>
      <c r="D327">
        <v>40.58</v>
      </c>
      <c r="E327">
        <v>6</v>
      </c>
      <c r="F327" t="s">
        <v>93</v>
      </c>
      <c r="G327" s="28">
        <v>3</v>
      </c>
      <c r="H327" s="27" t="s">
        <v>93</v>
      </c>
      <c r="I327">
        <v>2</v>
      </c>
      <c r="J327" s="37" t="str">
        <f>VLOOKUP(AB327, method!$A$1:$B$15, 2, 0)</f>
        <v>中前</v>
      </c>
      <c r="K327">
        <v>9.6999999999999993</v>
      </c>
      <c r="L327" s="43">
        <v>1650</v>
      </c>
      <c r="M327">
        <v>122</v>
      </c>
      <c r="N327">
        <v>1</v>
      </c>
      <c r="O327">
        <v>11</v>
      </c>
      <c r="P327">
        <v>12</v>
      </c>
      <c r="Q327">
        <v>24</v>
      </c>
      <c r="R327" s="31" t="s">
        <v>455</v>
      </c>
      <c r="S327">
        <v>1181</v>
      </c>
      <c r="T327">
        <v>3</v>
      </c>
      <c r="U327" s="32" t="s">
        <v>435</v>
      </c>
      <c r="V327">
        <v>258</v>
      </c>
      <c r="Y327" s="12" t="s">
        <v>431</v>
      </c>
      <c r="Z327">
        <v>65</v>
      </c>
      <c r="AA327" s="19" t="s">
        <v>94</v>
      </c>
      <c r="AB327">
        <v>5</v>
      </c>
      <c r="AC327">
        <v>5</v>
      </c>
      <c r="AD327">
        <v>7</v>
      </c>
      <c r="AE327">
        <v>3</v>
      </c>
    </row>
    <row r="328" spans="1:31" hidden="1" x14ac:dyDescent="0.25">
      <c r="A328" s="17" t="s">
        <v>68</v>
      </c>
      <c r="B328" s="20" t="s">
        <v>92</v>
      </c>
      <c r="C328" s="20" t="s">
        <v>2255</v>
      </c>
      <c r="D328">
        <v>40.81</v>
      </c>
      <c r="E328">
        <v>6</v>
      </c>
      <c r="F328" t="s">
        <v>93</v>
      </c>
      <c r="G328">
        <v>7</v>
      </c>
      <c r="H328" s="27" t="s">
        <v>93</v>
      </c>
      <c r="I328">
        <v>1</v>
      </c>
      <c r="J328" s="36" t="str">
        <f>VLOOKUP(AB328, method!$A$1:$B$15, 2, 0)</f>
        <v>中後</v>
      </c>
      <c r="K328">
        <v>6.8</v>
      </c>
      <c r="L328" s="43">
        <v>1650</v>
      </c>
      <c r="M328">
        <v>122</v>
      </c>
      <c r="N328">
        <v>1</v>
      </c>
      <c r="O328">
        <v>9</v>
      </c>
      <c r="P328">
        <v>10</v>
      </c>
      <c r="Q328">
        <v>24</v>
      </c>
      <c r="R328" s="31" t="s">
        <v>450</v>
      </c>
      <c r="S328">
        <v>1183</v>
      </c>
      <c r="T328">
        <v>3</v>
      </c>
      <c r="U328" s="32" t="s">
        <v>435</v>
      </c>
      <c r="V328">
        <v>91</v>
      </c>
      <c r="Y328" t="s">
        <v>459</v>
      </c>
      <c r="Z328">
        <v>65</v>
      </c>
      <c r="AA328" s="19" t="s">
        <v>94</v>
      </c>
      <c r="AB328">
        <v>10</v>
      </c>
      <c r="AC328">
        <v>9</v>
      </c>
      <c r="AD328">
        <v>10</v>
      </c>
      <c r="AE328">
        <v>7</v>
      </c>
    </row>
    <row r="329" spans="1:31" hidden="1" x14ac:dyDescent="0.25">
      <c r="A329" s="17" t="s">
        <v>68</v>
      </c>
      <c r="B329" s="20" t="s">
        <v>92</v>
      </c>
      <c r="C329" s="20" t="s">
        <v>2255</v>
      </c>
      <c r="D329">
        <v>39.85</v>
      </c>
      <c r="E329">
        <v>6</v>
      </c>
      <c r="F329" t="s">
        <v>93</v>
      </c>
      <c r="G329" s="28">
        <v>3</v>
      </c>
      <c r="H329" s="27" t="s">
        <v>93</v>
      </c>
      <c r="I329">
        <v>4</v>
      </c>
      <c r="J329" s="36" t="str">
        <f>VLOOKUP(AB329, method!$A$1:$B$15, 2, 0)</f>
        <v>中後</v>
      </c>
      <c r="K329">
        <v>3</v>
      </c>
      <c r="L329" s="43">
        <v>1650</v>
      </c>
      <c r="M329">
        <v>121</v>
      </c>
      <c r="N329">
        <v>1</v>
      </c>
      <c r="O329">
        <v>18</v>
      </c>
      <c r="P329">
        <v>9</v>
      </c>
      <c r="Q329">
        <v>24</v>
      </c>
      <c r="R329" s="31" t="s">
        <v>455</v>
      </c>
      <c r="S329">
        <v>1171</v>
      </c>
      <c r="T329">
        <v>3</v>
      </c>
      <c r="U329" s="32" t="s">
        <v>435</v>
      </c>
      <c r="V329">
        <v>33</v>
      </c>
      <c r="Y329" s="12" t="s">
        <v>431</v>
      </c>
      <c r="Z329">
        <v>63</v>
      </c>
      <c r="AA329" s="19" t="s">
        <v>94</v>
      </c>
      <c r="AB329">
        <v>10</v>
      </c>
      <c r="AC329">
        <v>10</v>
      </c>
      <c r="AD329">
        <v>9</v>
      </c>
      <c r="AE329">
        <v>3</v>
      </c>
    </row>
    <row r="330" spans="1:31" hidden="1" x14ac:dyDescent="0.25">
      <c r="A330" s="17" t="s">
        <v>68</v>
      </c>
      <c r="B330" s="20" t="s">
        <v>92</v>
      </c>
      <c r="C330" s="20" t="s">
        <v>2255</v>
      </c>
      <c r="D330">
        <v>41.35</v>
      </c>
      <c r="E330">
        <v>6</v>
      </c>
      <c r="F330" t="s">
        <v>93</v>
      </c>
      <c r="G330" s="34">
        <v>4</v>
      </c>
      <c r="H330" s="24" t="s">
        <v>34</v>
      </c>
      <c r="I330">
        <v>8</v>
      </c>
      <c r="J330" s="36" t="str">
        <f>VLOOKUP(AB330, method!$A$1:$B$15, 2, 0)</f>
        <v>中後</v>
      </c>
      <c r="K330">
        <v>5.6</v>
      </c>
      <c r="L330" s="43">
        <v>1650</v>
      </c>
      <c r="M330">
        <v>119</v>
      </c>
      <c r="N330">
        <v>1</v>
      </c>
      <c r="O330">
        <v>11</v>
      </c>
      <c r="P330">
        <v>9</v>
      </c>
      <c r="Q330">
        <v>24</v>
      </c>
      <c r="R330" s="31" t="s">
        <v>450</v>
      </c>
      <c r="S330">
        <v>1172</v>
      </c>
      <c r="T330">
        <v>3</v>
      </c>
      <c r="U330" s="32" t="s">
        <v>435</v>
      </c>
      <c r="V330">
        <v>17</v>
      </c>
      <c r="Y330" s="12">
        <v>2</v>
      </c>
      <c r="Z330">
        <v>63</v>
      </c>
      <c r="AA330" s="19" t="s">
        <v>94</v>
      </c>
      <c r="AB330">
        <v>10</v>
      </c>
      <c r="AC330">
        <v>10</v>
      </c>
      <c r="AD330">
        <v>10</v>
      </c>
      <c r="AE330">
        <v>4</v>
      </c>
    </row>
    <row r="331" spans="1:31" hidden="1" x14ac:dyDescent="0.25">
      <c r="A331" s="17" t="s">
        <v>68</v>
      </c>
      <c r="B331" s="20" t="s">
        <v>92</v>
      </c>
      <c r="C331" s="20" t="s">
        <v>2255</v>
      </c>
      <c r="D331">
        <v>22.02</v>
      </c>
      <c r="E331">
        <v>6</v>
      </c>
      <c r="F331" t="s">
        <v>93</v>
      </c>
      <c r="G331" s="34">
        <v>4</v>
      </c>
      <c r="H331" s="24" t="s">
        <v>34</v>
      </c>
      <c r="I331">
        <v>4</v>
      </c>
      <c r="J331" s="38" t="str">
        <f>VLOOKUP(AB331, method!$A$1:$B$15, 2, 0)</f>
        <v>留後</v>
      </c>
      <c r="K331">
        <v>14</v>
      </c>
      <c r="L331">
        <v>1400</v>
      </c>
      <c r="M331">
        <v>120</v>
      </c>
      <c r="N331">
        <v>1</v>
      </c>
      <c r="O331">
        <v>14</v>
      </c>
      <c r="P331">
        <v>7</v>
      </c>
      <c r="Q331">
        <v>24</v>
      </c>
      <c r="R331" t="s">
        <v>434</v>
      </c>
      <c r="S331">
        <v>1173</v>
      </c>
      <c r="T331">
        <v>3</v>
      </c>
      <c r="U331" s="32" t="s">
        <v>435</v>
      </c>
      <c r="V331">
        <v>831</v>
      </c>
      <c r="Y331" t="s">
        <v>474</v>
      </c>
      <c r="Z331">
        <v>63</v>
      </c>
      <c r="AA331" s="19" t="s">
        <v>94</v>
      </c>
      <c r="AB331">
        <v>14</v>
      </c>
      <c r="AC331">
        <v>14</v>
      </c>
      <c r="AD331">
        <v>13</v>
      </c>
      <c r="AE331">
        <v>4</v>
      </c>
    </row>
    <row r="332" spans="1:31" hidden="1" x14ac:dyDescent="0.25">
      <c r="A332" s="17" t="s">
        <v>68</v>
      </c>
      <c r="B332" s="20" t="s">
        <v>92</v>
      </c>
      <c r="C332" s="20" t="s">
        <v>2255</v>
      </c>
      <c r="D332">
        <v>39.26</v>
      </c>
      <c r="E332">
        <v>6</v>
      </c>
      <c r="F332" t="s">
        <v>93</v>
      </c>
      <c r="G332" s="28">
        <v>1</v>
      </c>
      <c r="H332" s="27" t="s">
        <v>93</v>
      </c>
      <c r="I332">
        <v>4</v>
      </c>
      <c r="J332" s="38" t="str">
        <f>VLOOKUP(AB332, method!$A$1:$B$15, 2, 0)</f>
        <v>留後</v>
      </c>
      <c r="K332">
        <v>4.2</v>
      </c>
      <c r="L332" s="43">
        <v>1650</v>
      </c>
      <c r="M332">
        <v>132</v>
      </c>
      <c r="N332">
        <v>1</v>
      </c>
      <c r="O332">
        <v>26</v>
      </c>
      <c r="P332">
        <v>6</v>
      </c>
      <c r="Q332">
        <v>24</v>
      </c>
      <c r="R332" s="31" t="s">
        <v>461</v>
      </c>
      <c r="S332">
        <v>1176</v>
      </c>
      <c r="T332">
        <v>4</v>
      </c>
      <c r="U332" s="32" t="s">
        <v>435</v>
      </c>
      <c r="V332">
        <v>777</v>
      </c>
      <c r="Y332" s="12" t="s">
        <v>464</v>
      </c>
      <c r="Z332">
        <v>56</v>
      </c>
      <c r="AA332" s="19" t="s">
        <v>94</v>
      </c>
      <c r="AB332">
        <v>11</v>
      </c>
      <c r="AC332">
        <v>11</v>
      </c>
      <c r="AD332">
        <v>11</v>
      </c>
      <c r="AE332">
        <v>1</v>
      </c>
    </row>
    <row r="333" spans="1:31" hidden="1" x14ac:dyDescent="0.25">
      <c r="A333" s="17" t="s">
        <v>68</v>
      </c>
      <c r="B333" s="20" t="s">
        <v>92</v>
      </c>
      <c r="C333" s="20" t="s">
        <v>2255</v>
      </c>
      <c r="D333">
        <v>40.04</v>
      </c>
      <c r="E333">
        <v>6</v>
      </c>
      <c r="F333" t="s">
        <v>93</v>
      </c>
      <c r="G333" s="28">
        <v>2</v>
      </c>
      <c r="H333" s="27" t="s">
        <v>93</v>
      </c>
      <c r="I333">
        <v>9</v>
      </c>
      <c r="J333" s="36" t="str">
        <f>VLOOKUP(AB333, method!$A$1:$B$15, 2, 0)</f>
        <v>中後</v>
      </c>
      <c r="K333">
        <v>12</v>
      </c>
      <c r="L333" s="43">
        <v>1650</v>
      </c>
      <c r="M333">
        <v>129</v>
      </c>
      <c r="N333">
        <v>1</v>
      </c>
      <c r="O333">
        <v>12</v>
      </c>
      <c r="P333">
        <v>6</v>
      </c>
      <c r="Q333">
        <v>24</v>
      </c>
      <c r="R333" s="31" t="s">
        <v>455</v>
      </c>
      <c r="S333">
        <v>1169</v>
      </c>
      <c r="T333">
        <v>4</v>
      </c>
      <c r="U333" s="32" t="s">
        <v>435</v>
      </c>
      <c r="V333">
        <v>743</v>
      </c>
      <c r="Y333" s="12" t="s">
        <v>662</v>
      </c>
      <c r="Z333">
        <v>54</v>
      </c>
      <c r="AA333" s="19" t="s">
        <v>94</v>
      </c>
      <c r="AB333">
        <v>10</v>
      </c>
      <c r="AC333">
        <v>10</v>
      </c>
      <c r="AD333">
        <v>10</v>
      </c>
      <c r="AE333">
        <v>2</v>
      </c>
    </row>
    <row r="334" spans="1:31" hidden="1" x14ac:dyDescent="0.25">
      <c r="A334" s="17" t="s">
        <v>68</v>
      </c>
      <c r="B334" s="20" t="s">
        <v>92</v>
      </c>
      <c r="C334" s="20" t="s">
        <v>2255</v>
      </c>
      <c r="D334">
        <v>42.69</v>
      </c>
      <c r="E334">
        <v>6</v>
      </c>
      <c r="F334" t="s">
        <v>93</v>
      </c>
      <c r="G334">
        <v>7</v>
      </c>
      <c r="H334" s="27" t="s">
        <v>93</v>
      </c>
      <c r="I334">
        <v>5</v>
      </c>
      <c r="J334" s="37" t="str">
        <f>VLOOKUP(AB334, method!$A$1:$B$15, 2, 0)</f>
        <v>中前</v>
      </c>
      <c r="K334">
        <v>9.4</v>
      </c>
      <c r="L334" s="43">
        <v>1650</v>
      </c>
      <c r="M334">
        <v>130</v>
      </c>
      <c r="N334">
        <v>1</v>
      </c>
      <c r="O334">
        <v>5</v>
      </c>
      <c r="P334">
        <v>6</v>
      </c>
      <c r="Q334">
        <v>24</v>
      </c>
      <c r="R334" s="31" t="s">
        <v>450</v>
      </c>
      <c r="S334">
        <v>1178</v>
      </c>
      <c r="T334">
        <v>4</v>
      </c>
      <c r="U334" s="33" t="s">
        <v>499</v>
      </c>
      <c r="V334">
        <v>727</v>
      </c>
      <c r="Y334" t="s">
        <v>447</v>
      </c>
      <c r="Z334">
        <v>54</v>
      </c>
      <c r="AA334" s="19" t="s">
        <v>94</v>
      </c>
      <c r="AB334">
        <v>6</v>
      </c>
      <c r="AC334">
        <v>6</v>
      </c>
      <c r="AD334">
        <v>7</v>
      </c>
      <c r="AE334">
        <v>7</v>
      </c>
    </row>
    <row r="335" spans="1:31" hidden="1" x14ac:dyDescent="0.25">
      <c r="A335" s="17" t="s">
        <v>68</v>
      </c>
      <c r="B335" s="20" t="s">
        <v>92</v>
      </c>
      <c r="C335" s="20" t="s">
        <v>2255</v>
      </c>
      <c r="D335">
        <v>40.700000000000003</v>
      </c>
      <c r="E335">
        <v>6</v>
      </c>
      <c r="F335" t="s">
        <v>93</v>
      </c>
      <c r="G335" s="28">
        <v>1</v>
      </c>
      <c r="H335" s="27" t="s">
        <v>93</v>
      </c>
      <c r="I335">
        <v>8</v>
      </c>
      <c r="J335" s="38" t="str">
        <f>VLOOKUP(AB335, method!$A$1:$B$15, 2, 0)</f>
        <v>留後</v>
      </c>
      <c r="K335">
        <v>6.2</v>
      </c>
      <c r="L335" s="43">
        <v>1650</v>
      </c>
      <c r="M335">
        <v>125</v>
      </c>
      <c r="N335">
        <v>1</v>
      </c>
      <c r="O335">
        <v>15</v>
      </c>
      <c r="P335">
        <v>5</v>
      </c>
      <c r="Q335">
        <v>24</v>
      </c>
      <c r="R335" s="31" t="s">
        <v>461</v>
      </c>
      <c r="S335">
        <v>1182</v>
      </c>
      <c r="T335">
        <v>4</v>
      </c>
      <c r="U335" s="32" t="s">
        <v>435</v>
      </c>
      <c r="V335">
        <v>672</v>
      </c>
      <c r="Y335" s="12" t="s">
        <v>662</v>
      </c>
      <c r="Z335">
        <v>49</v>
      </c>
      <c r="AA335" s="19" t="s">
        <v>94</v>
      </c>
      <c r="AB335">
        <v>11</v>
      </c>
      <c r="AC335">
        <v>11</v>
      </c>
      <c r="AD335">
        <v>11</v>
      </c>
      <c r="AE335">
        <v>1</v>
      </c>
    </row>
    <row r="336" spans="1:31" hidden="1" x14ac:dyDescent="0.25">
      <c r="A336" s="17" t="s">
        <v>68</v>
      </c>
      <c r="B336" s="20" t="s">
        <v>92</v>
      </c>
      <c r="C336" s="20" t="s">
        <v>2255</v>
      </c>
      <c r="D336">
        <v>40.96</v>
      </c>
      <c r="E336">
        <v>6</v>
      </c>
      <c r="F336" t="s">
        <v>93</v>
      </c>
      <c r="G336" s="34">
        <v>5</v>
      </c>
      <c r="H336" s="27" t="s">
        <v>93</v>
      </c>
      <c r="I336">
        <v>3</v>
      </c>
      <c r="J336" s="37" t="str">
        <f>VLOOKUP(AB336, method!$A$1:$B$15, 2, 0)</f>
        <v>中前</v>
      </c>
      <c r="K336">
        <v>4.4000000000000004</v>
      </c>
      <c r="L336" s="43">
        <v>1650</v>
      </c>
      <c r="M336">
        <v>128</v>
      </c>
      <c r="N336">
        <v>1</v>
      </c>
      <c r="O336">
        <v>1</v>
      </c>
      <c r="P336">
        <v>5</v>
      </c>
      <c r="Q336">
        <v>24</v>
      </c>
      <c r="R336" s="31" t="s">
        <v>450</v>
      </c>
      <c r="S336">
        <v>1178</v>
      </c>
      <c r="T336">
        <v>4</v>
      </c>
      <c r="U336" s="33" t="s">
        <v>499</v>
      </c>
      <c r="V336">
        <v>628</v>
      </c>
      <c r="Y336" t="s">
        <v>541</v>
      </c>
      <c r="Z336">
        <v>51</v>
      </c>
      <c r="AA336" s="19" t="s">
        <v>94</v>
      </c>
      <c r="AB336">
        <v>7</v>
      </c>
      <c r="AC336">
        <v>7</v>
      </c>
      <c r="AD336">
        <v>7</v>
      </c>
      <c r="AE336">
        <v>5</v>
      </c>
    </row>
    <row r="337" spans="1:33" hidden="1" x14ac:dyDescent="0.25">
      <c r="A337" s="17" t="s">
        <v>68</v>
      </c>
      <c r="B337" s="20" t="s">
        <v>92</v>
      </c>
      <c r="C337" s="20" t="s">
        <v>2255</v>
      </c>
      <c r="D337">
        <v>41.38</v>
      </c>
      <c r="E337">
        <v>6</v>
      </c>
      <c r="F337" t="s">
        <v>93</v>
      </c>
      <c r="G337" s="28">
        <v>3</v>
      </c>
      <c r="H337" s="27" t="s">
        <v>93</v>
      </c>
      <c r="I337">
        <v>9</v>
      </c>
      <c r="J337" s="38" t="str">
        <f>VLOOKUP(AB337, method!$A$1:$B$15, 2, 0)</f>
        <v>留後</v>
      </c>
      <c r="K337">
        <v>20</v>
      </c>
      <c r="L337" s="43">
        <v>1650</v>
      </c>
      <c r="M337">
        <v>127</v>
      </c>
      <c r="N337">
        <v>1</v>
      </c>
      <c r="O337">
        <v>17</v>
      </c>
      <c r="P337">
        <v>4</v>
      </c>
      <c r="Q337">
        <v>24</v>
      </c>
      <c r="R337" s="31" t="s">
        <v>461</v>
      </c>
      <c r="S337">
        <v>1181</v>
      </c>
      <c r="T337">
        <v>4</v>
      </c>
      <c r="U337" s="32" t="s">
        <v>435</v>
      </c>
      <c r="V337">
        <v>596</v>
      </c>
      <c r="Y337" s="12">
        <v>1</v>
      </c>
      <c r="Z337">
        <v>51</v>
      </c>
      <c r="AA337" s="19" t="s">
        <v>94</v>
      </c>
      <c r="AB337">
        <v>11</v>
      </c>
      <c r="AC337">
        <v>11</v>
      </c>
      <c r="AD337">
        <v>11</v>
      </c>
      <c r="AE337">
        <v>3</v>
      </c>
    </row>
    <row r="338" spans="1:33" hidden="1" x14ac:dyDescent="0.25">
      <c r="A338" s="17" t="s">
        <v>68</v>
      </c>
      <c r="B338" s="20" t="s">
        <v>92</v>
      </c>
      <c r="C338" s="20" t="s">
        <v>2255</v>
      </c>
      <c r="D338">
        <v>23.55</v>
      </c>
      <c r="E338">
        <v>6</v>
      </c>
      <c r="F338" t="s">
        <v>93</v>
      </c>
      <c r="G338">
        <v>6</v>
      </c>
      <c r="H338" s="25" t="s">
        <v>150</v>
      </c>
      <c r="I338">
        <v>1</v>
      </c>
      <c r="J338" s="36" t="str">
        <f>VLOOKUP(AB338, method!$A$1:$B$15, 2, 0)</f>
        <v>中後</v>
      </c>
      <c r="K338">
        <v>10</v>
      </c>
      <c r="L338">
        <v>1400</v>
      </c>
      <c r="M338">
        <v>128</v>
      </c>
      <c r="N338">
        <v>1</v>
      </c>
      <c r="O338">
        <v>31</v>
      </c>
      <c r="P338">
        <v>3</v>
      </c>
      <c r="Q338">
        <v>24</v>
      </c>
      <c r="R338" t="s">
        <v>539</v>
      </c>
      <c r="S338">
        <v>1188</v>
      </c>
      <c r="T338">
        <v>4</v>
      </c>
      <c r="U338" s="32" t="s">
        <v>435</v>
      </c>
      <c r="V338">
        <v>545</v>
      </c>
      <c r="Y338" t="s">
        <v>459</v>
      </c>
      <c r="Z338">
        <v>53</v>
      </c>
      <c r="AA338" s="19" t="s">
        <v>94</v>
      </c>
      <c r="AB338">
        <v>10</v>
      </c>
      <c r="AC338">
        <v>10</v>
      </c>
      <c r="AD338">
        <v>11</v>
      </c>
      <c r="AE338">
        <v>6</v>
      </c>
    </row>
    <row r="339" spans="1:33" hidden="1" x14ac:dyDescent="0.25">
      <c r="A339" s="17" t="s">
        <v>68</v>
      </c>
      <c r="B339" s="20" t="s">
        <v>92</v>
      </c>
      <c r="C339" s="20" t="s">
        <v>2255</v>
      </c>
      <c r="D339">
        <v>10.02</v>
      </c>
      <c r="E339">
        <v>6</v>
      </c>
      <c r="F339" t="s">
        <v>93</v>
      </c>
      <c r="G339">
        <v>7</v>
      </c>
      <c r="H339" s="25" t="s">
        <v>150</v>
      </c>
      <c r="I339">
        <v>5</v>
      </c>
      <c r="J339" s="38" t="str">
        <f>VLOOKUP(AB339, method!$A$1:$B$15, 2, 0)</f>
        <v>留後</v>
      </c>
      <c r="K339">
        <v>14</v>
      </c>
      <c r="L339">
        <v>1200</v>
      </c>
      <c r="M339">
        <v>131</v>
      </c>
      <c r="N339">
        <v>1</v>
      </c>
      <c r="O339">
        <v>16</v>
      </c>
      <c r="P339">
        <v>3</v>
      </c>
      <c r="Q339">
        <v>24</v>
      </c>
      <c r="R339" t="s">
        <v>441</v>
      </c>
      <c r="S339">
        <v>1174</v>
      </c>
      <c r="T339">
        <v>4</v>
      </c>
      <c r="U339" s="32" t="s">
        <v>435</v>
      </c>
      <c r="V339">
        <v>508</v>
      </c>
      <c r="Y339" t="s">
        <v>541</v>
      </c>
      <c r="Z339">
        <v>55</v>
      </c>
      <c r="AA339" s="19" t="s">
        <v>94</v>
      </c>
      <c r="AB339">
        <v>12</v>
      </c>
      <c r="AC339">
        <v>12</v>
      </c>
      <c r="AD339">
        <v>7</v>
      </c>
    </row>
    <row r="340" spans="1:33" hidden="1" x14ac:dyDescent="0.25">
      <c r="A340" s="17" t="s">
        <v>68</v>
      </c>
      <c r="B340" s="20" t="s">
        <v>92</v>
      </c>
      <c r="C340" s="20" t="s">
        <v>2255</v>
      </c>
      <c r="D340">
        <v>23.72</v>
      </c>
      <c r="E340">
        <v>6</v>
      </c>
      <c r="F340" t="s">
        <v>93</v>
      </c>
      <c r="G340">
        <v>11</v>
      </c>
      <c r="H340" s="24" t="s">
        <v>34</v>
      </c>
      <c r="I340">
        <v>3</v>
      </c>
      <c r="J340" s="36" t="str">
        <f>VLOOKUP(AB340, method!$A$1:$B$15, 2, 0)</f>
        <v>中後</v>
      </c>
      <c r="K340">
        <v>20</v>
      </c>
      <c r="L340">
        <v>1400</v>
      </c>
      <c r="M340">
        <v>134</v>
      </c>
      <c r="N340">
        <v>1</v>
      </c>
      <c r="O340">
        <v>12</v>
      </c>
      <c r="P340">
        <v>2</v>
      </c>
      <c r="Q340">
        <v>24</v>
      </c>
      <c r="R340" t="s">
        <v>434</v>
      </c>
      <c r="S340">
        <v>1224</v>
      </c>
      <c r="T340">
        <v>4</v>
      </c>
      <c r="U340" s="32" t="s">
        <v>435</v>
      </c>
      <c r="V340">
        <v>412</v>
      </c>
      <c r="Y340" t="s">
        <v>442</v>
      </c>
      <c r="Z340">
        <v>58</v>
      </c>
      <c r="AA340" s="18" t="s">
        <v>89</v>
      </c>
      <c r="AB340">
        <v>10</v>
      </c>
      <c r="AC340">
        <v>10</v>
      </c>
      <c r="AD340">
        <v>7</v>
      </c>
      <c r="AE340">
        <v>11</v>
      </c>
    </row>
    <row r="341" spans="1:33" hidden="1" x14ac:dyDescent="0.25">
      <c r="A341" s="17" t="s">
        <v>68</v>
      </c>
      <c r="B341" s="20" t="s">
        <v>92</v>
      </c>
      <c r="C341" s="20" t="s">
        <v>2255</v>
      </c>
      <c r="D341">
        <v>23.19</v>
      </c>
      <c r="E341">
        <v>6</v>
      </c>
      <c r="F341" t="s">
        <v>93</v>
      </c>
      <c r="G341">
        <v>11</v>
      </c>
      <c r="H341" s="24" t="s">
        <v>34</v>
      </c>
      <c r="I341">
        <v>12</v>
      </c>
      <c r="J341" s="38" t="str">
        <f>VLOOKUP(AB341, method!$A$1:$B$15, 2, 0)</f>
        <v>留後</v>
      </c>
      <c r="K341">
        <v>23</v>
      </c>
      <c r="L341">
        <v>1400</v>
      </c>
      <c r="M341">
        <v>135</v>
      </c>
      <c r="N341">
        <v>1</v>
      </c>
      <c r="O341">
        <v>21</v>
      </c>
      <c r="P341">
        <v>1</v>
      </c>
      <c r="Q341">
        <v>24</v>
      </c>
      <c r="R341" t="s">
        <v>434</v>
      </c>
      <c r="S341">
        <v>1219</v>
      </c>
      <c r="T341">
        <v>4</v>
      </c>
      <c r="U341" s="32" t="s">
        <v>435</v>
      </c>
      <c r="V341">
        <v>355</v>
      </c>
      <c r="Y341" t="s">
        <v>488</v>
      </c>
      <c r="Z341">
        <v>60</v>
      </c>
      <c r="AA341" s="18" t="s">
        <v>89</v>
      </c>
      <c r="AB341">
        <v>11</v>
      </c>
      <c r="AC341">
        <v>14</v>
      </c>
      <c r="AD341">
        <v>14</v>
      </c>
      <c r="AE341">
        <v>11</v>
      </c>
    </row>
    <row r="342" spans="1:33" hidden="1" x14ac:dyDescent="0.25">
      <c r="A342" s="17" t="s">
        <v>68</v>
      </c>
      <c r="B342" s="20" t="s">
        <v>92</v>
      </c>
      <c r="C342" s="20" t="s">
        <v>2255</v>
      </c>
      <c r="D342">
        <v>23.67</v>
      </c>
      <c r="E342">
        <v>6</v>
      </c>
      <c r="F342" t="s">
        <v>93</v>
      </c>
      <c r="G342">
        <v>11</v>
      </c>
      <c r="H342" s="25" t="s">
        <v>150</v>
      </c>
      <c r="I342">
        <v>11</v>
      </c>
      <c r="J342" s="38" t="str">
        <f>VLOOKUP(AB342, method!$A$1:$B$15, 2, 0)</f>
        <v>留後</v>
      </c>
      <c r="K342">
        <v>34</v>
      </c>
      <c r="L342">
        <v>1400</v>
      </c>
      <c r="M342">
        <v>121</v>
      </c>
      <c r="N342">
        <v>1</v>
      </c>
      <c r="O342">
        <v>1</v>
      </c>
      <c r="P342">
        <v>1</v>
      </c>
      <c r="Q342">
        <v>24</v>
      </c>
      <c r="R342" t="s">
        <v>434</v>
      </c>
      <c r="S342">
        <v>1209</v>
      </c>
      <c r="T342">
        <v>3</v>
      </c>
      <c r="U342" s="32" t="s">
        <v>435</v>
      </c>
      <c r="V342">
        <v>306</v>
      </c>
      <c r="Y342" t="s">
        <v>459</v>
      </c>
      <c r="Z342">
        <v>62</v>
      </c>
      <c r="AA342" s="18" t="s">
        <v>89</v>
      </c>
      <c r="AB342">
        <v>14</v>
      </c>
      <c r="AC342">
        <v>13</v>
      </c>
      <c r="AD342">
        <v>14</v>
      </c>
      <c r="AE342">
        <v>11</v>
      </c>
    </row>
    <row r="343" spans="1:33" hidden="1" x14ac:dyDescent="0.25">
      <c r="A343" s="17" t="s">
        <v>68</v>
      </c>
      <c r="B343" s="20" t="s">
        <v>92</v>
      </c>
      <c r="C343" s="20" t="s">
        <v>2255</v>
      </c>
      <c r="D343">
        <v>22.61</v>
      </c>
      <c r="E343">
        <v>6</v>
      </c>
      <c r="F343" t="s">
        <v>93</v>
      </c>
      <c r="G343">
        <v>6</v>
      </c>
      <c r="H343" s="21" t="s">
        <v>53</v>
      </c>
      <c r="I343">
        <v>8</v>
      </c>
      <c r="J343" s="36" t="str">
        <f>VLOOKUP(AB343, method!$A$1:$B$15, 2, 0)</f>
        <v>中後</v>
      </c>
      <c r="K343">
        <v>53</v>
      </c>
      <c r="L343">
        <v>1400</v>
      </c>
      <c r="M343">
        <v>121</v>
      </c>
      <c r="N343">
        <v>1</v>
      </c>
      <c r="O343">
        <v>3</v>
      </c>
      <c r="P343">
        <v>12</v>
      </c>
      <c r="Q343">
        <v>23</v>
      </c>
      <c r="R343" t="s">
        <v>441</v>
      </c>
      <c r="S343">
        <v>1202</v>
      </c>
      <c r="T343">
        <v>3</v>
      </c>
      <c r="U343" s="32" t="s">
        <v>435</v>
      </c>
      <c r="V343">
        <v>222</v>
      </c>
      <c r="Y343" s="12" t="s">
        <v>521</v>
      </c>
      <c r="Z343">
        <v>63</v>
      </c>
      <c r="AA343" s="18" t="s">
        <v>89</v>
      </c>
      <c r="AB343">
        <v>10</v>
      </c>
      <c r="AC343">
        <v>10</v>
      </c>
      <c r="AD343">
        <v>12</v>
      </c>
      <c r="AE343">
        <v>6</v>
      </c>
    </row>
    <row r="344" spans="1:33" hidden="1" x14ac:dyDescent="0.25">
      <c r="A344" s="17" t="s">
        <v>68</v>
      </c>
      <c r="B344" s="20" t="s">
        <v>92</v>
      </c>
      <c r="C344" s="20" t="s">
        <v>2255</v>
      </c>
      <c r="D344">
        <v>22.83</v>
      </c>
      <c r="E344">
        <v>6</v>
      </c>
      <c r="F344" t="s">
        <v>93</v>
      </c>
      <c r="G344">
        <v>8</v>
      </c>
      <c r="H344" s="21" t="s">
        <v>53</v>
      </c>
      <c r="I344">
        <v>8</v>
      </c>
      <c r="J344" s="38" t="str">
        <f>VLOOKUP(AB344, method!$A$1:$B$15, 2, 0)</f>
        <v>留後</v>
      </c>
      <c r="K344">
        <v>72</v>
      </c>
      <c r="L344">
        <v>1400</v>
      </c>
      <c r="M344">
        <v>122</v>
      </c>
      <c r="N344">
        <v>1</v>
      </c>
      <c r="O344">
        <v>11</v>
      </c>
      <c r="P344">
        <v>11</v>
      </c>
      <c r="Q344">
        <v>23</v>
      </c>
      <c r="R344" t="s">
        <v>539</v>
      </c>
      <c r="S344">
        <v>1168</v>
      </c>
      <c r="T344">
        <v>3</v>
      </c>
      <c r="U344" s="32" t="s">
        <v>435</v>
      </c>
      <c r="V344">
        <v>166</v>
      </c>
      <c r="Y344" t="s">
        <v>699</v>
      </c>
      <c r="Z344">
        <v>65</v>
      </c>
      <c r="AA344" s="18" t="s">
        <v>89</v>
      </c>
      <c r="AB344">
        <v>11</v>
      </c>
      <c r="AC344">
        <v>12</v>
      </c>
      <c r="AD344">
        <v>11</v>
      </c>
      <c r="AE344">
        <v>8</v>
      </c>
    </row>
    <row r="345" spans="1:33" hidden="1" x14ac:dyDescent="0.25">
      <c r="A345" s="17" t="s">
        <v>68</v>
      </c>
      <c r="B345" s="20" t="s">
        <v>92</v>
      </c>
      <c r="C345" s="20" t="s">
        <v>2255</v>
      </c>
      <c r="D345">
        <v>22.16</v>
      </c>
      <c r="E345">
        <v>6</v>
      </c>
      <c r="F345" t="s">
        <v>93</v>
      </c>
      <c r="G345">
        <v>10</v>
      </c>
      <c r="H345" s="24" t="s">
        <v>34</v>
      </c>
      <c r="I345">
        <v>11</v>
      </c>
      <c r="J345" s="36" t="str">
        <f>VLOOKUP(AB345, method!$A$1:$B$15, 2, 0)</f>
        <v>中後</v>
      </c>
      <c r="K345">
        <v>59</v>
      </c>
      <c r="L345">
        <v>1400</v>
      </c>
      <c r="M345">
        <v>122</v>
      </c>
      <c r="N345">
        <v>1</v>
      </c>
      <c r="O345">
        <v>15</v>
      </c>
      <c r="P345">
        <v>10</v>
      </c>
      <c r="Q345">
        <v>23</v>
      </c>
      <c r="R345" t="s">
        <v>539</v>
      </c>
      <c r="S345">
        <v>1177</v>
      </c>
      <c r="T345">
        <v>3</v>
      </c>
      <c r="U345" s="32" t="s">
        <v>435</v>
      </c>
      <c r="V345">
        <v>90</v>
      </c>
      <c r="Y345" t="s">
        <v>447</v>
      </c>
      <c r="Z345">
        <v>66</v>
      </c>
      <c r="AA345" s="18" t="s">
        <v>89</v>
      </c>
      <c r="AB345">
        <v>10</v>
      </c>
      <c r="AC345">
        <v>12</v>
      </c>
      <c r="AD345">
        <v>11</v>
      </c>
      <c r="AE345">
        <v>10</v>
      </c>
    </row>
    <row r="346" spans="1:33" hidden="1" x14ac:dyDescent="0.25">
      <c r="A346" s="17" t="s">
        <v>68</v>
      </c>
      <c r="B346" s="20" t="s">
        <v>92</v>
      </c>
      <c r="C346" s="20" t="s">
        <v>2255</v>
      </c>
      <c r="D346">
        <v>22.55</v>
      </c>
      <c r="E346">
        <v>6</v>
      </c>
      <c r="F346" t="s">
        <v>93</v>
      </c>
      <c r="G346">
        <v>11</v>
      </c>
      <c r="H346" s="24" t="s">
        <v>34</v>
      </c>
      <c r="I346">
        <v>11</v>
      </c>
      <c r="J346" s="38" t="str">
        <f>VLOOKUP(AB346, method!$A$1:$B$15, 2, 0)</f>
        <v>留後</v>
      </c>
      <c r="K346">
        <v>13</v>
      </c>
      <c r="L346">
        <v>1400</v>
      </c>
      <c r="M346">
        <v>125</v>
      </c>
      <c r="N346">
        <v>1</v>
      </c>
      <c r="O346">
        <v>17</v>
      </c>
      <c r="P346">
        <v>9</v>
      </c>
      <c r="Q346">
        <v>23</v>
      </c>
      <c r="R346" t="s">
        <v>518</v>
      </c>
      <c r="S346">
        <v>1182</v>
      </c>
      <c r="T346">
        <v>3</v>
      </c>
      <c r="U346" s="32" t="s">
        <v>435</v>
      </c>
      <c r="V346">
        <v>28</v>
      </c>
      <c r="Y346">
        <v>5</v>
      </c>
      <c r="Z346">
        <v>66</v>
      </c>
      <c r="AA346" s="18" t="s">
        <v>89</v>
      </c>
      <c r="AB346">
        <v>11</v>
      </c>
      <c r="AC346">
        <v>10</v>
      </c>
      <c r="AD346">
        <v>9</v>
      </c>
      <c r="AE346">
        <v>11</v>
      </c>
    </row>
    <row r="347" spans="1:33" hidden="1" x14ac:dyDescent="0.25">
      <c r="A347" s="17" t="s">
        <v>68</v>
      </c>
      <c r="B347" s="21" t="s">
        <v>97</v>
      </c>
      <c r="C347" s="21" t="s">
        <v>2256</v>
      </c>
      <c r="D347">
        <v>49.51</v>
      </c>
      <c r="E347">
        <v>8</v>
      </c>
      <c r="F347" t="s">
        <v>29</v>
      </c>
      <c r="G347">
        <v>13</v>
      </c>
      <c r="H347" s="16" t="s">
        <v>13</v>
      </c>
      <c r="I347">
        <v>6</v>
      </c>
      <c r="J347" s="38" t="str">
        <f>VLOOKUP(AB347, method!$A$1:$B$15, 2, 0)</f>
        <v>留後</v>
      </c>
      <c r="K347">
        <v>19</v>
      </c>
      <c r="L347">
        <v>1800</v>
      </c>
      <c r="M347">
        <v>126</v>
      </c>
      <c r="N347">
        <v>1</v>
      </c>
      <c r="O347">
        <v>5</v>
      </c>
      <c r="P347">
        <v>7</v>
      </c>
      <c r="Q347">
        <v>25</v>
      </c>
      <c r="R347" t="s">
        <v>441</v>
      </c>
      <c r="S347">
        <v>1128</v>
      </c>
      <c r="T347">
        <v>4</v>
      </c>
      <c r="U347" s="32" t="s">
        <v>446</v>
      </c>
      <c r="V347">
        <v>815</v>
      </c>
      <c r="Y347" t="s">
        <v>981</v>
      </c>
      <c r="Z347">
        <v>51</v>
      </c>
      <c r="AA347" s="16" t="s">
        <v>14</v>
      </c>
      <c r="AB347">
        <v>12</v>
      </c>
      <c r="AC347">
        <v>13</v>
      </c>
      <c r="AD347">
        <v>12</v>
      </c>
      <c r="AE347">
        <v>13</v>
      </c>
      <c r="AF347">
        <v>13</v>
      </c>
    </row>
    <row r="348" spans="1:33" hidden="1" x14ac:dyDescent="0.25">
      <c r="A348" s="17" t="s">
        <v>68</v>
      </c>
      <c r="B348" s="21" t="s">
        <v>97</v>
      </c>
      <c r="C348" s="21" t="s">
        <v>2256</v>
      </c>
      <c r="D348">
        <v>15.85</v>
      </c>
      <c r="E348">
        <v>8</v>
      </c>
      <c r="F348" t="s">
        <v>29</v>
      </c>
      <c r="G348" s="34">
        <v>4</v>
      </c>
      <c r="H348" s="16" t="s">
        <v>29</v>
      </c>
      <c r="I348">
        <v>5</v>
      </c>
      <c r="J348" s="37" t="str">
        <f>VLOOKUP(AB348, method!$A$1:$B$15, 2, 0)</f>
        <v>中前</v>
      </c>
      <c r="K348">
        <v>21</v>
      </c>
      <c r="L348">
        <v>2200</v>
      </c>
      <c r="M348">
        <v>129</v>
      </c>
      <c r="N348">
        <v>2</v>
      </c>
      <c r="O348">
        <v>28</v>
      </c>
      <c r="P348">
        <v>5</v>
      </c>
      <c r="Q348">
        <v>25</v>
      </c>
      <c r="R348" s="42" t="s">
        <v>445</v>
      </c>
      <c r="S348">
        <v>1103</v>
      </c>
      <c r="T348">
        <v>4</v>
      </c>
      <c r="U348" s="32" t="s">
        <v>446</v>
      </c>
      <c r="V348">
        <v>710</v>
      </c>
      <c r="Y348" t="s">
        <v>519</v>
      </c>
      <c r="Z348">
        <v>52</v>
      </c>
      <c r="AA348" s="16" t="s">
        <v>14</v>
      </c>
      <c r="AB348">
        <v>7</v>
      </c>
      <c r="AC348">
        <v>6</v>
      </c>
      <c r="AD348">
        <v>6</v>
      </c>
      <c r="AE348">
        <v>7</v>
      </c>
      <c r="AF348">
        <v>8</v>
      </c>
      <c r="AG348">
        <v>4</v>
      </c>
    </row>
    <row r="349" spans="1:33" hidden="1" x14ac:dyDescent="0.25">
      <c r="A349" s="17" t="s">
        <v>68</v>
      </c>
      <c r="B349" s="21" t="s">
        <v>97</v>
      </c>
      <c r="C349" s="21" t="s">
        <v>2256</v>
      </c>
      <c r="D349">
        <v>49.29</v>
      </c>
      <c r="E349">
        <v>8</v>
      </c>
      <c r="F349" t="s">
        <v>29</v>
      </c>
      <c r="G349">
        <v>12</v>
      </c>
      <c r="H349" s="18" t="s">
        <v>116</v>
      </c>
      <c r="I349">
        <v>9</v>
      </c>
      <c r="J349" s="36" t="str">
        <f>VLOOKUP(AB349, method!$A$1:$B$15, 2, 0)</f>
        <v>中後</v>
      </c>
      <c r="K349">
        <v>33</v>
      </c>
      <c r="L349">
        <v>1800</v>
      </c>
      <c r="M349">
        <v>130</v>
      </c>
      <c r="N349">
        <v>1</v>
      </c>
      <c r="O349">
        <v>18</v>
      </c>
      <c r="P349">
        <v>5</v>
      </c>
      <c r="Q349">
        <v>25</v>
      </c>
      <c r="R349" t="s">
        <v>441</v>
      </c>
      <c r="S349">
        <v>1112</v>
      </c>
      <c r="T349">
        <v>4</v>
      </c>
      <c r="U349" s="32" t="s">
        <v>446</v>
      </c>
      <c r="V349">
        <v>681</v>
      </c>
      <c r="Y349" t="s">
        <v>981</v>
      </c>
      <c r="Z349">
        <v>54</v>
      </c>
      <c r="AA349" s="16" t="s">
        <v>14</v>
      </c>
      <c r="AB349">
        <v>10</v>
      </c>
      <c r="AC349">
        <v>9</v>
      </c>
      <c r="AD349">
        <v>10</v>
      </c>
      <c r="AE349">
        <v>12</v>
      </c>
      <c r="AF349">
        <v>12</v>
      </c>
    </row>
    <row r="350" spans="1:33" hidden="1" x14ac:dyDescent="0.25">
      <c r="A350" s="17" t="s">
        <v>68</v>
      </c>
      <c r="B350" s="21" t="s">
        <v>97</v>
      </c>
      <c r="C350" s="21" t="s">
        <v>2256</v>
      </c>
      <c r="D350">
        <v>48.09</v>
      </c>
      <c r="E350">
        <v>8</v>
      </c>
      <c r="F350" t="s">
        <v>29</v>
      </c>
      <c r="G350" s="34">
        <v>5</v>
      </c>
      <c r="H350" s="19" t="s">
        <v>407</v>
      </c>
      <c r="I350">
        <v>11</v>
      </c>
      <c r="J350" s="38" t="str">
        <f>VLOOKUP(AB350, method!$A$1:$B$15, 2, 0)</f>
        <v>留後</v>
      </c>
      <c r="K350">
        <v>27</v>
      </c>
      <c r="L350">
        <v>1800</v>
      </c>
      <c r="M350">
        <v>132</v>
      </c>
      <c r="N350">
        <v>1</v>
      </c>
      <c r="O350">
        <v>27</v>
      </c>
      <c r="P350">
        <v>4</v>
      </c>
      <c r="Q350">
        <v>25</v>
      </c>
      <c r="R350" t="s">
        <v>434</v>
      </c>
      <c r="S350">
        <v>1098</v>
      </c>
      <c r="T350">
        <v>4</v>
      </c>
      <c r="U350" s="32" t="s">
        <v>435</v>
      </c>
      <c r="V350">
        <v>620</v>
      </c>
      <c r="Y350" t="s">
        <v>600</v>
      </c>
      <c r="Z350">
        <v>56</v>
      </c>
      <c r="AA350" s="16" t="s">
        <v>14</v>
      </c>
      <c r="AB350">
        <v>11</v>
      </c>
      <c r="AC350">
        <v>11</v>
      </c>
      <c r="AD350">
        <v>11</v>
      </c>
      <c r="AE350">
        <v>10</v>
      </c>
      <c r="AF350">
        <v>5</v>
      </c>
    </row>
    <row r="351" spans="1:33" hidden="1" x14ac:dyDescent="0.25">
      <c r="A351" s="17" t="s">
        <v>68</v>
      </c>
      <c r="B351" s="21" t="s">
        <v>97</v>
      </c>
      <c r="C351" s="21" t="s">
        <v>2256</v>
      </c>
      <c r="D351">
        <v>3.1</v>
      </c>
      <c r="E351">
        <v>8</v>
      </c>
      <c r="F351" t="s">
        <v>29</v>
      </c>
      <c r="G351">
        <v>8</v>
      </c>
      <c r="H351" s="22" t="s">
        <v>471</v>
      </c>
      <c r="I351">
        <v>14</v>
      </c>
      <c r="J351" s="38" t="str">
        <f>VLOOKUP(AB351, method!$A$1:$B$15, 2, 0)</f>
        <v>留後</v>
      </c>
      <c r="K351">
        <v>37</v>
      </c>
      <c r="L351">
        <v>2000</v>
      </c>
      <c r="M351">
        <v>133</v>
      </c>
      <c r="N351">
        <v>2</v>
      </c>
      <c r="O351">
        <v>30</v>
      </c>
      <c r="P351">
        <v>3</v>
      </c>
      <c r="Q351">
        <v>25</v>
      </c>
      <c r="R351" t="s">
        <v>539</v>
      </c>
      <c r="S351">
        <v>1109</v>
      </c>
      <c r="T351">
        <v>4</v>
      </c>
      <c r="U351" s="32" t="s">
        <v>435</v>
      </c>
      <c r="V351">
        <v>543</v>
      </c>
      <c r="Y351" t="s">
        <v>699</v>
      </c>
      <c r="Z351">
        <v>58</v>
      </c>
      <c r="AA351" s="16" t="s">
        <v>14</v>
      </c>
      <c r="AB351">
        <v>14</v>
      </c>
      <c r="AC351">
        <v>14</v>
      </c>
      <c r="AD351">
        <v>14</v>
      </c>
      <c r="AE351">
        <v>13</v>
      </c>
      <c r="AF351">
        <v>8</v>
      </c>
    </row>
    <row r="352" spans="1:33" hidden="1" x14ac:dyDescent="0.25">
      <c r="A352" s="17" t="s">
        <v>68</v>
      </c>
      <c r="B352" s="21" t="s">
        <v>97</v>
      </c>
      <c r="C352" s="21" t="s">
        <v>2256</v>
      </c>
      <c r="D352">
        <v>48.01</v>
      </c>
      <c r="E352">
        <v>8</v>
      </c>
      <c r="F352" t="s">
        <v>29</v>
      </c>
      <c r="G352">
        <v>10</v>
      </c>
      <c r="H352" s="27" t="s">
        <v>93</v>
      </c>
      <c r="I352">
        <v>3</v>
      </c>
      <c r="J352" s="36" t="str">
        <f>VLOOKUP(AB352, method!$A$1:$B$15, 2, 0)</f>
        <v>中後</v>
      </c>
      <c r="K352">
        <v>17</v>
      </c>
      <c r="L352">
        <v>1800</v>
      </c>
      <c r="M352">
        <v>135</v>
      </c>
      <c r="N352">
        <v>1</v>
      </c>
      <c r="O352">
        <v>15</v>
      </c>
      <c r="P352">
        <v>3</v>
      </c>
      <c r="Q352">
        <v>25</v>
      </c>
      <c r="R352" t="s">
        <v>441</v>
      </c>
      <c r="S352">
        <v>1107</v>
      </c>
      <c r="T352">
        <v>4</v>
      </c>
      <c r="U352" s="32" t="s">
        <v>446</v>
      </c>
      <c r="V352">
        <v>509</v>
      </c>
      <c r="Y352">
        <v>5</v>
      </c>
      <c r="Z352">
        <v>59</v>
      </c>
      <c r="AA352" s="16" t="s">
        <v>14</v>
      </c>
      <c r="AB352">
        <v>10</v>
      </c>
      <c r="AC352">
        <v>11</v>
      </c>
      <c r="AD352">
        <v>11</v>
      </c>
      <c r="AE352">
        <v>11</v>
      </c>
      <c r="AF352">
        <v>10</v>
      </c>
    </row>
    <row r="353" spans="1:33" hidden="1" x14ac:dyDescent="0.25">
      <c r="A353" s="17" t="s">
        <v>68</v>
      </c>
      <c r="B353" s="21" t="s">
        <v>97</v>
      </c>
      <c r="C353" s="21" t="s">
        <v>2256</v>
      </c>
      <c r="D353">
        <v>17.329999999999998</v>
      </c>
      <c r="E353">
        <v>8</v>
      </c>
      <c r="F353" t="s">
        <v>29</v>
      </c>
      <c r="G353" s="34">
        <v>5</v>
      </c>
      <c r="H353" s="20" t="s">
        <v>402</v>
      </c>
      <c r="I353">
        <v>2</v>
      </c>
      <c r="J353" s="37" t="str">
        <f>VLOOKUP(AB353, method!$A$1:$B$15, 2, 0)</f>
        <v>中前</v>
      </c>
      <c r="K353">
        <v>27</v>
      </c>
      <c r="L353">
        <v>2200</v>
      </c>
      <c r="M353">
        <v>135</v>
      </c>
      <c r="N353">
        <v>2</v>
      </c>
      <c r="O353">
        <v>26</v>
      </c>
      <c r="P353">
        <v>2</v>
      </c>
      <c r="Q353">
        <v>25</v>
      </c>
      <c r="R353" s="31" t="s">
        <v>461</v>
      </c>
      <c r="S353">
        <v>1106</v>
      </c>
      <c r="T353">
        <v>4</v>
      </c>
      <c r="U353" s="32" t="s">
        <v>435</v>
      </c>
      <c r="V353">
        <v>458</v>
      </c>
      <c r="Y353" s="12" t="s">
        <v>558</v>
      </c>
      <c r="Z353">
        <v>59</v>
      </c>
      <c r="AA353" s="16" t="s">
        <v>14</v>
      </c>
      <c r="AB353">
        <v>6</v>
      </c>
      <c r="AC353">
        <v>6</v>
      </c>
      <c r="AD353">
        <v>6</v>
      </c>
      <c r="AE353">
        <v>5</v>
      </c>
      <c r="AF353">
        <v>5</v>
      </c>
      <c r="AG353">
        <v>5</v>
      </c>
    </row>
    <row r="354" spans="1:33" hidden="1" x14ac:dyDescent="0.25">
      <c r="A354" s="17" t="s">
        <v>68</v>
      </c>
      <c r="B354" s="21" t="s">
        <v>97</v>
      </c>
      <c r="C354" s="21" t="s">
        <v>2256</v>
      </c>
      <c r="D354">
        <v>4.12</v>
      </c>
      <c r="E354">
        <v>8</v>
      </c>
      <c r="F354" t="s">
        <v>29</v>
      </c>
      <c r="G354">
        <v>12</v>
      </c>
      <c r="H354" s="16" t="s">
        <v>13</v>
      </c>
      <c r="I354">
        <v>9</v>
      </c>
      <c r="J354" s="36" t="str">
        <f>VLOOKUP(AB354, method!$A$1:$B$15, 2, 0)</f>
        <v>中後</v>
      </c>
      <c r="K354">
        <v>5.2</v>
      </c>
      <c r="L354">
        <v>2000</v>
      </c>
      <c r="M354">
        <v>135</v>
      </c>
      <c r="N354">
        <v>2</v>
      </c>
      <c r="O354">
        <v>26</v>
      </c>
      <c r="P354">
        <v>1</v>
      </c>
      <c r="Q354">
        <v>25</v>
      </c>
      <c r="R354" t="s">
        <v>539</v>
      </c>
      <c r="S354">
        <v>1104</v>
      </c>
      <c r="T354">
        <v>4</v>
      </c>
      <c r="U354" s="32" t="s">
        <v>435</v>
      </c>
      <c r="V354">
        <v>380</v>
      </c>
      <c r="Y354" t="s">
        <v>511</v>
      </c>
      <c r="Z354">
        <v>59</v>
      </c>
      <c r="AA354" s="16" t="s">
        <v>14</v>
      </c>
      <c r="AB354">
        <v>9</v>
      </c>
      <c r="AC354">
        <v>9</v>
      </c>
      <c r="AD354">
        <v>9</v>
      </c>
      <c r="AE354">
        <v>9</v>
      </c>
      <c r="AF354">
        <v>12</v>
      </c>
    </row>
    <row r="355" spans="1:33" hidden="1" x14ac:dyDescent="0.25">
      <c r="A355" s="17" t="s">
        <v>68</v>
      </c>
      <c r="B355" s="21" t="s">
        <v>97</v>
      </c>
      <c r="C355" s="21" t="s">
        <v>2256</v>
      </c>
      <c r="D355">
        <v>3.45</v>
      </c>
      <c r="E355">
        <v>8</v>
      </c>
      <c r="F355" t="s">
        <v>29</v>
      </c>
      <c r="G355" s="28">
        <v>1</v>
      </c>
      <c r="H355" s="16" t="s">
        <v>13</v>
      </c>
      <c r="I355">
        <v>8</v>
      </c>
      <c r="J355" s="37" t="str">
        <f>VLOOKUP(AB355, method!$A$1:$B$15, 2, 0)</f>
        <v>中前</v>
      </c>
      <c r="K355">
        <v>5.5</v>
      </c>
      <c r="L355">
        <v>2000</v>
      </c>
      <c r="M355">
        <v>129</v>
      </c>
      <c r="N355">
        <v>2</v>
      </c>
      <c r="O355">
        <v>22</v>
      </c>
      <c r="P355">
        <v>12</v>
      </c>
      <c r="Q355">
        <v>24</v>
      </c>
      <c r="R355" t="s">
        <v>539</v>
      </c>
      <c r="S355">
        <v>1098</v>
      </c>
      <c r="T355">
        <v>4</v>
      </c>
      <c r="U355" s="32" t="s">
        <v>435</v>
      </c>
      <c r="V355">
        <v>282</v>
      </c>
      <c r="Y355" s="12" t="s">
        <v>480</v>
      </c>
      <c r="Z355">
        <v>53</v>
      </c>
      <c r="AA355" s="16" t="s">
        <v>14</v>
      </c>
      <c r="AB355">
        <v>4</v>
      </c>
      <c r="AC355">
        <v>4</v>
      </c>
      <c r="AD355">
        <v>4</v>
      </c>
      <c r="AE355">
        <v>3</v>
      </c>
      <c r="AF355">
        <v>1</v>
      </c>
    </row>
    <row r="356" spans="1:33" hidden="1" x14ac:dyDescent="0.25">
      <c r="A356" s="17" t="s">
        <v>68</v>
      </c>
      <c r="B356" s="21" t="s">
        <v>97</v>
      </c>
      <c r="C356" s="21" t="s">
        <v>2256</v>
      </c>
      <c r="D356">
        <v>1.86</v>
      </c>
      <c r="E356">
        <v>8</v>
      </c>
      <c r="F356" t="s">
        <v>29</v>
      </c>
      <c r="G356" s="28">
        <v>1</v>
      </c>
      <c r="H356" s="20" t="s">
        <v>19</v>
      </c>
      <c r="I356">
        <v>8</v>
      </c>
      <c r="J356" s="36" t="str">
        <f>VLOOKUP(AB356, method!$A$1:$B$15, 2, 0)</f>
        <v>中後</v>
      </c>
      <c r="K356">
        <v>2.2999999999999998</v>
      </c>
      <c r="L356">
        <v>2000</v>
      </c>
      <c r="M356">
        <v>124</v>
      </c>
      <c r="N356">
        <v>2</v>
      </c>
      <c r="O356">
        <v>9</v>
      </c>
      <c r="P356">
        <v>11</v>
      </c>
      <c r="Q356">
        <v>24</v>
      </c>
      <c r="R356" t="s">
        <v>539</v>
      </c>
      <c r="S356">
        <v>1091</v>
      </c>
      <c r="T356">
        <v>4</v>
      </c>
      <c r="U356" s="32" t="s">
        <v>435</v>
      </c>
      <c r="V356">
        <v>169</v>
      </c>
      <c r="Y356" s="12" t="s">
        <v>591</v>
      </c>
      <c r="Z356">
        <v>47</v>
      </c>
      <c r="AA356" s="16" t="s">
        <v>14</v>
      </c>
      <c r="AB356">
        <v>8</v>
      </c>
      <c r="AC356">
        <v>7</v>
      </c>
      <c r="AD356">
        <v>7</v>
      </c>
      <c r="AE356">
        <v>6</v>
      </c>
      <c r="AF356">
        <v>1</v>
      </c>
    </row>
    <row r="357" spans="1:33" hidden="1" x14ac:dyDescent="0.25">
      <c r="A357" s="17" t="s">
        <v>68</v>
      </c>
      <c r="B357" s="21" t="s">
        <v>97</v>
      </c>
      <c r="C357" s="21" t="s">
        <v>2256</v>
      </c>
      <c r="D357">
        <v>47.49</v>
      </c>
      <c r="E357">
        <v>8</v>
      </c>
      <c r="F357" t="s">
        <v>29</v>
      </c>
      <c r="G357" s="28">
        <v>1</v>
      </c>
      <c r="H357" s="16" t="s">
        <v>13</v>
      </c>
      <c r="I357">
        <v>2</v>
      </c>
      <c r="J357" s="36" t="str">
        <f>VLOOKUP(AB357, method!$A$1:$B$15, 2, 0)</f>
        <v>中後</v>
      </c>
      <c r="K357">
        <v>2.6</v>
      </c>
      <c r="L357">
        <v>1800</v>
      </c>
      <c r="M357">
        <v>134</v>
      </c>
      <c r="N357">
        <v>1</v>
      </c>
      <c r="O357">
        <v>6</v>
      </c>
      <c r="P357">
        <v>10</v>
      </c>
      <c r="Q357">
        <v>24</v>
      </c>
      <c r="R357" t="s">
        <v>434</v>
      </c>
      <c r="S357">
        <v>1083</v>
      </c>
      <c r="T357">
        <v>5</v>
      </c>
      <c r="U357" s="32" t="s">
        <v>446</v>
      </c>
      <c r="V357">
        <v>75</v>
      </c>
      <c r="Y357">
        <v>3</v>
      </c>
      <c r="Z357">
        <v>39</v>
      </c>
      <c r="AA357" s="16" t="s">
        <v>14</v>
      </c>
      <c r="AB357">
        <v>8</v>
      </c>
      <c r="AC357">
        <v>7</v>
      </c>
      <c r="AD357">
        <v>9</v>
      </c>
      <c r="AE357">
        <v>7</v>
      </c>
      <c r="AF357">
        <v>1</v>
      </c>
    </row>
    <row r="358" spans="1:33" hidden="1" x14ac:dyDescent="0.25">
      <c r="A358" s="17" t="s">
        <v>68</v>
      </c>
      <c r="B358" s="21" t="s">
        <v>97</v>
      </c>
      <c r="C358" s="21" t="s">
        <v>2256</v>
      </c>
      <c r="D358">
        <v>50.15</v>
      </c>
      <c r="E358">
        <v>8</v>
      </c>
      <c r="F358" t="s">
        <v>29</v>
      </c>
      <c r="G358" s="34">
        <v>4</v>
      </c>
      <c r="H358" s="16" t="s">
        <v>13</v>
      </c>
      <c r="I358">
        <v>3</v>
      </c>
      <c r="J358" s="37" t="str">
        <f>VLOOKUP(AB358, method!$A$1:$B$15, 2, 0)</f>
        <v>中前</v>
      </c>
      <c r="K358">
        <v>2.6</v>
      </c>
      <c r="L358">
        <v>1800</v>
      </c>
      <c r="M358">
        <v>131</v>
      </c>
      <c r="N358">
        <v>1</v>
      </c>
      <c r="O358">
        <v>25</v>
      </c>
      <c r="P358">
        <v>9</v>
      </c>
      <c r="Q358">
        <v>24</v>
      </c>
      <c r="R358" s="31" t="s">
        <v>461</v>
      </c>
      <c r="S358">
        <v>1084</v>
      </c>
      <c r="T358">
        <v>5</v>
      </c>
      <c r="U358" s="32" t="s">
        <v>435</v>
      </c>
      <c r="V358">
        <v>47</v>
      </c>
      <c r="Y358" t="s">
        <v>541</v>
      </c>
      <c r="Z358">
        <v>40</v>
      </c>
      <c r="AA358" s="16" t="s">
        <v>14</v>
      </c>
      <c r="AB358">
        <v>7</v>
      </c>
      <c r="AC358">
        <v>7</v>
      </c>
      <c r="AD358">
        <v>7</v>
      </c>
      <c r="AE358">
        <v>7</v>
      </c>
      <c r="AF358">
        <v>4</v>
      </c>
    </row>
    <row r="359" spans="1:33" hidden="1" x14ac:dyDescent="0.25">
      <c r="A359" s="17" t="s">
        <v>68</v>
      </c>
      <c r="B359" s="21" t="s">
        <v>97</v>
      </c>
      <c r="C359" s="21" t="s">
        <v>2256</v>
      </c>
      <c r="D359">
        <v>35.29</v>
      </c>
      <c r="E359">
        <v>8</v>
      </c>
      <c r="F359" t="s">
        <v>29</v>
      </c>
      <c r="G359" s="28">
        <v>3</v>
      </c>
      <c r="H359" s="16" t="s">
        <v>13</v>
      </c>
      <c r="I359">
        <v>12</v>
      </c>
      <c r="J359" s="38" t="str">
        <f>VLOOKUP(AB359, method!$A$1:$B$15, 2, 0)</f>
        <v>留後</v>
      </c>
      <c r="K359">
        <v>3.5</v>
      </c>
      <c r="L359">
        <v>1600</v>
      </c>
      <c r="M359">
        <v>135</v>
      </c>
      <c r="N359">
        <v>1</v>
      </c>
      <c r="O359">
        <v>8</v>
      </c>
      <c r="P359">
        <v>9</v>
      </c>
      <c r="Q359">
        <v>24</v>
      </c>
      <c r="R359" t="s">
        <v>434</v>
      </c>
      <c r="S359">
        <v>1071</v>
      </c>
      <c r="T359">
        <v>5</v>
      </c>
      <c r="U359" s="33" t="s">
        <v>499</v>
      </c>
      <c r="V359">
        <v>1</v>
      </c>
      <c r="Y359" s="12" t="s">
        <v>451</v>
      </c>
      <c r="Z359">
        <v>40</v>
      </c>
      <c r="AA359" s="16" t="s">
        <v>14</v>
      </c>
      <c r="AB359">
        <v>11</v>
      </c>
      <c r="AC359">
        <v>10</v>
      </c>
      <c r="AD359">
        <v>10</v>
      </c>
      <c r="AE359">
        <v>3</v>
      </c>
    </row>
    <row r="360" spans="1:33" hidden="1" x14ac:dyDescent="0.25">
      <c r="A360" s="17" t="s">
        <v>68</v>
      </c>
      <c r="B360" s="21" t="s">
        <v>97</v>
      </c>
      <c r="C360" s="21" t="s">
        <v>2256</v>
      </c>
      <c r="D360">
        <v>34.799999999999997</v>
      </c>
      <c r="E360">
        <v>8</v>
      </c>
      <c r="F360" t="s">
        <v>29</v>
      </c>
      <c r="G360">
        <v>10</v>
      </c>
      <c r="H360" s="17" t="s">
        <v>121</v>
      </c>
      <c r="I360">
        <v>10</v>
      </c>
      <c r="J360" s="38" t="str">
        <f>VLOOKUP(AB360, method!$A$1:$B$15, 2, 0)</f>
        <v>留後</v>
      </c>
      <c r="K360">
        <v>8.1999999999999993</v>
      </c>
      <c r="L360">
        <v>1600</v>
      </c>
      <c r="M360">
        <v>119</v>
      </c>
      <c r="N360">
        <v>1</v>
      </c>
      <c r="O360">
        <v>6</v>
      </c>
      <c r="P360">
        <v>7</v>
      </c>
      <c r="Q360">
        <v>24</v>
      </c>
      <c r="R360" t="s">
        <v>429</v>
      </c>
      <c r="S360">
        <v>1081</v>
      </c>
      <c r="T360">
        <v>4</v>
      </c>
      <c r="U360" s="32" t="s">
        <v>446</v>
      </c>
      <c r="V360">
        <v>807</v>
      </c>
      <c r="Y360">
        <v>5</v>
      </c>
      <c r="Z360">
        <v>44</v>
      </c>
      <c r="AA360" s="26" t="s">
        <v>59</v>
      </c>
      <c r="AB360">
        <v>11</v>
      </c>
      <c r="AC360">
        <v>10</v>
      </c>
      <c r="AD360">
        <v>10</v>
      </c>
      <c r="AE360">
        <v>10</v>
      </c>
    </row>
    <row r="361" spans="1:33" hidden="1" x14ac:dyDescent="0.25">
      <c r="A361" s="17" t="s">
        <v>68</v>
      </c>
      <c r="B361" s="21" t="s">
        <v>97</v>
      </c>
      <c r="C361" s="21" t="s">
        <v>2256</v>
      </c>
      <c r="D361">
        <v>40.659999999999997</v>
      </c>
      <c r="E361">
        <v>8</v>
      </c>
      <c r="F361" t="s">
        <v>29</v>
      </c>
      <c r="G361" s="34">
        <v>5</v>
      </c>
      <c r="H361" s="17" t="s">
        <v>121</v>
      </c>
      <c r="I361">
        <v>6</v>
      </c>
      <c r="J361" s="37" t="str">
        <f>VLOOKUP(AB361, method!$A$1:$B$15, 2, 0)</f>
        <v>中前</v>
      </c>
      <c r="K361">
        <v>5.2</v>
      </c>
      <c r="L361" s="43">
        <v>1650</v>
      </c>
      <c r="M361">
        <v>121</v>
      </c>
      <c r="N361">
        <v>1</v>
      </c>
      <c r="O361">
        <v>12</v>
      </c>
      <c r="P361">
        <v>6</v>
      </c>
      <c r="Q361">
        <v>24</v>
      </c>
      <c r="R361" s="31" t="s">
        <v>455</v>
      </c>
      <c r="S361">
        <v>1074</v>
      </c>
      <c r="T361">
        <v>4</v>
      </c>
      <c r="U361" s="32" t="s">
        <v>435</v>
      </c>
      <c r="V361">
        <v>743</v>
      </c>
      <c r="Y361" t="s">
        <v>459</v>
      </c>
      <c r="Z361">
        <v>46</v>
      </c>
      <c r="AA361" s="26" t="s">
        <v>59</v>
      </c>
      <c r="AB361">
        <v>6</v>
      </c>
      <c r="AC361">
        <v>6</v>
      </c>
      <c r="AD361">
        <v>6</v>
      </c>
      <c r="AE361">
        <v>5</v>
      </c>
    </row>
    <row r="362" spans="1:33" hidden="1" x14ac:dyDescent="0.25">
      <c r="A362" s="17" t="s">
        <v>68</v>
      </c>
      <c r="B362" s="21" t="s">
        <v>97</v>
      </c>
      <c r="C362" s="21" t="s">
        <v>2256</v>
      </c>
      <c r="D362">
        <v>35.340000000000003</v>
      </c>
      <c r="E362">
        <v>8</v>
      </c>
      <c r="F362" t="s">
        <v>29</v>
      </c>
      <c r="G362" s="28">
        <v>3</v>
      </c>
      <c r="H362" s="19" t="s">
        <v>63</v>
      </c>
      <c r="I362">
        <v>8</v>
      </c>
      <c r="J362" s="36" t="str">
        <f>VLOOKUP(AB362, method!$A$1:$B$15, 2, 0)</f>
        <v>中後</v>
      </c>
      <c r="K362">
        <v>7.6</v>
      </c>
      <c r="L362">
        <v>1600</v>
      </c>
      <c r="M362">
        <v>121</v>
      </c>
      <c r="N362">
        <v>1</v>
      </c>
      <c r="O362">
        <v>26</v>
      </c>
      <c r="P362">
        <v>5</v>
      </c>
      <c r="Q362">
        <v>24</v>
      </c>
      <c r="R362" t="s">
        <v>434</v>
      </c>
      <c r="S362">
        <v>1077</v>
      </c>
      <c r="T362">
        <v>4</v>
      </c>
      <c r="U362" s="32" t="s">
        <v>435</v>
      </c>
      <c r="V362">
        <v>701</v>
      </c>
      <c r="Y362" s="12" t="s">
        <v>480</v>
      </c>
      <c r="Z362">
        <v>46</v>
      </c>
      <c r="AA362" s="26" t="s">
        <v>59</v>
      </c>
      <c r="AB362">
        <v>10</v>
      </c>
      <c r="AC362">
        <v>10</v>
      </c>
      <c r="AD362">
        <v>8</v>
      </c>
      <c r="AE362">
        <v>3</v>
      </c>
    </row>
    <row r="363" spans="1:33" hidden="1" x14ac:dyDescent="0.25">
      <c r="A363" s="17" t="s">
        <v>68</v>
      </c>
      <c r="B363" s="21" t="s">
        <v>97</v>
      </c>
      <c r="C363" s="21" t="s">
        <v>2256</v>
      </c>
      <c r="D363">
        <v>40.82</v>
      </c>
      <c r="E363">
        <v>8</v>
      </c>
      <c r="F363" t="s">
        <v>29</v>
      </c>
      <c r="G363" s="28">
        <v>2</v>
      </c>
      <c r="H363" s="19" t="s">
        <v>63</v>
      </c>
      <c r="I363">
        <v>1</v>
      </c>
      <c r="J363" s="37" t="str">
        <f>VLOOKUP(AB363, method!$A$1:$B$15, 2, 0)</f>
        <v>中前</v>
      </c>
      <c r="K363">
        <v>4.3</v>
      </c>
      <c r="L363" s="43">
        <v>1650</v>
      </c>
      <c r="M363">
        <v>119</v>
      </c>
      <c r="N363">
        <v>1</v>
      </c>
      <c r="O363">
        <v>1</v>
      </c>
      <c r="P363">
        <v>5</v>
      </c>
      <c r="Q363">
        <v>24</v>
      </c>
      <c r="R363" s="31" t="s">
        <v>450</v>
      </c>
      <c r="S363">
        <v>1081</v>
      </c>
      <c r="T363">
        <v>4</v>
      </c>
      <c r="U363" s="33" t="s">
        <v>499</v>
      </c>
      <c r="V363">
        <v>632</v>
      </c>
      <c r="Y363" s="12" t="s">
        <v>662</v>
      </c>
      <c r="Z363">
        <v>44</v>
      </c>
      <c r="AA363" s="26" t="s">
        <v>59</v>
      </c>
      <c r="AB363">
        <v>4</v>
      </c>
      <c r="AC363">
        <v>4</v>
      </c>
      <c r="AD363">
        <v>4</v>
      </c>
      <c r="AE363">
        <v>2</v>
      </c>
    </row>
    <row r="364" spans="1:33" hidden="1" x14ac:dyDescent="0.25">
      <c r="A364" s="17" t="s">
        <v>68</v>
      </c>
      <c r="B364" s="21" t="s">
        <v>97</v>
      </c>
      <c r="C364" s="21" t="s">
        <v>2256</v>
      </c>
      <c r="D364">
        <v>42.25</v>
      </c>
      <c r="E364">
        <v>8</v>
      </c>
      <c r="F364" t="s">
        <v>29</v>
      </c>
      <c r="G364" s="34">
        <v>5</v>
      </c>
      <c r="H364" s="21" t="s">
        <v>53</v>
      </c>
      <c r="I364">
        <v>5</v>
      </c>
      <c r="J364" s="37" t="str">
        <f>VLOOKUP(AB364, method!$A$1:$B$15, 2, 0)</f>
        <v>中前</v>
      </c>
      <c r="K364">
        <v>3.7</v>
      </c>
      <c r="L364" s="43">
        <v>1650</v>
      </c>
      <c r="M364">
        <v>122</v>
      </c>
      <c r="N364">
        <v>1</v>
      </c>
      <c r="O364">
        <v>10</v>
      </c>
      <c r="P364">
        <v>4</v>
      </c>
      <c r="Q364">
        <v>24</v>
      </c>
      <c r="R364" s="31" t="s">
        <v>455</v>
      </c>
      <c r="S364">
        <v>1075</v>
      </c>
      <c r="T364">
        <v>4</v>
      </c>
      <c r="U364" s="32" t="s">
        <v>435</v>
      </c>
      <c r="V364">
        <v>575</v>
      </c>
      <c r="Y364" t="s">
        <v>600</v>
      </c>
      <c r="Z364">
        <v>46</v>
      </c>
      <c r="AA364" s="26" t="s">
        <v>59</v>
      </c>
      <c r="AB364">
        <v>7</v>
      </c>
      <c r="AC364">
        <v>7</v>
      </c>
      <c r="AD364">
        <v>8</v>
      </c>
      <c r="AE364">
        <v>5</v>
      </c>
    </row>
    <row r="365" spans="1:33" hidden="1" x14ac:dyDescent="0.25">
      <c r="A365" s="17" t="s">
        <v>68</v>
      </c>
      <c r="B365" s="21" t="s">
        <v>97</v>
      </c>
      <c r="C365" s="21" t="s">
        <v>2256</v>
      </c>
      <c r="D365">
        <v>34.68</v>
      </c>
      <c r="E365">
        <v>8</v>
      </c>
      <c r="F365" t="s">
        <v>29</v>
      </c>
      <c r="G365" s="28">
        <v>3</v>
      </c>
      <c r="H365" s="20" t="s">
        <v>19</v>
      </c>
      <c r="I365">
        <v>13</v>
      </c>
      <c r="J365" s="38" t="str">
        <f>VLOOKUP(AB365, method!$A$1:$B$15, 2, 0)</f>
        <v>留後</v>
      </c>
      <c r="K365">
        <v>5.4</v>
      </c>
      <c r="L365">
        <v>1600</v>
      </c>
      <c r="M365">
        <v>123</v>
      </c>
      <c r="N365">
        <v>1</v>
      </c>
      <c r="O365">
        <v>24</v>
      </c>
      <c r="P365">
        <v>3</v>
      </c>
      <c r="Q365">
        <v>24</v>
      </c>
      <c r="R365" t="s">
        <v>434</v>
      </c>
      <c r="S365">
        <v>1075</v>
      </c>
      <c r="T365">
        <v>4</v>
      </c>
      <c r="U365" s="32" t="s">
        <v>446</v>
      </c>
      <c r="V365">
        <v>525</v>
      </c>
      <c r="Y365" s="12" t="s">
        <v>558</v>
      </c>
      <c r="Z365">
        <v>47</v>
      </c>
      <c r="AA365" s="26" t="s">
        <v>59</v>
      </c>
      <c r="AB365">
        <v>14</v>
      </c>
      <c r="AC365">
        <v>13</v>
      </c>
      <c r="AD365">
        <v>11</v>
      </c>
      <c r="AE365">
        <v>3</v>
      </c>
    </row>
    <row r="366" spans="1:33" hidden="1" x14ac:dyDescent="0.25">
      <c r="A366" s="17" t="s">
        <v>68</v>
      </c>
      <c r="B366" s="21" t="s">
        <v>97</v>
      </c>
      <c r="C366" s="21" t="s">
        <v>2256</v>
      </c>
      <c r="D366">
        <v>41.57</v>
      </c>
      <c r="E366">
        <v>8</v>
      </c>
      <c r="F366" t="s">
        <v>29</v>
      </c>
      <c r="G366" s="28">
        <v>3</v>
      </c>
      <c r="H366" s="21" t="s">
        <v>53</v>
      </c>
      <c r="I366">
        <v>9</v>
      </c>
      <c r="J366" s="36" t="str">
        <f>VLOOKUP(AB366, method!$A$1:$B$15, 2, 0)</f>
        <v>中後</v>
      </c>
      <c r="K366">
        <v>5.5</v>
      </c>
      <c r="L366" s="43">
        <v>1650</v>
      </c>
      <c r="M366">
        <v>123</v>
      </c>
      <c r="N366">
        <v>1</v>
      </c>
      <c r="O366">
        <v>15</v>
      </c>
      <c r="P366">
        <v>2</v>
      </c>
      <c r="Q366">
        <v>24</v>
      </c>
      <c r="R366" s="31" t="s">
        <v>461</v>
      </c>
      <c r="S366">
        <v>1070</v>
      </c>
      <c r="T366">
        <v>4</v>
      </c>
      <c r="U366" s="32" t="s">
        <v>435</v>
      </c>
      <c r="V366">
        <v>420</v>
      </c>
      <c r="Y366">
        <v>3</v>
      </c>
      <c r="Z366">
        <v>47</v>
      </c>
      <c r="AA366" s="26" t="s">
        <v>59</v>
      </c>
      <c r="AB366">
        <v>10</v>
      </c>
      <c r="AC366">
        <v>9</v>
      </c>
      <c r="AD366">
        <v>10</v>
      </c>
      <c r="AE366">
        <v>3</v>
      </c>
    </row>
    <row r="367" spans="1:33" hidden="1" x14ac:dyDescent="0.25">
      <c r="A367" s="17" t="s">
        <v>68</v>
      </c>
      <c r="B367" s="21" t="s">
        <v>97</v>
      </c>
      <c r="C367" s="21" t="s">
        <v>2256</v>
      </c>
      <c r="D367">
        <v>35.31</v>
      </c>
      <c r="E367">
        <v>8</v>
      </c>
      <c r="F367" t="s">
        <v>29</v>
      </c>
      <c r="G367" s="28">
        <v>2</v>
      </c>
      <c r="H367" s="21" t="s">
        <v>53</v>
      </c>
      <c r="I367">
        <v>6</v>
      </c>
      <c r="J367" s="35" t="str">
        <f>VLOOKUP(AB367, method!$A$1:$B$15, 2, 0)</f>
        <v>放頭</v>
      </c>
      <c r="K367">
        <v>6</v>
      </c>
      <c r="L367">
        <v>1600</v>
      </c>
      <c r="M367">
        <v>122</v>
      </c>
      <c r="N367">
        <v>1</v>
      </c>
      <c r="O367">
        <v>28</v>
      </c>
      <c r="P367">
        <v>1</v>
      </c>
      <c r="Q367">
        <v>24</v>
      </c>
      <c r="R367" t="s">
        <v>539</v>
      </c>
      <c r="S367">
        <v>1079</v>
      </c>
      <c r="T367">
        <v>4</v>
      </c>
      <c r="U367" s="32" t="s">
        <v>435</v>
      </c>
      <c r="V367">
        <v>373</v>
      </c>
      <c r="Y367" s="12" t="s">
        <v>464</v>
      </c>
      <c r="Z367">
        <v>47</v>
      </c>
      <c r="AA367" s="26" t="s">
        <v>59</v>
      </c>
      <c r="AB367">
        <v>3</v>
      </c>
      <c r="AC367">
        <v>5</v>
      </c>
      <c r="AD367">
        <v>5</v>
      </c>
      <c r="AE367">
        <v>2</v>
      </c>
    </row>
    <row r="368" spans="1:33" hidden="1" x14ac:dyDescent="0.25">
      <c r="A368" s="17" t="s">
        <v>68</v>
      </c>
      <c r="B368" s="21" t="s">
        <v>97</v>
      </c>
      <c r="C368" s="21" t="s">
        <v>2256</v>
      </c>
      <c r="D368">
        <v>36.479999999999997</v>
      </c>
      <c r="E368">
        <v>8</v>
      </c>
      <c r="F368" t="s">
        <v>29</v>
      </c>
      <c r="G368">
        <v>6</v>
      </c>
      <c r="H368" s="17" t="s">
        <v>84</v>
      </c>
      <c r="I368">
        <v>11</v>
      </c>
      <c r="J368" s="38" t="str">
        <f>VLOOKUP(AB368, method!$A$1:$B$15, 2, 0)</f>
        <v>留後</v>
      </c>
      <c r="K368">
        <v>15</v>
      </c>
      <c r="L368">
        <v>1600</v>
      </c>
      <c r="M368">
        <v>124</v>
      </c>
      <c r="N368">
        <v>1</v>
      </c>
      <c r="O368">
        <v>13</v>
      </c>
      <c r="P368">
        <v>1</v>
      </c>
      <c r="Q368">
        <v>24</v>
      </c>
      <c r="R368" t="s">
        <v>441</v>
      </c>
      <c r="S368">
        <v>1076</v>
      </c>
      <c r="T368">
        <v>4</v>
      </c>
      <c r="U368" s="32" t="s">
        <v>435</v>
      </c>
      <c r="V368">
        <v>338</v>
      </c>
      <c r="Y368">
        <v>3</v>
      </c>
      <c r="Z368">
        <v>49</v>
      </c>
      <c r="AA368" s="26" t="s">
        <v>59</v>
      </c>
      <c r="AB368">
        <v>11</v>
      </c>
      <c r="AC368">
        <v>6</v>
      </c>
      <c r="AD368">
        <v>2</v>
      </c>
      <c r="AE368">
        <v>6</v>
      </c>
    </row>
    <row r="369" spans="1:31" hidden="1" x14ac:dyDescent="0.25">
      <c r="A369" s="17" t="s">
        <v>68</v>
      </c>
      <c r="B369" s="21" t="s">
        <v>97</v>
      </c>
      <c r="C369" s="21" t="s">
        <v>2256</v>
      </c>
      <c r="D369">
        <v>35.479999999999997</v>
      </c>
      <c r="E369">
        <v>8</v>
      </c>
      <c r="F369" t="s">
        <v>29</v>
      </c>
      <c r="G369" s="34">
        <v>4</v>
      </c>
      <c r="H369" s="26" t="s">
        <v>693</v>
      </c>
      <c r="I369">
        <v>4</v>
      </c>
      <c r="J369" s="37" t="str">
        <f>VLOOKUP(AB369, method!$A$1:$B$15, 2, 0)</f>
        <v>中前</v>
      </c>
      <c r="K369">
        <v>8.6999999999999993</v>
      </c>
      <c r="L369">
        <v>1600</v>
      </c>
      <c r="M369">
        <v>124</v>
      </c>
      <c r="N369">
        <v>1</v>
      </c>
      <c r="O369">
        <v>26</v>
      </c>
      <c r="P369">
        <v>12</v>
      </c>
      <c r="Q369">
        <v>23</v>
      </c>
      <c r="R369" t="s">
        <v>441</v>
      </c>
      <c r="S369">
        <v>1084</v>
      </c>
      <c r="T369">
        <v>4</v>
      </c>
      <c r="U369" s="32" t="s">
        <v>435</v>
      </c>
      <c r="V369">
        <v>285</v>
      </c>
      <c r="Y369" s="12" t="s">
        <v>431</v>
      </c>
      <c r="Z369">
        <v>49</v>
      </c>
      <c r="AA369" s="26" t="s">
        <v>59</v>
      </c>
      <c r="AB369">
        <v>6</v>
      </c>
      <c r="AC369">
        <v>6</v>
      </c>
      <c r="AD369">
        <v>5</v>
      </c>
      <c r="AE369">
        <v>4</v>
      </c>
    </row>
    <row r="370" spans="1:31" hidden="1" x14ac:dyDescent="0.25">
      <c r="A370" s="17" t="s">
        <v>68</v>
      </c>
      <c r="B370" s="21" t="s">
        <v>97</v>
      </c>
      <c r="C370" s="21" t="s">
        <v>2256</v>
      </c>
      <c r="D370">
        <v>35.24</v>
      </c>
      <c r="E370">
        <v>8</v>
      </c>
      <c r="F370" t="s">
        <v>29</v>
      </c>
      <c r="G370" s="28">
        <v>3</v>
      </c>
      <c r="H370" s="26" t="s">
        <v>693</v>
      </c>
      <c r="I370">
        <v>4</v>
      </c>
      <c r="J370" s="36" t="str">
        <f>VLOOKUP(AB370, method!$A$1:$B$15, 2, 0)</f>
        <v>中後</v>
      </c>
      <c r="K370">
        <v>13</v>
      </c>
      <c r="L370">
        <v>1600</v>
      </c>
      <c r="M370">
        <v>123</v>
      </c>
      <c r="N370">
        <v>1</v>
      </c>
      <c r="O370">
        <v>26</v>
      </c>
      <c r="P370">
        <v>11</v>
      </c>
      <c r="Q370">
        <v>23</v>
      </c>
      <c r="R370" t="s">
        <v>429</v>
      </c>
      <c r="S370">
        <v>1089</v>
      </c>
      <c r="T370">
        <v>4</v>
      </c>
      <c r="U370" s="32" t="s">
        <v>435</v>
      </c>
      <c r="V370">
        <v>199</v>
      </c>
      <c r="Y370" s="12" t="s">
        <v>521</v>
      </c>
      <c r="Z370">
        <v>49</v>
      </c>
      <c r="AA370" s="26" t="s">
        <v>59</v>
      </c>
      <c r="AB370">
        <v>8</v>
      </c>
      <c r="AC370">
        <v>8</v>
      </c>
      <c r="AD370">
        <v>9</v>
      </c>
      <c r="AE370">
        <v>3</v>
      </c>
    </row>
    <row r="371" spans="1:31" hidden="1" x14ac:dyDescent="0.25">
      <c r="A371" s="17" t="s">
        <v>68</v>
      </c>
      <c r="B371" s="21" t="s">
        <v>97</v>
      </c>
      <c r="C371" s="21" t="s">
        <v>2256</v>
      </c>
      <c r="D371">
        <v>35.97</v>
      </c>
      <c r="E371">
        <v>8</v>
      </c>
      <c r="F371" t="s">
        <v>29</v>
      </c>
      <c r="G371">
        <v>11</v>
      </c>
      <c r="H371" s="16" t="s">
        <v>316</v>
      </c>
      <c r="I371">
        <v>12</v>
      </c>
      <c r="J371" s="37" t="str">
        <f>VLOOKUP(AB371, method!$A$1:$B$15, 2, 0)</f>
        <v>中前</v>
      </c>
      <c r="K371">
        <v>25</v>
      </c>
      <c r="L371">
        <v>1600</v>
      </c>
      <c r="M371">
        <v>126</v>
      </c>
      <c r="N371">
        <v>1</v>
      </c>
      <c r="O371">
        <v>22</v>
      </c>
      <c r="P371">
        <v>10</v>
      </c>
      <c r="Q371">
        <v>23</v>
      </c>
      <c r="R371" t="s">
        <v>506</v>
      </c>
      <c r="S371">
        <v>1098</v>
      </c>
      <c r="T371">
        <v>4</v>
      </c>
      <c r="U371" s="32" t="s">
        <v>435</v>
      </c>
      <c r="V371">
        <v>104</v>
      </c>
      <c r="Y371" t="s">
        <v>699</v>
      </c>
      <c r="Z371">
        <v>51</v>
      </c>
      <c r="AA371" s="26" t="s">
        <v>59</v>
      </c>
      <c r="AB371">
        <v>6</v>
      </c>
      <c r="AC371">
        <v>3</v>
      </c>
      <c r="AD371">
        <v>4</v>
      </c>
      <c r="AE371">
        <v>11</v>
      </c>
    </row>
    <row r="372" spans="1:31" hidden="1" x14ac:dyDescent="0.25">
      <c r="A372" s="17" t="s">
        <v>68</v>
      </c>
      <c r="B372" s="21" t="s">
        <v>97</v>
      </c>
      <c r="C372" s="21" t="s">
        <v>2256</v>
      </c>
      <c r="D372">
        <v>10.07</v>
      </c>
      <c r="E372">
        <v>8</v>
      </c>
      <c r="F372" t="s">
        <v>29</v>
      </c>
      <c r="G372" s="34">
        <v>5</v>
      </c>
      <c r="H372" s="17" t="s">
        <v>121</v>
      </c>
      <c r="I372">
        <v>9</v>
      </c>
      <c r="J372" s="36" t="str">
        <f>VLOOKUP(AB372, method!$A$1:$B$15, 2, 0)</f>
        <v>中後</v>
      </c>
      <c r="K372">
        <v>14</v>
      </c>
      <c r="L372">
        <v>1200</v>
      </c>
      <c r="M372">
        <v>123</v>
      </c>
      <c r="N372">
        <v>1</v>
      </c>
      <c r="O372">
        <v>24</v>
      </c>
      <c r="P372">
        <v>9</v>
      </c>
      <c r="Q372">
        <v>23</v>
      </c>
      <c r="R372" t="s">
        <v>429</v>
      </c>
      <c r="S372">
        <v>1105</v>
      </c>
      <c r="T372" t="s">
        <v>540</v>
      </c>
      <c r="U372" s="32" t="s">
        <v>435</v>
      </c>
      <c r="V372">
        <v>37</v>
      </c>
      <c r="Y372" s="12" t="s">
        <v>464</v>
      </c>
      <c r="Z372">
        <v>51</v>
      </c>
      <c r="AA372" s="26" t="s">
        <v>59</v>
      </c>
      <c r="AB372">
        <v>8</v>
      </c>
      <c r="AC372">
        <v>9</v>
      </c>
      <c r="AD372">
        <v>5</v>
      </c>
    </row>
    <row r="373" spans="1:31" hidden="1" x14ac:dyDescent="0.25">
      <c r="A373" s="17" t="s">
        <v>68</v>
      </c>
      <c r="B373" s="22" t="s">
        <v>100</v>
      </c>
      <c r="C373" s="22" t="s">
        <v>2257</v>
      </c>
      <c r="D373">
        <v>10.31</v>
      </c>
      <c r="E373">
        <v>10</v>
      </c>
      <c r="F373" t="s">
        <v>101</v>
      </c>
      <c r="G373">
        <v>9</v>
      </c>
      <c r="H373" s="19" t="s">
        <v>101</v>
      </c>
      <c r="I373">
        <v>6</v>
      </c>
      <c r="J373" s="38" t="str">
        <f>VLOOKUP(AB373, method!$A$1:$B$15, 2, 0)</f>
        <v>留後</v>
      </c>
      <c r="K373">
        <v>14</v>
      </c>
      <c r="L373">
        <v>1200</v>
      </c>
      <c r="M373">
        <v>126</v>
      </c>
      <c r="N373">
        <v>1</v>
      </c>
      <c r="O373">
        <v>17</v>
      </c>
      <c r="P373">
        <v>9</v>
      </c>
      <c r="Q373">
        <v>25</v>
      </c>
      <c r="R373" s="31" t="s">
        <v>455</v>
      </c>
      <c r="S373">
        <v>1020</v>
      </c>
      <c r="T373">
        <v>4</v>
      </c>
      <c r="U373" s="32" t="s">
        <v>446</v>
      </c>
      <c r="V373">
        <v>34</v>
      </c>
      <c r="Y373" t="s">
        <v>600</v>
      </c>
      <c r="Z373">
        <v>49</v>
      </c>
      <c r="AA373" s="21" t="s">
        <v>35</v>
      </c>
      <c r="AB373">
        <v>12</v>
      </c>
      <c r="AC373">
        <v>12</v>
      </c>
      <c r="AD373">
        <v>9</v>
      </c>
    </row>
    <row r="374" spans="1:31" x14ac:dyDescent="0.25">
      <c r="A374" s="17" t="s">
        <v>68</v>
      </c>
      <c r="B374" s="22" t="s">
        <v>100</v>
      </c>
      <c r="C374" s="22" t="s">
        <v>2257</v>
      </c>
      <c r="D374">
        <v>40.76</v>
      </c>
      <c r="E374">
        <v>10</v>
      </c>
      <c r="F374" t="s">
        <v>101</v>
      </c>
      <c r="G374">
        <v>12</v>
      </c>
      <c r="H374" s="18" t="s">
        <v>116</v>
      </c>
      <c r="I374">
        <v>11</v>
      </c>
      <c r="J374" s="38" t="str">
        <f>VLOOKUP(AB374, method!$A$1:$B$15, 2, 0)</f>
        <v>留後</v>
      </c>
      <c r="K374">
        <v>29</v>
      </c>
      <c r="L374" s="43">
        <v>1650</v>
      </c>
      <c r="M374">
        <v>128</v>
      </c>
      <c r="N374">
        <v>1</v>
      </c>
      <c r="O374">
        <v>9</v>
      </c>
      <c r="P374">
        <v>7</v>
      </c>
      <c r="Q374">
        <v>25</v>
      </c>
      <c r="R374" s="31" t="s">
        <v>450</v>
      </c>
      <c r="S374">
        <v>1035</v>
      </c>
      <c r="T374">
        <v>4</v>
      </c>
      <c r="U374" s="32" t="s">
        <v>446</v>
      </c>
      <c r="V374">
        <v>823</v>
      </c>
      <c r="Y374">
        <v>10</v>
      </c>
      <c r="Z374">
        <v>53</v>
      </c>
      <c r="AA374" s="21" t="s">
        <v>35</v>
      </c>
      <c r="AB374">
        <v>12</v>
      </c>
      <c r="AC374">
        <v>12</v>
      </c>
      <c r="AD374">
        <v>12</v>
      </c>
      <c r="AE374">
        <v>12</v>
      </c>
    </row>
    <row r="375" spans="1:31" x14ac:dyDescent="0.25">
      <c r="A375" s="17" t="s">
        <v>68</v>
      </c>
      <c r="B375" s="22" t="s">
        <v>100</v>
      </c>
      <c r="C375" s="22" t="s">
        <v>2257</v>
      </c>
      <c r="D375">
        <v>40.14</v>
      </c>
      <c r="E375">
        <v>10</v>
      </c>
      <c r="F375" t="s">
        <v>101</v>
      </c>
      <c r="G375" s="28">
        <v>3</v>
      </c>
      <c r="H375" s="18" t="s">
        <v>116</v>
      </c>
      <c r="I375">
        <v>1</v>
      </c>
      <c r="J375" s="37" t="str">
        <f>VLOOKUP(AB375, method!$A$1:$B$15, 2, 0)</f>
        <v>中前</v>
      </c>
      <c r="K375">
        <v>11</v>
      </c>
      <c r="L375" s="43">
        <v>1650</v>
      </c>
      <c r="M375">
        <v>132</v>
      </c>
      <c r="N375">
        <v>1</v>
      </c>
      <c r="O375">
        <v>11</v>
      </c>
      <c r="P375">
        <v>6</v>
      </c>
      <c r="Q375">
        <v>25</v>
      </c>
      <c r="R375" s="31" t="s">
        <v>455</v>
      </c>
      <c r="S375">
        <v>1044</v>
      </c>
      <c r="T375">
        <v>4</v>
      </c>
      <c r="U375" s="32" t="s">
        <v>446</v>
      </c>
      <c r="V375">
        <v>749</v>
      </c>
      <c r="Y375" t="s">
        <v>519</v>
      </c>
      <c r="Z375">
        <v>54</v>
      </c>
      <c r="AA375" s="21" t="s">
        <v>35</v>
      </c>
      <c r="AB375">
        <v>6</v>
      </c>
      <c r="AC375">
        <v>7</v>
      </c>
      <c r="AD375">
        <v>7</v>
      </c>
      <c r="AE375">
        <v>3</v>
      </c>
    </row>
    <row r="376" spans="1:31" x14ac:dyDescent="0.25">
      <c r="A376" s="17" t="s">
        <v>68</v>
      </c>
      <c r="B376" s="22" t="s">
        <v>100</v>
      </c>
      <c r="C376" s="22" t="s">
        <v>2257</v>
      </c>
      <c r="D376">
        <v>40.090000000000003</v>
      </c>
      <c r="E376">
        <v>10</v>
      </c>
      <c r="F376" t="s">
        <v>101</v>
      </c>
      <c r="G376" s="34">
        <v>4</v>
      </c>
      <c r="H376" s="18" t="s">
        <v>116</v>
      </c>
      <c r="I376">
        <v>5</v>
      </c>
      <c r="J376" s="36" t="str">
        <f>VLOOKUP(AB376, method!$A$1:$B$15, 2, 0)</f>
        <v>中後</v>
      </c>
      <c r="K376">
        <v>28</v>
      </c>
      <c r="L376" s="43">
        <v>1650</v>
      </c>
      <c r="M376">
        <v>132</v>
      </c>
      <c r="N376">
        <v>1</v>
      </c>
      <c r="O376">
        <v>14</v>
      </c>
      <c r="P376">
        <v>5</v>
      </c>
      <c r="Q376">
        <v>25</v>
      </c>
      <c r="R376" s="31" t="s">
        <v>455</v>
      </c>
      <c r="S376">
        <v>1036</v>
      </c>
      <c r="T376">
        <v>4</v>
      </c>
      <c r="U376" s="32" t="s">
        <v>446</v>
      </c>
      <c r="V376">
        <v>671</v>
      </c>
      <c r="Y376" s="12">
        <v>2</v>
      </c>
      <c r="Z376">
        <v>56</v>
      </c>
      <c r="AA376" s="21" t="s">
        <v>35</v>
      </c>
      <c r="AB376">
        <v>8</v>
      </c>
      <c r="AC376">
        <v>7</v>
      </c>
      <c r="AD376">
        <v>8</v>
      </c>
      <c r="AE376">
        <v>4</v>
      </c>
    </row>
    <row r="377" spans="1:31" hidden="1" x14ac:dyDescent="0.25">
      <c r="A377" s="17" t="s">
        <v>68</v>
      </c>
      <c r="B377" s="22" t="s">
        <v>100</v>
      </c>
      <c r="C377" s="22" t="s">
        <v>2257</v>
      </c>
      <c r="D377">
        <v>10.67</v>
      </c>
      <c r="E377">
        <v>10</v>
      </c>
      <c r="F377" t="s">
        <v>101</v>
      </c>
      <c r="G377">
        <v>11</v>
      </c>
      <c r="H377" s="18" t="s">
        <v>116</v>
      </c>
      <c r="I377">
        <v>2</v>
      </c>
      <c r="J377" s="36" t="str">
        <f>VLOOKUP(AB377, method!$A$1:$B$15, 2, 0)</f>
        <v>中後</v>
      </c>
      <c r="K377">
        <v>5.8</v>
      </c>
      <c r="L377">
        <v>1200</v>
      </c>
      <c r="M377">
        <v>134</v>
      </c>
      <c r="N377">
        <v>1</v>
      </c>
      <c r="O377">
        <v>16</v>
      </c>
      <c r="P377">
        <v>4</v>
      </c>
      <c r="Q377">
        <v>25</v>
      </c>
      <c r="R377" s="31" t="s">
        <v>455</v>
      </c>
      <c r="S377">
        <v>1038</v>
      </c>
      <c r="T377">
        <v>4</v>
      </c>
      <c r="U377" s="32" t="s">
        <v>446</v>
      </c>
      <c r="V377">
        <v>599</v>
      </c>
      <c r="Y377" t="s">
        <v>447</v>
      </c>
      <c r="Z377">
        <v>58</v>
      </c>
      <c r="AA377" s="21" t="s">
        <v>35</v>
      </c>
      <c r="AB377">
        <v>9</v>
      </c>
      <c r="AC377">
        <v>9</v>
      </c>
      <c r="AD377">
        <v>11</v>
      </c>
    </row>
    <row r="378" spans="1:31" hidden="1" x14ac:dyDescent="0.25">
      <c r="A378" s="17" t="s">
        <v>68</v>
      </c>
      <c r="B378" s="22" t="s">
        <v>100</v>
      </c>
      <c r="C378" s="22" t="s">
        <v>2257</v>
      </c>
      <c r="D378">
        <v>10.14</v>
      </c>
      <c r="E378">
        <v>10</v>
      </c>
      <c r="F378" t="s">
        <v>101</v>
      </c>
      <c r="G378">
        <v>7</v>
      </c>
      <c r="H378" s="18" t="s">
        <v>116</v>
      </c>
      <c r="I378">
        <v>11</v>
      </c>
      <c r="J378" s="36" t="str">
        <f>VLOOKUP(AB378, method!$A$1:$B$15, 2, 0)</f>
        <v>中後</v>
      </c>
      <c r="K378">
        <v>19</v>
      </c>
      <c r="L378">
        <v>1200</v>
      </c>
      <c r="M378">
        <v>134</v>
      </c>
      <c r="N378">
        <v>1</v>
      </c>
      <c r="O378">
        <v>19</v>
      </c>
      <c r="P378">
        <v>3</v>
      </c>
      <c r="Q378">
        <v>25</v>
      </c>
      <c r="R378" s="31" t="s">
        <v>455</v>
      </c>
      <c r="S378">
        <v>1041</v>
      </c>
      <c r="T378">
        <v>4</v>
      </c>
      <c r="U378" s="32" t="s">
        <v>446</v>
      </c>
      <c r="V378">
        <v>518</v>
      </c>
      <c r="Y378" t="s">
        <v>519</v>
      </c>
      <c r="Z378">
        <v>58</v>
      </c>
      <c r="AA378" s="21" t="s">
        <v>35</v>
      </c>
      <c r="AB378">
        <v>9</v>
      </c>
      <c r="AC378">
        <v>10</v>
      </c>
      <c r="AD378">
        <v>7</v>
      </c>
    </row>
    <row r="379" spans="1:31" hidden="1" x14ac:dyDescent="0.25">
      <c r="A379" s="17" t="s">
        <v>68</v>
      </c>
      <c r="B379" s="22" t="s">
        <v>100</v>
      </c>
      <c r="C379" s="22" t="s">
        <v>2257</v>
      </c>
      <c r="D379">
        <v>9.92</v>
      </c>
      <c r="E379">
        <v>10</v>
      </c>
      <c r="F379" t="s">
        <v>101</v>
      </c>
      <c r="G379" s="28">
        <v>2</v>
      </c>
      <c r="H379" s="18" t="s">
        <v>116</v>
      </c>
      <c r="I379">
        <v>8</v>
      </c>
      <c r="J379" s="36" t="str">
        <f>VLOOKUP(AB379, method!$A$1:$B$15, 2, 0)</f>
        <v>中後</v>
      </c>
      <c r="K379">
        <v>14</v>
      </c>
      <c r="L379">
        <v>1200</v>
      </c>
      <c r="M379">
        <v>131</v>
      </c>
      <c r="N379">
        <v>1</v>
      </c>
      <c r="O379">
        <v>19</v>
      </c>
      <c r="P379">
        <v>2</v>
      </c>
      <c r="Q379">
        <v>25</v>
      </c>
      <c r="R379" s="31" t="s">
        <v>455</v>
      </c>
      <c r="S379">
        <v>1034</v>
      </c>
      <c r="T379">
        <v>4</v>
      </c>
      <c r="U379" s="32" t="s">
        <v>435</v>
      </c>
      <c r="V379">
        <v>439</v>
      </c>
      <c r="Y379" s="12" t="s">
        <v>914</v>
      </c>
      <c r="Z379">
        <v>56</v>
      </c>
      <c r="AA379" s="21" t="s">
        <v>35</v>
      </c>
      <c r="AB379">
        <v>8</v>
      </c>
      <c r="AC379">
        <v>8</v>
      </c>
      <c r="AD379">
        <v>2</v>
      </c>
    </row>
    <row r="380" spans="1:31" hidden="1" x14ac:dyDescent="0.25">
      <c r="A380" s="17" t="s">
        <v>68</v>
      </c>
      <c r="B380" s="22" t="s">
        <v>100</v>
      </c>
      <c r="C380" s="22" t="s">
        <v>2257</v>
      </c>
      <c r="D380">
        <v>10.52</v>
      </c>
      <c r="E380">
        <v>10</v>
      </c>
      <c r="F380" t="s">
        <v>101</v>
      </c>
      <c r="G380">
        <v>6</v>
      </c>
      <c r="H380" s="18" t="s">
        <v>116</v>
      </c>
      <c r="I380">
        <v>2</v>
      </c>
      <c r="J380" s="37" t="str">
        <f>VLOOKUP(AB380, method!$A$1:$B$15, 2, 0)</f>
        <v>中前</v>
      </c>
      <c r="K380">
        <v>9.6999999999999993</v>
      </c>
      <c r="L380">
        <v>1200</v>
      </c>
      <c r="M380">
        <v>133</v>
      </c>
      <c r="N380">
        <v>1</v>
      </c>
      <c r="O380">
        <v>22</v>
      </c>
      <c r="P380">
        <v>1</v>
      </c>
      <c r="Q380">
        <v>25</v>
      </c>
      <c r="R380" s="31" t="s">
        <v>461</v>
      </c>
      <c r="S380">
        <v>1047</v>
      </c>
      <c r="T380">
        <v>4</v>
      </c>
      <c r="U380" s="32" t="s">
        <v>435</v>
      </c>
      <c r="V380">
        <v>369</v>
      </c>
      <c r="Y380" t="s">
        <v>600</v>
      </c>
      <c r="Z380">
        <v>58</v>
      </c>
      <c r="AA380" s="21" t="s">
        <v>35</v>
      </c>
      <c r="AB380">
        <v>6</v>
      </c>
      <c r="AC380">
        <v>7</v>
      </c>
      <c r="AD380">
        <v>6</v>
      </c>
    </row>
    <row r="381" spans="1:31" hidden="1" x14ac:dyDescent="0.25">
      <c r="A381" s="17" t="s">
        <v>68</v>
      </c>
      <c r="B381" s="22" t="s">
        <v>100</v>
      </c>
      <c r="C381" s="22" t="s">
        <v>2257</v>
      </c>
      <c r="D381">
        <v>40.4</v>
      </c>
      <c r="E381">
        <v>10</v>
      </c>
      <c r="F381" t="s">
        <v>101</v>
      </c>
      <c r="G381">
        <v>11</v>
      </c>
      <c r="H381" s="18" t="s">
        <v>116</v>
      </c>
      <c r="I381">
        <v>9</v>
      </c>
      <c r="J381" s="36" t="str">
        <f>VLOOKUP(AB381, method!$A$1:$B$15, 2, 0)</f>
        <v>中後</v>
      </c>
      <c r="K381">
        <v>51</v>
      </c>
      <c r="L381" s="43">
        <v>1650</v>
      </c>
      <c r="M381">
        <v>120</v>
      </c>
      <c r="N381">
        <v>1</v>
      </c>
      <c r="O381">
        <v>26</v>
      </c>
      <c r="P381">
        <v>12</v>
      </c>
      <c r="Q381">
        <v>24</v>
      </c>
      <c r="R381" s="42" t="s">
        <v>445</v>
      </c>
      <c r="S381">
        <v>1047</v>
      </c>
      <c r="T381">
        <v>3</v>
      </c>
      <c r="U381" s="32" t="s">
        <v>435</v>
      </c>
      <c r="V381">
        <v>296</v>
      </c>
      <c r="Y381" t="s">
        <v>817</v>
      </c>
      <c r="Z381">
        <v>60</v>
      </c>
      <c r="AA381" s="21" t="s">
        <v>35</v>
      </c>
      <c r="AB381">
        <v>8</v>
      </c>
      <c r="AC381">
        <v>8</v>
      </c>
      <c r="AD381">
        <v>9</v>
      </c>
      <c r="AE381">
        <v>11</v>
      </c>
    </row>
    <row r="382" spans="1:31" hidden="1" x14ac:dyDescent="0.25">
      <c r="A382" s="17" t="s">
        <v>68</v>
      </c>
      <c r="B382" s="22" t="s">
        <v>100</v>
      </c>
      <c r="C382" s="22" t="s">
        <v>2257</v>
      </c>
      <c r="D382">
        <v>41.41</v>
      </c>
      <c r="E382">
        <v>10</v>
      </c>
      <c r="F382" t="s">
        <v>101</v>
      </c>
      <c r="G382">
        <v>11</v>
      </c>
      <c r="H382" s="18" t="s">
        <v>116</v>
      </c>
      <c r="I382">
        <v>11</v>
      </c>
      <c r="J382" s="38" t="str">
        <f>VLOOKUP(AB382, method!$A$1:$B$15, 2, 0)</f>
        <v>留後</v>
      </c>
      <c r="K382">
        <v>40</v>
      </c>
      <c r="L382" s="43">
        <v>1650</v>
      </c>
      <c r="M382">
        <v>119</v>
      </c>
      <c r="N382">
        <v>1</v>
      </c>
      <c r="O382">
        <v>11</v>
      </c>
      <c r="P382">
        <v>12</v>
      </c>
      <c r="Q382">
        <v>24</v>
      </c>
      <c r="R382" s="31" t="s">
        <v>455</v>
      </c>
      <c r="S382">
        <v>1041</v>
      </c>
      <c r="T382">
        <v>3</v>
      </c>
      <c r="U382" s="32" t="s">
        <v>435</v>
      </c>
      <c r="V382">
        <v>258</v>
      </c>
      <c r="Y382" t="s">
        <v>436</v>
      </c>
      <c r="Z382">
        <v>62</v>
      </c>
      <c r="AA382" s="21" t="s">
        <v>35</v>
      </c>
      <c r="AB382">
        <v>12</v>
      </c>
      <c r="AC382">
        <v>12</v>
      </c>
      <c r="AD382">
        <v>10</v>
      </c>
      <c r="AE382">
        <v>11</v>
      </c>
    </row>
    <row r="383" spans="1:31" hidden="1" x14ac:dyDescent="0.25">
      <c r="A383" s="17" t="s">
        <v>68</v>
      </c>
      <c r="B383" s="22" t="s">
        <v>100</v>
      </c>
      <c r="C383" s="22" t="s">
        <v>2257</v>
      </c>
      <c r="D383">
        <v>10.38</v>
      </c>
      <c r="E383">
        <v>10</v>
      </c>
      <c r="F383" t="s">
        <v>101</v>
      </c>
      <c r="G383" s="34">
        <v>4</v>
      </c>
      <c r="H383" s="17" t="s">
        <v>121</v>
      </c>
      <c r="I383">
        <v>7</v>
      </c>
      <c r="J383" s="38" t="str">
        <f>VLOOKUP(AB383, method!$A$1:$B$15, 2, 0)</f>
        <v>留後</v>
      </c>
      <c r="K383">
        <v>35</v>
      </c>
      <c r="L383">
        <v>1200</v>
      </c>
      <c r="M383">
        <v>122</v>
      </c>
      <c r="N383">
        <v>1</v>
      </c>
      <c r="O383">
        <v>20</v>
      </c>
      <c r="P383">
        <v>11</v>
      </c>
      <c r="Q383">
        <v>24</v>
      </c>
      <c r="R383" s="31" t="s">
        <v>461</v>
      </c>
      <c r="S383">
        <v>1034</v>
      </c>
      <c r="T383">
        <v>3</v>
      </c>
      <c r="U383" s="33" t="s">
        <v>499</v>
      </c>
      <c r="V383">
        <v>201</v>
      </c>
      <c r="Y383" s="12" t="s">
        <v>451</v>
      </c>
      <c r="Z383">
        <v>62</v>
      </c>
      <c r="AA383" s="21" t="s">
        <v>35</v>
      </c>
      <c r="AB383">
        <v>11</v>
      </c>
      <c r="AC383">
        <v>11</v>
      </c>
      <c r="AD383">
        <v>4</v>
      </c>
    </row>
    <row r="384" spans="1:31" hidden="1" x14ac:dyDescent="0.25">
      <c r="A384" s="17" t="s">
        <v>68</v>
      </c>
      <c r="B384" s="22" t="s">
        <v>100</v>
      </c>
      <c r="C384" s="22" t="s">
        <v>2257</v>
      </c>
      <c r="D384">
        <v>9.75</v>
      </c>
      <c r="E384">
        <v>10</v>
      </c>
      <c r="F384" t="s">
        <v>101</v>
      </c>
      <c r="G384" s="34">
        <v>4</v>
      </c>
      <c r="H384" s="19" t="s">
        <v>101</v>
      </c>
      <c r="I384">
        <v>3</v>
      </c>
      <c r="J384" s="38" t="str">
        <f>VLOOKUP(AB384, method!$A$1:$B$15, 2, 0)</f>
        <v>留後</v>
      </c>
      <c r="K384">
        <v>26</v>
      </c>
      <c r="L384">
        <v>1200</v>
      </c>
      <c r="M384">
        <v>119</v>
      </c>
      <c r="N384">
        <v>1</v>
      </c>
      <c r="O384">
        <v>16</v>
      </c>
      <c r="P384">
        <v>10</v>
      </c>
      <c r="Q384">
        <v>24</v>
      </c>
      <c r="R384" s="31" t="s">
        <v>455</v>
      </c>
      <c r="S384">
        <v>1026</v>
      </c>
      <c r="T384">
        <v>3</v>
      </c>
      <c r="U384" s="32" t="s">
        <v>446</v>
      </c>
      <c r="V384">
        <v>110</v>
      </c>
      <c r="Y384" s="12" t="s">
        <v>431</v>
      </c>
      <c r="Z384">
        <v>62</v>
      </c>
      <c r="AA384" s="21" t="s">
        <v>35</v>
      </c>
      <c r="AB384">
        <v>11</v>
      </c>
      <c r="AC384">
        <v>12</v>
      </c>
      <c r="AD384">
        <v>4</v>
      </c>
    </row>
    <row r="385" spans="1:32" hidden="1" x14ac:dyDescent="0.25">
      <c r="A385" s="17" t="s">
        <v>68</v>
      </c>
      <c r="B385" s="22" t="s">
        <v>100</v>
      </c>
      <c r="C385" s="22" t="s">
        <v>2257</v>
      </c>
      <c r="D385">
        <v>22.04</v>
      </c>
      <c r="E385">
        <v>10</v>
      </c>
      <c r="F385" t="s">
        <v>101</v>
      </c>
      <c r="G385">
        <v>8</v>
      </c>
      <c r="H385" s="18" t="s">
        <v>116</v>
      </c>
      <c r="I385">
        <v>3</v>
      </c>
      <c r="J385" s="37" t="str">
        <f>VLOOKUP(AB385, method!$A$1:$B$15, 2, 0)</f>
        <v>中前</v>
      </c>
      <c r="K385">
        <v>34</v>
      </c>
      <c r="L385">
        <v>1400</v>
      </c>
      <c r="M385">
        <v>120</v>
      </c>
      <c r="N385">
        <v>1</v>
      </c>
      <c r="O385">
        <v>6</v>
      </c>
      <c r="P385">
        <v>7</v>
      </c>
      <c r="Q385">
        <v>24</v>
      </c>
      <c r="R385" t="s">
        <v>429</v>
      </c>
      <c r="S385">
        <v>1043</v>
      </c>
      <c r="T385">
        <v>3</v>
      </c>
      <c r="U385" s="32" t="s">
        <v>446</v>
      </c>
      <c r="V385">
        <v>808</v>
      </c>
      <c r="Y385">
        <v>4</v>
      </c>
      <c r="Z385">
        <v>63</v>
      </c>
      <c r="AA385" s="21" t="s">
        <v>35</v>
      </c>
      <c r="AB385">
        <v>6</v>
      </c>
      <c r="AC385">
        <v>8</v>
      </c>
      <c r="AD385">
        <v>8</v>
      </c>
      <c r="AE385">
        <v>8</v>
      </c>
    </row>
    <row r="386" spans="1:32" hidden="1" x14ac:dyDescent="0.25">
      <c r="A386" s="17" t="s">
        <v>68</v>
      </c>
      <c r="B386" s="22" t="s">
        <v>100</v>
      </c>
      <c r="C386" s="22" t="s">
        <v>2257</v>
      </c>
      <c r="D386">
        <v>11.46</v>
      </c>
      <c r="E386">
        <v>10</v>
      </c>
      <c r="F386" t="s">
        <v>101</v>
      </c>
      <c r="G386">
        <v>10</v>
      </c>
      <c r="H386" s="17" t="s">
        <v>121</v>
      </c>
      <c r="I386">
        <v>8</v>
      </c>
      <c r="J386" s="36" t="str">
        <f>VLOOKUP(AB386, method!$A$1:$B$15, 2, 0)</f>
        <v>中後</v>
      </c>
      <c r="K386">
        <v>26</v>
      </c>
      <c r="L386">
        <v>1200</v>
      </c>
      <c r="M386">
        <v>122</v>
      </c>
      <c r="N386">
        <v>1</v>
      </c>
      <c r="O386">
        <v>5</v>
      </c>
      <c r="P386">
        <v>6</v>
      </c>
      <c r="Q386">
        <v>24</v>
      </c>
      <c r="R386" s="31" t="s">
        <v>450</v>
      </c>
      <c r="S386">
        <v>1043</v>
      </c>
      <c r="T386">
        <v>3</v>
      </c>
      <c r="U386" s="33" t="s">
        <v>499</v>
      </c>
      <c r="V386">
        <v>731</v>
      </c>
      <c r="Y386" t="s">
        <v>436</v>
      </c>
      <c r="Z386">
        <v>63</v>
      </c>
      <c r="AA386" s="21" t="s">
        <v>35</v>
      </c>
      <c r="AB386">
        <v>10</v>
      </c>
      <c r="AC386">
        <v>11</v>
      </c>
      <c r="AD386">
        <v>10</v>
      </c>
    </row>
    <row r="387" spans="1:32" hidden="1" x14ac:dyDescent="0.25">
      <c r="A387" s="17" t="s">
        <v>68</v>
      </c>
      <c r="B387" s="22" t="s">
        <v>100</v>
      </c>
      <c r="C387" s="22" t="s">
        <v>2257</v>
      </c>
      <c r="D387">
        <v>10.34</v>
      </c>
      <c r="E387">
        <v>10</v>
      </c>
      <c r="F387" t="s">
        <v>101</v>
      </c>
      <c r="G387" s="34">
        <v>4</v>
      </c>
      <c r="H387" s="17" t="s">
        <v>121</v>
      </c>
      <c r="I387">
        <v>5</v>
      </c>
      <c r="J387" s="37" t="str">
        <f>VLOOKUP(AB387, method!$A$1:$B$15, 2, 0)</f>
        <v>中前</v>
      </c>
      <c r="K387">
        <v>11</v>
      </c>
      <c r="L387">
        <v>1200</v>
      </c>
      <c r="M387">
        <v>119</v>
      </c>
      <c r="N387">
        <v>1</v>
      </c>
      <c r="O387">
        <v>15</v>
      </c>
      <c r="P387">
        <v>5</v>
      </c>
      <c r="Q387">
        <v>24</v>
      </c>
      <c r="R387" s="31" t="s">
        <v>461</v>
      </c>
      <c r="S387">
        <v>1045</v>
      </c>
      <c r="T387">
        <v>3</v>
      </c>
      <c r="U387" s="32" t="s">
        <v>435</v>
      </c>
      <c r="V387">
        <v>674</v>
      </c>
      <c r="Y387">
        <v>3</v>
      </c>
      <c r="Z387">
        <v>63</v>
      </c>
      <c r="AA387" s="21" t="s">
        <v>35</v>
      </c>
      <c r="AB387">
        <v>6</v>
      </c>
      <c r="AC387">
        <v>6</v>
      </c>
      <c r="AD387">
        <v>4</v>
      </c>
    </row>
    <row r="388" spans="1:32" hidden="1" x14ac:dyDescent="0.25">
      <c r="A388" s="17" t="s">
        <v>68</v>
      </c>
      <c r="B388" s="22" t="s">
        <v>100</v>
      </c>
      <c r="C388" s="22" t="s">
        <v>2257</v>
      </c>
      <c r="D388">
        <v>10.31</v>
      </c>
      <c r="E388">
        <v>10</v>
      </c>
      <c r="F388" t="s">
        <v>101</v>
      </c>
      <c r="G388" s="28">
        <v>1</v>
      </c>
      <c r="H388" s="18" t="s">
        <v>116</v>
      </c>
      <c r="I388">
        <v>2</v>
      </c>
      <c r="J388" s="37" t="str">
        <f>VLOOKUP(AB388, method!$A$1:$B$15, 2, 0)</f>
        <v>中前</v>
      </c>
      <c r="K388">
        <v>3.6</v>
      </c>
      <c r="L388">
        <v>1200</v>
      </c>
      <c r="M388">
        <v>132</v>
      </c>
      <c r="N388">
        <v>1</v>
      </c>
      <c r="O388">
        <v>24</v>
      </c>
      <c r="P388">
        <v>4</v>
      </c>
      <c r="Q388">
        <v>24</v>
      </c>
      <c r="R388" s="30" t="s">
        <v>445</v>
      </c>
      <c r="S388">
        <v>1050</v>
      </c>
      <c r="T388">
        <v>4</v>
      </c>
      <c r="U388" s="32" t="s">
        <v>435</v>
      </c>
      <c r="V388">
        <v>614</v>
      </c>
      <c r="Y388" s="12" t="s">
        <v>480</v>
      </c>
      <c r="Z388">
        <v>57</v>
      </c>
      <c r="AA388" s="21" t="s">
        <v>35</v>
      </c>
      <c r="AB388">
        <v>4</v>
      </c>
      <c r="AC388">
        <v>4</v>
      </c>
      <c r="AD388">
        <v>1</v>
      </c>
    </row>
    <row r="389" spans="1:32" hidden="1" x14ac:dyDescent="0.25">
      <c r="A389" s="17" t="s">
        <v>68</v>
      </c>
      <c r="B389" s="22" t="s">
        <v>100</v>
      </c>
      <c r="C389" s="22" t="s">
        <v>2257</v>
      </c>
      <c r="D389">
        <v>10.35</v>
      </c>
      <c r="E389">
        <v>10</v>
      </c>
      <c r="F389" t="s">
        <v>101</v>
      </c>
      <c r="G389" s="28">
        <v>1</v>
      </c>
      <c r="H389" s="18" t="s">
        <v>116</v>
      </c>
      <c r="I389">
        <v>1</v>
      </c>
      <c r="J389" s="37" t="str">
        <f>VLOOKUP(AB389, method!$A$1:$B$15, 2, 0)</f>
        <v>中前</v>
      </c>
      <c r="K389">
        <v>3.2</v>
      </c>
      <c r="L389">
        <v>1200</v>
      </c>
      <c r="M389">
        <v>127</v>
      </c>
      <c r="N389">
        <v>1</v>
      </c>
      <c r="O389">
        <v>27</v>
      </c>
      <c r="P389">
        <v>3</v>
      </c>
      <c r="Q389">
        <v>24</v>
      </c>
      <c r="R389" s="31" t="s">
        <v>450</v>
      </c>
      <c r="S389">
        <v>1034</v>
      </c>
      <c r="T389">
        <v>4</v>
      </c>
      <c r="U389" s="32" t="s">
        <v>435</v>
      </c>
      <c r="V389">
        <v>537</v>
      </c>
      <c r="Y389" s="12" t="s">
        <v>480</v>
      </c>
      <c r="Z389">
        <v>52</v>
      </c>
      <c r="AA389" s="21" t="s">
        <v>35</v>
      </c>
      <c r="AB389">
        <v>6</v>
      </c>
      <c r="AC389">
        <v>5</v>
      </c>
      <c r="AD389">
        <v>1</v>
      </c>
    </row>
    <row r="390" spans="1:32" hidden="1" x14ac:dyDescent="0.25">
      <c r="A390" s="17" t="s">
        <v>68</v>
      </c>
      <c r="B390" s="22" t="s">
        <v>100</v>
      </c>
      <c r="C390" s="22" t="s">
        <v>2257</v>
      </c>
      <c r="D390">
        <v>11.24</v>
      </c>
      <c r="E390">
        <v>10</v>
      </c>
      <c r="F390" t="s">
        <v>101</v>
      </c>
      <c r="G390" s="28">
        <v>2</v>
      </c>
      <c r="H390" s="18" t="s">
        <v>116</v>
      </c>
      <c r="I390">
        <v>8</v>
      </c>
      <c r="J390" s="37" t="str">
        <f>VLOOKUP(AB390, method!$A$1:$B$15, 2, 0)</f>
        <v>中前</v>
      </c>
      <c r="K390">
        <v>22</v>
      </c>
      <c r="L390">
        <v>1200</v>
      </c>
      <c r="M390">
        <v>127</v>
      </c>
      <c r="N390">
        <v>1</v>
      </c>
      <c r="O390">
        <v>28</v>
      </c>
      <c r="P390">
        <v>2</v>
      </c>
      <c r="Q390">
        <v>24</v>
      </c>
      <c r="R390" s="31" t="s">
        <v>450</v>
      </c>
      <c r="S390">
        <v>1052</v>
      </c>
      <c r="T390">
        <v>4</v>
      </c>
      <c r="U390" s="32" t="s">
        <v>435</v>
      </c>
      <c r="V390">
        <v>464</v>
      </c>
      <c r="Y390" s="12" t="s">
        <v>456</v>
      </c>
      <c r="Z390">
        <v>52</v>
      </c>
      <c r="AA390" s="21" t="s">
        <v>35</v>
      </c>
      <c r="AB390">
        <v>5</v>
      </c>
      <c r="AC390">
        <v>5</v>
      </c>
      <c r="AD390">
        <v>2</v>
      </c>
    </row>
    <row r="391" spans="1:32" hidden="1" x14ac:dyDescent="0.25">
      <c r="A391" s="17" t="s">
        <v>68</v>
      </c>
      <c r="B391" s="22" t="s">
        <v>100</v>
      </c>
      <c r="C391" s="22" t="s">
        <v>2257</v>
      </c>
      <c r="D391">
        <v>11.32</v>
      </c>
      <c r="E391">
        <v>10</v>
      </c>
      <c r="F391" t="s">
        <v>101</v>
      </c>
      <c r="G391">
        <v>8</v>
      </c>
      <c r="H391" s="18" t="s">
        <v>116</v>
      </c>
      <c r="I391">
        <v>10</v>
      </c>
      <c r="J391" s="36" t="str">
        <f>VLOOKUP(AB391, method!$A$1:$B$15, 2, 0)</f>
        <v>中後</v>
      </c>
      <c r="K391">
        <v>27</v>
      </c>
      <c r="L391">
        <v>1200</v>
      </c>
      <c r="M391">
        <v>131</v>
      </c>
      <c r="N391">
        <v>1</v>
      </c>
      <c r="O391">
        <v>7</v>
      </c>
      <c r="P391">
        <v>2</v>
      </c>
      <c r="Q391">
        <v>24</v>
      </c>
      <c r="R391" s="31" t="s">
        <v>455</v>
      </c>
      <c r="S391">
        <v>1050</v>
      </c>
      <c r="T391">
        <v>4</v>
      </c>
      <c r="U391" s="32" t="s">
        <v>435</v>
      </c>
      <c r="V391">
        <v>401</v>
      </c>
      <c r="Y391" t="s">
        <v>629</v>
      </c>
      <c r="Z391">
        <v>54</v>
      </c>
      <c r="AA391" s="21" t="s">
        <v>35</v>
      </c>
      <c r="AB391">
        <v>10</v>
      </c>
      <c r="AC391">
        <v>11</v>
      </c>
      <c r="AD391">
        <v>8</v>
      </c>
    </row>
    <row r="392" spans="1:32" hidden="1" x14ac:dyDescent="0.25">
      <c r="A392" s="17" t="s">
        <v>68</v>
      </c>
      <c r="B392" s="22" t="s">
        <v>100</v>
      </c>
      <c r="C392" s="22" t="s">
        <v>2257</v>
      </c>
      <c r="D392">
        <v>41.8</v>
      </c>
      <c r="E392">
        <v>10</v>
      </c>
      <c r="F392" t="s">
        <v>101</v>
      </c>
      <c r="G392">
        <v>8</v>
      </c>
      <c r="H392" s="16" t="s">
        <v>316</v>
      </c>
      <c r="I392">
        <v>8</v>
      </c>
      <c r="J392" s="36" t="str">
        <f>VLOOKUP(AB392, method!$A$1:$B$15, 2, 0)</f>
        <v>中後</v>
      </c>
      <c r="K392">
        <v>17</v>
      </c>
      <c r="L392" s="43">
        <v>1650</v>
      </c>
      <c r="M392">
        <v>131</v>
      </c>
      <c r="N392">
        <v>1</v>
      </c>
      <c r="O392">
        <v>13</v>
      </c>
      <c r="P392">
        <v>12</v>
      </c>
      <c r="Q392">
        <v>23</v>
      </c>
      <c r="R392" s="31" t="s">
        <v>455</v>
      </c>
      <c r="S392">
        <v>1043</v>
      </c>
      <c r="T392">
        <v>4</v>
      </c>
      <c r="U392" s="32" t="s">
        <v>435</v>
      </c>
      <c r="V392">
        <v>248</v>
      </c>
      <c r="Y392" t="s">
        <v>541</v>
      </c>
      <c r="Z392">
        <v>56</v>
      </c>
      <c r="AA392" s="20" t="s">
        <v>184</v>
      </c>
      <c r="AB392">
        <v>8</v>
      </c>
      <c r="AC392">
        <v>8</v>
      </c>
      <c r="AD392">
        <v>9</v>
      </c>
      <c r="AE392">
        <v>8</v>
      </c>
    </row>
    <row r="393" spans="1:32" hidden="1" x14ac:dyDescent="0.25">
      <c r="A393" s="17" t="s">
        <v>68</v>
      </c>
      <c r="B393" s="22" t="s">
        <v>100</v>
      </c>
      <c r="C393" s="22" t="s">
        <v>2257</v>
      </c>
      <c r="D393">
        <v>40.46</v>
      </c>
      <c r="E393">
        <v>10</v>
      </c>
      <c r="F393" t="s">
        <v>101</v>
      </c>
      <c r="G393" s="34">
        <v>4</v>
      </c>
      <c r="H393" s="17" t="s">
        <v>121</v>
      </c>
      <c r="I393">
        <v>5</v>
      </c>
      <c r="J393" s="37" t="str">
        <f>VLOOKUP(AB393, method!$A$1:$B$15, 2, 0)</f>
        <v>中前</v>
      </c>
      <c r="K393">
        <v>37</v>
      </c>
      <c r="L393" s="43">
        <v>1650</v>
      </c>
      <c r="M393">
        <v>132</v>
      </c>
      <c r="N393">
        <v>1</v>
      </c>
      <c r="O393">
        <v>22</v>
      </c>
      <c r="P393">
        <v>11</v>
      </c>
      <c r="Q393">
        <v>23</v>
      </c>
      <c r="R393" s="31" t="s">
        <v>461</v>
      </c>
      <c r="S393">
        <v>1051</v>
      </c>
      <c r="T393">
        <v>4</v>
      </c>
      <c r="U393" s="32" t="s">
        <v>435</v>
      </c>
      <c r="V393">
        <v>189</v>
      </c>
      <c r="Y393" s="12" t="s">
        <v>558</v>
      </c>
      <c r="Z393">
        <v>57</v>
      </c>
      <c r="AA393" s="20" t="s">
        <v>184</v>
      </c>
      <c r="AB393">
        <v>7</v>
      </c>
      <c r="AC393">
        <v>8</v>
      </c>
      <c r="AD393">
        <v>8</v>
      </c>
      <c r="AE393">
        <v>4</v>
      </c>
    </row>
    <row r="394" spans="1:32" hidden="1" x14ac:dyDescent="0.25">
      <c r="A394" s="17" t="s">
        <v>68</v>
      </c>
      <c r="B394" s="22" t="s">
        <v>100</v>
      </c>
      <c r="C394" s="22" t="s">
        <v>2257</v>
      </c>
      <c r="D394">
        <v>11.35</v>
      </c>
      <c r="E394">
        <v>10</v>
      </c>
      <c r="F394" t="s">
        <v>101</v>
      </c>
      <c r="G394">
        <v>7</v>
      </c>
      <c r="H394" s="18" t="s">
        <v>116</v>
      </c>
      <c r="I394">
        <v>11</v>
      </c>
      <c r="J394" s="38" t="str">
        <f>VLOOKUP(AB394, method!$A$1:$B$15, 2, 0)</f>
        <v>留後</v>
      </c>
      <c r="K394">
        <v>23</v>
      </c>
      <c r="L394">
        <v>1200</v>
      </c>
      <c r="M394">
        <v>134</v>
      </c>
      <c r="N394">
        <v>1</v>
      </c>
      <c r="O394">
        <v>1</v>
      </c>
      <c r="P394">
        <v>11</v>
      </c>
      <c r="Q394">
        <v>23</v>
      </c>
      <c r="R394" s="42" t="s">
        <v>445</v>
      </c>
      <c r="S394">
        <v>1043</v>
      </c>
      <c r="T394">
        <v>4</v>
      </c>
      <c r="U394" s="32" t="s">
        <v>435</v>
      </c>
      <c r="V394">
        <v>134</v>
      </c>
      <c r="Y394" t="s">
        <v>459</v>
      </c>
      <c r="Z394">
        <v>59</v>
      </c>
      <c r="AA394" s="20" t="s">
        <v>184</v>
      </c>
      <c r="AB394">
        <v>11</v>
      </c>
      <c r="AC394">
        <v>12</v>
      </c>
      <c r="AD394">
        <v>7</v>
      </c>
    </row>
    <row r="395" spans="1:32" hidden="1" x14ac:dyDescent="0.25">
      <c r="A395" s="17" t="s">
        <v>68</v>
      </c>
      <c r="B395" s="22" t="s">
        <v>100</v>
      </c>
      <c r="C395" s="22" t="s">
        <v>2257</v>
      </c>
      <c r="D395">
        <v>10.48</v>
      </c>
      <c r="E395">
        <v>10</v>
      </c>
      <c r="F395" t="s">
        <v>101</v>
      </c>
      <c r="G395">
        <v>6</v>
      </c>
      <c r="H395" s="25" t="s">
        <v>150</v>
      </c>
      <c r="I395">
        <v>8</v>
      </c>
      <c r="J395" s="36" t="str">
        <f>VLOOKUP(AB395, method!$A$1:$B$15, 2, 0)</f>
        <v>中後</v>
      </c>
      <c r="K395">
        <v>20</v>
      </c>
      <c r="L395">
        <v>1200</v>
      </c>
      <c r="M395">
        <v>118</v>
      </c>
      <c r="N395">
        <v>1</v>
      </c>
      <c r="O395">
        <v>11</v>
      </c>
      <c r="P395">
        <v>10</v>
      </c>
      <c r="Q395">
        <v>23</v>
      </c>
      <c r="R395" s="31" t="s">
        <v>450</v>
      </c>
      <c r="S395">
        <v>1023</v>
      </c>
      <c r="T395">
        <v>3</v>
      </c>
      <c r="U395" s="32" t="s">
        <v>435</v>
      </c>
      <c r="V395">
        <v>81</v>
      </c>
      <c r="Y395" t="s">
        <v>459</v>
      </c>
      <c r="Z395">
        <v>61</v>
      </c>
      <c r="AA395" s="20" t="s">
        <v>184</v>
      </c>
      <c r="AB395">
        <v>10</v>
      </c>
      <c r="AC395">
        <v>8</v>
      </c>
      <c r="AD395">
        <v>6</v>
      </c>
    </row>
    <row r="396" spans="1:32" hidden="1" x14ac:dyDescent="0.25">
      <c r="A396" s="17" t="s">
        <v>68</v>
      </c>
      <c r="B396" s="23" t="s">
        <v>104</v>
      </c>
      <c r="C396" s="23" t="s">
        <v>2258</v>
      </c>
      <c r="D396">
        <v>10.210000000000001</v>
      </c>
      <c r="E396">
        <v>4</v>
      </c>
      <c r="F396" t="s">
        <v>105</v>
      </c>
      <c r="G396">
        <v>13</v>
      </c>
      <c r="H396" s="18" t="s">
        <v>524</v>
      </c>
      <c r="I396">
        <v>7</v>
      </c>
      <c r="J396" s="36" t="str">
        <f>VLOOKUP(AB396, method!$A$1:$B$15, 2, 0)</f>
        <v>中後</v>
      </c>
      <c r="K396">
        <v>206</v>
      </c>
      <c r="L396">
        <v>1200</v>
      </c>
      <c r="M396">
        <v>124</v>
      </c>
      <c r="N396">
        <v>1</v>
      </c>
      <c r="O396">
        <v>14</v>
      </c>
      <c r="P396">
        <v>9</v>
      </c>
      <c r="Q396">
        <v>25</v>
      </c>
      <c r="R396" t="s">
        <v>518</v>
      </c>
      <c r="S396">
        <v>1059</v>
      </c>
      <c r="T396">
        <v>4</v>
      </c>
      <c r="U396" s="32" t="s">
        <v>446</v>
      </c>
      <c r="V396">
        <v>24</v>
      </c>
      <c r="Y396" t="s">
        <v>572</v>
      </c>
      <c r="Z396">
        <v>49</v>
      </c>
      <c r="AA396" s="21" t="s">
        <v>106</v>
      </c>
      <c r="AB396">
        <v>10</v>
      </c>
      <c r="AC396">
        <v>12</v>
      </c>
      <c r="AD396">
        <v>13</v>
      </c>
    </row>
    <row r="397" spans="1:32" hidden="1" x14ac:dyDescent="0.25">
      <c r="A397" s="17" t="s">
        <v>68</v>
      </c>
      <c r="B397" s="23" t="s">
        <v>104</v>
      </c>
      <c r="C397" s="23" t="s">
        <v>2258</v>
      </c>
      <c r="D397">
        <v>10.67</v>
      </c>
      <c r="E397">
        <v>4</v>
      </c>
      <c r="F397" t="s">
        <v>105</v>
      </c>
      <c r="G397">
        <v>9</v>
      </c>
      <c r="H397" s="26" t="s">
        <v>693</v>
      </c>
      <c r="I397">
        <v>1</v>
      </c>
      <c r="J397" s="36" t="str">
        <f>VLOOKUP(AB397, method!$A$1:$B$15, 2, 0)</f>
        <v>中後</v>
      </c>
      <c r="K397">
        <v>172</v>
      </c>
      <c r="L397">
        <v>1200</v>
      </c>
      <c r="M397">
        <v>127</v>
      </c>
      <c r="N397">
        <v>1</v>
      </c>
      <c r="O397">
        <v>28</v>
      </c>
      <c r="P397">
        <v>6</v>
      </c>
      <c r="Q397">
        <v>25</v>
      </c>
      <c r="R397" t="s">
        <v>518</v>
      </c>
      <c r="S397">
        <v>1039</v>
      </c>
      <c r="T397">
        <v>4</v>
      </c>
      <c r="U397" s="32" t="s">
        <v>435</v>
      </c>
      <c r="V397">
        <v>790</v>
      </c>
      <c r="Y397" t="s">
        <v>447</v>
      </c>
      <c r="Z397">
        <v>52</v>
      </c>
      <c r="AA397" s="21" t="s">
        <v>106</v>
      </c>
      <c r="AB397">
        <v>8</v>
      </c>
      <c r="AC397">
        <v>7</v>
      </c>
      <c r="AD397">
        <v>9</v>
      </c>
    </row>
    <row r="398" spans="1:32" hidden="1" x14ac:dyDescent="0.25">
      <c r="A398" s="17" t="s">
        <v>68</v>
      </c>
      <c r="B398" s="23" t="s">
        <v>104</v>
      </c>
      <c r="C398" s="23" t="s">
        <v>2258</v>
      </c>
      <c r="D398">
        <v>10.74</v>
      </c>
      <c r="E398">
        <v>4</v>
      </c>
      <c r="F398" t="s">
        <v>105</v>
      </c>
      <c r="G398">
        <v>10</v>
      </c>
      <c r="H398" s="26" t="s">
        <v>389</v>
      </c>
      <c r="I398">
        <v>9</v>
      </c>
      <c r="J398" s="36" t="str">
        <f>VLOOKUP(AB398, method!$A$1:$B$15, 2, 0)</f>
        <v>中後</v>
      </c>
      <c r="K398">
        <v>108</v>
      </c>
      <c r="L398">
        <v>1200</v>
      </c>
      <c r="M398">
        <v>128</v>
      </c>
      <c r="N398">
        <v>1</v>
      </c>
      <c r="O398">
        <v>28</v>
      </c>
      <c r="P398">
        <v>5</v>
      </c>
      <c r="Q398">
        <v>25</v>
      </c>
      <c r="R398" s="42" t="s">
        <v>445</v>
      </c>
      <c r="S398">
        <v>1038</v>
      </c>
      <c r="T398">
        <v>4</v>
      </c>
      <c r="U398" s="32" t="s">
        <v>446</v>
      </c>
      <c r="V398">
        <v>713</v>
      </c>
      <c r="Y398" t="s">
        <v>817</v>
      </c>
      <c r="Z398">
        <v>52</v>
      </c>
      <c r="AA398" s="21" t="s">
        <v>106</v>
      </c>
      <c r="AB398">
        <v>10</v>
      </c>
      <c r="AC398">
        <v>10</v>
      </c>
      <c r="AD398">
        <v>10</v>
      </c>
    </row>
    <row r="399" spans="1:32" hidden="1" x14ac:dyDescent="0.25">
      <c r="A399" s="17" t="s">
        <v>68</v>
      </c>
      <c r="B399" s="24" t="s">
        <v>109</v>
      </c>
      <c r="C399" s="24" t="s">
        <v>2259</v>
      </c>
      <c r="D399">
        <v>49.28</v>
      </c>
      <c r="E399">
        <v>9</v>
      </c>
      <c r="F399" t="s">
        <v>471</v>
      </c>
      <c r="G399">
        <v>6</v>
      </c>
      <c r="H399" s="22" t="s">
        <v>471</v>
      </c>
      <c r="I399">
        <v>4</v>
      </c>
      <c r="J399" s="35" t="str">
        <f>VLOOKUP(AB399, method!$A$1:$B$15, 2, 0)</f>
        <v>放頭</v>
      </c>
      <c r="K399">
        <v>7.5</v>
      </c>
      <c r="L399">
        <v>1800</v>
      </c>
      <c r="M399">
        <v>124</v>
      </c>
      <c r="N399">
        <v>1</v>
      </c>
      <c r="O399">
        <v>16</v>
      </c>
      <c r="P399">
        <v>7</v>
      </c>
      <c r="Q399">
        <v>25</v>
      </c>
      <c r="R399" s="31" t="s">
        <v>455</v>
      </c>
      <c r="S399">
        <v>1124</v>
      </c>
      <c r="T399">
        <v>4</v>
      </c>
      <c r="U399" s="32" t="s">
        <v>446</v>
      </c>
      <c r="V399">
        <v>842</v>
      </c>
      <c r="Y399" t="s">
        <v>519</v>
      </c>
      <c r="Z399">
        <v>50</v>
      </c>
      <c r="AA399" s="23" t="s">
        <v>692</v>
      </c>
      <c r="AB399">
        <v>2</v>
      </c>
      <c r="AC399">
        <v>4</v>
      </c>
      <c r="AD399">
        <v>4</v>
      </c>
      <c r="AE399">
        <v>4</v>
      </c>
      <c r="AF399">
        <v>6</v>
      </c>
    </row>
    <row r="400" spans="1:32" hidden="1" x14ac:dyDescent="0.25">
      <c r="A400" s="17" t="s">
        <v>68</v>
      </c>
      <c r="B400" s="24" t="s">
        <v>109</v>
      </c>
      <c r="C400" s="24" t="s">
        <v>2259</v>
      </c>
      <c r="D400">
        <v>40.29</v>
      </c>
      <c r="E400">
        <v>9</v>
      </c>
      <c r="F400" t="s">
        <v>471</v>
      </c>
      <c r="G400">
        <v>6</v>
      </c>
      <c r="H400" s="18" t="s">
        <v>116</v>
      </c>
      <c r="I400">
        <v>4</v>
      </c>
      <c r="J400" s="37" t="str">
        <f>VLOOKUP(AB400, method!$A$1:$B$15, 2, 0)</f>
        <v>中前</v>
      </c>
      <c r="K400">
        <v>8.8000000000000007</v>
      </c>
      <c r="L400" s="43">
        <v>1650</v>
      </c>
      <c r="M400">
        <v>127</v>
      </c>
      <c r="N400">
        <v>1</v>
      </c>
      <c r="O400">
        <v>28</v>
      </c>
      <c r="P400">
        <v>6</v>
      </c>
      <c r="Q400">
        <v>25</v>
      </c>
      <c r="R400" t="s">
        <v>467</v>
      </c>
      <c r="S400">
        <v>1132</v>
      </c>
      <c r="T400">
        <v>4</v>
      </c>
      <c r="U400" s="33" t="s">
        <v>483</v>
      </c>
      <c r="V400">
        <v>793</v>
      </c>
      <c r="Y400" t="s">
        <v>629</v>
      </c>
      <c r="Z400">
        <v>52</v>
      </c>
      <c r="AA400" s="23" t="s">
        <v>692</v>
      </c>
      <c r="AB400">
        <v>7</v>
      </c>
      <c r="AC400">
        <v>7</v>
      </c>
      <c r="AD400">
        <v>6</v>
      </c>
      <c r="AE400">
        <v>6</v>
      </c>
    </row>
    <row r="401" spans="1:32" x14ac:dyDescent="0.25">
      <c r="A401" s="17" t="s">
        <v>68</v>
      </c>
      <c r="B401" s="24" t="s">
        <v>109</v>
      </c>
      <c r="C401" s="24" t="s">
        <v>2259</v>
      </c>
      <c r="D401">
        <v>39.92</v>
      </c>
      <c r="E401">
        <v>9</v>
      </c>
      <c r="F401" t="s">
        <v>471</v>
      </c>
      <c r="G401" s="34">
        <v>5</v>
      </c>
      <c r="H401" s="22" t="s">
        <v>471</v>
      </c>
      <c r="I401">
        <v>10</v>
      </c>
      <c r="J401" s="37" t="str">
        <f>VLOOKUP(AB401, method!$A$1:$B$15, 2, 0)</f>
        <v>中前</v>
      </c>
      <c r="K401">
        <v>18</v>
      </c>
      <c r="L401" s="43">
        <v>1650</v>
      </c>
      <c r="M401">
        <v>128</v>
      </c>
      <c r="N401">
        <v>1</v>
      </c>
      <c r="O401">
        <v>11</v>
      </c>
      <c r="P401">
        <v>6</v>
      </c>
      <c r="Q401">
        <v>25</v>
      </c>
      <c r="R401" s="31" t="s">
        <v>455</v>
      </c>
      <c r="S401">
        <v>1134</v>
      </c>
      <c r="T401">
        <v>4</v>
      </c>
      <c r="U401" s="32" t="s">
        <v>446</v>
      </c>
      <c r="V401">
        <v>751</v>
      </c>
      <c r="Y401">
        <v>4</v>
      </c>
      <c r="Z401">
        <v>54</v>
      </c>
      <c r="AA401" s="23" t="s">
        <v>692</v>
      </c>
      <c r="AB401">
        <v>6</v>
      </c>
      <c r="AC401">
        <v>7</v>
      </c>
      <c r="AD401">
        <v>6</v>
      </c>
      <c r="AE401">
        <v>5</v>
      </c>
    </row>
    <row r="402" spans="1:32" x14ac:dyDescent="0.25">
      <c r="A402" s="17" t="s">
        <v>68</v>
      </c>
      <c r="B402" s="24" t="s">
        <v>109</v>
      </c>
      <c r="C402" s="24" t="s">
        <v>2259</v>
      </c>
      <c r="D402">
        <v>40.409999999999997</v>
      </c>
      <c r="E402">
        <v>9</v>
      </c>
      <c r="F402" t="s">
        <v>471</v>
      </c>
      <c r="G402">
        <v>7</v>
      </c>
      <c r="H402" s="22" t="s">
        <v>471</v>
      </c>
      <c r="I402">
        <v>11</v>
      </c>
      <c r="J402" s="38" t="str">
        <f>VLOOKUP(AB402, method!$A$1:$B$15, 2, 0)</f>
        <v>留後</v>
      </c>
      <c r="K402">
        <v>21</v>
      </c>
      <c r="L402" s="43">
        <v>1650</v>
      </c>
      <c r="M402">
        <v>129</v>
      </c>
      <c r="N402">
        <v>1</v>
      </c>
      <c r="O402">
        <v>21</v>
      </c>
      <c r="P402">
        <v>5</v>
      </c>
      <c r="Q402">
        <v>25</v>
      </c>
      <c r="R402" s="31" t="s">
        <v>461</v>
      </c>
      <c r="S402">
        <v>1130</v>
      </c>
      <c r="T402">
        <v>4</v>
      </c>
      <c r="U402" s="32" t="s">
        <v>446</v>
      </c>
      <c r="V402">
        <v>691</v>
      </c>
      <c r="Y402" s="12" t="s">
        <v>558</v>
      </c>
      <c r="Z402">
        <v>56</v>
      </c>
      <c r="AA402" s="23" t="s">
        <v>692</v>
      </c>
      <c r="AB402">
        <v>11</v>
      </c>
      <c r="AC402">
        <v>10</v>
      </c>
      <c r="AD402">
        <v>10</v>
      </c>
      <c r="AE402">
        <v>7</v>
      </c>
    </row>
    <row r="403" spans="1:32" x14ac:dyDescent="0.25">
      <c r="A403" s="17" t="s">
        <v>68</v>
      </c>
      <c r="B403" s="24" t="s">
        <v>109</v>
      </c>
      <c r="C403" s="24" t="s">
        <v>2259</v>
      </c>
      <c r="D403">
        <v>41.17</v>
      </c>
      <c r="E403">
        <v>9</v>
      </c>
      <c r="F403" t="s">
        <v>471</v>
      </c>
      <c r="G403">
        <v>8</v>
      </c>
      <c r="H403" s="22" t="s">
        <v>471</v>
      </c>
      <c r="I403">
        <v>9</v>
      </c>
      <c r="J403" s="38" t="str">
        <f>VLOOKUP(AB403, method!$A$1:$B$15, 2, 0)</f>
        <v>留後</v>
      </c>
      <c r="K403">
        <v>14</v>
      </c>
      <c r="L403" s="43">
        <v>1650</v>
      </c>
      <c r="M403">
        <v>131</v>
      </c>
      <c r="N403">
        <v>1</v>
      </c>
      <c r="O403">
        <v>7</v>
      </c>
      <c r="P403">
        <v>5</v>
      </c>
      <c r="Q403">
        <v>25</v>
      </c>
      <c r="R403" s="31" t="s">
        <v>450</v>
      </c>
      <c r="S403">
        <v>1122</v>
      </c>
      <c r="T403">
        <v>4</v>
      </c>
      <c r="U403" s="32" t="s">
        <v>435</v>
      </c>
      <c r="V403">
        <v>654</v>
      </c>
      <c r="Y403" t="s">
        <v>600</v>
      </c>
      <c r="Z403">
        <v>58</v>
      </c>
      <c r="AA403" s="23" t="s">
        <v>692</v>
      </c>
      <c r="AB403">
        <v>11</v>
      </c>
      <c r="AC403">
        <v>12</v>
      </c>
      <c r="AD403">
        <v>11</v>
      </c>
      <c r="AE403">
        <v>8</v>
      </c>
    </row>
    <row r="404" spans="1:32" x14ac:dyDescent="0.25">
      <c r="A404" s="17" t="s">
        <v>68</v>
      </c>
      <c r="B404" s="24" t="s">
        <v>109</v>
      </c>
      <c r="C404" s="24" t="s">
        <v>2259</v>
      </c>
      <c r="D404">
        <v>39.880000000000003</v>
      </c>
      <c r="E404">
        <v>9</v>
      </c>
      <c r="F404" t="s">
        <v>471</v>
      </c>
      <c r="G404" s="28">
        <v>3</v>
      </c>
      <c r="H404" s="22" t="s">
        <v>471</v>
      </c>
      <c r="I404">
        <v>5</v>
      </c>
      <c r="J404" s="37" t="str">
        <f>VLOOKUP(AB404, method!$A$1:$B$15, 2, 0)</f>
        <v>中前</v>
      </c>
      <c r="K404">
        <v>34</v>
      </c>
      <c r="L404" s="43">
        <v>1650</v>
      </c>
      <c r="M404">
        <v>131</v>
      </c>
      <c r="N404">
        <v>1</v>
      </c>
      <c r="O404">
        <v>16</v>
      </c>
      <c r="P404">
        <v>4</v>
      </c>
      <c r="Q404">
        <v>25</v>
      </c>
      <c r="R404" s="31" t="s">
        <v>455</v>
      </c>
      <c r="S404">
        <v>1116</v>
      </c>
      <c r="T404">
        <v>4</v>
      </c>
      <c r="U404" s="32" t="s">
        <v>446</v>
      </c>
      <c r="V404">
        <v>594</v>
      </c>
      <c r="Y404" s="12" t="s">
        <v>464</v>
      </c>
      <c r="Z404">
        <v>58</v>
      </c>
      <c r="AA404" s="23" t="s">
        <v>692</v>
      </c>
      <c r="AB404">
        <v>7</v>
      </c>
      <c r="AC404">
        <v>8</v>
      </c>
      <c r="AD404">
        <v>9</v>
      </c>
      <c r="AE404">
        <v>3</v>
      </c>
    </row>
    <row r="405" spans="1:32" hidden="1" x14ac:dyDescent="0.25">
      <c r="A405" s="17" t="s">
        <v>68</v>
      </c>
      <c r="B405" s="24" t="s">
        <v>109</v>
      </c>
      <c r="C405" s="24" t="s">
        <v>2259</v>
      </c>
      <c r="D405">
        <v>39.64</v>
      </c>
      <c r="E405">
        <v>9</v>
      </c>
      <c r="F405" t="s">
        <v>471</v>
      </c>
      <c r="G405">
        <v>11</v>
      </c>
      <c r="H405" s="22" t="s">
        <v>471</v>
      </c>
      <c r="I405">
        <v>13</v>
      </c>
      <c r="J405" s="38" t="str">
        <f>VLOOKUP(AB405, method!$A$1:$B$15, 2, 0)</f>
        <v>留後</v>
      </c>
      <c r="K405">
        <v>19</v>
      </c>
      <c r="L405" s="43">
        <v>1650</v>
      </c>
      <c r="M405">
        <v>133</v>
      </c>
      <c r="N405">
        <v>1</v>
      </c>
      <c r="O405">
        <v>26</v>
      </c>
      <c r="P405">
        <v>3</v>
      </c>
      <c r="Q405">
        <v>25</v>
      </c>
      <c r="R405" t="s">
        <v>467</v>
      </c>
      <c r="S405">
        <v>1117</v>
      </c>
      <c r="T405">
        <v>4</v>
      </c>
      <c r="U405" s="32" t="s">
        <v>435</v>
      </c>
      <c r="V405">
        <v>539</v>
      </c>
      <c r="Y405" t="s">
        <v>572</v>
      </c>
      <c r="Z405">
        <v>60</v>
      </c>
      <c r="AA405" s="23" t="s">
        <v>692</v>
      </c>
      <c r="AB405">
        <v>11</v>
      </c>
      <c r="AC405">
        <v>12</v>
      </c>
      <c r="AD405">
        <v>9</v>
      </c>
      <c r="AE405">
        <v>11</v>
      </c>
    </row>
    <row r="406" spans="1:32" hidden="1" x14ac:dyDescent="0.25">
      <c r="A406" s="17" t="s">
        <v>68</v>
      </c>
      <c r="B406" s="24" t="s">
        <v>109</v>
      </c>
      <c r="C406" s="24" t="s">
        <v>2259</v>
      </c>
      <c r="D406">
        <v>39.47</v>
      </c>
      <c r="E406">
        <v>9</v>
      </c>
      <c r="F406" t="s">
        <v>471</v>
      </c>
      <c r="G406">
        <v>8</v>
      </c>
      <c r="H406" s="26" t="s">
        <v>389</v>
      </c>
      <c r="I406">
        <v>7</v>
      </c>
      <c r="J406" s="36" t="str">
        <f>VLOOKUP(AB406, method!$A$1:$B$15, 2, 0)</f>
        <v>中後</v>
      </c>
      <c r="K406">
        <v>67</v>
      </c>
      <c r="L406" s="43">
        <v>1650</v>
      </c>
      <c r="M406">
        <v>115</v>
      </c>
      <c r="N406">
        <v>1</v>
      </c>
      <c r="O406">
        <v>2</v>
      </c>
      <c r="P406">
        <v>3</v>
      </c>
      <c r="Q406">
        <v>25</v>
      </c>
      <c r="R406" t="s">
        <v>467</v>
      </c>
      <c r="S406">
        <v>1113</v>
      </c>
      <c r="T406">
        <v>3</v>
      </c>
      <c r="U406" s="32" t="s">
        <v>435</v>
      </c>
      <c r="V406">
        <v>468</v>
      </c>
      <c r="Y406" t="s">
        <v>541</v>
      </c>
      <c r="Z406">
        <v>62</v>
      </c>
      <c r="AA406" s="23" t="s">
        <v>692</v>
      </c>
      <c r="AB406">
        <v>8</v>
      </c>
      <c r="AC406">
        <v>11</v>
      </c>
      <c r="AD406">
        <v>11</v>
      </c>
      <c r="AE406">
        <v>8</v>
      </c>
    </row>
    <row r="407" spans="1:32" x14ac:dyDescent="0.25">
      <c r="A407" s="17" t="s">
        <v>68</v>
      </c>
      <c r="B407" s="24" t="s">
        <v>109</v>
      </c>
      <c r="C407" s="24" t="s">
        <v>2259</v>
      </c>
      <c r="D407">
        <v>40.770000000000003</v>
      </c>
      <c r="E407">
        <v>9</v>
      </c>
      <c r="F407" t="s">
        <v>471</v>
      </c>
      <c r="G407">
        <v>10</v>
      </c>
      <c r="H407" s="22" t="s">
        <v>471</v>
      </c>
      <c r="I407">
        <v>12</v>
      </c>
      <c r="J407" s="38" t="str">
        <f>VLOOKUP(AB407, method!$A$1:$B$15, 2, 0)</f>
        <v>留後</v>
      </c>
      <c r="K407">
        <v>98</v>
      </c>
      <c r="L407" s="43">
        <v>1650</v>
      </c>
      <c r="M407">
        <v>121</v>
      </c>
      <c r="N407">
        <v>1</v>
      </c>
      <c r="O407">
        <v>19</v>
      </c>
      <c r="P407">
        <v>2</v>
      </c>
      <c r="Q407">
        <v>25</v>
      </c>
      <c r="R407" s="31" t="s">
        <v>455</v>
      </c>
      <c r="S407">
        <v>1112</v>
      </c>
      <c r="T407">
        <v>3</v>
      </c>
      <c r="U407" s="32" t="s">
        <v>435</v>
      </c>
      <c r="V407">
        <v>446</v>
      </c>
      <c r="Y407" t="s">
        <v>817</v>
      </c>
      <c r="Z407">
        <v>64</v>
      </c>
      <c r="AA407" s="23" t="s">
        <v>692</v>
      </c>
      <c r="AB407">
        <v>12</v>
      </c>
      <c r="AC407">
        <v>12</v>
      </c>
      <c r="AD407">
        <v>12</v>
      </c>
      <c r="AE407">
        <v>10</v>
      </c>
    </row>
    <row r="408" spans="1:32" hidden="1" x14ac:dyDescent="0.25">
      <c r="A408" s="17" t="s">
        <v>68</v>
      </c>
      <c r="B408" s="24" t="s">
        <v>109</v>
      </c>
      <c r="C408" s="24" t="s">
        <v>2259</v>
      </c>
      <c r="D408">
        <v>36.24</v>
      </c>
      <c r="E408">
        <v>9</v>
      </c>
      <c r="F408" t="s">
        <v>471</v>
      </c>
      <c r="G408">
        <v>13</v>
      </c>
      <c r="H408" s="25" t="s">
        <v>150</v>
      </c>
      <c r="I408">
        <v>6</v>
      </c>
      <c r="J408" s="38" t="str">
        <f>VLOOKUP(AB408, method!$A$1:$B$15, 2, 0)</f>
        <v>留後</v>
      </c>
      <c r="K408">
        <v>153</v>
      </c>
      <c r="L408">
        <v>1600</v>
      </c>
      <c r="M408">
        <v>122</v>
      </c>
      <c r="N408">
        <v>1</v>
      </c>
      <c r="O408">
        <v>31</v>
      </c>
      <c r="P408">
        <v>1</v>
      </c>
      <c r="Q408">
        <v>25</v>
      </c>
      <c r="R408" t="s">
        <v>506</v>
      </c>
      <c r="S408">
        <v>1108</v>
      </c>
      <c r="T408">
        <v>3</v>
      </c>
      <c r="U408" s="32" t="s">
        <v>435</v>
      </c>
      <c r="V408">
        <v>395</v>
      </c>
      <c r="Y408" t="s">
        <v>699</v>
      </c>
      <c r="Z408">
        <v>66</v>
      </c>
      <c r="AA408" s="23" t="s">
        <v>692</v>
      </c>
      <c r="AB408">
        <v>11</v>
      </c>
      <c r="AC408">
        <v>12</v>
      </c>
      <c r="AD408">
        <v>12</v>
      </c>
      <c r="AE408">
        <v>13</v>
      </c>
    </row>
    <row r="409" spans="1:32" hidden="1" x14ac:dyDescent="0.25">
      <c r="A409" s="17" t="s">
        <v>68</v>
      </c>
      <c r="B409" s="24" t="s">
        <v>109</v>
      </c>
      <c r="C409" s="24" t="s">
        <v>2259</v>
      </c>
      <c r="D409">
        <v>9.7200000000000006</v>
      </c>
      <c r="E409">
        <v>9</v>
      </c>
      <c r="F409" t="s">
        <v>471</v>
      </c>
      <c r="G409">
        <v>12</v>
      </c>
      <c r="H409" s="22" t="s">
        <v>471</v>
      </c>
      <c r="I409">
        <v>9</v>
      </c>
      <c r="J409" s="36" t="str">
        <f>VLOOKUP(AB409, method!$A$1:$B$15, 2, 0)</f>
        <v>中後</v>
      </c>
      <c r="K409">
        <v>30</v>
      </c>
      <c r="L409">
        <v>1200</v>
      </c>
      <c r="M409">
        <v>123</v>
      </c>
      <c r="N409">
        <v>1</v>
      </c>
      <c r="O409">
        <v>12</v>
      </c>
      <c r="P409">
        <v>1</v>
      </c>
      <c r="Q409">
        <v>25</v>
      </c>
      <c r="R409" t="s">
        <v>467</v>
      </c>
      <c r="S409">
        <v>1114</v>
      </c>
      <c r="T409">
        <v>3</v>
      </c>
      <c r="U409" s="32" t="s">
        <v>435</v>
      </c>
      <c r="V409">
        <v>342</v>
      </c>
      <c r="Y409" t="s">
        <v>837</v>
      </c>
      <c r="Z409">
        <v>68</v>
      </c>
      <c r="AA409" s="23" t="s">
        <v>692</v>
      </c>
      <c r="AB409">
        <v>9</v>
      </c>
      <c r="AC409">
        <v>11</v>
      </c>
      <c r="AD409">
        <v>12</v>
      </c>
    </row>
    <row r="410" spans="1:32" hidden="1" x14ac:dyDescent="0.25">
      <c r="A410" s="17" t="s">
        <v>68</v>
      </c>
      <c r="B410" s="24" t="s">
        <v>109</v>
      </c>
      <c r="C410" s="24" t="s">
        <v>2259</v>
      </c>
      <c r="D410">
        <v>22.06</v>
      </c>
      <c r="E410">
        <v>9</v>
      </c>
      <c r="F410" t="s">
        <v>471</v>
      </c>
      <c r="G410">
        <v>10</v>
      </c>
      <c r="H410" s="22" t="s">
        <v>471</v>
      </c>
      <c r="I410">
        <v>14</v>
      </c>
      <c r="J410" s="38" t="str">
        <f>VLOOKUP(AB410, method!$A$1:$B$15, 2, 0)</f>
        <v>留後</v>
      </c>
      <c r="K410">
        <v>71</v>
      </c>
      <c r="L410">
        <v>1400</v>
      </c>
      <c r="M410">
        <v>121</v>
      </c>
      <c r="N410">
        <v>1</v>
      </c>
      <c r="O410">
        <v>22</v>
      </c>
      <c r="P410">
        <v>12</v>
      </c>
      <c r="Q410">
        <v>24</v>
      </c>
      <c r="R410" t="s">
        <v>539</v>
      </c>
      <c r="S410">
        <v>1100</v>
      </c>
      <c r="T410">
        <v>3</v>
      </c>
      <c r="U410" s="32" t="s">
        <v>435</v>
      </c>
      <c r="V410">
        <v>285</v>
      </c>
      <c r="Y410" t="s">
        <v>474</v>
      </c>
      <c r="Z410">
        <v>68</v>
      </c>
      <c r="AA410" s="23" t="s">
        <v>692</v>
      </c>
      <c r="AB410">
        <v>13</v>
      </c>
      <c r="AC410">
        <v>13</v>
      </c>
      <c r="AD410">
        <v>13</v>
      </c>
      <c r="AE410">
        <v>10</v>
      </c>
    </row>
    <row r="411" spans="1:32" hidden="1" x14ac:dyDescent="0.25">
      <c r="A411" s="17" t="s">
        <v>68</v>
      </c>
      <c r="B411" s="25" t="s">
        <v>115</v>
      </c>
      <c r="C411" s="25" t="s">
        <v>2260</v>
      </c>
      <c r="D411">
        <v>49.2</v>
      </c>
      <c r="E411">
        <v>3</v>
      </c>
      <c r="F411" t="s">
        <v>116</v>
      </c>
      <c r="G411">
        <v>12</v>
      </c>
      <c r="H411" s="17" t="s">
        <v>121</v>
      </c>
      <c r="I411">
        <v>2</v>
      </c>
      <c r="J411" s="37" t="str">
        <f>VLOOKUP(AB411, method!$A$1:$B$15, 2, 0)</f>
        <v>中前</v>
      </c>
      <c r="K411">
        <v>16</v>
      </c>
      <c r="L411">
        <v>1800</v>
      </c>
      <c r="M411">
        <v>118</v>
      </c>
      <c r="N411">
        <v>1</v>
      </c>
      <c r="O411">
        <v>5</v>
      </c>
      <c r="P411">
        <v>7</v>
      </c>
      <c r="Q411">
        <v>25</v>
      </c>
      <c r="R411" t="s">
        <v>441</v>
      </c>
      <c r="S411">
        <v>1164</v>
      </c>
      <c r="T411">
        <v>4</v>
      </c>
      <c r="U411" s="32" t="s">
        <v>446</v>
      </c>
      <c r="V411">
        <v>815</v>
      </c>
      <c r="Y411" t="s">
        <v>1046</v>
      </c>
      <c r="Z411">
        <v>43</v>
      </c>
      <c r="AA411" s="25" t="s">
        <v>50</v>
      </c>
      <c r="AB411">
        <v>4</v>
      </c>
      <c r="AC411">
        <v>3</v>
      </c>
      <c r="AD411">
        <v>4</v>
      </c>
      <c r="AE411">
        <v>3</v>
      </c>
      <c r="AF411">
        <v>12</v>
      </c>
    </row>
    <row r="412" spans="1:32" x14ac:dyDescent="0.25">
      <c r="A412" s="17" t="s">
        <v>68</v>
      </c>
      <c r="B412" s="25" t="s">
        <v>115</v>
      </c>
      <c r="C412" s="25" t="s">
        <v>2260</v>
      </c>
      <c r="D412">
        <v>40.21</v>
      </c>
      <c r="E412">
        <v>3</v>
      </c>
      <c r="F412" t="s">
        <v>116</v>
      </c>
      <c r="G412" s="28">
        <v>1</v>
      </c>
      <c r="H412" s="18" t="s">
        <v>116</v>
      </c>
      <c r="I412">
        <v>10</v>
      </c>
      <c r="J412" s="37" t="str">
        <f>VLOOKUP(AB412, method!$A$1:$B$15, 2, 0)</f>
        <v>中前</v>
      </c>
      <c r="K412">
        <v>13</v>
      </c>
      <c r="L412" s="43">
        <v>1650</v>
      </c>
      <c r="M412">
        <v>134</v>
      </c>
      <c r="N412">
        <v>1</v>
      </c>
      <c r="O412">
        <v>11</v>
      </c>
      <c r="P412">
        <v>6</v>
      </c>
      <c r="Q412">
        <v>25</v>
      </c>
      <c r="R412" s="31" t="s">
        <v>455</v>
      </c>
      <c r="S412">
        <v>1163</v>
      </c>
      <c r="T412">
        <v>5</v>
      </c>
      <c r="U412" s="32" t="s">
        <v>446</v>
      </c>
      <c r="V412">
        <v>747</v>
      </c>
      <c r="Y412" s="12" t="s">
        <v>591</v>
      </c>
      <c r="Z412">
        <v>38</v>
      </c>
      <c r="AA412" s="25" t="s">
        <v>50</v>
      </c>
      <c r="AB412">
        <v>6</v>
      </c>
      <c r="AC412">
        <v>6</v>
      </c>
      <c r="AD412">
        <v>6</v>
      </c>
      <c r="AE412">
        <v>1</v>
      </c>
    </row>
    <row r="413" spans="1:32" x14ac:dyDescent="0.25">
      <c r="A413" s="17" t="s">
        <v>68</v>
      </c>
      <c r="B413" s="25" t="s">
        <v>115</v>
      </c>
      <c r="C413" s="25" t="s">
        <v>2260</v>
      </c>
      <c r="D413">
        <v>40.630000000000003</v>
      </c>
      <c r="E413">
        <v>3</v>
      </c>
      <c r="F413" t="s">
        <v>116</v>
      </c>
      <c r="G413" s="34">
        <v>5</v>
      </c>
      <c r="H413" s="18" t="s">
        <v>116</v>
      </c>
      <c r="I413">
        <v>7</v>
      </c>
      <c r="J413" s="36" t="str">
        <f>VLOOKUP(AB413, method!$A$1:$B$15, 2, 0)</f>
        <v>中後</v>
      </c>
      <c r="K413">
        <v>7.7</v>
      </c>
      <c r="L413" s="43">
        <v>1650</v>
      </c>
      <c r="M413">
        <v>135</v>
      </c>
      <c r="N413">
        <v>1</v>
      </c>
      <c r="O413">
        <v>21</v>
      </c>
      <c r="P413">
        <v>5</v>
      </c>
      <c r="Q413">
        <v>25</v>
      </c>
      <c r="R413" s="31" t="s">
        <v>461</v>
      </c>
      <c r="S413">
        <v>1162</v>
      </c>
      <c r="T413">
        <v>5</v>
      </c>
      <c r="U413" s="32" t="s">
        <v>446</v>
      </c>
      <c r="V413">
        <v>689</v>
      </c>
      <c r="Y413" t="s">
        <v>474</v>
      </c>
      <c r="Z413">
        <v>40</v>
      </c>
      <c r="AA413" s="25" t="s">
        <v>50</v>
      </c>
      <c r="AB413">
        <v>8</v>
      </c>
      <c r="AC413">
        <v>8</v>
      </c>
      <c r="AD413">
        <v>6</v>
      </c>
      <c r="AE413">
        <v>5</v>
      </c>
    </row>
    <row r="414" spans="1:32" x14ac:dyDescent="0.25">
      <c r="A414" s="17" t="s">
        <v>68</v>
      </c>
      <c r="B414" s="25" t="s">
        <v>115</v>
      </c>
      <c r="C414" s="25" t="s">
        <v>2260</v>
      </c>
      <c r="D414">
        <v>39.950000000000003</v>
      </c>
      <c r="E414">
        <v>3</v>
      </c>
      <c r="F414" t="s">
        <v>116</v>
      </c>
      <c r="G414" s="34">
        <v>5</v>
      </c>
      <c r="H414" s="18" t="s">
        <v>116</v>
      </c>
      <c r="I414">
        <v>3</v>
      </c>
      <c r="J414" s="35" t="str">
        <f>VLOOKUP(AB414, method!$A$1:$B$15, 2, 0)</f>
        <v>放頭</v>
      </c>
      <c r="K414">
        <v>11</v>
      </c>
      <c r="L414" s="43">
        <v>1650</v>
      </c>
      <c r="M414">
        <v>118</v>
      </c>
      <c r="N414">
        <v>1</v>
      </c>
      <c r="O414">
        <v>23</v>
      </c>
      <c r="P414">
        <v>4</v>
      </c>
      <c r="Q414">
        <v>25</v>
      </c>
      <c r="R414" s="31" t="s">
        <v>461</v>
      </c>
      <c r="S414">
        <v>1143</v>
      </c>
      <c r="T414">
        <v>4</v>
      </c>
      <c r="U414" s="32" t="s">
        <v>435</v>
      </c>
      <c r="V414">
        <v>616</v>
      </c>
      <c r="Y414">
        <v>3</v>
      </c>
      <c r="Z414">
        <v>42</v>
      </c>
      <c r="AA414" s="25" t="s">
        <v>50</v>
      </c>
      <c r="AB414">
        <v>3</v>
      </c>
      <c r="AC414">
        <v>3</v>
      </c>
      <c r="AD414">
        <v>3</v>
      </c>
      <c r="AE414">
        <v>5</v>
      </c>
    </row>
    <row r="415" spans="1:32" x14ac:dyDescent="0.25">
      <c r="A415" s="17" t="s">
        <v>68</v>
      </c>
      <c r="B415" s="25" t="s">
        <v>115</v>
      </c>
      <c r="C415" s="25" t="s">
        <v>2260</v>
      </c>
      <c r="D415">
        <v>41.01</v>
      </c>
      <c r="E415">
        <v>3</v>
      </c>
      <c r="F415" t="s">
        <v>116</v>
      </c>
      <c r="G415">
        <v>11</v>
      </c>
      <c r="H415" s="24" t="s">
        <v>34</v>
      </c>
      <c r="I415">
        <v>9</v>
      </c>
      <c r="J415" s="36" t="str">
        <f>VLOOKUP(AB415, method!$A$1:$B$15, 2, 0)</f>
        <v>中後</v>
      </c>
      <c r="K415">
        <v>10</v>
      </c>
      <c r="L415" s="43">
        <v>1650</v>
      </c>
      <c r="M415">
        <v>117</v>
      </c>
      <c r="N415">
        <v>1</v>
      </c>
      <c r="O415">
        <v>16</v>
      </c>
      <c r="P415">
        <v>4</v>
      </c>
      <c r="Q415">
        <v>25</v>
      </c>
      <c r="R415" s="31" t="s">
        <v>455</v>
      </c>
      <c r="S415">
        <v>1161</v>
      </c>
      <c r="T415">
        <v>4</v>
      </c>
      <c r="U415" s="32" t="s">
        <v>446</v>
      </c>
      <c r="V415">
        <v>594</v>
      </c>
      <c r="Y415" t="s">
        <v>837</v>
      </c>
      <c r="Z415">
        <v>42</v>
      </c>
      <c r="AA415" s="25" t="s">
        <v>50</v>
      </c>
      <c r="AB415">
        <v>10</v>
      </c>
      <c r="AC415">
        <v>11</v>
      </c>
      <c r="AD415">
        <v>10</v>
      </c>
      <c r="AE415">
        <v>11</v>
      </c>
    </row>
    <row r="416" spans="1:32" x14ac:dyDescent="0.25">
      <c r="A416" s="17" t="s">
        <v>68</v>
      </c>
      <c r="B416" s="25" t="s">
        <v>115</v>
      </c>
      <c r="C416" s="25" t="s">
        <v>2260</v>
      </c>
      <c r="D416">
        <v>39.79</v>
      </c>
      <c r="E416">
        <v>3</v>
      </c>
      <c r="F416" t="s">
        <v>116</v>
      </c>
      <c r="G416" s="28">
        <v>2</v>
      </c>
      <c r="H416" s="24" t="s">
        <v>34</v>
      </c>
      <c r="I416">
        <v>2</v>
      </c>
      <c r="J416" s="35" t="str">
        <f>VLOOKUP(AB416, method!$A$1:$B$15, 2, 0)</f>
        <v>放頭</v>
      </c>
      <c r="K416">
        <v>16</v>
      </c>
      <c r="L416" s="43">
        <v>1650</v>
      </c>
      <c r="M416">
        <v>135</v>
      </c>
      <c r="N416">
        <v>1</v>
      </c>
      <c r="O416">
        <v>19</v>
      </c>
      <c r="P416">
        <v>3</v>
      </c>
      <c r="Q416">
        <v>25</v>
      </c>
      <c r="R416" s="31" t="s">
        <v>455</v>
      </c>
      <c r="S416">
        <v>1172</v>
      </c>
      <c r="T416">
        <v>5</v>
      </c>
      <c r="U416" s="32" t="s">
        <v>446</v>
      </c>
      <c r="V416">
        <v>515</v>
      </c>
      <c r="Y416" s="12" t="s">
        <v>591</v>
      </c>
      <c r="Z416">
        <v>40</v>
      </c>
      <c r="AA416" s="25" t="s">
        <v>50</v>
      </c>
      <c r="AB416">
        <v>3</v>
      </c>
      <c r="AC416">
        <v>4</v>
      </c>
      <c r="AD416">
        <v>3</v>
      </c>
      <c r="AE416">
        <v>2</v>
      </c>
    </row>
    <row r="417" spans="1:32" hidden="1" x14ac:dyDescent="0.25">
      <c r="A417" s="17" t="s">
        <v>68</v>
      </c>
      <c r="B417" s="25" t="s">
        <v>115</v>
      </c>
      <c r="C417" s="25" t="s">
        <v>2260</v>
      </c>
      <c r="D417">
        <v>10.53</v>
      </c>
      <c r="E417">
        <v>3</v>
      </c>
      <c r="F417" t="s">
        <v>116</v>
      </c>
      <c r="G417">
        <v>8</v>
      </c>
      <c r="H417" s="24" t="s">
        <v>34</v>
      </c>
      <c r="I417">
        <v>6</v>
      </c>
      <c r="J417" s="38" t="str">
        <f>VLOOKUP(AB417, method!$A$1:$B$15, 2, 0)</f>
        <v>留後</v>
      </c>
      <c r="K417">
        <v>58</v>
      </c>
      <c r="L417">
        <v>1200</v>
      </c>
      <c r="M417">
        <v>119</v>
      </c>
      <c r="N417">
        <v>1</v>
      </c>
      <c r="O417">
        <v>5</v>
      </c>
      <c r="P417">
        <v>3</v>
      </c>
      <c r="Q417">
        <v>25</v>
      </c>
      <c r="R417" s="42" t="s">
        <v>445</v>
      </c>
      <c r="S417">
        <v>1164</v>
      </c>
      <c r="T417">
        <v>4</v>
      </c>
      <c r="U417" s="32" t="s">
        <v>435</v>
      </c>
      <c r="V417">
        <v>480</v>
      </c>
      <c r="Y417" t="s">
        <v>474</v>
      </c>
      <c r="Z417">
        <v>41</v>
      </c>
      <c r="AA417" s="25" t="s">
        <v>50</v>
      </c>
      <c r="AB417">
        <v>11</v>
      </c>
      <c r="AC417">
        <v>11</v>
      </c>
      <c r="AD417">
        <v>8</v>
      </c>
    </row>
    <row r="418" spans="1:32" hidden="1" x14ac:dyDescent="0.25">
      <c r="A418" s="17" t="s">
        <v>68</v>
      </c>
      <c r="B418" s="25" t="s">
        <v>115</v>
      </c>
      <c r="C418" s="25" t="s">
        <v>2260</v>
      </c>
      <c r="D418">
        <v>36.99</v>
      </c>
      <c r="E418">
        <v>3</v>
      </c>
      <c r="F418" t="s">
        <v>116</v>
      </c>
      <c r="G418">
        <v>14</v>
      </c>
      <c r="H418" s="21" t="s">
        <v>53</v>
      </c>
      <c r="I418">
        <v>7</v>
      </c>
      <c r="J418" s="35" t="str">
        <f>VLOOKUP(AB418, method!$A$1:$B$15, 2, 0)</f>
        <v>放頭</v>
      </c>
      <c r="K418">
        <v>154</v>
      </c>
      <c r="L418">
        <v>1600</v>
      </c>
      <c r="M418">
        <v>121</v>
      </c>
      <c r="N418">
        <v>1</v>
      </c>
      <c r="O418">
        <v>24</v>
      </c>
      <c r="P418">
        <v>11</v>
      </c>
      <c r="Q418">
        <v>24</v>
      </c>
      <c r="R418" t="s">
        <v>429</v>
      </c>
      <c r="S418">
        <v>1187</v>
      </c>
      <c r="T418">
        <v>4</v>
      </c>
      <c r="U418" s="32" t="s">
        <v>435</v>
      </c>
      <c r="V418">
        <v>207</v>
      </c>
      <c r="Y418" t="s">
        <v>1054</v>
      </c>
      <c r="Z418">
        <v>44</v>
      </c>
      <c r="AA418" s="25" t="s">
        <v>50</v>
      </c>
      <c r="AB418">
        <v>3</v>
      </c>
      <c r="AC418">
        <v>4</v>
      </c>
      <c r="AD418">
        <v>13</v>
      </c>
      <c r="AE418">
        <v>14</v>
      </c>
    </row>
    <row r="419" spans="1:32" hidden="1" x14ac:dyDescent="0.25">
      <c r="A419" s="17" t="s">
        <v>68</v>
      </c>
      <c r="B419" s="25" t="s">
        <v>115</v>
      </c>
      <c r="C419" s="25" t="s">
        <v>2260</v>
      </c>
      <c r="D419">
        <v>41.35</v>
      </c>
      <c r="E419">
        <v>3</v>
      </c>
      <c r="F419" t="s">
        <v>116</v>
      </c>
      <c r="G419">
        <v>10</v>
      </c>
      <c r="H419" s="27" t="s">
        <v>93</v>
      </c>
      <c r="I419">
        <v>9</v>
      </c>
      <c r="J419" s="38" t="str">
        <f>VLOOKUP(AB419, method!$A$1:$B$15, 2, 0)</f>
        <v>留後</v>
      </c>
      <c r="K419">
        <v>71</v>
      </c>
      <c r="L419" s="43">
        <v>1650</v>
      </c>
      <c r="M419">
        <v>123</v>
      </c>
      <c r="N419">
        <v>1</v>
      </c>
      <c r="O419">
        <v>6</v>
      </c>
      <c r="P419">
        <v>11</v>
      </c>
      <c r="Q419">
        <v>24</v>
      </c>
      <c r="R419" s="31" t="s">
        <v>450</v>
      </c>
      <c r="S419">
        <v>1182</v>
      </c>
      <c r="T419">
        <v>4</v>
      </c>
      <c r="U419" s="32" t="s">
        <v>435</v>
      </c>
      <c r="V419">
        <v>160</v>
      </c>
      <c r="Y419" t="s">
        <v>674</v>
      </c>
      <c r="Z419">
        <v>46</v>
      </c>
      <c r="AA419" s="25" t="s">
        <v>50</v>
      </c>
      <c r="AB419">
        <v>12</v>
      </c>
      <c r="AC419">
        <v>12</v>
      </c>
      <c r="AD419">
        <v>11</v>
      </c>
      <c r="AE419">
        <v>10</v>
      </c>
    </row>
    <row r="420" spans="1:32" hidden="1" x14ac:dyDescent="0.25">
      <c r="A420" s="17" t="s">
        <v>68</v>
      </c>
      <c r="B420" s="25" t="s">
        <v>115</v>
      </c>
      <c r="C420" s="25" t="s">
        <v>2260</v>
      </c>
      <c r="D420">
        <v>9.99</v>
      </c>
      <c r="E420">
        <v>3</v>
      </c>
      <c r="F420" t="s">
        <v>116</v>
      </c>
      <c r="G420">
        <v>10</v>
      </c>
      <c r="H420" s="18" t="s">
        <v>116</v>
      </c>
      <c r="I420">
        <v>7</v>
      </c>
      <c r="J420" s="36" t="str">
        <f>VLOOKUP(AB420, method!$A$1:$B$15, 2, 0)</f>
        <v>中後</v>
      </c>
      <c r="K420">
        <v>114</v>
      </c>
      <c r="L420">
        <v>1200</v>
      </c>
      <c r="M420">
        <v>122</v>
      </c>
      <c r="N420">
        <v>1</v>
      </c>
      <c r="O420">
        <v>13</v>
      </c>
      <c r="P420">
        <v>10</v>
      </c>
      <c r="Q420">
        <v>24</v>
      </c>
      <c r="R420" t="s">
        <v>539</v>
      </c>
      <c r="S420">
        <v>1181</v>
      </c>
      <c r="T420" t="s">
        <v>540</v>
      </c>
      <c r="U420" s="32" t="s">
        <v>446</v>
      </c>
      <c r="V420">
        <v>93</v>
      </c>
      <c r="Y420" t="s">
        <v>474</v>
      </c>
      <c r="Z420">
        <v>48</v>
      </c>
      <c r="AA420" s="25" t="s">
        <v>50</v>
      </c>
      <c r="AB420">
        <v>8</v>
      </c>
      <c r="AC420">
        <v>8</v>
      </c>
      <c r="AD420">
        <v>10</v>
      </c>
    </row>
    <row r="421" spans="1:32" hidden="1" x14ac:dyDescent="0.25">
      <c r="A421" s="17" t="s">
        <v>68</v>
      </c>
      <c r="B421" s="25" t="s">
        <v>115</v>
      </c>
      <c r="C421" s="25" t="s">
        <v>2260</v>
      </c>
      <c r="D421">
        <v>10.56</v>
      </c>
      <c r="E421">
        <v>3</v>
      </c>
      <c r="F421" t="s">
        <v>116</v>
      </c>
      <c r="G421">
        <v>11</v>
      </c>
      <c r="H421" s="18" t="s">
        <v>116</v>
      </c>
      <c r="I421">
        <v>2</v>
      </c>
      <c r="J421" s="36" t="str">
        <f>VLOOKUP(AB421, method!$A$1:$B$15, 2, 0)</f>
        <v>中後</v>
      </c>
      <c r="K421">
        <v>46</v>
      </c>
      <c r="L421">
        <v>1200</v>
      </c>
      <c r="M421">
        <v>121</v>
      </c>
      <c r="N421">
        <v>1</v>
      </c>
      <c r="O421">
        <v>6</v>
      </c>
      <c r="P421">
        <v>7</v>
      </c>
      <c r="Q421">
        <v>24</v>
      </c>
      <c r="R421" t="s">
        <v>429</v>
      </c>
      <c r="S421">
        <v>1188</v>
      </c>
      <c r="T421" t="s">
        <v>1059</v>
      </c>
      <c r="U421" s="32" t="s">
        <v>446</v>
      </c>
      <c r="V421">
        <v>802</v>
      </c>
      <c r="Y421" t="s">
        <v>436</v>
      </c>
      <c r="Z421" t="s">
        <v>546</v>
      </c>
      <c r="AA421" s="25" t="s">
        <v>50</v>
      </c>
      <c r="AB421">
        <v>8</v>
      </c>
      <c r="AC421">
        <v>9</v>
      </c>
      <c r="AD421">
        <v>11</v>
      </c>
    </row>
    <row r="422" spans="1:32" hidden="1" x14ac:dyDescent="0.25">
      <c r="A422" s="17" t="s">
        <v>68</v>
      </c>
      <c r="B422" s="25" t="s">
        <v>115</v>
      </c>
      <c r="C422" s="25" t="s">
        <v>2260</v>
      </c>
      <c r="D422">
        <v>58.64</v>
      </c>
      <c r="E422">
        <v>3</v>
      </c>
      <c r="F422" t="s">
        <v>116</v>
      </c>
      <c r="G422">
        <v>10</v>
      </c>
      <c r="H422" s="18" t="s">
        <v>116</v>
      </c>
      <c r="I422">
        <v>11</v>
      </c>
      <c r="J422" s="37" t="str">
        <f>VLOOKUP(AB422, method!$A$1:$B$15, 2, 0)</f>
        <v>中前</v>
      </c>
      <c r="K422">
        <v>50</v>
      </c>
      <c r="L422">
        <v>1000</v>
      </c>
      <c r="M422">
        <v>121</v>
      </c>
      <c r="N422">
        <v>0</v>
      </c>
      <c r="O422">
        <v>15</v>
      </c>
      <c r="P422">
        <v>6</v>
      </c>
      <c r="Q422">
        <v>24</v>
      </c>
      <c r="R422" t="s">
        <v>441</v>
      </c>
      <c r="S422">
        <v>1198</v>
      </c>
      <c r="T422" t="s">
        <v>1059</v>
      </c>
      <c r="U422" s="33" t="s">
        <v>430</v>
      </c>
      <c r="V422">
        <v>751</v>
      </c>
      <c r="Y422" t="s">
        <v>837</v>
      </c>
      <c r="Z422" t="s">
        <v>546</v>
      </c>
      <c r="AA422" s="25" t="s">
        <v>50</v>
      </c>
      <c r="AB422">
        <v>6</v>
      </c>
      <c r="AC422">
        <v>8</v>
      </c>
      <c r="AD422">
        <v>10</v>
      </c>
    </row>
    <row r="423" spans="1:32" hidden="1" x14ac:dyDescent="0.25">
      <c r="A423" s="17" t="s">
        <v>68</v>
      </c>
      <c r="B423" s="26" t="s">
        <v>120</v>
      </c>
      <c r="C423" s="26" t="s">
        <v>2261</v>
      </c>
      <c r="D423">
        <v>50.01</v>
      </c>
      <c r="E423">
        <v>1</v>
      </c>
      <c r="F423" t="s">
        <v>121</v>
      </c>
      <c r="G423">
        <v>12</v>
      </c>
      <c r="H423" s="17" t="s">
        <v>121</v>
      </c>
      <c r="I423">
        <v>1</v>
      </c>
      <c r="J423" s="37" t="str">
        <f>VLOOKUP(AB423, method!$A$1:$B$15, 2, 0)</f>
        <v>中前</v>
      </c>
      <c r="K423">
        <v>5.9</v>
      </c>
      <c r="L423">
        <v>1800</v>
      </c>
      <c r="M423">
        <v>117</v>
      </c>
      <c r="N423">
        <v>1</v>
      </c>
      <c r="O423">
        <v>17</v>
      </c>
      <c r="P423">
        <v>9</v>
      </c>
      <c r="Q423">
        <v>25</v>
      </c>
      <c r="R423" s="31" t="s">
        <v>455</v>
      </c>
      <c r="S423">
        <v>1234</v>
      </c>
      <c r="T423">
        <v>4</v>
      </c>
      <c r="U423" s="32" t="s">
        <v>446</v>
      </c>
      <c r="V423">
        <v>31</v>
      </c>
      <c r="Y423" t="s">
        <v>492</v>
      </c>
      <c r="Z423">
        <v>41</v>
      </c>
      <c r="AA423" s="19" t="s">
        <v>24</v>
      </c>
      <c r="AB423">
        <v>4</v>
      </c>
      <c r="AC423">
        <v>3</v>
      </c>
      <c r="AD423">
        <v>3</v>
      </c>
      <c r="AE423">
        <v>3</v>
      </c>
      <c r="AF423">
        <v>12</v>
      </c>
    </row>
    <row r="424" spans="1:32" hidden="1" x14ac:dyDescent="0.25">
      <c r="A424" s="17" t="s">
        <v>68</v>
      </c>
      <c r="B424" s="26" t="s">
        <v>120</v>
      </c>
      <c r="C424" s="26" t="s">
        <v>2261</v>
      </c>
      <c r="D424">
        <v>49.06</v>
      </c>
      <c r="E424">
        <v>1</v>
      </c>
      <c r="F424" t="s">
        <v>121</v>
      </c>
      <c r="G424" s="28">
        <v>2</v>
      </c>
      <c r="H424" s="17" t="s">
        <v>121</v>
      </c>
      <c r="I424">
        <v>11</v>
      </c>
      <c r="J424" s="37" t="str">
        <f>VLOOKUP(AB424, method!$A$1:$B$15, 2, 0)</f>
        <v>中前</v>
      </c>
      <c r="K424">
        <v>9.8000000000000007</v>
      </c>
      <c r="L424">
        <v>1800</v>
      </c>
      <c r="M424">
        <v>119</v>
      </c>
      <c r="N424">
        <v>1</v>
      </c>
      <c r="O424">
        <v>16</v>
      </c>
      <c r="P424">
        <v>7</v>
      </c>
      <c r="Q424">
        <v>25</v>
      </c>
      <c r="R424" s="31" t="s">
        <v>455</v>
      </c>
      <c r="S424">
        <v>1216</v>
      </c>
      <c r="T424">
        <v>4</v>
      </c>
      <c r="U424" s="32" t="s">
        <v>446</v>
      </c>
      <c r="V424">
        <v>842</v>
      </c>
      <c r="Y424" s="12" t="s">
        <v>464</v>
      </c>
      <c r="Z424">
        <v>43</v>
      </c>
      <c r="AA424" s="19" t="s">
        <v>24</v>
      </c>
      <c r="AB424">
        <v>5</v>
      </c>
      <c r="AC424">
        <v>5</v>
      </c>
      <c r="AD424">
        <v>2</v>
      </c>
      <c r="AE424">
        <v>2</v>
      </c>
      <c r="AF424">
        <v>2</v>
      </c>
    </row>
    <row r="425" spans="1:32" x14ac:dyDescent="0.25">
      <c r="A425" s="17" t="s">
        <v>68</v>
      </c>
      <c r="B425" s="26" t="s">
        <v>120</v>
      </c>
      <c r="C425" s="26" t="s">
        <v>2261</v>
      </c>
      <c r="D425">
        <v>40.21</v>
      </c>
      <c r="E425">
        <v>1</v>
      </c>
      <c r="F425" t="s">
        <v>121</v>
      </c>
      <c r="G425" s="28">
        <v>3</v>
      </c>
      <c r="H425" s="17" t="s">
        <v>121</v>
      </c>
      <c r="I425">
        <v>8</v>
      </c>
      <c r="J425" s="37" t="str">
        <f>VLOOKUP(AB425, method!$A$1:$B$15, 2, 0)</f>
        <v>中前</v>
      </c>
      <c r="K425">
        <v>10</v>
      </c>
      <c r="L425" s="43">
        <v>1650</v>
      </c>
      <c r="M425">
        <v>118</v>
      </c>
      <c r="N425">
        <v>1</v>
      </c>
      <c r="O425">
        <v>21</v>
      </c>
      <c r="P425">
        <v>5</v>
      </c>
      <c r="Q425">
        <v>25</v>
      </c>
      <c r="R425" s="31" t="s">
        <v>461</v>
      </c>
      <c r="S425">
        <v>1204</v>
      </c>
      <c r="T425">
        <v>4</v>
      </c>
      <c r="U425" s="32" t="s">
        <v>446</v>
      </c>
      <c r="V425">
        <v>691</v>
      </c>
      <c r="Y425" s="12" t="s">
        <v>451</v>
      </c>
      <c r="Z425">
        <v>43</v>
      </c>
      <c r="AA425" s="19" t="s">
        <v>24</v>
      </c>
      <c r="AB425">
        <v>4</v>
      </c>
      <c r="AC425">
        <v>4</v>
      </c>
      <c r="AD425">
        <v>4</v>
      </c>
      <c r="AE425">
        <v>3</v>
      </c>
    </row>
    <row r="426" spans="1:32" x14ac:dyDescent="0.25">
      <c r="A426" s="17" t="s">
        <v>68</v>
      </c>
      <c r="B426" s="26" t="s">
        <v>120</v>
      </c>
      <c r="C426" s="26" t="s">
        <v>2261</v>
      </c>
      <c r="D426">
        <v>39.4</v>
      </c>
      <c r="E426">
        <v>1</v>
      </c>
      <c r="F426" t="s">
        <v>121</v>
      </c>
      <c r="G426" s="28">
        <v>3</v>
      </c>
      <c r="H426" s="17" t="s">
        <v>121</v>
      </c>
      <c r="I426">
        <v>4</v>
      </c>
      <c r="J426" s="37" t="str">
        <f>VLOOKUP(AB426, method!$A$1:$B$15, 2, 0)</f>
        <v>中前</v>
      </c>
      <c r="K426">
        <v>4.3</v>
      </c>
      <c r="L426" s="43">
        <v>1650</v>
      </c>
      <c r="M426">
        <v>117</v>
      </c>
      <c r="N426">
        <v>1</v>
      </c>
      <c r="O426">
        <v>30</v>
      </c>
      <c r="P426">
        <v>4</v>
      </c>
      <c r="Q426">
        <v>25</v>
      </c>
      <c r="R426" s="30" t="s">
        <v>445</v>
      </c>
      <c r="S426">
        <v>1185</v>
      </c>
      <c r="T426">
        <v>4</v>
      </c>
      <c r="U426" s="32" t="s">
        <v>446</v>
      </c>
      <c r="V426">
        <v>631</v>
      </c>
      <c r="Y426" s="12" t="s">
        <v>591</v>
      </c>
      <c r="Z426">
        <v>41</v>
      </c>
      <c r="AA426" s="19" t="s">
        <v>24</v>
      </c>
      <c r="AB426">
        <v>4</v>
      </c>
      <c r="AC426">
        <v>4</v>
      </c>
      <c r="AD426">
        <v>3</v>
      </c>
      <c r="AE426">
        <v>3</v>
      </c>
    </row>
    <row r="427" spans="1:32" x14ac:dyDescent="0.25">
      <c r="A427" s="17" t="s">
        <v>68</v>
      </c>
      <c r="B427" s="26" t="s">
        <v>120</v>
      </c>
      <c r="C427" s="26" t="s">
        <v>2261</v>
      </c>
      <c r="D427">
        <v>39.78</v>
      </c>
      <c r="E427">
        <v>1</v>
      </c>
      <c r="F427" t="s">
        <v>121</v>
      </c>
      <c r="G427" s="34">
        <v>4</v>
      </c>
      <c r="H427" s="17" t="s">
        <v>121</v>
      </c>
      <c r="I427">
        <v>10</v>
      </c>
      <c r="J427" s="37" t="str">
        <f>VLOOKUP(AB427, method!$A$1:$B$15, 2, 0)</f>
        <v>中前</v>
      </c>
      <c r="K427">
        <v>34</v>
      </c>
      <c r="L427" s="43">
        <v>1650</v>
      </c>
      <c r="M427">
        <v>118</v>
      </c>
      <c r="N427">
        <v>1</v>
      </c>
      <c r="O427">
        <v>16</v>
      </c>
      <c r="P427">
        <v>4</v>
      </c>
      <c r="Q427">
        <v>25</v>
      </c>
      <c r="R427" s="31" t="s">
        <v>455</v>
      </c>
      <c r="S427">
        <v>1198</v>
      </c>
      <c r="T427">
        <v>4</v>
      </c>
      <c r="U427" s="32" t="s">
        <v>446</v>
      </c>
      <c r="V427">
        <v>596</v>
      </c>
      <c r="Y427" s="12">
        <v>2</v>
      </c>
      <c r="Z427">
        <v>42</v>
      </c>
      <c r="AA427" s="19" t="s">
        <v>24</v>
      </c>
      <c r="AB427">
        <v>7</v>
      </c>
      <c r="AC427">
        <v>7</v>
      </c>
      <c r="AD427">
        <v>5</v>
      </c>
      <c r="AE427">
        <v>4</v>
      </c>
    </row>
    <row r="428" spans="1:32" x14ac:dyDescent="0.25">
      <c r="A428" s="17" t="s">
        <v>68</v>
      </c>
      <c r="B428" s="26" t="s">
        <v>120</v>
      </c>
      <c r="C428" s="26" t="s">
        <v>2261</v>
      </c>
      <c r="D428">
        <v>39.979999999999997</v>
      </c>
      <c r="E428">
        <v>1</v>
      </c>
      <c r="F428" t="s">
        <v>121</v>
      </c>
      <c r="G428">
        <v>6</v>
      </c>
      <c r="H428" s="25" t="s">
        <v>150</v>
      </c>
      <c r="I428">
        <v>6</v>
      </c>
      <c r="J428" s="37" t="str">
        <f>VLOOKUP(AB428, method!$A$1:$B$15, 2, 0)</f>
        <v>中前</v>
      </c>
      <c r="K428">
        <v>10</v>
      </c>
      <c r="L428" s="43">
        <v>1650</v>
      </c>
      <c r="M428">
        <v>119</v>
      </c>
      <c r="N428">
        <v>1</v>
      </c>
      <c r="O428">
        <v>12</v>
      </c>
      <c r="P428">
        <v>3</v>
      </c>
      <c r="Q428">
        <v>25</v>
      </c>
      <c r="R428" s="31" t="s">
        <v>450</v>
      </c>
      <c r="S428">
        <v>1201</v>
      </c>
      <c r="T428">
        <v>4</v>
      </c>
      <c r="U428" s="32" t="s">
        <v>446</v>
      </c>
      <c r="V428">
        <v>497</v>
      </c>
      <c r="Y428" t="s">
        <v>488</v>
      </c>
      <c r="Z428">
        <v>44</v>
      </c>
      <c r="AA428" s="19" t="s">
        <v>24</v>
      </c>
      <c r="AB428">
        <v>7</v>
      </c>
      <c r="AC428">
        <v>7</v>
      </c>
      <c r="AD428">
        <v>6</v>
      </c>
      <c r="AE428">
        <v>6</v>
      </c>
    </row>
    <row r="429" spans="1:32" hidden="1" x14ac:dyDescent="0.25">
      <c r="A429" s="17" t="s">
        <v>68</v>
      </c>
      <c r="B429" s="26" t="s">
        <v>120</v>
      </c>
      <c r="C429" s="26" t="s">
        <v>2261</v>
      </c>
      <c r="D429">
        <v>23.08</v>
      </c>
      <c r="E429">
        <v>1</v>
      </c>
      <c r="F429" t="s">
        <v>121</v>
      </c>
      <c r="G429">
        <v>11</v>
      </c>
      <c r="H429" s="20" t="s">
        <v>19</v>
      </c>
      <c r="I429">
        <v>3</v>
      </c>
      <c r="J429" s="35" t="str">
        <f>VLOOKUP(AB429, method!$A$1:$B$15, 2, 0)</f>
        <v>放頭</v>
      </c>
      <c r="K429">
        <v>21</v>
      </c>
      <c r="L429">
        <v>1400</v>
      </c>
      <c r="M429">
        <v>121</v>
      </c>
      <c r="N429">
        <v>1</v>
      </c>
      <c r="O429">
        <v>31</v>
      </c>
      <c r="P429">
        <v>1</v>
      </c>
      <c r="Q429">
        <v>25</v>
      </c>
      <c r="R429" t="s">
        <v>506</v>
      </c>
      <c r="S429">
        <v>1189</v>
      </c>
      <c r="T429">
        <v>4</v>
      </c>
      <c r="U429" s="32" t="s">
        <v>435</v>
      </c>
      <c r="V429">
        <v>391</v>
      </c>
      <c r="Y429" t="s">
        <v>459</v>
      </c>
      <c r="Z429">
        <v>46</v>
      </c>
      <c r="AA429" s="19" t="s">
        <v>24</v>
      </c>
      <c r="AB429">
        <v>3</v>
      </c>
      <c r="AC429">
        <v>3</v>
      </c>
      <c r="AD429">
        <v>3</v>
      </c>
      <c r="AE429">
        <v>11</v>
      </c>
    </row>
    <row r="430" spans="1:32" x14ac:dyDescent="0.25">
      <c r="A430" s="17" t="s">
        <v>68</v>
      </c>
      <c r="B430" s="26" t="s">
        <v>120</v>
      </c>
      <c r="C430" s="26" t="s">
        <v>2261</v>
      </c>
      <c r="D430">
        <v>41.44</v>
      </c>
      <c r="E430">
        <v>1</v>
      </c>
      <c r="F430" t="s">
        <v>121</v>
      </c>
      <c r="G430">
        <v>7</v>
      </c>
      <c r="H430" s="17" t="s">
        <v>84</v>
      </c>
      <c r="I430">
        <v>12</v>
      </c>
      <c r="J430" s="35" t="str">
        <f>VLOOKUP(AB430, method!$A$1:$B$15, 2, 0)</f>
        <v>放頭</v>
      </c>
      <c r="K430">
        <v>14</v>
      </c>
      <c r="L430" s="43">
        <v>1650</v>
      </c>
      <c r="M430">
        <v>124</v>
      </c>
      <c r="N430">
        <v>1</v>
      </c>
      <c r="O430">
        <v>8</v>
      </c>
      <c r="P430">
        <v>1</v>
      </c>
      <c r="Q430">
        <v>25</v>
      </c>
      <c r="R430" s="31" t="s">
        <v>450</v>
      </c>
      <c r="S430">
        <v>1192</v>
      </c>
      <c r="T430">
        <v>4</v>
      </c>
      <c r="U430" s="32" t="s">
        <v>435</v>
      </c>
      <c r="V430">
        <v>333</v>
      </c>
      <c r="Y430" s="12" t="s">
        <v>558</v>
      </c>
      <c r="Z430">
        <v>48</v>
      </c>
      <c r="AA430" s="19" t="s">
        <v>24</v>
      </c>
      <c r="AB430">
        <v>1</v>
      </c>
      <c r="AC430">
        <v>1</v>
      </c>
      <c r="AD430">
        <v>1</v>
      </c>
      <c r="AE430">
        <v>7</v>
      </c>
    </row>
    <row r="431" spans="1:32" hidden="1" x14ac:dyDescent="0.25">
      <c r="A431" s="17" t="s">
        <v>68</v>
      </c>
      <c r="B431" s="26" t="s">
        <v>120</v>
      </c>
      <c r="C431" s="26" t="s">
        <v>2261</v>
      </c>
      <c r="D431">
        <v>35.619999999999997</v>
      </c>
      <c r="E431">
        <v>1</v>
      </c>
      <c r="F431" t="s">
        <v>121</v>
      </c>
      <c r="G431">
        <v>14</v>
      </c>
      <c r="H431" s="17" t="s">
        <v>84</v>
      </c>
      <c r="I431">
        <v>11</v>
      </c>
      <c r="J431" s="35" t="str">
        <f>VLOOKUP(AB431, method!$A$1:$B$15, 2, 0)</f>
        <v>放頭</v>
      </c>
      <c r="K431">
        <v>38</v>
      </c>
      <c r="L431">
        <v>1600</v>
      </c>
      <c r="M431">
        <v>124</v>
      </c>
      <c r="N431">
        <v>1</v>
      </c>
      <c r="O431">
        <v>15</v>
      </c>
      <c r="P431">
        <v>12</v>
      </c>
      <c r="Q431">
        <v>24</v>
      </c>
      <c r="R431" t="s">
        <v>441</v>
      </c>
      <c r="S431">
        <v>1194</v>
      </c>
      <c r="T431">
        <v>4</v>
      </c>
      <c r="U431" s="32" t="s">
        <v>435</v>
      </c>
      <c r="V431">
        <v>263</v>
      </c>
      <c r="Y431">
        <v>7</v>
      </c>
      <c r="Z431">
        <v>48</v>
      </c>
      <c r="AA431" s="19" t="s">
        <v>24</v>
      </c>
      <c r="AB431">
        <v>3</v>
      </c>
      <c r="AC431">
        <v>1</v>
      </c>
      <c r="AD431">
        <v>1</v>
      </c>
      <c r="AE431">
        <v>14</v>
      </c>
    </row>
    <row r="432" spans="1:32" hidden="1" x14ac:dyDescent="0.25">
      <c r="A432" s="17" t="s">
        <v>68</v>
      </c>
      <c r="B432" s="26" t="s">
        <v>120</v>
      </c>
      <c r="C432" s="26" t="s">
        <v>2261</v>
      </c>
      <c r="D432">
        <v>41.17</v>
      </c>
      <c r="E432">
        <v>1</v>
      </c>
      <c r="F432" t="s">
        <v>121</v>
      </c>
      <c r="G432" s="28">
        <v>2</v>
      </c>
      <c r="H432" s="17" t="s">
        <v>84</v>
      </c>
      <c r="I432">
        <v>6</v>
      </c>
      <c r="J432" s="37" t="str">
        <f>VLOOKUP(AB432, method!$A$1:$B$15, 2, 0)</f>
        <v>中前</v>
      </c>
      <c r="K432">
        <v>5.4</v>
      </c>
      <c r="L432" s="43">
        <v>1650</v>
      </c>
      <c r="M432">
        <v>126</v>
      </c>
      <c r="N432">
        <v>1</v>
      </c>
      <c r="O432">
        <v>27</v>
      </c>
      <c r="P432">
        <v>11</v>
      </c>
      <c r="Q432">
        <v>24</v>
      </c>
      <c r="R432" s="30" t="s">
        <v>445</v>
      </c>
      <c r="S432">
        <v>1191</v>
      </c>
      <c r="T432">
        <v>4</v>
      </c>
      <c r="U432" s="32" t="s">
        <v>435</v>
      </c>
      <c r="V432">
        <v>214</v>
      </c>
      <c r="Y432" s="12" t="s">
        <v>431</v>
      </c>
      <c r="Z432">
        <v>47</v>
      </c>
      <c r="AA432" s="19" t="s">
        <v>24</v>
      </c>
      <c r="AB432">
        <v>7</v>
      </c>
      <c r="AC432">
        <v>7</v>
      </c>
      <c r="AD432">
        <v>6</v>
      </c>
      <c r="AE432">
        <v>2</v>
      </c>
    </row>
    <row r="433" spans="1:31" hidden="1" x14ac:dyDescent="0.25">
      <c r="A433" s="17" t="s">
        <v>68</v>
      </c>
      <c r="B433" s="26" t="s">
        <v>120</v>
      </c>
      <c r="C433" s="26" t="s">
        <v>2261</v>
      </c>
      <c r="D433">
        <v>39.57</v>
      </c>
      <c r="E433">
        <v>1</v>
      </c>
      <c r="F433" t="s">
        <v>121</v>
      </c>
      <c r="G433">
        <v>9</v>
      </c>
      <c r="H433" s="17" t="s">
        <v>84</v>
      </c>
      <c r="I433">
        <v>2</v>
      </c>
      <c r="J433" s="35" t="str">
        <f>VLOOKUP(AB433, method!$A$1:$B$15, 2, 0)</f>
        <v>放頭</v>
      </c>
      <c r="K433">
        <v>9.9</v>
      </c>
      <c r="L433" s="43">
        <v>1650</v>
      </c>
      <c r="M433">
        <v>126</v>
      </c>
      <c r="N433">
        <v>1</v>
      </c>
      <c r="O433">
        <v>9</v>
      </c>
      <c r="P433">
        <v>11</v>
      </c>
      <c r="Q433">
        <v>24</v>
      </c>
      <c r="R433" t="s">
        <v>467</v>
      </c>
      <c r="S433">
        <v>1195</v>
      </c>
      <c r="T433">
        <v>4</v>
      </c>
      <c r="U433" s="32" t="s">
        <v>435</v>
      </c>
      <c r="V433">
        <v>170</v>
      </c>
      <c r="Y433" t="s">
        <v>624</v>
      </c>
      <c r="Z433">
        <v>49</v>
      </c>
      <c r="AA433" s="19" t="s">
        <v>24</v>
      </c>
      <c r="AB433">
        <v>1</v>
      </c>
      <c r="AC433">
        <v>3</v>
      </c>
      <c r="AD433">
        <v>5</v>
      </c>
      <c r="AE433">
        <v>9</v>
      </c>
    </row>
    <row r="434" spans="1:31" hidden="1" x14ac:dyDescent="0.25">
      <c r="A434" s="17" t="s">
        <v>68</v>
      </c>
      <c r="B434" s="26" t="s">
        <v>120</v>
      </c>
      <c r="C434" s="26" t="s">
        <v>2261</v>
      </c>
      <c r="D434">
        <v>40.83</v>
      </c>
      <c r="E434">
        <v>1</v>
      </c>
      <c r="F434" t="s">
        <v>121</v>
      </c>
      <c r="G434" s="34">
        <v>4</v>
      </c>
      <c r="H434" s="17" t="s">
        <v>84</v>
      </c>
      <c r="I434">
        <v>9</v>
      </c>
      <c r="J434" s="37" t="str">
        <f>VLOOKUP(AB434, method!$A$1:$B$15, 2, 0)</f>
        <v>中前</v>
      </c>
      <c r="K434">
        <v>8.1999999999999993</v>
      </c>
      <c r="L434" s="43">
        <v>1650</v>
      </c>
      <c r="M434">
        <v>127</v>
      </c>
      <c r="N434">
        <v>1</v>
      </c>
      <c r="O434">
        <v>23</v>
      </c>
      <c r="P434">
        <v>10</v>
      </c>
      <c r="Q434">
        <v>24</v>
      </c>
      <c r="R434" t="s">
        <v>467</v>
      </c>
      <c r="S434">
        <v>1193</v>
      </c>
      <c r="T434">
        <v>4</v>
      </c>
      <c r="U434" s="32" t="s">
        <v>435</v>
      </c>
      <c r="V434">
        <v>123</v>
      </c>
      <c r="Y434" t="s">
        <v>541</v>
      </c>
      <c r="Z434">
        <v>51</v>
      </c>
      <c r="AA434" s="19" t="s">
        <v>24</v>
      </c>
      <c r="AB434">
        <v>4</v>
      </c>
      <c r="AC434">
        <v>4</v>
      </c>
      <c r="AD434">
        <v>3</v>
      </c>
      <c r="AE434">
        <v>4</v>
      </c>
    </row>
    <row r="435" spans="1:31" hidden="1" x14ac:dyDescent="0.25">
      <c r="A435" s="17" t="s">
        <v>68</v>
      </c>
      <c r="B435" s="26" t="s">
        <v>120</v>
      </c>
      <c r="C435" s="26" t="s">
        <v>2261</v>
      </c>
      <c r="D435">
        <v>40.56</v>
      </c>
      <c r="E435">
        <v>1</v>
      </c>
      <c r="F435" t="s">
        <v>121</v>
      </c>
      <c r="G435" s="34">
        <v>5</v>
      </c>
      <c r="H435" s="17" t="s">
        <v>84</v>
      </c>
      <c r="I435">
        <v>8</v>
      </c>
      <c r="J435" s="37" t="str">
        <f>VLOOKUP(AB435, method!$A$1:$B$15, 2, 0)</f>
        <v>中前</v>
      </c>
      <c r="K435">
        <v>23</v>
      </c>
      <c r="L435" s="43">
        <v>1650</v>
      </c>
      <c r="M435">
        <v>128</v>
      </c>
      <c r="N435">
        <v>1</v>
      </c>
      <c r="O435">
        <v>25</v>
      </c>
      <c r="P435">
        <v>9</v>
      </c>
      <c r="Q435">
        <v>24</v>
      </c>
      <c r="R435" s="31" t="s">
        <v>461</v>
      </c>
      <c r="S435">
        <v>1180</v>
      </c>
      <c r="T435">
        <v>4</v>
      </c>
      <c r="U435" s="32" t="s">
        <v>435</v>
      </c>
      <c r="V435">
        <v>50</v>
      </c>
      <c r="Y435" s="12" t="s">
        <v>521</v>
      </c>
      <c r="Z435">
        <v>52</v>
      </c>
      <c r="AA435" s="19" t="s">
        <v>24</v>
      </c>
      <c r="AB435">
        <v>6</v>
      </c>
      <c r="AC435">
        <v>7</v>
      </c>
      <c r="AD435">
        <v>4</v>
      </c>
      <c r="AE435">
        <v>5</v>
      </c>
    </row>
    <row r="436" spans="1:31" hidden="1" x14ac:dyDescent="0.25">
      <c r="A436" s="17" t="s">
        <v>68</v>
      </c>
      <c r="B436" s="26" t="s">
        <v>120</v>
      </c>
      <c r="C436" s="26" t="s">
        <v>2261</v>
      </c>
      <c r="D436">
        <v>41.77</v>
      </c>
      <c r="E436">
        <v>1</v>
      </c>
      <c r="F436" t="s">
        <v>121</v>
      </c>
      <c r="G436">
        <v>8</v>
      </c>
      <c r="H436" s="17" t="s">
        <v>84</v>
      </c>
      <c r="I436">
        <v>3</v>
      </c>
      <c r="J436" s="37" t="str">
        <f>VLOOKUP(AB436, method!$A$1:$B$15, 2, 0)</f>
        <v>中前</v>
      </c>
      <c r="K436">
        <v>10</v>
      </c>
      <c r="L436" s="43">
        <v>1650</v>
      </c>
      <c r="M436">
        <v>128</v>
      </c>
      <c r="N436">
        <v>1</v>
      </c>
      <c r="O436">
        <v>11</v>
      </c>
      <c r="P436">
        <v>9</v>
      </c>
      <c r="Q436">
        <v>24</v>
      </c>
      <c r="R436" s="31" t="s">
        <v>450</v>
      </c>
      <c r="S436">
        <v>1170</v>
      </c>
      <c r="T436">
        <v>4</v>
      </c>
      <c r="U436" s="32" t="s">
        <v>435</v>
      </c>
      <c r="V436">
        <v>16</v>
      </c>
      <c r="Y436" t="s">
        <v>459</v>
      </c>
      <c r="Z436">
        <v>53</v>
      </c>
      <c r="AA436" s="19" t="s">
        <v>24</v>
      </c>
      <c r="AB436">
        <v>7</v>
      </c>
      <c r="AC436">
        <v>6</v>
      </c>
      <c r="AD436">
        <v>7</v>
      </c>
      <c r="AE436">
        <v>8</v>
      </c>
    </row>
    <row r="437" spans="1:31" hidden="1" x14ac:dyDescent="0.25">
      <c r="A437" s="17" t="s">
        <v>68</v>
      </c>
      <c r="B437" s="26" t="s">
        <v>120</v>
      </c>
      <c r="C437" s="26" t="s">
        <v>2261</v>
      </c>
      <c r="D437">
        <v>40.299999999999997</v>
      </c>
      <c r="E437">
        <v>1</v>
      </c>
      <c r="F437" t="s">
        <v>121</v>
      </c>
      <c r="G437">
        <v>6</v>
      </c>
      <c r="H437" s="17" t="s">
        <v>84</v>
      </c>
      <c r="I437">
        <v>4</v>
      </c>
      <c r="J437" s="37" t="str">
        <f>VLOOKUP(AB437, method!$A$1:$B$15, 2, 0)</f>
        <v>中前</v>
      </c>
      <c r="K437">
        <v>6.3</v>
      </c>
      <c r="L437" s="43">
        <v>1650</v>
      </c>
      <c r="M437">
        <v>129</v>
      </c>
      <c r="N437">
        <v>1</v>
      </c>
      <c r="O437">
        <v>10</v>
      </c>
      <c r="P437">
        <v>7</v>
      </c>
      <c r="Q437">
        <v>24</v>
      </c>
      <c r="R437" s="31" t="s">
        <v>455</v>
      </c>
      <c r="S437">
        <v>1197</v>
      </c>
      <c r="T437">
        <v>4</v>
      </c>
      <c r="U437" s="32" t="s">
        <v>446</v>
      </c>
      <c r="V437">
        <v>814</v>
      </c>
      <c r="Y437" s="12">
        <v>2</v>
      </c>
      <c r="Z437">
        <v>53</v>
      </c>
      <c r="AA437" s="19" t="s">
        <v>24</v>
      </c>
      <c r="AB437">
        <v>4</v>
      </c>
      <c r="AC437">
        <v>4</v>
      </c>
      <c r="AD437">
        <v>4</v>
      </c>
      <c r="AE437">
        <v>6</v>
      </c>
    </row>
    <row r="438" spans="1:31" hidden="1" x14ac:dyDescent="0.25">
      <c r="A438" s="17" t="s">
        <v>68</v>
      </c>
      <c r="B438" s="26" t="s">
        <v>120</v>
      </c>
      <c r="C438" s="26" t="s">
        <v>2261</v>
      </c>
      <c r="D438">
        <v>40.299999999999997</v>
      </c>
      <c r="E438">
        <v>1</v>
      </c>
      <c r="F438" t="s">
        <v>121</v>
      </c>
      <c r="G438" s="34">
        <v>5</v>
      </c>
      <c r="H438" s="17" t="s">
        <v>84</v>
      </c>
      <c r="I438">
        <v>12</v>
      </c>
      <c r="J438" s="37" t="str">
        <f>VLOOKUP(AB438, method!$A$1:$B$15, 2, 0)</f>
        <v>中前</v>
      </c>
      <c r="K438">
        <v>11</v>
      </c>
      <c r="L438" s="43">
        <v>1650</v>
      </c>
      <c r="M438">
        <v>129</v>
      </c>
      <c r="N438">
        <v>1</v>
      </c>
      <c r="O438">
        <v>26</v>
      </c>
      <c r="P438">
        <v>6</v>
      </c>
      <c r="Q438">
        <v>24</v>
      </c>
      <c r="R438" s="31" t="s">
        <v>461</v>
      </c>
      <c r="S438">
        <v>1201</v>
      </c>
      <c r="T438">
        <v>4</v>
      </c>
      <c r="U438" s="32" t="s">
        <v>435</v>
      </c>
      <c r="V438">
        <v>777</v>
      </c>
      <c r="Y438" t="s">
        <v>447</v>
      </c>
      <c r="Z438">
        <v>53</v>
      </c>
      <c r="AA438" s="19" t="s">
        <v>24</v>
      </c>
      <c r="AB438">
        <v>5</v>
      </c>
      <c r="AC438">
        <v>4</v>
      </c>
      <c r="AD438">
        <v>6</v>
      </c>
      <c r="AE438">
        <v>5</v>
      </c>
    </row>
    <row r="439" spans="1:31" hidden="1" x14ac:dyDescent="0.25">
      <c r="A439" s="17" t="s">
        <v>68</v>
      </c>
      <c r="B439" s="26" t="s">
        <v>120</v>
      </c>
      <c r="C439" s="26" t="s">
        <v>2261</v>
      </c>
      <c r="D439">
        <v>42.42</v>
      </c>
      <c r="E439">
        <v>1</v>
      </c>
      <c r="F439" t="s">
        <v>121</v>
      </c>
      <c r="G439">
        <v>6</v>
      </c>
      <c r="H439" s="17" t="s">
        <v>84</v>
      </c>
      <c r="I439">
        <v>5</v>
      </c>
      <c r="J439" s="36" t="str">
        <f>VLOOKUP(AB439, method!$A$1:$B$15, 2, 0)</f>
        <v>中後</v>
      </c>
      <c r="K439">
        <v>7.1</v>
      </c>
      <c r="L439" s="43">
        <v>1650</v>
      </c>
      <c r="M439">
        <v>129</v>
      </c>
      <c r="N439">
        <v>1</v>
      </c>
      <c r="O439">
        <v>5</v>
      </c>
      <c r="P439">
        <v>6</v>
      </c>
      <c r="Q439">
        <v>24</v>
      </c>
      <c r="R439" s="31" t="s">
        <v>450</v>
      </c>
      <c r="S439">
        <v>1203</v>
      </c>
      <c r="T439">
        <v>4</v>
      </c>
      <c r="U439" s="33" t="s">
        <v>499</v>
      </c>
      <c r="V439">
        <v>728</v>
      </c>
      <c r="Y439">
        <v>6</v>
      </c>
      <c r="Z439">
        <v>53</v>
      </c>
      <c r="AA439" s="19" t="s">
        <v>24</v>
      </c>
      <c r="AB439">
        <v>8</v>
      </c>
      <c r="AC439">
        <v>9</v>
      </c>
      <c r="AD439">
        <v>5</v>
      </c>
      <c r="AE439">
        <v>6</v>
      </c>
    </row>
    <row r="440" spans="1:31" hidden="1" x14ac:dyDescent="0.25">
      <c r="A440" s="17" t="s">
        <v>68</v>
      </c>
      <c r="B440" s="26" t="s">
        <v>120</v>
      </c>
      <c r="C440" s="26" t="s">
        <v>2261</v>
      </c>
      <c r="D440">
        <v>40.5</v>
      </c>
      <c r="E440">
        <v>1</v>
      </c>
      <c r="F440" t="s">
        <v>121</v>
      </c>
      <c r="G440" s="28">
        <v>2</v>
      </c>
      <c r="H440" s="17" t="s">
        <v>84</v>
      </c>
      <c r="I440">
        <v>1</v>
      </c>
      <c r="J440" s="35" t="str">
        <f>VLOOKUP(AB440, method!$A$1:$B$15, 2, 0)</f>
        <v>放頭</v>
      </c>
      <c r="K440">
        <v>2.8</v>
      </c>
      <c r="L440" s="43">
        <v>1650</v>
      </c>
      <c r="M440">
        <v>127</v>
      </c>
      <c r="N440">
        <v>1</v>
      </c>
      <c r="O440">
        <v>22</v>
      </c>
      <c r="P440">
        <v>5</v>
      </c>
      <c r="Q440">
        <v>24</v>
      </c>
      <c r="R440" s="30" t="s">
        <v>445</v>
      </c>
      <c r="S440">
        <v>1198</v>
      </c>
      <c r="T440">
        <v>4</v>
      </c>
      <c r="U440" s="32" t="s">
        <v>435</v>
      </c>
      <c r="V440">
        <v>687</v>
      </c>
      <c r="Y440" s="12" t="s">
        <v>591</v>
      </c>
      <c r="Z440">
        <v>51</v>
      </c>
      <c r="AA440" s="19" t="s">
        <v>24</v>
      </c>
      <c r="AB440">
        <v>3</v>
      </c>
      <c r="AC440">
        <v>3</v>
      </c>
      <c r="AD440">
        <v>2</v>
      </c>
      <c r="AE440">
        <v>2</v>
      </c>
    </row>
    <row r="441" spans="1:31" hidden="1" x14ac:dyDescent="0.25">
      <c r="A441" s="17" t="s">
        <v>68</v>
      </c>
      <c r="B441" s="26" t="s">
        <v>120</v>
      </c>
      <c r="C441" s="26" t="s">
        <v>2261</v>
      </c>
      <c r="D441">
        <v>41.26</v>
      </c>
      <c r="E441">
        <v>1</v>
      </c>
      <c r="F441" t="s">
        <v>121</v>
      </c>
      <c r="G441" s="28">
        <v>1</v>
      </c>
      <c r="H441" s="17" t="s">
        <v>84</v>
      </c>
      <c r="I441">
        <v>6</v>
      </c>
      <c r="J441" s="35" t="str">
        <f>VLOOKUP(AB441, method!$A$1:$B$15, 2, 0)</f>
        <v>放頭</v>
      </c>
      <c r="K441">
        <v>6.3</v>
      </c>
      <c r="L441" s="43">
        <v>1650</v>
      </c>
      <c r="M441">
        <v>122</v>
      </c>
      <c r="N441">
        <v>1</v>
      </c>
      <c r="O441">
        <v>8</v>
      </c>
      <c r="P441">
        <v>5</v>
      </c>
      <c r="Q441">
        <v>24</v>
      </c>
      <c r="R441" s="31" t="s">
        <v>455</v>
      </c>
      <c r="S441">
        <v>1184</v>
      </c>
      <c r="T441">
        <v>4</v>
      </c>
      <c r="U441" s="32" t="s">
        <v>435</v>
      </c>
      <c r="V441">
        <v>654</v>
      </c>
      <c r="Y441" s="12" t="s">
        <v>451</v>
      </c>
      <c r="Z441">
        <v>46</v>
      </c>
      <c r="AA441" s="19" t="s">
        <v>24</v>
      </c>
      <c r="AB441">
        <v>2</v>
      </c>
      <c r="AC441">
        <v>2</v>
      </c>
      <c r="AD441">
        <v>2</v>
      </c>
      <c r="AE441">
        <v>1</v>
      </c>
    </row>
    <row r="442" spans="1:31" hidden="1" x14ac:dyDescent="0.25">
      <c r="A442" s="17" t="s">
        <v>68</v>
      </c>
      <c r="B442" s="26" t="s">
        <v>120</v>
      </c>
      <c r="C442" s="26" t="s">
        <v>2261</v>
      </c>
      <c r="D442">
        <v>40.909999999999997</v>
      </c>
      <c r="E442">
        <v>1</v>
      </c>
      <c r="F442" t="s">
        <v>121</v>
      </c>
      <c r="G442" s="28">
        <v>3</v>
      </c>
      <c r="H442" s="17" t="s">
        <v>84</v>
      </c>
      <c r="I442">
        <v>2</v>
      </c>
      <c r="J442" s="37" t="str">
        <f>VLOOKUP(AB442, method!$A$1:$B$15, 2, 0)</f>
        <v>中前</v>
      </c>
      <c r="K442">
        <v>3.6</v>
      </c>
      <c r="L442" s="43">
        <v>1650</v>
      </c>
      <c r="M442">
        <v>121</v>
      </c>
      <c r="N442">
        <v>1</v>
      </c>
      <c r="O442">
        <v>10</v>
      </c>
      <c r="P442">
        <v>4</v>
      </c>
      <c r="Q442">
        <v>24</v>
      </c>
      <c r="R442" s="31" t="s">
        <v>455</v>
      </c>
      <c r="S442">
        <v>1207</v>
      </c>
      <c r="T442">
        <v>4</v>
      </c>
      <c r="U442" s="32" t="s">
        <v>435</v>
      </c>
      <c r="V442">
        <v>573</v>
      </c>
      <c r="Y442" s="12" t="s">
        <v>456</v>
      </c>
      <c r="Z442">
        <v>46</v>
      </c>
      <c r="AA442" s="19" t="s">
        <v>24</v>
      </c>
      <c r="AB442">
        <v>6</v>
      </c>
      <c r="AC442">
        <v>6</v>
      </c>
      <c r="AD442">
        <v>7</v>
      </c>
      <c r="AE442">
        <v>3</v>
      </c>
    </row>
    <row r="443" spans="1:31" hidden="1" x14ac:dyDescent="0.25">
      <c r="A443" s="17" t="s">
        <v>68</v>
      </c>
      <c r="B443" s="26" t="s">
        <v>120</v>
      </c>
      <c r="C443" s="26" t="s">
        <v>2261</v>
      </c>
      <c r="D443">
        <v>41.32</v>
      </c>
      <c r="E443">
        <v>1</v>
      </c>
      <c r="F443" t="s">
        <v>121</v>
      </c>
      <c r="G443" s="34">
        <v>4</v>
      </c>
      <c r="H443" s="17" t="s">
        <v>84</v>
      </c>
      <c r="I443">
        <v>12</v>
      </c>
      <c r="J443" s="37" t="str">
        <f>VLOOKUP(AB443, method!$A$1:$B$15, 2, 0)</f>
        <v>中前</v>
      </c>
      <c r="K443">
        <v>5.9</v>
      </c>
      <c r="L443" s="43">
        <v>1650</v>
      </c>
      <c r="M443">
        <v>121</v>
      </c>
      <c r="N443">
        <v>1</v>
      </c>
      <c r="O443">
        <v>27</v>
      </c>
      <c r="P443">
        <v>3</v>
      </c>
      <c r="Q443">
        <v>24</v>
      </c>
      <c r="R443" s="31" t="s">
        <v>450</v>
      </c>
      <c r="S443">
        <v>1209</v>
      </c>
      <c r="T443">
        <v>4</v>
      </c>
      <c r="U443" s="32" t="s">
        <v>435</v>
      </c>
      <c r="V443">
        <v>532</v>
      </c>
      <c r="Y443" s="12" t="s">
        <v>480</v>
      </c>
      <c r="Z443">
        <v>46</v>
      </c>
      <c r="AA443" s="19" t="s">
        <v>24</v>
      </c>
      <c r="AB443">
        <v>7</v>
      </c>
      <c r="AC443">
        <v>5</v>
      </c>
      <c r="AD443">
        <v>5</v>
      </c>
      <c r="AE443">
        <v>4</v>
      </c>
    </row>
    <row r="444" spans="1:31" hidden="1" x14ac:dyDescent="0.25">
      <c r="A444" s="17" t="s">
        <v>68</v>
      </c>
      <c r="B444" s="26" t="s">
        <v>120</v>
      </c>
      <c r="C444" s="26" t="s">
        <v>2261</v>
      </c>
      <c r="D444">
        <v>41.21</v>
      </c>
      <c r="E444">
        <v>1</v>
      </c>
      <c r="F444" t="s">
        <v>121</v>
      </c>
      <c r="G444">
        <v>6</v>
      </c>
      <c r="H444" s="23" t="s">
        <v>487</v>
      </c>
      <c r="I444">
        <v>9</v>
      </c>
      <c r="J444" s="37" t="str">
        <f>VLOOKUP(AB444, method!$A$1:$B$15, 2, 0)</f>
        <v>中前</v>
      </c>
      <c r="K444">
        <v>9.1</v>
      </c>
      <c r="L444" s="43">
        <v>1650</v>
      </c>
      <c r="M444">
        <v>118</v>
      </c>
      <c r="N444">
        <v>1</v>
      </c>
      <c r="O444">
        <v>13</v>
      </c>
      <c r="P444">
        <v>3</v>
      </c>
      <c r="Q444">
        <v>24</v>
      </c>
      <c r="R444" s="31" t="s">
        <v>461</v>
      </c>
      <c r="S444">
        <v>1219</v>
      </c>
      <c r="T444">
        <v>4</v>
      </c>
      <c r="U444" s="32" t="s">
        <v>435</v>
      </c>
      <c r="V444">
        <v>500</v>
      </c>
      <c r="Y444">
        <v>3</v>
      </c>
      <c r="Z444">
        <v>47</v>
      </c>
      <c r="AA444" s="19" t="s">
        <v>24</v>
      </c>
      <c r="AB444">
        <v>5</v>
      </c>
      <c r="AC444">
        <v>2</v>
      </c>
      <c r="AD444">
        <v>1</v>
      </c>
      <c r="AE444">
        <v>6</v>
      </c>
    </row>
    <row r="445" spans="1:31" hidden="1" x14ac:dyDescent="0.25">
      <c r="A445" s="17" t="s">
        <v>68</v>
      </c>
      <c r="B445" s="26" t="s">
        <v>120</v>
      </c>
      <c r="C445" s="26" t="s">
        <v>2261</v>
      </c>
      <c r="D445">
        <v>42.15</v>
      </c>
      <c r="E445">
        <v>1</v>
      </c>
      <c r="F445" t="s">
        <v>121</v>
      </c>
      <c r="G445" s="28">
        <v>3</v>
      </c>
      <c r="H445" s="23" t="s">
        <v>487</v>
      </c>
      <c r="I445">
        <v>8</v>
      </c>
      <c r="J445" s="35" t="str">
        <f>VLOOKUP(AB445, method!$A$1:$B$15, 2, 0)</f>
        <v>放頭</v>
      </c>
      <c r="K445">
        <v>9</v>
      </c>
      <c r="L445" s="43">
        <v>1650</v>
      </c>
      <c r="M445">
        <v>117</v>
      </c>
      <c r="N445">
        <v>1</v>
      </c>
      <c r="O445">
        <v>28</v>
      </c>
      <c r="P445">
        <v>2</v>
      </c>
      <c r="Q445">
        <v>24</v>
      </c>
      <c r="R445" s="31" t="s">
        <v>450</v>
      </c>
      <c r="S445">
        <v>1213</v>
      </c>
      <c r="T445">
        <v>4</v>
      </c>
      <c r="U445" s="32" t="s">
        <v>435</v>
      </c>
      <c r="V445">
        <v>459</v>
      </c>
      <c r="Y445" s="12">
        <v>1</v>
      </c>
      <c r="Z445">
        <v>47</v>
      </c>
      <c r="AA445" s="19" t="s">
        <v>24</v>
      </c>
      <c r="AB445">
        <v>2</v>
      </c>
      <c r="AC445">
        <v>2</v>
      </c>
      <c r="AD445">
        <v>1</v>
      </c>
      <c r="AE445">
        <v>3</v>
      </c>
    </row>
    <row r="446" spans="1:31" hidden="1" x14ac:dyDescent="0.25">
      <c r="A446" s="17" t="s">
        <v>68</v>
      </c>
      <c r="B446" s="26" t="s">
        <v>120</v>
      </c>
      <c r="C446" s="26" t="s">
        <v>2261</v>
      </c>
      <c r="D446">
        <v>41.42</v>
      </c>
      <c r="E446">
        <v>1</v>
      </c>
      <c r="F446" t="s">
        <v>121</v>
      </c>
      <c r="G446" s="28">
        <v>3</v>
      </c>
      <c r="H446" s="20" t="s">
        <v>19</v>
      </c>
      <c r="I446">
        <v>10</v>
      </c>
      <c r="J446" s="37" t="str">
        <f>VLOOKUP(AB446, method!$A$1:$B$15, 2, 0)</f>
        <v>中前</v>
      </c>
      <c r="K446">
        <v>3.1</v>
      </c>
      <c r="L446" s="43">
        <v>1650</v>
      </c>
      <c r="M446">
        <v>123</v>
      </c>
      <c r="N446">
        <v>1</v>
      </c>
      <c r="O446">
        <v>15</v>
      </c>
      <c r="P446">
        <v>2</v>
      </c>
      <c r="Q446">
        <v>24</v>
      </c>
      <c r="R446" s="31" t="s">
        <v>461</v>
      </c>
      <c r="S446">
        <v>1219</v>
      </c>
      <c r="T446">
        <v>4</v>
      </c>
      <c r="U446" s="32" t="s">
        <v>435</v>
      </c>
      <c r="V446">
        <v>419</v>
      </c>
      <c r="Y446" s="12" t="s">
        <v>456</v>
      </c>
      <c r="Z446">
        <v>47</v>
      </c>
      <c r="AA446" s="19" t="s">
        <v>24</v>
      </c>
      <c r="AB446">
        <v>7</v>
      </c>
      <c r="AC446">
        <v>7</v>
      </c>
      <c r="AD446">
        <v>6</v>
      </c>
      <c r="AE446">
        <v>3</v>
      </c>
    </row>
    <row r="447" spans="1:31" hidden="1" x14ac:dyDescent="0.25">
      <c r="A447" s="17" t="s">
        <v>68</v>
      </c>
      <c r="B447" s="26" t="s">
        <v>120</v>
      </c>
      <c r="C447" s="26" t="s">
        <v>2261</v>
      </c>
      <c r="D447">
        <v>41.56</v>
      </c>
      <c r="E447">
        <v>1</v>
      </c>
      <c r="F447" t="s">
        <v>121</v>
      </c>
      <c r="G447" s="28">
        <v>3</v>
      </c>
      <c r="H447" s="18" t="s">
        <v>116</v>
      </c>
      <c r="I447">
        <v>10</v>
      </c>
      <c r="J447" s="35" t="str">
        <f>VLOOKUP(AB447, method!$A$1:$B$15, 2, 0)</f>
        <v>放頭</v>
      </c>
      <c r="K447">
        <v>8.6999999999999993</v>
      </c>
      <c r="L447" s="43">
        <v>1650</v>
      </c>
      <c r="M447">
        <v>123</v>
      </c>
      <c r="N447">
        <v>1</v>
      </c>
      <c r="O447">
        <v>31</v>
      </c>
      <c r="P447">
        <v>1</v>
      </c>
      <c r="Q447">
        <v>24</v>
      </c>
      <c r="R447" s="31" t="s">
        <v>450</v>
      </c>
      <c r="S447">
        <v>1217</v>
      </c>
      <c r="T447">
        <v>4</v>
      </c>
      <c r="U447" s="32" t="s">
        <v>435</v>
      </c>
      <c r="V447">
        <v>383</v>
      </c>
      <c r="Y447" s="12" t="s">
        <v>464</v>
      </c>
      <c r="Z447">
        <v>47</v>
      </c>
      <c r="AA447" s="19" t="s">
        <v>24</v>
      </c>
      <c r="AB447">
        <v>3</v>
      </c>
      <c r="AC447">
        <v>2</v>
      </c>
      <c r="AD447">
        <v>2</v>
      </c>
      <c r="AE447">
        <v>3</v>
      </c>
    </row>
    <row r="448" spans="1:31" hidden="1" x14ac:dyDescent="0.25">
      <c r="A448" s="17" t="s">
        <v>68</v>
      </c>
      <c r="B448" s="26" t="s">
        <v>120</v>
      </c>
      <c r="C448" s="26" t="s">
        <v>2261</v>
      </c>
      <c r="D448">
        <v>40.72</v>
      </c>
      <c r="E448">
        <v>1</v>
      </c>
      <c r="F448" t="s">
        <v>121</v>
      </c>
      <c r="G448" s="28">
        <v>3</v>
      </c>
      <c r="H448" s="21" t="s">
        <v>392</v>
      </c>
      <c r="I448">
        <v>3</v>
      </c>
      <c r="J448" s="35" t="str">
        <f>VLOOKUP(AB448, method!$A$1:$B$15, 2, 0)</f>
        <v>放頭</v>
      </c>
      <c r="K448">
        <v>5.8</v>
      </c>
      <c r="L448" s="43">
        <v>1650</v>
      </c>
      <c r="M448">
        <v>119</v>
      </c>
      <c r="N448">
        <v>1</v>
      </c>
      <c r="O448">
        <v>17</v>
      </c>
      <c r="P448">
        <v>1</v>
      </c>
      <c r="Q448">
        <v>24</v>
      </c>
      <c r="R448" s="31" t="s">
        <v>461</v>
      </c>
      <c r="S448">
        <v>1209</v>
      </c>
      <c r="T448">
        <v>4</v>
      </c>
      <c r="U448" s="32" t="s">
        <v>435</v>
      </c>
      <c r="V448">
        <v>347</v>
      </c>
      <c r="Y448" s="12" t="s">
        <v>480</v>
      </c>
      <c r="Z448">
        <v>46</v>
      </c>
      <c r="AA448" s="19" t="s">
        <v>24</v>
      </c>
      <c r="AB448">
        <v>3</v>
      </c>
      <c r="AC448">
        <v>3</v>
      </c>
      <c r="AD448">
        <v>3</v>
      </c>
      <c r="AE448">
        <v>3</v>
      </c>
    </row>
    <row r="449" spans="1:32" hidden="1" x14ac:dyDescent="0.25">
      <c r="A449" s="17" t="s">
        <v>68</v>
      </c>
      <c r="B449" s="26" t="s">
        <v>120</v>
      </c>
      <c r="C449" s="26" t="s">
        <v>2261</v>
      </c>
      <c r="D449">
        <v>40.71</v>
      </c>
      <c r="E449">
        <v>1</v>
      </c>
      <c r="F449" t="s">
        <v>121</v>
      </c>
      <c r="G449" s="28">
        <v>1</v>
      </c>
      <c r="H449" s="21" t="s">
        <v>392</v>
      </c>
      <c r="I449">
        <v>10</v>
      </c>
      <c r="J449" s="36" t="str">
        <f>VLOOKUP(AB449, method!$A$1:$B$15, 2, 0)</f>
        <v>中後</v>
      </c>
      <c r="K449">
        <v>48</v>
      </c>
      <c r="L449" s="43">
        <v>1650</v>
      </c>
      <c r="M449">
        <v>117</v>
      </c>
      <c r="N449">
        <v>1</v>
      </c>
      <c r="O449">
        <v>29</v>
      </c>
      <c r="P449">
        <v>12</v>
      </c>
      <c r="Q449">
        <v>23</v>
      </c>
      <c r="R449" s="30" t="s">
        <v>445</v>
      </c>
      <c r="S449">
        <v>1222</v>
      </c>
      <c r="T449">
        <v>4</v>
      </c>
      <c r="U449" s="32" t="s">
        <v>435</v>
      </c>
      <c r="V449">
        <v>292</v>
      </c>
      <c r="Y449" s="12">
        <v>1</v>
      </c>
      <c r="Z449">
        <v>41</v>
      </c>
      <c r="AA449" s="19" t="s">
        <v>24</v>
      </c>
      <c r="AB449">
        <v>8</v>
      </c>
      <c r="AC449">
        <v>8</v>
      </c>
      <c r="AD449">
        <v>6</v>
      </c>
      <c r="AE449">
        <v>1</v>
      </c>
    </row>
    <row r="450" spans="1:32" hidden="1" x14ac:dyDescent="0.25">
      <c r="A450" s="17" t="s">
        <v>68</v>
      </c>
      <c r="B450" s="26" t="s">
        <v>120</v>
      </c>
      <c r="C450" s="26" t="s">
        <v>2261</v>
      </c>
      <c r="D450">
        <v>23.63</v>
      </c>
      <c r="E450">
        <v>1</v>
      </c>
      <c r="F450" t="s">
        <v>121</v>
      </c>
      <c r="G450">
        <v>11</v>
      </c>
      <c r="H450" s="23" t="s">
        <v>487</v>
      </c>
      <c r="I450">
        <v>5</v>
      </c>
      <c r="J450" s="37" t="str">
        <f>VLOOKUP(AB450, method!$A$1:$B$15, 2, 0)</f>
        <v>中前</v>
      </c>
      <c r="K450">
        <v>87</v>
      </c>
      <c r="L450">
        <v>1400</v>
      </c>
      <c r="M450">
        <v>114</v>
      </c>
      <c r="N450">
        <v>1</v>
      </c>
      <c r="O450">
        <v>17</v>
      </c>
      <c r="P450">
        <v>12</v>
      </c>
      <c r="Q450">
        <v>23</v>
      </c>
      <c r="R450" t="s">
        <v>518</v>
      </c>
      <c r="S450">
        <v>1225</v>
      </c>
      <c r="T450">
        <v>4</v>
      </c>
      <c r="U450" s="32" t="s">
        <v>435</v>
      </c>
      <c r="V450">
        <v>256</v>
      </c>
      <c r="Y450" t="s">
        <v>613</v>
      </c>
      <c r="Z450">
        <v>44</v>
      </c>
      <c r="AA450" s="19" t="s">
        <v>24</v>
      </c>
      <c r="AB450">
        <v>7</v>
      </c>
      <c r="AC450">
        <v>5</v>
      </c>
      <c r="AD450">
        <v>9</v>
      </c>
      <c r="AE450">
        <v>11</v>
      </c>
    </row>
    <row r="451" spans="1:32" hidden="1" x14ac:dyDescent="0.25">
      <c r="A451" s="17" t="s">
        <v>68</v>
      </c>
      <c r="B451" s="26" t="s">
        <v>120</v>
      </c>
      <c r="C451" s="26" t="s">
        <v>2261</v>
      </c>
      <c r="D451">
        <v>22.46</v>
      </c>
      <c r="E451">
        <v>1</v>
      </c>
      <c r="F451" t="s">
        <v>121</v>
      </c>
      <c r="G451">
        <v>8</v>
      </c>
      <c r="H451" s="21" t="s">
        <v>392</v>
      </c>
      <c r="I451">
        <v>11</v>
      </c>
      <c r="J451" s="38" t="str">
        <f>VLOOKUP(AB451, method!$A$1:$B$15, 2, 0)</f>
        <v>留後</v>
      </c>
      <c r="K451">
        <v>71</v>
      </c>
      <c r="L451">
        <v>1400</v>
      </c>
      <c r="M451">
        <v>118</v>
      </c>
      <c r="N451">
        <v>1</v>
      </c>
      <c r="O451">
        <v>19</v>
      </c>
      <c r="P451">
        <v>11</v>
      </c>
      <c r="Q451">
        <v>23</v>
      </c>
      <c r="R451" t="s">
        <v>506</v>
      </c>
      <c r="S451">
        <v>1221</v>
      </c>
      <c r="T451">
        <v>4</v>
      </c>
      <c r="U451" s="32" t="s">
        <v>446</v>
      </c>
      <c r="V451">
        <v>180</v>
      </c>
      <c r="Y451" t="s">
        <v>488</v>
      </c>
      <c r="Z451">
        <v>46</v>
      </c>
      <c r="AA451" s="19" t="s">
        <v>24</v>
      </c>
      <c r="AB451">
        <v>11</v>
      </c>
      <c r="AC451">
        <v>11</v>
      </c>
      <c r="AD451">
        <v>10</v>
      </c>
      <c r="AE451">
        <v>8</v>
      </c>
    </row>
    <row r="452" spans="1:32" hidden="1" x14ac:dyDescent="0.25">
      <c r="A452" s="17" t="s">
        <v>68</v>
      </c>
      <c r="B452" s="26" t="s">
        <v>120</v>
      </c>
      <c r="C452" s="26" t="s">
        <v>2261</v>
      </c>
      <c r="D452">
        <v>42.33</v>
      </c>
      <c r="E452">
        <v>1</v>
      </c>
      <c r="F452" t="s">
        <v>121</v>
      </c>
      <c r="G452">
        <v>8</v>
      </c>
      <c r="H452" s="23" t="s">
        <v>487</v>
      </c>
      <c r="I452">
        <v>3</v>
      </c>
      <c r="J452" s="35" t="str">
        <f>VLOOKUP(AB452, method!$A$1:$B$15, 2, 0)</f>
        <v>放頭</v>
      </c>
      <c r="K452">
        <v>24</v>
      </c>
      <c r="L452" s="43">
        <v>1650</v>
      </c>
      <c r="M452">
        <v>118</v>
      </c>
      <c r="N452">
        <v>1</v>
      </c>
      <c r="O452">
        <v>1</v>
      </c>
      <c r="P452">
        <v>11</v>
      </c>
      <c r="Q452">
        <v>23</v>
      </c>
      <c r="R452" s="42" t="s">
        <v>445</v>
      </c>
      <c r="S452">
        <v>1218</v>
      </c>
      <c r="T452">
        <v>4</v>
      </c>
      <c r="U452" s="32" t="s">
        <v>435</v>
      </c>
      <c r="V452">
        <v>133</v>
      </c>
      <c r="Y452">
        <v>7</v>
      </c>
      <c r="Z452">
        <v>49</v>
      </c>
      <c r="AA452" s="19" t="s">
        <v>24</v>
      </c>
      <c r="AB452">
        <v>2</v>
      </c>
      <c r="AC452">
        <v>2</v>
      </c>
      <c r="AD452">
        <v>1</v>
      </c>
      <c r="AE452">
        <v>8</v>
      </c>
    </row>
    <row r="453" spans="1:32" hidden="1" x14ac:dyDescent="0.25">
      <c r="A453" s="17" t="s">
        <v>68</v>
      </c>
      <c r="B453" s="26" t="s">
        <v>120</v>
      </c>
      <c r="C453" s="26" t="s">
        <v>2261</v>
      </c>
      <c r="D453">
        <v>10.66</v>
      </c>
      <c r="E453">
        <v>1</v>
      </c>
      <c r="F453" t="s">
        <v>121</v>
      </c>
      <c r="G453">
        <v>10</v>
      </c>
      <c r="H453" s="26" t="s">
        <v>693</v>
      </c>
      <c r="I453">
        <v>11</v>
      </c>
      <c r="J453" s="38" t="str">
        <f>VLOOKUP(AB453, method!$A$1:$B$15, 2, 0)</f>
        <v>留後</v>
      </c>
      <c r="K453">
        <v>61</v>
      </c>
      <c r="L453">
        <v>1200</v>
      </c>
      <c r="M453">
        <v>127</v>
      </c>
      <c r="N453">
        <v>1</v>
      </c>
      <c r="O453">
        <v>24</v>
      </c>
      <c r="P453">
        <v>9</v>
      </c>
      <c r="Q453">
        <v>23</v>
      </c>
      <c r="R453" t="s">
        <v>429</v>
      </c>
      <c r="S453">
        <v>1199</v>
      </c>
      <c r="T453">
        <v>4</v>
      </c>
      <c r="U453" s="32" t="s">
        <v>435</v>
      </c>
      <c r="V453">
        <v>41</v>
      </c>
      <c r="Y453" t="s">
        <v>488</v>
      </c>
      <c r="Z453">
        <v>51</v>
      </c>
      <c r="AA453" s="19" t="s">
        <v>24</v>
      </c>
      <c r="AB453">
        <v>12</v>
      </c>
      <c r="AC453">
        <v>12</v>
      </c>
      <c r="AD453">
        <v>10</v>
      </c>
    </row>
    <row r="454" spans="1:32" hidden="1" x14ac:dyDescent="0.25">
      <c r="A454" s="17" t="s">
        <v>68</v>
      </c>
      <c r="B454" s="27" t="s">
        <v>2262</v>
      </c>
      <c r="C454" s="27" t="s">
        <v>2263</v>
      </c>
      <c r="D454">
        <v>40.32</v>
      </c>
      <c r="G454" s="34">
        <v>5</v>
      </c>
      <c r="H454" s="25" t="s">
        <v>150</v>
      </c>
      <c r="I454">
        <v>9</v>
      </c>
      <c r="J454" s="35" t="str">
        <f>VLOOKUP(AB454, method!$A$1:$B$15, 2, 0)</f>
        <v>放頭</v>
      </c>
      <c r="K454">
        <v>8.3000000000000007</v>
      </c>
      <c r="L454" s="43">
        <v>1650</v>
      </c>
      <c r="M454">
        <v>129</v>
      </c>
      <c r="N454">
        <v>1</v>
      </c>
      <c r="O454">
        <v>21</v>
      </c>
      <c r="P454">
        <v>9</v>
      </c>
      <c r="Q454">
        <v>25</v>
      </c>
      <c r="R454" t="s">
        <v>467</v>
      </c>
      <c r="S454">
        <v>1037</v>
      </c>
      <c r="T454">
        <v>4</v>
      </c>
      <c r="U454" s="33" t="s">
        <v>483</v>
      </c>
      <c r="V454">
        <v>40</v>
      </c>
      <c r="Y454" t="s">
        <v>488</v>
      </c>
      <c r="Z454">
        <v>53</v>
      </c>
      <c r="AA454" s="22" t="s">
        <v>171</v>
      </c>
      <c r="AB454">
        <v>2</v>
      </c>
      <c r="AC454">
        <v>2</v>
      </c>
      <c r="AD454">
        <v>2</v>
      </c>
      <c r="AE454">
        <v>5</v>
      </c>
    </row>
    <row r="455" spans="1:32" x14ac:dyDescent="0.25">
      <c r="A455" s="17" t="s">
        <v>68</v>
      </c>
      <c r="B455" s="27" t="s">
        <v>2262</v>
      </c>
      <c r="C455" s="27" t="s">
        <v>2263</v>
      </c>
      <c r="D455">
        <v>39.770000000000003</v>
      </c>
      <c r="G455">
        <v>7</v>
      </c>
      <c r="H455" s="25" t="s">
        <v>150</v>
      </c>
      <c r="I455">
        <v>10</v>
      </c>
      <c r="J455" s="38" t="str">
        <f>VLOOKUP(AB455, method!$A$1:$B$15, 2, 0)</f>
        <v>留後</v>
      </c>
      <c r="K455">
        <v>15</v>
      </c>
      <c r="L455" s="43">
        <v>1650</v>
      </c>
      <c r="M455">
        <v>132</v>
      </c>
      <c r="N455">
        <v>1</v>
      </c>
      <c r="O455">
        <v>9</v>
      </c>
      <c r="P455">
        <v>7</v>
      </c>
      <c r="Q455">
        <v>25</v>
      </c>
      <c r="R455" s="31" t="s">
        <v>450</v>
      </c>
      <c r="S455">
        <v>1041</v>
      </c>
      <c r="T455">
        <v>4</v>
      </c>
      <c r="U455" s="32" t="s">
        <v>446</v>
      </c>
      <c r="V455">
        <v>823</v>
      </c>
      <c r="Y455" t="s">
        <v>541</v>
      </c>
      <c r="Z455">
        <v>57</v>
      </c>
      <c r="AA455" s="22" t="s">
        <v>171</v>
      </c>
      <c r="AB455">
        <v>11</v>
      </c>
      <c r="AC455">
        <v>11</v>
      </c>
      <c r="AD455">
        <v>10</v>
      </c>
      <c r="AE455">
        <v>7</v>
      </c>
    </row>
    <row r="456" spans="1:32" x14ac:dyDescent="0.25">
      <c r="A456" s="17" t="s">
        <v>68</v>
      </c>
      <c r="B456" s="27" t="s">
        <v>2262</v>
      </c>
      <c r="C456" s="27" t="s">
        <v>2263</v>
      </c>
      <c r="D456">
        <v>41.11</v>
      </c>
      <c r="G456">
        <v>10</v>
      </c>
      <c r="H456" s="20" t="s">
        <v>19</v>
      </c>
      <c r="I456">
        <v>5</v>
      </c>
      <c r="J456" s="37" t="str">
        <f>VLOOKUP(AB456, method!$A$1:$B$15, 2, 0)</f>
        <v>中前</v>
      </c>
      <c r="K456">
        <v>3</v>
      </c>
      <c r="L456" s="43">
        <v>1650</v>
      </c>
      <c r="M456">
        <v>135</v>
      </c>
      <c r="N456">
        <v>1</v>
      </c>
      <c r="O456">
        <v>11</v>
      </c>
      <c r="P456">
        <v>6</v>
      </c>
      <c r="Q456">
        <v>25</v>
      </c>
      <c r="R456" s="31" t="s">
        <v>455</v>
      </c>
      <c r="S456">
        <v>1050</v>
      </c>
      <c r="T456">
        <v>4</v>
      </c>
      <c r="U456" s="32" t="s">
        <v>446</v>
      </c>
      <c r="V456">
        <v>751</v>
      </c>
      <c r="Y456" t="s">
        <v>563</v>
      </c>
      <c r="Z456">
        <v>59</v>
      </c>
      <c r="AA456" s="22" t="s">
        <v>171</v>
      </c>
      <c r="AB456">
        <v>4</v>
      </c>
      <c r="AC456">
        <v>4</v>
      </c>
      <c r="AD456">
        <v>3</v>
      </c>
      <c r="AE456">
        <v>10</v>
      </c>
    </row>
    <row r="457" spans="1:32" hidden="1" x14ac:dyDescent="0.25">
      <c r="A457" s="17" t="s">
        <v>68</v>
      </c>
      <c r="B457" s="27" t="s">
        <v>2262</v>
      </c>
      <c r="C457" s="27" t="s">
        <v>2263</v>
      </c>
      <c r="D457">
        <v>51.53</v>
      </c>
      <c r="G457" s="28">
        <v>3</v>
      </c>
      <c r="H457" s="17" t="s">
        <v>84</v>
      </c>
      <c r="I457">
        <v>8</v>
      </c>
      <c r="J457" s="35" t="str">
        <f>VLOOKUP(AB457, method!$A$1:$B$15, 2, 0)</f>
        <v>放頭</v>
      </c>
      <c r="K457">
        <v>5.4</v>
      </c>
      <c r="L457">
        <v>1800</v>
      </c>
      <c r="M457">
        <v>135</v>
      </c>
      <c r="N457">
        <v>1</v>
      </c>
      <c r="O457">
        <v>12</v>
      </c>
      <c r="P457">
        <v>2</v>
      </c>
      <c r="Q457">
        <v>25</v>
      </c>
      <c r="R457" t="s">
        <v>467</v>
      </c>
      <c r="S457">
        <v>1043</v>
      </c>
      <c r="T457">
        <v>4</v>
      </c>
      <c r="U457" s="33" t="s">
        <v>483</v>
      </c>
      <c r="V457">
        <v>421</v>
      </c>
      <c r="Y457" t="s">
        <v>459</v>
      </c>
      <c r="Z457">
        <v>60</v>
      </c>
      <c r="AA457" s="22" t="s">
        <v>171</v>
      </c>
      <c r="AB457">
        <v>3</v>
      </c>
      <c r="AC457">
        <v>3</v>
      </c>
      <c r="AD457">
        <v>2</v>
      </c>
      <c r="AE457">
        <v>1</v>
      </c>
      <c r="AF457">
        <v>3</v>
      </c>
    </row>
    <row r="458" spans="1:32" x14ac:dyDescent="0.25">
      <c r="A458" s="17" t="s">
        <v>68</v>
      </c>
      <c r="B458" s="27" t="s">
        <v>2262</v>
      </c>
      <c r="C458" s="27" t="s">
        <v>2263</v>
      </c>
      <c r="D458">
        <v>40.869999999999997</v>
      </c>
      <c r="G458">
        <v>10</v>
      </c>
      <c r="H458" s="20" t="s">
        <v>58</v>
      </c>
      <c r="I458">
        <v>9</v>
      </c>
      <c r="J458" s="37" t="str">
        <f>VLOOKUP(AB458, method!$A$1:$B$15, 2, 0)</f>
        <v>中前</v>
      </c>
      <c r="K458">
        <v>20</v>
      </c>
      <c r="L458" s="43">
        <v>1650</v>
      </c>
      <c r="M458">
        <v>118</v>
      </c>
      <c r="N458">
        <v>1</v>
      </c>
      <c r="O458">
        <v>5</v>
      </c>
      <c r="P458">
        <v>2</v>
      </c>
      <c r="Q458">
        <v>25</v>
      </c>
      <c r="R458" s="31" t="s">
        <v>450</v>
      </c>
      <c r="S458">
        <v>1044</v>
      </c>
      <c r="T458">
        <v>3</v>
      </c>
      <c r="U458" s="32" t="s">
        <v>435</v>
      </c>
      <c r="V458">
        <v>405</v>
      </c>
      <c r="Y458" t="s">
        <v>488</v>
      </c>
      <c r="Z458">
        <v>62</v>
      </c>
      <c r="AA458" s="22" t="s">
        <v>171</v>
      </c>
      <c r="AB458">
        <v>7</v>
      </c>
      <c r="AC458">
        <v>7</v>
      </c>
      <c r="AD458">
        <v>8</v>
      </c>
      <c r="AE458">
        <v>10</v>
      </c>
    </row>
    <row r="459" spans="1:32" x14ac:dyDescent="0.25">
      <c r="A459" s="17" t="s">
        <v>68</v>
      </c>
      <c r="B459" s="27" t="s">
        <v>2262</v>
      </c>
      <c r="C459" s="27" t="s">
        <v>2263</v>
      </c>
      <c r="D459">
        <v>39.78</v>
      </c>
      <c r="G459">
        <v>6</v>
      </c>
      <c r="H459" s="20" t="s">
        <v>58</v>
      </c>
      <c r="I459">
        <v>5</v>
      </c>
      <c r="J459" s="37" t="str">
        <f>VLOOKUP(AB459, method!$A$1:$B$15, 2, 0)</f>
        <v>中前</v>
      </c>
      <c r="K459">
        <v>8.5</v>
      </c>
      <c r="L459" s="43">
        <v>1650</v>
      </c>
      <c r="M459">
        <v>119</v>
      </c>
      <c r="N459">
        <v>1</v>
      </c>
      <c r="O459">
        <v>15</v>
      </c>
      <c r="P459">
        <v>1</v>
      </c>
      <c r="Q459">
        <v>25</v>
      </c>
      <c r="R459" s="31" t="s">
        <v>455</v>
      </c>
      <c r="S459">
        <v>1050</v>
      </c>
      <c r="T459">
        <v>3</v>
      </c>
      <c r="U459" s="32" t="s">
        <v>435</v>
      </c>
      <c r="V459">
        <v>354</v>
      </c>
      <c r="Y459" s="12" t="s">
        <v>451</v>
      </c>
      <c r="Z459">
        <v>63</v>
      </c>
      <c r="AA459" s="22" t="s">
        <v>171</v>
      </c>
      <c r="AB459">
        <v>6</v>
      </c>
      <c r="AC459">
        <v>5</v>
      </c>
      <c r="AD459">
        <v>6</v>
      </c>
      <c r="AE459">
        <v>6</v>
      </c>
    </row>
    <row r="460" spans="1:32" hidden="1" x14ac:dyDescent="0.25">
      <c r="A460" s="17" t="s">
        <v>68</v>
      </c>
      <c r="B460" s="27" t="s">
        <v>2262</v>
      </c>
      <c r="C460" s="27" t="s">
        <v>2263</v>
      </c>
      <c r="D460">
        <v>40.06</v>
      </c>
      <c r="G460">
        <v>9</v>
      </c>
      <c r="H460" s="25" t="s">
        <v>150</v>
      </c>
      <c r="I460">
        <v>7</v>
      </c>
      <c r="J460" s="36" t="str">
        <f>VLOOKUP(AB460, method!$A$1:$B$15, 2, 0)</f>
        <v>中後</v>
      </c>
      <c r="K460">
        <v>7.4</v>
      </c>
      <c r="L460" s="43">
        <v>1650</v>
      </c>
      <c r="M460">
        <v>125</v>
      </c>
      <c r="N460">
        <v>1</v>
      </c>
      <c r="O460">
        <v>26</v>
      </c>
      <c r="P460">
        <v>12</v>
      </c>
      <c r="Q460">
        <v>24</v>
      </c>
      <c r="R460" s="42" t="s">
        <v>445</v>
      </c>
      <c r="S460">
        <v>1048</v>
      </c>
      <c r="T460">
        <v>3</v>
      </c>
      <c r="U460" s="32" t="s">
        <v>435</v>
      </c>
      <c r="V460">
        <v>296</v>
      </c>
      <c r="Y460">
        <v>4</v>
      </c>
      <c r="Z460">
        <v>65</v>
      </c>
      <c r="AA460" s="22" t="s">
        <v>171</v>
      </c>
      <c r="AB460">
        <v>9</v>
      </c>
      <c r="AC460">
        <v>9</v>
      </c>
      <c r="AD460">
        <v>7</v>
      </c>
      <c r="AE460">
        <v>9</v>
      </c>
    </row>
    <row r="461" spans="1:32" hidden="1" x14ac:dyDescent="0.25">
      <c r="A461" s="17" t="s">
        <v>68</v>
      </c>
      <c r="B461" s="27" t="s">
        <v>2262</v>
      </c>
      <c r="C461" s="27" t="s">
        <v>2263</v>
      </c>
      <c r="D461">
        <v>40.950000000000003</v>
      </c>
      <c r="G461">
        <v>8</v>
      </c>
      <c r="H461" s="25" t="s">
        <v>150</v>
      </c>
      <c r="I461">
        <v>9</v>
      </c>
      <c r="J461" s="36" t="str">
        <f>VLOOKUP(AB461, method!$A$1:$B$15, 2, 0)</f>
        <v>中後</v>
      </c>
      <c r="K461">
        <v>5.8</v>
      </c>
      <c r="L461" s="43">
        <v>1650</v>
      </c>
      <c r="M461">
        <v>122</v>
      </c>
      <c r="N461">
        <v>1</v>
      </c>
      <c r="O461">
        <v>11</v>
      </c>
      <c r="P461">
        <v>12</v>
      </c>
      <c r="Q461">
        <v>24</v>
      </c>
      <c r="R461" s="31" t="s">
        <v>455</v>
      </c>
      <c r="S461">
        <v>1055</v>
      </c>
      <c r="T461">
        <v>3</v>
      </c>
      <c r="U461" s="32" t="s">
        <v>435</v>
      </c>
      <c r="V461">
        <v>258</v>
      </c>
      <c r="Y461">
        <v>3</v>
      </c>
      <c r="Z461">
        <v>65</v>
      </c>
      <c r="AA461" s="22" t="s">
        <v>171</v>
      </c>
      <c r="AB461">
        <v>9</v>
      </c>
      <c r="AC461">
        <v>9</v>
      </c>
      <c r="AD461">
        <v>5</v>
      </c>
      <c r="AE461">
        <v>8</v>
      </c>
    </row>
    <row r="462" spans="1:32" hidden="1" x14ac:dyDescent="0.25">
      <c r="A462" s="17" t="s">
        <v>68</v>
      </c>
      <c r="B462" s="27" t="s">
        <v>2262</v>
      </c>
      <c r="C462" s="27" t="s">
        <v>2263</v>
      </c>
      <c r="D462">
        <v>38.81</v>
      </c>
      <c r="G462" s="28">
        <v>2</v>
      </c>
      <c r="H462" s="25" t="s">
        <v>150</v>
      </c>
      <c r="I462">
        <v>6</v>
      </c>
      <c r="J462" s="37" t="str">
        <f>VLOOKUP(AB462, method!$A$1:$B$15, 2, 0)</f>
        <v>中前</v>
      </c>
      <c r="K462">
        <v>16</v>
      </c>
      <c r="L462" s="43">
        <v>1650</v>
      </c>
      <c r="M462">
        <v>120</v>
      </c>
      <c r="N462">
        <v>1</v>
      </c>
      <c r="O462">
        <v>16</v>
      </c>
      <c r="P462">
        <v>10</v>
      </c>
      <c r="Q462">
        <v>24</v>
      </c>
      <c r="R462" s="31" t="s">
        <v>455</v>
      </c>
      <c r="S462">
        <v>1045</v>
      </c>
      <c r="T462">
        <v>3</v>
      </c>
      <c r="U462" s="32" t="s">
        <v>446</v>
      </c>
      <c r="V462">
        <v>109</v>
      </c>
      <c r="Y462" s="12" t="s">
        <v>591</v>
      </c>
      <c r="Z462">
        <v>63</v>
      </c>
      <c r="AA462" s="22" t="s">
        <v>171</v>
      </c>
      <c r="AB462">
        <v>7</v>
      </c>
      <c r="AC462">
        <v>7</v>
      </c>
      <c r="AD462">
        <v>7</v>
      </c>
      <c r="AE462">
        <v>2</v>
      </c>
    </row>
    <row r="463" spans="1:32" hidden="1" x14ac:dyDescent="0.25">
      <c r="A463" s="17" t="s">
        <v>68</v>
      </c>
      <c r="B463" s="27" t="s">
        <v>2262</v>
      </c>
      <c r="C463" s="27" t="s">
        <v>2263</v>
      </c>
      <c r="D463">
        <v>39.979999999999997</v>
      </c>
      <c r="G463" s="34">
        <v>5</v>
      </c>
      <c r="H463" s="25" t="s">
        <v>150</v>
      </c>
      <c r="I463">
        <v>7</v>
      </c>
      <c r="J463" s="38" t="str">
        <f>VLOOKUP(AB463, method!$A$1:$B$15, 2, 0)</f>
        <v>留後</v>
      </c>
      <c r="K463">
        <v>22</v>
      </c>
      <c r="L463" s="43">
        <v>1650</v>
      </c>
      <c r="M463">
        <v>121</v>
      </c>
      <c r="N463">
        <v>1</v>
      </c>
      <c r="O463">
        <v>25</v>
      </c>
      <c r="P463">
        <v>9</v>
      </c>
      <c r="Q463">
        <v>24</v>
      </c>
      <c r="R463" s="31" t="s">
        <v>461</v>
      </c>
      <c r="S463">
        <v>1055</v>
      </c>
      <c r="T463">
        <v>3</v>
      </c>
      <c r="U463" s="32" t="s">
        <v>435</v>
      </c>
      <c r="V463">
        <v>51</v>
      </c>
      <c r="Y463" t="s">
        <v>519</v>
      </c>
      <c r="Z463">
        <v>64</v>
      </c>
      <c r="AA463" s="22" t="s">
        <v>171</v>
      </c>
      <c r="AB463">
        <v>11</v>
      </c>
      <c r="AC463">
        <v>12</v>
      </c>
      <c r="AD463">
        <v>8</v>
      </c>
      <c r="AE463">
        <v>5</v>
      </c>
    </row>
    <row r="464" spans="1:32" hidden="1" x14ac:dyDescent="0.25">
      <c r="A464" s="17" t="s">
        <v>68</v>
      </c>
      <c r="B464" s="27" t="s">
        <v>2262</v>
      </c>
      <c r="C464" s="27" t="s">
        <v>2263</v>
      </c>
      <c r="D464">
        <v>41.72</v>
      </c>
      <c r="G464">
        <v>8</v>
      </c>
      <c r="H464" s="20" t="s">
        <v>58</v>
      </c>
      <c r="I464">
        <v>6</v>
      </c>
      <c r="J464" s="38" t="str">
        <f>VLOOKUP(AB464, method!$A$1:$B$15, 2, 0)</f>
        <v>留後</v>
      </c>
      <c r="K464">
        <v>20</v>
      </c>
      <c r="L464" s="43">
        <v>1650</v>
      </c>
      <c r="M464">
        <v>119</v>
      </c>
      <c r="N464">
        <v>1</v>
      </c>
      <c r="O464">
        <v>11</v>
      </c>
      <c r="P464">
        <v>9</v>
      </c>
      <c r="Q464">
        <v>24</v>
      </c>
      <c r="R464" s="31" t="s">
        <v>450</v>
      </c>
      <c r="S464">
        <v>1043</v>
      </c>
      <c r="T464">
        <v>3</v>
      </c>
      <c r="U464" s="32" t="s">
        <v>435</v>
      </c>
      <c r="V464">
        <v>17</v>
      </c>
      <c r="Y464" t="s">
        <v>459</v>
      </c>
      <c r="Z464">
        <v>65</v>
      </c>
      <c r="AA464" s="22" t="s">
        <v>171</v>
      </c>
      <c r="AB464">
        <v>11</v>
      </c>
      <c r="AC464">
        <v>11</v>
      </c>
      <c r="AD464">
        <v>11</v>
      </c>
      <c r="AE464">
        <v>8</v>
      </c>
    </row>
    <row r="465" spans="1:33" hidden="1" x14ac:dyDescent="0.25">
      <c r="A465" s="17" t="s">
        <v>68</v>
      </c>
      <c r="B465" s="27" t="s">
        <v>2262</v>
      </c>
      <c r="C465" s="27" t="s">
        <v>2263</v>
      </c>
      <c r="D465">
        <v>40.69</v>
      </c>
      <c r="G465" s="34">
        <v>4</v>
      </c>
      <c r="H465" s="20" t="s">
        <v>58</v>
      </c>
      <c r="I465">
        <v>10</v>
      </c>
      <c r="J465" s="38" t="str">
        <f>VLOOKUP(AB465, method!$A$1:$B$15, 2, 0)</f>
        <v>留後</v>
      </c>
      <c r="K465">
        <v>43</v>
      </c>
      <c r="L465" s="43">
        <v>1650</v>
      </c>
      <c r="M465">
        <v>118</v>
      </c>
      <c r="N465">
        <v>1</v>
      </c>
      <c r="O465">
        <v>4</v>
      </c>
      <c r="P465">
        <v>7</v>
      </c>
      <c r="Q465">
        <v>24</v>
      </c>
      <c r="R465" s="31" t="s">
        <v>450</v>
      </c>
      <c r="S465">
        <v>1036</v>
      </c>
      <c r="T465">
        <v>3</v>
      </c>
      <c r="U465" s="32" t="s">
        <v>435</v>
      </c>
      <c r="V465">
        <v>800</v>
      </c>
      <c r="Y465" s="12" t="s">
        <v>521</v>
      </c>
      <c r="Z465">
        <v>65</v>
      </c>
      <c r="AA465" s="22" t="s">
        <v>171</v>
      </c>
      <c r="AB465">
        <v>11</v>
      </c>
      <c r="AC465">
        <v>11</v>
      </c>
      <c r="AD465">
        <v>3</v>
      </c>
      <c r="AE465">
        <v>4</v>
      </c>
    </row>
    <row r="466" spans="1:33" hidden="1" x14ac:dyDescent="0.25">
      <c r="A466" s="17" t="s">
        <v>68</v>
      </c>
      <c r="B466" s="27" t="s">
        <v>2262</v>
      </c>
      <c r="C466" s="27" t="s">
        <v>2263</v>
      </c>
      <c r="D466">
        <v>41.13</v>
      </c>
      <c r="G466">
        <v>11</v>
      </c>
      <c r="H466" s="25" t="s">
        <v>150</v>
      </c>
      <c r="I466">
        <v>7</v>
      </c>
      <c r="J466" s="36" t="str">
        <f>VLOOKUP(AB466, method!$A$1:$B$15, 2, 0)</f>
        <v>中後</v>
      </c>
      <c r="K466">
        <v>27</v>
      </c>
      <c r="L466" s="43">
        <v>1650</v>
      </c>
      <c r="M466">
        <v>126</v>
      </c>
      <c r="N466">
        <v>1</v>
      </c>
      <c r="O466">
        <v>12</v>
      </c>
      <c r="P466">
        <v>6</v>
      </c>
      <c r="Q466">
        <v>24</v>
      </c>
      <c r="R466" s="31" t="s">
        <v>455</v>
      </c>
      <c r="S466">
        <v>1038</v>
      </c>
      <c r="T466">
        <v>3</v>
      </c>
      <c r="U466" s="32" t="s">
        <v>435</v>
      </c>
      <c r="V466">
        <v>750</v>
      </c>
      <c r="Y466" t="s">
        <v>459</v>
      </c>
      <c r="Z466">
        <v>66</v>
      </c>
      <c r="AA466" s="22" t="s">
        <v>171</v>
      </c>
      <c r="AB466">
        <v>8</v>
      </c>
      <c r="AC466">
        <v>8</v>
      </c>
      <c r="AD466">
        <v>8</v>
      </c>
      <c r="AE466">
        <v>11</v>
      </c>
    </row>
    <row r="467" spans="1:33" hidden="1" x14ac:dyDescent="0.25">
      <c r="A467" s="17" t="s">
        <v>68</v>
      </c>
      <c r="B467" s="27" t="s">
        <v>2262</v>
      </c>
      <c r="C467" s="27" t="s">
        <v>2263</v>
      </c>
      <c r="D467">
        <v>41.05</v>
      </c>
      <c r="G467">
        <v>8</v>
      </c>
      <c r="H467" s="25" t="s">
        <v>150</v>
      </c>
      <c r="I467">
        <v>11</v>
      </c>
      <c r="J467" s="38" t="str">
        <f>VLOOKUP(AB467, method!$A$1:$B$15, 2, 0)</f>
        <v>留後</v>
      </c>
      <c r="K467">
        <v>40</v>
      </c>
      <c r="L467" s="43">
        <v>1650</v>
      </c>
      <c r="M467">
        <v>122</v>
      </c>
      <c r="N467">
        <v>1</v>
      </c>
      <c r="O467">
        <v>22</v>
      </c>
      <c r="P467">
        <v>5</v>
      </c>
      <c r="Q467">
        <v>24</v>
      </c>
      <c r="R467" s="42" t="s">
        <v>445</v>
      </c>
      <c r="S467">
        <v>1027</v>
      </c>
      <c r="T467">
        <v>3</v>
      </c>
      <c r="U467" s="32" t="s">
        <v>435</v>
      </c>
      <c r="V467">
        <v>692</v>
      </c>
      <c r="Y467">
        <v>5</v>
      </c>
      <c r="Z467">
        <v>66</v>
      </c>
      <c r="AA467" s="22" t="s">
        <v>171</v>
      </c>
      <c r="AB467">
        <v>11</v>
      </c>
      <c r="AC467">
        <v>11</v>
      </c>
      <c r="AD467">
        <v>9</v>
      </c>
      <c r="AE467">
        <v>8</v>
      </c>
    </row>
    <row r="468" spans="1:33" hidden="1" x14ac:dyDescent="0.25">
      <c r="A468" s="17" t="s">
        <v>68</v>
      </c>
      <c r="B468" s="27" t="s">
        <v>2262</v>
      </c>
      <c r="C468" s="27" t="s">
        <v>2263</v>
      </c>
      <c r="D468">
        <v>41.35</v>
      </c>
      <c r="G468">
        <v>6</v>
      </c>
      <c r="H468" s="25" t="s">
        <v>150</v>
      </c>
      <c r="I468">
        <v>6</v>
      </c>
      <c r="J468" s="37" t="str">
        <f>VLOOKUP(AB468, method!$A$1:$B$15, 2, 0)</f>
        <v>中前</v>
      </c>
      <c r="K468">
        <v>7.3</v>
      </c>
      <c r="L468" s="43">
        <v>1650</v>
      </c>
      <c r="M468">
        <v>121</v>
      </c>
      <c r="N468">
        <v>1</v>
      </c>
      <c r="O468">
        <v>1</v>
      </c>
      <c r="P468">
        <v>5</v>
      </c>
      <c r="Q468">
        <v>24</v>
      </c>
      <c r="R468" s="31" t="s">
        <v>450</v>
      </c>
      <c r="S468">
        <v>1027</v>
      </c>
      <c r="T468">
        <v>3</v>
      </c>
      <c r="U468" s="33" t="s">
        <v>499</v>
      </c>
      <c r="V468">
        <v>634</v>
      </c>
      <c r="Y468" t="s">
        <v>817</v>
      </c>
      <c r="Z468">
        <v>66</v>
      </c>
      <c r="AA468" s="22" t="s">
        <v>171</v>
      </c>
      <c r="AB468">
        <v>5</v>
      </c>
      <c r="AC468">
        <v>5</v>
      </c>
      <c r="AD468">
        <v>6</v>
      </c>
      <c r="AE468">
        <v>6</v>
      </c>
    </row>
    <row r="469" spans="1:33" hidden="1" x14ac:dyDescent="0.25">
      <c r="A469" s="17" t="s">
        <v>68</v>
      </c>
      <c r="B469" s="27" t="s">
        <v>2262</v>
      </c>
      <c r="C469" s="27" t="s">
        <v>2263</v>
      </c>
      <c r="D469">
        <v>40.54</v>
      </c>
      <c r="G469" s="28">
        <v>1</v>
      </c>
      <c r="H469" s="25" t="s">
        <v>150</v>
      </c>
      <c r="I469">
        <v>12</v>
      </c>
      <c r="J469" s="38" t="str">
        <f>VLOOKUP(AB469, method!$A$1:$B$15, 2, 0)</f>
        <v>留後</v>
      </c>
      <c r="K469">
        <v>38</v>
      </c>
      <c r="L469" s="43">
        <v>1650</v>
      </c>
      <c r="M469">
        <v>135</v>
      </c>
      <c r="N469">
        <v>1</v>
      </c>
      <c r="O469">
        <v>10</v>
      </c>
      <c r="P469">
        <v>4</v>
      </c>
      <c r="Q469">
        <v>24</v>
      </c>
      <c r="R469" s="31" t="s">
        <v>455</v>
      </c>
      <c r="S469">
        <v>1018</v>
      </c>
      <c r="T469">
        <v>4</v>
      </c>
      <c r="U469" s="32" t="s">
        <v>435</v>
      </c>
      <c r="V469">
        <v>573</v>
      </c>
      <c r="Y469" s="12" t="s">
        <v>431</v>
      </c>
      <c r="Z469">
        <v>60</v>
      </c>
      <c r="AA469" s="22" t="s">
        <v>171</v>
      </c>
      <c r="AB469">
        <v>12</v>
      </c>
      <c r="AC469">
        <v>12</v>
      </c>
      <c r="AD469">
        <v>8</v>
      </c>
      <c r="AE469">
        <v>1</v>
      </c>
    </row>
    <row r="470" spans="1:33" hidden="1" x14ac:dyDescent="0.25">
      <c r="A470" s="17" t="s">
        <v>68</v>
      </c>
      <c r="B470" s="27" t="s">
        <v>2262</v>
      </c>
      <c r="C470" s="27" t="s">
        <v>2263</v>
      </c>
      <c r="D470">
        <v>41.68</v>
      </c>
      <c r="G470">
        <v>8</v>
      </c>
      <c r="H470" s="25" t="s">
        <v>150</v>
      </c>
      <c r="I470">
        <v>9</v>
      </c>
      <c r="J470" s="36" t="str">
        <f>VLOOKUP(AB470, method!$A$1:$B$15, 2, 0)</f>
        <v>中後</v>
      </c>
      <c r="K470">
        <v>42</v>
      </c>
      <c r="L470" s="43">
        <v>1650</v>
      </c>
      <c r="M470">
        <v>118</v>
      </c>
      <c r="N470">
        <v>1</v>
      </c>
      <c r="O470">
        <v>20</v>
      </c>
      <c r="P470">
        <v>3</v>
      </c>
      <c r="Q470">
        <v>24</v>
      </c>
      <c r="R470" s="42" t="s">
        <v>445</v>
      </c>
      <c r="S470">
        <v>1017</v>
      </c>
      <c r="T470">
        <v>3</v>
      </c>
      <c r="U470" s="32" t="s">
        <v>435</v>
      </c>
      <c r="V470">
        <v>520</v>
      </c>
      <c r="Y470" s="12" t="s">
        <v>456</v>
      </c>
      <c r="Z470">
        <v>61</v>
      </c>
      <c r="AA470" s="22" t="s">
        <v>171</v>
      </c>
      <c r="AB470">
        <v>10</v>
      </c>
      <c r="AC470">
        <v>10</v>
      </c>
      <c r="AD470">
        <v>10</v>
      </c>
      <c r="AE470">
        <v>8</v>
      </c>
    </row>
    <row r="471" spans="1:33" hidden="1" x14ac:dyDescent="0.25">
      <c r="A471" s="17" t="s">
        <v>68</v>
      </c>
      <c r="B471" s="27" t="s">
        <v>2262</v>
      </c>
      <c r="C471" s="27" t="s">
        <v>2263</v>
      </c>
      <c r="D471">
        <v>40.35</v>
      </c>
      <c r="G471">
        <v>9</v>
      </c>
      <c r="H471" s="25" t="s">
        <v>150</v>
      </c>
      <c r="I471">
        <v>6</v>
      </c>
      <c r="J471" s="37" t="str">
        <f>VLOOKUP(AB471, method!$A$1:$B$15, 2, 0)</f>
        <v>中前</v>
      </c>
      <c r="K471">
        <v>21</v>
      </c>
      <c r="L471" s="43">
        <v>1650</v>
      </c>
      <c r="M471">
        <v>115</v>
      </c>
      <c r="N471">
        <v>1</v>
      </c>
      <c r="O471">
        <v>21</v>
      </c>
      <c r="P471">
        <v>2</v>
      </c>
      <c r="Q471">
        <v>24</v>
      </c>
      <c r="R471" s="42" t="s">
        <v>445</v>
      </c>
      <c r="S471">
        <v>1016</v>
      </c>
      <c r="T471">
        <v>3</v>
      </c>
      <c r="U471" s="32" t="s">
        <v>435</v>
      </c>
      <c r="V471">
        <v>443</v>
      </c>
      <c r="Y471">
        <v>6</v>
      </c>
      <c r="Z471">
        <v>63</v>
      </c>
      <c r="AA471" s="22" t="s">
        <v>171</v>
      </c>
      <c r="AB471">
        <v>4</v>
      </c>
      <c r="AC471">
        <v>4</v>
      </c>
      <c r="AD471">
        <v>4</v>
      </c>
      <c r="AE471">
        <v>9</v>
      </c>
    </row>
    <row r="472" spans="1:33" hidden="1" x14ac:dyDescent="0.25">
      <c r="A472" s="17" t="s">
        <v>68</v>
      </c>
      <c r="B472" s="27" t="s">
        <v>2262</v>
      </c>
      <c r="C472" s="27" t="s">
        <v>2263</v>
      </c>
      <c r="D472">
        <v>11.1</v>
      </c>
      <c r="G472">
        <v>6</v>
      </c>
      <c r="H472" s="25" t="s">
        <v>150</v>
      </c>
      <c r="I472">
        <v>1</v>
      </c>
      <c r="J472" s="37" t="str">
        <f>VLOOKUP(AB472, method!$A$1:$B$15, 2, 0)</f>
        <v>中前</v>
      </c>
      <c r="K472">
        <v>11</v>
      </c>
      <c r="L472">
        <v>1200</v>
      </c>
      <c r="M472">
        <v>123</v>
      </c>
      <c r="N472">
        <v>1</v>
      </c>
      <c r="O472">
        <v>7</v>
      </c>
      <c r="P472">
        <v>2</v>
      </c>
      <c r="Q472">
        <v>24</v>
      </c>
      <c r="R472" s="31" t="s">
        <v>455</v>
      </c>
      <c r="S472">
        <v>1011</v>
      </c>
      <c r="T472">
        <v>3</v>
      </c>
      <c r="U472" s="32" t="s">
        <v>435</v>
      </c>
      <c r="V472">
        <v>405</v>
      </c>
      <c r="Y472" t="s">
        <v>541</v>
      </c>
      <c r="Z472">
        <v>63</v>
      </c>
      <c r="AA472" s="22" t="s">
        <v>171</v>
      </c>
      <c r="AB472">
        <v>5</v>
      </c>
      <c r="AC472">
        <v>5</v>
      </c>
      <c r="AD472">
        <v>6</v>
      </c>
    </row>
    <row r="473" spans="1:33" hidden="1" x14ac:dyDescent="0.25">
      <c r="A473" s="17" t="s">
        <v>68</v>
      </c>
      <c r="B473" s="16" t="s">
        <v>2264</v>
      </c>
      <c r="C473" s="16" t="s">
        <v>2265</v>
      </c>
      <c r="D473">
        <v>4.67</v>
      </c>
      <c r="G473">
        <v>12</v>
      </c>
      <c r="H473" s="27" t="s">
        <v>93</v>
      </c>
      <c r="I473">
        <v>2</v>
      </c>
      <c r="J473" s="36" t="str">
        <f>VLOOKUP(AB473, method!$A$1:$B$15, 2, 0)</f>
        <v>中後</v>
      </c>
      <c r="K473">
        <v>36</v>
      </c>
      <c r="L473">
        <v>2000</v>
      </c>
      <c r="M473">
        <v>123</v>
      </c>
      <c r="N473">
        <v>2</v>
      </c>
      <c r="O473">
        <v>28</v>
      </c>
      <c r="P473">
        <v>6</v>
      </c>
      <c r="Q473">
        <v>25</v>
      </c>
      <c r="R473" t="s">
        <v>518</v>
      </c>
      <c r="S473">
        <v>1076</v>
      </c>
      <c r="T473">
        <v>4</v>
      </c>
      <c r="U473" s="32" t="s">
        <v>435</v>
      </c>
      <c r="V473">
        <v>791</v>
      </c>
      <c r="Y473" t="s">
        <v>1092</v>
      </c>
      <c r="Z473">
        <v>46</v>
      </c>
      <c r="AA473" s="23" t="s">
        <v>692</v>
      </c>
      <c r="AB473">
        <v>8</v>
      </c>
      <c r="AC473">
        <v>8</v>
      </c>
      <c r="AD473">
        <v>8</v>
      </c>
      <c r="AE473">
        <v>12</v>
      </c>
      <c r="AF473">
        <v>12</v>
      </c>
    </row>
    <row r="474" spans="1:33" hidden="1" x14ac:dyDescent="0.25">
      <c r="A474" s="17" t="s">
        <v>68</v>
      </c>
      <c r="B474" s="16" t="s">
        <v>2264</v>
      </c>
      <c r="C474" s="16" t="s">
        <v>2265</v>
      </c>
      <c r="D474">
        <v>16.38</v>
      </c>
      <c r="G474" s="34">
        <v>5</v>
      </c>
      <c r="H474" s="22" t="s">
        <v>471</v>
      </c>
      <c r="I474">
        <v>12</v>
      </c>
      <c r="J474" s="36" t="str">
        <f>VLOOKUP(AB474, method!$A$1:$B$15, 2, 0)</f>
        <v>中後</v>
      </c>
      <c r="K474">
        <v>51</v>
      </c>
      <c r="L474">
        <v>2200</v>
      </c>
      <c r="M474">
        <v>123</v>
      </c>
      <c r="N474">
        <v>2</v>
      </c>
      <c r="O474">
        <v>28</v>
      </c>
      <c r="P474">
        <v>5</v>
      </c>
      <c r="Q474">
        <v>25</v>
      </c>
      <c r="R474" s="42" t="s">
        <v>445</v>
      </c>
      <c r="S474">
        <v>1084</v>
      </c>
      <c r="T474">
        <v>4</v>
      </c>
      <c r="U474" s="32" t="s">
        <v>446</v>
      </c>
      <c r="V474">
        <v>710</v>
      </c>
      <c r="Y474">
        <v>6</v>
      </c>
      <c r="Z474">
        <v>48</v>
      </c>
      <c r="AA474" s="23" t="s">
        <v>692</v>
      </c>
      <c r="AB474">
        <v>8</v>
      </c>
      <c r="AC474">
        <v>9</v>
      </c>
      <c r="AD474">
        <v>9</v>
      </c>
      <c r="AE474">
        <v>9</v>
      </c>
      <c r="AF474">
        <v>11</v>
      </c>
      <c r="AG474">
        <v>5</v>
      </c>
    </row>
    <row r="475" spans="1:33" x14ac:dyDescent="0.25">
      <c r="A475" s="17" t="s">
        <v>68</v>
      </c>
      <c r="B475" s="16" t="s">
        <v>2264</v>
      </c>
      <c r="C475" s="16" t="s">
        <v>2265</v>
      </c>
      <c r="D475">
        <v>40.25</v>
      </c>
      <c r="G475">
        <v>7</v>
      </c>
      <c r="H475" s="22" t="s">
        <v>471</v>
      </c>
      <c r="I475">
        <v>9</v>
      </c>
      <c r="J475" s="36" t="str">
        <f>VLOOKUP(AB475, method!$A$1:$B$15, 2, 0)</f>
        <v>中後</v>
      </c>
      <c r="K475">
        <v>146</v>
      </c>
      <c r="L475" s="43">
        <v>1650</v>
      </c>
      <c r="M475">
        <v>124</v>
      </c>
      <c r="N475">
        <v>1</v>
      </c>
      <c r="O475">
        <v>14</v>
      </c>
      <c r="P475">
        <v>5</v>
      </c>
      <c r="Q475">
        <v>25</v>
      </c>
      <c r="R475" s="31" t="s">
        <v>455</v>
      </c>
      <c r="S475">
        <v>1075</v>
      </c>
      <c r="T475">
        <v>4</v>
      </c>
      <c r="U475" s="32" t="s">
        <v>446</v>
      </c>
      <c r="V475">
        <v>671</v>
      </c>
      <c r="Y475">
        <v>3</v>
      </c>
      <c r="Z475">
        <v>50</v>
      </c>
      <c r="AA475" s="23" t="s">
        <v>692</v>
      </c>
      <c r="AB475">
        <v>10</v>
      </c>
      <c r="AC475">
        <v>11</v>
      </c>
      <c r="AD475">
        <v>12</v>
      </c>
      <c r="AE475">
        <v>7</v>
      </c>
    </row>
    <row r="476" spans="1:33" hidden="1" x14ac:dyDescent="0.25">
      <c r="A476" s="17" t="s">
        <v>68</v>
      </c>
      <c r="B476" s="16" t="s">
        <v>2264</v>
      </c>
      <c r="C476" s="16" t="s">
        <v>2265</v>
      </c>
      <c r="G476" t="s">
        <v>720</v>
      </c>
      <c r="H476" s="23" t="s">
        <v>622</v>
      </c>
      <c r="I476" t="s">
        <v>546</v>
      </c>
      <c r="K476" t="s">
        <v>546</v>
      </c>
      <c r="L476">
        <v>1400</v>
      </c>
      <c r="M476">
        <v>125</v>
      </c>
      <c r="N476" t="s">
        <v>546</v>
      </c>
      <c r="O476">
        <v>26</v>
      </c>
      <c r="P476">
        <v>1</v>
      </c>
      <c r="Q476">
        <v>25</v>
      </c>
      <c r="R476" t="s">
        <v>539</v>
      </c>
      <c r="S476" t="s">
        <v>546</v>
      </c>
      <c r="T476">
        <v>4</v>
      </c>
      <c r="U476" s="32" t="s">
        <v>435</v>
      </c>
      <c r="V476">
        <v>381</v>
      </c>
      <c r="Y476" t="s">
        <v>546</v>
      </c>
      <c r="Z476">
        <v>50</v>
      </c>
      <c r="AA476" s="23" t="s">
        <v>692</v>
      </c>
      <c r="AB476" t="s">
        <v>546</v>
      </c>
    </row>
    <row r="477" spans="1:33" x14ac:dyDescent="0.25">
      <c r="A477" s="17" t="s">
        <v>68</v>
      </c>
      <c r="B477" s="16" t="s">
        <v>2264</v>
      </c>
      <c r="C477" s="16" t="s">
        <v>2265</v>
      </c>
      <c r="D477">
        <v>42.41</v>
      </c>
      <c r="G477">
        <v>12</v>
      </c>
      <c r="H477" s="22" t="s">
        <v>471</v>
      </c>
      <c r="I477">
        <v>4</v>
      </c>
      <c r="J477" s="36" t="str">
        <f>VLOOKUP(AB477, method!$A$1:$B$15, 2, 0)</f>
        <v>中後</v>
      </c>
      <c r="K477">
        <v>89</v>
      </c>
      <c r="L477" s="43">
        <v>1650</v>
      </c>
      <c r="M477">
        <v>126</v>
      </c>
      <c r="N477">
        <v>1</v>
      </c>
      <c r="O477">
        <v>8</v>
      </c>
      <c r="P477">
        <v>1</v>
      </c>
      <c r="Q477">
        <v>25</v>
      </c>
      <c r="R477" s="31" t="s">
        <v>450</v>
      </c>
      <c r="S477">
        <v>1074</v>
      </c>
      <c r="T477">
        <v>4</v>
      </c>
      <c r="U477" s="32" t="s">
        <v>435</v>
      </c>
      <c r="V477">
        <v>333</v>
      </c>
      <c r="Y477" t="s">
        <v>613</v>
      </c>
      <c r="Z477">
        <v>52</v>
      </c>
      <c r="AA477" s="23" t="s">
        <v>692</v>
      </c>
      <c r="AB477">
        <v>8</v>
      </c>
      <c r="AC477">
        <v>10</v>
      </c>
      <c r="AD477">
        <v>11</v>
      </c>
      <c r="AE477">
        <v>12</v>
      </c>
    </row>
    <row r="478" spans="1:33" hidden="1" x14ac:dyDescent="0.25">
      <c r="A478" s="17" t="s">
        <v>68</v>
      </c>
      <c r="B478" s="16" t="s">
        <v>2264</v>
      </c>
      <c r="C478" s="16" t="s">
        <v>2265</v>
      </c>
      <c r="D478">
        <v>10.37</v>
      </c>
      <c r="G478">
        <v>14</v>
      </c>
      <c r="H478" s="22" t="s">
        <v>471</v>
      </c>
      <c r="I478">
        <v>10</v>
      </c>
      <c r="J478" s="38" t="str">
        <f>VLOOKUP(AB478, method!$A$1:$B$15, 2, 0)</f>
        <v>留後</v>
      </c>
      <c r="K478">
        <v>158</v>
      </c>
      <c r="L478">
        <v>1200</v>
      </c>
      <c r="M478">
        <v>126</v>
      </c>
      <c r="N478">
        <v>1</v>
      </c>
      <c r="O478">
        <v>22</v>
      </c>
      <c r="P478">
        <v>12</v>
      </c>
      <c r="Q478">
        <v>24</v>
      </c>
      <c r="R478" t="s">
        <v>539</v>
      </c>
      <c r="S478">
        <v>1092</v>
      </c>
      <c r="T478">
        <v>4</v>
      </c>
      <c r="U478" s="32" t="s">
        <v>435</v>
      </c>
      <c r="V478">
        <v>279</v>
      </c>
      <c r="Y478" t="s">
        <v>492</v>
      </c>
      <c r="Z478">
        <v>52</v>
      </c>
      <c r="AA478" s="23" t="s">
        <v>692</v>
      </c>
      <c r="AB478">
        <v>13</v>
      </c>
      <c r="AC478">
        <v>14</v>
      </c>
      <c r="AD478">
        <v>14</v>
      </c>
    </row>
    <row r="479" spans="1:33" hidden="1" x14ac:dyDescent="0.25">
      <c r="A479" s="18" t="s">
        <v>126</v>
      </c>
      <c r="B479" s="17" t="s">
        <v>127</v>
      </c>
      <c r="C479" s="17" t="s">
        <v>2266</v>
      </c>
      <c r="D479">
        <v>9.84</v>
      </c>
      <c r="E479">
        <v>9</v>
      </c>
      <c r="F479" t="s">
        <v>84</v>
      </c>
      <c r="G479">
        <v>6</v>
      </c>
      <c r="H479" s="17" t="s">
        <v>84</v>
      </c>
      <c r="I479">
        <v>9</v>
      </c>
      <c r="J479" s="38" t="str">
        <f>VLOOKUP(AB479, method!$A$1:$B$15, 2, 0)</f>
        <v>留後</v>
      </c>
      <c r="K479">
        <v>11</v>
      </c>
      <c r="L479" s="43">
        <v>1200</v>
      </c>
      <c r="M479">
        <v>135</v>
      </c>
      <c r="N479">
        <v>1</v>
      </c>
      <c r="O479">
        <v>7</v>
      </c>
      <c r="P479">
        <v>9</v>
      </c>
      <c r="Q479">
        <v>25</v>
      </c>
      <c r="R479" t="s">
        <v>434</v>
      </c>
      <c r="S479">
        <v>1105</v>
      </c>
      <c r="T479">
        <v>4</v>
      </c>
      <c r="U479" s="33" t="s">
        <v>499</v>
      </c>
      <c r="V479">
        <v>7</v>
      </c>
      <c r="Y479" s="12">
        <v>2</v>
      </c>
      <c r="Z479">
        <v>57</v>
      </c>
      <c r="AA479" s="19" t="s">
        <v>24</v>
      </c>
      <c r="AB479">
        <v>13</v>
      </c>
      <c r="AC479">
        <v>13</v>
      </c>
      <c r="AD479">
        <v>6</v>
      </c>
    </row>
    <row r="480" spans="1:33" x14ac:dyDescent="0.25">
      <c r="A480" s="18" t="s">
        <v>126</v>
      </c>
      <c r="B480" s="17" t="s">
        <v>127</v>
      </c>
      <c r="C480" s="17" t="s">
        <v>2266</v>
      </c>
      <c r="D480">
        <v>10.51</v>
      </c>
      <c r="E480">
        <v>9</v>
      </c>
      <c r="F480" t="s">
        <v>84</v>
      </c>
      <c r="G480">
        <v>10</v>
      </c>
      <c r="H480" s="25" t="s">
        <v>150</v>
      </c>
      <c r="I480">
        <v>5</v>
      </c>
      <c r="J480" s="37" t="str">
        <f>VLOOKUP(AB480, method!$A$1:$B$15, 2, 0)</f>
        <v>中前</v>
      </c>
      <c r="K480">
        <v>7.9</v>
      </c>
      <c r="L480" s="43">
        <v>1200</v>
      </c>
      <c r="M480">
        <v>134</v>
      </c>
      <c r="N480">
        <v>1</v>
      </c>
      <c r="O480">
        <v>9</v>
      </c>
      <c r="P480">
        <v>7</v>
      </c>
      <c r="Q480">
        <v>25</v>
      </c>
      <c r="R480" s="31" t="s">
        <v>450</v>
      </c>
      <c r="S480">
        <v>1090</v>
      </c>
      <c r="T480">
        <v>4</v>
      </c>
      <c r="U480" s="32" t="s">
        <v>446</v>
      </c>
      <c r="V480">
        <v>821</v>
      </c>
      <c r="Y480" t="s">
        <v>650</v>
      </c>
      <c r="Z480">
        <v>59</v>
      </c>
      <c r="AA480" s="19" t="s">
        <v>24</v>
      </c>
      <c r="AB480">
        <v>4</v>
      </c>
      <c r="AC480">
        <v>5</v>
      </c>
      <c r="AD480">
        <v>10</v>
      </c>
    </row>
    <row r="481" spans="1:31" x14ac:dyDescent="0.25">
      <c r="A481" s="18" t="s">
        <v>126</v>
      </c>
      <c r="B481" s="17" t="s">
        <v>127</v>
      </c>
      <c r="C481" s="17" t="s">
        <v>2266</v>
      </c>
      <c r="D481">
        <v>9.9499999999999993</v>
      </c>
      <c r="E481">
        <v>9</v>
      </c>
      <c r="F481" t="s">
        <v>84</v>
      </c>
      <c r="G481" s="28">
        <v>3</v>
      </c>
      <c r="H481" s="17" t="s">
        <v>84</v>
      </c>
      <c r="I481">
        <v>8</v>
      </c>
      <c r="J481" s="36" t="str">
        <f>VLOOKUP(AB481, method!$A$1:$B$15, 2, 0)</f>
        <v>中後</v>
      </c>
      <c r="K481">
        <v>16</v>
      </c>
      <c r="L481" s="43">
        <v>1200</v>
      </c>
      <c r="M481">
        <v>135</v>
      </c>
      <c r="N481">
        <v>1</v>
      </c>
      <c r="O481">
        <v>28</v>
      </c>
      <c r="P481">
        <v>5</v>
      </c>
      <c r="Q481">
        <v>25</v>
      </c>
      <c r="R481" s="30" t="s">
        <v>445</v>
      </c>
      <c r="S481">
        <v>1086</v>
      </c>
      <c r="T481">
        <v>4</v>
      </c>
      <c r="U481" s="32" t="s">
        <v>446</v>
      </c>
      <c r="V481">
        <v>713</v>
      </c>
      <c r="Y481" s="12" t="s">
        <v>451</v>
      </c>
      <c r="Z481">
        <v>59</v>
      </c>
      <c r="AA481" s="19" t="s">
        <v>24</v>
      </c>
      <c r="AB481">
        <v>9</v>
      </c>
      <c r="AC481">
        <v>6</v>
      </c>
      <c r="AD481">
        <v>3</v>
      </c>
    </row>
    <row r="482" spans="1:31" x14ac:dyDescent="0.25">
      <c r="A482" s="18" t="s">
        <v>126</v>
      </c>
      <c r="B482" s="17" t="s">
        <v>127</v>
      </c>
      <c r="C482" s="17" t="s">
        <v>2266</v>
      </c>
      <c r="D482">
        <v>10.11</v>
      </c>
      <c r="E482">
        <v>9</v>
      </c>
      <c r="F482" t="s">
        <v>84</v>
      </c>
      <c r="G482" s="34">
        <v>4</v>
      </c>
      <c r="H482" s="16" t="s">
        <v>13</v>
      </c>
      <c r="I482">
        <v>1</v>
      </c>
      <c r="J482" s="37" t="str">
        <f>VLOOKUP(AB482, method!$A$1:$B$15, 2, 0)</f>
        <v>中前</v>
      </c>
      <c r="K482">
        <v>7</v>
      </c>
      <c r="L482" s="43">
        <v>1200</v>
      </c>
      <c r="M482">
        <v>135</v>
      </c>
      <c r="N482">
        <v>1</v>
      </c>
      <c r="O482">
        <v>14</v>
      </c>
      <c r="P482">
        <v>5</v>
      </c>
      <c r="Q482">
        <v>25</v>
      </c>
      <c r="R482" s="31" t="s">
        <v>455</v>
      </c>
      <c r="S482">
        <v>1082</v>
      </c>
      <c r="T482">
        <v>4</v>
      </c>
      <c r="U482" s="32" t="s">
        <v>446</v>
      </c>
      <c r="V482">
        <v>674</v>
      </c>
      <c r="Y482" s="12" t="s">
        <v>464</v>
      </c>
      <c r="Z482">
        <v>59</v>
      </c>
      <c r="AA482" s="19" t="s">
        <v>24</v>
      </c>
      <c r="AB482">
        <v>6</v>
      </c>
      <c r="AC482">
        <v>6</v>
      </c>
      <c r="AD482">
        <v>4</v>
      </c>
    </row>
    <row r="483" spans="1:31" x14ac:dyDescent="0.25">
      <c r="A483" s="18" t="s">
        <v>126</v>
      </c>
      <c r="B483" s="17" t="s">
        <v>127</v>
      </c>
      <c r="C483" s="17" t="s">
        <v>2266</v>
      </c>
      <c r="D483">
        <v>9.9</v>
      </c>
      <c r="E483">
        <v>9</v>
      </c>
      <c r="F483" t="s">
        <v>84</v>
      </c>
      <c r="G483">
        <v>8</v>
      </c>
      <c r="H483" s="25" t="s">
        <v>150</v>
      </c>
      <c r="I483">
        <v>5</v>
      </c>
      <c r="J483" s="36" t="str">
        <f>VLOOKUP(AB483, method!$A$1:$B$15, 2, 0)</f>
        <v>中後</v>
      </c>
      <c r="K483">
        <v>47</v>
      </c>
      <c r="L483" s="43">
        <v>1200</v>
      </c>
      <c r="M483">
        <v>116</v>
      </c>
      <c r="N483">
        <v>1</v>
      </c>
      <c r="O483">
        <v>16</v>
      </c>
      <c r="P483">
        <v>4</v>
      </c>
      <c r="Q483">
        <v>25</v>
      </c>
      <c r="R483" s="31" t="s">
        <v>455</v>
      </c>
      <c r="S483">
        <v>1091</v>
      </c>
      <c r="T483">
        <v>3</v>
      </c>
      <c r="U483" s="32" t="s">
        <v>446</v>
      </c>
      <c r="V483">
        <v>597</v>
      </c>
      <c r="Y483" t="s">
        <v>442</v>
      </c>
      <c r="Z483">
        <v>61</v>
      </c>
      <c r="AA483" s="19" t="s">
        <v>24</v>
      </c>
      <c r="AB483">
        <v>8</v>
      </c>
      <c r="AC483">
        <v>8</v>
      </c>
      <c r="AD483">
        <v>8</v>
      </c>
    </row>
    <row r="484" spans="1:31" x14ac:dyDescent="0.25">
      <c r="A484" s="18" t="s">
        <v>126</v>
      </c>
      <c r="B484" s="17" t="s">
        <v>127</v>
      </c>
      <c r="C484" s="17" t="s">
        <v>2266</v>
      </c>
      <c r="D484">
        <v>10.5</v>
      </c>
      <c r="E484">
        <v>9</v>
      </c>
      <c r="F484" t="s">
        <v>84</v>
      </c>
      <c r="G484">
        <v>12</v>
      </c>
      <c r="H484" s="25" t="s">
        <v>150</v>
      </c>
      <c r="I484">
        <v>11</v>
      </c>
      <c r="J484" s="38" t="str">
        <f>VLOOKUP(AB484, method!$A$1:$B$15, 2, 0)</f>
        <v>留後</v>
      </c>
      <c r="K484">
        <v>65</v>
      </c>
      <c r="L484" s="43">
        <v>1200</v>
      </c>
      <c r="M484">
        <v>118</v>
      </c>
      <c r="N484">
        <v>1</v>
      </c>
      <c r="O484">
        <v>19</v>
      </c>
      <c r="P484">
        <v>3</v>
      </c>
      <c r="Q484">
        <v>25</v>
      </c>
      <c r="R484" s="31" t="s">
        <v>455</v>
      </c>
      <c r="S484">
        <v>1106</v>
      </c>
      <c r="T484">
        <v>3</v>
      </c>
      <c r="U484" s="32" t="s">
        <v>446</v>
      </c>
      <c r="V484">
        <v>522</v>
      </c>
      <c r="Y484" t="s">
        <v>488</v>
      </c>
      <c r="Z484">
        <v>63</v>
      </c>
      <c r="AA484" s="19" t="s">
        <v>24</v>
      </c>
      <c r="AB484">
        <v>11</v>
      </c>
      <c r="AC484">
        <v>12</v>
      </c>
      <c r="AD484">
        <v>12</v>
      </c>
    </row>
    <row r="485" spans="1:31" x14ac:dyDescent="0.25">
      <c r="A485" s="18" t="s">
        <v>126</v>
      </c>
      <c r="B485" s="17" t="s">
        <v>127</v>
      </c>
      <c r="C485" s="17" t="s">
        <v>2266</v>
      </c>
      <c r="D485">
        <v>10.7</v>
      </c>
      <c r="E485">
        <v>9</v>
      </c>
      <c r="F485" t="s">
        <v>84</v>
      </c>
      <c r="G485">
        <v>10</v>
      </c>
      <c r="H485" s="25" t="s">
        <v>150</v>
      </c>
      <c r="I485">
        <v>9</v>
      </c>
      <c r="J485" s="36" t="str">
        <f>VLOOKUP(AB485, method!$A$1:$B$15, 2, 0)</f>
        <v>中後</v>
      </c>
      <c r="K485">
        <v>17</v>
      </c>
      <c r="L485" s="43">
        <v>1200</v>
      </c>
      <c r="M485">
        <v>121</v>
      </c>
      <c r="N485">
        <v>1</v>
      </c>
      <c r="O485">
        <v>5</v>
      </c>
      <c r="P485">
        <v>3</v>
      </c>
      <c r="Q485">
        <v>25</v>
      </c>
      <c r="R485" s="42" t="s">
        <v>445</v>
      </c>
      <c r="S485">
        <v>1102</v>
      </c>
      <c r="T485">
        <v>3</v>
      </c>
      <c r="U485" s="32" t="s">
        <v>435</v>
      </c>
      <c r="V485">
        <v>484</v>
      </c>
      <c r="Y485" t="s">
        <v>436</v>
      </c>
      <c r="Z485">
        <v>64</v>
      </c>
      <c r="AA485" s="19" t="s">
        <v>24</v>
      </c>
      <c r="AB485">
        <v>8</v>
      </c>
      <c r="AC485">
        <v>8</v>
      </c>
      <c r="AD485">
        <v>10</v>
      </c>
    </row>
    <row r="486" spans="1:31" x14ac:dyDescent="0.25">
      <c r="A486" s="18" t="s">
        <v>126</v>
      </c>
      <c r="B486" s="17" t="s">
        <v>127</v>
      </c>
      <c r="C486" s="17" t="s">
        <v>2266</v>
      </c>
      <c r="D486">
        <v>9.8000000000000007</v>
      </c>
      <c r="E486">
        <v>9</v>
      </c>
      <c r="F486" t="s">
        <v>84</v>
      </c>
      <c r="G486" s="34">
        <v>5</v>
      </c>
      <c r="H486" s="17" t="s">
        <v>84</v>
      </c>
      <c r="I486">
        <v>6</v>
      </c>
      <c r="J486" s="36" t="str">
        <f>VLOOKUP(AB486, method!$A$1:$B$15, 2, 0)</f>
        <v>中後</v>
      </c>
      <c r="K486">
        <v>10</v>
      </c>
      <c r="L486" s="43">
        <v>1200</v>
      </c>
      <c r="M486">
        <v>124</v>
      </c>
      <c r="N486">
        <v>1</v>
      </c>
      <c r="O486">
        <v>22</v>
      </c>
      <c r="P486">
        <v>1</v>
      </c>
      <c r="Q486">
        <v>25</v>
      </c>
      <c r="R486" s="31" t="s">
        <v>461</v>
      </c>
      <c r="S486">
        <v>1101</v>
      </c>
      <c r="T486">
        <v>3</v>
      </c>
      <c r="U486" s="32" t="s">
        <v>435</v>
      </c>
      <c r="V486">
        <v>375</v>
      </c>
      <c r="Y486" s="12" t="s">
        <v>521</v>
      </c>
      <c r="Z486">
        <v>64</v>
      </c>
      <c r="AA486" s="19" t="s">
        <v>24</v>
      </c>
      <c r="AB486">
        <v>8</v>
      </c>
      <c r="AC486">
        <v>8</v>
      </c>
      <c r="AD486">
        <v>5</v>
      </c>
    </row>
    <row r="487" spans="1:31" x14ac:dyDescent="0.25">
      <c r="A487" s="18" t="s">
        <v>126</v>
      </c>
      <c r="B487" s="17" t="s">
        <v>127</v>
      </c>
      <c r="C487" s="17" t="s">
        <v>2266</v>
      </c>
      <c r="D487">
        <v>10.09</v>
      </c>
      <c r="E487">
        <v>9</v>
      </c>
      <c r="F487" t="s">
        <v>84</v>
      </c>
      <c r="G487">
        <v>7</v>
      </c>
      <c r="H487" s="17" t="s">
        <v>84</v>
      </c>
      <c r="I487">
        <v>6</v>
      </c>
      <c r="J487" s="37" t="str">
        <f>VLOOKUP(AB487, method!$A$1:$B$15, 2, 0)</f>
        <v>中前</v>
      </c>
      <c r="K487">
        <v>10</v>
      </c>
      <c r="L487" s="43">
        <v>1200</v>
      </c>
      <c r="M487">
        <v>122</v>
      </c>
      <c r="N487">
        <v>1</v>
      </c>
      <c r="O487">
        <v>8</v>
      </c>
      <c r="P487">
        <v>1</v>
      </c>
      <c r="Q487">
        <v>25</v>
      </c>
      <c r="R487" s="31" t="s">
        <v>450</v>
      </c>
      <c r="S487">
        <v>1099</v>
      </c>
      <c r="T487">
        <v>3</v>
      </c>
      <c r="U487" s="32" t="s">
        <v>435</v>
      </c>
      <c r="V487">
        <v>335</v>
      </c>
      <c r="Y487" t="s">
        <v>600</v>
      </c>
      <c r="Z487">
        <v>64</v>
      </c>
      <c r="AA487" s="19" t="s">
        <v>24</v>
      </c>
      <c r="AB487">
        <v>7</v>
      </c>
      <c r="AC487">
        <v>8</v>
      </c>
      <c r="AD487">
        <v>7</v>
      </c>
    </row>
    <row r="488" spans="1:31" hidden="1" x14ac:dyDescent="0.25">
      <c r="A488" s="18" t="s">
        <v>126</v>
      </c>
      <c r="B488" s="17" t="s">
        <v>127</v>
      </c>
      <c r="C488" s="17" t="s">
        <v>2266</v>
      </c>
      <c r="D488">
        <v>10.11</v>
      </c>
      <c r="E488">
        <v>9</v>
      </c>
      <c r="F488" t="s">
        <v>84</v>
      </c>
      <c r="G488" s="28">
        <v>1</v>
      </c>
      <c r="H488" s="17" t="s">
        <v>84</v>
      </c>
      <c r="I488">
        <v>4</v>
      </c>
      <c r="J488" s="37" t="str">
        <f>VLOOKUP(AB488, method!$A$1:$B$15, 2, 0)</f>
        <v>中前</v>
      </c>
      <c r="K488">
        <v>3.3</v>
      </c>
      <c r="L488" s="43">
        <v>1200</v>
      </c>
      <c r="M488">
        <v>132</v>
      </c>
      <c r="N488">
        <v>1</v>
      </c>
      <c r="O488">
        <v>11</v>
      </c>
      <c r="P488">
        <v>12</v>
      </c>
      <c r="Q488">
        <v>24</v>
      </c>
      <c r="R488" s="31" t="s">
        <v>455</v>
      </c>
      <c r="S488">
        <v>1083</v>
      </c>
      <c r="T488">
        <v>4</v>
      </c>
      <c r="U488" s="32" t="s">
        <v>435</v>
      </c>
      <c r="V488">
        <v>257</v>
      </c>
      <c r="Y488" s="12">
        <v>1</v>
      </c>
      <c r="Z488">
        <v>57</v>
      </c>
      <c r="AA488" s="19" t="s">
        <v>24</v>
      </c>
      <c r="AB488">
        <v>4</v>
      </c>
      <c r="AC488">
        <v>4</v>
      </c>
      <c r="AD488">
        <v>1</v>
      </c>
    </row>
    <row r="489" spans="1:31" hidden="1" x14ac:dyDescent="0.25">
      <c r="A489" s="18" t="s">
        <v>126</v>
      </c>
      <c r="B489" s="17" t="s">
        <v>127</v>
      </c>
      <c r="C489" s="17" t="s">
        <v>2266</v>
      </c>
      <c r="D489">
        <v>10.33</v>
      </c>
      <c r="E489">
        <v>9</v>
      </c>
      <c r="F489" t="s">
        <v>84</v>
      </c>
      <c r="G489" s="34">
        <v>4</v>
      </c>
      <c r="H489" s="17" t="s">
        <v>84</v>
      </c>
      <c r="I489">
        <v>11</v>
      </c>
      <c r="J489" s="36" t="str">
        <f>VLOOKUP(AB489, method!$A$1:$B$15, 2, 0)</f>
        <v>中後</v>
      </c>
      <c r="K489">
        <v>6.6</v>
      </c>
      <c r="L489" s="43">
        <v>1200</v>
      </c>
      <c r="M489">
        <v>132</v>
      </c>
      <c r="N489">
        <v>1</v>
      </c>
      <c r="O489">
        <v>13</v>
      </c>
      <c r="P489">
        <v>11</v>
      </c>
      <c r="Q489">
        <v>24</v>
      </c>
      <c r="R489" s="31" t="s">
        <v>455</v>
      </c>
      <c r="S489">
        <v>1084</v>
      </c>
      <c r="T489">
        <v>4</v>
      </c>
      <c r="U489" s="32" t="s">
        <v>435</v>
      </c>
      <c r="V489">
        <v>181</v>
      </c>
      <c r="Y489" s="12" t="s">
        <v>521</v>
      </c>
      <c r="Z489">
        <v>57</v>
      </c>
      <c r="AA489" s="19" t="s">
        <v>24</v>
      </c>
      <c r="AB489">
        <v>9</v>
      </c>
      <c r="AC489">
        <v>9</v>
      </c>
      <c r="AD489">
        <v>4</v>
      </c>
    </row>
    <row r="490" spans="1:31" hidden="1" x14ac:dyDescent="0.25">
      <c r="A490" s="18" t="s">
        <v>126</v>
      </c>
      <c r="B490" s="17" t="s">
        <v>127</v>
      </c>
      <c r="C490" s="17" t="s">
        <v>2266</v>
      </c>
      <c r="D490">
        <v>10.119999999999999</v>
      </c>
      <c r="E490">
        <v>9</v>
      </c>
      <c r="F490" t="s">
        <v>84</v>
      </c>
      <c r="G490" s="28">
        <v>2</v>
      </c>
      <c r="H490" s="17" t="s">
        <v>84</v>
      </c>
      <c r="I490">
        <v>7</v>
      </c>
      <c r="J490" s="36" t="str">
        <f>VLOOKUP(AB490, method!$A$1:$B$15, 2, 0)</f>
        <v>中後</v>
      </c>
      <c r="K490">
        <v>5.9</v>
      </c>
      <c r="L490" s="43">
        <v>1200</v>
      </c>
      <c r="M490">
        <v>131</v>
      </c>
      <c r="N490">
        <v>1</v>
      </c>
      <c r="O490">
        <v>30</v>
      </c>
      <c r="P490">
        <v>10</v>
      </c>
      <c r="Q490">
        <v>24</v>
      </c>
      <c r="R490" s="30" t="s">
        <v>445</v>
      </c>
      <c r="S490">
        <v>1081</v>
      </c>
      <c r="T490">
        <v>4</v>
      </c>
      <c r="U490" s="32" t="s">
        <v>435</v>
      </c>
      <c r="V490">
        <v>141</v>
      </c>
      <c r="Y490" s="12" t="s">
        <v>914</v>
      </c>
      <c r="Z490">
        <v>56</v>
      </c>
      <c r="AA490" s="19" t="s">
        <v>24</v>
      </c>
      <c r="AB490">
        <v>10</v>
      </c>
      <c r="AC490">
        <v>10</v>
      </c>
      <c r="AD490">
        <v>2</v>
      </c>
    </row>
    <row r="491" spans="1:31" hidden="1" x14ac:dyDescent="0.25">
      <c r="A491" s="18" t="s">
        <v>126</v>
      </c>
      <c r="B491" s="17" t="s">
        <v>127</v>
      </c>
      <c r="C491" s="17" t="s">
        <v>2266</v>
      </c>
      <c r="D491">
        <v>9.9</v>
      </c>
      <c r="E491">
        <v>9</v>
      </c>
      <c r="F491" t="s">
        <v>84</v>
      </c>
      <c r="G491">
        <v>8</v>
      </c>
      <c r="H491" s="25" t="s">
        <v>150</v>
      </c>
      <c r="I491">
        <v>12</v>
      </c>
      <c r="J491" s="38" t="str">
        <f>VLOOKUP(AB491, method!$A$1:$B$15, 2, 0)</f>
        <v>留後</v>
      </c>
      <c r="K491">
        <v>15</v>
      </c>
      <c r="L491" s="43">
        <v>1200</v>
      </c>
      <c r="M491">
        <v>133</v>
      </c>
      <c r="N491">
        <v>1</v>
      </c>
      <c r="O491">
        <v>13</v>
      </c>
      <c r="P491">
        <v>10</v>
      </c>
      <c r="Q491">
        <v>24</v>
      </c>
      <c r="R491" t="s">
        <v>539</v>
      </c>
      <c r="S491">
        <v>1084</v>
      </c>
      <c r="T491">
        <v>4</v>
      </c>
      <c r="U491" s="32" t="s">
        <v>446</v>
      </c>
      <c r="V491">
        <v>97</v>
      </c>
      <c r="Y491" t="s">
        <v>817</v>
      </c>
      <c r="Z491">
        <v>58</v>
      </c>
      <c r="AA491" s="19" t="s">
        <v>24</v>
      </c>
      <c r="AB491">
        <v>13</v>
      </c>
      <c r="AC491">
        <v>14</v>
      </c>
      <c r="AD491">
        <v>8</v>
      </c>
    </row>
    <row r="492" spans="1:31" hidden="1" x14ac:dyDescent="0.25">
      <c r="A492" s="18" t="s">
        <v>126</v>
      </c>
      <c r="B492" s="17" t="s">
        <v>127</v>
      </c>
      <c r="C492" s="17" t="s">
        <v>2266</v>
      </c>
      <c r="D492">
        <v>24.31</v>
      </c>
      <c r="E492">
        <v>9</v>
      </c>
      <c r="F492" t="s">
        <v>84</v>
      </c>
      <c r="G492">
        <v>13</v>
      </c>
      <c r="H492" s="23" t="s">
        <v>487</v>
      </c>
      <c r="I492">
        <v>7</v>
      </c>
      <c r="J492" s="37" t="str">
        <f>VLOOKUP(AB492, method!$A$1:$B$15, 2, 0)</f>
        <v>中前</v>
      </c>
      <c r="K492">
        <v>15</v>
      </c>
      <c r="L492">
        <v>1400</v>
      </c>
      <c r="M492">
        <v>132</v>
      </c>
      <c r="N492">
        <v>1</v>
      </c>
      <c r="O492">
        <v>22</v>
      </c>
      <c r="P492">
        <v>9</v>
      </c>
      <c r="Q492">
        <v>24</v>
      </c>
      <c r="R492" t="s">
        <v>506</v>
      </c>
      <c r="S492">
        <v>1095</v>
      </c>
      <c r="T492">
        <v>4</v>
      </c>
      <c r="U492" s="33" t="s">
        <v>430</v>
      </c>
      <c r="V492">
        <v>44</v>
      </c>
      <c r="Y492" t="s">
        <v>743</v>
      </c>
      <c r="Z492">
        <v>60</v>
      </c>
      <c r="AA492" s="19" t="s">
        <v>24</v>
      </c>
      <c r="AB492">
        <v>5</v>
      </c>
      <c r="AC492">
        <v>8</v>
      </c>
      <c r="AD492">
        <v>11</v>
      </c>
      <c r="AE492">
        <v>13</v>
      </c>
    </row>
    <row r="493" spans="1:31" hidden="1" x14ac:dyDescent="0.25">
      <c r="A493" s="18" t="s">
        <v>126</v>
      </c>
      <c r="B493" s="17" t="s">
        <v>127</v>
      </c>
      <c r="C493" s="17" t="s">
        <v>2266</v>
      </c>
      <c r="D493">
        <v>10.62</v>
      </c>
      <c r="E493">
        <v>9</v>
      </c>
      <c r="F493" t="s">
        <v>84</v>
      </c>
      <c r="G493" s="34">
        <v>5</v>
      </c>
      <c r="H493" s="20" t="s">
        <v>19</v>
      </c>
      <c r="I493">
        <v>9</v>
      </c>
      <c r="J493" s="36" t="str">
        <f>VLOOKUP(AB493, method!$A$1:$B$15, 2, 0)</f>
        <v>中後</v>
      </c>
      <c r="K493">
        <v>5.9</v>
      </c>
      <c r="L493" s="43">
        <v>1200</v>
      </c>
      <c r="M493">
        <v>135</v>
      </c>
      <c r="N493">
        <v>1</v>
      </c>
      <c r="O493">
        <v>8</v>
      </c>
      <c r="P493">
        <v>9</v>
      </c>
      <c r="Q493">
        <v>24</v>
      </c>
      <c r="R493" t="s">
        <v>434</v>
      </c>
      <c r="S493">
        <v>1092</v>
      </c>
      <c r="T493">
        <v>4</v>
      </c>
      <c r="U493" s="33" t="s">
        <v>499</v>
      </c>
      <c r="V493">
        <v>5</v>
      </c>
      <c r="Y493" t="s">
        <v>488</v>
      </c>
      <c r="Z493">
        <v>60</v>
      </c>
      <c r="AA493" s="19" t="s">
        <v>24</v>
      </c>
      <c r="AB493">
        <v>8</v>
      </c>
      <c r="AC493">
        <v>7</v>
      </c>
      <c r="AD493">
        <v>5</v>
      </c>
    </row>
    <row r="494" spans="1:31" hidden="1" x14ac:dyDescent="0.25">
      <c r="A494" s="18" t="s">
        <v>126</v>
      </c>
      <c r="B494" s="17" t="s">
        <v>127</v>
      </c>
      <c r="C494" s="17" t="s">
        <v>2266</v>
      </c>
      <c r="D494">
        <v>22.63</v>
      </c>
      <c r="E494">
        <v>9</v>
      </c>
      <c r="F494" t="s">
        <v>84</v>
      </c>
      <c r="G494">
        <v>8</v>
      </c>
      <c r="H494" s="25" t="s">
        <v>150</v>
      </c>
      <c r="I494">
        <v>7</v>
      </c>
      <c r="J494" s="35" t="str">
        <f>VLOOKUP(AB494, method!$A$1:$B$15, 2, 0)</f>
        <v>放頭</v>
      </c>
      <c r="K494">
        <v>34</v>
      </c>
      <c r="L494">
        <v>1400</v>
      </c>
      <c r="M494">
        <v>121</v>
      </c>
      <c r="N494">
        <v>1</v>
      </c>
      <c r="O494">
        <v>14</v>
      </c>
      <c r="P494">
        <v>7</v>
      </c>
      <c r="Q494">
        <v>24</v>
      </c>
      <c r="R494" t="s">
        <v>434</v>
      </c>
      <c r="S494">
        <v>1085</v>
      </c>
      <c r="T494">
        <v>3</v>
      </c>
      <c r="U494" s="32" t="s">
        <v>435</v>
      </c>
      <c r="V494">
        <v>831</v>
      </c>
      <c r="Y494" t="s">
        <v>674</v>
      </c>
      <c r="Z494">
        <v>64</v>
      </c>
      <c r="AA494" s="19" t="s">
        <v>24</v>
      </c>
      <c r="AB494">
        <v>2</v>
      </c>
      <c r="AC494">
        <v>1</v>
      </c>
      <c r="AD494">
        <v>1</v>
      </c>
      <c r="AE494">
        <v>8</v>
      </c>
    </row>
    <row r="495" spans="1:31" hidden="1" x14ac:dyDescent="0.25">
      <c r="A495" s="18" t="s">
        <v>126</v>
      </c>
      <c r="B495" s="17" t="s">
        <v>127</v>
      </c>
      <c r="C495" s="17" t="s">
        <v>2266</v>
      </c>
      <c r="D495">
        <v>10.02</v>
      </c>
      <c r="E495">
        <v>9</v>
      </c>
      <c r="F495" t="s">
        <v>84</v>
      </c>
      <c r="G495" s="34">
        <v>5</v>
      </c>
      <c r="H495" s="20" t="s">
        <v>19</v>
      </c>
      <c r="I495">
        <v>9</v>
      </c>
      <c r="J495" s="37" t="str">
        <f>VLOOKUP(AB495, method!$A$1:$B$15, 2, 0)</f>
        <v>中前</v>
      </c>
      <c r="K495">
        <v>8.1999999999999993</v>
      </c>
      <c r="L495" s="43">
        <v>1200</v>
      </c>
      <c r="M495">
        <v>123</v>
      </c>
      <c r="N495">
        <v>1</v>
      </c>
      <c r="O495">
        <v>26</v>
      </c>
      <c r="P495">
        <v>6</v>
      </c>
      <c r="Q495">
        <v>24</v>
      </c>
      <c r="R495" s="31" t="s">
        <v>461</v>
      </c>
      <c r="S495">
        <v>1082</v>
      </c>
      <c r="T495">
        <v>3</v>
      </c>
      <c r="U495" s="32" t="s">
        <v>435</v>
      </c>
      <c r="V495">
        <v>781</v>
      </c>
      <c r="Y495" t="s">
        <v>474</v>
      </c>
      <c r="Z495">
        <v>64</v>
      </c>
      <c r="AA495" s="19" t="s">
        <v>24</v>
      </c>
      <c r="AB495">
        <v>7</v>
      </c>
      <c r="AC495">
        <v>6</v>
      </c>
      <c r="AD495">
        <v>5</v>
      </c>
    </row>
    <row r="496" spans="1:31" hidden="1" x14ac:dyDescent="0.25">
      <c r="A496" s="18" t="s">
        <v>126</v>
      </c>
      <c r="B496" s="17" t="s">
        <v>127</v>
      </c>
      <c r="C496" s="17" t="s">
        <v>2266</v>
      </c>
      <c r="D496">
        <v>10.35</v>
      </c>
      <c r="E496">
        <v>9</v>
      </c>
      <c r="F496" t="s">
        <v>84</v>
      </c>
      <c r="G496" s="28">
        <v>2</v>
      </c>
      <c r="H496" s="25" t="s">
        <v>150</v>
      </c>
      <c r="I496">
        <v>3</v>
      </c>
      <c r="J496" s="37" t="str">
        <f>VLOOKUP(AB496, method!$A$1:$B$15, 2, 0)</f>
        <v>中前</v>
      </c>
      <c r="K496">
        <v>2.7</v>
      </c>
      <c r="L496" s="43">
        <v>1200</v>
      </c>
      <c r="M496">
        <v>118</v>
      </c>
      <c r="N496">
        <v>1</v>
      </c>
      <c r="O496">
        <v>12</v>
      </c>
      <c r="P496">
        <v>6</v>
      </c>
      <c r="Q496">
        <v>24</v>
      </c>
      <c r="R496" s="31" t="s">
        <v>455</v>
      </c>
      <c r="S496">
        <v>1083</v>
      </c>
      <c r="T496">
        <v>3</v>
      </c>
      <c r="U496" s="32" t="s">
        <v>435</v>
      </c>
      <c r="V496">
        <v>748</v>
      </c>
      <c r="Y496" s="12" t="s">
        <v>662</v>
      </c>
      <c r="Z496">
        <v>62</v>
      </c>
      <c r="AA496" s="19" t="s">
        <v>24</v>
      </c>
      <c r="AB496">
        <v>5</v>
      </c>
      <c r="AC496">
        <v>6</v>
      </c>
      <c r="AD496">
        <v>2</v>
      </c>
    </row>
    <row r="497" spans="1:31" hidden="1" x14ac:dyDescent="0.25">
      <c r="A497" s="18" t="s">
        <v>126</v>
      </c>
      <c r="B497" s="17" t="s">
        <v>127</v>
      </c>
      <c r="C497" s="17" t="s">
        <v>2266</v>
      </c>
      <c r="D497">
        <v>22.35</v>
      </c>
      <c r="E497">
        <v>9</v>
      </c>
      <c r="F497" t="s">
        <v>84</v>
      </c>
      <c r="G497" s="34">
        <v>5</v>
      </c>
      <c r="H497" s="27" t="s">
        <v>93</v>
      </c>
      <c r="I497">
        <v>1</v>
      </c>
      <c r="J497" s="37" t="str">
        <f>VLOOKUP(AB497, method!$A$1:$B$15, 2, 0)</f>
        <v>中前</v>
      </c>
      <c r="K497">
        <v>4.5999999999999996</v>
      </c>
      <c r="L497">
        <v>1400</v>
      </c>
      <c r="M497">
        <v>124</v>
      </c>
      <c r="N497">
        <v>1</v>
      </c>
      <c r="O497">
        <v>2</v>
      </c>
      <c r="P497">
        <v>6</v>
      </c>
      <c r="Q497">
        <v>24</v>
      </c>
      <c r="R497" t="s">
        <v>518</v>
      </c>
      <c r="S497">
        <v>1083</v>
      </c>
      <c r="T497">
        <v>3</v>
      </c>
      <c r="U497" s="32" t="s">
        <v>446</v>
      </c>
      <c r="V497">
        <v>722</v>
      </c>
      <c r="Y497" t="s">
        <v>474</v>
      </c>
      <c r="Z497">
        <v>64</v>
      </c>
      <c r="AA497" s="19" t="s">
        <v>24</v>
      </c>
      <c r="AB497">
        <v>5</v>
      </c>
      <c r="AC497">
        <v>5</v>
      </c>
      <c r="AD497">
        <v>8</v>
      </c>
      <c r="AE497">
        <v>5</v>
      </c>
    </row>
    <row r="498" spans="1:31" hidden="1" x14ac:dyDescent="0.25">
      <c r="A498" s="18" t="s">
        <v>126</v>
      </c>
      <c r="B498" s="17" t="s">
        <v>127</v>
      </c>
      <c r="C498" s="17" t="s">
        <v>2266</v>
      </c>
      <c r="D498">
        <v>9.68</v>
      </c>
      <c r="E498">
        <v>9</v>
      </c>
      <c r="F498" t="s">
        <v>84</v>
      </c>
      <c r="G498" s="28">
        <v>3</v>
      </c>
      <c r="H498" s="27" t="s">
        <v>93</v>
      </c>
      <c r="I498">
        <v>6</v>
      </c>
      <c r="J498" s="36" t="str">
        <f>VLOOKUP(AB498, method!$A$1:$B$15, 2, 0)</f>
        <v>中後</v>
      </c>
      <c r="K498">
        <v>13</v>
      </c>
      <c r="L498" s="43">
        <v>1200</v>
      </c>
      <c r="M498">
        <v>123</v>
      </c>
      <c r="N498">
        <v>1</v>
      </c>
      <c r="O498">
        <v>11</v>
      </c>
      <c r="P498">
        <v>5</v>
      </c>
      <c r="Q498">
        <v>24</v>
      </c>
      <c r="R498" t="s">
        <v>429</v>
      </c>
      <c r="S498">
        <v>1080</v>
      </c>
      <c r="T498">
        <v>3</v>
      </c>
      <c r="U498" s="32" t="s">
        <v>446</v>
      </c>
      <c r="V498">
        <v>665</v>
      </c>
      <c r="Y498" s="12" t="s">
        <v>480</v>
      </c>
      <c r="Z498">
        <v>64</v>
      </c>
      <c r="AA498" s="19" t="s">
        <v>24</v>
      </c>
      <c r="AB498">
        <v>9</v>
      </c>
      <c r="AC498">
        <v>10</v>
      </c>
      <c r="AD498">
        <v>3</v>
      </c>
    </row>
    <row r="499" spans="1:31" hidden="1" x14ac:dyDescent="0.25">
      <c r="A499" s="18" t="s">
        <v>126</v>
      </c>
      <c r="B499" s="17" t="s">
        <v>127</v>
      </c>
      <c r="C499" s="17" t="s">
        <v>2266</v>
      </c>
      <c r="D499">
        <v>10.8</v>
      </c>
      <c r="E499">
        <v>9</v>
      </c>
      <c r="F499" t="s">
        <v>84</v>
      </c>
      <c r="G499">
        <v>8</v>
      </c>
      <c r="H499" s="27" t="s">
        <v>93</v>
      </c>
      <c r="I499">
        <v>13</v>
      </c>
      <c r="J499" s="38" t="str">
        <f>VLOOKUP(AB499, method!$A$1:$B$15, 2, 0)</f>
        <v>留後</v>
      </c>
      <c r="K499">
        <v>33</v>
      </c>
      <c r="L499" s="43">
        <v>1200</v>
      </c>
      <c r="M499">
        <v>123</v>
      </c>
      <c r="N499">
        <v>1</v>
      </c>
      <c r="O499">
        <v>28</v>
      </c>
      <c r="P499">
        <v>4</v>
      </c>
      <c r="Q499">
        <v>24</v>
      </c>
      <c r="R499" t="s">
        <v>434</v>
      </c>
      <c r="S499">
        <v>1082</v>
      </c>
      <c r="T499">
        <v>3</v>
      </c>
      <c r="U499" s="33" t="s">
        <v>430</v>
      </c>
      <c r="V499">
        <v>626</v>
      </c>
      <c r="Y499" t="s">
        <v>629</v>
      </c>
      <c r="Z499">
        <v>64</v>
      </c>
      <c r="AA499" s="19" t="s">
        <v>24</v>
      </c>
      <c r="AB499">
        <v>11</v>
      </c>
      <c r="AC499">
        <v>12</v>
      </c>
      <c r="AD499">
        <v>8</v>
      </c>
    </row>
    <row r="500" spans="1:31" hidden="1" x14ac:dyDescent="0.25">
      <c r="A500" s="18" t="s">
        <v>126</v>
      </c>
      <c r="B500" s="17" t="s">
        <v>127</v>
      </c>
      <c r="C500" s="17" t="s">
        <v>2266</v>
      </c>
      <c r="D500">
        <v>9.27</v>
      </c>
      <c r="E500">
        <v>9</v>
      </c>
      <c r="F500" t="s">
        <v>84</v>
      </c>
      <c r="G500" s="28">
        <v>2</v>
      </c>
      <c r="H500" s="27" t="s">
        <v>93</v>
      </c>
      <c r="I500">
        <v>6</v>
      </c>
      <c r="J500" s="36" t="str">
        <f>VLOOKUP(AB500, method!$A$1:$B$15, 2, 0)</f>
        <v>中後</v>
      </c>
      <c r="K500">
        <v>14</v>
      </c>
      <c r="L500" s="43">
        <v>1200</v>
      </c>
      <c r="M500">
        <v>123</v>
      </c>
      <c r="N500">
        <v>1</v>
      </c>
      <c r="O500">
        <v>7</v>
      </c>
      <c r="P500">
        <v>4</v>
      </c>
      <c r="Q500">
        <v>24</v>
      </c>
      <c r="R500" t="s">
        <v>506</v>
      </c>
      <c r="S500">
        <v>1081</v>
      </c>
      <c r="T500">
        <v>3</v>
      </c>
      <c r="U500" s="32" t="s">
        <v>435</v>
      </c>
      <c r="V500">
        <v>563</v>
      </c>
      <c r="Y500" s="12" t="s">
        <v>521</v>
      </c>
      <c r="Z500">
        <v>64</v>
      </c>
      <c r="AA500" s="19" t="s">
        <v>24</v>
      </c>
      <c r="AB500">
        <v>8</v>
      </c>
      <c r="AC500">
        <v>8</v>
      </c>
      <c r="AD500">
        <v>2</v>
      </c>
    </row>
    <row r="501" spans="1:31" hidden="1" x14ac:dyDescent="0.25">
      <c r="A501" s="18" t="s">
        <v>126</v>
      </c>
      <c r="B501" s="17" t="s">
        <v>127</v>
      </c>
      <c r="C501" s="17" t="s">
        <v>2266</v>
      </c>
      <c r="D501">
        <v>10.29</v>
      </c>
      <c r="E501">
        <v>9</v>
      </c>
      <c r="F501" t="s">
        <v>84</v>
      </c>
      <c r="G501" s="34">
        <v>4</v>
      </c>
      <c r="H501" s="27" t="s">
        <v>93</v>
      </c>
      <c r="I501">
        <v>11</v>
      </c>
      <c r="J501" s="37" t="str">
        <f>VLOOKUP(AB501, method!$A$1:$B$15, 2, 0)</f>
        <v>中前</v>
      </c>
      <c r="K501">
        <v>19</v>
      </c>
      <c r="L501" s="43">
        <v>1200</v>
      </c>
      <c r="M501">
        <v>124</v>
      </c>
      <c r="N501">
        <v>1</v>
      </c>
      <c r="O501">
        <v>27</v>
      </c>
      <c r="P501">
        <v>3</v>
      </c>
      <c r="Q501">
        <v>24</v>
      </c>
      <c r="R501" s="31" t="s">
        <v>450</v>
      </c>
      <c r="S501">
        <v>1087</v>
      </c>
      <c r="T501">
        <v>3</v>
      </c>
      <c r="U501" s="32" t="s">
        <v>435</v>
      </c>
      <c r="V501">
        <v>540</v>
      </c>
      <c r="Y501" t="s">
        <v>459</v>
      </c>
      <c r="Z501">
        <v>66</v>
      </c>
      <c r="AA501" s="19" t="s">
        <v>24</v>
      </c>
      <c r="AB501">
        <v>5</v>
      </c>
      <c r="AC501">
        <v>5</v>
      </c>
      <c r="AD501">
        <v>4</v>
      </c>
    </row>
    <row r="502" spans="1:31" hidden="1" x14ac:dyDescent="0.25">
      <c r="A502" s="18" t="s">
        <v>126</v>
      </c>
      <c r="B502" s="17" t="s">
        <v>127</v>
      </c>
      <c r="C502" s="17" t="s">
        <v>2266</v>
      </c>
      <c r="D502">
        <v>10.210000000000001</v>
      </c>
      <c r="E502">
        <v>9</v>
      </c>
      <c r="F502" t="s">
        <v>84</v>
      </c>
      <c r="G502" s="34">
        <v>4</v>
      </c>
      <c r="H502" s="27" t="s">
        <v>93</v>
      </c>
      <c r="I502">
        <v>2</v>
      </c>
      <c r="J502" s="37" t="str">
        <f>VLOOKUP(AB502, method!$A$1:$B$15, 2, 0)</f>
        <v>中前</v>
      </c>
      <c r="K502">
        <v>10</v>
      </c>
      <c r="L502" s="43">
        <v>1200</v>
      </c>
      <c r="M502">
        <v>125</v>
      </c>
      <c r="N502">
        <v>1</v>
      </c>
      <c r="O502">
        <v>6</v>
      </c>
      <c r="P502">
        <v>3</v>
      </c>
      <c r="Q502">
        <v>24</v>
      </c>
      <c r="R502" s="31" t="s">
        <v>455</v>
      </c>
      <c r="S502">
        <v>1086</v>
      </c>
      <c r="T502">
        <v>3</v>
      </c>
      <c r="U502" s="32" t="s">
        <v>435</v>
      </c>
      <c r="V502">
        <v>481</v>
      </c>
      <c r="Y502" s="12">
        <v>2</v>
      </c>
      <c r="Z502">
        <v>66</v>
      </c>
      <c r="AA502" s="19" t="s">
        <v>24</v>
      </c>
      <c r="AB502">
        <v>5</v>
      </c>
      <c r="AC502">
        <v>5</v>
      </c>
      <c r="AD502">
        <v>4</v>
      </c>
    </row>
    <row r="503" spans="1:31" hidden="1" x14ac:dyDescent="0.25">
      <c r="A503" s="18" t="s">
        <v>126</v>
      </c>
      <c r="B503" s="17" t="s">
        <v>127</v>
      </c>
      <c r="C503" s="17" t="s">
        <v>2266</v>
      </c>
      <c r="D503">
        <v>57.5</v>
      </c>
      <c r="E503">
        <v>9</v>
      </c>
      <c r="F503" t="s">
        <v>84</v>
      </c>
      <c r="G503">
        <v>6</v>
      </c>
      <c r="H503" s="18" t="s">
        <v>116</v>
      </c>
      <c r="I503">
        <v>8</v>
      </c>
      <c r="J503" s="36" t="str">
        <f>VLOOKUP(AB503, method!$A$1:$B$15, 2, 0)</f>
        <v>中後</v>
      </c>
      <c r="K503">
        <v>13</v>
      </c>
      <c r="L503">
        <v>1000</v>
      </c>
      <c r="M503">
        <v>122</v>
      </c>
      <c r="N503">
        <v>0</v>
      </c>
      <c r="O503">
        <v>21</v>
      </c>
      <c r="P503">
        <v>2</v>
      </c>
      <c r="Q503">
        <v>24</v>
      </c>
      <c r="R503" s="42" t="s">
        <v>445</v>
      </c>
      <c r="S503">
        <v>1080</v>
      </c>
      <c r="T503">
        <v>3</v>
      </c>
      <c r="U503" s="32" t="s">
        <v>435</v>
      </c>
      <c r="V503">
        <v>445</v>
      </c>
      <c r="Y503" t="s">
        <v>474</v>
      </c>
      <c r="Z503">
        <v>68</v>
      </c>
      <c r="AA503" s="19" t="s">
        <v>24</v>
      </c>
      <c r="AB503">
        <v>9</v>
      </c>
      <c r="AC503">
        <v>9</v>
      </c>
      <c r="AD503">
        <v>6</v>
      </c>
    </row>
    <row r="504" spans="1:31" hidden="1" x14ac:dyDescent="0.25">
      <c r="A504" s="18" t="s">
        <v>126</v>
      </c>
      <c r="B504" s="17" t="s">
        <v>127</v>
      </c>
      <c r="C504" s="17" t="s">
        <v>2266</v>
      </c>
      <c r="D504">
        <v>57.92</v>
      </c>
      <c r="E504">
        <v>9</v>
      </c>
      <c r="F504" t="s">
        <v>84</v>
      </c>
      <c r="G504">
        <v>12</v>
      </c>
      <c r="H504" s="18" t="s">
        <v>116</v>
      </c>
      <c r="I504">
        <v>4</v>
      </c>
      <c r="J504" s="36" t="str">
        <f>VLOOKUP(AB504, method!$A$1:$B$15, 2, 0)</f>
        <v>中後</v>
      </c>
      <c r="K504">
        <v>24</v>
      </c>
      <c r="L504">
        <v>1000</v>
      </c>
      <c r="M504">
        <v>126</v>
      </c>
      <c r="N504">
        <v>0</v>
      </c>
      <c r="O504">
        <v>4</v>
      </c>
      <c r="P504">
        <v>2</v>
      </c>
      <c r="Q504">
        <v>24</v>
      </c>
      <c r="R504" t="s">
        <v>506</v>
      </c>
      <c r="S504">
        <v>1094</v>
      </c>
      <c r="T504">
        <v>3</v>
      </c>
      <c r="U504" s="32" t="s">
        <v>435</v>
      </c>
      <c r="V504">
        <v>393</v>
      </c>
      <c r="Y504">
        <v>7</v>
      </c>
      <c r="Z504">
        <v>70</v>
      </c>
      <c r="AA504" s="19" t="s">
        <v>24</v>
      </c>
      <c r="AB504">
        <v>10</v>
      </c>
      <c r="AC504">
        <v>12</v>
      </c>
      <c r="AD504">
        <v>12</v>
      </c>
    </row>
    <row r="505" spans="1:31" hidden="1" x14ac:dyDescent="0.25">
      <c r="A505" s="18" t="s">
        <v>126</v>
      </c>
      <c r="B505" s="17" t="s">
        <v>127</v>
      </c>
      <c r="C505" s="17" t="s">
        <v>2266</v>
      </c>
      <c r="D505">
        <v>57.74</v>
      </c>
      <c r="E505">
        <v>9</v>
      </c>
      <c r="F505" t="s">
        <v>84</v>
      </c>
      <c r="G505" s="34">
        <v>5</v>
      </c>
      <c r="H505" s="27" t="s">
        <v>93</v>
      </c>
      <c r="I505">
        <v>8</v>
      </c>
      <c r="J505" s="36" t="str">
        <f>VLOOKUP(AB505, method!$A$1:$B$15, 2, 0)</f>
        <v>中後</v>
      </c>
      <c r="K505">
        <v>13</v>
      </c>
      <c r="L505">
        <v>1000</v>
      </c>
      <c r="M505">
        <v>128</v>
      </c>
      <c r="N505">
        <v>0</v>
      </c>
      <c r="O505">
        <v>17</v>
      </c>
      <c r="P505">
        <v>1</v>
      </c>
      <c r="Q505">
        <v>24</v>
      </c>
      <c r="R505" s="31" t="s">
        <v>461</v>
      </c>
      <c r="S505">
        <v>1095</v>
      </c>
      <c r="T505">
        <v>3</v>
      </c>
      <c r="U505" s="32" t="s">
        <v>435</v>
      </c>
      <c r="V505">
        <v>346</v>
      </c>
      <c r="Y505" s="12">
        <v>2</v>
      </c>
      <c r="Z505">
        <v>72</v>
      </c>
      <c r="AA505" s="19" t="s">
        <v>24</v>
      </c>
      <c r="AB505">
        <v>9</v>
      </c>
      <c r="AC505">
        <v>8</v>
      </c>
      <c r="AD505">
        <v>5</v>
      </c>
    </row>
    <row r="506" spans="1:31" hidden="1" x14ac:dyDescent="0.25">
      <c r="A506" s="18" t="s">
        <v>126</v>
      </c>
      <c r="B506" s="17" t="s">
        <v>127</v>
      </c>
      <c r="C506" s="17" t="s">
        <v>2266</v>
      </c>
      <c r="D506">
        <v>57.71</v>
      </c>
      <c r="E506">
        <v>9</v>
      </c>
      <c r="F506" t="s">
        <v>84</v>
      </c>
      <c r="G506">
        <v>7</v>
      </c>
      <c r="H506" s="27" t="s">
        <v>93</v>
      </c>
      <c r="I506">
        <v>9</v>
      </c>
      <c r="J506" s="36" t="str">
        <f>VLOOKUP(AB506, method!$A$1:$B$15, 2, 0)</f>
        <v>中後</v>
      </c>
      <c r="K506">
        <v>18</v>
      </c>
      <c r="L506">
        <v>1000</v>
      </c>
      <c r="M506">
        <v>129</v>
      </c>
      <c r="N506">
        <v>0</v>
      </c>
      <c r="O506">
        <v>13</v>
      </c>
      <c r="P506">
        <v>12</v>
      </c>
      <c r="Q506">
        <v>23</v>
      </c>
      <c r="R506" s="31" t="s">
        <v>455</v>
      </c>
      <c r="S506">
        <v>1083</v>
      </c>
      <c r="T506">
        <v>3</v>
      </c>
      <c r="U506" s="32" t="s">
        <v>435</v>
      </c>
      <c r="V506">
        <v>246</v>
      </c>
      <c r="Y506" t="s">
        <v>459</v>
      </c>
      <c r="Z506">
        <v>74</v>
      </c>
      <c r="AA506" s="19" t="s">
        <v>24</v>
      </c>
      <c r="AB506">
        <v>9</v>
      </c>
      <c r="AC506">
        <v>9</v>
      </c>
      <c r="AD506">
        <v>7</v>
      </c>
    </row>
    <row r="507" spans="1:31" hidden="1" x14ac:dyDescent="0.25">
      <c r="A507" s="18" t="s">
        <v>126</v>
      </c>
      <c r="B507" s="17" t="s">
        <v>127</v>
      </c>
      <c r="C507" s="17" t="s">
        <v>2266</v>
      </c>
      <c r="D507">
        <v>57.66</v>
      </c>
      <c r="E507">
        <v>9</v>
      </c>
      <c r="F507" t="s">
        <v>84</v>
      </c>
      <c r="G507">
        <v>7</v>
      </c>
      <c r="H507" s="23" t="s">
        <v>487</v>
      </c>
      <c r="I507">
        <v>2</v>
      </c>
      <c r="J507" s="36" t="str">
        <f>VLOOKUP(AB507, method!$A$1:$B$15, 2, 0)</f>
        <v>中後</v>
      </c>
      <c r="K507">
        <v>8.1</v>
      </c>
      <c r="L507">
        <v>1000</v>
      </c>
      <c r="M507">
        <v>129</v>
      </c>
      <c r="N507">
        <v>0</v>
      </c>
      <c r="O507">
        <v>29</v>
      </c>
      <c r="P507">
        <v>11</v>
      </c>
      <c r="Q507">
        <v>23</v>
      </c>
      <c r="R507" s="42" t="s">
        <v>445</v>
      </c>
      <c r="S507">
        <v>1089</v>
      </c>
      <c r="T507">
        <v>3</v>
      </c>
      <c r="U507" s="32" t="s">
        <v>435</v>
      </c>
      <c r="V507">
        <v>206</v>
      </c>
      <c r="Y507">
        <v>3</v>
      </c>
      <c r="Z507">
        <v>76</v>
      </c>
      <c r="AA507" s="19" t="s">
        <v>24</v>
      </c>
      <c r="AB507">
        <v>8</v>
      </c>
      <c r="AC507">
        <v>7</v>
      </c>
      <c r="AD507">
        <v>7</v>
      </c>
    </row>
    <row r="508" spans="1:31" hidden="1" x14ac:dyDescent="0.25">
      <c r="A508" s="18" t="s">
        <v>126</v>
      </c>
      <c r="B508" s="17" t="s">
        <v>127</v>
      </c>
      <c r="C508" s="17" t="s">
        <v>2266</v>
      </c>
      <c r="D508">
        <v>57.28</v>
      </c>
      <c r="E508">
        <v>9</v>
      </c>
      <c r="F508" t="s">
        <v>84</v>
      </c>
      <c r="G508">
        <v>7</v>
      </c>
      <c r="H508" s="17" t="s">
        <v>84</v>
      </c>
      <c r="I508">
        <v>9</v>
      </c>
      <c r="J508" s="38" t="str">
        <f>VLOOKUP(AB508, method!$A$1:$B$15, 2, 0)</f>
        <v>留後</v>
      </c>
      <c r="K508">
        <v>10</v>
      </c>
      <c r="L508">
        <v>1000</v>
      </c>
      <c r="M508">
        <v>134</v>
      </c>
      <c r="N508">
        <v>0</v>
      </c>
      <c r="O508">
        <v>24</v>
      </c>
      <c r="P508">
        <v>9</v>
      </c>
      <c r="Q508">
        <v>23</v>
      </c>
      <c r="R508" t="s">
        <v>429</v>
      </c>
      <c r="S508">
        <v>1088</v>
      </c>
      <c r="T508">
        <v>3</v>
      </c>
      <c r="U508" s="32" t="s">
        <v>435</v>
      </c>
      <c r="V508">
        <v>42</v>
      </c>
      <c r="Y508" t="s">
        <v>600</v>
      </c>
      <c r="Z508">
        <v>78</v>
      </c>
      <c r="AA508" s="19" t="s">
        <v>24</v>
      </c>
      <c r="AB508">
        <v>11</v>
      </c>
      <c r="AC508">
        <v>13</v>
      </c>
      <c r="AD508">
        <v>7</v>
      </c>
    </row>
    <row r="509" spans="1:31" hidden="1" x14ac:dyDescent="0.25">
      <c r="A509" s="18" t="s">
        <v>126</v>
      </c>
      <c r="B509" s="17" t="s">
        <v>127</v>
      </c>
      <c r="C509" s="17" t="s">
        <v>2266</v>
      </c>
      <c r="D509">
        <v>57.5</v>
      </c>
      <c r="E509">
        <v>9</v>
      </c>
      <c r="F509" t="s">
        <v>84</v>
      </c>
      <c r="G509">
        <v>6</v>
      </c>
      <c r="H509" s="25" t="s">
        <v>150</v>
      </c>
      <c r="I509">
        <v>4</v>
      </c>
      <c r="J509" s="36" t="str">
        <f>VLOOKUP(AB509, method!$A$1:$B$15, 2, 0)</f>
        <v>中後</v>
      </c>
      <c r="K509">
        <v>5.2</v>
      </c>
      <c r="L509">
        <v>1000</v>
      </c>
      <c r="M509">
        <v>134</v>
      </c>
      <c r="N509">
        <v>0</v>
      </c>
      <c r="O509">
        <v>13</v>
      </c>
      <c r="P509">
        <v>9</v>
      </c>
      <c r="Q509">
        <v>23</v>
      </c>
      <c r="R509" s="31" t="s">
        <v>450</v>
      </c>
      <c r="S509">
        <v>1084</v>
      </c>
      <c r="T509">
        <v>3</v>
      </c>
      <c r="U509" s="32" t="s">
        <v>435</v>
      </c>
      <c r="V509">
        <v>17</v>
      </c>
      <c r="Y509">
        <v>3</v>
      </c>
      <c r="Z509">
        <v>79</v>
      </c>
      <c r="AA509" s="19" t="s">
        <v>24</v>
      </c>
      <c r="AB509">
        <v>8</v>
      </c>
      <c r="AC509">
        <v>7</v>
      </c>
      <c r="AD509">
        <v>6</v>
      </c>
    </row>
    <row r="510" spans="1:31" x14ac:dyDescent="0.25">
      <c r="A510" s="18" t="s">
        <v>126</v>
      </c>
      <c r="B510" s="18" t="s">
        <v>130</v>
      </c>
      <c r="C510" s="18" t="s">
        <v>2267</v>
      </c>
      <c r="D510">
        <v>10</v>
      </c>
      <c r="E510">
        <v>1</v>
      </c>
      <c r="F510" t="s">
        <v>29</v>
      </c>
      <c r="G510" s="28">
        <v>3</v>
      </c>
      <c r="H510" s="25" t="s">
        <v>49</v>
      </c>
      <c r="I510">
        <v>3</v>
      </c>
      <c r="J510" s="37" t="str">
        <f>VLOOKUP(AB510, method!$A$1:$B$15, 2, 0)</f>
        <v>中前</v>
      </c>
      <c r="K510">
        <v>4.9000000000000004</v>
      </c>
      <c r="L510" s="43">
        <v>1200</v>
      </c>
      <c r="M510">
        <v>131</v>
      </c>
      <c r="N510">
        <v>1</v>
      </c>
      <c r="O510">
        <v>17</v>
      </c>
      <c r="P510">
        <v>9</v>
      </c>
      <c r="Q510">
        <v>25</v>
      </c>
      <c r="R510" s="31" t="s">
        <v>455</v>
      </c>
      <c r="S510">
        <v>1103</v>
      </c>
      <c r="T510">
        <v>4</v>
      </c>
      <c r="U510" s="32" t="s">
        <v>446</v>
      </c>
      <c r="V510">
        <v>33</v>
      </c>
      <c r="Y510" s="12" t="s">
        <v>451</v>
      </c>
      <c r="Z510">
        <v>56</v>
      </c>
      <c r="AA510" s="26" t="s">
        <v>59</v>
      </c>
      <c r="AB510">
        <v>7</v>
      </c>
      <c r="AC510">
        <v>6</v>
      </c>
      <c r="AD510">
        <v>3</v>
      </c>
    </row>
    <row r="511" spans="1:31" x14ac:dyDescent="0.25">
      <c r="A511" s="18" t="s">
        <v>126</v>
      </c>
      <c r="B511" s="18" t="s">
        <v>130</v>
      </c>
      <c r="C511" s="18" t="s">
        <v>2267</v>
      </c>
      <c r="D511">
        <v>9.56</v>
      </c>
      <c r="E511">
        <v>1</v>
      </c>
      <c r="F511" t="s">
        <v>29</v>
      </c>
      <c r="G511" s="28">
        <v>2</v>
      </c>
      <c r="H511" s="25" t="s">
        <v>49</v>
      </c>
      <c r="I511">
        <v>9</v>
      </c>
      <c r="J511" s="35" t="str">
        <f>VLOOKUP(AB511, method!$A$1:$B$15, 2, 0)</f>
        <v>放頭</v>
      </c>
      <c r="K511">
        <v>8.1999999999999993</v>
      </c>
      <c r="L511" s="43">
        <v>1200</v>
      </c>
      <c r="M511">
        <v>129</v>
      </c>
      <c r="N511">
        <v>1</v>
      </c>
      <c r="O511">
        <v>25</v>
      </c>
      <c r="P511">
        <v>6</v>
      </c>
      <c r="Q511">
        <v>25</v>
      </c>
      <c r="R511" s="31" t="s">
        <v>461</v>
      </c>
      <c r="S511">
        <v>1102</v>
      </c>
      <c r="T511">
        <v>4</v>
      </c>
      <c r="U511" s="32" t="s">
        <v>446</v>
      </c>
      <c r="V511">
        <v>779</v>
      </c>
      <c r="Y511" s="12" t="s">
        <v>591</v>
      </c>
      <c r="Z511">
        <v>54</v>
      </c>
      <c r="AA511" s="26" t="s">
        <v>59</v>
      </c>
      <c r="AB511">
        <v>2</v>
      </c>
      <c r="AC511">
        <v>2</v>
      </c>
      <c r="AD511">
        <v>2</v>
      </c>
    </row>
    <row r="512" spans="1:31" x14ac:dyDescent="0.25">
      <c r="A512" s="18" t="s">
        <v>126</v>
      </c>
      <c r="B512" s="18" t="s">
        <v>130</v>
      </c>
      <c r="C512" s="18" t="s">
        <v>2267</v>
      </c>
      <c r="D512">
        <v>10.26</v>
      </c>
      <c r="E512">
        <v>1</v>
      </c>
      <c r="F512" t="s">
        <v>29</v>
      </c>
      <c r="G512" s="28">
        <v>3</v>
      </c>
      <c r="H512" s="25" t="s">
        <v>49</v>
      </c>
      <c r="I512">
        <v>5</v>
      </c>
      <c r="J512" s="35" t="str">
        <f>VLOOKUP(AB512, method!$A$1:$B$15, 2, 0)</f>
        <v>放頭</v>
      </c>
      <c r="K512">
        <v>8.4</v>
      </c>
      <c r="L512" s="43">
        <v>1200</v>
      </c>
      <c r="M512">
        <v>128</v>
      </c>
      <c r="N512">
        <v>1</v>
      </c>
      <c r="O512">
        <v>11</v>
      </c>
      <c r="P512">
        <v>6</v>
      </c>
      <c r="Q512">
        <v>25</v>
      </c>
      <c r="R512" s="31" t="s">
        <v>455</v>
      </c>
      <c r="S512">
        <v>1098</v>
      </c>
      <c r="T512">
        <v>4</v>
      </c>
      <c r="U512" s="32" t="s">
        <v>446</v>
      </c>
      <c r="V512">
        <v>753</v>
      </c>
      <c r="Y512" s="12" t="s">
        <v>480</v>
      </c>
      <c r="Z512">
        <v>53</v>
      </c>
      <c r="AA512" s="26" t="s">
        <v>59</v>
      </c>
      <c r="AB512">
        <v>1</v>
      </c>
      <c r="AC512">
        <v>1</v>
      </c>
      <c r="AD512">
        <v>3</v>
      </c>
    </row>
    <row r="513" spans="1:30" x14ac:dyDescent="0.25">
      <c r="A513" s="18" t="s">
        <v>126</v>
      </c>
      <c r="B513" s="18" t="s">
        <v>130</v>
      </c>
      <c r="C513" s="18" t="s">
        <v>2267</v>
      </c>
      <c r="D513">
        <v>9.2200000000000006</v>
      </c>
      <c r="E513">
        <v>1</v>
      </c>
      <c r="F513" t="s">
        <v>29</v>
      </c>
      <c r="G513" s="28">
        <v>1</v>
      </c>
      <c r="H513" s="25" t="s">
        <v>49</v>
      </c>
      <c r="I513">
        <v>6</v>
      </c>
      <c r="J513" s="35" t="str">
        <f>VLOOKUP(AB513, method!$A$1:$B$15, 2, 0)</f>
        <v>放頭</v>
      </c>
      <c r="K513">
        <v>4.5999999999999996</v>
      </c>
      <c r="L513" s="43">
        <v>1200</v>
      </c>
      <c r="M513">
        <v>124</v>
      </c>
      <c r="N513">
        <v>1</v>
      </c>
      <c r="O513">
        <v>21</v>
      </c>
      <c r="P513">
        <v>5</v>
      </c>
      <c r="Q513">
        <v>25</v>
      </c>
      <c r="R513" s="31" t="s">
        <v>461</v>
      </c>
      <c r="S513">
        <v>1098</v>
      </c>
      <c r="T513">
        <v>4</v>
      </c>
      <c r="U513" s="32" t="s">
        <v>446</v>
      </c>
      <c r="V513">
        <v>688</v>
      </c>
      <c r="Y513" s="12" t="s">
        <v>591</v>
      </c>
      <c r="Z513">
        <v>48</v>
      </c>
      <c r="AA513" s="26" t="s">
        <v>59</v>
      </c>
      <c r="AB513">
        <v>3</v>
      </c>
      <c r="AC513">
        <v>3</v>
      </c>
      <c r="AD513">
        <v>1</v>
      </c>
    </row>
    <row r="514" spans="1:30" x14ac:dyDescent="0.25">
      <c r="A514" s="18" t="s">
        <v>126</v>
      </c>
      <c r="B514" s="18" t="s">
        <v>130</v>
      </c>
      <c r="C514" s="18" t="s">
        <v>2267</v>
      </c>
      <c r="D514">
        <v>10.48</v>
      </c>
      <c r="E514">
        <v>1</v>
      </c>
      <c r="F514" t="s">
        <v>29</v>
      </c>
      <c r="G514">
        <v>6</v>
      </c>
      <c r="H514" s="26" t="s">
        <v>693</v>
      </c>
      <c r="I514">
        <v>3</v>
      </c>
      <c r="J514" s="35" t="str">
        <f>VLOOKUP(AB514, method!$A$1:$B$15, 2, 0)</f>
        <v>放頭</v>
      </c>
      <c r="K514">
        <v>2.7</v>
      </c>
      <c r="L514" s="43">
        <v>1200</v>
      </c>
      <c r="M514">
        <v>124</v>
      </c>
      <c r="N514">
        <v>1</v>
      </c>
      <c r="O514">
        <v>14</v>
      </c>
      <c r="P514">
        <v>5</v>
      </c>
      <c r="Q514">
        <v>25</v>
      </c>
      <c r="R514" s="31" t="s">
        <v>455</v>
      </c>
      <c r="S514">
        <v>1104</v>
      </c>
      <c r="T514">
        <v>4</v>
      </c>
      <c r="U514" s="32" t="s">
        <v>446</v>
      </c>
      <c r="V514">
        <v>673</v>
      </c>
      <c r="Y514" t="s">
        <v>541</v>
      </c>
      <c r="Z514">
        <v>49</v>
      </c>
      <c r="AA514" s="26" t="s">
        <v>59</v>
      </c>
      <c r="AB514">
        <v>3</v>
      </c>
      <c r="AC514">
        <v>4</v>
      </c>
      <c r="AD514">
        <v>6</v>
      </c>
    </row>
    <row r="515" spans="1:30" x14ac:dyDescent="0.25">
      <c r="A515" s="18" t="s">
        <v>126</v>
      </c>
      <c r="B515" s="18" t="s">
        <v>130</v>
      </c>
      <c r="C515" s="18" t="s">
        <v>2267</v>
      </c>
      <c r="D515">
        <v>9.68</v>
      </c>
      <c r="E515">
        <v>1</v>
      </c>
      <c r="F515" t="s">
        <v>29</v>
      </c>
      <c r="G515" s="28">
        <v>3</v>
      </c>
      <c r="H515" s="26" t="s">
        <v>693</v>
      </c>
      <c r="I515">
        <v>10</v>
      </c>
      <c r="J515" s="35" t="str">
        <f>VLOOKUP(AB515, method!$A$1:$B$15, 2, 0)</f>
        <v>放頭</v>
      </c>
      <c r="K515">
        <v>10</v>
      </c>
      <c r="L515" s="43">
        <v>1200</v>
      </c>
      <c r="M515">
        <v>124</v>
      </c>
      <c r="N515">
        <v>1</v>
      </c>
      <c r="O515">
        <v>23</v>
      </c>
      <c r="P515">
        <v>4</v>
      </c>
      <c r="Q515">
        <v>25</v>
      </c>
      <c r="R515" s="31" t="s">
        <v>461</v>
      </c>
      <c r="S515">
        <v>1085</v>
      </c>
      <c r="T515">
        <v>4</v>
      </c>
      <c r="U515" s="32" t="s">
        <v>435</v>
      </c>
      <c r="V515">
        <v>615</v>
      </c>
      <c r="Y515" s="12" t="s">
        <v>431</v>
      </c>
      <c r="Z515">
        <v>48</v>
      </c>
      <c r="AA515" s="26" t="s">
        <v>59</v>
      </c>
      <c r="AB515">
        <v>3</v>
      </c>
      <c r="AC515">
        <v>3</v>
      </c>
      <c r="AD515">
        <v>3</v>
      </c>
    </row>
    <row r="516" spans="1:30" x14ac:dyDescent="0.25">
      <c r="A516" s="18" t="s">
        <v>126</v>
      </c>
      <c r="B516" s="18" t="s">
        <v>130</v>
      </c>
      <c r="C516" s="18" t="s">
        <v>2267</v>
      </c>
      <c r="D516">
        <v>9.7200000000000006</v>
      </c>
      <c r="E516">
        <v>1</v>
      </c>
      <c r="F516" t="s">
        <v>29</v>
      </c>
      <c r="G516" s="28">
        <v>2</v>
      </c>
      <c r="H516" s="25" t="s">
        <v>49</v>
      </c>
      <c r="I516">
        <v>4</v>
      </c>
      <c r="J516" s="37" t="str">
        <f>VLOOKUP(AB516, method!$A$1:$B$15, 2, 0)</f>
        <v>中前</v>
      </c>
      <c r="K516">
        <v>7.6</v>
      </c>
      <c r="L516" s="43">
        <v>1200</v>
      </c>
      <c r="M516">
        <v>122</v>
      </c>
      <c r="N516">
        <v>1</v>
      </c>
      <c r="O516">
        <v>2</v>
      </c>
      <c r="P516">
        <v>4</v>
      </c>
      <c r="Q516">
        <v>25</v>
      </c>
      <c r="R516" s="30" t="s">
        <v>445</v>
      </c>
      <c r="S516">
        <v>1102</v>
      </c>
      <c r="T516">
        <v>4</v>
      </c>
      <c r="U516" s="32" t="s">
        <v>446</v>
      </c>
      <c r="V516">
        <v>559</v>
      </c>
      <c r="Y516" s="12" t="s">
        <v>431</v>
      </c>
      <c r="Z516">
        <v>46</v>
      </c>
      <c r="AA516" s="26" t="s">
        <v>59</v>
      </c>
      <c r="AB516">
        <v>6</v>
      </c>
      <c r="AC516">
        <v>7</v>
      </c>
      <c r="AD516">
        <v>2</v>
      </c>
    </row>
    <row r="517" spans="1:30" x14ac:dyDescent="0.25">
      <c r="A517" s="18" t="s">
        <v>126</v>
      </c>
      <c r="B517" s="18" t="s">
        <v>130</v>
      </c>
      <c r="C517" s="18" t="s">
        <v>2267</v>
      </c>
      <c r="D517">
        <v>9.76</v>
      </c>
      <c r="E517">
        <v>1</v>
      </c>
      <c r="F517" t="s">
        <v>29</v>
      </c>
      <c r="G517" s="34">
        <v>5</v>
      </c>
      <c r="H517" s="25" t="s">
        <v>49</v>
      </c>
      <c r="I517">
        <v>7</v>
      </c>
      <c r="J517" s="35" t="str">
        <f>VLOOKUP(AB517, method!$A$1:$B$15, 2, 0)</f>
        <v>放頭</v>
      </c>
      <c r="K517">
        <v>8.1</v>
      </c>
      <c r="L517" s="43">
        <v>1200</v>
      </c>
      <c r="M517">
        <v>123</v>
      </c>
      <c r="N517">
        <v>1</v>
      </c>
      <c r="O517">
        <v>12</v>
      </c>
      <c r="P517">
        <v>3</v>
      </c>
      <c r="Q517">
        <v>25</v>
      </c>
      <c r="R517" s="31" t="s">
        <v>450</v>
      </c>
      <c r="S517">
        <v>1088</v>
      </c>
      <c r="T517">
        <v>4</v>
      </c>
      <c r="U517" s="32" t="s">
        <v>446</v>
      </c>
      <c r="V517">
        <v>499</v>
      </c>
      <c r="Y517" s="12">
        <v>2</v>
      </c>
      <c r="Z517">
        <v>47</v>
      </c>
      <c r="AA517" s="26" t="s">
        <v>59</v>
      </c>
      <c r="AB517">
        <v>2</v>
      </c>
      <c r="AC517">
        <v>4</v>
      </c>
      <c r="AD517">
        <v>5</v>
      </c>
    </row>
    <row r="518" spans="1:30" x14ac:dyDescent="0.25">
      <c r="A518" s="18" t="s">
        <v>126</v>
      </c>
      <c r="B518" s="18" t="s">
        <v>130</v>
      </c>
      <c r="C518" s="18" t="s">
        <v>2267</v>
      </c>
      <c r="D518">
        <v>9.82</v>
      </c>
      <c r="E518">
        <v>1</v>
      </c>
      <c r="F518" t="s">
        <v>29</v>
      </c>
      <c r="G518" s="28">
        <v>3</v>
      </c>
      <c r="H518" s="25" t="s">
        <v>49</v>
      </c>
      <c r="I518">
        <v>9</v>
      </c>
      <c r="J518" s="35" t="str">
        <f>VLOOKUP(AB518, method!$A$1:$B$15, 2, 0)</f>
        <v>放頭</v>
      </c>
      <c r="K518">
        <v>10</v>
      </c>
      <c r="L518" s="43">
        <v>1200</v>
      </c>
      <c r="M518">
        <v>121</v>
      </c>
      <c r="N518">
        <v>1</v>
      </c>
      <c r="O518">
        <v>26</v>
      </c>
      <c r="P518">
        <v>2</v>
      </c>
      <c r="Q518">
        <v>25</v>
      </c>
      <c r="R518" s="31" t="s">
        <v>461</v>
      </c>
      <c r="S518">
        <v>1099</v>
      </c>
      <c r="T518">
        <v>4</v>
      </c>
      <c r="U518" s="32" t="s">
        <v>435</v>
      </c>
      <c r="V518">
        <v>460</v>
      </c>
      <c r="Y518" s="12" t="s">
        <v>662</v>
      </c>
      <c r="Z518">
        <v>46</v>
      </c>
      <c r="AA518" s="26" t="s">
        <v>59</v>
      </c>
      <c r="AB518">
        <v>3</v>
      </c>
      <c r="AC518">
        <v>2</v>
      </c>
      <c r="AD518">
        <v>3</v>
      </c>
    </row>
    <row r="519" spans="1:30" hidden="1" x14ac:dyDescent="0.25">
      <c r="A519" s="18" t="s">
        <v>126</v>
      </c>
      <c r="B519" s="18" t="s">
        <v>130</v>
      </c>
      <c r="C519" s="18" t="s">
        <v>2267</v>
      </c>
      <c r="D519">
        <v>9.66</v>
      </c>
      <c r="E519">
        <v>1</v>
      </c>
      <c r="F519" t="s">
        <v>29</v>
      </c>
      <c r="G519" s="34">
        <v>5</v>
      </c>
      <c r="H519" s="17" t="s">
        <v>84</v>
      </c>
      <c r="I519">
        <v>11</v>
      </c>
      <c r="J519" s="38" t="str">
        <f>VLOOKUP(AB519, method!$A$1:$B$15, 2, 0)</f>
        <v>留後</v>
      </c>
      <c r="K519">
        <v>23</v>
      </c>
      <c r="L519" s="43">
        <v>1200</v>
      </c>
      <c r="M519">
        <v>123</v>
      </c>
      <c r="N519">
        <v>1</v>
      </c>
      <c r="O519">
        <v>5</v>
      </c>
      <c r="P519">
        <v>1</v>
      </c>
      <c r="Q519">
        <v>25</v>
      </c>
      <c r="R519" t="s">
        <v>441</v>
      </c>
      <c r="S519">
        <v>1091</v>
      </c>
      <c r="T519">
        <v>4</v>
      </c>
      <c r="U519" s="32" t="s">
        <v>435</v>
      </c>
      <c r="V519">
        <v>321</v>
      </c>
      <c r="Y519" s="12" t="s">
        <v>558</v>
      </c>
      <c r="Z519">
        <v>48</v>
      </c>
      <c r="AA519" s="26" t="s">
        <v>59</v>
      </c>
      <c r="AB519">
        <v>12</v>
      </c>
      <c r="AC519">
        <v>12</v>
      </c>
      <c r="AD519">
        <v>5</v>
      </c>
    </row>
    <row r="520" spans="1:30" hidden="1" x14ac:dyDescent="0.25">
      <c r="A520" s="18" t="s">
        <v>126</v>
      </c>
      <c r="B520" s="18" t="s">
        <v>130</v>
      </c>
      <c r="C520" s="18" t="s">
        <v>2267</v>
      </c>
      <c r="D520">
        <v>9.3800000000000008</v>
      </c>
      <c r="E520">
        <v>1</v>
      </c>
      <c r="F520" t="s">
        <v>29</v>
      </c>
      <c r="G520" s="34">
        <v>5</v>
      </c>
      <c r="H520" s="25" t="s">
        <v>49</v>
      </c>
      <c r="I520">
        <v>4</v>
      </c>
      <c r="J520" s="38" t="str">
        <f>VLOOKUP(AB520, method!$A$1:$B$15, 2, 0)</f>
        <v>留後</v>
      </c>
      <c r="K520">
        <v>13</v>
      </c>
      <c r="L520" s="43">
        <v>1200</v>
      </c>
      <c r="M520">
        <v>126</v>
      </c>
      <c r="N520">
        <v>1</v>
      </c>
      <c r="O520">
        <v>18</v>
      </c>
      <c r="P520">
        <v>12</v>
      </c>
      <c r="Q520">
        <v>24</v>
      </c>
      <c r="R520" t="s">
        <v>467</v>
      </c>
      <c r="S520">
        <v>1099</v>
      </c>
      <c r="T520">
        <v>4</v>
      </c>
      <c r="U520" s="32" t="s">
        <v>435</v>
      </c>
      <c r="V520">
        <v>271</v>
      </c>
      <c r="Y520" t="s">
        <v>541</v>
      </c>
      <c r="Z520">
        <v>50</v>
      </c>
      <c r="AA520" s="26" t="s">
        <v>59</v>
      </c>
      <c r="AB520">
        <v>11</v>
      </c>
      <c r="AC520">
        <v>9</v>
      </c>
      <c r="AD520">
        <v>5</v>
      </c>
    </row>
    <row r="521" spans="1:30" hidden="1" x14ac:dyDescent="0.25">
      <c r="A521" s="18" t="s">
        <v>126</v>
      </c>
      <c r="B521" s="18" t="s">
        <v>130</v>
      </c>
      <c r="C521" s="18" t="s">
        <v>2267</v>
      </c>
      <c r="D521">
        <v>10.64</v>
      </c>
      <c r="E521">
        <v>1</v>
      </c>
      <c r="F521" t="s">
        <v>29</v>
      </c>
      <c r="G521">
        <v>8</v>
      </c>
      <c r="H521" s="23" t="s">
        <v>487</v>
      </c>
      <c r="I521">
        <v>6</v>
      </c>
      <c r="J521" s="36" t="str">
        <f>VLOOKUP(AB521, method!$A$1:$B$15, 2, 0)</f>
        <v>中後</v>
      </c>
      <c r="K521">
        <v>5.6</v>
      </c>
      <c r="L521" s="43">
        <v>1200</v>
      </c>
      <c r="M521">
        <v>123</v>
      </c>
      <c r="N521">
        <v>1</v>
      </c>
      <c r="O521">
        <v>27</v>
      </c>
      <c r="P521">
        <v>11</v>
      </c>
      <c r="Q521">
        <v>24</v>
      </c>
      <c r="R521" s="42" t="s">
        <v>445</v>
      </c>
      <c r="S521">
        <v>1097</v>
      </c>
      <c r="T521">
        <v>4</v>
      </c>
      <c r="U521" s="32" t="s">
        <v>435</v>
      </c>
      <c r="V521">
        <v>217</v>
      </c>
      <c r="Y521" t="s">
        <v>541</v>
      </c>
      <c r="Z521">
        <v>51</v>
      </c>
      <c r="AA521" s="26" t="s">
        <v>59</v>
      </c>
      <c r="AB521">
        <v>8</v>
      </c>
      <c r="AC521">
        <v>8</v>
      </c>
      <c r="AD521">
        <v>8</v>
      </c>
    </row>
    <row r="522" spans="1:30" hidden="1" x14ac:dyDescent="0.25">
      <c r="A522" s="18" t="s">
        <v>126</v>
      </c>
      <c r="B522" s="18" t="s">
        <v>130</v>
      </c>
      <c r="C522" s="18" t="s">
        <v>2267</v>
      </c>
      <c r="D522">
        <v>9.7100000000000009</v>
      </c>
      <c r="E522">
        <v>1</v>
      </c>
      <c r="F522" t="s">
        <v>29</v>
      </c>
      <c r="G522" s="34">
        <v>4</v>
      </c>
      <c r="H522" s="24" t="s">
        <v>38</v>
      </c>
      <c r="I522">
        <v>2</v>
      </c>
      <c r="J522" s="37" t="str">
        <f>VLOOKUP(AB522, method!$A$1:$B$15, 2, 0)</f>
        <v>中前</v>
      </c>
      <c r="K522">
        <v>13</v>
      </c>
      <c r="L522" s="43">
        <v>1200</v>
      </c>
      <c r="M522">
        <v>126</v>
      </c>
      <c r="N522">
        <v>1</v>
      </c>
      <c r="O522">
        <v>16</v>
      </c>
      <c r="P522">
        <v>10</v>
      </c>
      <c r="Q522">
        <v>24</v>
      </c>
      <c r="R522" s="31" t="s">
        <v>455</v>
      </c>
      <c r="S522">
        <v>1092</v>
      </c>
      <c r="T522">
        <v>4</v>
      </c>
      <c r="U522" s="32" t="s">
        <v>446</v>
      </c>
      <c r="V522">
        <v>107</v>
      </c>
      <c r="Y522">
        <v>3</v>
      </c>
      <c r="Z522">
        <v>51</v>
      </c>
      <c r="AA522" s="26" t="s">
        <v>59</v>
      </c>
      <c r="AB522">
        <v>4</v>
      </c>
      <c r="AC522">
        <v>4</v>
      </c>
      <c r="AD522">
        <v>4</v>
      </c>
    </row>
    <row r="523" spans="1:30" hidden="1" x14ac:dyDescent="0.25">
      <c r="A523" s="18" t="s">
        <v>126</v>
      </c>
      <c r="B523" s="18" t="s">
        <v>130</v>
      </c>
      <c r="C523" s="18" t="s">
        <v>2267</v>
      </c>
      <c r="D523">
        <v>10.3</v>
      </c>
      <c r="E523">
        <v>1</v>
      </c>
      <c r="F523" t="s">
        <v>29</v>
      </c>
      <c r="G523" s="34">
        <v>5</v>
      </c>
      <c r="H523" s="25" t="s">
        <v>49</v>
      </c>
      <c r="I523">
        <v>1</v>
      </c>
      <c r="J523" s="37" t="str">
        <f>VLOOKUP(AB523, method!$A$1:$B$15, 2, 0)</f>
        <v>中前</v>
      </c>
      <c r="K523">
        <v>4.4000000000000004</v>
      </c>
      <c r="L523" s="43">
        <v>1200</v>
      </c>
      <c r="M523">
        <v>126</v>
      </c>
      <c r="N523">
        <v>1</v>
      </c>
      <c r="O523">
        <v>25</v>
      </c>
      <c r="P523">
        <v>9</v>
      </c>
      <c r="Q523">
        <v>24</v>
      </c>
      <c r="R523" s="31" t="s">
        <v>461</v>
      </c>
      <c r="S523">
        <v>1099</v>
      </c>
      <c r="T523">
        <v>4</v>
      </c>
      <c r="U523" s="32" t="s">
        <v>435</v>
      </c>
      <c r="V523">
        <v>53</v>
      </c>
      <c r="Y523" s="12" t="s">
        <v>558</v>
      </c>
      <c r="Z523">
        <v>51</v>
      </c>
      <c r="AA523" s="26" t="s">
        <v>59</v>
      </c>
      <c r="AB523">
        <v>5</v>
      </c>
      <c r="AC523">
        <v>3</v>
      </c>
      <c r="AD523">
        <v>5</v>
      </c>
    </row>
    <row r="524" spans="1:30" hidden="1" x14ac:dyDescent="0.25">
      <c r="A524" s="18" t="s">
        <v>126</v>
      </c>
      <c r="B524" s="18" t="s">
        <v>130</v>
      </c>
      <c r="C524" s="18" t="s">
        <v>2267</v>
      </c>
      <c r="D524">
        <v>10.52</v>
      </c>
      <c r="E524">
        <v>1</v>
      </c>
      <c r="F524" t="s">
        <v>29</v>
      </c>
      <c r="G524" s="28">
        <v>1</v>
      </c>
      <c r="H524" s="25" t="s">
        <v>49</v>
      </c>
      <c r="I524">
        <v>4</v>
      </c>
      <c r="J524" s="35" t="str">
        <f>VLOOKUP(AB524, method!$A$1:$B$15, 2, 0)</f>
        <v>放頭</v>
      </c>
      <c r="K524">
        <v>2.7</v>
      </c>
      <c r="L524" s="43">
        <v>1200</v>
      </c>
      <c r="M524">
        <v>121</v>
      </c>
      <c r="N524">
        <v>1</v>
      </c>
      <c r="O524">
        <v>22</v>
      </c>
      <c r="P524">
        <v>5</v>
      </c>
      <c r="Q524">
        <v>24</v>
      </c>
      <c r="R524" s="30" t="s">
        <v>445</v>
      </c>
      <c r="S524">
        <v>1089</v>
      </c>
      <c r="T524">
        <v>4</v>
      </c>
      <c r="U524" s="32" t="s">
        <v>435</v>
      </c>
      <c r="V524">
        <v>686</v>
      </c>
      <c r="Y524" s="12" t="s">
        <v>480</v>
      </c>
      <c r="Z524">
        <v>45</v>
      </c>
      <c r="AA524" s="26" t="s">
        <v>59</v>
      </c>
      <c r="AB524">
        <v>2</v>
      </c>
      <c r="AC524">
        <v>3</v>
      </c>
      <c r="AD524">
        <v>1</v>
      </c>
    </row>
    <row r="525" spans="1:30" hidden="1" x14ac:dyDescent="0.25">
      <c r="A525" s="18" t="s">
        <v>126</v>
      </c>
      <c r="B525" s="18" t="s">
        <v>130</v>
      </c>
      <c r="C525" s="18" t="s">
        <v>2267</v>
      </c>
      <c r="D525">
        <v>10.029999999999999</v>
      </c>
      <c r="E525">
        <v>1</v>
      </c>
      <c r="F525" t="s">
        <v>29</v>
      </c>
      <c r="G525" s="28">
        <v>1</v>
      </c>
      <c r="H525" s="19" t="s">
        <v>63</v>
      </c>
      <c r="I525">
        <v>7</v>
      </c>
      <c r="J525" s="35" t="str">
        <f>VLOOKUP(AB525, method!$A$1:$B$15, 2, 0)</f>
        <v>放頭</v>
      </c>
      <c r="K525">
        <v>7</v>
      </c>
      <c r="L525" s="43">
        <v>1200</v>
      </c>
      <c r="M525">
        <v>117</v>
      </c>
      <c r="N525">
        <v>1</v>
      </c>
      <c r="O525">
        <v>8</v>
      </c>
      <c r="P525">
        <v>5</v>
      </c>
      <c r="Q525">
        <v>24</v>
      </c>
      <c r="R525" s="31" t="s">
        <v>455</v>
      </c>
      <c r="S525">
        <v>1087</v>
      </c>
      <c r="T525">
        <v>4</v>
      </c>
      <c r="U525" s="32" t="s">
        <v>435</v>
      </c>
      <c r="V525">
        <v>648</v>
      </c>
      <c r="Y525" s="12" t="s">
        <v>431</v>
      </c>
      <c r="Z525">
        <v>40</v>
      </c>
      <c r="AA525" s="26" t="s">
        <v>59</v>
      </c>
      <c r="AB525">
        <v>3</v>
      </c>
      <c r="AC525">
        <v>3</v>
      </c>
      <c r="AD525">
        <v>1</v>
      </c>
    </row>
    <row r="526" spans="1:30" hidden="1" x14ac:dyDescent="0.25">
      <c r="A526" s="18" t="s">
        <v>126</v>
      </c>
      <c r="B526" s="18" t="s">
        <v>130</v>
      </c>
      <c r="C526" s="18" t="s">
        <v>2267</v>
      </c>
      <c r="D526">
        <v>9.6</v>
      </c>
      <c r="E526">
        <v>1</v>
      </c>
      <c r="F526" t="s">
        <v>29</v>
      </c>
      <c r="G526" s="34">
        <v>4</v>
      </c>
      <c r="H526" s="19" t="s">
        <v>63</v>
      </c>
      <c r="I526">
        <v>1</v>
      </c>
      <c r="J526" s="35" t="str">
        <f>VLOOKUP(AB526, method!$A$1:$B$15, 2, 0)</f>
        <v>放頭</v>
      </c>
      <c r="K526">
        <v>7.1</v>
      </c>
      <c r="L526" s="43">
        <v>1200</v>
      </c>
      <c r="M526">
        <v>117</v>
      </c>
      <c r="N526">
        <v>1</v>
      </c>
      <c r="O526">
        <v>14</v>
      </c>
      <c r="P526">
        <v>4</v>
      </c>
      <c r="Q526">
        <v>24</v>
      </c>
      <c r="R526" t="s">
        <v>429</v>
      </c>
      <c r="S526">
        <v>1092</v>
      </c>
      <c r="T526">
        <v>4</v>
      </c>
      <c r="U526" s="32" t="s">
        <v>446</v>
      </c>
      <c r="V526">
        <v>584</v>
      </c>
      <c r="Y526" t="s">
        <v>541</v>
      </c>
      <c r="Z526">
        <v>41</v>
      </c>
      <c r="AA526" s="26" t="s">
        <v>59</v>
      </c>
      <c r="AB526">
        <v>3</v>
      </c>
      <c r="AC526">
        <v>3</v>
      </c>
      <c r="AD526">
        <v>4</v>
      </c>
    </row>
    <row r="527" spans="1:30" hidden="1" x14ac:dyDescent="0.25">
      <c r="A527" s="18" t="s">
        <v>126</v>
      </c>
      <c r="B527" s="18" t="s">
        <v>130</v>
      </c>
      <c r="C527" s="18" t="s">
        <v>2267</v>
      </c>
      <c r="D527">
        <v>9.84</v>
      </c>
      <c r="E527">
        <v>1</v>
      </c>
      <c r="F527" t="s">
        <v>29</v>
      </c>
      <c r="G527" s="34">
        <v>4</v>
      </c>
      <c r="H527" s="25" t="s">
        <v>49</v>
      </c>
      <c r="I527">
        <v>7</v>
      </c>
      <c r="J527" s="35" t="str">
        <f>VLOOKUP(AB527, method!$A$1:$B$15, 2, 0)</f>
        <v>放頭</v>
      </c>
      <c r="K527">
        <v>13</v>
      </c>
      <c r="L527" s="43">
        <v>1200</v>
      </c>
      <c r="M527">
        <v>120</v>
      </c>
      <c r="N527">
        <v>1</v>
      </c>
      <c r="O527">
        <v>3</v>
      </c>
      <c r="P527">
        <v>4</v>
      </c>
      <c r="Q527">
        <v>24</v>
      </c>
      <c r="R527" t="s">
        <v>467</v>
      </c>
      <c r="S527">
        <v>1097</v>
      </c>
      <c r="T527">
        <v>4</v>
      </c>
      <c r="U527" s="32" t="s">
        <v>435</v>
      </c>
      <c r="V527">
        <v>554</v>
      </c>
      <c r="Y527" s="12" t="s">
        <v>456</v>
      </c>
      <c r="Z527">
        <v>43</v>
      </c>
      <c r="AA527" s="26" t="s">
        <v>59</v>
      </c>
      <c r="AB527">
        <v>2</v>
      </c>
      <c r="AC527">
        <v>1</v>
      </c>
      <c r="AD527">
        <v>4</v>
      </c>
    </row>
    <row r="528" spans="1:30" hidden="1" x14ac:dyDescent="0.25">
      <c r="A528" s="18" t="s">
        <v>126</v>
      </c>
      <c r="B528" s="18" t="s">
        <v>130</v>
      </c>
      <c r="C528" s="18" t="s">
        <v>2267</v>
      </c>
      <c r="D528">
        <v>9.86</v>
      </c>
      <c r="E528">
        <v>1</v>
      </c>
      <c r="F528" t="s">
        <v>29</v>
      </c>
      <c r="G528" s="28">
        <v>3</v>
      </c>
      <c r="H528" s="25" t="s">
        <v>49</v>
      </c>
      <c r="I528">
        <v>1</v>
      </c>
      <c r="J528" s="35" t="str">
        <f>VLOOKUP(AB528, method!$A$1:$B$15, 2, 0)</f>
        <v>放頭</v>
      </c>
      <c r="K528">
        <v>6.4</v>
      </c>
      <c r="L528" s="43">
        <v>1200</v>
      </c>
      <c r="M528">
        <v>120</v>
      </c>
      <c r="N528">
        <v>1</v>
      </c>
      <c r="O528">
        <v>16</v>
      </c>
      <c r="P528">
        <v>3</v>
      </c>
      <c r="Q528">
        <v>24</v>
      </c>
      <c r="R528" t="s">
        <v>441</v>
      </c>
      <c r="S528">
        <v>1098</v>
      </c>
      <c r="T528">
        <v>4</v>
      </c>
      <c r="U528" s="32" t="s">
        <v>435</v>
      </c>
      <c r="V528">
        <v>508</v>
      </c>
      <c r="Y528" t="s">
        <v>519</v>
      </c>
      <c r="Z528">
        <v>44</v>
      </c>
      <c r="AA528" s="26" t="s">
        <v>59</v>
      </c>
      <c r="AB528">
        <v>3</v>
      </c>
      <c r="AC528">
        <v>3</v>
      </c>
      <c r="AD528">
        <v>3</v>
      </c>
    </row>
    <row r="529" spans="1:31" hidden="1" x14ac:dyDescent="0.25">
      <c r="A529" s="18" t="s">
        <v>126</v>
      </c>
      <c r="B529" s="18" t="s">
        <v>130</v>
      </c>
      <c r="C529" s="18" t="s">
        <v>2267</v>
      </c>
      <c r="D529">
        <v>10.51</v>
      </c>
      <c r="E529">
        <v>1</v>
      </c>
      <c r="F529" t="s">
        <v>29</v>
      </c>
      <c r="G529" s="34">
        <v>5</v>
      </c>
      <c r="H529" s="25" t="s">
        <v>49</v>
      </c>
      <c r="I529">
        <v>6</v>
      </c>
      <c r="J529" s="35" t="str">
        <f>VLOOKUP(AB529, method!$A$1:$B$15, 2, 0)</f>
        <v>放頭</v>
      </c>
      <c r="K529">
        <v>13</v>
      </c>
      <c r="L529" s="43">
        <v>1200</v>
      </c>
      <c r="M529">
        <v>121</v>
      </c>
      <c r="N529">
        <v>1</v>
      </c>
      <c r="O529">
        <v>18</v>
      </c>
      <c r="P529">
        <v>2</v>
      </c>
      <c r="Q529">
        <v>24</v>
      </c>
      <c r="R529" t="s">
        <v>441</v>
      </c>
      <c r="S529">
        <v>1088</v>
      </c>
      <c r="T529">
        <v>4</v>
      </c>
      <c r="U529" s="32" t="s">
        <v>435</v>
      </c>
      <c r="V529">
        <v>430</v>
      </c>
      <c r="Y529">
        <v>3</v>
      </c>
      <c r="Z529">
        <v>46</v>
      </c>
      <c r="AA529" s="26" t="s">
        <v>59</v>
      </c>
      <c r="AB529">
        <v>1</v>
      </c>
      <c r="AC529">
        <v>1</v>
      </c>
      <c r="AD529">
        <v>5</v>
      </c>
    </row>
    <row r="530" spans="1:31" hidden="1" x14ac:dyDescent="0.25">
      <c r="A530" s="18" t="s">
        <v>126</v>
      </c>
      <c r="B530" s="18" t="s">
        <v>130</v>
      </c>
      <c r="C530" s="18" t="s">
        <v>2267</v>
      </c>
      <c r="D530">
        <v>10.15</v>
      </c>
      <c r="E530">
        <v>1</v>
      </c>
      <c r="F530" t="s">
        <v>29</v>
      </c>
      <c r="G530" s="34">
        <v>4</v>
      </c>
      <c r="H530" s="25" t="s">
        <v>49</v>
      </c>
      <c r="I530">
        <v>5</v>
      </c>
      <c r="J530" s="36" t="str">
        <f>VLOOKUP(AB530, method!$A$1:$B$15, 2, 0)</f>
        <v>中後</v>
      </c>
      <c r="K530">
        <v>44</v>
      </c>
      <c r="L530" s="43">
        <v>1200</v>
      </c>
      <c r="M530">
        <v>123</v>
      </c>
      <c r="N530">
        <v>1</v>
      </c>
      <c r="O530">
        <v>28</v>
      </c>
      <c r="P530">
        <v>1</v>
      </c>
      <c r="Q530">
        <v>24</v>
      </c>
      <c r="R530" t="s">
        <v>539</v>
      </c>
      <c r="S530">
        <v>1102</v>
      </c>
      <c r="T530">
        <v>4</v>
      </c>
      <c r="U530" s="32" t="s">
        <v>435</v>
      </c>
      <c r="V530">
        <v>374</v>
      </c>
      <c r="Y530" t="s">
        <v>541</v>
      </c>
      <c r="Z530">
        <v>48</v>
      </c>
      <c r="AA530" s="26" t="s">
        <v>59</v>
      </c>
      <c r="AB530">
        <v>8</v>
      </c>
      <c r="AC530">
        <v>10</v>
      </c>
      <c r="AD530">
        <v>4</v>
      </c>
    </row>
    <row r="531" spans="1:31" hidden="1" x14ac:dyDescent="0.25">
      <c r="A531" s="18" t="s">
        <v>126</v>
      </c>
      <c r="B531" s="18" t="s">
        <v>130</v>
      </c>
      <c r="C531" s="18" t="s">
        <v>2267</v>
      </c>
      <c r="D531">
        <v>10.94</v>
      </c>
      <c r="E531">
        <v>1</v>
      </c>
      <c r="F531" t="s">
        <v>29</v>
      </c>
      <c r="G531">
        <v>9</v>
      </c>
      <c r="H531" s="26" t="s">
        <v>693</v>
      </c>
      <c r="I531">
        <v>9</v>
      </c>
      <c r="J531" s="37" t="str">
        <f>VLOOKUP(AB531, method!$A$1:$B$15, 2, 0)</f>
        <v>中前</v>
      </c>
      <c r="K531">
        <v>31</v>
      </c>
      <c r="L531" s="43">
        <v>1200</v>
      </c>
      <c r="M531">
        <v>125</v>
      </c>
      <c r="N531">
        <v>1</v>
      </c>
      <c r="O531">
        <v>4</v>
      </c>
      <c r="P531">
        <v>1</v>
      </c>
      <c r="Q531">
        <v>24</v>
      </c>
      <c r="R531" s="31" t="s">
        <v>450</v>
      </c>
      <c r="S531">
        <v>1110</v>
      </c>
      <c r="T531">
        <v>4</v>
      </c>
      <c r="U531" s="32" t="s">
        <v>435</v>
      </c>
      <c r="V531">
        <v>308</v>
      </c>
      <c r="Y531" t="s">
        <v>699</v>
      </c>
      <c r="Z531">
        <v>50</v>
      </c>
      <c r="AA531" s="26" t="s">
        <v>59</v>
      </c>
      <c r="AB531">
        <v>7</v>
      </c>
      <c r="AC531">
        <v>8</v>
      </c>
      <c r="AD531">
        <v>9</v>
      </c>
    </row>
    <row r="532" spans="1:31" hidden="1" x14ac:dyDescent="0.25">
      <c r="A532" s="18" t="s">
        <v>126</v>
      </c>
      <c r="B532" s="18" t="s">
        <v>130</v>
      </c>
      <c r="C532" s="18" t="s">
        <v>2267</v>
      </c>
      <c r="D532">
        <v>24.28</v>
      </c>
      <c r="E532">
        <v>1</v>
      </c>
      <c r="F532" t="s">
        <v>29</v>
      </c>
      <c r="G532" s="34">
        <v>4</v>
      </c>
      <c r="H532" s="25" t="s">
        <v>49</v>
      </c>
      <c r="I532">
        <v>3</v>
      </c>
      <c r="J532" s="37" t="str">
        <f>VLOOKUP(AB532, method!$A$1:$B$15, 2, 0)</f>
        <v>中前</v>
      </c>
      <c r="K532">
        <v>14</v>
      </c>
      <c r="L532">
        <v>1400</v>
      </c>
      <c r="M532">
        <v>129</v>
      </c>
      <c r="N532">
        <v>1</v>
      </c>
      <c r="O532">
        <v>23</v>
      </c>
      <c r="P532">
        <v>12</v>
      </c>
      <c r="Q532">
        <v>23</v>
      </c>
      <c r="R532" t="s">
        <v>429</v>
      </c>
      <c r="S532">
        <v>1124</v>
      </c>
      <c r="T532" t="s">
        <v>540</v>
      </c>
      <c r="U532" s="32" t="s">
        <v>435</v>
      </c>
      <c r="V532">
        <v>271</v>
      </c>
      <c r="Y532" t="s">
        <v>650</v>
      </c>
      <c r="Z532">
        <v>52</v>
      </c>
      <c r="AA532" s="26" t="s">
        <v>59</v>
      </c>
      <c r="AB532">
        <v>4</v>
      </c>
      <c r="AC532">
        <v>5</v>
      </c>
      <c r="AD532">
        <v>4</v>
      </c>
      <c r="AE532">
        <v>4</v>
      </c>
    </row>
    <row r="533" spans="1:31" hidden="1" x14ac:dyDescent="0.25">
      <c r="A533" s="18" t="s">
        <v>126</v>
      </c>
      <c r="B533" s="18" t="s">
        <v>130</v>
      </c>
      <c r="C533" s="18" t="s">
        <v>2267</v>
      </c>
      <c r="D533">
        <v>57.86</v>
      </c>
      <c r="E533">
        <v>1</v>
      </c>
      <c r="F533" t="s">
        <v>29</v>
      </c>
      <c r="G533" s="34">
        <v>5</v>
      </c>
      <c r="H533" s="25" t="s">
        <v>49</v>
      </c>
      <c r="I533">
        <v>13</v>
      </c>
      <c r="J533" s="38" t="str">
        <f>VLOOKUP(AB533, method!$A$1:$B$15, 2, 0)</f>
        <v>留後</v>
      </c>
      <c r="K533">
        <v>111</v>
      </c>
      <c r="L533">
        <v>1000</v>
      </c>
      <c r="M533">
        <v>127</v>
      </c>
      <c r="N533">
        <v>0</v>
      </c>
      <c r="O533">
        <v>26</v>
      </c>
      <c r="P533">
        <v>11</v>
      </c>
      <c r="Q533">
        <v>23</v>
      </c>
      <c r="R533" t="s">
        <v>429</v>
      </c>
      <c r="S533">
        <v>1127</v>
      </c>
      <c r="T533">
        <v>4</v>
      </c>
      <c r="U533" s="32" t="s">
        <v>435</v>
      </c>
      <c r="V533">
        <v>196</v>
      </c>
      <c r="Y533">
        <v>3</v>
      </c>
      <c r="Z533">
        <v>52</v>
      </c>
      <c r="AA533" s="26" t="s">
        <v>59</v>
      </c>
      <c r="AB533">
        <v>12</v>
      </c>
      <c r="AC533">
        <v>12</v>
      </c>
      <c r="AD533">
        <v>5</v>
      </c>
    </row>
    <row r="534" spans="1:31" x14ac:dyDescent="0.25">
      <c r="A534" s="18" t="s">
        <v>126</v>
      </c>
      <c r="B534" s="19" t="s">
        <v>133</v>
      </c>
      <c r="C534" s="19" t="s">
        <v>2268</v>
      </c>
      <c r="D534">
        <v>11.28</v>
      </c>
      <c r="E534">
        <v>7</v>
      </c>
      <c r="F534" t="s">
        <v>471</v>
      </c>
      <c r="G534">
        <v>11</v>
      </c>
      <c r="H534" s="16" t="s">
        <v>29</v>
      </c>
      <c r="I534">
        <v>2</v>
      </c>
      <c r="J534" s="35" t="str">
        <f>VLOOKUP(AB534, method!$A$1:$B$15, 2, 0)</f>
        <v>放頭</v>
      </c>
      <c r="K534">
        <v>23</v>
      </c>
      <c r="L534" s="43">
        <v>1200</v>
      </c>
      <c r="M534">
        <v>132</v>
      </c>
      <c r="N534">
        <v>1</v>
      </c>
      <c r="O534">
        <v>10</v>
      </c>
      <c r="P534">
        <v>9</v>
      </c>
      <c r="Q534">
        <v>25</v>
      </c>
      <c r="R534" s="31" t="s">
        <v>450</v>
      </c>
      <c r="S534">
        <v>1155</v>
      </c>
      <c r="T534">
        <v>4</v>
      </c>
      <c r="U534" s="32" t="s">
        <v>435</v>
      </c>
      <c r="V534">
        <v>17</v>
      </c>
      <c r="Y534">
        <v>8</v>
      </c>
      <c r="Z534">
        <v>57</v>
      </c>
      <c r="AA534" s="18" t="s">
        <v>20</v>
      </c>
      <c r="AB534">
        <v>2</v>
      </c>
      <c r="AC534">
        <v>4</v>
      </c>
      <c r="AD534">
        <v>11</v>
      </c>
    </row>
    <row r="535" spans="1:31" x14ac:dyDescent="0.25">
      <c r="A535" s="18" t="s">
        <v>126</v>
      </c>
      <c r="B535" s="19" t="s">
        <v>133</v>
      </c>
      <c r="C535" s="19" t="s">
        <v>2268</v>
      </c>
      <c r="D535">
        <v>11</v>
      </c>
      <c r="E535">
        <v>7</v>
      </c>
      <c r="F535" t="s">
        <v>471</v>
      </c>
      <c r="G535">
        <v>12</v>
      </c>
      <c r="H535" s="16" t="s">
        <v>29</v>
      </c>
      <c r="I535">
        <v>10</v>
      </c>
      <c r="J535" s="37" t="str">
        <f>VLOOKUP(AB535, method!$A$1:$B$15, 2, 0)</f>
        <v>中前</v>
      </c>
      <c r="K535">
        <v>31</v>
      </c>
      <c r="L535" s="43">
        <v>1200</v>
      </c>
      <c r="M535">
        <v>134</v>
      </c>
      <c r="N535">
        <v>1</v>
      </c>
      <c r="O535">
        <v>2</v>
      </c>
      <c r="P535">
        <v>4</v>
      </c>
      <c r="Q535">
        <v>25</v>
      </c>
      <c r="R535" s="42" t="s">
        <v>445</v>
      </c>
      <c r="S535">
        <v>1174</v>
      </c>
      <c r="T535">
        <v>4</v>
      </c>
      <c r="U535" s="32" t="s">
        <v>446</v>
      </c>
      <c r="V535">
        <v>559</v>
      </c>
      <c r="Y535" t="s">
        <v>837</v>
      </c>
      <c r="Z535">
        <v>58</v>
      </c>
      <c r="AA535" s="18" t="s">
        <v>20</v>
      </c>
      <c r="AB535">
        <v>5</v>
      </c>
      <c r="AC535">
        <v>5</v>
      </c>
      <c r="AD535">
        <v>12</v>
      </c>
    </row>
    <row r="536" spans="1:31" x14ac:dyDescent="0.25">
      <c r="A536" s="18" t="s">
        <v>126</v>
      </c>
      <c r="B536" s="19" t="s">
        <v>133</v>
      </c>
      <c r="C536" s="19" t="s">
        <v>2268</v>
      </c>
      <c r="D536">
        <v>10.19</v>
      </c>
      <c r="E536">
        <v>7</v>
      </c>
      <c r="F536" t="s">
        <v>471</v>
      </c>
      <c r="G536" s="28">
        <v>3</v>
      </c>
      <c r="H536" s="16" t="s">
        <v>29</v>
      </c>
      <c r="I536">
        <v>6</v>
      </c>
      <c r="J536" s="37" t="str">
        <f>VLOOKUP(AB536, method!$A$1:$B$15, 2, 0)</f>
        <v>中前</v>
      </c>
      <c r="K536">
        <v>9.1</v>
      </c>
      <c r="L536" s="43">
        <v>1200</v>
      </c>
      <c r="M536">
        <v>133</v>
      </c>
      <c r="N536">
        <v>1</v>
      </c>
      <c r="O536">
        <v>12</v>
      </c>
      <c r="P536">
        <v>3</v>
      </c>
      <c r="Q536">
        <v>25</v>
      </c>
      <c r="R536" s="31" t="s">
        <v>450</v>
      </c>
      <c r="S536">
        <v>1159</v>
      </c>
      <c r="T536">
        <v>4</v>
      </c>
      <c r="U536" s="32" t="s">
        <v>446</v>
      </c>
      <c r="V536">
        <v>498</v>
      </c>
      <c r="Y536" s="12" t="s">
        <v>480</v>
      </c>
      <c r="Z536">
        <v>58</v>
      </c>
      <c r="AA536" s="18" t="s">
        <v>20</v>
      </c>
      <c r="AB536">
        <v>6</v>
      </c>
      <c r="AC536">
        <v>6</v>
      </c>
      <c r="AD536">
        <v>3</v>
      </c>
    </row>
    <row r="537" spans="1:31" x14ac:dyDescent="0.25">
      <c r="A537" s="18" t="s">
        <v>126</v>
      </c>
      <c r="B537" s="19" t="s">
        <v>133</v>
      </c>
      <c r="C537" s="19" t="s">
        <v>2268</v>
      </c>
      <c r="D537">
        <v>10.06</v>
      </c>
      <c r="E537">
        <v>7</v>
      </c>
      <c r="F537" t="s">
        <v>471</v>
      </c>
      <c r="G537" s="28">
        <v>3</v>
      </c>
      <c r="H537" s="17" t="s">
        <v>121</v>
      </c>
      <c r="I537">
        <v>6</v>
      </c>
      <c r="J537" s="37" t="str">
        <f>VLOOKUP(AB537, method!$A$1:$B$15, 2, 0)</f>
        <v>中前</v>
      </c>
      <c r="K537">
        <v>10</v>
      </c>
      <c r="L537" s="43">
        <v>1200</v>
      </c>
      <c r="M537">
        <v>133</v>
      </c>
      <c r="N537">
        <v>1</v>
      </c>
      <c r="O537">
        <v>19</v>
      </c>
      <c r="P537">
        <v>2</v>
      </c>
      <c r="Q537">
        <v>25</v>
      </c>
      <c r="R537" s="31" t="s">
        <v>455</v>
      </c>
      <c r="S537">
        <v>1153</v>
      </c>
      <c r="T537">
        <v>4</v>
      </c>
      <c r="U537" s="32" t="s">
        <v>435</v>
      </c>
      <c r="V537">
        <v>440</v>
      </c>
      <c r="Y537" s="12" t="s">
        <v>464</v>
      </c>
      <c r="Z537">
        <v>58</v>
      </c>
      <c r="AA537" s="18" t="s">
        <v>20</v>
      </c>
      <c r="AB537">
        <v>6</v>
      </c>
      <c r="AC537">
        <v>4</v>
      </c>
      <c r="AD537">
        <v>3</v>
      </c>
    </row>
    <row r="538" spans="1:31" x14ac:dyDescent="0.25">
      <c r="A538" s="18" t="s">
        <v>126</v>
      </c>
      <c r="B538" s="19" t="s">
        <v>133</v>
      </c>
      <c r="C538" s="19" t="s">
        <v>2268</v>
      </c>
      <c r="D538">
        <v>10.220000000000001</v>
      </c>
      <c r="E538">
        <v>7</v>
      </c>
      <c r="F538" t="s">
        <v>471</v>
      </c>
      <c r="G538" s="28">
        <v>3</v>
      </c>
      <c r="H538" s="17" t="s">
        <v>121</v>
      </c>
      <c r="I538">
        <v>6</v>
      </c>
      <c r="J538" s="37" t="str">
        <f>VLOOKUP(AB538, method!$A$1:$B$15, 2, 0)</f>
        <v>中前</v>
      </c>
      <c r="K538">
        <v>13</v>
      </c>
      <c r="L538" s="43">
        <v>1200</v>
      </c>
      <c r="M538">
        <v>134</v>
      </c>
      <c r="N538">
        <v>1</v>
      </c>
      <c r="O538">
        <v>5</v>
      </c>
      <c r="P538">
        <v>2</v>
      </c>
      <c r="Q538">
        <v>25</v>
      </c>
      <c r="R538" s="31" t="s">
        <v>450</v>
      </c>
      <c r="S538">
        <v>1157</v>
      </c>
      <c r="T538">
        <v>4</v>
      </c>
      <c r="U538" s="32" t="s">
        <v>435</v>
      </c>
      <c r="V538">
        <v>399</v>
      </c>
      <c r="Y538" s="12" t="s">
        <v>521</v>
      </c>
      <c r="Z538">
        <v>58</v>
      </c>
      <c r="AA538" s="18" t="s">
        <v>20</v>
      </c>
      <c r="AB538">
        <v>5</v>
      </c>
      <c r="AC538">
        <v>3</v>
      </c>
      <c r="AD538">
        <v>3</v>
      </c>
    </row>
    <row r="539" spans="1:31" x14ac:dyDescent="0.25">
      <c r="A539" s="18" t="s">
        <v>126</v>
      </c>
      <c r="B539" s="19" t="s">
        <v>133</v>
      </c>
      <c r="C539" s="19" t="s">
        <v>2268</v>
      </c>
      <c r="D539">
        <v>10.91</v>
      </c>
      <c r="E539">
        <v>7</v>
      </c>
      <c r="F539" t="s">
        <v>471</v>
      </c>
      <c r="G539">
        <v>7</v>
      </c>
      <c r="H539" s="17" t="s">
        <v>121</v>
      </c>
      <c r="I539">
        <v>3</v>
      </c>
      <c r="J539" s="37" t="str">
        <f>VLOOKUP(AB539, method!$A$1:$B$15, 2, 0)</f>
        <v>中前</v>
      </c>
      <c r="K539">
        <v>5.9</v>
      </c>
      <c r="L539" s="43">
        <v>1200</v>
      </c>
      <c r="M539">
        <v>133</v>
      </c>
      <c r="N539">
        <v>1</v>
      </c>
      <c r="O539">
        <v>22</v>
      </c>
      <c r="P539">
        <v>1</v>
      </c>
      <c r="Q539">
        <v>25</v>
      </c>
      <c r="R539" s="31" t="s">
        <v>461</v>
      </c>
      <c r="S539">
        <v>1165</v>
      </c>
      <c r="T539">
        <v>4</v>
      </c>
      <c r="U539" s="32" t="s">
        <v>435</v>
      </c>
      <c r="V539">
        <v>371</v>
      </c>
      <c r="Y539" t="s">
        <v>519</v>
      </c>
      <c r="Z539">
        <v>58</v>
      </c>
      <c r="AA539" s="18" t="s">
        <v>20</v>
      </c>
      <c r="AB539">
        <v>5</v>
      </c>
      <c r="AC539">
        <v>5</v>
      </c>
      <c r="AD539">
        <v>7</v>
      </c>
    </row>
    <row r="540" spans="1:31" x14ac:dyDescent="0.25">
      <c r="A540" s="18" t="s">
        <v>126</v>
      </c>
      <c r="B540" s="19" t="s">
        <v>133</v>
      </c>
      <c r="C540" s="19" t="s">
        <v>2268</v>
      </c>
      <c r="D540">
        <v>10.119999999999999</v>
      </c>
      <c r="E540">
        <v>7</v>
      </c>
      <c r="F540" t="s">
        <v>471</v>
      </c>
      <c r="G540" s="28">
        <v>1</v>
      </c>
      <c r="H540" s="17" t="s">
        <v>121</v>
      </c>
      <c r="I540">
        <v>4</v>
      </c>
      <c r="J540" s="35" t="str">
        <f>VLOOKUP(AB540, method!$A$1:$B$15, 2, 0)</f>
        <v>放頭</v>
      </c>
      <c r="K540">
        <v>23</v>
      </c>
      <c r="L540" s="43">
        <v>1200</v>
      </c>
      <c r="M540">
        <v>127</v>
      </c>
      <c r="N540">
        <v>1</v>
      </c>
      <c r="O540">
        <v>15</v>
      </c>
      <c r="P540">
        <v>1</v>
      </c>
      <c r="Q540">
        <v>25</v>
      </c>
      <c r="R540" s="31" t="s">
        <v>455</v>
      </c>
      <c r="S540">
        <v>1160</v>
      </c>
      <c r="T540">
        <v>4</v>
      </c>
      <c r="U540" s="32" t="s">
        <v>435</v>
      </c>
      <c r="V540">
        <v>353</v>
      </c>
      <c r="Y540" s="12" t="s">
        <v>451</v>
      </c>
      <c r="Z540">
        <v>51</v>
      </c>
      <c r="AA540" s="18" t="s">
        <v>20</v>
      </c>
      <c r="AB540">
        <v>3</v>
      </c>
      <c r="AC540">
        <v>2</v>
      </c>
      <c r="AD540">
        <v>1</v>
      </c>
    </row>
    <row r="541" spans="1:31" hidden="1" x14ac:dyDescent="0.25">
      <c r="A541" s="18" t="s">
        <v>126</v>
      </c>
      <c r="B541" s="19" t="s">
        <v>133</v>
      </c>
      <c r="C541" s="19" t="s">
        <v>2268</v>
      </c>
      <c r="D541">
        <v>9.73</v>
      </c>
      <c r="E541">
        <v>7</v>
      </c>
      <c r="F541" t="s">
        <v>471</v>
      </c>
      <c r="G541">
        <v>7</v>
      </c>
      <c r="H541" s="27" t="s">
        <v>93</v>
      </c>
      <c r="I541">
        <v>6</v>
      </c>
      <c r="J541" s="37" t="str">
        <f>VLOOKUP(AB541, method!$A$1:$B$15, 2, 0)</f>
        <v>中前</v>
      </c>
      <c r="K541">
        <v>31</v>
      </c>
      <c r="L541" s="43">
        <v>1200</v>
      </c>
      <c r="M541">
        <v>128</v>
      </c>
      <c r="N541">
        <v>1</v>
      </c>
      <c r="O541">
        <v>5</v>
      </c>
      <c r="P541">
        <v>1</v>
      </c>
      <c r="Q541">
        <v>25</v>
      </c>
      <c r="R541" t="s">
        <v>441</v>
      </c>
      <c r="S541">
        <v>1167</v>
      </c>
      <c r="T541">
        <v>4</v>
      </c>
      <c r="U541" s="32" t="s">
        <v>435</v>
      </c>
      <c r="V541">
        <v>321</v>
      </c>
      <c r="Y541" t="s">
        <v>519</v>
      </c>
      <c r="Z541">
        <v>53</v>
      </c>
      <c r="AA541" s="18" t="s">
        <v>20</v>
      </c>
      <c r="AB541">
        <v>5</v>
      </c>
      <c r="AC541">
        <v>2</v>
      </c>
      <c r="AD541">
        <v>7</v>
      </c>
    </row>
    <row r="542" spans="1:31" hidden="1" x14ac:dyDescent="0.25">
      <c r="A542" s="18" t="s">
        <v>126</v>
      </c>
      <c r="B542" s="19" t="s">
        <v>133</v>
      </c>
      <c r="C542" s="19" t="s">
        <v>2268</v>
      </c>
      <c r="D542">
        <v>22.89</v>
      </c>
      <c r="E542">
        <v>7</v>
      </c>
      <c r="F542" t="s">
        <v>471</v>
      </c>
      <c r="G542">
        <v>9</v>
      </c>
      <c r="H542" s="24" t="s">
        <v>34</v>
      </c>
      <c r="I542">
        <v>12</v>
      </c>
      <c r="J542" s="37" t="str">
        <f>VLOOKUP(AB542, method!$A$1:$B$15, 2, 0)</f>
        <v>中前</v>
      </c>
      <c r="K542">
        <v>80</v>
      </c>
      <c r="L542">
        <v>1400</v>
      </c>
      <c r="M542">
        <v>130</v>
      </c>
      <c r="N542">
        <v>1</v>
      </c>
      <c r="O542">
        <v>15</v>
      </c>
      <c r="P542">
        <v>12</v>
      </c>
      <c r="Q542">
        <v>24</v>
      </c>
      <c r="R542" t="s">
        <v>441</v>
      </c>
      <c r="S542">
        <v>1171</v>
      </c>
      <c r="T542">
        <v>4</v>
      </c>
      <c r="U542" s="32" t="s">
        <v>435</v>
      </c>
      <c r="V542">
        <v>264</v>
      </c>
      <c r="Y542" t="s">
        <v>817</v>
      </c>
      <c r="Z542">
        <v>55</v>
      </c>
      <c r="AA542" s="18" t="s">
        <v>20</v>
      </c>
      <c r="AB542">
        <v>5</v>
      </c>
      <c r="AC542">
        <v>5</v>
      </c>
      <c r="AD542">
        <v>6</v>
      </c>
      <c r="AE542">
        <v>9</v>
      </c>
    </row>
    <row r="543" spans="1:31" hidden="1" x14ac:dyDescent="0.25">
      <c r="A543" s="18" t="s">
        <v>126</v>
      </c>
      <c r="B543" s="19" t="s">
        <v>133</v>
      </c>
      <c r="C543" s="19" t="s">
        <v>2268</v>
      </c>
      <c r="D543">
        <v>11.34</v>
      </c>
      <c r="E543">
        <v>7</v>
      </c>
      <c r="F543" t="s">
        <v>471</v>
      </c>
      <c r="G543">
        <v>10</v>
      </c>
      <c r="H543" s="20" t="s">
        <v>19</v>
      </c>
      <c r="I543">
        <v>1</v>
      </c>
      <c r="J543" s="36" t="str">
        <f>VLOOKUP(AB543, method!$A$1:$B$15, 2, 0)</f>
        <v>中後</v>
      </c>
      <c r="K543">
        <v>5.9</v>
      </c>
      <c r="L543" s="43">
        <v>1200</v>
      </c>
      <c r="M543">
        <v>135</v>
      </c>
      <c r="N543">
        <v>1</v>
      </c>
      <c r="O543">
        <v>20</v>
      </c>
      <c r="P543">
        <v>11</v>
      </c>
      <c r="Q543">
        <v>24</v>
      </c>
      <c r="R543" s="31" t="s">
        <v>461</v>
      </c>
      <c r="S543">
        <v>1169</v>
      </c>
      <c r="T543">
        <v>4</v>
      </c>
      <c r="U543" s="33" t="s">
        <v>499</v>
      </c>
      <c r="V543">
        <v>198</v>
      </c>
      <c r="Y543" t="s">
        <v>634</v>
      </c>
      <c r="Z543">
        <v>57</v>
      </c>
      <c r="AA543" s="18" t="s">
        <v>20</v>
      </c>
      <c r="AB543">
        <v>8</v>
      </c>
      <c r="AC543">
        <v>9</v>
      </c>
      <c r="AD543">
        <v>10</v>
      </c>
    </row>
    <row r="544" spans="1:31" hidden="1" x14ac:dyDescent="0.25">
      <c r="A544" s="18" t="s">
        <v>126</v>
      </c>
      <c r="B544" s="19" t="s">
        <v>133</v>
      </c>
      <c r="C544" s="19" t="s">
        <v>2268</v>
      </c>
      <c r="D544">
        <v>9.8699999999999992</v>
      </c>
      <c r="E544">
        <v>7</v>
      </c>
      <c r="F544" t="s">
        <v>471</v>
      </c>
      <c r="G544">
        <v>10</v>
      </c>
      <c r="H544" s="20" t="s">
        <v>58</v>
      </c>
      <c r="I544">
        <v>7</v>
      </c>
      <c r="J544" s="35" t="str">
        <f>VLOOKUP(AB544, method!$A$1:$B$15, 2, 0)</f>
        <v>放頭</v>
      </c>
      <c r="K544">
        <v>75</v>
      </c>
      <c r="L544" s="43">
        <v>1200</v>
      </c>
      <c r="M544">
        <v>132</v>
      </c>
      <c r="N544">
        <v>1</v>
      </c>
      <c r="O544">
        <v>20</v>
      </c>
      <c r="P544">
        <v>10</v>
      </c>
      <c r="Q544">
        <v>24</v>
      </c>
      <c r="R544" t="s">
        <v>506</v>
      </c>
      <c r="S544">
        <v>1178</v>
      </c>
      <c r="T544">
        <v>4</v>
      </c>
      <c r="U544" s="32" t="s">
        <v>446</v>
      </c>
      <c r="V544">
        <v>116</v>
      </c>
      <c r="Y544" t="s">
        <v>459</v>
      </c>
      <c r="Z544">
        <v>59</v>
      </c>
      <c r="AA544" s="18" t="s">
        <v>20</v>
      </c>
      <c r="AB544">
        <v>1</v>
      </c>
      <c r="AC544">
        <v>1</v>
      </c>
      <c r="AD544">
        <v>10</v>
      </c>
    </row>
    <row r="545" spans="1:30" hidden="1" x14ac:dyDescent="0.25">
      <c r="A545" s="18" t="s">
        <v>126</v>
      </c>
      <c r="B545" s="19" t="s">
        <v>133</v>
      </c>
      <c r="C545" s="19" t="s">
        <v>2268</v>
      </c>
      <c r="D545">
        <v>10.63</v>
      </c>
      <c r="E545">
        <v>7</v>
      </c>
      <c r="F545" t="s">
        <v>471</v>
      </c>
      <c r="G545">
        <v>7</v>
      </c>
      <c r="H545" s="22" t="s">
        <v>588</v>
      </c>
      <c r="I545">
        <v>1</v>
      </c>
      <c r="J545" s="35" t="str">
        <f>VLOOKUP(AB545, method!$A$1:$B$15, 2, 0)</f>
        <v>放頭</v>
      </c>
      <c r="K545">
        <v>23</v>
      </c>
      <c r="L545" s="43">
        <v>1200</v>
      </c>
      <c r="M545">
        <v>108</v>
      </c>
      <c r="N545">
        <v>1</v>
      </c>
      <c r="O545">
        <v>1</v>
      </c>
      <c r="P545">
        <v>10</v>
      </c>
      <c r="Q545">
        <v>24</v>
      </c>
      <c r="R545" t="s">
        <v>441</v>
      </c>
      <c r="S545">
        <v>1181</v>
      </c>
      <c r="T545">
        <v>3</v>
      </c>
      <c r="U545" s="32" t="s">
        <v>446</v>
      </c>
      <c r="V545">
        <v>73</v>
      </c>
      <c r="Y545" t="s">
        <v>624</v>
      </c>
      <c r="Z545">
        <v>61</v>
      </c>
      <c r="AA545" s="18" t="s">
        <v>20</v>
      </c>
      <c r="AB545">
        <v>3</v>
      </c>
      <c r="AC545">
        <v>4</v>
      </c>
      <c r="AD545">
        <v>7</v>
      </c>
    </row>
    <row r="546" spans="1:30" hidden="1" x14ac:dyDescent="0.25">
      <c r="A546" s="18" t="s">
        <v>126</v>
      </c>
      <c r="B546" s="19" t="s">
        <v>133</v>
      </c>
      <c r="C546" s="19" t="s">
        <v>2268</v>
      </c>
      <c r="D546">
        <v>57.35</v>
      </c>
      <c r="E546">
        <v>7</v>
      </c>
      <c r="F546" t="s">
        <v>471</v>
      </c>
      <c r="G546">
        <v>7</v>
      </c>
      <c r="H546" s="19" t="s">
        <v>101</v>
      </c>
      <c r="I546">
        <v>4</v>
      </c>
      <c r="J546" s="37" t="str">
        <f>VLOOKUP(AB546, method!$A$1:$B$15, 2, 0)</f>
        <v>中前</v>
      </c>
      <c r="K546">
        <v>58</v>
      </c>
      <c r="L546">
        <v>1000</v>
      </c>
      <c r="M546">
        <v>121</v>
      </c>
      <c r="N546">
        <v>0</v>
      </c>
      <c r="O546">
        <v>10</v>
      </c>
      <c r="P546">
        <v>7</v>
      </c>
      <c r="Q546">
        <v>24</v>
      </c>
      <c r="R546" s="31" t="s">
        <v>455</v>
      </c>
      <c r="S546">
        <v>1166</v>
      </c>
      <c r="T546">
        <v>3</v>
      </c>
      <c r="U546" s="32" t="s">
        <v>446</v>
      </c>
      <c r="V546">
        <v>819</v>
      </c>
      <c r="Y546" t="s">
        <v>442</v>
      </c>
      <c r="Z546">
        <v>64</v>
      </c>
      <c r="AA546" s="18" t="s">
        <v>20</v>
      </c>
      <c r="AB546">
        <v>6</v>
      </c>
      <c r="AC546">
        <v>5</v>
      </c>
      <c r="AD546">
        <v>7</v>
      </c>
    </row>
    <row r="547" spans="1:30" hidden="1" x14ac:dyDescent="0.25">
      <c r="A547" s="18" t="s">
        <v>126</v>
      </c>
      <c r="B547" s="19" t="s">
        <v>133</v>
      </c>
      <c r="C547" s="19" t="s">
        <v>2268</v>
      </c>
      <c r="D547">
        <v>56.94</v>
      </c>
      <c r="E547">
        <v>7</v>
      </c>
      <c r="F547" t="s">
        <v>471</v>
      </c>
      <c r="G547">
        <v>10</v>
      </c>
      <c r="H547" s="20" t="s">
        <v>19</v>
      </c>
      <c r="I547">
        <v>10</v>
      </c>
      <c r="J547" s="37" t="str">
        <f>VLOOKUP(AB547, method!$A$1:$B$15, 2, 0)</f>
        <v>中前</v>
      </c>
      <c r="K547">
        <v>6.9</v>
      </c>
      <c r="L547">
        <v>1000</v>
      </c>
      <c r="M547">
        <v>120</v>
      </c>
      <c r="N547">
        <v>0</v>
      </c>
      <c r="O547">
        <v>1</v>
      </c>
      <c r="P547">
        <v>7</v>
      </c>
      <c r="Q547">
        <v>24</v>
      </c>
      <c r="R547" t="s">
        <v>518</v>
      </c>
      <c r="S547">
        <v>1171</v>
      </c>
      <c r="T547">
        <v>3</v>
      </c>
      <c r="U547" s="32" t="s">
        <v>435</v>
      </c>
      <c r="V547">
        <v>785</v>
      </c>
      <c r="Y547" t="s">
        <v>436</v>
      </c>
      <c r="Z547">
        <v>64</v>
      </c>
      <c r="AA547" s="18" t="s">
        <v>20</v>
      </c>
      <c r="AB547">
        <v>4</v>
      </c>
      <c r="AC547">
        <v>7</v>
      </c>
      <c r="AD547">
        <v>10</v>
      </c>
    </row>
    <row r="548" spans="1:30" hidden="1" x14ac:dyDescent="0.25">
      <c r="A548" s="18" t="s">
        <v>126</v>
      </c>
      <c r="B548" s="20" t="s">
        <v>137</v>
      </c>
      <c r="C548" s="20" t="s">
        <v>2269</v>
      </c>
      <c r="D548">
        <v>10.119999999999999</v>
      </c>
      <c r="E548">
        <v>6</v>
      </c>
      <c r="F548" t="s">
        <v>38</v>
      </c>
      <c r="G548">
        <v>10</v>
      </c>
      <c r="H548" s="27" t="s">
        <v>93</v>
      </c>
      <c r="I548">
        <v>1</v>
      </c>
      <c r="J548" s="37" t="str">
        <f>VLOOKUP(AB548, method!$A$1:$B$15, 2, 0)</f>
        <v>中前</v>
      </c>
      <c r="K548">
        <v>11</v>
      </c>
      <c r="L548" s="43">
        <v>1200</v>
      </c>
      <c r="M548">
        <v>131</v>
      </c>
      <c r="N548">
        <v>1</v>
      </c>
      <c r="O548">
        <v>7</v>
      </c>
      <c r="P548">
        <v>9</v>
      </c>
      <c r="Q548">
        <v>25</v>
      </c>
      <c r="R548" t="s">
        <v>434</v>
      </c>
      <c r="S548">
        <v>1094</v>
      </c>
      <c r="T548">
        <v>4</v>
      </c>
      <c r="U548" s="33" t="s">
        <v>499</v>
      </c>
      <c r="V548">
        <v>7</v>
      </c>
      <c r="Y548" t="s">
        <v>541</v>
      </c>
      <c r="Z548">
        <v>53</v>
      </c>
      <c r="AA548" s="23" t="s">
        <v>138</v>
      </c>
      <c r="AB548">
        <v>5</v>
      </c>
      <c r="AC548">
        <v>4</v>
      </c>
      <c r="AD548">
        <v>10</v>
      </c>
    </row>
    <row r="549" spans="1:30" x14ac:dyDescent="0.25">
      <c r="A549" s="18" t="s">
        <v>126</v>
      </c>
      <c r="B549" s="20" t="s">
        <v>137</v>
      </c>
      <c r="C549" s="20" t="s">
        <v>2269</v>
      </c>
      <c r="D549">
        <v>12.02</v>
      </c>
      <c r="E549">
        <v>6</v>
      </c>
      <c r="F549" t="s">
        <v>38</v>
      </c>
      <c r="G549">
        <v>8</v>
      </c>
      <c r="H549" s="17" t="s">
        <v>121</v>
      </c>
      <c r="I549">
        <v>6</v>
      </c>
      <c r="J549" s="35" t="str">
        <f>VLOOKUP(AB549, method!$A$1:$B$15, 2, 0)</f>
        <v>放頭</v>
      </c>
      <c r="K549">
        <v>9.9</v>
      </c>
      <c r="L549" s="43">
        <v>1200</v>
      </c>
      <c r="M549">
        <v>128</v>
      </c>
      <c r="N549">
        <v>1</v>
      </c>
      <c r="O549">
        <v>4</v>
      </c>
      <c r="P549">
        <v>6</v>
      </c>
      <c r="Q549">
        <v>25</v>
      </c>
      <c r="R549" s="31" t="s">
        <v>450</v>
      </c>
      <c r="S549">
        <v>1115</v>
      </c>
      <c r="T549">
        <v>4</v>
      </c>
      <c r="U549" s="33" t="s">
        <v>499</v>
      </c>
      <c r="V549">
        <v>732</v>
      </c>
      <c r="Y549" t="s">
        <v>629</v>
      </c>
      <c r="Z549">
        <v>53</v>
      </c>
      <c r="AA549" s="23" t="s">
        <v>138</v>
      </c>
      <c r="AB549">
        <v>3</v>
      </c>
      <c r="AC549">
        <v>5</v>
      </c>
      <c r="AD549">
        <v>8</v>
      </c>
    </row>
    <row r="550" spans="1:30" x14ac:dyDescent="0.25">
      <c r="A550" s="18" t="s">
        <v>126</v>
      </c>
      <c r="B550" s="20" t="s">
        <v>137</v>
      </c>
      <c r="C550" s="20" t="s">
        <v>2269</v>
      </c>
      <c r="D550">
        <v>10.08</v>
      </c>
      <c r="E550">
        <v>6</v>
      </c>
      <c r="F550" t="s">
        <v>38</v>
      </c>
      <c r="G550" s="28">
        <v>3</v>
      </c>
      <c r="H550" s="20" t="s">
        <v>19</v>
      </c>
      <c r="I550">
        <v>6</v>
      </c>
      <c r="J550" s="35" t="str">
        <f>VLOOKUP(AB550, method!$A$1:$B$15, 2, 0)</f>
        <v>放頭</v>
      </c>
      <c r="K550">
        <v>3.8</v>
      </c>
      <c r="L550" s="43">
        <v>1200</v>
      </c>
      <c r="M550">
        <v>130</v>
      </c>
      <c r="N550">
        <v>1</v>
      </c>
      <c r="O550">
        <v>21</v>
      </c>
      <c r="P550">
        <v>5</v>
      </c>
      <c r="Q550">
        <v>25</v>
      </c>
      <c r="R550" s="31" t="s">
        <v>461</v>
      </c>
      <c r="S550">
        <v>1113</v>
      </c>
      <c r="T550">
        <v>4</v>
      </c>
      <c r="U550" s="32" t="s">
        <v>446</v>
      </c>
      <c r="V550">
        <v>693</v>
      </c>
      <c r="Y550" s="12" t="s">
        <v>480</v>
      </c>
      <c r="Z550">
        <v>53</v>
      </c>
      <c r="AA550" s="23" t="s">
        <v>138</v>
      </c>
      <c r="AB550">
        <v>2</v>
      </c>
      <c r="AC550">
        <v>2</v>
      </c>
      <c r="AD550">
        <v>3</v>
      </c>
    </row>
    <row r="551" spans="1:30" x14ac:dyDescent="0.25">
      <c r="A551" s="18" t="s">
        <v>126</v>
      </c>
      <c r="B551" s="20" t="s">
        <v>137</v>
      </c>
      <c r="C551" s="20" t="s">
        <v>2269</v>
      </c>
      <c r="D551">
        <v>9.35</v>
      </c>
      <c r="E551">
        <v>6</v>
      </c>
      <c r="F551" t="s">
        <v>38</v>
      </c>
      <c r="G551" s="28">
        <v>1</v>
      </c>
      <c r="H551" s="20" t="s">
        <v>19</v>
      </c>
      <c r="I551">
        <v>8</v>
      </c>
      <c r="J551" s="35" t="str">
        <f>VLOOKUP(AB551, method!$A$1:$B$15, 2, 0)</f>
        <v>放頭</v>
      </c>
      <c r="K551">
        <v>4.8</v>
      </c>
      <c r="L551" s="43">
        <v>1200</v>
      </c>
      <c r="M551">
        <v>122</v>
      </c>
      <c r="N551">
        <v>1</v>
      </c>
      <c r="O551">
        <v>30</v>
      </c>
      <c r="P551">
        <v>4</v>
      </c>
      <c r="Q551">
        <v>25</v>
      </c>
      <c r="R551" s="30" t="s">
        <v>445</v>
      </c>
      <c r="S551">
        <v>1107</v>
      </c>
      <c r="T551">
        <v>4</v>
      </c>
      <c r="U551" s="32" t="s">
        <v>446</v>
      </c>
      <c r="V551">
        <v>635</v>
      </c>
      <c r="Y551" s="12" t="s">
        <v>431</v>
      </c>
      <c r="Z551">
        <v>47</v>
      </c>
      <c r="AA551" s="23" t="s">
        <v>138</v>
      </c>
      <c r="AB551">
        <v>2</v>
      </c>
      <c r="AC551">
        <v>2</v>
      </c>
      <c r="AD551">
        <v>1</v>
      </c>
    </row>
    <row r="552" spans="1:30" x14ac:dyDescent="0.25">
      <c r="A552" s="18" t="s">
        <v>126</v>
      </c>
      <c r="B552" s="20" t="s">
        <v>137</v>
      </c>
      <c r="C552" s="20" t="s">
        <v>2269</v>
      </c>
      <c r="D552">
        <v>10.17</v>
      </c>
      <c r="E552">
        <v>6</v>
      </c>
      <c r="F552" t="s">
        <v>38</v>
      </c>
      <c r="G552" s="34">
        <v>5</v>
      </c>
      <c r="H552" s="20" t="s">
        <v>19</v>
      </c>
      <c r="I552">
        <v>7</v>
      </c>
      <c r="J552" s="37" t="str">
        <f>VLOOKUP(AB552, method!$A$1:$B$15, 2, 0)</f>
        <v>中前</v>
      </c>
      <c r="K552">
        <v>3.5</v>
      </c>
      <c r="L552" s="43">
        <v>1200</v>
      </c>
      <c r="M552">
        <v>123</v>
      </c>
      <c r="N552">
        <v>1</v>
      </c>
      <c r="O552">
        <v>16</v>
      </c>
      <c r="P552">
        <v>4</v>
      </c>
      <c r="Q552">
        <v>25</v>
      </c>
      <c r="R552" s="31" t="s">
        <v>455</v>
      </c>
      <c r="S552">
        <v>1107</v>
      </c>
      <c r="T552">
        <v>4</v>
      </c>
      <c r="U552" s="32" t="s">
        <v>446</v>
      </c>
      <c r="V552">
        <v>598</v>
      </c>
      <c r="Y552" s="12" t="s">
        <v>464</v>
      </c>
      <c r="Z552">
        <v>47</v>
      </c>
      <c r="AA552" s="23" t="s">
        <v>138</v>
      </c>
      <c r="AB552">
        <v>6</v>
      </c>
      <c r="AC552">
        <v>7</v>
      </c>
      <c r="AD552">
        <v>5</v>
      </c>
    </row>
    <row r="553" spans="1:30" hidden="1" x14ac:dyDescent="0.25">
      <c r="A553" s="18" t="s">
        <v>126</v>
      </c>
      <c r="B553" s="20" t="s">
        <v>137</v>
      </c>
      <c r="C553" s="20" t="s">
        <v>2269</v>
      </c>
      <c r="D553">
        <v>9.7100000000000009</v>
      </c>
      <c r="E553">
        <v>6</v>
      </c>
      <c r="F553" t="s">
        <v>38</v>
      </c>
      <c r="G553" s="28">
        <v>2</v>
      </c>
      <c r="H553" s="19" t="s">
        <v>63</v>
      </c>
      <c r="I553">
        <v>1</v>
      </c>
      <c r="J553" s="35" t="str">
        <f>VLOOKUP(AB553, method!$A$1:$B$15, 2, 0)</f>
        <v>放頭</v>
      </c>
      <c r="K553">
        <v>3.5</v>
      </c>
      <c r="L553" s="43">
        <v>1200</v>
      </c>
      <c r="M553">
        <v>122</v>
      </c>
      <c r="N553">
        <v>1</v>
      </c>
      <c r="O553">
        <v>30</v>
      </c>
      <c r="P553">
        <v>3</v>
      </c>
      <c r="Q553">
        <v>25</v>
      </c>
      <c r="R553" t="s">
        <v>539</v>
      </c>
      <c r="S553">
        <v>1099</v>
      </c>
      <c r="T553">
        <v>4</v>
      </c>
      <c r="U553" s="32" t="s">
        <v>435</v>
      </c>
      <c r="V553">
        <v>545</v>
      </c>
      <c r="Y553" s="12">
        <v>2</v>
      </c>
      <c r="Z553">
        <v>47</v>
      </c>
      <c r="AA553" s="23" t="s">
        <v>138</v>
      </c>
      <c r="AB553">
        <v>3</v>
      </c>
      <c r="AC553">
        <v>2</v>
      </c>
      <c r="AD553">
        <v>2</v>
      </c>
    </row>
    <row r="554" spans="1:30" hidden="1" x14ac:dyDescent="0.25">
      <c r="A554" s="18" t="s">
        <v>126</v>
      </c>
      <c r="B554" s="20" t="s">
        <v>137</v>
      </c>
      <c r="C554" s="20" t="s">
        <v>2269</v>
      </c>
      <c r="D554">
        <v>9.1199999999999992</v>
      </c>
      <c r="E554">
        <v>6</v>
      </c>
      <c r="F554" t="s">
        <v>38</v>
      </c>
      <c r="G554" s="28">
        <v>2</v>
      </c>
      <c r="H554" s="19" t="s">
        <v>63</v>
      </c>
      <c r="I554">
        <v>6</v>
      </c>
      <c r="J554" s="35" t="str">
        <f>VLOOKUP(AB554, method!$A$1:$B$15, 2, 0)</f>
        <v>放頭</v>
      </c>
      <c r="K554">
        <v>6.9</v>
      </c>
      <c r="L554" s="43">
        <v>1200</v>
      </c>
      <c r="M554">
        <v>121</v>
      </c>
      <c r="N554">
        <v>1</v>
      </c>
      <c r="O554">
        <v>2</v>
      </c>
      <c r="P554">
        <v>3</v>
      </c>
      <c r="Q554">
        <v>25</v>
      </c>
      <c r="R554" t="s">
        <v>518</v>
      </c>
      <c r="S554">
        <v>1111</v>
      </c>
      <c r="T554">
        <v>4</v>
      </c>
      <c r="U554" s="32" t="s">
        <v>435</v>
      </c>
      <c r="V554">
        <v>469</v>
      </c>
      <c r="Y554" s="12" t="s">
        <v>662</v>
      </c>
      <c r="Z554">
        <v>45</v>
      </c>
      <c r="AA554" s="23" t="s">
        <v>138</v>
      </c>
      <c r="AB554">
        <v>3</v>
      </c>
      <c r="AC554">
        <v>3</v>
      </c>
      <c r="AD554">
        <v>2</v>
      </c>
    </row>
    <row r="555" spans="1:30" hidden="1" x14ac:dyDescent="0.25">
      <c r="A555" s="18" t="s">
        <v>126</v>
      </c>
      <c r="B555" s="20" t="s">
        <v>137</v>
      </c>
      <c r="C555" s="20" t="s">
        <v>2269</v>
      </c>
      <c r="D555">
        <v>9.27</v>
      </c>
      <c r="E555">
        <v>6</v>
      </c>
      <c r="F555" t="s">
        <v>38</v>
      </c>
      <c r="G555" s="28">
        <v>2</v>
      </c>
      <c r="H555" s="19" t="s">
        <v>63</v>
      </c>
      <c r="I555">
        <v>11</v>
      </c>
      <c r="J555" s="38" t="str">
        <f>VLOOKUP(AB555, method!$A$1:$B$15, 2, 0)</f>
        <v>留後</v>
      </c>
      <c r="K555">
        <v>18</v>
      </c>
      <c r="L555" s="43">
        <v>1200</v>
      </c>
      <c r="M555">
        <v>119</v>
      </c>
      <c r="N555">
        <v>1</v>
      </c>
      <c r="O555">
        <v>9</v>
      </c>
      <c r="P555">
        <v>2</v>
      </c>
      <c r="Q555">
        <v>25</v>
      </c>
      <c r="R555" t="s">
        <v>429</v>
      </c>
      <c r="S555">
        <v>1111</v>
      </c>
      <c r="T555">
        <v>4</v>
      </c>
      <c r="U555" s="32" t="s">
        <v>435</v>
      </c>
      <c r="V555">
        <v>412</v>
      </c>
      <c r="Y555" s="12" t="s">
        <v>914</v>
      </c>
      <c r="Z555">
        <v>43</v>
      </c>
      <c r="AA555" s="23" t="s">
        <v>138</v>
      </c>
      <c r="AB555">
        <v>11</v>
      </c>
      <c r="AC555">
        <v>10</v>
      </c>
      <c r="AD555">
        <v>2</v>
      </c>
    </row>
    <row r="556" spans="1:30" hidden="1" x14ac:dyDescent="0.25">
      <c r="A556" s="18" t="s">
        <v>126</v>
      </c>
      <c r="B556" s="20" t="s">
        <v>137</v>
      </c>
      <c r="C556" s="20" t="s">
        <v>2269</v>
      </c>
      <c r="D556">
        <v>10.1</v>
      </c>
      <c r="E556">
        <v>6</v>
      </c>
      <c r="F556" t="s">
        <v>38</v>
      </c>
      <c r="G556">
        <v>7</v>
      </c>
      <c r="H556" s="19" t="s">
        <v>63</v>
      </c>
      <c r="I556">
        <v>9</v>
      </c>
      <c r="J556" s="35" t="str">
        <f>VLOOKUP(AB556, method!$A$1:$B$15, 2, 0)</f>
        <v>放頭</v>
      </c>
      <c r="K556">
        <v>13</v>
      </c>
      <c r="L556" s="43">
        <v>1200</v>
      </c>
      <c r="M556">
        <v>119</v>
      </c>
      <c r="N556">
        <v>1</v>
      </c>
      <c r="O556">
        <v>19</v>
      </c>
      <c r="P556">
        <v>1</v>
      </c>
      <c r="Q556">
        <v>25</v>
      </c>
      <c r="R556" t="s">
        <v>434</v>
      </c>
      <c r="S556">
        <v>1107</v>
      </c>
      <c r="T556">
        <v>4</v>
      </c>
      <c r="U556" s="32" t="s">
        <v>435</v>
      </c>
      <c r="V556">
        <v>357</v>
      </c>
      <c r="Y556" s="12">
        <v>2</v>
      </c>
      <c r="Z556">
        <v>44</v>
      </c>
      <c r="AA556" s="23" t="s">
        <v>138</v>
      </c>
      <c r="AB556">
        <v>1</v>
      </c>
      <c r="AC556">
        <v>1</v>
      </c>
      <c r="AD556">
        <v>7</v>
      </c>
    </row>
    <row r="557" spans="1:30" hidden="1" x14ac:dyDescent="0.25">
      <c r="A557" s="18" t="s">
        <v>126</v>
      </c>
      <c r="B557" s="20" t="s">
        <v>137</v>
      </c>
      <c r="C557" s="20" t="s">
        <v>2269</v>
      </c>
      <c r="D557">
        <v>9.4700000000000006</v>
      </c>
      <c r="E557">
        <v>6</v>
      </c>
      <c r="F557" t="s">
        <v>38</v>
      </c>
      <c r="G557" s="28">
        <v>3</v>
      </c>
      <c r="H557" s="19" t="s">
        <v>63</v>
      </c>
      <c r="I557">
        <v>7</v>
      </c>
      <c r="J557" s="35" t="str">
        <f>VLOOKUP(AB557, method!$A$1:$B$15, 2, 0)</f>
        <v>放頭</v>
      </c>
      <c r="K557">
        <v>23</v>
      </c>
      <c r="L557" s="43">
        <v>1200</v>
      </c>
      <c r="M557">
        <v>119</v>
      </c>
      <c r="N557">
        <v>1</v>
      </c>
      <c r="O557">
        <v>5</v>
      </c>
      <c r="P557">
        <v>1</v>
      </c>
      <c r="Q557">
        <v>25</v>
      </c>
      <c r="R557" t="s">
        <v>441</v>
      </c>
      <c r="S557">
        <v>1103</v>
      </c>
      <c r="T557">
        <v>4</v>
      </c>
      <c r="U557" s="32" t="s">
        <v>435</v>
      </c>
      <c r="V557">
        <v>321</v>
      </c>
      <c r="Y557" s="12" t="s">
        <v>451</v>
      </c>
      <c r="Z557">
        <v>44</v>
      </c>
      <c r="AA557" s="23" t="s">
        <v>138</v>
      </c>
      <c r="AB557">
        <v>3</v>
      </c>
      <c r="AC557">
        <v>4</v>
      </c>
      <c r="AD557">
        <v>3</v>
      </c>
    </row>
    <row r="558" spans="1:30" hidden="1" x14ac:dyDescent="0.25">
      <c r="A558" s="18" t="s">
        <v>126</v>
      </c>
      <c r="B558" s="20" t="s">
        <v>137</v>
      </c>
      <c r="C558" s="20" t="s">
        <v>2269</v>
      </c>
      <c r="D558">
        <v>56.91</v>
      </c>
      <c r="E558">
        <v>6</v>
      </c>
      <c r="F558" t="s">
        <v>38</v>
      </c>
      <c r="G558">
        <v>8</v>
      </c>
      <c r="H558" s="19" t="s">
        <v>63</v>
      </c>
      <c r="I558">
        <v>4</v>
      </c>
      <c r="J558" s="36" t="str">
        <f>VLOOKUP(AB558, method!$A$1:$B$15, 2, 0)</f>
        <v>中後</v>
      </c>
      <c r="K558">
        <v>24</v>
      </c>
      <c r="L558">
        <v>1000</v>
      </c>
      <c r="M558">
        <v>121</v>
      </c>
      <c r="N558">
        <v>0</v>
      </c>
      <c r="O558">
        <v>15</v>
      </c>
      <c r="P558">
        <v>12</v>
      </c>
      <c r="Q558">
        <v>24</v>
      </c>
      <c r="R558" t="s">
        <v>441</v>
      </c>
      <c r="S558">
        <v>1102</v>
      </c>
      <c r="T558">
        <v>4</v>
      </c>
      <c r="U558" s="32" t="s">
        <v>435</v>
      </c>
      <c r="V558">
        <v>262</v>
      </c>
      <c r="Y558" t="s">
        <v>600</v>
      </c>
      <c r="Z558">
        <v>46</v>
      </c>
      <c r="AA558" s="23" t="s">
        <v>138</v>
      </c>
      <c r="AB558">
        <v>8</v>
      </c>
      <c r="AC558">
        <v>9</v>
      </c>
      <c r="AD558">
        <v>8</v>
      </c>
    </row>
    <row r="559" spans="1:30" hidden="1" x14ac:dyDescent="0.25">
      <c r="A559" s="18" t="s">
        <v>126</v>
      </c>
      <c r="B559" s="20" t="s">
        <v>137</v>
      </c>
      <c r="C559" s="20" t="s">
        <v>2269</v>
      </c>
      <c r="D559">
        <v>11.77</v>
      </c>
      <c r="E559">
        <v>6</v>
      </c>
      <c r="F559" t="s">
        <v>38</v>
      </c>
      <c r="G559">
        <v>12</v>
      </c>
      <c r="H559" s="24" t="s">
        <v>38</v>
      </c>
      <c r="I559">
        <v>6</v>
      </c>
      <c r="J559" s="37" t="str">
        <f>VLOOKUP(AB559, method!$A$1:$B$15, 2, 0)</f>
        <v>中前</v>
      </c>
      <c r="K559">
        <v>20</v>
      </c>
      <c r="L559" s="43">
        <v>1200</v>
      </c>
      <c r="M559">
        <v>126</v>
      </c>
      <c r="N559">
        <v>1</v>
      </c>
      <c r="O559">
        <v>20</v>
      </c>
      <c r="P559">
        <v>11</v>
      </c>
      <c r="Q559">
        <v>24</v>
      </c>
      <c r="R559" s="31" t="s">
        <v>461</v>
      </c>
      <c r="S559">
        <v>1100</v>
      </c>
      <c r="T559">
        <v>4</v>
      </c>
      <c r="U559" s="33" t="s">
        <v>499</v>
      </c>
      <c r="V559">
        <v>198</v>
      </c>
      <c r="Y559">
        <v>12</v>
      </c>
      <c r="Z559">
        <v>48</v>
      </c>
      <c r="AA559" s="23" t="s">
        <v>138</v>
      </c>
      <c r="AB559">
        <v>4</v>
      </c>
      <c r="AC559">
        <v>5</v>
      </c>
      <c r="AD559">
        <v>12</v>
      </c>
    </row>
    <row r="560" spans="1:30" hidden="1" x14ac:dyDescent="0.25">
      <c r="A560" s="18" t="s">
        <v>126</v>
      </c>
      <c r="B560" s="20" t="s">
        <v>137</v>
      </c>
      <c r="C560" s="20" t="s">
        <v>2269</v>
      </c>
      <c r="D560">
        <v>10.96</v>
      </c>
      <c r="E560">
        <v>6</v>
      </c>
      <c r="F560" t="s">
        <v>38</v>
      </c>
      <c r="G560">
        <v>10</v>
      </c>
      <c r="H560" s="24" t="s">
        <v>38</v>
      </c>
      <c r="I560">
        <v>12</v>
      </c>
      <c r="J560" s="37" t="str">
        <f>VLOOKUP(AB560, method!$A$1:$B$15, 2, 0)</f>
        <v>中前</v>
      </c>
      <c r="K560">
        <v>57</v>
      </c>
      <c r="L560" s="43">
        <v>1200</v>
      </c>
      <c r="M560">
        <v>126</v>
      </c>
      <c r="N560">
        <v>1</v>
      </c>
      <c r="O560">
        <v>30</v>
      </c>
      <c r="P560">
        <v>10</v>
      </c>
      <c r="Q560">
        <v>24</v>
      </c>
      <c r="R560" s="42" t="s">
        <v>445</v>
      </c>
      <c r="S560">
        <v>1098</v>
      </c>
      <c r="T560">
        <v>4</v>
      </c>
      <c r="U560" s="32" t="s">
        <v>435</v>
      </c>
      <c r="V560">
        <v>144</v>
      </c>
      <c r="Y560" t="s">
        <v>600</v>
      </c>
      <c r="Z560">
        <v>50</v>
      </c>
      <c r="AA560" s="23" t="s">
        <v>138</v>
      </c>
      <c r="AB560">
        <v>4</v>
      </c>
      <c r="AC560">
        <v>4</v>
      </c>
      <c r="AD560">
        <v>10</v>
      </c>
    </row>
    <row r="561" spans="1:31" hidden="1" x14ac:dyDescent="0.25">
      <c r="A561" s="18" t="s">
        <v>126</v>
      </c>
      <c r="B561" s="20" t="s">
        <v>137</v>
      </c>
      <c r="C561" s="20" t="s">
        <v>2269</v>
      </c>
      <c r="D561">
        <v>10.199999999999999</v>
      </c>
      <c r="E561">
        <v>6</v>
      </c>
      <c r="F561" t="s">
        <v>38</v>
      </c>
      <c r="G561">
        <v>12</v>
      </c>
      <c r="H561" s="24" t="s">
        <v>38</v>
      </c>
      <c r="I561">
        <v>8</v>
      </c>
      <c r="J561" s="35" t="str">
        <f>VLOOKUP(AB561, method!$A$1:$B$15, 2, 0)</f>
        <v>放頭</v>
      </c>
      <c r="K561">
        <v>19</v>
      </c>
      <c r="L561" s="43">
        <v>1200</v>
      </c>
      <c r="M561">
        <v>127</v>
      </c>
      <c r="N561">
        <v>1</v>
      </c>
      <c r="O561">
        <v>13</v>
      </c>
      <c r="P561">
        <v>10</v>
      </c>
      <c r="Q561">
        <v>24</v>
      </c>
      <c r="R561" t="s">
        <v>539</v>
      </c>
      <c r="S561">
        <v>1101</v>
      </c>
      <c r="T561">
        <v>4</v>
      </c>
      <c r="U561" s="32" t="s">
        <v>446</v>
      </c>
      <c r="V561">
        <v>97</v>
      </c>
      <c r="Y561" t="s">
        <v>492</v>
      </c>
      <c r="Z561">
        <v>52</v>
      </c>
      <c r="AA561" s="23" t="s">
        <v>138</v>
      </c>
      <c r="AB561">
        <v>3</v>
      </c>
      <c r="AC561">
        <v>5</v>
      </c>
      <c r="AD561">
        <v>12</v>
      </c>
    </row>
    <row r="562" spans="1:31" hidden="1" x14ac:dyDescent="0.25">
      <c r="A562" s="18" t="s">
        <v>126</v>
      </c>
      <c r="B562" s="20" t="s">
        <v>137</v>
      </c>
      <c r="C562" s="20" t="s">
        <v>2269</v>
      </c>
      <c r="D562">
        <v>56.61</v>
      </c>
      <c r="E562">
        <v>6</v>
      </c>
      <c r="F562" t="s">
        <v>38</v>
      </c>
      <c r="G562">
        <v>8</v>
      </c>
      <c r="H562" s="24" t="s">
        <v>38</v>
      </c>
      <c r="I562">
        <v>13</v>
      </c>
      <c r="J562" s="38" t="str">
        <f>VLOOKUP(AB562, method!$A$1:$B$15, 2, 0)</f>
        <v>留後</v>
      </c>
      <c r="K562">
        <v>12</v>
      </c>
      <c r="L562">
        <v>1000</v>
      </c>
      <c r="M562">
        <v>128</v>
      </c>
      <c r="N562">
        <v>0</v>
      </c>
      <c r="O562">
        <v>1</v>
      </c>
      <c r="P562">
        <v>7</v>
      </c>
      <c r="Q562">
        <v>24</v>
      </c>
      <c r="R562" t="s">
        <v>518</v>
      </c>
      <c r="S562">
        <v>1090</v>
      </c>
      <c r="T562">
        <v>4</v>
      </c>
      <c r="U562" s="32" t="s">
        <v>435</v>
      </c>
      <c r="V562">
        <v>782</v>
      </c>
      <c r="Y562" s="12" t="s">
        <v>558</v>
      </c>
      <c r="Z562">
        <v>52</v>
      </c>
      <c r="AA562" s="23" t="s">
        <v>138</v>
      </c>
      <c r="AB562">
        <v>13</v>
      </c>
      <c r="AC562">
        <v>13</v>
      </c>
      <c r="AD562">
        <v>8</v>
      </c>
    </row>
    <row r="563" spans="1:31" hidden="1" x14ac:dyDescent="0.25">
      <c r="A563" s="18" t="s">
        <v>126</v>
      </c>
      <c r="B563" s="21" t="s">
        <v>141</v>
      </c>
      <c r="C563" s="21" t="s">
        <v>2270</v>
      </c>
      <c r="D563">
        <v>10.15</v>
      </c>
      <c r="E563">
        <v>5</v>
      </c>
      <c r="F563" t="s">
        <v>19</v>
      </c>
      <c r="G563">
        <v>6</v>
      </c>
      <c r="H563" s="20" t="s">
        <v>19</v>
      </c>
      <c r="I563">
        <v>11</v>
      </c>
      <c r="J563" s="35" t="str">
        <f>VLOOKUP(AB563, method!$A$1:$B$15, 2, 0)</f>
        <v>放頭</v>
      </c>
      <c r="K563">
        <v>2</v>
      </c>
      <c r="L563" s="43">
        <v>1200</v>
      </c>
      <c r="M563">
        <v>128</v>
      </c>
      <c r="N563">
        <v>1</v>
      </c>
      <c r="O563">
        <v>1</v>
      </c>
      <c r="P563">
        <v>7</v>
      </c>
      <c r="Q563">
        <v>25</v>
      </c>
      <c r="R563" t="s">
        <v>429</v>
      </c>
      <c r="S563">
        <v>1127</v>
      </c>
      <c r="T563">
        <v>4</v>
      </c>
      <c r="U563" s="32" t="s">
        <v>435</v>
      </c>
      <c r="V563">
        <v>801</v>
      </c>
      <c r="Y563">
        <v>6</v>
      </c>
      <c r="Z563">
        <v>53</v>
      </c>
      <c r="AA563" s="19" t="s">
        <v>94</v>
      </c>
      <c r="AB563">
        <v>2</v>
      </c>
      <c r="AC563">
        <v>2</v>
      </c>
      <c r="AD563">
        <v>6</v>
      </c>
    </row>
    <row r="564" spans="1:31" hidden="1" x14ac:dyDescent="0.25">
      <c r="A564" s="18" t="s">
        <v>126</v>
      </c>
      <c r="B564" s="21" t="s">
        <v>141</v>
      </c>
      <c r="C564" s="21" t="s">
        <v>2270</v>
      </c>
      <c r="D564">
        <v>8.75</v>
      </c>
      <c r="E564">
        <v>5</v>
      </c>
      <c r="F564" t="s">
        <v>19</v>
      </c>
      <c r="G564" s="28">
        <v>3</v>
      </c>
      <c r="H564" s="20" t="s">
        <v>19</v>
      </c>
      <c r="I564">
        <v>4</v>
      </c>
      <c r="J564" s="35" t="str">
        <f>VLOOKUP(AB564, method!$A$1:$B$15, 2, 0)</f>
        <v>放頭</v>
      </c>
      <c r="K564">
        <v>2</v>
      </c>
      <c r="L564" s="43">
        <v>1200</v>
      </c>
      <c r="M564">
        <v>126</v>
      </c>
      <c r="N564">
        <v>1</v>
      </c>
      <c r="O564">
        <v>8</v>
      </c>
      <c r="P564">
        <v>6</v>
      </c>
      <c r="Q564">
        <v>25</v>
      </c>
      <c r="R564" t="s">
        <v>429</v>
      </c>
      <c r="S564">
        <v>1125</v>
      </c>
      <c r="T564">
        <v>4</v>
      </c>
      <c r="U564" s="32" t="s">
        <v>446</v>
      </c>
      <c r="V564">
        <v>738</v>
      </c>
      <c r="Y564" s="12" t="s">
        <v>662</v>
      </c>
      <c r="Z564">
        <v>52</v>
      </c>
      <c r="AA564" s="19" t="s">
        <v>94</v>
      </c>
      <c r="AB564">
        <v>2</v>
      </c>
      <c r="AC564">
        <v>2</v>
      </c>
      <c r="AD564">
        <v>3</v>
      </c>
    </row>
    <row r="565" spans="1:31" x14ac:dyDescent="0.25">
      <c r="A565" s="18" t="s">
        <v>126</v>
      </c>
      <c r="B565" s="22" t="s">
        <v>144</v>
      </c>
      <c r="C565" s="22" t="s">
        <v>2271</v>
      </c>
      <c r="D565">
        <v>10.17</v>
      </c>
      <c r="E565">
        <v>11</v>
      </c>
      <c r="F565" t="s">
        <v>53</v>
      </c>
      <c r="G565">
        <v>6</v>
      </c>
      <c r="H565" s="21" t="s">
        <v>53</v>
      </c>
      <c r="I565">
        <v>5</v>
      </c>
      <c r="J565" s="35" t="str">
        <f>VLOOKUP(AB565, method!$A$1:$B$15, 2, 0)</f>
        <v>放頭</v>
      </c>
      <c r="K565">
        <v>4.0999999999999996</v>
      </c>
      <c r="L565" s="43">
        <v>1200</v>
      </c>
      <c r="M565">
        <v>130</v>
      </c>
      <c r="N565">
        <v>1</v>
      </c>
      <c r="O565">
        <v>17</v>
      </c>
      <c r="P565">
        <v>9</v>
      </c>
      <c r="Q565">
        <v>25</v>
      </c>
      <c r="R565" s="31" t="s">
        <v>455</v>
      </c>
      <c r="S565">
        <v>1143</v>
      </c>
      <c r="T565">
        <v>4</v>
      </c>
      <c r="U565" s="32" t="s">
        <v>446</v>
      </c>
      <c r="V565">
        <v>34</v>
      </c>
      <c r="Y565" s="12" t="s">
        <v>456</v>
      </c>
      <c r="Z565">
        <v>53</v>
      </c>
      <c r="AA565" s="24" t="s">
        <v>145</v>
      </c>
      <c r="AB565">
        <v>2</v>
      </c>
      <c r="AC565">
        <v>4</v>
      </c>
      <c r="AD565">
        <v>6</v>
      </c>
    </row>
    <row r="566" spans="1:31" x14ac:dyDescent="0.25">
      <c r="A566" s="18" t="s">
        <v>126</v>
      </c>
      <c r="B566" s="22" t="s">
        <v>144</v>
      </c>
      <c r="C566" s="22" t="s">
        <v>2271</v>
      </c>
      <c r="D566">
        <v>9.0500000000000007</v>
      </c>
      <c r="E566">
        <v>11</v>
      </c>
      <c r="F566" t="s">
        <v>53</v>
      </c>
      <c r="G566" s="28">
        <v>1</v>
      </c>
      <c r="H566" s="21" t="s">
        <v>53</v>
      </c>
      <c r="I566">
        <v>3</v>
      </c>
      <c r="J566" s="37" t="str">
        <f>VLOOKUP(AB566, method!$A$1:$B$15, 2, 0)</f>
        <v>中前</v>
      </c>
      <c r="K566">
        <v>5.0999999999999996</v>
      </c>
      <c r="L566" s="43">
        <v>1200</v>
      </c>
      <c r="M566">
        <v>120</v>
      </c>
      <c r="N566">
        <v>1</v>
      </c>
      <c r="O566">
        <v>16</v>
      </c>
      <c r="P566">
        <v>7</v>
      </c>
      <c r="Q566">
        <v>25</v>
      </c>
      <c r="R566" s="31" t="s">
        <v>455</v>
      </c>
      <c r="S566">
        <v>1139</v>
      </c>
      <c r="T566">
        <v>4</v>
      </c>
      <c r="U566" s="32" t="s">
        <v>446</v>
      </c>
      <c r="V566">
        <v>841</v>
      </c>
      <c r="Y566" s="12" t="s">
        <v>456</v>
      </c>
      <c r="Z566">
        <v>45</v>
      </c>
      <c r="AA566" s="24" t="s">
        <v>145</v>
      </c>
      <c r="AB566">
        <v>6</v>
      </c>
      <c r="AC566">
        <v>4</v>
      </c>
      <c r="AD566">
        <v>1</v>
      </c>
    </row>
    <row r="567" spans="1:31" x14ac:dyDescent="0.25">
      <c r="A567" s="18" t="s">
        <v>126</v>
      </c>
      <c r="B567" s="22" t="s">
        <v>144</v>
      </c>
      <c r="C567" s="22" t="s">
        <v>2271</v>
      </c>
      <c r="D567">
        <v>9.86</v>
      </c>
      <c r="E567">
        <v>11</v>
      </c>
      <c r="F567" t="s">
        <v>53</v>
      </c>
      <c r="G567" s="34">
        <v>5</v>
      </c>
      <c r="H567" s="16" t="s">
        <v>316</v>
      </c>
      <c r="I567">
        <v>3</v>
      </c>
      <c r="J567" s="36" t="str">
        <f>VLOOKUP(AB567, method!$A$1:$B$15, 2, 0)</f>
        <v>中後</v>
      </c>
      <c r="K567">
        <v>4.7</v>
      </c>
      <c r="L567" s="43">
        <v>1200</v>
      </c>
      <c r="M567">
        <v>120</v>
      </c>
      <c r="N567">
        <v>1</v>
      </c>
      <c r="O567">
        <v>25</v>
      </c>
      <c r="P567">
        <v>6</v>
      </c>
      <c r="Q567">
        <v>25</v>
      </c>
      <c r="R567" s="31" t="s">
        <v>461</v>
      </c>
      <c r="S567">
        <v>1145</v>
      </c>
      <c r="T567">
        <v>4</v>
      </c>
      <c r="U567" s="32" t="s">
        <v>446</v>
      </c>
      <c r="V567">
        <v>780</v>
      </c>
      <c r="Y567" s="12" t="s">
        <v>521</v>
      </c>
      <c r="Z567">
        <v>45</v>
      </c>
      <c r="AA567" s="24" t="s">
        <v>145</v>
      </c>
      <c r="AB567">
        <v>8</v>
      </c>
      <c r="AC567">
        <v>8</v>
      </c>
      <c r="AD567">
        <v>5</v>
      </c>
    </row>
    <row r="568" spans="1:31" x14ac:dyDescent="0.25">
      <c r="A568" s="18" t="s">
        <v>126</v>
      </c>
      <c r="B568" s="22" t="s">
        <v>144</v>
      </c>
      <c r="C568" s="22" t="s">
        <v>2271</v>
      </c>
      <c r="D568">
        <v>10.59</v>
      </c>
      <c r="E568">
        <v>11</v>
      </c>
      <c r="F568" t="s">
        <v>53</v>
      </c>
      <c r="G568" s="28">
        <v>2</v>
      </c>
      <c r="H568" s="16" t="s">
        <v>316</v>
      </c>
      <c r="I568">
        <v>1</v>
      </c>
      <c r="J568" s="35" t="str">
        <f>VLOOKUP(AB568, method!$A$1:$B$15, 2, 0)</f>
        <v>放頭</v>
      </c>
      <c r="K568">
        <v>4.8</v>
      </c>
      <c r="L568" s="43">
        <v>1200</v>
      </c>
      <c r="M568">
        <v>121</v>
      </c>
      <c r="N568">
        <v>1</v>
      </c>
      <c r="O568">
        <v>4</v>
      </c>
      <c r="P568">
        <v>6</v>
      </c>
      <c r="Q568">
        <v>25</v>
      </c>
      <c r="R568" s="31" t="s">
        <v>450</v>
      </c>
      <c r="S568">
        <v>1140</v>
      </c>
      <c r="T568">
        <v>4</v>
      </c>
      <c r="U568" s="33" t="s">
        <v>499</v>
      </c>
      <c r="V568">
        <v>730</v>
      </c>
      <c r="Y568" s="12" t="s">
        <v>456</v>
      </c>
      <c r="Z568">
        <v>45</v>
      </c>
      <c r="AA568" s="24" t="s">
        <v>145</v>
      </c>
      <c r="AB568">
        <v>3</v>
      </c>
      <c r="AC568">
        <v>3</v>
      </c>
      <c r="AD568">
        <v>2</v>
      </c>
    </row>
    <row r="569" spans="1:31" x14ac:dyDescent="0.25">
      <c r="A569" s="18" t="s">
        <v>126</v>
      </c>
      <c r="B569" s="22" t="s">
        <v>144</v>
      </c>
      <c r="C569" s="22" t="s">
        <v>2271</v>
      </c>
      <c r="D569">
        <v>10.15</v>
      </c>
      <c r="E569">
        <v>11</v>
      </c>
      <c r="F569" t="s">
        <v>53</v>
      </c>
      <c r="G569" s="28">
        <v>2</v>
      </c>
      <c r="H569" s="16" t="s">
        <v>316</v>
      </c>
      <c r="I569">
        <v>1</v>
      </c>
      <c r="J569" s="37" t="str">
        <f>VLOOKUP(AB569, method!$A$1:$B$15, 2, 0)</f>
        <v>中前</v>
      </c>
      <c r="K569">
        <v>7.3</v>
      </c>
      <c r="L569" s="43">
        <v>1200</v>
      </c>
      <c r="M569">
        <v>119</v>
      </c>
      <c r="N569">
        <v>1</v>
      </c>
      <c r="O569">
        <v>14</v>
      </c>
      <c r="P569">
        <v>5</v>
      </c>
      <c r="Q569">
        <v>25</v>
      </c>
      <c r="R569" s="31" t="s">
        <v>455</v>
      </c>
      <c r="S569">
        <v>1123</v>
      </c>
      <c r="T569">
        <v>4</v>
      </c>
      <c r="U569" s="32" t="s">
        <v>446</v>
      </c>
      <c r="V569">
        <v>675</v>
      </c>
      <c r="Y569" s="12" t="s">
        <v>480</v>
      </c>
      <c r="Z569">
        <v>44</v>
      </c>
      <c r="AA569" s="24" t="s">
        <v>145</v>
      </c>
      <c r="AB569">
        <v>7</v>
      </c>
      <c r="AC569">
        <v>7</v>
      </c>
      <c r="AD569">
        <v>2</v>
      </c>
    </row>
    <row r="570" spans="1:31" x14ac:dyDescent="0.25">
      <c r="A570" s="18" t="s">
        <v>126</v>
      </c>
      <c r="B570" s="22" t="s">
        <v>144</v>
      </c>
      <c r="C570" s="22" t="s">
        <v>2271</v>
      </c>
      <c r="D570">
        <v>10.97</v>
      </c>
      <c r="E570">
        <v>11</v>
      </c>
      <c r="F570" t="s">
        <v>53</v>
      </c>
      <c r="G570">
        <v>6</v>
      </c>
      <c r="H570" s="16" t="s">
        <v>29</v>
      </c>
      <c r="I570">
        <v>3</v>
      </c>
      <c r="J570" s="37" t="str">
        <f>VLOOKUP(AB570, method!$A$1:$B$15, 2, 0)</f>
        <v>中前</v>
      </c>
      <c r="K570">
        <v>17</v>
      </c>
      <c r="L570" s="43">
        <v>1200</v>
      </c>
      <c r="M570">
        <v>123</v>
      </c>
      <c r="N570">
        <v>1</v>
      </c>
      <c r="O570">
        <v>7</v>
      </c>
      <c r="P570">
        <v>5</v>
      </c>
      <c r="Q570">
        <v>25</v>
      </c>
      <c r="R570" s="31" t="s">
        <v>450</v>
      </c>
      <c r="S570">
        <v>1137</v>
      </c>
      <c r="T570">
        <v>4</v>
      </c>
      <c r="U570" s="32" t="s">
        <v>435</v>
      </c>
      <c r="V570">
        <v>653</v>
      </c>
      <c r="Y570" s="12">
        <v>2</v>
      </c>
      <c r="Z570">
        <v>46</v>
      </c>
      <c r="AA570" s="24" t="s">
        <v>145</v>
      </c>
      <c r="AB570">
        <v>6</v>
      </c>
      <c r="AC570">
        <v>8</v>
      </c>
      <c r="AD570">
        <v>6</v>
      </c>
    </row>
    <row r="571" spans="1:31" hidden="1" x14ac:dyDescent="0.25">
      <c r="A571" s="18" t="s">
        <v>126</v>
      </c>
      <c r="B571" s="22" t="s">
        <v>144</v>
      </c>
      <c r="C571" s="22" t="s">
        <v>2271</v>
      </c>
      <c r="D571">
        <v>39.99</v>
      </c>
      <c r="E571">
        <v>11</v>
      </c>
      <c r="F571" t="s">
        <v>53</v>
      </c>
      <c r="G571">
        <v>12</v>
      </c>
      <c r="H571" s="19" t="s">
        <v>63</v>
      </c>
      <c r="I571">
        <v>13</v>
      </c>
      <c r="J571" s="38" t="str">
        <f>VLOOKUP(AB571, method!$A$1:$B$15, 2, 0)</f>
        <v>留後</v>
      </c>
      <c r="K571">
        <v>25</v>
      </c>
      <c r="L571">
        <v>1650</v>
      </c>
      <c r="M571">
        <v>125</v>
      </c>
      <c r="N571">
        <v>1</v>
      </c>
      <c r="O571">
        <v>20</v>
      </c>
      <c r="P571">
        <v>4</v>
      </c>
      <c r="Q571">
        <v>25</v>
      </c>
      <c r="R571" t="s">
        <v>467</v>
      </c>
      <c r="S571">
        <v>1137</v>
      </c>
      <c r="T571">
        <v>4</v>
      </c>
      <c r="U571" s="32" t="s">
        <v>435</v>
      </c>
      <c r="V571">
        <v>605</v>
      </c>
      <c r="Y571" t="s">
        <v>674</v>
      </c>
      <c r="Z571">
        <v>48</v>
      </c>
      <c r="AA571" s="24" t="s">
        <v>145</v>
      </c>
      <c r="AB571">
        <v>12</v>
      </c>
      <c r="AC571">
        <v>11</v>
      </c>
      <c r="AD571">
        <v>11</v>
      </c>
      <c r="AE571">
        <v>12</v>
      </c>
    </row>
    <row r="572" spans="1:31" hidden="1" x14ac:dyDescent="0.25">
      <c r="A572" s="18" t="s">
        <v>126</v>
      </c>
      <c r="B572" s="22" t="s">
        <v>144</v>
      </c>
      <c r="C572" s="22" t="s">
        <v>2271</v>
      </c>
      <c r="D572">
        <v>9.36</v>
      </c>
      <c r="E572">
        <v>11</v>
      </c>
      <c r="F572" t="s">
        <v>53</v>
      </c>
      <c r="G572">
        <v>6</v>
      </c>
      <c r="H572" s="17" t="s">
        <v>121</v>
      </c>
      <c r="I572">
        <v>10</v>
      </c>
      <c r="J572" s="36" t="str">
        <f>VLOOKUP(AB572, method!$A$1:$B$15, 2, 0)</f>
        <v>中後</v>
      </c>
      <c r="K572">
        <v>13</v>
      </c>
      <c r="L572" s="43">
        <v>1200</v>
      </c>
      <c r="M572">
        <v>125</v>
      </c>
      <c r="N572">
        <v>1</v>
      </c>
      <c r="O572">
        <v>26</v>
      </c>
      <c r="P572">
        <v>3</v>
      </c>
      <c r="Q572">
        <v>25</v>
      </c>
      <c r="R572" t="s">
        <v>467</v>
      </c>
      <c r="S572">
        <v>1139</v>
      </c>
      <c r="T572">
        <v>4</v>
      </c>
      <c r="U572" s="32" t="s">
        <v>435</v>
      </c>
      <c r="V572">
        <v>540</v>
      </c>
      <c r="Y572" t="s">
        <v>650</v>
      </c>
      <c r="Z572">
        <v>49</v>
      </c>
      <c r="AA572" s="24" t="s">
        <v>145</v>
      </c>
      <c r="AB572">
        <v>10</v>
      </c>
      <c r="AC572">
        <v>10</v>
      </c>
      <c r="AD572">
        <v>6</v>
      </c>
    </row>
    <row r="573" spans="1:31" hidden="1" x14ac:dyDescent="0.25">
      <c r="A573" s="18" t="s">
        <v>126</v>
      </c>
      <c r="B573" s="22" t="s">
        <v>144</v>
      </c>
      <c r="C573" s="22" t="s">
        <v>2271</v>
      </c>
      <c r="D573">
        <v>9.64</v>
      </c>
      <c r="E573">
        <v>11</v>
      </c>
      <c r="F573" t="s">
        <v>53</v>
      </c>
      <c r="G573" s="34">
        <v>5</v>
      </c>
      <c r="H573" s="16" t="s">
        <v>13</v>
      </c>
      <c r="I573">
        <v>1</v>
      </c>
      <c r="J573" s="36" t="str">
        <f>VLOOKUP(AB573, method!$A$1:$B$15, 2, 0)</f>
        <v>中後</v>
      </c>
      <c r="K573">
        <v>3.2</v>
      </c>
      <c r="L573" s="43">
        <v>1200</v>
      </c>
      <c r="M573">
        <v>124</v>
      </c>
      <c r="N573">
        <v>1</v>
      </c>
      <c r="O573">
        <v>9</v>
      </c>
      <c r="P573">
        <v>3</v>
      </c>
      <c r="Q573">
        <v>25</v>
      </c>
      <c r="R573" t="s">
        <v>467</v>
      </c>
      <c r="S573">
        <v>1141</v>
      </c>
      <c r="T573">
        <v>4</v>
      </c>
      <c r="U573" s="32" t="s">
        <v>435</v>
      </c>
      <c r="V573">
        <v>489</v>
      </c>
      <c r="Y573" t="s">
        <v>629</v>
      </c>
      <c r="Z573">
        <v>49</v>
      </c>
      <c r="AA573" s="24" t="s">
        <v>145</v>
      </c>
      <c r="AB573">
        <v>8</v>
      </c>
      <c r="AC573">
        <v>8</v>
      </c>
      <c r="AD573">
        <v>5</v>
      </c>
    </row>
    <row r="574" spans="1:31" hidden="1" x14ac:dyDescent="0.25">
      <c r="A574" s="18" t="s">
        <v>126</v>
      </c>
      <c r="B574" s="22" t="s">
        <v>144</v>
      </c>
      <c r="C574" s="22" t="s">
        <v>2271</v>
      </c>
      <c r="D574">
        <v>10.91</v>
      </c>
      <c r="E574">
        <v>11</v>
      </c>
      <c r="F574" t="s">
        <v>53</v>
      </c>
      <c r="G574" s="28">
        <v>2</v>
      </c>
      <c r="H574" s="17" t="s">
        <v>121</v>
      </c>
      <c r="I574">
        <v>11</v>
      </c>
      <c r="J574" s="36" t="str">
        <f>VLOOKUP(AB574, method!$A$1:$B$15, 2, 0)</f>
        <v>中後</v>
      </c>
      <c r="K574">
        <v>7.9</v>
      </c>
      <c r="L574" s="43">
        <v>1200</v>
      </c>
      <c r="M574">
        <v>125</v>
      </c>
      <c r="N574">
        <v>1</v>
      </c>
      <c r="O574">
        <v>12</v>
      </c>
      <c r="P574">
        <v>2</v>
      </c>
      <c r="Q574">
        <v>25</v>
      </c>
      <c r="R574" t="s">
        <v>467</v>
      </c>
      <c r="S574">
        <v>1156</v>
      </c>
      <c r="T574">
        <v>4</v>
      </c>
      <c r="U574" s="33" t="s">
        <v>483</v>
      </c>
      <c r="V574">
        <v>422</v>
      </c>
      <c r="Y574" t="s">
        <v>519</v>
      </c>
      <c r="Z574">
        <v>49</v>
      </c>
      <c r="AA574" s="24" t="s">
        <v>145</v>
      </c>
      <c r="AB574">
        <v>10</v>
      </c>
      <c r="AC574">
        <v>9</v>
      </c>
      <c r="AD574">
        <v>2</v>
      </c>
    </row>
    <row r="575" spans="1:31" hidden="1" x14ac:dyDescent="0.25">
      <c r="A575" s="18" t="s">
        <v>126</v>
      </c>
      <c r="B575" s="22" t="s">
        <v>144</v>
      </c>
      <c r="C575" s="22" t="s">
        <v>2271</v>
      </c>
      <c r="D575">
        <v>9.2899999999999991</v>
      </c>
      <c r="E575">
        <v>11</v>
      </c>
      <c r="F575" t="s">
        <v>53</v>
      </c>
      <c r="G575" s="28">
        <v>2</v>
      </c>
      <c r="H575" s="20" t="s">
        <v>19</v>
      </c>
      <c r="I575">
        <v>12</v>
      </c>
      <c r="J575" s="38" t="str">
        <f>VLOOKUP(AB575, method!$A$1:$B$15, 2, 0)</f>
        <v>留後</v>
      </c>
      <c r="K575">
        <v>5.3</v>
      </c>
      <c r="L575" s="43">
        <v>1200</v>
      </c>
      <c r="M575">
        <v>123</v>
      </c>
      <c r="N575">
        <v>1</v>
      </c>
      <c r="O575">
        <v>12</v>
      </c>
      <c r="P575">
        <v>1</v>
      </c>
      <c r="Q575">
        <v>25</v>
      </c>
      <c r="R575" t="s">
        <v>467</v>
      </c>
      <c r="S575">
        <v>1155</v>
      </c>
      <c r="T575">
        <v>4</v>
      </c>
      <c r="U575" s="32" t="s">
        <v>435</v>
      </c>
      <c r="V575">
        <v>339</v>
      </c>
      <c r="Y575" s="12" t="s">
        <v>662</v>
      </c>
      <c r="Z575">
        <v>47</v>
      </c>
      <c r="AA575" s="24" t="s">
        <v>145</v>
      </c>
      <c r="AB575">
        <v>11</v>
      </c>
      <c r="AC575">
        <v>11</v>
      </c>
      <c r="AD575">
        <v>2</v>
      </c>
    </row>
    <row r="576" spans="1:31" hidden="1" x14ac:dyDescent="0.25">
      <c r="A576" s="18" t="s">
        <v>126</v>
      </c>
      <c r="B576" s="22" t="s">
        <v>144</v>
      </c>
      <c r="C576" s="22" t="s">
        <v>2271</v>
      </c>
      <c r="D576">
        <v>9.14</v>
      </c>
      <c r="E576">
        <v>11</v>
      </c>
      <c r="F576" t="s">
        <v>53</v>
      </c>
      <c r="G576" s="28">
        <v>2</v>
      </c>
      <c r="H576" s="24" t="s">
        <v>38</v>
      </c>
      <c r="I576">
        <v>4</v>
      </c>
      <c r="J576" s="37" t="str">
        <f>VLOOKUP(AB576, method!$A$1:$B$15, 2, 0)</f>
        <v>中前</v>
      </c>
      <c r="K576">
        <v>4.8</v>
      </c>
      <c r="L576" s="43">
        <v>1200</v>
      </c>
      <c r="M576">
        <v>120</v>
      </c>
      <c r="N576">
        <v>1</v>
      </c>
      <c r="O576">
        <v>18</v>
      </c>
      <c r="P576">
        <v>12</v>
      </c>
      <c r="Q576">
        <v>24</v>
      </c>
      <c r="R576" t="s">
        <v>467</v>
      </c>
      <c r="S576">
        <v>1143</v>
      </c>
      <c r="T576">
        <v>4</v>
      </c>
      <c r="U576" s="32" t="s">
        <v>435</v>
      </c>
      <c r="V576">
        <v>272</v>
      </c>
      <c r="Y576" s="12" t="s">
        <v>431</v>
      </c>
      <c r="Z576">
        <v>45</v>
      </c>
      <c r="AA576" s="24" t="s">
        <v>145</v>
      </c>
      <c r="AB576">
        <v>6</v>
      </c>
      <c r="AC576">
        <v>5</v>
      </c>
      <c r="AD576">
        <v>2</v>
      </c>
    </row>
    <row r="577" spans="1:32" hidden="1" x14ac:dyDescent="0.25">
      <c r="A577" s="18" t="s">
        <v>126</v>
      </c>
      <c r="B577" s="22" t="s">
        <v>144</v>
      </c>
      <c r="C577" s="22" t="s">
        <v>2271</v>
      </c>
      <c r="D577">
        <v>9.61</v>
      </c>
      <c r="E577">
        <v>11</v>
      </c>
      <c r="F577" t="s">
        <v>53</v>
      </c>
      <c r="G577" s="28">
        <v>1</v>
      </c>
      <c r="H577" s="24" t="s">
        <v>38</v>
      </c>
      <c r="I577">
        <v>2</v>
      </c>
      <c r="J577" s="37" t="str">
        <f>VLOOKUP(AB577, method!$A$1:$B$15, 2, 0)</f>
        <v>中前</v>
      </c>
      <c r="K577">
        <v>6.2</v>
      </c>
      <c r="L577" s="43">
        <v>1200</v>
      </c>
      <c r="M577">
        <v>132</v>
      </c>
      <c r="N577">
        <v>1</v>
      </c>
      <c r="O577">
        <v>1</v>
      </c>
      <c r="P577">
        <v>12</v>
      </c>
      <c r="Q577">
        <v>24</v>
      </c>
      <c r="R577" t="s">
        <v>467</v>
      </c>
      <c r="S577">
        <v>1139</v>
      </c>
      <c r="T577">
        <v>5</v>
      </c>
      <c r="U577" s="32" t="s">
        <v>435</v>
      </c>
      <c r="V577">
        <v>223</v>
      </c>
      <c r="Y577" t="s">
        <v>474</v>
      </c>
      <c r="Z577">
        <v>36</v>
      </c>
      <c r="AA577" s="24" t="s">
        <v>145</v>
      </c>
      <c r="AB577">
        <v>4</v>
      </c>
      <c r="AC577">
        <v>2</v>
      </c>
      <c r="AD577">
        <v>1</v>
      </c>
    </row>
    <row r="578" spans="1:32" hidden="1" x14ac:dyDescent="0.25">
      <c r="A578" s="18" t="s">
        <v>126</v>
      </c>
      <c r="B578" s="22" t="s">
        <v>144</v>
      </c>
      <c r="C578" s="22" t="s">
        <v>2271</v>
      </c>
      <c r="D578">
        <v>39.369999999999997</v>
      </c>
      <c r="E578">
        <v>11</v>
      </c>
      <c r="F578" t="s">
        <v>53</v>
      </c>
      <c r="G578" s="34">
        <v>5</v>
      </c>
      <c r="H578" s="23" t="s">
        <v>487</v>
      </c>
      <c r="I578">
        <v>10</v>
      </c>
      <c r="J578" s="37" t="str">
        <f>VLOOKUP(AB578, method!$A$1:$B$15, 2, 0)</f>
        <v>中前</v>
      </c>
      <c r="K578">
        <v>11</v>
      </c>
      <c r="L578">
        <v>1650</v>
      </c>
      <c r="M578">
        <v>126</v>
      </c>
      <c r="N578">
        <v>1</v>
      </c>
      <c r="O578">
        <v>9</v>
      </c>
      <c r="P578">
        <v>11</v>
      </c>
      <c r="Q578">
        <v>24</v>
      </c>
      <c r="R578" t="s">
        <v>467</v>
      </c>
      <c r="S578">
        <v>1134</v>
      </c>
      <c r="T578">
        <v>5</v>
      </c>
      <c r="U578" s="32" t="s">
        <v>435</v>
      </c>
      <c r="V578">
        <v>166</v>
      </c>
      <c r="Y578" t="s">
        <v>474</v>
      </c>
      <c r="Z578">
        <v>34</v>
      </c>
      <c r="AA578" s="24" t="s">
        <v>145</v>
      </c>
      <c r="AB578">
        <v>6</v>
      </c>
      <c r="AC578">
        <v>6</v>
      </c>
      <c r="AD578">
        <v>7</v>
      </c>
      <c r="AE578">
        <v>5</v>
      </c>
    </row>
    <row r="579" spans="1:32" hidden="1" x14ac:dyDescent="0.25">
      <c r="A579" s="18" t="s">
        <v>126</v>
      </c>
      <c r="B579" s="22" t="s">
        <v>144</v>
      </c>
      <c r="C579" s="22" t="s">
        <v>2271</v>
      </c>
      <c r="D579">
        <v>9.93</v>
      </c>
      <c r="E579">
        <v>11</v>
      </c>
      <c r="F579" t="s">
        <v>53</v>
      </c>
      <c r="G579" s="28">
        <v>2</v>
      </c>
      <c r="H579" s="24" t="s">
        <v>38</v>
      </c>
      <c r="I579">
        <v>8</v>
      </c>
      <c r="J579" s="37" t="str">
        <f>VLOOKUP(AB579, method!$A$1:$B$15, 2, 0)</f>
        <v>中前</v>
      </c>
      <c r="K579">
        <v>34</v>
      </c>
      <c r="L579" s="43">
        <v>1200</v>
      </c>
      <c r="M579">
        <v>129</v>
      </c>
      <c r="N579">
        <v>1</v>
      </c>
      <c r="O579">
        <v>6</v>
      </c>
      <c r="P579">
        <v>11</v>
      </c>
      <c r="Q579">
        <v>24</v>
      </c>
      <c r="R579" s="31" t="s">
        <v>450</v>
      </c>
      <c r="S579">
        <v>1150</v>
      </c>
      <c r="T579">
        <v>5</v>
      </c>
      <c r="U579" s="32" t="s">
        <v>435</v>
      </c>
      <c r="V579">
        <v>157</v>
      </c>
      <c r="Y579" s="12" t="s">
        <v>591</v>
      </c>
      <c r="Z579">
        <v>34</v>
      </c>
      <c r="AA579" s="24" t="s">
        <v>145</v>
      </c>
      <c r="AB579">
        <v>6</v>
      </c>
      <c r="AC579">
        <v>5</v>
      </c>
      <c r="AD579">
        <v>2</v>
      </c>
    </row>
    <row r="580" spans="1:32" hidden="1" x14ac:dyDescent="0.25">
      <c r="A580" s="18" t="s">
        <v>126</v>
      </c>
      <c r="B580" s="22" t="s">
        <v>144</v>
      </c>
      <c r="C580" s="22" t="s">
        <v>2271</v>
      </c>
      <c r="D580">
        <v>10.72</v>
      </c>
      <c r="E580">
        <v>11</v>
      </c>
      <c r="F580" t="s">
        <v>53</v>
      </c>
      <c r="G580" s="34">
        <v>5</v>
      </c>
      <c r="H580" s="23" t="s">
        <v>487</v>
      </c>
      <c r="I580">
        <v>7</v>
      </c>
      <c r="J580" s="37" t="str">
        <f>VLOOKUP(AB580, method!$A$1:$B$15, 2, 0)</f>
        <v>中前</v>
      </c>
      <c r="K580">
        <v>7.5</v>
      </c>
      <c r="L580" s="43">
        <v>1200</v>
      </c>
      <c r="M580">
        <v>127</v>
      </c>
      <c r="N580">
        <v>1</v>
      </c>
      <c r="O580">
        <v>23</v>
      </c>
      <c r="P580">
        <v>10</v>
      </c>
      <c r="Q580">
        <v>24</v>
      </c>
      <c r="R580" t="s">
        <v>467</v>
      </c>
      <c r="S580">
        <v>1140</v>
      </c>
      <c r="T580">
        <v>5</v>
      </c>
      <c r="U580" s="32" t="s">
        <v>435</v>
      </c>
      <c r="V580">
        <v>122</v>
      </c>
      <c r="Y580">
        <v>3</v>
      </c>
      <c r="Z580">
        <v>34</v>
      </c>
      <c r="AA580" s="24" t="s">
        <v>145</v>
      </c>
      <c r="AB580">
        <v>6</v>
      </c>
      <c r="AC580">
        <v>6</v>
      </c>
      <c r="AD580">
        <v>5</v>
      </c>
    </row>
    <row r="581" spans="1:32" hidden="1" x14ac:dyDescent="0.25">
      <c r="A581" s="18" t="s">
        <v>126</v>
      </c>
      <c r="B581" s="22" t="s">
        <v>144</v>
      </c>
      <c r="C581" s="22" t="s">
        <v>2271</v>
      </c>
      <c r="D581">
        <v>10.16</v>
      </c>
      <c r="E581">
        <v>11</v>
      </c>
      <c r="F581" t="s">
        <v>53</v>
      </c>
      <c r="G581" s="28">
        <v>2</v>
      </c>
      <c r="H581" s="23" t="s">
        <v>487</v>
      </c>
      <c r="I581">
        <v>9</v>
      </c>
      <c r="J581" s="37" t="str">
        <f>VLOOKUP(AB581, method!$A$1:$B$15, 2, 0)</f>
        <v>中前</v>
      </c>
      <c r="K581">
        <v>11</v>
      </c>
      <c r="L581" s="43">
        <v>1200</v>
      </c>
      <c r="M581">
        <v>125</v>
      </c>
      <c r="N581">
        <v>1</v>
      </c>
      <c r="O581">
        <v>28</v>
      </c>
      <c r="P581">
        <v>9</v>
      </c>
      <c r="Q581">
        <v>24</v>
      </c>
      <c r="R581" t="s">
        <v>467</v>
      </c>
      <c r="S581">
        <v>1131</v>
      </c>
      <c r="T581">
        <v>5</v>
      </c>
      <c r="U581" s="32" t="s">
        <v>435</v>
      </c>
      <c r="V581">
        <v>55</v>
      </c>
      <c r="Y581" s="12" t="s">
        <v>662</v>
      </c>
      <c r="Z581">
        <v>32</v>
      </c>
      <c r="AA581" s="24" t="s">
        <v>145</v>
      </c>
      <c r="AB581">
        <v>5</v>
      </c>
      <c r="AC581">
        <v>5</v>
      </c>
      <c r="AD581">
        <v>2</v>
      </c>
    </row>
    <row r="582" spans="1:32" hidden="1" x14ac:dyDescent="0.25">
      <c r="A582" s="18" t="s">
        <v>126</v>
      </c>
      <c r="B582" s="22" t="s">
        <v>144</v>
      </c>
      <c r="C582" s="22" t="s">
        <v>2271</v>
      </c>
      <c r="D582">
        <v>22.74</v>
      </c>
      <c r="E582">
        <v>11</v>
      </c>
      <c r="F582" t="s">
        <v>53</v>
      </c>
      <c r="G582">
        <v>8</v>
      </c>
      <c r="H582" s="19" t="s">
        <v>63</v>
      </c>
      <c r="I582">
        <v>12</v>
      </c>
      <c r="J582" s="37" t="str">
        <f>VLOOKUP(AB582, method!$A$1:$B$15, 2, 0)</f>
        <v>中前</v>
      </c>
      <c r="K582">
        <v>14</v>
      </c>
      <c r="L582">
        <v>1400</v>
      </c>
      <c r="M582">
        <v>125</v>
      </c>
      <c r="N582">
        <v>1</v>
      </c>
      <c r="O582">
        <v>15</v>
      </c>
      <c r="P582">
        <v>9</v>
      </c>
      <c r="Q582">
        <v>24</v>
      </c>
      <c r="R582" t="s">
        <v>539</v>
      </c>
      <c r="S582">
        <v>1123</v>
      </c>
      <c r="T582">
        <v>5</v>
      </c>
      <c r="U582" s="32" t="s">
        <v>446</v>
      </c>
      <c r="V582">
        <v>20</v>
      </c>
      <c r="Y582">
        <v>5</v>
      </c>
      <c r="Z582">
        <v>34</v>
      </c>
      <c r="AA582" s="24" t="s">
        <v>145</v>
      </c>
      <c r="AB582">
        <v>6</v>
      </c>
      <c r="AC582">
        <v>6</v>
      </c>
      <c r="AD582">
        <v>5</v>
      </c>
      <c r="AE582">
        <v>8</v>
      </c>
    </row>
    <row r="583" spans="1:32" hidden="1" x14ac:dyDescent="0.25">
      <c r="A583" s="18" t="s">
        <v>126</v>
      </c>
      <c r="B583" s="22" t="s">
        <v>144</v>
      </c>
      <c r="C583" s="22" t="s">
        <v>2271</v>
      </c>
      <c r="D583">
        <v>50.51</v>
      </c>
      <c r="E583">
        <v>11</v>
      </c>
      <c r="F583" t="s">
        <v>53</v>
      </c>
      <c r="G583">
        <v>10</v>
      </c>
      <c r="H583" s="21" t="s">
        <v>392</v>
      </c>
      <c r="I583">
        <v>6</v>
      </c>
      <c r="J583" s="35" t="str">
        <f>VLOOKUP(AB583, method!$A$1:$B$15, 2, 0)</f>
        <v>放頭</v>
      </c>
      <c r="K583">
        <v>51</v>
      </c>
      <c r="L583">
        <v>1800</v>
      </c>
      <c r="M583">
        <v>128</v>
      </c>
      <c r="N583">
        <v>1</v>
      </c>
      <c r="O583">
        <v>10</v>
      </c>
      <c r="P583">
        <v>7</v>
      </c>
      <c r="Q583">
        <v>24</v>
      </c>
      <c r="R583" s="31" t="s">
        <v>455</v>
      </c>
      <c r="S583">
        <v>1131</v>
      </c>
      <c r="T583">
        <v>5</v>
      </c>
      <c r="U583" s="32" t="s">
        <v>446</v>
      </c>
      <c r="V583">
        <v>813</v>
      </c>
      <c r="Y583" t="s">
        <v>572</v>
      </c>
      <c r="Z583">
        <v>38</v>
      </c>
      <c r="AA583" s="24" t="s">
        <v>145</v>
      </c>
      <c r="AB583">
        <v>1</v>
      </c>
      <c r="AC583">
        <v>1</v>
      </c>
      <c r="AD583">
        <v>1</v>
      </c>
      <c r="AE583">
        <v>1</v>
      </c>
      <c r="AF583">
        <v>10</v>
      </c>
    </row>
    <row r="584" spans="1:32" hidden="1" x14ac:dyDescent="0.25">
      <c r="A584" s="18" t="s">
        <v>126</v>
      </c>
      <c r="B584" s="22" t="s">
        <v>144</v>
      </c>
      <c r="C584" s="22" t="s">
        <v>2271</v>
      </c>
      <c r="D584">
        <v>41.96</v>
      </c>
      <c r="E584">
        <v>11</v>
      </c>
      <c r="F584" t="s">
        <v>53</v>
      </c>
      <c r="G584">
        <v>9</v>
      </c>
      <c r="H584" s="19" t="s">
        <v>63</v>
      </c>
      <c r="I584">
        <v>12</v>
      </c>
      <c r="J584" s="36" t="str">
        <f>VLOOKUP(AB584, method!$A$1:$B$15, 2, 0)</f>
        <v>中後</v>
      </c>
      <c r="K584">
        <v>39</v>
      </c>
      <c r="L584">
        <v>1650</v>
      </c>
      <c r="M584">
        <v>135</v>
      </c>
      <c r="N584">
        <v>1</v>
      </c>
      <c r="O584">
        <v>4</v>
      </c>
      <c r="P584">
        <v>7</v>
      </c>
      <c r="Q584">
        <v>24</v>
      </c>
      <c r="R584" s="31" t="s">
        <v>450</v>
      </c>
      <c r="S584">
        <v>1151</v>
      </c>
      <c r="T584">
        <v>5</v>
      </c>
      <c r="U584" s="32" t="s">
        <v>435</v>
      </c>
      <c r="V584">
        <v>793</v>
      </c>
      <c r="Y584" t="s">
        <v>500</v>
      </c>
      <c r="Z584">
        <v>40</v>
      </c>
      <c r="AA584" s="24" t="s">
        <v>145</v>
      </c>
      <c r="AB584">
        <v>10</v>
      </c>
      <c r="AC584">
        <v>10</v>
      </c>
      <c r="AD584">
        <v>9</v>
      </c>
      <c r="AE584">
        <v>9</v>
      </c>
    </row>
    <row r="585" spans="1:32" hidden="1" x14ac:dyDescent="0.25">
      <c r="A585" s="18" t="s">
        <v>126</v>
      </c>
      <c r="B585" s="22" t="s">
        <v>144</v>
      </c>
      <c r="C585" s="22" t="s">
        <v>2271</v>
      </c>
      <c r="D585">
        <v>41.24</v>
      </c>
      <c r="E585">
        <v>11</v>
      </c>
      <c r="F585" t="s">
        <v>53</v>
      </c>
      <c r="G585">
        <v>8</v>
      </c>
      <c r="H585" s="23" t="s">
        <v>622</v>
      </c>
      <c r="I585">
        <v>7</v>
      </c>
      <c r="J585" s="35" t="str">
        <f>VLOOKUP(AB585, method!$A$1:$B$15, 2, 0)</f>
        <v>放頭</v>
      </c>
      <c r="K585">
        <v>117</v>
      </c>
      <c r="L585">
        <v>1650</v>
      </c>
      <c r="M585">
        <v>115</v>
      </c>
      <c r="N585">
        <v>1</v>
      </c>
      <c r="O585">
        <v>12</v>
      </c>
      <c r="P585">
        <v>6</v>
      </c>
      <c r="Q585">
        <v>24</v>
      </c>
      <c r="R585" s="31" t="s">
        <v>455</v>
      </c>
      <c r="S585">
        <v>1152</v>
      </c>
      <c r="T585">
        <v>4</v>
      </c>
      <c r="U585" s="32" t="s">
        <v>435</v>
      </c>
      <c r="V585">
        <v>743</v>
      </c>
      <c r="Y585">
        <v>8</v>
      </c>
      <c r="Z585">
        <v>42</v>
      </c>
      <c r="AA585" s="24" t="s">
        <v>145</v>
      </c>
      <c r="AB585">
        <v>2</v>
      </c>
      <c r="AC585">
        <v>1</v>
      </c>
      <c r="AD585">
        <v>1</v>
      </c>
      <c r="AE585">
        <v>8</v>
      </c>
    </row>
    <row r="586" spans="1:32" hidden="1" x14ac:dyDescent="0.25">
      <c r="A586" s="18" t="s">
        <v>126</v>
      </c>
      <c r="B586" s="22" t="s">
        <v>144</v>
      </c>
      <c r="C586" s="22" t="s">
        <v>2271</v>
      </c>
      <c r="D586">
        <v>22.99</v>
      </c>
      <c r="E586">
        <v>11</v>
      </c>
      <c r="F586" t="s">
        <v>53</v>
      </c>
      <c r="G586">
        <v>11</v>
      </c>
      <c r="H586" s="23" t="s">
        <v>487</v>
      </c>
      <c r="I586">
        <v>11</v>
      </c>
      <c r="J586" s="38" t="str">
        <f>VLOOKUP(AB586, method!$A$1:$B$15, 2, 0)</f>
        <v>留後</v>
      </c>
      <c r="K586">
        <v>77</v>
      </c>
      <c r="L586">
        <v>1400</v>
      </c>
      <c r="M586">
        <v>116</v>
      </c>
      <c r="N586">
        <v>1</v>
      </c>
      <c r="O586">
        <v>2</v>
      </c>
      <c r="P586">
        <v>6</v>
      </c>
      <c r="Q586">
        <v>24</v>
      </c>
      <c r="R586" t="s">
        <v>518</v>
      </c>
      <c r="S586">
        <v>1153</v>
      </c>
      <c r="T586">
        <v>4</v>
      </c>
      <c r="U586" s="32" t="s">
        <v>446</v>
      </c>
      <c r="V586">
        <v>721</v>
      </c>
      <c r="Y586" t="s">
        <v>488</v>
      </c>
      <c r="Z586">
        <v>44</v>
      </c>
      <c r="AA586" s="24" t="s">
        <v>145</v>
      </c>
      <c r="AB586">
        <v>12</v>
      </c>
      <c r="AC586">
        <v>12</v>
      </c>
      <c r="AD586">
        <v>13</v>
      </c>
      <c r="AE586">
        <v>11</v>
      </c>
    </row>
    <row r="587" spans="1:32" hidden="1" x14ac:dyDescent="0.25">
      <c r="A587" s="18" t="s">
        <v>126</v>
      </c>
      <c r="B587" s="22" t="s">
        <v>144</v>
      </c>
      <c r="C587" s="22" t="s">
        <v>2271</v>
      </c>
      <c r="D587">
        <v>23.6</v>
      </c>
      <c r="E587">
        <v>11</v>
      </c>
      <c r="F587" t="s">
        <v>53</v>
      </c>
      <c r="G587">
        <v>6</v>
      </c>
      <c r="H587" s="23" t="s">
        <v>487</v>
      </c>
      <c r="I587">
        <v>13</v>
      </c>
      <c r="J587" s="38" t="str">
        <f>VLOOKUP(AB587, method!$A$1:$B$15, 2, 0)</f>
        <v>留後</v>
      </c>
      <c r="K587">
        <v>84</v>
      </c>
      <c r="L587">
        <v>1400</v>
      </c>
      <c r="M587">
        <v>118</v>
      </c>
      <c r="N587">
        <v>1</v>
      </c>
      <c r="O587">
        <v>19</v>
      </c>
      <c r="P587">
        <v>5</v>
      </c>
      <c r="Q587">
        <v>24</v>
      </c>
      <c r="R587" t="s">
        <v>441</v>
      </c>
      <c r="S587">
        <v>1157</v>
      </c>
      <c r="T587">
        <v>4</v>
      </c>
      <c r="U587" s="32" t="s">
        <v>435</v>
      </c>
      <c r="V587">
        <v>680</v>
      </c>
      <c r="Y587" t="s">
        <v>488</v>
      </c>
      <c r="Z587">
        <v>46</v>
      </c>
      <c r="AA587" s="24" t="s">
        <v>145</v>
      </c>
      <c r="AB587">
        <v>13</v>
      </c>
      <c r="AC587">
        <v>11</v>
      </c>
      <c r="AD587">
        <v>9</v>
      </c>
      <c r="AE587">
        <v>6</v>
      </c>
    </row>
    <row r="588" spans="1:32" hidden="1" x14ac:dyDescent="0.25">
      <c r="A588" s="18" t="s">
        <v>126</v>
      </c>
      <c r="B588" s="22" t="s">
        <v>144</v>
      </c>
      <c r="C588" s="22" t="s">
        <v>2271</v>
      </c>
      <c r="D588">
        <v>11.81</v>
      </c>
      <c r="E588">
        <v>11</v>
      </c>
      <c r="F588" t="s">
        <v>53</v>
      </c>
      <c r="G588">
        <v>9</v>
      </c>
      <c r="H588" s="20" t="s">
        <v>58</v>
      </c>
      <c r="I588">
        <v>5</v>
      </c>
      <c r="J588" s="36" t="str">
        <f>VLOOKUP(AB588, method!$A$1:$B$15, 2, 0)</f>
        <v>中後</v>
      </c>
      <c r="K588">
        <v>33</v>
      </c>
      <c r="L588" s="43">
        <v>1200</v>
      </c>
      <c r="M588">
        <v>121</v>
      </c>
      <c r="N588">
        <v>1</v>
      </c>
      <c r="O588">
        <v>8</v>
      </c>
      <c r="P588">
        <v>5</v>
      </c>
      <c r="Q588">
        <v>24</v>
      </c>
      <c r="R588" s="31" t="s">
        <v>455</v>
      </c>
      <c r="S588">
        <v>1155</v>
      </c>
      <c r="T588">
        <v>4</v>
      </c>
      <c r="U588" s="32" t="s">
        <v>435</v>
      </c>
      <c r="V588">
        <v>650</v>
      </c>
      <c r="Y588">
        <v>5</v>
      </c>
      <c r="Z588">
        <v>48</v>
      </c>
      <c r="AA588" s="24" t="s">
        <v>145</v>
      </c>
      <c r="AB588">
        <v>9</v>
      </c>
      <c r="AC588">
        <v>10</v>
      </c>
      <c r="AD588">
        <v>9</v>
      </c>
    </row>
    <row r="589" spans="1:32" hidden="1" x14ac:dyDescent="0.25">
      <c r="A589" s="18" t="s">
        <v>126</v>
      </c>
      <c r="B589" s="22" t="s">
        <v>144</v>
      </c>
      <c r="C589" s="22" t="s">
        <v>2271</v>
      </c>
      <c r="D589">
        <v>22.32</v>
      </c>
      <c r="E589">
        <v>11</v>
      </c>
      <c r="F589" t="s">
        <v>53</v>
      </c>
      <c r="G589">
        <v>7</v>
      </c>
      <c r="H589" s="24" t="s">
        <v>34</v>
      </c>
      <c r="I589">
        <v>1</v>
      </c>
      <c r="J589" s="37" t="str">
        <f>VLOOKUP(AB589, method!$A$1:$B$15, 2, 0)</f>
        <v>中前</v>
      </c>
      <c r="K589">
        <v>77</v>
      </c>
      <c r="L589">
        <v>1400</v>
      </c>
      <c r="M589">
        <v>123</v>
      </c>
      <c r="N589">
        <v>1</v>
      </c>
      <c r="O589">
        <v>20</v>
      </c>
      <c r="P589">
        <v>4</v>
      </c>
      <c r="Q589">
        <v>24</v>
      </c>
      <c r="R589" t="s">
        <v>441</v>
      </c>
      <c r="S589">
        <v>1162</v>
      </c>
      <c r="T589">
        <v>4</v>
      </c>
      <c r="U589" s="32" t="s">
        <v>435</v>
      </c>
      <c r="V589">
        <v>599</v>
      </c>
      <c r="Y589" t="s">
        <v>699</v>
      </c>
      <c r="Z589">
        <v>50</v>
      </c>
      <c r="AA589" s="24" t="s">
        <v>145</v>
      </c>
      <c r="AB589">
        <v>5</v>
      </c>
      <c r="AC589">
        <v>5</v>
      </c>
      <c r="AD589">
        <v>4</v>
      </c>
      <c r="AE589">
        <v>7</v>
      </c>
    </row>
    <row r="590" spans="1:32" hidden="1" x14ac:dyDescent="0.25">
      <c r="A590" s="18" t="s">
        <v>126</v>
      </c>
      <c r="B590" s="22" t="s">
        <v>144</v>
      </c>
      <c r="C590" s="22" t="s">
        <v>2271</v>
      </c>
      <c r="D590">
        <v>9.77</v>
      </c>
      <c r="E590">
        <v>11</v>
      </c>
      <c r="F590" t="s">
        <v>53</v>
      </c>
      <c r="G590">
        <v>8</v>
      </c>
      <c r="H590" s="22" t="s">
        <v>471</v>
      </c>
      <c r="I590">
        <v>1</v>
      </c>
      <c r="J590" s="38" t="str">
        <f>VLOOKUP(AB590, method!$A$1:$B$15, 2, 0)</f>
        <v>留後</v>
      </c>
      <c r="K590">
        <v>228</v>
      </c>
      <c r="L590" s="43">
        <v>1200</v>
      </c>
      <c r="M590">
        <v>125</v>
      </c>
      <c r="N590">
        <v>1</v>
      </c>
      <c r="O590">
        <v>24</v>
      </c>
      <c r="P590">
        <v>3</v>
      </c>
      <c r="Q590">
        <v>24</v>
      </c>
      <c r="R590" t="s">
        <v>434</v>
      </c>
      <c r="S590">
        <v>1167</v>
      </c>
      <c r="T590">
        <v>4</v>
      </c>
      <c r="U590" s="32" t="s">
        <v>435</v>
      </c>
      <c r="V590">
        <v>524</v>
      </c>
      <c r="Y590" t="s">
        <v>629</v>
      </c>
      <c r="Z590">
        <v>52</v>
      </c>
      <c r="AA590" s="23" t="s">
        <v>692</v>
      </c>
      <c r="AB590">
        <v>11</v>
      </c>
      <c r="AC590">
        <v>12</v>
      </c>
      <c r="AD590">
        <v>8</v>
      </c>
    </row>
    <row r="591" spans="1:32" hidden="1" x14ac:dyDescent="0.25">
      <c r="A591" s="18" t="s">
        <v>126</v>
      </c>
      <c r="B591" s="22" t="s">
        <v>144</v>
      </c>
      <c r="C591" s="22" t="s">
        <v>2271</v>
      </c>
      <c r="D591">
        <v>12.3</v>
      </c>
      <c r="E591">
        <v>11</v>
      </c>
      <c r="F591" t="s">
        <v>53</v>
      </c>
      <c r="G591">
        <v>11</v>
      </c>
      <c r="H591" s="22" t="s">
        <v>471</v>
      </c>
      <c r="I591">
        <v>5</v>
      </c>
      <c r="J591" s="36" t="str">
        <f>VLOOKUP(AB591, method!$A$1:$B$15, 2, 0)</f>
        <v>中後</v>
      </c>
      <c r="K591">
        <v>45</v>
      </c>
      <c r="L591" s="43">
        <v>1200</v>
      </c>
      <c r="M591">
        <v>125</v>
      </c>
      <c r="N591">
        <v>1</v>
      </c>
      <c r="O591">
        <v>28</v>
      </c>
      <c r="P591">
        <v>2</v>
      </c>
      <c r="Q591">
        <v>24</v>
      </c>
      <c r="R591" s="31" t="s">
        <v>450</v>
      </c>
      <c r="S591">
        <v>1183</v>
      </c>
      <c r="T591">
        <v>4</v>
      </c>
      <c r="U591" s="32" t="s">
        <v>435</v>
      </c>
      <c r="V591">
        <v>464</v>
      </c>
      <c r="Y591" t="s">
        <v>613</v>
      </c>
      <c r="Z591">
        <v>52</v>
      </c>
      <c r="AA591" s="23" t="s">
        <v>692</v>
      </c>
      <c r="AB591">
        <v>10</v>
      </c>
      <c r="AC591">
        <v>10</v>
      </c>
      <c r="AD591">
        <v>11</v>
      </c>
    </row>
    <row r="592" spans="1:32" x14ac:dyDescent="0.25">
      <c r="A592" s="18" t="s">
        <v>126</v>
      </c>
      <c r="B592" s="23" t="s">
        <v>149</v>
      </c>
      <c r="C592" s="23" t="s">
        <v>2272</v>
      </c>
      <c r="D592">
        <v>10.06</v>
      </c>
      <c r="E592">
        <v>8</v>
      </c>
      <c r="F592" t="s">
        <v>150</v>
      </c>
      <c r="G592" s="34">
        <v>4</v>
      </c>
      <c r="H592" s="16" t="s">
        <v>316</v>
      </c>
      <c r="I592">
        <v>3</v>
      </c>
      <c r="J592" s="37" t="str">
        <f>VLOOKUP(AB592, method!$A$1:$B$15, 2, 0)</f>
        <v>中前</v>
      </c>
      <c r="K592">
        <v>11</v>
      </c>
      <c r="L592" s="43">
        <v>1200</v>
      </c>
      <c r="M592">
        <v>126</v>
      </c>
      <c r="N592">
        <v>1</v>
      </c>
      <c r="O592">
        <v>17</v>
      </c>
      <c r="P592">
        <v>9</v>
      </c>
      <c r="Q592">
        <v>25</v>
      </c>
      <c r="R592" s="31" t="s">
        <v>455</v>
      </c>
      <c r="S592">
        <v>1079</v>
      </c>
      <c r="T592">
        <v>4</v>
      </c>
      <c r="U592" s="32" t="s">
        <v>435</v>
      </c>
      <c r="V592">
        <v>30</v>
      </c>
      <c r="Y592" s="12" t="s">
        <v>558</v>
      </c>
      <c r="Z592">
        <v>50</v>
      </c>
      <c r="AA592" s="21" t="s">
        <v>35</v>
      </c>
      <c r="AB592">
        <v>7</v>
      </c>
      <c r="AC592">
        <v>9</v>
      </c>
      <c r="AD592">
        <v>4</v>
      </c>
    </row>
    <row r="593" spans="1:31" hidden="1" x14ac:dyDescent="0.25">
      <c r="A593" s="18" t="s">
        <v>126</v>
      </c>
      <c r="B593" s="23" t="s">
        <v>149</v>
      </c>
      <c r="C593" s="23" t="s">
        <v>2272</v>
      </c>
      <c r="D593">
        <v>23.16</v>
      </c>
      <c r="E593">
        <v>8</v>
      </c>
      <c r="F593" t="s">
        <v>150</v>
      </c>
      <c r="G593">
        <v>11</v>
      </c>
      <c r="H593" s="19" t="s">
        <v>63</v>
      </c>
      <c r="I593">
        <v>7</v>
      </c>
      <c r="J593" s="37" t="str">
        <f>VLOOKUP(AB593, method!$A$1:$B$15, 2, 0)</f>
        <v>中前</v>
      </c>
      <c r="K593">
        <v>22</v>
      </c>
      <c r="L593">
        <v>1400</v>
      </c>
      <c r="M593">
        <v>129</v>
      </c>
      <c r="N593">
        <v>1</v>
      </c>
      <c r="O593">
        <v>1</v>
      </c>
      <c r="P593">
        <v>7</v>
      </c>
      <c r="Q593">
        <v>25</v>
      </c>
      <c r="R593" t="s">
        <v>429</v>
      </c>
      <c r="S593">
        <v>1081</v>
      </c>
      <c r="T593">
        <v>4</v>
      </c>
      <c r="U593" s="32" t="s">
        <v>435</v>
      </c>
      <c r="V593">
        <v>803</v>
      </c>
      <c r="Y593" t="s">
        <v>650</v>
      </c>
      <c r="Z593">
        <v>54</v>
      </c>
      <c r="AA593" s="21" t="s">
        <v>35</v>
      </c>
      <c r="AB593">
        <v>7</v>
      </c>
      <c r="AC593">
        <v>8</v>
      </c>
      <c r="AD593">
        <v>9</v>
      </c>
      <c r="AE593">
        <v>11</v>
      </c>
    </row>
    <row r="594" spans="1:31" x14ac:dyDescent="0.25">
      <c r="A594" s="18" t="s">
        <v>126</v>
      </c>
      <c r="B594" s="23" t="s">
        <v>149</v>
      </c>
      <c r="C594" s="23" t="s">
        <v>2272</v>
      </c>
      <c r="D594">
        <v>10.73</v>
      </c>
      <c r="E594">
        <v>8</v>
      </c>
      <c r="F594" t="s">
        <v>150</v>
      </c>
      <c r="G594">
        <v>6</v>
      </c>
      <c r="H594" s="19" t="s">
        <v>63</v>
      </c>
      <c r="I594">
        <v>3</v>
      </c>
      <c r="J594" s="37" t="str">
        <f>VLOOKUP(AB594, method!$A$1:$B$15, 2, 0)</f>
        <v>中前</v>
      </c>
      <c r="K594">
        <v>11</v>
      </c>
      <c r="L594" s="43">
        <v>1200</v>
      </c>
      <c r="M594">
        <v>135</v>
      </c>
      <c r="N594">
        <v>1</v>
      </c>
      <c r="O594">
        <v>11</v>
      </c>
      <c r="P594">
        <v>6</v>
      </c>
      <c r="Q594">
        <v>25</v>
      </c>
      <c r="R594" s="31" t="s">
        <v>455</v>
      </c>
      <c r="S594">
        <v>1085</v>
      </c>
      <c r="T594">
        <v>4</v>
      </c>
      <c r="U594" s="32" t="s">
        <v>446</v>
      </c>
      <c r="V594">
        <v>750</v>
      </c>
      <c r="Y594" s="12" t="s">
        <v>456</v>
      </c>
      <c r="Z594">
        <v>56</v>
      </c>
      <c r="AA594" s="21" t="s">
        <v>35</v>
      </c>
      <c r="AB594">
        <v>6</v>
      </c>
      <c r="AC594">
        <v>7</v>
      </c>
      <c r="AD594">
        <v>6</v>
      </c>
    </row>
    <row r="595" spans="1:31" x14ac:dyDescent="0.25">
      <c r="A595" s="18" t="s">
        <v>126</v>
      </c>
      <c r="B595" s="23" t="s">
        <v>149</v>
      </c>
      <c r="C595" s="23" t="s">
        <v>2272</v>
      </c>
      <c r="D595">
        <v>10.09</v>
      </c>
      <c r="E595">
        <v>8</v>
      </c>
      <c r="F595" t="s">
        <v>150</v>
      </c>
      <c r="G595" s="28">
        <v>3</v>
      </c>
      <c r="H595" s="16" t="s">
        <v>316</v>
      </c>
      <c r="I595">
        <v>5</v>
      </c>
      <c r="J595" s="36" t="str">
        <f>VLOOKUP(AB595, method!$A$1:$B$15, 2, 0)</f>
        <v>中後</v>
      </c>
      <c r="K595">
        <v>10</v>
      </c>
      <c r="L595" s="43">
        <v>1200</v>
      </c>
      <c r="M595">
        <v>132</v>
      </c>
      <c r="N595">
        <v>1</v>
      </c>
      <c r="O595">
        <v>14</v>
      </c>
      <c r="P595">
        <v>5</v>
      </c>
      <c r="Q595">
        <v>25</v>
      </c>
      <c r="R595" s="31" t="s">
        <v>455</v>
      </c>
      <c r="S595">
        <v>1066</v>
      </c>
      <c r="T595">
        <v>4</v>
      </c>
      <c r="U595" s="32" t="s">
        <v>446</v>
      </c>
      <c r="V595">
        <v>674</v>
      </c>
      <c r="Y595" s="12" t="s">
        <v>464</v>
      </c>
      <c r="Z595">
        <v>56</v>
      </c>
      <c r="AA595" s="21" t="s">
        <v>35</v>
      </c>
      <c r="AB595">
        <v>8</v>
      </c>
      <c r="AC595">
        <v>8</v>
      </c>
      <c r="AD595">
        <v>3</v>
      </c>
    </row>
    <row r="596" spans="1:31" x14ac:dyDescent="0.25">
      <c r="A596" s="18" t="s">
        <v>126</v>
      </c>
      <c r="B596" s="23" t="s">
        <v>149</v>
      </c>
      <c r="C596" s="23" t="s">
        <v>2272</v>
      </c>
      <c r="D596">
        <v>10.210000000000001</v>
      </c>
      <c r="E596">
        <v>8</v>
      </c>
      <c r="F596" t="s">
        <v>150</v>
      </c>
      <c r="G596">
        <v>7</v>
      </c>
      <c r="H596" s="19" t="s">
        <v>63</v>
      </c>
      <c r="I596">
        <v>3</v>
      </c>
      <c r="J596" s="36" t="str">
        <f>VLOOKUP(AB596, method!$A$1:$B$15, 2, 0)</f>
        <v>中後</v>
      </c>
      <c r="K596">
        <v>9.9</v>
      </c>
      <c r="L596" s="43">
        <v>1200</v>
      </c>
      <c r="M596">
        <v>134</v>
      </c>
      <c r="N596">
        <v>1</v>
      </c>
      <c r="O596">
        <v>16</v>
      </c>
      <c r="P596">
        <v>4</v>
      </c>
      <c r="Q596">
        <v>25</v>
      </c>
      <c r="R596" s="31" t="s">
        <v>455</v>
      </c>
      <c r="S596">
        <v>1059</v>
      </c>
      <c r="T596">
        <v>4</v>
      </c>
      <c r="U596" s="32" t="s">
        <v>446</v>
      </c>
      <c r="V596">
        <v>598</v>
      </c>
      <c r="Y596" s="12" t="s">
        <v>521</v>
      </c>
      <c r="Z596">
        <v>58</v>
      </c>
      <c r="AA596" s="21" t="s">
        <v>35</v>
      </c>
      <c r="AB596">
        <v>8</v>
      </c>
      <c r="AC596">
        <v>8</v>
      </c>
      <c r="AD596">
        <v>7</v>
      </c>
    </row>
    <row r="597" spans="1:31" hidden="1" x14ac:dyDescent="0.25">
      <c r="A597" s="18" t="s">
        <v>126</v>
      </c>
      <c r="B597" s="23" t="s">
        <v>149</v>
      </c>
      <c r="C597" s="23" t="s">
        <v>2272</v>
      </c>
      <c r="D597">
        <v>10.71</v>
      </c>
      <c r="E597">
        <v>8</v>
      </c>
      <c r="F597" t="s">
        <v>150</v>
      </c>
      <c r="G597">
        <v>6</v>
      </c>
      <c r="H597" s="19" t="s">
        <v>63</v>
      </c>
      <c r="I597">
        <v>3</v>
      </c>
      <c r="J597" s="36" t="str">
        <f>VLOOKUP(AB597, method!$A$1:$B$15, 2, 0)</f>
        <v>中後</v>
      </c>
      <c r="K597">
        <v>12</v>
      </c>
      <c r="L597" s="43">
        <v>1200</v>
      </c>
      <c r="M597">
        <v>120</v>
      </c>
      <c r="N597">
        <v>1</v>
      </c>
      <c r="O597">
        <v>15</v>
      </c>
      <c r="P597">
        <v>3</v>
      </c>
      <c r="Q597">
        <v>25</v>
      </c>
      <c r="R597" t="s">
        <v>441</v>
      </c>
      <c r="S597">
        <v>1066</v>
      </c>
      <c r="T597">
        <v>3</v>
      </c>
      <c r="U597" s="33" t="s">
        <v>499</v>
      </c>
      <c r="V597">
        <v>512</v>
      </c>
      <c r="Y597">
        <v>4</v>
      </c>
      <c r="Z597">
        <v>60</v>
      </c>
      <c r="AA597" s="21" t="s">
        <v>35</v>
      </c>
      <c r="AB597">
        <v>10</v>
      </c>
      <c r="AC597">
        <v>9</v>
      </c>
      <c r="AD597">
        <v>6</v>
      </c>
    </row>
    <row r="598" spans="1:31" hidden="1" x14ac:dyDescent="0.25">
      <c r="A598" s="18" t="s">
        <v>126</v>
      </c>
      <c r="B598" s="23" t="s">
        <v>149</v>
      </c>
      <c r="C598" s="23" t="s">
        <v>2272</v>
      </c>
      <c r="D598">
        <v>56.8</v>
      </c>
      <c r="E598">
        <v>8</v>
      </c>
      <c r="F598" t="s">
        <v>150</v>
      </c>
      <c r="G598">
        <v>8</v>
      </c>
      <c r="H598" s="19" t="s">
        <v>63</v>
      </c>
      <c r="I598">
        <v>7</v>
      </c>
      <c r="J598" s="38" t="str">
        <f>VLOOKUP(AB598, method!$A$1:$B$15, 2, 0)</f>
        <v>留後</v>
      </c>
      <c r="K598">
        <v>11</v>
      </c>
      <c r="L598">
        <v>1000</v>
      </c>
      <c r="M598">
        <v>122</v>
      </c>
      <c r="N598">
        <v>0</v>
      </c>
      <c r="O598">
        <v>16</v>
      </c>
      <c r="P598">
        <v>2</v>
      </c>
      <c r="Q598">
        <v>25</v>
      </c>
      <c r="R598" t="s">
        <v>441</v>
      </c>
      <c r="S598">
        <v>1063</v>
      </c>
      <c r="T598">
        <v>3</v>
      </c>
      <c r="U598" s="32" t="s">
        <v>446</v>
      </c>
      <c r="V598">
        <v>435</v>
      </c>
      <c r="Y598">
        <v>4</v>
      </c>
      <c r="Z598">
        <v>62</v>
      </c>
      <c r="AA598" s="21" t="s">
        <v>35</v>
      </c>
      <c r="AB598">
        <v>11</v>
      </c>
      <c r="AC598">
        <v>11</v>
      </c>
      <c r="AD598">
        <v>8</v>
      </c>
    </row>
    <row r="599" spans="1:31" hidden="1" x14ac:dyDescent="0.25">
      <c r="A599" s="18" t="s">
        <v>126</v>
      </c>
      <c r="B599" s="23" t="s">
        <v>149</v>
      </c>
      <c r="C599" s="23" t="s">
        <v>2272</v>
      </c>
      <c r="D599">
        <v>57.83</v>
      </c>
      <c r="E599">
        <v>8</v>
      </c>
      <c r="F599" t="s">
        <v>150</v>
      </c>
      <c r="G599" s="34">
        <v>5</v>
      </c>
      <c r="H599" s="25" t="s">
        <v>150</v>
      </c>
      <c r="I599">
        <v>10</v>
      </c>
      <c r="J599" s="38" t="str">
        <f>VLOOKUP(AB599, method!$A$1:$B$15, 2, 0)</f>
        <v>留後</v>
      </c>
      <c r="K599">
        <v>17</v>
      </c>
      <c r="L599">
        <v>1000</v>
      </c>
      <c r="M599">
        <v>120</v>
      </c>
      <c r="N599">
        <v>0</v>
      </c>
      <c r="O599">
        <v>26</v>
      </c>
      <c r="P599">
        <v>1</v>
      </c>
      <c r="Q599">
        <v>25</v>
      </c>
      <c r="R599" t="s">
        <v>539</v>
      </c>
      <c r="S599">
        <v>1049</v>
      </c>
      <c r="T599">
        <v>3</v>
      </c>
      <c r="U599" s="32" t="s">
        <v>435</v>
      </c>
      <c r="V599">
        <v>384</v>
      </c>
      <c r="Y599" t="s">
        <v>519</v>
      </c>
      <c r="Z599">
        <v>62</v>
      </c>
      <c r="AA599" s="21" t="s">
        <v>35</v>
      </c>
      <c r="AB599">
        <v>12</v>
      </c>
      <c r="AC599">
        <v>12</v>
      </c>
      <c r="AD599">
        <v>5</v>
      </c>
    </row>
    <row r="600" spans="1:31" hidden="1" x14ac:dyDescent="0.25">
      <c r="A600" s="18" t="s">
        <v>126</v>
      </c>
      <c r="B600" s="23" t="s">
        <v>149</v>
      </c>
      <c r="C600" s="23" t="s">
        <v>2272</v>
      </c>
      <c r="D600">
        <v>9.9499999999999993</v>
      </c>
      <c r="E600">
        <v>8</v>
      </c>
      <c r="F600" t="s">
        <v>150</v>
      </c>
      <c r="G600" s="34">
        <v>5</v>
      </c>
      <c r="H600" s="25" t="s">
        <v>150</v>
      </c>
      <c r="I600">
        <v>5</v>
      </c>
      <c r="J600" s="36" t="str">
        <f>VLOOKUP(AB600, method!$A$1:$B$15, 2, 0)</f>
        <v>中後</v>
      </c>
      <c r="K600">
        <v>19</v>
      </c>
      <c r="L600" s="43">
        <v>1200</v>
      </c>
      <c r="M600">
        <v>121</v>
      </c>
      <c r="N600">
        <v>1</v>
      </c>
      <c r="O600">
        <v>1</v>
      </c>
      <c r="P600">
        <v>1</v>
      </c>
      <c r="Q600">
        <v>25</v>
      </c>
      <c r="R600" t="s">
        <v>429</v>
      </c>
      <c r="S600">
        <v>1055</v>
      </c>
      <c r="T600">
        <v>3</v>
      </c>
      <c r="U600" s="32" t="s">
        <v>435</v>
      </c>
      <c r="V600">
        <v>316</v>
      </c>
      <c r="Y600">
        <v>5</v>
      </c>
      <c r="Z600">
        <v>64</v>
      </c>
      <c r="AA600" s="21" t="s">
        <v>35</v>
      </c>
      <c r="AB600">
        <v>9</v>
      </c>
      <c r="AC600">
        <v>9</v>
      </c>
      <c r="AD600">
        <v>5</v>
      </c>
    </row>
    <row r="601" spans="1:31" hidden="1" x14ac:dyDescent="0.25">
      <c r="A601" s="18" t="s">
        <v>126</v>
      </c>
      <c r="B601" s="23" t="s">
        <v>149</v>
      </c>
      <c r="C601" s="23" t="s">
        <v>2272</v>
      </c>
      <c r="D601">
        <v>9.76</v>
      </c>
      <c r="E601">
        <v>8</v>
      </c>
      <c r="F601" t="s">
        <v>150</v>
      </c>
      <c r="G601">
        <v>6</v>
      </c>
      <c r="H601" s="25" t="s">
        <v>150</v>
      </c>
      <c r="I601">
        <v>11</v>
      </c>
      <c r="J601" s="38" t="str">
        <f>VLOOKUP(AB601, method!$A$1:$B$15, 2, 0)</f>
        <v>留後</v>
      </c>
      <c r="K601">
        <v>80</v>
      </c>
      <c r="L601" s="43">
        <v>1200</v>
      </c>
      <c r="M601">
        <v>119</v>
      </c>
      <c r="N601">
        <v>1</v>
      </c>
      <c r="O601">
        <v>22</v>
      </c>
      <c r="P601">
        <v>12</v>
      </c>
      <c r="Q601">
        <v>24</v>
      </c>
      <c r="R601" t="s">
        <v>539</v>
      </c>
      <c r="S601">
        <v>1049</v>
      </c>
      <c r="T601">
        <v>3</v>
      </c>
      <c r="U601" s="32" t="s">
        <v>435</v>
      </c>
      <c r="V601">
        <v>284</v>
      </c>
      <c r="Y601">
        <v>3</v>
      </c>
      <c r="Z601">
        <v>64</v>
      </c>
      <c r="AA601" s="21" t="s">
        <v>35</v>
      </c>
      <c r="AB601">
        <v>12</v>
      </c>
      <c r="AC601">
        <v>11</v>
      </c>
      <c r="AD601">
        <v>6</v>
      </c>
    </row>
    <row r="602" spans="1:31" hidden="1" x14ac:dyDescent="0.25">
      <c r="A602" s="18" t="s">
        <v>126</v>
      </c>
      <c r="B602" s="24" t="s">
        <v>152</v>
      </c>
      <c r="C602" s="24" t="s">
        <v>2273</v>
      </c>
      <c r="D602">
        <v>56.65</v>
      </c>
      <c r="E602">
        <v>4</v>
      </c>
      <c r="F602" t="s">
        <v>101</v>
      </c>
      <c r="G602" s="34">
        <v>5</v>
      </c>
      <c r="H602" s="19" t="s">
        <v>101</v>
      </c>
      <c r="I602">
        <v>8</v>
      </c>
      <c r="J602" s="35" t="str">
        <f>VLOOKUP(AB602, method!$A$1:$B$15, 2, 0)</f>
        <v>放頭</v>
      </c>
      <c r="K602">
        <v>21</v>
      </c>
      <c r="L602">
        <v>1000</v>
      </c>
      <c r="M602">
        <v>122</v>
      </c>
      <c r="N602">
        <v>0</v>
      </c>
      <c r="O602">
        <v>7</v>
      </c>
      <c r="P602">
        <v>9</v>
      </c>
      <c r="Q602">
        <v>25</v>
      </c>
      <c r="R602" t="s">
        <v>434</v>
      </c>
      <c r="S602">
        <v>1029</v>
      </c>
      <c r="T602">
        <v>4</v>
      </c>
      <c r="U602" s="32" t="s">
        <v>435</v>
      </c>
      <c r="V602">
        <v>4</v>
      </c>
      <c r="Y602" t="s">
        <v>474</v>
      </c>
      <c r="Z602">
        <v>47</v>
      </c>
      <c r="AA602" s="17" t="s">
        <v>111</v>
      </c>
      <c r="AB602">
        <v>3</v>
      </c>
      <c r="AC602">
        <v>3</v>
      </c>
      <c r="AD602">
        <v>5</v>
      </c>
    </row>
    <row r="603" spans="1:31" hidden="1" x14ac:dyDescent="0.25">
      <c r="A603" s="18" t="s">
        <v>126</v>
      </c>
      <c r="B603" s="24" t="s">
        <v>152</v>
      </c>
      <c r="C603" s="24" t="s">
        <v>2273</v>
      </c>
      <c r="D603">
        <v>56.81</v>
      </c>
      <c r="E603">
        <v>4</v>
      </c>
      <c r="F603" t="s">
        <v>101</v>
      </c>
      <c r="G603" s="34">
        <v>4</v>
      </c>
      <c r="H603" s="19" t="s">
        <v>101</v>
      </c>
      <c r="I603">
        <v>8</v>
      </c>
      <c r="J603" s="37" t="str">
        <f>VLOOKUP(AB603, method!$A$1:$B$15, 2, 0)</f>
        <v>中前</v>
      </c>
      <c r="K603">
        <v>34</v>
      </c>
      <c r="L603">
        <v>1000</v>
      </c>
      <c r="M603">
        <v>131</v>
      </c>
      <c r="N603">
        <v>0</v>
      </c>
      <c r="O603">
        <v>1</v>
      </c>
      <c r="P603">
        <v>7</v>
      </c>
      <c r="Q603">
        <v>25</v>
      </c>
      <c r="R603" t="s">
        <v>429</v>
      </c>
      <c r="S603">
        <v>1029</v>
      </c>
      <c r="T603">
        <v>4</v>
      </c>
      <c r="U603" s="32" t="s">
        <v>435</v>
      </c>
      <c r="V603">
        <v>799</v>
      </c>
      <c r="Y603" t="s">
        <v>519</v>
      </c>
      <c r="Z603">
        <v>51</v>
      </c>
      <c r="AA603" s="17" t="s">
        <v>111</v>
      </c>
      <c r="AB603">
        <v>6</v>
      </c>
      <c r="AC603">
        <v>5</v>
      </c>
      <c r="AD603">
        <v>4</v>
      </c>
    </row>
    <row r="604" spans="1:31" x14ac:dyDescent="0.25">
      <c r="A604" s="18" t="s">
        <v>126</v>
      </c>
      <c r="B604" s="24" t="s">
        <v>152</v>
      </c>
      <c r="C604" s="24" t="s">
        <v>2273</v>
      </c>
      <c r="D604">
        <v>11.51</v>
      </c>
      <c r="E604">
        <v>4</v>
      </c>
      <c r="F604" t="s">
        <v>101</v>
      </c>
      <c r="G604">
        <v>8</v>
      </c>
      <c r="H604" s="20" t="s">
        <v>19</v>
      </c>
      <c r="I604">
        <v>5</v>
      </c>
      <c r="J604" s="37" t="str">
        <f>VLOOKUP(AB604, method!$A$1:$B$15, 2, 0)</f>
        <v>中前</v>
      </c>
      <c r="K604">
        <v>5.6</v>
      </c>
      <c r="L604" s="43">
        <v>1200</v>
      </c>
      <c r="M604">
        <v>129</v>
      </c>
      <c r="N604">
        <v>1</v>
      </c>
      <c r="O604">
        <v>4</v>
      </c>
      <c r="P604">
        <v>6</v>
      </c>
      <c r="Q604">
        <v>25</v>
      </c>
      <c r="R604" s="31" t="s">
        <v>450</v>
      </c>
      <c r="S604">
        <v>1036</v>
      </c>
      <c r="T604">
        <v>4</v>
      </c>
      <c r="U604" s="33" t="s">
        <v>499</v>
      </c>
      <c r="V604">
        <v>730</v>
      </c>
      <c r="Y604">
        <v>8</v>
      </c>
      <c r="Z604">
        <v>53</v>
      </c>
      <c r="AA604" s="17" t="s">
        <v>111</v>
      </c>
      <c r="AB604">
        <v>4</v>
      </c>
      <c r="AC604">
        <v>2</v>
      </c>
      <c r="AD604">
        <v>8</v>
      </c>
    </row>
    <row r="605" spans="1:31" x14ac:dyDescent="0.25">
      <c r="A605" s="18" t="s">
        <v>126</v>
      </c>
      <c r="B605" s="24" t="s">
        <v>152</v>
      </c>
      <c r="C605" s="24" t="s">
        <v>2273</v>
      </c>
      <c r="D605">
        <v>10.57</v>
      </c>
      <c r="E605">
        <v>4</v>
      </c>
      <c r="F605" t="s">
        <v>101</v>
      </c>
      <c r="G605">
        <v>6</v>
      </c>
      <c r="H605" s="21" t="s">
        <v>53</v>
      </c>
      <c r="I605">
        <v>3</v>
      </c>
      <c r="J605" s="37" t="str">
        <f>VLOOKUP(AB605, method!$A$1:$B$15, 2, 0)</f>
        <v>中前</v>
      </c>
      <c r="K605">
        <v>5.9</v>
      </c>
      <c r="L605" s="43">
        <v>1200</v>
      </c>
      <c r="M605">
        <v>128</v>
      </c>
      <c r="N605">
        <v>1</v>
      </c>
      <c r="O605">
        <v>14</v>
      </c>
      <c r="P605">
        <v>5</v>
      </c>
      <c r="Q605">
        <v>25</v>
      </c>
      <c r="R605" s="31" t="s">
        <v>455</v>
      </c>
      <c r="S605">
        <v>1038</v>
      </c>
      <c r="T605">
        <v>4</v>
      </c>
      <c r="U605" s="32" t="s">
        <v>446</v>
      </c>
      <c r="V605">
        <v>675</v>
      </c>
      <c r="Y605" t="s">
        <v>474</v>
      </c>
      <c r="Z605">
        <v>53</v>
      </c>
      <c r="AA605" s="17" t="s">
        <v>111</v>
      </c>
      <c r="AB605">
        <v>5</v>
      </c>
      <c r="AC605">
        <v>6</v>
      </c>
      <c r="AD605">
        <v>6</v>
      </c>
    </row>
    <row r="606" spans="1:31" x14ac:dyDescent="0.25">
      <c r="A606" s="18" t="s">
        <v>126</v>
      </c>
      <c r="B606" s="24" t="s">
        <v>152</v>
      </c>
      <c r="C606" s="24" t="s">
        <v>2273</v>
      </c>
      <c r="D606">
        <v>9.91</v>
      </c>
      <c r="E606">
        <v>4</v>
      </c>
      <c r="F606" t="s">
        <v>101</v>
      </c>
      <c r="G606" s="28">
        <v>2</v>
      </c>
      <c r="H606" s="19" t="s">
        <v>101</v>
      </c>
      <c r="I606">
        <v>6</v>
      </c>
      <c r="J606" s="35" t="str">
        <f>VLOOKUP(AB606, method!$A$1:$B$15, 2, 0)</f>
        <v>放頭</v>
      </c>
      <c r="K606">
        <v>28</v>
      </c>
      <c r="L606" s="43">
        <v>1200</v>
      </c>
      <c r="M606">
        <v>128</v>
      </c>
      <c r="N606">
        <v>1</v>
      </c>
      <c r="O606">
        <v>9</v>
      </c>
      <c r="P606">
        <v>4</v>
      </c>
      <c r="Q606">
        <v>25</v>
      </c>
      <c r="R606" s="31" t="s">
        <v>450</v>
      </c>
      <c r="S606">
        <v>1031</v>
      </c>
      <c r="T606">
        <v>4</v>
      </c>
      <c r="U606" s="32" t="s">
        <v>446</v>
      </c>
      <c r="V606">
        <v>577</v>
      </c>
      <c r="Y606" s="12" t="s">
        <v>662</v>
      </c>
      <c r="Z606">
        <v>52</v>
      </c>
      <c r="AA606" s="17" t="s">
        <v>111</v>
      </c>
      <c r="AB606">
        <v>2</v>
      </c>
      <c r="AC606">
        <v>2</v>
      </c>
      <c r="AD606">
        <v>2</v>
      </c>
    </row>
    <row r="607" spans="1:31" x14ac:dyDescent="0.25">
      <c r="A607" s="18" t="s">
        <v>126</v>
      </c>
      <c r="B607" s="24" t="s">
        <v>152</v>
      </c>
      <c r="C607" s="24" t="s">
        <v>2273</v>
      </c>
      <c r="D607">
        <v>10.26</v>
      </c>
      <c r="E607">
        <v>4</v>
      </c>
      <c r="F607" t="s">
        <v>101</v>
      </c>
      <c r="G607">
        <v>9</v>
      </c>
      <c r="H607" s="26" t="s">
        <v>693</v>
      </c>
      <c r="I607">
        <v>9</v>
      </c>
      <c r="J607" s="36" t="str">
        <f>VLOOKUP(AB607, method!$A$1:$B$15, 2, 0)</f>
        <v>中後</v>
      </c>
      <c r="K607">
        <v>24</v>
      </c>
      <c r="L607" s="43">
        <v>1200</v>
      </c>
      <c r="M607">
        <v>130</v>
      </c>
      <c r="N607">
        <v>1</v>
      </c>
      <c r="O607">
        <v>19</v>
      </c>
      <c r="P607">
        <v>3</v>
      </c>
      <c r="Q607">
        <v>25</v>
      </c>
      <c r="R607" s="31" t="s">
        <v>455</v>
      </c>
      <c r="S607">
        <v>1034</v>
      </c>
      <c r="T607">
        <v>4</v>
      </c>
      <c r="U607" s="32" t="s">
        <v>446</v>
      </c>
      <c r="V607">
        <v>517</v>
      </c>
      <c r="Y607" t="s">
        <v>488</v>
      </c>
      <c r="Z607">
        <v>54</v>
      </c>
      <c r="AA607" s="17" t="s">
        <v>111</v>
      </c>
      <c r="AB607">
        <v>8</v>
      </c>
      <c r="AC607">
        <v>5</v>
      </c>
      <c r="AD607">
        <v>9</v>
      </c>
    </row>
    <row r="608" spans="1:31" x14ac:dyDescent="0.25">
      <c r="A608" s="18" t="s">
        <v>126</v>
      </c>
      <c r="B608" s="24" t="s">
        <v>152</v>
      </c>
      <c r="C608" s="24" t="s">
        <v>2273</v>
      </c>
      <c r="D608">
        <v>10.130000000000001</v>
      </c>
      <c r="E608">
        <v>4</v>
      </c>
      <c r="F608" t="s">
        <v>101</v>
      </c>
      <c r="G608" s="34">
        <v>5</v>
      </c>
      <c r="H608" s="26" t="s">
        <v>693</v>
      </c>
      <c r="I608">
        <v>7</v>
      </c>
      <c r="J608" s="36" t="str">
        <f>VLOOKUP(AB608, method!$A$1:$B$15, 2, 0)</f>
        <v>中後</v>
      </c>
      <c r="K608">
        <v>74</v>
      </c>
      <c r="L608" s="43">
        <v>1200</v>
      </c>
      <c r="M608">
        <v>130</v>
      </c>
      <c r="N608">
        <v>1</v>
      </c>
      <c r="O608">
        <v>19</v>
      </c>
      <c r="P608">
        <v>2</v>
      </c>
      <c r="Q608">
        <v>25</v>
      </c>
      <c r="R608" s="31" t="s">
        <v>455</v>
      </c>
      <c r="S608">
        <v>1033</v>
      </c>
      <c r="T608">
        <v>4</v>
      </c>
      <c r="U608" s="32" t="s">
        <v>435</v>
      </c>
      <c r="V608">
        <v>440</v>
      </c>
      <c r="Y608" s="12">
        <v>2</v>
      </c>
      <c r="Z608">
        <v>55</v>
      </c>
      <c r="AA608" s="17" t="s">
        <v>111</v>
      </c>
      <c r="AB608">
        <v>8</v>
      </c>
      <c r="AC608">
        <v>7</v>
      </c>
      <c r="AD608">
        <v>5</v>
      </c>
    </row>
    <row r="609" spans="1:31" x14ac:dyDescent="0.25">
      <c r="A609" s="18" t="s">
        <v>126</v>
      </c>
      <c r="B609" s="24" t="s">
        <v>152</v>
      </c>
      <c r="C609" s="24" t="s">
        <v>2273</v>
      </c>
      <c r="D609">
        <v>10.8</v>
      </c>
      <c r="E609">
        <v>4</v>
      </c>
      <c r="F609" t="s">
        <v>101</v>
      </c>
      <c r="G609">
        <v>11</v>
      </c>
      <c r="H609" s="25" t="s">
        <v>150</v>
      </c>
      <c r="I609">
        <v>8</v>
      </c>
      <c r="J609" s="38" t="str">
        <f>VLOOKUP(AB609, method!$A$1:$B$15, 2, 0)</f>
        <v>留後</v>
      </c>
      <c r="K609">
        <v>13</v>
      </c>
      <c r="L609" s="43">
        <v>1200</v>
      </c>
      <c r="M609">
        <v>132</v>
      </c>
      <c r="N609">
        <v>1</v>
      </c>
      <c r="O609">
        <v>22</v>
      </c>
      <c r="P609">
        <v>1</v>
      </c>
      <c r="Q609">
        <v>25</v>
      </c>
      <c r="R609" s="31" t="s">
        <v>461</v>
      </c>
      <c r="S609">
        <v>1038</v>
      </c>
      <c r="T609">
        <v>4</v>
      </c>
      <c r="U609" s="32" t="s">
        <v>435</v>
      </c>
      <c r="V609">
        <v>368</v>
      </c>
      <c r="Y609" t="s">
        <v>459</v>
      </c>
      <c r="Z609">
        <v>57</v>
      </c>
      <c r="AA609" s="17" t="s">
        <v>111</v>
      </c>
      <c r="AB609">
        <v>11</v>
      </c>
      <c r="AC609">
        <v>10</v>
      </c>
      <c r="AD609">
        <v>11</v>
      </c>
    </row>
    <row r="610" spans="1:31" hidden="1" x14ac:dyDescent="0.25">
      <c r="A610" s="18" t="s">
        <v>126</v>
      </c>
      <c r="B610" s="24" t="s">
        <v>152</v>
      </c>
      <c r="C610" s="24" t="s">
        <v>2273</v>
      </c>
      <c r="D610">
        <v>57.55</v>
      </c>
      <c r="E610">
        <v>4</v>
      </c>
      <c r="F610" t="s">
        <v>101</v>
      </c>
      <c r="G610" s="34">
        <v>4</v>
      </c>
      <c r="H610" s="25" t="s">
        <v>150</v>
      </c>
      <c r="I610">
        <v>9</v>
      </c>
      <c r="J610" s="36" t="str">
        <f>VLOOKUP(AB610, method!$A$1:$B$15, 2, 0)</f>
        <v>中後</v>
      </c>
      <c r="K610">
        <v>113</v>
      </c>
      <c r="L610">
        <v>1000</v>
      </c>
      <c r="M610">
        <v>134</v>
      </c>
      <c r="N610">
        <v>0</v>
      </c>
      <c r="O610">
        <v>26</v>
      </c>
      <c r="P610">
        <v>12</v>
      </c>
      <c r="Q610">
        <v>24</v>
      </c>
      <c r="R610" s="42" t="s">
        <v>445</v>
      </c>
      <c r="S610">
        <v>1041</v>
      </c>
      <c r="T610">
        <v>4</v>
      </c>
      <c r="U610" s="32" t="s">
        <v>435</v>
      </c>
      <c r="V610">
        <v>288</v>
      </c>
      <c r="Y610" t="s">
        <v>519</v>
      </c>
      <c r="Z610">
        <v>58</v>
      </c>
      <c r="AA610" s="17" t="s">
        <v>111</v>
      </c>
      <c r="AB610">
        <v>8</v>
      </c>
      <c r="AC610">
        <v>9</v>
      </c>
      <c r="AD610">
        <v>4</v>
      </c>
    </row>
    <row r="611" spans="1:31" hidden="1" x14ac:dyDescent="0.25">
      <c r="A611" s="18" t="s">
        <v>126</v>
      </c>
      <c r="B611" s="24" t="s">
        <v>152</v>
      </c>
      <c r="C611" s="24" t="s">
        <v>2273</v>
      </c>
      <c r="D611">
        <v>12.86</v>
      </c>
      <c r="E611">
        <v>4</v>
      </c>
      <c r="F611" t="s">
        <v>101</v>
      </c>
      <c r="G611">
        <v>14</v>
      </c>
      <c r="H611" s="21" t="s">
        <v>53</v>
      </c>
      <c r="I611">
        <v>13</v>
      </c>
      <c r="J611" s="35" t="str">
        <f>VLOOKUP(AB611, method!$A$1:$B$15, 2, 0)</f>
        <v>放頭</v>
      </c>
      <c r="K611">
        <v>204</v>
      </c>
      <c r="L611" s="43">
        <v>1200</v>
      </c>
      <c r="M611">
        <v>122</v>
      </c>
      <c r="N611">
        <v>1</v>
      </c>
      <c r="O611">
        <v>1</v>
      </c>
      <c r="P611">
        <v>7</v>
      </c>
      <c r="Q611">
        <v>24</v>
      </c>
      <c r="R611" t="s">
        <v>518</v>
      </c>
      <c r="S611">
        <v>1050</v>
      </c>
      <c r="T611">
        <v>3</v>
      </c>
      <c r="U611" s="32" t="s">
        <v>435</v>
      </c>
      <c r="V611">
        <v>791</v>
      </c>
      <c r="Y611" t="s">
        <v>1202</v>
      </c>
      <c r="Z611">
        <v>62</v>
      </c>
      <c r="AA611" s="17" t="s">
        <v>111</v>
      </c>
      <c r="AB611">
        <v>3</v>
      </c>
      <c r="AC611">
        <v>8</v>
      </c>
      <c r="AD611">
        <v>14</v>
      </c>
    </row>
    <row r="612" spans="1:31" hidden="1" x14ac:dyDescent="0.25">
      <c r="A612" s="18" t="s">
        <v>126</v>
      </c>
      <c r="B612" s="24" t="s">
        <v>152</v>
      </c>
      <c r="C612" s="24" t="s">
        <v>2273</v>
      </c>
      <c r="D612">
        <v>24.3</v>
      </c>
      <c r="E612">
        <v>4</v>
      </c>
      <c r="F612" t="s">
        <v>101</v>
      </c>
      <c r="G612">
        <v>12</v>
      </c>
      <c r="H612" s="25" t="s">
        <v>150</v>
      </c>
      <c r="I612">
        <v>8</v>
      </c>
      <c r="J612" s="35" t="str">
        <f>VLOOKUP(AB612, method!$A$1:$B$15, 2, 0)</f>
        <v>放頭</v>
      </c>
      <c r="K612">
        <v>124</v>
      </c>
      <c r="L612">
        <v>1400</v>
      </c>
      <c r="M612">
        <v>120</v>
      </c>
      <c r="N612">
        <v>1</v>
      </c>
      <c r="O612">
        <v>8</v>
      </c>
      <c r="P612">
        <v>6</v>
      </c>
      <c r="Q612">
        <v>24</v>
      </c>
      <c r="R612" t="s">
        <v>429</v>
      </c>
      <c r="S612">
        <v>1058</v>
      </c>
      <c r="T612">
        <v>3</v>
      </c>
      <c r="U612" s="32" t="s">
        <v>435</v>
      </c>
      <c r="V612">
        <v>741</v>
      </c>
      <c r="Y612" t="s">
        <v>1204</v>
      </c>
      <c r="Z612">
        <v>64</v>
      </c>
      <c r="AA612" s="17" t="s">
        <v>111</v>
      </c>
      <c r="AB612">
        <v>2</v>
      </c>
      <c r="AC612">
        <v>2</v>
      </c>
      <c r="AD612">
        <v>6</v>
      </c>
      <c r="AE612">
        <v>12</v>
      </c>
    </row>
    <row r="613" spans="1:31" hidden="1" x14ac:dyDescent="0.25">
      <c r="A613" s="18" t="s">
        <v>126</v>
      </c>
      <c r="B613" s="24" t="s">
        <v>152</v>
      </c>
      <c r="C613" s="24" t="s">
        <v>2273</v>
      </c>
      <c r="D613">
        <v>25.14</v>
      </c>
      <c r="E613">
        <v>4</v>
      </c>
      <c r="F613" t="s">
        <v>101</v>
      </c>
      <c r="G613">
        <v>14</v>
      </c>
      <c r="H613" s="25" t="s">
        <v>150</v>
      </c>
      <c r="I613">
        <v>13</v>
      </c>
      <c r="J613" s="37" t="str">
        <f>VLOOKUP(AB613, method!$A$1:$B$15, 2, 0)</f>
        <v>中前</v>
      </c>
      <c r="K613">
        <v>144</v>
      </c>
      <c r="L613">
        <v>1400</v>
      </c>
      <c r="M613">
        <v>120</v>
      </c>
      <c r="N613">
        <v>1</v>
      </c>
      <c r="O613">
        <v>19</v>
      </c>
      <c r="P613">
        <v>5</v>
      </c>
      <c r="Q613">
        <v>24</v>
      </c>
      <c r="R613" t="s">
        <v>441</v>
      </c>
      <c r="S613">
        <v>1056</v>
      </c>
      <c r="T613">
        <v>3</v>
      </c>
      <c r="U613" s="32" t="s">
        <v>435</v>
      </c>
      <c r="V613">
        <v>684</v>
      </c>
      <c r="Y613" t="s">
        <v>1206</v>
      </c>
      <c r="Z613">
        <v>64</v>
      </c>
      <c r="AA613" s="17" t="s">
        <v>111</v>
      </c>
      <c r="AB613">
        <v>7</v>
      </c>
      <c r="AC613">
        <v>7</v>
      </c>
      <c r="AD613">
        <v>10</v>
      </c>
      <c r="AE613">
        <v>14</v>
      </c>
    </row>
    <row r="614" spans="1:31" x14ac:dyDescent="0.25">
      <c r="A614" s="18" t="s">
        <v>126</v>
      </c>
      <c r="B614" s="25" t="s">
        <v>155</v>
      </c>
      <c r="C614" s="25" t="s">
        <v>2274</v>
      </c>
      <c r="D614">
        <v>10.56</v>
      </c>
      <c r="E614">
        <v>12</v>
      </c>
      <c r="F614" t="s">
        <v>105</v>
      </c>
      <c r="G614">
        <v>9</v>
      </c>
      <c r="H614" s="20" t="s">
        <v>58</v>
      </c>
      <c r="I614">
        <v>6</v>
      </c>
      <c r="J614" s="35" t="str">
        <f>VLOOKUP(AB614, method!$A$1:$B$15, 2, 0)</f>
        <v>放頭</v>
      </c>
      <c r="K614">
        <v>13</v>
      </c>
      <c r="L614" s="43">
        <v>1200</v>
      </c>
      <c r="M614">
        <v>123</v>
      </c>
      <c r="N614">
        <v>1</v>
      </c>
      <c r="O614">
        <v>17</v>
      </c>
      <c r="P614">
        <v>9</v>
      </c>
      <c r="Q614">
        <v>25</v>
      </c>
      <c r="R614" s="31" t="s">
        <v>455</v>
      </c>
      <c r="S614">
        <v>1089</v>
      </c>
      <c r="T614">
        <v>4</v>
      </c>
      <c r="U614" s="32" t="s">
        <v>435</v>
      </c>
      <c r="V614">
        <v>30</v>
      </c>
      <c r="Y614" t="s">
        <v>436</v>
      </c>
      <c r="Z614">
        <v>47</v>
      </c>
      <c r="AA614" s="24" t="s">
        <v>45</v>
      </c>
      <c r="AB614">
        <v>2</v>
      </c>
      <c r="AC614">
        <v>2</v>
      </c>
      <c r="AD614">
        <v>9</v>
      </c>
    </row>
    <row r="615" spans="1:31" x14ac:dyDescent="0.25">
      <c r="A615" s="18" t="s">
        <v>126</v>
      </c>
      <c r="B615" s="25" t="s">
        <v>155</v>
      </c>
      <c r="C615" s="25" t="s">
        <v>2274</v>
      </c>
      <c r="D615">
        <v>10.38</v>
      </c>
      <c r="E615">
        <v>12</v>
      </c>
      <c r="F615" t="s">
        <v>105</v>
      </c>
      <c r="G615">
        <v>7</v>
      </c>
      <c r="H615" s="17" t="s">
        <v>84</v>
      </c>
      <c r="I615">
        <v>3</v>
      </c>
      <c r="J615" s="35" t="str">
        <f>VLOOKUP(AB615, method!$A$1:$B$15, 2, 0)</f>
        <v>放頭</v>
      </c>
      <c r="K615">
        <v>13</v>
      </c>
      <c r="L615" s="43">
        <v>1200</v>
      </c>
      <c r="M615">
        <v>125</v>
      </c>
      <c r="N615">
        <v>1</v>
      </c>
      <c r="O615">
        <v>19</v>
      </c>
      <c r="P615">
        <v>2</v>
      </c>
      <c r="Q615">
        <v>25</v>
      </c>
      <c r="R615" s="31" t="s">
        <v>455</v>
      </c>
      <c r="S615">
        <v>1067</v>
      </c>
      <c r="T615">
        <v>4</v>
      </c>
      <c r="U615" s="32" t="s">
        <v>435</v>
      </c>
      <c r="V615">
        <v>440</v>
      </c>
      <c r="Y615" t="s">
        <v>474</v>
      </c>
      <c r="Z615">
        <v>50</v>
      </c>
      <c r="AA615" s="24" t="s">
        <v>45</v>
      </c>
      <c r="AB615">
        <v>1</v>
      </c>
      <c r="AC615">
        <v>1</v>
      </c>
      <c r="AD615">
        <v>7</v>
      </c>
    </row>
    <row r="616" spans="1:31" hidden="1" x14ac:dyDescent="0.25">
      <c r="A616" s="18" t="s">
        <v>126</v>
      </c>
      <c r="B616" s="25" t="s">
        <v>155</v>
      </c>
      <c r="C616" s="25" t="s">
        <v>2274</v>
      </c>
      <c r="D616">
        <v>58.29</v>
      </c>
      <c r="E616">
        <v>12</v>
      </c>
      <c r="F616" t="s">
        <v>105</v>
      </c>
      <c r="G616">
        <v>9</v>
      </c>
      <c r="H616" s="20" t="s">
        <v>58</v>
      </c>
      <c r="I616">
        <v>3</v>
      </c>
      <c r="J616" s="37" t="str">
        <f>VLOOKUP(AB616, method!$A$1:$B$15, 2, 0)</f>
        <v>中前</v>
      </c>
      <c r="K616">
        <v>18</v>
      </c>
      <c r="L616">
        <v>1000</v>
      </c>
      <c r="M616">
        <v>127</v>
      </c>
      <c r="N616">
        <v>0</v>
      </c>
      <c r="O616">
        <v>26</v>
      </c>
      <c r="P616">
        <v>1</v>
      </c>
      <c r="Q616">
        <v>25</v>
      </c>
      <c r="R616" t="s">
        <v>539</v>
      </c>
      <c r="S616">
        <v>1071</v>
      </c>
      <c r="T616">
        <v>4</v>
      </c>
      <c r="U616" s="32" t="s">
        <v>435</v>
      </c>
      <c r="V616">
        <v>379</v>
      </c>
      <c r="Y616" t="s">
        <v>447</v>
      </c>
      <c r="Z616">
        <v>52</v>
      </c>
      <c r="AA616" s="24" t="s">
        <v>45</v>
      </c>
      <c r="AB616">
        <v>7</v>
      </c>
      <c r="AC616">
        <v>6</v>
      </c>
      <c r="AD616">
        <v>9</v>
      </c>
    </row>
    <row r="617" spans="1:31" hidden="1" x14ac:dyDescent="0.25">
      <c r="A617" s="18" t="s">
        <v>126</v>
      </c>
      <c r="B617" s="25" t="s">
        <v>155</v>
      </c>
      <c r="C617" s="25" t="s">
        <v>2274</v>
      </c>
      <c r="D617">
        <v>56.82</v>
      </c>
      <c r="E617">
        <v>12</v>
      </c>
      <c r="F617" t="s">
        <v>105</v>
      </c>
      <c r="G617">
        <v>6</v>
      </c>
      <c r="H617" s="20" t="s">
        <v>58</v>
      </c>
      <c r="I617">
        <v>8</v>
      </c>
      <c r="J617" s="37" t="str">
        <f>VLOOKUP(AB617, method!$A$1:$B$15, 2, 0)</f>
        <v>中前</v>
      </c>
      <c r="K617">
        <v>6.1</v>
      </c>
      <c r="L617">
        <v>1000</v>
      </c>
      <c r="M617">
        <v>125</v>
      </c>
      <c r="N617">
        <v>0</v>
      </c>
      <c r="O617">
        <v>15</v>
      </c>
      <c r="P617">
        <v>12</v>
      </c>
      <c r="Q617">
        <v>24</v>
      </c>
      <c r="R617" t="s">
        <v>441</v>
      </c>
      <c r="S617">
        <v>1074</v>
      </c>
      <c r="T617">
        <v>4</v>
      </c>
      <c r="U617" s="32" t="s">
        <v>435</v>
      </c>
      <c r="V617">
        <v>262</v>
      </c>
      <c r="Y617" s="12" t="s">
        <v>558</v>
      </c>
      <c r="Z617">
        <v>52</v>
      </c>
      <c r="AA617" s="24" t="s">
        <v>45</v>
      </c>
      <c r="AB617">
        <v>6</v>
      </c>
      <c r="AC617">
        <v>5</v>
      </c>
      <c r="AD617">
        <v>6</v>
      </c>
    </row>
    <row r="618" spans="1:31" hidden="1" x14ac:dyDescent="0.25">
      <c r="A618" s="18" t="s">
        <v>126</v>
      </c>
      <c r="B618" s="26" t="s">
        <v>158</v>
      </c>
      <c r="C618" s="26" t="s">
        <v>2275</v>
      </c>
      <c r="D618">
        <v>57.08</v>
      </c>
      <c r="E618">
        <v>3</v>
      </c>
      <c r="F618" t="s">
        <v>524</v>
      </c>
      <c r="G618" s="28">
        <v>1</v>
      </c>
      <c r="H618" s="18" t="s">
        <v>524</v>
      </c>
      <c r="I618">
        <v>3</v>
      </c>
      <c r="J618" s="35" t="str">
        <f>VLOOKUP(AB618, method!$A$1:$B$15, 2, 0)</f>
        <v>放頭</v>
      </c>
      <c r="K618">
        <v>4.0999999999999996</v>
      </c>
      <c r="L618">
        <v>1000</v>
      </c>
      <c r="M618">
        <v>128</v>
      </c>
      <c r="N618">
        <v>0</v>
      </c>
      <c r="O618">
        <v>17</v>
      </c>
      <c r="P618">
        <v>9</v>
      </c>
      <c r="Q618">
        <v>25</v>
      </c>
      <c r="R618" s="31" t="s">
        <v>455</v>
      </c>
      <c r="S618">
        <v>1097</v>
      </c>
      <c r="T618">
        <v>5</v>
      </c>
      <c r="U618" s="32" t="s">
        <v>435</v>
      </c>
      <c r="V618">
        <v>29</v>
      </c>
      <c r="Y618" s="12" t="s">
        <v>431</v>
      </c>
      <c r="Z618">
        <v>38</v>
      </c>
      <c r="AA618" s="21" t="s">
        <v>106</v>
      </c>
      <c r="AB618">
        <v>1</v>
      </c>
      <c r="AC618">
        <v>1</v>
      </c>
      <c r="AD618">
        <v>1</v>
      </c>
    </row>
    <row r="619" spans="1:31" hidden="1" x14ac:dyDescent="0.25">
      <c r="A619" s="18" t="s">
        <v>126</v>
      </c>
      <c r="B619" s="26" t="s">
        <v>158</v>
      </c>
      <c r="C619" s="26" t="s">
        <v>2275</v>
      </c>
      <c r="D619">
        <v>9.5500000000000007</v>
      </c>
      <c r="E619">
        <v>3</v>
      </c>
      <c r="F619" t="s">
        <v>524</v>
      </c>
      <c r="G619" s="34">
        <v>5</v>
      </c>
      <c r="H619" s="18" t="s">
        <v>116</v>
      </c>
      <c r="I619">
        <v>12</v>
      </c>
      <c r="J619" s="35" t="str">
        <f>VLOOKUP(AB619, method!$A$1:$B$15, 2, 0)</f>
        <v>放頭</v>
      </c>
      <c r="K619">
        <v>14</v>
      </c>
      <c r="L619" s="43">
        <v>1200</v>
      </c>
      <c r="M619">
        <v>115</v>
      </c>
      <c r="N619">
        <v>1</v>
      </c>
      <c r="O619">
        <v>26</v>
      </c>
      <c r="P619">
        <v>3</v>
      </c>
      <c r="Q619">
        <v>25</v>
      </c>
      <c r="R619" t="s">
        <v>467</v>
      </c>
      <c r="S619">
        <v>1107</v>
      </c>
      <c r="T619">
        <v>4</v>
      </c>
      <c r="U619" s="32" t="s">
        <v>435</v>
      </c>
      <c r="V619">
        <v>538</v>
      </c>
      <c r="Y619" s="12">
        <v>1</v>
      </c>
      <c r="Z619">
        <v>40</v>
      </c>
      <c r="AA619" s="21" t="s">
        <v>106</v>
      </c>
      <c r="AB619">
        <v>3</v>
      </c>
      <c r="AC619">
        <v>3</v>
      </c>
      <c r="AD619">
        <v>5</v>
      </c>
    </row>
    <row r="620" spans="1:31" x14ac:dyDescent="0.25">
      <c r="A620" s="18" t="s">
        <v>126</v>
      </c>
      <c r="B620" s="26" t="s">
        <v>158</v>
      </c>
      <c r="C620" s="26" t="s">
        <v>2275</v>
      </c>
      <c r="D620">
        <v>10.3</v>
      </c>
      <c r="E620">
        <v>3</v>
      </c>
      <c r="F620" t="s">
        <v>524</v>
      </c>
      <c r="G620" s="34">
        <v>4</v>
      </c>
      <c r="H620" s="19" t="s">
        <v>101</v>
      </c>
      <c r="I620">
        <v>3</v>
      </c>
      <c r="J620" s="35" t="str">
        <f>VLOOKUP(AB620, method!$A$1:$B$15, 2, 0)</f>
        <v>放頭</v>
      </c>
      <c r="K620">
        <v>4</v>
      </c>
      <c r="L620" s="43">
        <v>1200</v>
      </c>
      <c r="M620">
        <v>119</v>
      </c>
      <c r="N620">
        <v>1</v>
      </c>
      <c r="O620">
        <v>5</v>
      </c>
      <c r="P620">
        <v>3</v>
      </c>
      <c r="Q620">
        <v>25</v>
      </c>
      <c r="R620" s="42" t="s">
        <v>445</v>
      </c>
      <c r="S620">
        <v>1090</v>
      </c>
      <c r="T620">
        <v>4</v>
      </c>
      <c r="U620" s="32" t="s">
        <v>435</v>
      </c>
      <c r="V620">
        <v>480</v>
      </c>
      <c r="Y620" s="12">
        <v>2</v>
      </c>
      <c r="Z620">
        <v>41</v>
      </c>
      <c r="AA620" s="21" t="s">
        <v>106</v>
      </c>
      <c r="AB620">
        <v>2</v>
      </c>
      <c r="AC620">
        <v>2</v>
      </c>
      <c r="AD620">
        <v>4</v>
      </c>
    </row>
    <row r="621" spans="1:31" hidden="1" x14ac:dyDescent="0.25">
      <c r="A621" s="18" t="s">
        <v>126</v>
      </c>
      <c r="B621" s="26" t="s">
        <v>158</v>
      </c>
      <c r="C621" s="26" t="s">
        <v>2275</v>
      </c>
      <c r="D621">
        <v>11.35</v>
      </c>
      <c r="E621">
        <v>3</v>
      </c>
      <c r="F621" t="s">
        <v>524</v>
      </c>
      <c r="G621">
        <v>6</v>
      </c>
      <c r="H621" s="16" t="s">
        <v>316</v>
      </c>
      <c r="I621">
        <v>10</v>
      </c>
      <c r="J621" s="37" t="str">
        <f>VLOOKUP(AB621, method!$A$1:$B$15, 2, 0)</f>
        <v>中前</v>
      </c>
      <c r="K621">
        <v>24</v>
      </c>
      <c r="L621" s="43">
        <v>1200</v>
      </c>
      <c r="M621">
        <v>119</v>
      </c>
      <c r="N621">
        <v>1</v>
      </c>
      <c r="O621">
        <v>12</v>
      </c>
      <c r="P621">
        <v>2</v>
      </c>
      <c r="Q621">
        <v>25</v>
      </c>
      <c r="R621" t="s">
        <v>467</v>
      </c>
      <c r="S621">
        <v>1087</v>
      </c>
      <c r="T621">
        <v>4</v>
      </c>
      <c r="U621" s="33" t="s">
        <v>483</v>
      </c>
      <c r="V621">
        <v>422</v>
      </c>
      <c r="Y621" t="s">
        <v>488</v>
      </c>
      <c r="Z621">
        <v>43</v>
      </c>
      <c r="AA621" s="21" t="s">
        <v>106</v>
      </c>
      <c r="AB621">
        <v>7</v>
      </c>
      <c r="AC621">
        <v>6</v>
      </c>
      <c r="AD621">
        <v>6</v>
      </c>
    </row>
    <row r="622" spans="1:31" hidden="1" x14ac:dyDescent="0.25">
      <c r="A622" s="18" t="s">
        <v>126</v>
      </c>
      <c r="B622" s="26" t="s">
        <v>158</v>
      </c>
      <c r="C622" s="26" t="s">
        <v>2275</v>
      </c>
      <c r="D622">
        <v>58.02</v>
      </c>
      <c r="E622">
        <v>3</v>
      </c>
      <c r="F622" t="s">
        <v>524</v>
      </c>
      <c r="G622">
        <v>8</v>
      </c>
      <c r="H622" s="17" t="s">
        <v>84</v>
      </c>
      <c r="I622">
        <v>5</v>
      </c>
      <c r="J622" s="37" t="str">
        <f>VLOOKUP(AB622, method!$A$1:$B$15, 2, 0)</f>
        <v>中前</v>
      </c>
      <c r="K622">
        <v>72</v>
      </c>
      <c r="L622">
        <v>1000</v>
      </c>
      <c r="M622">
        <v>120</v>
      </c>
      <c r="N622">
        <v>0</v>
      </c>
      <c r="O622">
        <v>26</v>
      </c>
      <c r="P622">
        <v>1</v>
      </c>
      <c r="Q622">
        <v>25</v>
      </c>
      <c r="R622" t="s">
        <v>539</v>
      </c>
      <c r="S622">
        <v>1098</v>
      </c>
      <c r="T622">
        <v>4</v>
      </c>
      <c r="U622" s="32" t="s">
        <v>435</v>
      </c>
      <c r="V622">
        <v>379</v>
      </c>
      <c r="Y622" t="s">
        <v>699</v>
      </c>
      <c r="Z622">
        <v>45</v>
      </c>
      <c r="AA622" s="21" t="s">
        <v>106</v>
      </c>
      <c r="AB622">
        <v>5</v>
      </c>
      <c r="AC622">
        <v>5</v>
      </c>
      <c r="AD622">
        <v>8</v>
      </c>
    </row>
    <row r="623" spans="1:31" x14ac:dyDescent="0.25">
      <c r="A623" s="18" t="s">
        <v>126</v>
      </c>
      <c r="B623" s="26" t="s">
        <v>158</v>
      </c>
      <c r="C623" s="26" t="s">
        <v>2275</v>
      </c>
      <c r="D623">
        <v>10.39</v>
      </c>
      <c r="E623">
        <v>3</v>
      </c>
      <c r="F623" t="s">
        <v>524</v>
      </c>
      <c r="G623" s="28">
        <v>3</v>
      </c>
      <c r="H623" s="19" t="s">
        <v>101</v>
      </c>
      <c r="I623">
        <v>7</v>
      </c>
      <c r="J623" s="35" t="str">
        <f>VLOOKUP(AB623, method!$A$1:$B$15, 2, 0)</f>
        <v>放頭</v>
      </c>
      <c r="K623">
        <v>11</v>
      </c>
      <c r="L623" s="43">
        <v>1200</v>
      </c>
      <c r="M623">
        <v>122</v>
      </c>
      <c r="N623">
        <v>1</v>
      </c>
      <c r="O623">
        <v>15</v>
      </c>
      <c r="P623">
        <v>1</v>
      </c>
      <c r="Q623">
        <v>25</v>
      </c>
      <c r="R623" s="31" t="s">
        <v>455</v>
      </c>
      <c r="S623">
        <v>1116</v>
      </c>
      <c r="T623">
        <v>4</v>
      </c>
      <c r="U623" s="32" t="s">
        <v>435</v>
      </c>
      <c r="V623">
        <v>352</v>
      </c>
      <c r="Y623" s="12" t="s">
        <v>464</v>
      </c>
      <c r="Z623">
        <v>45</v>
      </c>
      <c r="AA623" s="21" t="s">
        <v>106</v>
      </c>
      <c r="AB623">
        <v>1</v>
      </c>
      <c r="AC623">
        <v>1</v>
      </c>
      <c r="AD623">
        <v>3</v>
      </c>
    </row>
    <row r="624" spans="1:31" hidden="1" x14ac:dyDescent="0.25">
      <c r="A624" s="18" t="s">
        <v>126</v>
      </c>
      <c r="B624" s="26" t="s">
        <v>158</v>
      </c>
      <c r="C624" s="26" t="s">
        <v>2275</v>
      </c>
      <c r="D624">
        <v>57.54</v>
      </c>
      <c r="E624">
        <v>3</v>
      </c>
      <c r="F624" t="s">
        <v>524</v>
      </c>
      <c r="G624" s="34">
        <v>5</v>
      </c>
      <c r="H624" s="17" t="s">
        <v>393</v>
      </c>
      <c r="I624">
        <v>7</v>
      </c>
      <c r="J624" s="37" t="str">
        <f>VLOOKUP(AB624, method!$A$1:$B$15, 2, 0)</f>
        <v>中前</v>
      </c>
      <c r="K624">
        <v>32</v>
      </c>
      <c r="L624">
        <v>1000</v>
      </c>
      <c r="M624">
        <v>123</v>
      </c>
      <c r="N624">
        <v>0</v>
      </c>
      <c r="O624">
        <v>4</v>
      </c>
      <c r="P624">
        <v>12</v>
      </c>
      <c r="Q624">
        <v>24</v>
      </c>
      <c r="R624" s="31" t="s">
        <v>450</v>
      </c>
      <c r="S624">
        <v>1103</v>
      </c>
      <c r="T624">
        <v>4</v>
      </c>
      <c r="U624" s="32" t="s">
        <v>435</v>
      </c>
      <c r="V624">
        <v>234</v>
      </c>
      <c r="Y624" s="12" t="s">
        <v>521</v>
      </c>
      <c r="Z624">
        <v>46</v>
      </c>
      <c r="AA624" s="21" t="s">
        <v>106</v>
      </c>
      <c r="AB624">
        <v>7</v>
      </c>
      <c r="AC624">
        <v>7</v>
      </c>
      <c r="AD624">
        <v>5</v>
      </c>
    </row>
    <row r="625" spans="1:31" hidden="1" x14ac:dyDescent="0.25">
      <c r="A625" s="18" t="s">
        <v>126</v>
      </c>
      <c r="B625" s="26" t="s">
        <v>158</v>
      </c>
      <c r="C625" s="26" t="s">
        <v>2275</v>
      </c>
      <c r="D625">
        <v>57.75</v>
      </c>
      <c r="E625">
        <v>3</v>
      </c>
      <c r="F625" t="s">
        <v>524</v>
      </c>
      <c r="G625">
        <v>10</v>
      </c>
      <c r="H625" s="24" t="s">
        <v>38</v>
      </c>
      <c r="I625">
        <v>2</v>
      </c>
      <c r="J625" s="37" t="str">
        <f>VLOOKUP(AB625, method!$A$1:$B$15, 2, 0)</f>
        <v>中前</v>
      </c>
      <c r="K625">
        <v>8.9</v>
      </c>
      <c r="L625">
        <v>1000</v>
      </c>
      <c r="M625">
        <v>124</v>
      </c>
      <c r="N625">
        <v>0</v>
      </c>
      <c r="O625">
        <v>13</v>
      </c>
      <c r="P625">
        <v>11</v>
      </c>
      <c r="Q625">
        <v>24</v>
      </c>
      <c r="R625" s="31" t="s">
        <v>455</v>
      </c>
      <c r="S625">
        <v>1099</v>
      </c>
      <c r="T625">
        <v>4</v>
      </c>
      <c r="U625" s="32" t="s">
        <v>435</v>
      </c>
      <c r="V625">
        <v>179</v>
      </c>
      <c r="Y625" t="s">
        <v>600</v>
      </c>
      <c r="Z625">
        <v>48</v>
      </c>
      <c r="AA625" s="21" t="s">
        <v>106</v>
      </c>
      <c r="AB625">
        <v>7</v>
      </c>
      <c r="AC625">
        <v>7</v>
      </c>
      <c r="AD625">
        <v>10</v>
      </c>
    </row>
    <row r="626" spans="1:31" hidden="1" x14ac:dyDescent="0.25">
      <c r="A626" s="18" t="s">
        <v>126</v>
      </c>
      <c r="B626" s="26" t="s">
        <v>158</v>
      </c>
      <c r="C626" s="26" t="s">
        <v>2275</v>
      </c>
      <c r="D626">
        <v>57.44</v>
      </c>
      <c r="E626">
        <v>3</v>
      </c>
      <c r="F626" t="s">
        <v>524</v>
      </c>
      <c r="G626" s="28">
        <v>3</v>
      </c>
      <c r="H626" s="19" t="s">
        <v>101</v>
      </c>
      <c r="I626">
        <v>1</v>
      </c>
      <c r="J626" s="37" t="str">
        <f>VLOOKUP(AB626, method!$A$1:$B$15, 2, 0)</f>
        <v>中前</v>
      </c>
      <c r="K626">
        <v>6.7</v>
      </c>
      <c r="L626">
        <v>1000</v>
      </c>
      <c r="M626">
        <v>124</v>
      </c>
      <c r="N626">
        <v>0</v>
      </c>
      <c r="O626">
        <v>16</v>
      </c>
      <c r="P626">
        <v>10</v>
      </c>
      <c r="Q626">
        <v>24</v>
      </c>
      <c r="R626" s="31" t="s">
        <v>455</v>
      </c>
      <c r="S626">
        <v>1087</v>
      </c>
      <c r="T626">
        <v>4</v>
      </c>
      <c r="U626" s="32" t="s">
        <v>435</v>
      </c>
      <c r="V626">
        <v>104</v>
      </c>
      <c r="Y626" s="12" t="s">
        <v>456</v>
      </c>
      <c r="Z626">
        <v>48</v>
      </c>
      <c r="AA626" s="21" t="s">
        <v>106</v>
      </c>
      <c r="AB626">
        <v>6</v>
      </c>
      <c r="AC626">
        <v>5</v>
      </c>
      <c r="AD626">
        <v>3</v>
      </c>
    </row>
    <row r="627" spans="1:31" hidden="1" x14ac:dyDescent="0.25">
      <c r="A627" s="18" t="s">
        <v>126</v>
      </c>
      <c r="B627" s="26" t="s">
        <v>158</v>
      </c>
      <c r="C627" s="26" t="s">
        <v>2275</v>
      </c>
      <c r="D627">
        <v>11.73</v>
      </c>
      <c r="E627">
        <v>3</v>
      </c>
      <c r="F627" t="s">
        <v>524</v>
      </c>
      <c r="G627">
        <v>10</v>
      </c>
      <c r="H627" s="24" t="s">
        <v>38</v>
      </c>
      <c r="I627">
        <v>6</v>
      </c>
      <c r="J627" s="36" t="str">
        <f>VLOOKUP(AB627, method!$A$1:$B$15, 2, 0)</f>
        <v>中後</v>
      </c>
      <c r="K627">
        <v>39</v>
      </c>
      <c r="L627" s="43">
        <v>1200</v>
      </c>
      <c r="M627">
        <v>128</v>
      </c>
      <c r="N627">
        <v>1</v>
      </c>
      <c r="O627">
        <v>17</v>
      </c>
      <c r="P627">
        <v>4</v>
      </c>
      <c r="Q627">
        <v>24</v>
      </c>
      <c r="R627" s="31" t="s">
        <v>461</v>
      </c>
      <c r="S627">
        <v>1068</v>
      </c>
      <c r="T627">
        <v>4</v>
      </c>
      <c r="U627" s="32" t="s">
        <v>435</v>
      </c>
      <c r="V627">
        <v>594</v>
      </c>
      <c r="Y627" t="s">
        <v>696</v>
      </c>
      <c r="Z627">
        <v>52</v>
      </c>
      <c r="AA627" s="21" t="s">
        <v>106</v>
      </c>
      <c r="AB627">
        <v>8</v>
      </c>
      <c r="AC627">
        <v>8</v>
      </c>
      <c r="AD627">
        <v>10</v>
      </c>
    </row>
    <row r="628" spans="1:31" hidden="1" x14ac:dyDescent="0.25">
      <c r="A628" s="18" t="s">
        <v>126</v>
      </c>
      <c r="B628" s="26" t="s">
        <v>158</v>
      </c>
      <c r="C628" s="26" t="s">
        <v>2275</v>
      </c>
      <c r="D628">
        <v>10.220000000000001</v>
      </c>
      <c r="E628">
        <v>3</v>
      </c>
      <c r="F628" t="s">
        <v>524</v>
      </c>
      <c r="G628">
        <v>12</v>
      </c>
      <c r="H628" s="22" t="s">
        <v>399</v>
      </c>
      <c r="I628">
        <v>13</v>
      </c>
      <c r="J628" s="36" t="str">
        <f>VLOOKUP(AB628, method!$A$1:$B$15, 2, 0)</f>
        <v>中後</v>
      </c>
      <c r="K628">
        <v>102</v>
      </c>
      <c r="L628" s="43">
        <v>1200</v>
      </c>
      <c r="M628">
        <v>127</v>
      </c>
      <c r="N628">
        <v>1</v>
      </c>
      <c r="O628">
        <v>24</v>
      </c>
      <c r="P628">
        <v>3</v>
      </c>
      <c r="Q628">
        <v>24</v>
      </c>
      <c r="R628" t="s">
        <v>434</v>
      </c>
      <c r="S628">
        <v>1083</v>
      </c>
      <c r="T628">
        <v>4</v>
      </c>
      <c r="U628" s="32" t="s">
        <v>435</v>
      </c>
      <c r="V628">
        <v>524</v>
      </c>
      <c r="Y628" t="s">
        <v>624</v>
      </c>
      <c r="Z628">
        <v>52</v>
      </c>
      <c r="AA628" s="21" t="s">
        <v>106</v>
      </c>
      <c r="AB628">
        <v>9</v>
      </c>
      <c r="AC628">
        <v>8</v>
      </c>
      <c r="AD628">
        <v>12</v>
      </c>
    </row>
    <row r="629" spans="1:31" x14ac:dyDescent="0.25">
      <c r="A629" s="18" t="s">
        <v>126</v>
      </c>
      <c r="B629" s="27" t="s">
        <v>162</v>
      </c>
      <c r="C629" s="27" t="s">
        <v>2276</v>
      </c>
      <c r="D629">
        <v>10.71</v>
      </c>
      <c r="E629">
        <v>2</v>
      </c>
      <c r="F629" t="s">
        <v>63</v>
      </c>
      <c r="G629">
        <v>11</v>
      </c>
      <c r="H629" s="19" t="s">
        <v>63</v>
      </c>
      <c r="I629">
        <v>11</v>
      </c>
      <c r="J629" s="37" t="str">
        <f>VLOOKUP(AB629, method!$A$1:$B$15, 2, 0)</f>
        <v>中前</v>
      </c>
      <c r="K629">
        <v>8.6</v>
      </c>
      <c r="L629" s="43">
        <v>1200</v>
      </c>
      <c r="M629">
        <v>121</v>
      </c>
      <c r="N629">
        <v>1</v>
      </c>
      <c r="O629">
        <v>17</v>
      </c>
      <c r="P629">
        <v>9</v>
      </c>
      <c r="Q629">
        <v>25</v>
      </c>
      <c r="R629" s="31" t="s">
        <v>455</v>
      </c>
      <c r="S629">
        <v>1018</v>
      </c>
      <c r="T629">
        <v>4</v>
      </c>
      <c r="U629" s="32" t="s">
        <v>446</v>
      </c>
      <c r="V629">
        <v>34</v>
      </c>
      <c r="Y629" t="s">
        <v>436</v>
      </c>
      <c r="Z629">
        <v>44</v>
      </c>
      <c r="AA629" s="17" t="s">
        <v>85</v>
      </c>
      <c r="AB629">
        <v>6</v>
      </c>
      <c r="AC629">
        <v>7</v>
      </c>
      <c r="AD629">
        <v>11</v>
      </c>
    </row>
    <row r="630" spans="1:31" x14ac:dyDescent="0.25">
      <c r="A630" s="18" t="s">
        <v>126</v>
      </c>
      <c r="B630" s="27" t="s">
        <v>162</v>
      </c>
      <c r="C630" s="27" t="s">
        <v>2276</v>
      </c>
      <c r="D630">
        <v>10.07</v>
      </c>
      <c r="E630">
        <v>2</v>
      </c>
      <c r="F630" t="s">
        <v>63</v>
      </c>
      <c r="G630" s="28">
        <v>3</v>
      </c>
      <c r="H630" s="20" t="s">
        <v>19</v>
      </c>
      <c r="I630">
        <v>7</v>
      </c>
      <c r="J630" s="35" t="str">
        <f>VLOOKUP(AB630, method!$A$1:$B$15, 2, 0)</f>
        <v>放頭</v>
      </c>
      <c r="K630">
        <v>4.0999999999999996</v>
      </c>
      <c r="L630" s="43">
        <v>1200</v>
      </c>
      <c r="M630">
        <v>122</v>
      </c>
      <c r="N630">
        <v>1</v>
      </c>
      <c r="O630">
        <v>9</v>
      </c>
      <c r="P630">
        <v>7</v>
      </c>
      <c r="Q630">
        <v>25</v>
      </c>
      <c r="R630" s="31" t="s">
        <v>450</v>
      </c>
      <c r="S630">
        <v>1026</v>
      </c>
      <c r="T630">
        <v>4</v>
      </c>
      <c r="U630" s="32" t="s">
        <v>446</v>
      </c>
      <c r="V630">
        <v>821</v>
      </c>
      <c r="Y630">
        <v>4</v>
      </c>
      <c r="Z630">
        <v>47</v>
      </c>
      <c r="AA630" s="17" t="s">
        <v>85</v>
      </c>
      <c r="AB630">
        <v>1</v>
      </c>
      <c r="AC630">
        <v>1</v>
      </c>
      <c r="AD630">
        <v>3</v>
      </c>
    </row>
    <row r="631" spans="1:31" hidden="1" x14ac:dyDescent="0.25">
      <c r="A631" s="18" t="s">
        <v>126</v>
      </c>
      <c r="B631" s="27" t="s">
        <v>162</v>
      </c>
      <c r="C631" s="27" t="s">
        <v>2276</v>
      </c>
      <c r="D631">
        <v>39.89</v>
      </c>
      <c r="E631">
        <v>2</v>
      </c>
      <c r="F631" t="s">
        <v>63</v>
      </c>
      <c r="G631">
        <v>7</v>
      </c>
      <c r="H631" s="26" t="s">
        <v>693</v>
      </c>
      <c r="I631">
        <v>11</v>
      </c>
      <c r="J631" s="35" t="str">
        <f>VLOOKUP(AB631, method!$A$1:$B$15, 2, 0)</f>
        <v>放頭</v>
      </c>
      <c r="K631">
        <v>28</v>
      </c>
      <c r="L631">
        <v>1650</v>
      </c>
      <c r="M631">
        <v>124</v>
      </c>
      <c r="N631">
        <v>1</v>
      </c>
      <c r="O631">
        <v>25</v>
      </c>
      <c r="P631">
        <v>6</v>
      </c>
      <c r="Q631">
        <v>25</v>
      </c>
      <c r="R631" s="31" t="s">
        <v>461</v>
      </c>
      <c r="S631">
        <v>1026</v>
      </c>
      <c r="T631">
        <v>4</v>
      </c>
      <c r="U631" s="32" t="s">
        <v>446</v>
      </c>
      <c r="V631">
        <v>781</v>
      </c>
      <c r="Y631" t="s">
        <v>600</v>
      </c>
      <c r="Z631">
        <v>49</v>
      </c>
      <c r="AA631" s="17" t="s">
        <v>85</v>
      </c>
      <c r="AB631">
        <v>1</v>
      </c>
      <c r="AC631">
        <v>1</v>
      </c>
      <c r="AD631">
        <v>1</v>
      </c>
      <c r="AE631">
        <v>7</v>
      </c>
    </row>
    <row r="632" spans="1:31" hidden="1" x14ac:dyDescent="0.25">
      <c r="A632" s="18" t="s">
        <v>126</v>
      </c>
      <c r="B632" s="27" t="s">
        <v>162</v>
      </c>
      <c r="C632" s="27" t="s">
        <v>2276</v>
      </c>
      <c r="D632">
        <v>42.28</v>
      </c>
      <c r="E632">
        <v>2</v>
      </c>
      <c r="F632" t="s">
        <v>63</v>
      </c>
      <c r="G632">
        <v>7</v>
      </c>
      <c r="H632" s="17" t="s">
        <v>84</v>
      </c>
      <c r="I632">
        <v>1</v>
      </c>
      <c r="J632" s="35" t="str">
        <f>VLOOKUP(AB632, method!$A$1:$B$15, 2, 0)</f>
        <v>放頭</v>
      </c>
      <c r="K632">
        <v>12</v>
      </c>
      <c r="L632">
        <v>1650</v>
      </c>
      <c r="M632">
        <v>129</v>
      </c>
      <c r="N632">
        <v>1</v>
      </c>
      <c r="O632">
        <v>4</v>
      </c>
      <c r="P632">
        <v>6</v>
      </c>
      <c r="Q632">
        <v>25</v>
      </c>
      <c r="R632" s="31" t="s">
        <v>450</v>
      </c>
      <c r="S632">
        <v>1026</v>
      </c>
      <c r="T632">
        <v>4</v>
      </c>
      <c r="U632" s="33" t="s">
        <v>499</v>
      </c>
      <c r="V632">
        <v>731</v>
      </c>
      <c r="Y632">
        <v>5</v>
      </c>
      <c r="Z632">
        <v>51</v>
      </c>
      <c r="AA632" s="17" t="s">
        <v>85</v>
      </c>
      <c r="AB632">
        <v>3</v>
      </c>
      <c r="AC632">
        <v>3</v>
      </c>
      <c r="AD632">
        <v>3</v>
      </c>
      <c r="AE632">
        <v>7</v>
      </c>
    </row>
    <row r="633" spans="1:31" x14ac:dyDescent="0.25">
      <c r="A633" s="18" t="s">
        <v>126</v>
      </c>
      <c r="B633" s="27" t="s">
        <v>162</v>
      </c>
      <c r="C633" s="27" t="s">
        <v>2276</v>
      </c>
      <c r="D633">
        <v>10.35</v>
      </c>
      <c r="E633">
        <v>2</v>
      </c>
      <c r="F633" t="s">
        <v>63</v>
      </c>
      <c r="G633">
        <v>8</v>
      </c>
      <c r="H633" s="16" t="s">
        <v>13</v>
      </c>
      <c r="I633">
        <v>1</v>
      </c>
      <c r="J633" s="37" t="str">
        <f>VLOOKUP(AB633, method!$A$1:$B$15, 2, 0)</f>
        <v>中前</v>
      </c>
      <c r="K633">
        <v>5</v>
      </c>
      <c r="L633" s="43">
        <v>1200</v>
      </c>
      <c r="M633">
        <v>130</v>
      </c>
      <c r="N633">
        <v>1</v>
      </c>
      <c r="O633">
        <v>21</v>
      </c>
      <c r="P633">
        <v>5</v>
      </c>
      <c r="Q633">
        <v>25</v>
      </c>
      <c r="R633" s="31" t="s">
        <v>461</v>
      </c>
      <c r="S633">
        <v>1025</v>
      </c>
      <c r="T633">
        <v>4</v>
      </c>
      <c r="U633" s="32" t="s">
        <v>446</v>
      </c>
      <c r="V633">
        <v>693</v>
      </c>
      <c r="Y633" t="s">
        <v>519</v>
      </c>
      <c r="Z633">
        <v>53</v>
      </c>
      <c r="AA633" s="17" t="s">
        <v>85</v>
      </c>
      <c r="AB633">
        <v>4</v>
      </c>
      <c r="AC633">
        <v>4</v>
      </c>
      <c r="AD633">
        <v>8</v>
      </c>
    </row>
    <row r="634" spans="1:31" x14ac:dyDescent="0.25">
      <c r="A634" s="18" t="s">
        <v>126</v>
      </c>
      <c r="B634" s="27" t="s">
        <v>162</v>
      </c>
      <c r="C634" s="27" t="s">
        <v>2276</v>
      </c>
      <c r="D634">
        <v>9.92</v>
      </c>
      <c r="E634">
        <v>2</v>
      </c>
      <c r="F634" t="s">
        <v>63</v>
      </c>
      <c r="G634" s="28">
        <v>3</v>
      </c>
      <c r="H634" s="16" t="s">
        <v>13</v>
      </c>
      <c r="I634">
        <v>9</v>
      </c>
      <c r="J634" s="35" t="str">
        <f>VLOOKUP(AB634, method!$A$1:$B$15, 2, 0)</f>
        <v>放頭</v>
      </c>
      <c r="K634">
        <v>2.7</v>
      </c>
      <c r="L634" s="43">
        <v>1200</v>
      </c>
      <c r="M634">
        <v>128</v>
      </c>
      <c r="N634">
        <v>1</v>
      </c>
      <c r="O634">
        <v>30</v>
      </c>
      <c r="P634">
        <v>4</v>
      </c>
      <c r="Q634">
        <v>25</v>
      </c>
      <c r="R634" s="30" t="s">
        <v>445</v>
      </c>
      <c r="S634">
        <v>1024</v>
      </c>
      <c r="T634">
        <v>4</v>
      </c>
      <c r="U634" s="32" t="s">
        <v>446</v>
      </c>
      <c r="V634">
        <v>633</v>
      </c>
      <c r="Y634">
        <v>3</v>
      </c>
      <c r="Z634">
        <v>53</v>
      </c>
      <c r="AA634" s="17" t="s">
        <v>85</v>
      </c>
      <c r="AB634">
        <v>3</v>
      </c>
      <c r="AC634">
        <v>2</v>
      </c>
      <c r="AD634">
        <v>3</v>
      </c>
    </row>
    <row r="635" spans="1:31" x14ac:dyDescent="0.25">
      <c r="A635" s="18" t="s">
        <v>126</v>
      </c>
      <c r="B635" s="27" t="s">
        <v>162</v>
      </c>
      <c r="C635" s="27" t="s">
        <v>2276</v>
      </c>
      <c r="D635">
        <v>9.75</v>
      </c>
      <c r="E635">
        <v>2</v>
      </c>
      <c r="F635" t="s">
        <v>63</v>
      </c>
      <c r="G635" s="28">
        <v>2</v>
      </c>
      <c r="H635" s="16" t="s">
        <v>13</v>
      </c>
      <c r="I635">
        <v>6</v>
      </c>
      <c r="J635" s="35" t="str">
        <f>VLOOKUP(AB635, method!$A$1:$B$15, 2, 0)</f>
        <v>放頭</v>
      </c>
      <c r="K635">
        <v>2.2999999999999998</v>
      </c>
      <c r="L635" s="43">
        <v>1200</v>
      </c>
      <c r="M635">
        <v>128</v>
      </c>
      <c r="N635">
        <v>1</v>
      </c>
      <c r="O635">
        <v>2</v>
      </c>
      <c r="P635">
        <v>4</v>
      </c>
      <c r="Q635">
        <v>25</v>
      </c>
      <c r="R635" s="30" t="s">
        <v>445</v>
      </c>
      <c r="S635">
        <v>1027</v>
      </c>
      <c r="T635">
        <v>4</v>
      </c>
      <c r="U635" s="32" t="s">
        <v>446</v>
      </c>
      <c r="V635">
        <v>556</v>
      </c>
      <c r="Y635" s="12" t="s">
        <v>431</v>
      </c>
      <c r="Z635">
        <v>51</v>
      </c>
      <c r="AA635" s="17" t="s">
        <v>85</v>
      </c>
      <c r="AB635">
        <v>1</v>
      </c>
      <c r="AC635">
        <v>1</v>
      </c>
      <c r="AD635">
        <v>2</v>
      </c>
    </row>
    <row r="636" spans="1:31" x14ac:dyDescent="0.25">
      <c r="A636" s="18" t="s">
        <v>126</v>
      </c>
      <c r="B636" s="27" t="s">
        <v>162</v>
      </c>
      <c r="C636" s="27" t="s">
        <v>2276</v>
      </c>
      <c r="D636">
        <v>9.52</v>
      </c>
      <c r="E636">
        <v>2</v>
      </c>
      <c r="F636" t="s">
        <v>63</v>
      </c>
      <c r="G636" s="28">
        <v>2</v>
      </c>
      <c r="H636" s="19" t="s">
        <v>101</v>
      </c>
      <c r="I636">
        <v>12</v>
      </c>
      <c r="J636" s="35" t="str">
        <f>VLOOKUP(AB636, method!$A$1:$B$15, 2, 0)</f>
        <v>放頭</v>
      </c>
      <c r="K636">
        <v>17</v>
      </c>
      <c r="L636" s="43">
        <v>1200</v>
      </c>
      <c r="M636">
        <v>126</v>
      </c>
      <c r="N636">
        <v>1</v>
      </c>
      <c r="O636">
        <v>12</v>
      </c>
      <c r="P636">
        <v>3</v>
      </c>
      <c r="Q636">
        <v>25</v>
      </c>
      <c r="R636" s="31" t="s">
        <v>450</v>
      </c>
      <c r="S636">
        <v>1029</v>
      </c>
      <c r="T636">
        <v>4</v>
      </c>
      <c r="U636" s="32" t="s">
        <v>446</v>
      </c>
      <c r="V636">
        <v>499</v>
      </c>
      <c r="Y636" s="12" t="s">
        <v>431</v>
      </c>
      <c r="Z636">
        <v>50</v>
      </c>
      <c r="AA636" s="17" t="s">
        <v>85</v>
      </c>
      <c r="AB636">
        <v>3</v>
      </c>
      <c r="AC636">
        <v>2</v>
      </c>
      <c r="AD636">
        <v>2</v>
      </c>
    </row>
    <row r="637" spans="1:31" x14ac:dyDescent="0.25">
      <c r="A637" s="18" t="s">
        <v>126</v>
      </c>
      <c r="B637" s="27" t="s">
        <v>162</v>
      </c>
      <c r="C637" s="27" t="s">
        <v>2276</v>
      </c>
      <c r="D637">
        <v>10.59</v>
      </c>
      <c r="E637">
        <v>2</v>
      </c>
      <c r="F637" t="s">
        <v>63</v>
      </c>
      <c r="G637">
        <v>8</v>
      </c>
      <c r="H637" s="26" t="s">
        <v>389</v>
      </c>
      <c r="I637">
        <v>4</v>
      </c>
      <c r="J637" s="35" t="str">
        <f>VLOOKUP(AB637, method!$A$1:$B$15, 2, 0)</f>
        <v>放頭</v>
      </c>
      <c r="K637">
        <v>10</v>
      </c>
      <c r="L637" s="43">
        <v>1200</v>
      </c>
      <c r="M637">
        <v>127</v>
      </c>
      <c r="N637">
        <v>1</v>
      </c>
      <c r="O637">
        <v>19</v>
      </c>
      <c r="P637">
        <v>2</v>
      </c>
      <c r="Q637">
        <v>25</v>
      </c>
      <c r="R637" s="31" t="s">
        <v>455</v>
      </c>
      <c r="S637">
        <v>1041</v>
      </c>
      <c r="T637">
        <v>4</v>
      </c>
      <c r="U637" s="32" t="s">
        <v>435</v>
      </c>
      <c r="V637">
        <v>440</v>
      </c>
      <c r="Y637" t="s">
        <v>699</v>
      </c>
      <c r="Z637">
        <v>52</v>
      </c>
      <c r="AA637" s="17" t="s">
        <v>85</v>
      </c>
      <c r="AB637">
        <v>3</v>
      </c>
      <c r="AC637">
        <v>5</v>
      </c>
      <c r="AD637">
        <v>8</v>
      </c>
    </row>
    <row r="638" spans="1:31" hidden="1" x14ac:dyDescent="0.25">
      <c r="A638" s="18" t="s">
        <v>126</v>
      </c>
      <c r="B638" s="27" t="s">
        <v>162</v>
      </c>
      <c r="C638" s="27" t="s">
        <v>2276</v>
      </c>
      <c r="D638">
        <v>10.18</v>
      </c>
      <c r="E638">
        <v>2</v>
      </c>
      <c r="F638" t="s">
        <v>63</v>
      </c>
      <c r="G638">
        <v>9</v>
      </c>
      <c r="H638" s="19" t="s">
        <v>63</v>
      </c>
      <c r="I638">
        <v>4</v>
      </c>
      <c r="J638" s="35" t="str">
        <f>VLOOKUP(AB638, method!$A$1:$B$15, 2, 0)</f>
        <v>放頭</v>
      </c>
      <c r="K638">
        <v>10</v>
      </c>
      <c r="L638" s="43">
        <v>1200</v>
      </c>
      <c r="M638">
        <v>130</v>
      </c>
      <c r="N638">
        <v>1</v>
      </c>
      <c r="O638">
        <v>12</v>
      </c>
      <c r="P638">
        <v>1</v>
      </c>
      <c r="Q638">
        <v>25</v>
      </c>
      <c r="R638" t="s">
        <v>467</v>
      </c>
      <c r="S638">
        <v>1048</v>
      </c>
      <c r="T638">
        <v>4</v>
      </c>
      <c r="U638" s="32" t="s">
        <v>435</v>
      </c>
      <c r="V638">
        <v>339</v>
      </c>
      <c r="Y638">
        <v>6</v>
      </c>
      <c r="Z638">
        <v>54</v>
      </c>
      <c r="AA638" s="17" t="s">
        <v>85</v>
      </c>
      <c r="AB638">
        <v>2</v>
      </c>
      <c r="AC638">
        <v>6</v>
      </c>
      <c r="AD638">
        <v>9</v>
      </c>
    </row>
    <row r="639" spans="1:31" hidden="1" x14ac:dyDescent="0.25">
      <c r="A639" s="18" t="s">
        <v>126</v>
      </c>
      <c r="B639" s="27" t="s">
        <v>162</v>
      </c>
      <c r="C639" s="27" t="s">
        <v>2276</v>
      </c>
      <c r="D639">
        <v>10.59</v>
      </c>
      <c r="E639">
        <v>2</v>
      </c>
      <c r="F639" t="s">
        <v>63</v>
      </c>
      <c r="G639">
        <v>9</v>
      </c>
      <c r="H639" s="17" t="s">
        <v>84</v>
      </c>
      <c r="I639">
        <v>9</v>
      </c>
      <c r="J639" s="36" t="str">
        <f>VLOOKUP(AB639, method!$A$1:$B$15, 2, 0)</f>
        <v>中後</v>
      </c>
      <c r="K639">
        <v>12</v>
      </c>
      <c r="L639" s="43">
        <v>1200</v>
      </c>
      <c r="M639">
        <v>132</v>
      </c>
      <c r="N639">
        <v>1</v>
      </c>
      <c r="O639">
        <v>29</v>
      </c>
      <c r="P639">
        <v>12</v>
      </c>
      <c r="Q639">
        <v>24</v>
      </c>
      <c r="R639" t="s">
        <v>467</v>
      </c>
      <c r="S639">
        <v>1047</v>
      </c>
      <c r="T639">
        <v>4</v>
      </c>
      <c r="U639" s="32" t="s">
        <v>435</v>
      </c>
      <c r="V639">
        <v>302</v>
      </c>
      <c r="Y639" t="s">
        <v>511</v>
      </c>
      <c r="Z639">
        <v>56</v>
      </c>
      <c r="AA639" s="17" t="s">
        <v>85</v>
      </c>
      <c r="AB639">
        <v>8</v>
      </c>
      <c r="AC639">
        <v>7</v>
      </c>
      <c r="AD639">
        <v>9</v>
      </c>
    </row>
    <row r="640" spans="1:31" hidden="1" x14ac:dyDescent="0.25">
      <c r="A640" s="18" t="s">
        <v>126</v>
      </c>
      <c r="B640" s="27" t="s">
        <v>162</v>
      </c>
      <c r="C640" s="27" t="s">
        <v>2276</v>
      </c>
      <c r="D640">
        <v>9.2100000000000009</v>
      </c>
      <c r="E640">
        <v>2</v>
      </c>
      <c r="F640" t="s">
        <v>63</v>
      </c>
      <c r="G640" s="28">
        <v>3</v>
      </c>
      <c r="H640" s="17" t="s">
        <v>393</v>
      </c>
      <c r="I640">
        <v>11</v>
      </c>
      <c r="J640" s="37" t="str">
        <f>VLOOKUP(AB640, method!$A$1:$B$15, 2, 0)</f>
        <v>中前</v>
      </c>
      <c r="K640">
        <v>6.2</v>
      </c>
      <c r="L640" s="43">
        <v>1200</v>
      </c>
      <c r="M640">
        <v>132</v>
      </c>
      <c r="N640">
        <v>1</v>
      </c>
      <c r="O640">
        <v>18</v>
      </c>
      <c r="P640">
        <v>12</v>
      </c>
      <c r="Q640">
        <v>24</v>
      </c>
      <c r="R640" t="s">
        <v>467</v>
      </c>
      <c r="S640">
        <v>1045</v>
      </c>
      <c r="T640">
        <v>4</v>
      </c>
      <c r="U640" s="32" t="s">
        <v>435</v>
      </c>
      <c r="V640">
        <v>271</v>
      </c>
      <c r="Y640" t="s">
        <v>519</v>
      </c>
      <c r="Z640">
        <v>56</v>
      </c>
      <c r="AA640" s="17" t="s">
        <v>85</v>
      </c>
      <c r="AB640">
        <v>5</v>
      </c>
      <c r="AC640">
        <v>2</v>
      </c>
      <c r="AD640">
        <v>3</v>
      </c>
    </row>
    <row r="641" spans="1:31" hidden="1" x14ac:dyDescent="0.25">
      <c r="A641" s="18" t="s">
        <v>126</v>
      </c>
      <c r="B641" s="27" t="s">
        <v>162</v>
      </c>
      <c r="C641" s="27" t="s">
        <v>2276</v>
      </c>
      <c r="D641">
        <v>9.69</v>
      </c>
      <c r="E641">
        <v>2</v>
      </c>
      <c r="F641" t="s">
        <v>63</v>
      </c>
      <c r="G641" s="28">
        <v>2</v>
      </c>
      <c r="H641" s="17" t="s">
        <v>393</v>
      </c>
      <c r="I641">
        <v>9</v>
      </c>
      <c r="J641" s="37" t="str">
        <f>VLOOKUP(AB641, method!$A$1:$B$15, 2, 0)</f>
        <v>中前</v>
      </c>
      <c r="K641">
        <v>8.1</v>
      </c>
      <c r="L641" s="43">
        <v>1200</v>
      </c>
      <c r="M641">
        <v>129</v>
      </c>
      <c r="N641">
        <v>1</v>
      </c>
      <c r="O641">
        <v>1</v>
      </c>
      <c r="P641">
        <v>12</v>
      </c>
      <c r="Q641">
        <v>24</v>
      </c>
      <c r="R641" t="s">
        <v>467</v>
      </c>
      <c r="S641">
        <v>1046</v>
      </c>
      <c r="T641">
        <v>4</v>
      </c>
      <c r="U641" s="32" t="s">
        <v>435</v>
      </c>
      <c r="V641">
        <v>224</v>
      </c>
      <c r="Y641" s="12" t="s">
        <v>431</v>
      </c>
      <c r="Z641">
        <v>54</v>
      </c>
      <c r="AA641" s="17" t="s">
        <v>85</v>
      </c>
      <c r="AB641">
        <v>4</v>
      </c>
      <c r="AC641">
        <v>4</v>
      </c>
      <c r="AD641">
        <v>2</v>
      </c>
    </row>
    <row r="642" spans="1:31" hidden="1" x14ac:dyDescent="0.25">
      <c r="A642" s="18" t="s">
        <v>126</v>
      </c>
      <c r="B642" s="27" t="s">
        <v>162</v>
      </c>
      <c r="C642" s="27" t="s">
        <v>2276</v>
      </c>
      <c r="D642">
        <v>22.06</v>
      </c>
      <c r="E642">
        <v>2</v>
      </c>
      <c r="F642" t="s">
        <v>63</v>
      </c>
      <c r="G642" s="34">
        <v>5</v>
      </c>
      <c r="H642" s="17" t="s">
        <v>84</v>
      </c>
      <c r="I642">
        <v>3</v>
      </c>
      <c r="J642" s="35" t="str">
        <f>VLOOKUP(AB642, method!$A$1:$B$15, 2, 0)</f>
        <v>放頭</v>
      </c>
      <c r="K642">
        <v>22</v>
      </c>
      <c r="L642">
        <v>1400</v>
      </c>
      <c r="M642">
        <v>132</v>
      </c>
      <c r="N642">
        <v>1</v>
      </c>
      <c r="O642">
        <v>9</v>
      </c>
      <c r="P642">
        <v>11</v>
      </c>
      <c r="Q642">
        <v>24</v>
      </c>
      <c r="R642" t="s">
        <v>539</v>
      </c>
      <c r="S642">
        <v>1047</v>
      </c>
      <c r="T642">
        <v>4</v>
      </c>
      <c r="U642" s="32" t="s">
        <v>446</v>
      </c>
      <c r="V642">
        <v>173</v>
      </c>
      <c r="Y642">
        <v>4</v>
      </c>
      <c r="Z642">
        <v>56</v>
      </c>
      <c r="AA642" s="17" t="s">
        <v>85</v>
      </c>
      <c r="AB642">
        <v>1</v>
      </c>
      <c r="AC642">
        <v>1</v>
      </c>
      <c r="AD642">
        <v>1</v>
      </c>
      <c r="AE642">
        <v>5</v>
      </c>
    </row>
    <row r="643" spans="1:31" hidden="1" x14ac:dyDescent="0.25">
      <c r="A643" s="18" t="s">
        <v>126</v>
      </c>
      <c r="B643" s="27" t="s">
        <v>162</v>
      </c>
      <c r="C643" s="27" t="s">
        <v>2276</v>
      </c>
      <c r="D643">
        <v>11.59</v>
      </c>
      <c r="E643">
        <v>2</v>
      </c>
      <c r="F643" t="s">
        <v>63</v>
      </c>
      <c r="G643">
        <v>12</v>
      </c>
      <c r="H643" s="17" t="s">
        <v>84</v>
      </c>
      <c r="I643">
        <v>9</v>
      </c>
      <c r="J643" s="35" t="str">
        <f>VLOOKUP(AB643, method!$A$1:$B$15, 2, 0)</f>
        <v>放頭</v>
      </c>
      <c r="K643">
        <v>13</v>
      </c>
      <c r="L643" s="43">
        <v>1200</v>
      </c>
      <c r="M643">
        <v>134</v>
      </c>
      <c r="N643">
        <v>1</v>
      </c>
      <c r="O643">
        <v>9</v>
      </c>
      <c r="P643">
        <v>10</v>
      </c>
      <c r="Q643">
        <v>24</v>
      </c>
      <c r="R643" s="31" t="s">
        <v>450</v>
      </c>
      <c r="S643">
        <v>1032</v>
      </c>
      <c r="T643">
        <v>4</v>
      </c>
      <c r="U643" s="32" t="s">
        <v>435</v>
      </c>
      <c r="V643">
        <v>90</v>
      </c>
      <c r="Y643" t="s">
        <v>634</v>
      </c>
      <c r="Z643">
        <v>58</v>
      </c>
      <c r="AA643" s="17" t="s">
        <v>85</v>
      </c>
      <c r="AB643">
        <v>1</v>
      </c>
      <c r="AC643">
        <v>1</v>
      </c>
      <c r="AD643">
        <v>12</v>
      </c>
    </row>
    <row r="644" spans="1:31" hidden="1" x14ac:dyDescent="0.25">
      <c r="A644" s="18" t="s">
        <v>126</v>
      </c>
      <c r="B644" s="27" t="s">
        <v>162</v>
      </c>
      <c r="C644" s="27" t="s">
        <v>2276</v>
      </c>
      <c r="D644">
        <v>10.44</v>
      </c>
      <c r="E644">
        <v>2</v>
      </c>
      <c r="F644" t="s">
        <v>63</v>
      </c>
      <c r="G644" s="34">
        <v>5</v>
      </c>
      <c r="H644" s="17" t="s">
        <v>121</v>
      </c>
      <c r="I644">
        <v>6</v>
      </c>
      <c r="J644" s="35" t="str">
        <f>VLOOKUP(AB644, method!$A$1:$B$15, 2, 0)</f>
        <v>放頭</v>
      </c>
      <c r="K644">
        <v>9.4</v>
      </c>
      <c r="L644" s="43">
        <v>1200</v>
      </c>
      <c r="M644">
        <v>133</v>
      </c>
      <c r="N644">
        <v>1</v>
      </c>
      <c r="O644">
        <v>25</v>
      </c>
      <c r="P644">
        <v>9</v>
      </c>
      <c r="Q644">
        <v>24</v>
      </c>
      <c r="R644" s="31" t="s">
        <v>461</v>
      </c>
      <c r="S644">
        <v>1034</v>
      </c>
      <c r="T644">
        <v>4</v>
      </c>
      <c r="U644" s="32" t="s">
        <v>435</v>
      </c>
      <c r="V644">
        <v>49</v>
      </c>
      <c r="Y644" s="12" t="s">
        <v>521</v>
      </c>
      <c r="Z644">
        <v>58</v>
      </c>
      <c r="AA644" s="17" t="s">
        <v>85</v>
      </c>
      <c r="AB644">
        <v>2</v>
      </c>
      <c r="AC644">
        <v>2</v>
      </c>
      <c r="AD644">
        <v>5</v>
      </c>
    </row>
    <row r="645" spans="1:31" hidden="1" x14ac:dyDescent="0.25">
      <c r="A645" s="18" t="s">
        <v>126</v>
      </c>
      <c r="B645" s="27" t="s">
        <v>162</v>
      </c>
      <c r="C645" s="27" t="s">
        <v>2276</v>
      </c>
      <c r="D645">
        <v>10.38</v>
      </c>
      <c r="E645">
        <v>2</v>
      </c>
      <c r="F645" t="s">
        <v>63</v>
      </c>
      <c r="G645" s="34">
        <v>4</v>
      </c>
      <c r="H645" s="20" t="s">
        <v>19</v>
      </c>
      <c r="I645">
        <v>11</v>
      </c>
      <c r="J645" s="35" t="str">
        <f>VLOOKUP(AB645, method!$A$1:$B$15, 2, 0)</f>
        <v>放頭</v>
      </c>
      <c r="K645">
        <v>7.8</v>
      </c>
      <c r="L645" s="43">
        <v>1200</v>
      </c>
      <c r="M645">
        <v>134</v>
      </c>
      <c r="N645">
        <v>1</v>
      </c>
      <c r="O645">
        <v>10</v>
      </c>
      <c r="P645">
        <v>7</v>
      </c>
      <c r="Q645">
        <v>24</v>
      </c>
      <c r="R645" s="31" t="s">
        <v>455</v>
      </c>
      <c r="S645">
        <v>1029</v>
      </c>
      <c r="T645">
        <v>4</v>
      </c>
      <c r="U645" s="32" t="s">
        <v>446</v>
      </c>
      <c r="V645">
        <v>818</v>
      </c>
      <c r="Y645" t="s">
        <v>541</v>
      </c>
      <c r="Z645">
        <v>58</v>
      </c>
      <c r="AA645" s="17" t="s">
        <v>85</v>
      </c>
      <c r="AB645">
        <v>2</v>
      </c>
      <c r="AC645">
        <v>2</v>
      </c>
      <c r="AD645">
        <v>4</v>
      </c>
    </row>
    <row r="646" spans="1:31" hidden="1" x14ac:dyDescent="0.25">
      <c r="A646" s="18" t="s">
        <v>126</v>
      </c>
      <c r="B646" s="27" t="s">
        <v>162</v>
      </c>
      <c r="C646" s="27" t="s">
        <v>2276</v>
      </c>
      <c r="D646">
        <v>9.4700000000000006</v>
      </c>
      <c r="E646">
        <v>2</v>
      </c>
      <c r="F646" t="s">
        <v>63</v>
      </c>
      <c r="G646" s="34">
        <v>5</v>
      </c>
      <c r="H646" s="20" t="s">
        <v>19</v>
      </c>
      <c r="I646">
        <v>1</v>
      </c>
      <c r="J646" s="37" t="str">
        <f>VLOOKUP(AB646, method!$A$1:$B$15, 2, 0)</f>
        <v>中前</v>
      </c>
      <c r="K646">
        <v>3.5</v>
      </c>
      <c r="L646" s="43">
        <v>1200</v>
      </c>
      <c r="M646">
        <v>135</v>
      </c>
      <c r="N646">
        <v>1</v>
      </c>
      <c r="O646">
        <v>1</v>
      </c>
      <c r="P646">
        <v>7</v>
      </c>
      <c r="Q646">
        <v>24</v>
      </c>
      <c r="R646" t="s">
        <v>518</v>
      </c>
      <c r="S646">
        <v>1044</v>
      </c>
      <c r="T646">
        <v>4</v>
      </c>
      <c r="U646" s="32" t="s">
        <v>435</v>
      </c>
      <c r="V646">
        <v>788</v>
      </c>
      <c r="Y646" s="12" t="s">
        <v>464</v>
      </c>
      <c r="Z646">
        <v>58</v>
      </c>
      <c r="AA646" s="17" t="s">
        <v>85</v>
      </c>
      <c r="AB646">
        <v>4</v>
      </c>
      <c r="AC646">
        <v>4</v>
      </c>
      <c r="AD646">
        <v>5</v>
      </c>
    </row>
    <row r="647" spans="1:31" hidden="1" x14ac:dyDescent="0.25">
      <c r="A647" s="18" t="s">
        <v>126</v>
      </c>
      <c r="B647" s="27" t="s">
        <v>162</v>
      </c>
      <c r="C647" s="27" t="s">
        <v>2276</v>
      </c>
      <c r="D647">
        <v>10.77</v>
      </c>
      <c r="E647">
        <v>2</v>
      </c>
      <c r="F647" t="s">
        <v>63</v>
      </c>
      <c r="G647">
        <v>8</v>
      </c>
      <c r="H647" s="20" t="s">
        <v>19</v>
      </c>
      <c r="I647">
        <v>3</v>
      </c>
      <c r="J647" s="37" t="str">
        <f>VLOOKUP(AB647, method!$A$1:$B$15, 2, 0)</f>
        <v>中前</v>
      </c>
      <c r="K647">
        <v>4.9000000000000004</v>
      </c>
      <c r="L647" s="43">
        <v>1200</v>
      </c>
      <c r="M647">
        <v>135</v>
      </c>
      <c r="N647">
        <v>1</v>
      </c>
      <c r="O647">
        <v>15</v>
      </c>
      <c r="P647">
        <v>6</v>
      </c>
      <c r="Q647">
        <v>24</v>
      </c>
      <c r="R647" t="s">
        <v>441</v>
      </c>
      <c r="S647">
        <v>1027</v>
      </c>
      <c r="T647">
        <v>4</v>
      </c>
      <c r="U647" s="33" t="s">
        <v>577</v>
      </c>
      <c r="V647">
        <v>755</v>
      </c>
      <c r="Y647">
        <v>4</v>
      </c>
      <c r="Z647">
        <v>60</v>
      </c>
      <c r="AA647" s="17" t="s">
        <v>85</v>
      </c>
      <c r="AB647">
        <v>4</v>
      </c>
      <c r="AC647">
        <v>2</v>
      </c>
      <c r="AD647">
        <v>8</v>
      </c>
    </row>
    <row r="648" spans="1:31" hidden="1" x14ac:dyDescent="0.25">
      <c r="A648" s="18" t="s">
        <v>126</v>
      </c>
      <c r="B648" s="27" t="s">
        <v>162</v>
      </c>
      <c r="C648" s="27" t="s">
        <v>2276</v>
      </c>
      <c r="D648">
        <v>9.24</v>
      </c>
      <c r="E648">
        <v>2</v>
      </c>
      <c r="F648" t="s">
        <v>63</v>
      </c>
      <c r="G648">
        <v>6</v>
      </c>
      <c r="H648" s="20" t="s">
        <v>58</v>
      </c>
      <c r="I648">
        <v>8</v>
      </c>
      <c r="J648" s="35" t="str">
        <f>VLOOKUP(AB648, method!$A$1:$B$15, 2, 0)</f>
        <v>放頭</v>
      </c>
      <c r="K648">
        <v>106</v>
      </c>
      <c r="L648" s="43">
        <v>1200</v>
      </c>
      <c r="M648">
        <v>118</v>
      </c>
      <c r="N648">
        <v>1</v>
      </c>
      <c r="O648">
        <v>26</v>
      </c>
      <c r="P648">
        <v>5</v>
      </c>
      <c r="Q648">
        <v>24</v>
      </c>
      <c r="R648" t="s">
        <v>434</v>
      </c>
      <c r="S648">
        <v>1038</v>
      </c>
      <c r="T648">
        <v>3</v>
      </c>
      <c r="U648" s="32" t="s">
        <v>435</v>
      </c>
      <c r="V648">
        <v>702</v>
      </c>
      <c r="Y648" t="s">
        <v>474</v>
      </c>
      <c r="Z648">
        <v>62</v>
      </c>
      <c r="AA648" s="17" t="s">
        <v>85</v>
      </c>
      <c r="AB648">
        <v>2</v>
      </c>
      <c r="AC648">
        <v>3</v>
      </c>
      <c r="AD648">
        <v>6</v>
      </c>
    </row>
    <row r="649" spans="1:31" hidden="1" x14ac:dyDescent="0.25">
      <c r="A649" s="18" t="s">
        <v>126</v>
      </c>
      <c r="B649" s="27" t="s">
        <v>162</v>
      </c>
      <c r="C649" s="27" t="s">
        <v>2276</v>
      </c>
      <c r="D649">
        <v>10.42</v>
      </c>
      <c r="E649">
        <v>2</v>
      </c>
      <c r="F649" t="s">
        <v>63</v>
      </c>
      <c r="G649">
        <v>7</v>
      </c>
      <c r="H649" s="17" t="s">
        <v>84</v>
      </c>
      <c r="I649">
        <v>5</v>
      </c>
      <c r="J649" s="37" t="str">
        <f>VLOOKUP(AB649, method!$A$1:$B$15, 2, 0)</f>
        <v>中前</v>
      </c>
      <c r="K649">
        <v>32</v>
      </c>
      <c r="L649" s="43">
        <v>1200</v>
      </c>
      <c r="M649">
        <v>121</v>
      </c>
      <c r="N649">
        <v>1</v>
      </c>
      <c r="O649">
        <v>5</v>
      </c>
      <c r="P649">
        <v>5</v>
      </c>
      <c r="Q649">
        <v>24</v>
      </c>
      <c r="R649" t="s">
        <v>467</v>
      </c>
      <c r="S649">
        <v>1042</v>
      </c>
      <c r="T649">
        <v>3</v>
      </c>
      <c r="U649" s="32" t="s">
        <v>435</v>
      </c>
      <c r="V649">
        <v>644</v>
      </c>
      <c r="Y649" t="s">
        <v>492</v>
      </c>
      <c r="Z649">
        <v>64</v>
      </c>
      <c r="AA649" s="17" t="s">
        <v>85</v>
      </c>
      <c r="AB649">
        <v>6</v>
      </c>
      <c r="AC649">
        <v>4</v>
      </c>
      <c r="AD649">
        <v>7</v>
      </c>
    </row>
    <row r="650" spans="1:31" hidden="1" x14ac:dyDescent="0.25">
      <c r="A650" s="18" t="s">
        <v>126</v>
      </c>
      <c r="B650" s="27" t="s">
        <v>162</v>
      </c>
      <c r="C650" s="27" t="s">
        <v>2276</v>
      </c>
      <c r="D650">
        <v>10.87</v>
      </c>
      <c r="E650">
        <v>2</v>
      </c>
      <c r="F650" t="s">
        <v>63</v>
      </c>
      <c r="G650">
        <v>7</v>
      </c>
      <c r="H650" s="19" t="s">
        <v>63</v>
      </c>
      <c r="I650">
        <v>10</v>
      </c>
      <c r="J650" s="38" t="str">
        <f>VLOOKUP(AB650, method!$A$1:$B$15, 2, 0)</f>
        <v>留後</v>
      </c>
      <c r="K650">
        <v>24</v>
      </c>
      <c r="L650" s="43">
        <v>1200</v>
      </c>
      <c r="M650">
        <v>119</v>
      </c>
      <c r="N650">
        <v>1</v>
      </c>
      <c r="O650">
        <v>10</v>
      </c>
      <c r="P650">
        <v>4</v>
      </c>
      <c r="Q650">
        <v>24</v>
      </c>
      <c r="R650" s="31" t="s">
        <v>455</v>
      </c>
      <c r="S650">
        <v>1031</v>
      </c>
      <c r="T650">
        <v>3</v>
      </c>
      <c r="U650" s="32" t="s">
        <v>435</v>
      </c>
      <c r="V650">
        <v>577</v>
      </c>
      <c r="Y650" t="s">
        <v>624</v>
      </c>
      <c r="Z650">
        <v>64</v>
      </c>
      <c r="AA650" s="17" t="s">
        <v>85</v>
      </c>
      <c r="AB650">
        <v>11</v>
      </c>
      <c r="AC650">
        <v>12</v>
      </c>
      <c r="AD650">
        <v>7</v>
      </c>
    </row>
    <row r="651" spans="1:31" x14ac:dyDescent="0.25">
      <c r="A651" s="18" t="s">
        <v>126</v>
      </c>
      <c r="B651" s="16" t="s">
        <v>165</v>
      </c>
      <c r="C651" s="16" t="s">
        <v>2277</v>
      </c>
      <c r="D651">
        <v>9.91</v>
      </c>
      <c r="E651">
        <v>10</v>
      </c>
      <c r="F651" t="s">
        <v>121</v>
      </c>
      <c r="G651" s="28">
        <v>1</v>
      </c>
      <c r="H651" s="16" t="s">
        <v>13</v>
      </c>
      <c r="I651">
        <v>5</v>
      </c>
      <c r="J651" s="36" t="str">
        <f>VLOOKUP(AB651, method!$A$1:$B$15, 2, 0)</f>
        <v>中後</v>
      </c>
      <c r="K651">
        <v>3.8</v>
      </c>
      <c r="L651" s="43">
        <v>1200</v>
      </c>
      <c r="M651">
        <v>130</v>
      </c>
      <c r="N651">
        <v>1</v>
      </c>
      <c r="O651">
        <v>10</v>
      </c>
      <c r="P651">
        <v>9</v>
      </c>
      <c r="Q651">
        <v>25</v>
      </c>
      <c r="R651" s="31" t="s">
        <v>450</v>
      </c>
      <c r="S651">
        <v>1182</v>
      </c>
      <c r="T651">
        <v>5</v>
      </c>
      <c r="U651" s="32" t="s">
        <v>435</v>
      </c>
      <c r="V651">
        <v>11</v>
      </c>
      <c r="Y651" s="12" t="s">
        <v>431</v>
      </c>
      <c r="Z651">
        <v>35</v>
      </c>
      <c r="AA651" s="25" t="s">
        <v>166</v>
      </c>
      <c r="AB651">
        <v>8</v>
      </c>
      <c r="AC651">
        <v>7</v>
      </c>
      <c r="AD651">
        <v>1</v>
      </c>
    </row>
    <row r="652" spans="1:31" x14ac:dyDescent="0.25">
      <c r="A652" s="18" t="s">
        <v>126</v>
      </c>
      <c r="B652" s="16" t="s">
        <v>165</v>
      </c>
      <c r="C652" s="16" t="s">
        <v>2277</v>
      </c>
      <c r="D652">
        <v>10</v>
      </c>
      <c r="E652">
        <v>10</v>
      </c>
      <c r="F652" t="s">
        <v>121</v>
      </c>
      <c r="G652" s="28">
        <v>3</v>
      </c>
      <c r="H652" s="16" t="s">
        <v>13</v>
      </c>
      <c r="I652">
        <v>2</v>
      </c>
      <c r="J652" s="35" t="str">
        <f>VLOOKUP(AB652, method!$A$1:$B$15, 2, 0)</f>
        <v>放頭</v>
      </c>
      <c r="K652">
        <v>5.5</v>
      </c>
      <c r="L652" s="43">
        <v>1200</v>
      </c>
      <c r="M652">
        <v>131</v>
      </c>
      <c r="N652">
        <v>1</v>
      </c>
      <c r="O652">
        <v>16</v>
      </c>
      <c r="P652">
        <v>7</v>
      </c>
      <c r="Q652">
        <v>25</v>
      </c>
      <c r="R652" s="31" t="s">
        <v>455</v>
      </c>
      <c r="S652">
        <v>1206</v>
      </c>
      <c r="T652">
        <v>5</v>
      </c>
      <c r="U652" s="32" t="s">
        <v>446</v>
      </c>
      <c r="V652">
        <v>839</v>
      </c>
      <c r="Y652" s="12" t="s">
        <v>914</v>
      </c>
      <c r="Z652">
        <v>36</v>
      </c>
      <c r="AA652" s="25" t="s">
        <v>166</v>
      </c>
      <c r="AB652">
        <v>2</v>
      </c>
      <c r="AC652">
        <v>2</v>
      </c>
      <c r="AD652">
        <v>3</v>
      </c>
    </row>
    <row r="653" spans="1:31" hidden="1" x14ac:dyDescent="0.25">
      <c r="A653" s="18" t="s">
        <v>126</v>
      </c>
      <c r="B653" s="16" t="s">
        <v>165</v>
      </c>
      <c r="C653" s="16" t="s">
        <v>2277</v>
      </c>
      <c r="D653">
        <v>58.01</v>
      </c>
      <c r="E653">
        <v>10</v>
      </c>
      <c r="F653" t="s">
        <v>121</v>
      </c>
      <c r="G653">
        <v>8</v>
      </c>
      <c r="H653" s="16" t="s">
        <v>13</v>
      </c>
      <c r="I653">
        <v>11</v>
      </c>
      <c r="J653" s="37" t="str">
        <f>VLOOKUP(AB653, method!$A$1:$B$15, 2, 0)</f>
        <v>中前</v>
      </c>
      <c r="K653">
        <v>12</v>
      </c>
      <c r="L653">
        <v>1000</v>
      </c>
      <c r="M653">
        <v>134</v>
      </c>
      <c r="N653">
        <v>0</v>
      </c>
      <c r="O653">
        <v>22</v>
      </c>
      <c r="P653">
        <v>1</v>
      </c>
      <c r="Q653">
        <v>25</v>
      </c>
      <c r="R653" s="31" t="s">
        <v>461</v>
      </c>
      <c r="S653">
        <v>1188</v>
      </c>
      <c r="T653">
        <v>5</v>
      </c>
      <c r="U653" s="32" t="s">
        <v>435</v>
      </c>
      <c r="V653">
        <v>367</v>
      </c>
      <c r="Y653" t="s">
        <v>442</v>
      </c>
      <c r="Z653">
        <v>38</v>
      </c>
      <c r="AA653" s="20" t="s">
        <v>184</v>
      </c>
      <c r="AB653">
        <v>4</v>
      </c>
      <c r="AC653">
        <v>2</v>
      </c>
      <c r="AD653">
        <v>8</v>
      </c>
    </row>
    <row r="654" spans="1:31" hidden="1" x14ac:dyDescent="0.25">
      <c r="A654" s="18" t="s">
        <v>126</v>
      </c>
      <c r="B654" s="16" t="s">
        <v>165</v>
      </c>
      <c r="C654" s="16" t="s">
        <v>2277</v>
      </c>
      <c r="D654">
        <v>10.17</v>
      </c>
      <c r="E654">
        <v>10</v>
      </c>
      <c r="F654" t="s">
        <v>121</v>
      </c>
      <c r="G654">
        <v>12</v>
      </c>
      <c r="H654" s="19" t="s">
        <v>101</v>
      </c>
      <c r="I654">
        <v>8</v>
      </c>
      <c r="J654" s="37" t="str">
        <f>VLOOKUP(AB654, method!$A$1:$B$15, 2, 0)</f>
        <v>中前</v>
      </c>
      <c r="K654">
        <v>25</v>
      </c>
      <c r="L654" s="43">
        <v>1200</v>
      </c>
      <c r="M654">
        <v>115</v>
      </c>
      <c r="N654">
        <v>1</v>
      </c>
      <c r="O654">
        <v>29</v>
      </c>
      <c r="P654">
        <v>12</v>
      </c>
      <c r="Q654">
        <v>24</v>
      </c>
      <c r="R654" t="s">
        <v>506</v>
      </c>
      <c r="S654">
        <v>1165</v>
      </c>
      <c r="T654">
        <v>4</v>
      </c>
      <c r="U654" s="32" t="s">
        <v>435</v>
      </c>
      <c r="V654">
        <v>301</v>
      </c>
      <c r="Y654" t="s">
        <v>447</v>
      </c>
      <c r="Z654">
        <v>40</v>
      </c>
      <c r="AA654" s="20" t="s">
        <v>184</v>
      </c>
      <c r="AB654">
        <v>6</v>
      </c>
      <c r="AC654">
        <v>6</v>
      </c>
      <c r="AD654">
        <v>12</v>
      </c>
    </row>
    <row r="655" spans="1:31" hidden="1" x14ac:dyDescent="0.25">
      <c r="A655" s="18" t="s">
        <v>126</v>
      </c>
      <c r="B655" s="16" t="s">
        <v>165</v>
      </c>
      <c r="C655" s="16" t="s">
        <v>2277</v>
      </c>
      <c r="D655">
        <v>57.73</v>
      </c>
      <c r="E655">
        <v>10</v>
      </c>
      <c r="F655" t="s">
        <v>121</v>
      </c>
      <c r="G655" s="34">
        <v>5</v>
      </c>
      <c r="H655" s="17" t="s">
        <v>393</v>
      </c>
      <c r="I655">
        <v>8</v>
      </c>
      <c r="J655" s="36" t="str">
        <f>VLOOKUP(AB655, method!$A$1:$B$15, 2, 0)</f>
        <v>中後</v>
      </c>
      <c r="K655">
        <v>9</v>
      </c>
      <c r="L655">
        <v>1000</v>
      </c>
      <c r="M655">
        <v>135</v>
      </c>
      <c r="N655">
        <v>0</v>
      </c>
      <c r="O655">
        <v>11</v>
      </c>
      <c r="P655">
        <v>12</v>
      </c>
      <c r="Q655">
        <v>24</v>
      </c>
      <c r="R655" s="31" t="s">
        <v>455</v>
      </c>
      <c r="S655">
        <v>1176</v>
      </c>
      <c r="T655">
        <v>5</v>
      </c>
      <c r="U655" s="32" t="s">
        <v>435</v>
      </c>
      <c r="V655">
        <v>251</v>
      </c>
      <c r="Y655" s="12" t="s">
        <v>480</v>
      </c>
      <c r="Z655">
        <v>40</v>
      </c>
      <c r="AA655" s="20" t="s">
        <v>184</v>
      </c>
      <c r="AB655">
        <v>8</v>
      </c>
      <c r="AC655">
        <v>6</v>
      </c>
      <c r="AD655">
        <v>5</v>
      </c>
    </row>
    <row r="656" spans="1:31" hidden="1" x14ac:dyDescent="0.25">
      <c r="A656" s="18" t="s">
        <v>126</v>
      </c>
      <c r="B656" s="16" t="s">
        <v>165</v>
      </c>
      <c r="C656" s="16" t="s">
        <v>2277</v>
      </c>
      <c r="D656">
        <v>57.37</v>
      </c>
      <c r="E656">
        <v>10</v>
      </c>
      <c r="F656" t="s">
        <v>121</v>
      </c>
      <c r="G656">
        <v>7</v>
      </c>
      <c r="H656" s="22" t="s">
        <v>588</v>
      </c>
      <c r="I656">
        <v>10</v>
      </c>
      <c r="J656" s="37" t="str">
        <f>VLOOKUP(AB656, method!$A$1:$B$15, 2, 0)</f>
        <v>中前</v>
      </c>
      <c r="K656">
        <v>8.6999999999999993</v>
      </c>
      <c r="L656">
        <v>1000</v>
      </c>
      <c r="M656">
        <v>106</v>
      </c>
      <c r="N656">
        <v>0</v>
      </c>
      <c r="O656">
        <v>24</v>
      </c>
      <c r="P656">
        <v>11</v>
      </c>
      <c r="Q656">
        <v>24</v>
      </c>
      <c r="R656" t="s">
        <v>429</v>
      </c>
      <c r="S656">
        <v>1185</v>
      </c>
      <c r="T656">
        <v>4</v>
      </c>
      <c r="U656" s="32" t="s">
        <v>435</v>
      </c>
      <c r="V656">
        <v>203</v>
      </c>
      <c r="Y656" t="s">
        <v>474</v>
      </c>
      <c r="Z656">
        <v>40</v>
      </c>
      <c r="AA656" s="20" t="s">
        <v>184</v>
      </c>
      <c r="AB656">
        <v>7</v>
      </c>
      <c r="AC656">
        <v>4</v>
      </c>
      <c r="AD656">
        <v>7</v>
      </c>
    </row>
    <row r="657" spans="1:31" hidden="1" x14ac:dyDescent="0.25">
      <c r="A657" s="18" t="s">
        <v>126</v>
      </c>
      <c r="B657" s="16" t="s">
        <v>165</v>
      </c>
      <c r="C657" s="16" t="s">
        <v>2277</v>
      </c>
      <c r="D657">
        <v>57.65</v>
      </c>
      <c r="E657">
        <v>10</v>
      </c>
      <c r="F657" t="s">
        <v>121</v>
      </c>
      <c r="G657" s="28">
        <v>2</v>
      </c>
      <c r="H657" s="16" t="s">
        <v>13</v>
      </c>
      <c r="I657">
        <v>7</v>
      </c>
      <c r="J657" s="37" t="str">
        <f>VLOOKUP(AB657, method!$A$1:$B$15, 2, 0)</f>
        <v>中前</v>
      </c>
      <c r="K657">
        <v>8.6</v>
      </c>
      <c r="L657">
        <v>1000</v>
      </c>
      <c r="M657">
        <v>134</v>
      </c>
      <c r="N657">
        <v>0</v>
      </c>
      <c r="O657">
        <v>30</v>
      </c>
      <c r="P657">
        <v>10</v>
      </c>
      <c r="Q657">
        <v>24</v>
      </c>
      <c r="R657" s="30" t="s">
        <v>445</v>
      </c>
      <c r="S657">
        <v>1183</v>
      </c>
      <c r="T657">
        <v>5</v>
      </c>
      <c r="U657" s="32" t="s">
        <v>435</v>
      </c>
      <c r="V657">
        <v>142</v>
      </c>
      <c r="Y657" s="12" t="s">
        <v>480</v>
      </c>
      <c r="Z657">
        <v>39</v>
      </c>
      <c r="AA657" s="20" t="s">
        <v>184</v>
      </c>
      <c r="AB657">
        <v>6</v>
      </c>
      <c r="AC657">
        <v>5</v>
      </c>
      <c r="AD657">
        <v>2</v>
      </c>
    </row>
    <row r="658" spans="1:31" hidden="1" x14ac:dyDescent="0.25">
      <c r="A658" s="18" t="s">
        <v>126</v>
      </c>
      <c r="B658" s="16" t="s">
        <v>165</v>
      </c>
      <c r="C658" s="16" t="s">
        <v>2277</v>
      </c>
      <c r="D658">
        <v>10.9</v>
      </c>
      <c r="E658">
        <v>10</v>
      </c>
      <c r="F658" t="s">
        <v>121</v>
      </c>
      <c r="G658" s="34">
        <v>4</v>
      </c>
      <c r="H658" s="20" t="s">
        <v>19</v>
      </c>
      <c r="I658">
        <v>7</v>
      </c>
      <c r="J658" s="35" t="str">
        <f>VLOOKUP(AB658, method!$A$1:$B$15, 2, 0)</f>
        <v>放頭</v>
      </c>
      <c r="K658">
        <v>5.0999999999999996</v>
      </c>
      <c r="L658" s="43">
        <v>1200</v>
      </c>
      <c r="M658">
        <v>133</v>
      </c>
      <c r="N658">
        <v>1</v>
      </c>
      <c r="O658">
        <v>25</v>
      </c>
      <c r="P658">
        <v>9</v>
      </c>
      <c r="Q658">
        <v>24</v>
      </c>
      <c r="R658" s="31" t="s">
        <v>461</v>
      </c>
      <c r="S658">
        <v>1182</v>
      </c>
      <c r="T658">
        <v>5</v>
      </c>
      <c r="U658" s="32" t="s">
        <v>435</v>
      </c>
      <c r="V658">
        <v>48</v>
      </c>
      <c r="Y658" s="12">
        <v>2</v>
      </c>
      <c r="Z658">
        <v>39</v>
      </c>
      <c r="AA658" s="20" t="s">
        <v>184</v>
      </c>
      <c r="AB658">
        <v>2</v>
      </c>
      <c r="AC658">
        <v>2</v>
      </c>
      <c r="AD658">
        <v>4</v>
      </c>
    </row>
    <row r="659" spans="1:31" hidden="1" x14ac:dyDescent="0.25">
      <c r="A659" s="18" t="s">
        <v>126</v>
      </c>
      <c r="B659" s="16" t="s">
        <v>165</v>
      </c>
      <c r="C659" s="16" t="s">
        <v>2277</v>
      </c>
      <c r="D659">
        <v>10.59</v>
      </c>
      <c r="E659">
        <v>10</v>
      </c>
      <c r="F659" t="s">
        <v>121</v>
      </c>
      <c r="G659">
        <v>8</v>
      </c>
      <c r="H659" s="26" t="s">
        <v>693</v>
      </c>
      <c r="I659">
        <v>3</v>
      </c>
      <c r="J659" s="37" t="str">
        <f>VLOOKUP(AB659, method!$A$1:$B$15, 2, 0)</f>
        <v>中前</v>
      </c>
      <c r="K659">
        <v>18</v>
      </c>
      <c r="L659" s="43">
        <v>1200</v>
      </c>
      <c r="M659">
        <v>118</v>
      </c>
      <c r="N659">
        <v>1</v>
      </c>
      <c r="O659">
        <v>26</v>
      </c>
      <c r="P659">
        <v>6</v>
      </c>
      <c r="Q659">
        <v>24</v>
      </c>
      <c r="R659" s="31" t="s">
        <v>461</v>
      </c>
      <c r="S659">
        <v>1177</v>
      </c>
      <c r="T659">
        <v>4</v>
      </c>
      <c r="U659" s="32" t="s">
        <v>435</v>
      </c>
      <c r="V659">
        <v>776</v>
      </c>
      <c r="Y659" t="s">
        <v>699</v>
      </c>
      <c r="Z659">
        <v>41</v>
      </c>
      <c r="AA659" s="20" t="s">
        <v>184</v>
      </c>
      <c r="AB659">
        <v>5</v>
      </c>
      <c r="AC659">
        <v>4</v>
      </c>
      <c r="AD659">
        <v>8</v>
      </c>
    </row>
    <row r="660" spans="1:31" hidden="1" x14ac:dyDescent="0.25">
      <c r="A660" s="18" t="s">
        <v>126</v>
      </c>
      <c r="B660" s="16" t="s">
        <v>165</v>
      </c>
      <c r="C660" s="16" t="s">
        <v>2277</v>
      </c>
      <c r="D660">
        <v>11.35</v>
      </c>
      <c r="E660">
        <v>10</v>
      </c>
      <c r="F660" t="s">
        <v>121</v>
      </c>
      <c r="G660">
        <v>6</v>
      </c>
      <c r="H660" s="26" t="s">
        <v>693</v>
      </c>
      <c r="I660">
        <v>1</v>
      </c>
      <c r="J660" s="37" t="str">
        <f>VLOOKUP(AB660, method!$A$1:$B$15, 2, 0)</f>
        <v>中前</v>
      </c>
      <c r="K660">
        <v>12</v>
      </c>
      <c r="L660" s="43">
        <v>1200</v>
      </c>
      <c r="M660">
        <v>121</v>
      </c>
      <c r="N660">
        <v>1</v>
      </c>
      <c r="O660">
        <v>5</v>
      </c>
      <c r="P660">
        <v>6</v>
      </c>
      <c r="Q660">
        <v>24</v>
      </c>
      <c r="R660" s="31" t="s">
        <v>450</v>
      </c>
      <c r="S660">
        <v>1167</v>
      </c>
      <c r="T660">
        <v>4</v>
      </c>
      <c r="U660" s="33" t="s">
        <v>499</v>
      </c>
      <c r="V660">
        <v>725</v>
      </c>
      <c r="Y660">
        <v>4</v>
      </c>
      <c r="Z660">
        <v>43</v>
      </c>
      <c r="AA660" s="20" t="s">
        <v>184</v>
      </c>
      <c r="AB660">
        <v>5</v>
      </c>
      <c r="AC660">
        <v>6</v>
      </c>
      <c r="AD660">
        <v>6</v>
      </c>
    </row>
    <row r="661" spans="1:31" hidden="1" x14ac:dyDescent="0.25">
      <c r="A661" s="18" t="s">
        <v>126</v>
      </c>
      <c r="B661" s="16" t="s">
        <v>165</v>
      </c>
      <c r="C661" s="16" t="s">
        <v>2277</v>
      </c>
      <c r="D661">
        <v>12.36</v>
      </c>
      <c r="E661">
        <v>10</v>
      </c>
      <c r="F661" t="s">
        <v>121</v>
      </c>
      <c r="G661">
        <v>10</v>
      </c>
      <c r="H661" s="26" t="s">
        <v>693</v>
      </c>
      <c r="I661">
        <v>7</v>
      </c>
      <c r="J661" s="36" t="str">
        <f>VLOOKUP(AB661, method!$A$1:$B$15, 2, 0)</f>
        <v>中後</v>
      </c>
      <c r="K661">
        <v>8.4</v>
      </c>
      <c r="L661" s="43">
        <v>1200</v>
      </c>
      <c r="M661">
        <v>120</v>
      </c>
      <c r="N661">
        <v>1</v>
      </c>
      <c r="O661">
        <v>8</v>
      </c>
      <c r="P661">
        <v>5</v>
      </c>
      <c r="Q661">
        <v>24</v>
      </c>
      <c r="R661" s="31" t="s">
        <v>455</v>
      </c>
      <c r="S661">
        <v>1145</v>
      </c>
      <c r="T661">
        <v>4</v>
      </c>
      <c r="U661" s="32" t="s">
        <v>435</v>
      </c>
      <c r="V661">
        <v>650</v>
      </c>
      <c r="Y661" t="s">
        <v>492</v>
      </c>
      <c r="Z661">
        <v>45</v>
      </c>
      <c r="AA661" s="20" t="s">
        <v>184</v>
      </c>
      <c r="AB661">
        <v>10</v>
      </c>
      <c r="AC661">
        <v>9</v>
      </c>
      <c r="AD661">
        <v>10</v>
      </c>
    </row>
    <row r="662" spans="1:31" hidden="1" x14ac:dyDescent="0.25">
      <c r="A662" s="18" t="s">
        <v>126</v>
      </c>
      <c r="B662" s="16" t="s">
        <v>165</v>
      </c>
      <c r="C662" s="16" t="s">
        <v>2277</v>
      </c>
      <c r="D662">
        <v>11.18</v>
      </c>
      <c r="E662">
        <v>10</v>
      </c>
      <c r="F662" t="s">
        <v>121</v>
      </c>
      <c r="G662" s="34">
        <v>4</v>
      </c>
      <c r="H662" s="26" t="s">
        <v>693</v>
      </c>
      <c r="I662">
        <v>8</v>
      </c>
      <c r="J662" s="37" t="str">
        <f>VLOOKUP(AB662, method!$A$1:$B$15, 2, 0)</f>
        <v>中前</v>
      </c>
      <c r="K662">
        <v>6.9</v>
      </c>
      <c r="L662" s="43">
        <v>1200</v>
      </c>
      <c r="M662">
        <v>121</v>
      </c>
      <c r="N662">
        <v>1</v>
      </c>
      <c r="O662">
        <v>17</v>
      </c>
      <c r="P662">
        <v>4</v>
      </c>
      <c r="Q662">
        <v>24</v>
      </c>
      <c r="R662" s="31" t="s">
        <v>461</v>
      </c>
      <c r="S662">
        <v>1172</v>
      </c>
      <c r="T662">
        <v>4</v>
      </c>
      <c r="U662" s="32" t="s">
        <v>435</v>
      </c>
      <c r="V662">
        <v>591</v>
      </c>
      <c r="Y662">
        <v>3</v>
      </c>
      <c r="Z662">
        <v>46</v>
      </c>
      <c r="AA662" s="20" t="s">
        <v>184</v>
      </c>
      <c r="AB662">
        <v>4</v>
      </c>
      <c r="AC662">
        <v>3</v>
      </c>
      <c r="AD662">
        <v>4</v>
      </c>
    </row>
    <row r="663" spans="1:31" hidden="1" x14ac:dyDescent="0.25">
      <c r="A663" s="18" t="s">
        <v>126</v>
      </c>
      <c r="B663" s="16" t="s">
        <v>165</v>
      </c>
      <c r="C663" s="16" t="s">
        <v>2277</v>
      </c>
      <c r="D663">
        <v>10.29</v>
      </c>
      <c r="E663">
        <v>10</v>
      </c>
      <c r="F663" t="s">
        <v>121</v>
      </c>
      <c r="G663" s="28">
        <v>3</v>
      </c>
      <c r="H663" s="26" t="s">
        <v>693</v>
      </c>
      <c r="I663">
        <v>4</v>
      </c>
      <c r="J663" s="37" t="str">
        <f>VLOOKUP(AB663, method!$A$1:$B$15, 2, 0)</f>
        <v>中前</v>
      </c>
      <c r="K663">
        <v>4</v>
      </c>
      <c r="L663" s="43">
        <v>1200</v>
      </c>
      <c r="M663">
        <v>123</v>
      </c>
      <c r="N663">
        <v>1</v>
      </c>
      <c r="O663">
        <v>20</v>
      </c>
      <c r="P663">
        <v>3</v>
      </c>
      <c r="Q663">
        <v>24</v>
      </c>
      <c r="R663" s="30" t="s">
        <v>445</v>
      </c>
      <c r="S663">
        <v>1173</v>
      </c>
      <c r="T663">
        <v>4</v>
      </c>
      <c r="U663" s="32" t="s">
        <v>435</v>
      </c>
      <c r="V663">
        <v>517</v>
      </c>
      <c r="Y663" t="s">
        <v>459</v>
      </c>
      <c r="Z663">
        <v>46</v>
      </c>
      <c r="AA663" s="20" t="s">
        <v>184</v>
      </c>
      <c r="AB663">
        <v>4</v>
      </c>
      <c r="AC663">
        <v>4</v>
      </c>
      <c r="AD663">
        <v>3</v>
      </c>
    </row>
    <row r="664" spans="1:31" hidden="1" x14ac:dyDescent="0.25">
      <c r="A664" s="18" t="s">
        <v>126</v>
      </c>
      <c r="B664" s="16" t="s">
        <v>165</v>
      </c>
      <c r="C664" s="16" t="s">
        <v>2277</v>
      </c>
      <c r="D664">
        <v>11.49</v>
      </c>
      <c r="E664">
        <v>10</v>
      </c>
      <c r="F664" t="s">
        <v>121</v>
      </c>
      <c r="G664" s="28">
        <v>3</v>
      </c>
      <c r="H664" s="26" t="s">
        <v>693</v>
      </c>
      <c r="I664">
        <v>10</v>
      </c>
      <c r="J664" s="38" t="str">
        <f>VLOOKUP(AB664, method!$A$1:$B$15, 2, 0)</f>
        <v>留後</v>
      </c>
      <c r="K664">
        <v>12</v>
      </c>
      <c r="L664" s="43">
        <v>1200</v>
      </c>
      <c r="M664">
        <v>121</v>
      </c>
      <c r="N664">
        <v>1</v>
      </c>
      <c r="O664">
        <v>28</v>
      </c>
      <c r="P664">
        <v>2</v>
      </c>
      <c r="Q664">
        <v>24</v>
      </c>
      <c r="R664" s="31" t="s">
        <v>450</v>
      </c>
      <c r="S664">
        <v>1177</v>
      </c>
      <c r="T664">
        <v>4</v>
      </c>
      <c r="U664" s="32" t="s">
        <v>435</v>
      </c>
      <c r="V664">
        <v>464</v>
      </c>
      <c r="Y664" t="s">
        <v>541</v>
      </c>
      <c r="Z664">
        <v>46</v>
      </c>
      <c r="AA664" s="20" t="s">
        <v>184</v>
      </c>
      <c r="AB664">
        <v>11</v>
      </c>
      <c r="AC664">
        <v>11</v>
      </c>
      <c r="AD664">
        <v>3</v>
      </c>
    </row>
    <row r="665" spans="1:31" hidden="1" x14ac:dyDescent="0.25">
      <c r="A665" s="18" t="s">
        <v>126</v>
      </c>
      <c r="B665" s="16" t="s">
        <v>165</v>
      </c>
      <c r="C665" s="16" t="s">
        <v>2277</v>
      </c>
      <c r="D665">
        <v>10.89</v>
      </c>
      <c r="E665">
        <v>10</v>
      </c>
      <c r="F665" t="s">
        <v>121</v>
      </c>
      <c r="G665" s="28">
        <v>1</v>
      </c>
      <c r="H665" s="26" t="s">
        <v>693</v>
      </c>
      <c r="I665">
        <v>3</v>
      </c>
      <c r="J665" s="37" t="str">
        <f>VLOOKUP(AB665, method!$A$1:$B$15, 2, 0)</f>
        <v>中前</v>
      </c>
      <c r="K665">
        <v>10</v>
      </c>
      <c r="L665" s="43">
        <v>1200</v>
      </c>
      <c r="M665">
        <v>119</v>
      </c>
      <c r="N665">
        <v>1</v>
      </c>
      <c r="O665">
        <v>7</v>
      </c>
      <c r="P665">
        <v>2</v>
      </c>
      <c r="Q665">
        <v>24</v>
      </c>
      <c r="R665" s="31" t="s">
        <v>455</v>
      </c>
      <c r="S665">
        <v>1179</v>
      </c>
      <c r="T665">
        <v>4</v>
      </c>
      <c r="U665" s="32" t="s">
        <v>435</v>
      </c>
      <c r="V665">
        <v>403</v>
      </c>
      <c r="Y665" s="12" t="s">
        <v>480</v>
      </c>
      <c r="Z665">
        <v>41</v>
      </c>
      <c r="AA665" s="20" t="s">
        <v>184</v>
      </c>
      <c r="AB665">
        <v>4</v>
      </c>
      <c r="AC665">
        <v>4</v>
      </c>
      <c r="AD665">
        <v>1</v>
      </c>
    </row>
    <row r="666" spans="1:31" hidden="1" x14ac:dyDescent="0.25">
      <c r="A666" s="18" t="s">
        <v>126</v>
      </c>
      <c r="B666" s="16" t="s">
        <v>165</v>
      </c>
      <c r="C666" s="16" t="s">
        <v>2277</v>
      </c>
      <c r="D666">
        <v>11.3</v>
      </c>
      <c r="E666">
        <v>10</v>
      </c>
      <c r="F666" t="s">
        <v>121</v>
      </c>
      <c r="G666">
        <v>6</v>
      </c>
      <c r="H666" s="26" t="s">
        <v>693</v>
      </c>
      <c r="I666">
        <v>11</v>
      </c>
      <c r="J666" s="38" t="str">
        <f>VLOOKUP(AB666, method!$A$1:$B$15, 2, 0)</f>
        <v>留後</v>
      </c>
      <c r="K666">
        <v>41</v>
      </c>
      <c r="L666" s="43">
        <v>1200</v>
      </c>
      <c r="M666">
        <v>120</v>
      </c>
      <c r="N666">
        <v>1</v>
      </c>
      <c r="O666">
        <v>17</v>
      </c>
      <c r="P666">
        <v>1</v>
      </c>
      <c r="Q666">
        <v>24</v>
      </c>
      <c r="R666" s="31" t="s">
        <v>461</v>
      </c>
      <c r="S666">
        <v>1165</v>
      </c>
      <c r="T666">
        <v>4</v>
      </c>
      <c r="U666" s="32" t="s">
        <v>435</v>
      </c>
      <c r="V666">
        <v>345</v>
      </c>
      <c r="Y666">
        <v>3</v>
      </c>
      <c r="Z666">
        <v>43</v>
      </c>
      <c r="AA666" s="20" t="s">
        <v>184</v>
      </c>
      <c r="AB666">
        <v>11</v>
      </c>
      <c r="AC666">
        <v>11</v>
      </c>
      <c r="AD666">
        <v>6</v>
      </c>
    </row>
    <row r="667" spans="1:31" hidden="1" x14ac:dyDescent="0.25">
      <c r="A667" s="18" t="s">
        <v>126</v>
      </c>
      <c r="B667" s="16" t="s">
        <v>165</v>
      </c>
      <c r="C667" s="16" t="s">
        <v>2277</v>
      </c>
      <c r="D667">
        <v>11.08</v>
      </c>
      <c r="E667">
        <v>10</v>
      </c>
      <c r="F667" t="s">
        <v>121</v>
      </c>
      <c r="G667">
        <v>11</v>
      </c>
      <c r="H667" s="17" t="s">
        <v>121</v>
      </c>
      <c r="I667">
        <v>7</v>
      </c>
      <c r="J667" s="38" t="str">
        <f>VLOOKUP(AB667, method!$A$1:$B$15, 2, 0)</f>
        <v>留後</v>
      </c>
      <c r="K667">
        <v>28</v>
      </c>
      <c r="L667" s="43">
        <v>1200</v>
      </c>
      <c r="M667">
        <v>121</v>
      </c>
      <c r="N667">
        <v>1</v>
      </c>
      <c r="O667">
        <v>3</v>
      </c>
      <c r="P667">
        <v>12</v>
      </c>
      <c r="Q667">
        <v>23</v>
      </c>
      <c r="R667" t="s">
        <v>467</v>
      </c>
      <c r="S667">
        <v>1205</v>
      </c>
      <c r="T667">
        <v>4</v>
      </c>
      <c r="U667" s="32" t="s">
        <v>435</v>
      </c>
      <c r="V667">
        <v>217</v>
      </c>
      <c r="Y667">
        <v>10</v>
      </c>
      <c r="Z667">
        <v>46</v>
      </c>
      <c r="AA667" s="20" t="s">
        <v>184</v>
      </c>
      <c r="AB667">
        <v>11</v>
      </c>
      <c r="AC667">
        <v>10</v>
      </c>
      <c r="AD667">
        <v>11</v>
      </c>
    </row>
    <row r="668" spans="1:31" hidden="1" x14ac:dyDescent="0.25">
      <c r="A668" s="18" t="s">
        <v>126</v>
      </c>
      <c r="B668" s="16" t="s">
        <v>165</v>
      </c>
      <c r="C668" s="16" t="s">
        <v>2277</v>
      </c>
      <c r="D668">
        <v>10.29</v>
      </c>
      <c r="E668">
        <v>10</v>
      </c>
      <c r="F668" t="s">
        <v>121</v>
      </c>
      <c r="G668">
        <v>13</v>
      </c>
      <c r="H668" s="19" t="s">
        <v>101</v>
      </c>
      <c r="I668">
        <v>7</v>
      </c>
      <c r="J668" s="36" t="str">
        <f>VLOOKUP(AB668, method!$A$1:$B$15, 2, 0)</f>
        <v>中後</v>
      </c>
      <c r="K668">
        <v>22</v>
      </c>
      <c r="L668" s="43">
        <v>1200</v>
      </c>
      <c r="M668">
        <v>124</v>
      </c>
      <c r="N668">
        <v>1</v>
      </c>
      <c r="O668">
        <v>22</v>
      </c>
      <c r="P668">
        <v>10</v>
      </c>
      <c r="Q668">
        <v>23</v>
      </c>
      <c r="R668" t="s">
        <v>506</v>
      </c>
      <c r="S668">
        <v>1191</v>
      </c>
      <c r="T668">
        <v>4</v>
      </c>
      <c r="U668" s="32" t="s">
        <v>435</v>
      </c>
      <c r="V668">
        <v>102</v>
      </c>
      <c r="Y668">
        <v>6</v>
      </c>
      <c r="Z668">
        <v>48</v>
      </c>
      <c r="AA668" s="20" t="s">
        <v>184</v>
      </c>
      <c r="AB668">
        <v>9</v>
      </c>
      <c r="AC668">
        <v>10</v>
      </c>
      <c r="AD668">
        <v>13</v>
      </c>
    </row>
    <row r="669" spans="1:31" hidden="1" x14ac:dyDescent="0.25">
      <c r="A669" s="18" t="s">
        <v>126</v>
      </c>
      <c r="B669" s="17" t="s">
        <v>2278</v>
      </c>
      <c r="C669" s="17" t="s">
        <v>2279</v>
      </c>
      <c r="D669">
        <v>59.51</v>
      </c>
      <c r="G669">
        <v>14</v>
      </c>
      <c r="H669" s="22" t="s">
        <v>471</v>
      </c>
      <c r="I669">
        <v>7</v>
      </c>
      <c r="J669" s="37" t="str">
        <f>VLOOKUP(AB669, method!$A$1:$B$15, 2, 0)</f>
        <v>中前</v>
      </c>
      <c r="K669">
        <v>119</v>
      </c>
      <c r="L669">
        <v>1000</v>
      </c>
      <c r="M669">
        <v>127</v>
      </c>
      <c r="N669">
        <v>0</v>
      </c>
      <c r="O669">
        <v>22</v>
      </c>
      <c r="P669">
        <v>6</v>
      </c>
      <c r="Q669">
        <v>25</v>
      </c>
      <c r="R669" t="s">
        <v>434</v>
      </c>
      <c r="S669">
        <v>1063</v>
      </c>
      <c r="T669">
        <v>4</v>
      </c>
      <c r="U669" s="32" t="s">
        <v>435</v>
      </c>
      <c r="V669">
        <v>767</v>
      </c>
      <c r="Y669" t="s">
        <v>1247</v>
      </c>
      <c r="Z669">
        <v>52</v>
      </c>
      <c r="AA669" s="27" t="s">
        <v>64</v>
      </c>
      <c r="AB669">
        <v>4</v>
      </c>
      <c r="AC669">
        <v>8</v>
      </c>
      <c r="AD669">
        <v>14</v>
      </c>
    </row>
    <row r="670" spans="1:31" x14ac:dyDescent="0.25">
      <c r="A670" s="19" t="s">
        <v>169</v>
      </c>
      <c r="B670" s="18" t="s">
        <v>170</v>
      </c>
      <c r="C670" s="18" t="s">
        <v>2280</v>
      </c>
      <c r="D670">
        <v>39.92</v>
      </c>
      <c r="E670">
        <v>10</v>
      </c>
      <c r="F670" t="s">
        <v>13</v>
      </c>
      <c r="G670">
        <v>8</v>
      </c>
      <c r="H670" s="17" t="s">
        <v>84</v>
      </c>
      <c r="I670">
        <v>3</v>
      </c>
      <c r="J670" s="36" t="str">
        <f>VLOOKUP(AB670, method!$A$1:$B$15, 2, 0)</f>
        <v>中後</v>
      </c>
      <c r="K670">
        <v>11</v>
      </c>
      <c r="L670" s="43">
        <v>1650</v>
      </c>
      <c r="M670">
        <v>135</v>
      </c>
      <c r="N670">
        <v>1</v>
      </c>
      <c r="O670">
        <v>25</v>
      </c>
      <c r="P670">
        <v>6</v>
      </c>
      <c r="Q670">
        <v>25</v>
      </c>
      <c r="R670" s="31" t="s">
        <v>461</v>
      </c>
      <c r="S670">
        <v>1099</v>
      </c>
      <c r="T670">
        <v>4</v>
      </c>
      <c r="U670" s="32" t="s">
        <v>446</v>
      </c>
      <c r="V670">
        <v>781</v>
      </c>
      <c r="Y670" t="s">
        <v>474</v>
      </c>
      <c r="Z670">
        <v>60</v>
      </c>
      <c r="AA670" s="22" t="s">
        <v>171</v>
      </c>
      <c r="AB670">
        <v>8</v>
      </c>
      <c r="AC670">
        <v>7</v>
      </c>
      <c r="AD670">
        <v>8</v>
      </c>
      <c r="AE670">
        <v>8</v>
      </c>
    </row>
    <row r="671" spans="1:31" x14ac:dyDescent="0.25">
      <c r="A671" s="19" t="s">
        <v>169</v>
      </c>
      <c r="B671" s="18" t="s">
        <v>170</v>
      </c>
      <c r="C671" s="18" t="s">
        <v>2280</v>
      </c>
      <c r="D671">
        <v>40.57</v>
      </c>
      <c r="E671">
        <v>10</v>
      </c>
      <c r="F671" t="s">
        <v>13</v>
      </c>
      <c r="G671">
        <v>7</v>
      </c>
      <c r="H671" s="21" t="s">
        <v>53</v>
      </c>
      <c r="I671">
        <v>12</v>
      </c>
      <c r="J671" s="36" t="str">
        <f>VLOOKUP(AB671, method!$A$1:$B$15, 2, 0)</f>
        <v>中後</v>
      </c>
      <c r="K671">
        <v>9.6999999999999993</v>
      </c>
      <c r="L671" s="43">
        <v>1650</v>
      </c>
      <c r="M671">
        <v>135</v>
      </c>
      <c r="N671">
        <v>1</v>
      </c>
      <c r="O671">
        <v>28</v>
      </c>
      <c r="P671">
        <v>5</v>
      </c>
      <c r="Q671">
        <v>25</v>
      </c>
      <c r="R671" s="42" t="s">
        <v>445</v>
      </c>
      <c r="S671">
        <v>1117</v>
      </c>
      <c r="T671">
        <v>4</v>
      </c>
      <c r="U671" s="32" t="s">
        <v>446</v>
      </c>
      <c r="V671">
        <v>715</v>
      </c>
      <c r="Y671" t="s">
        <v>629</v>
      </c>
      <c r="Z671">
        <v>60</v>
      </c>
      <c r="AA671" s="22" t="s">
        <v>171</v>
      </c>
      <c r="AB671">
        <v>10</v>
      </c>
      <c r="AC671">
        <v>9</v>
      </c>
      <c r="AD671">
        <v>8</v>
      </c>
      <c r="AE671">
        <v>7</v>
      </c>
    </row>
    <row r="672" spans="1:31" x14ac:dyDescent="0.25">
      <c r="A672" s="19" t="s">
        <v>169</v>
      </c>
      <c r="B672" s="18" t="s">
        <v>170</v>
      </c>
      <c r="C672" s="18" t="s">
        <v>2280</v>
      </c>
      <c r="D672">
        <v>39.39</v>
      </c>
      <c r="E672">
        <v>10</v>
      </c>
      <c r="F672" t="s">
        <v>13</v>
      </c>
      <c r="G672" s="28">
        <v>1</v>
      </c>
      <c r="H672" s="20" t="s">
        <v>19</v>
      </c>
      <c r="I672">
        <v>2</v>
      </c>
      <c r="J672" s="37" t="str">
        <f>VLOOKUP(AB672, method!$A$1:$B$15, 2, 0)</f>
        <v>中前</v>
      </c>
      <c r="K672">
        <v>2.9</v>
      </c>
      <c r="L672" s="43">
        <v>1650</v>
      </c>
      <c r="M672">
        <v>130</v>
      </c>
      <c r="N672">
        <v>1</v>
      </c>
      <c r="O672">
        <v>30</v>
      </c>
      <c r="P672">
        <v>4</v>
      </c>
      <c r="Q672">
        <v>25</v>
      </c>
      <c r="R672" s="30" t="s">
        <v>445</v>
      </c>
      <c r="S672">
        <v>1107</v>
      </c>
      <c r="T672">
        <v>4</v>
      </c>
      <c r="U672" s="32" t="s">
        <v>446</v>
      </c>
      <c r="V672">
        <v>631</v>
      </c>
      <c r="Y672" s="12" t="s">
        <v>883</v>
      </c>
      <c r="Z672">
        <v>54</v>
      </c>
      <c r="AA672" s="22" t="s">
        <v>171</v>
      </c>
      <c r="AB672">
        <v>7</v>
      </c>
      <c r="AC672">
        <v>7</v>
      </c>
      <c r="AD672">
        <v>7</v>
      </c>
      <c r="AE672">
        <v>1</v>
      </c>
    </row>
    <row r="673" spans="1:32" x14ac:dyDescent="0.25">
      <c r="A673" s="19" t="s">
        <v>169</v>
      </c>
      <c r="B673" s="18" t="s">
        <v>170</v>
      </c>
      <c r="C673" s="18" t="s">
        <v>2280</v>
      </c>
      <c r="D673">
        <v>39.75</v>
      </c>
      <c r="E673">
        <v>10</v>
      </c>
      <c r="F673" t="s">
        <v>13</v>
      </c>
      <c r="G673" s="28">
        <v>3</v>
      </c>
      <c r="H673" s="17" t="s">
        <v>121</v>
      </c>
      <c r="I673">
        <v>10</v>
      </c>
      <c r="J673" s="36" t="str">
        <f>VLOOKUP(AB673, method!$A$1:$B$15, 2, 0)</f>
        <v>中後</v>
      </c>
      <c r="K673">
        <v>31</v>
      </c>
      <c r="L673" s="43">
        <v>1650</v>
      </c>
      <c r="M673">
        <v>129</v>
      </c>
      <c r="N673">
        <v>1</v>
      </c>
      <c r="O673">
        <v>9</v>
      </c>
      <c r="P673">
        <v>4</v>
      </c>
      <c r="Q673">
        <v>25</v>
      </c>
      <c r="R673" s="31" t="s">
        <v>450</v>
      </c>
      <c r="S673">
        <v>1110</v>
      </c>
      <c r="T673">
        <v>4</v>
      </c>
      <c r="U673" s="32" t="s">
        <v>446</v>
      </c>
      <c r="V673">
        <v>578</v>
      </c>
      <c r="Y673" s="12" t="s">
        <v>451</v>
      </c>
      <c r="Z673">
        <v>54</v>
      </c>
      <c r="AA673" s="22" t="s">
        <v>171</v>
      </c>
      <c r="AB673">
        <v>9</v>
      </c>
      <c r="AC673">
        <v>9</v>
      </c>
      <c r="AD673">
        <v>10</v>
      </c>
      <c r="AE673">
        <v>3</v>
      </c>
    </row>
    <row r="674" spans="1:32" x14ac:dyDescent="0.25">
      <c r="A674" s="19" t="s">
        <v>169</v>
      </c>
      <c r="B674" s="18" t="s">
        <v>170</v>
      </c>
      <c r="C674" s="18" t="s">
        <v>2280</v>
      </c>
      <c r="D674">
        <v>40.54</v>
      </c>
      <c r="E674">
        <v>10</v>
      </c>
      <c r="F674" t="s">
        <v>13</v>
      </c>
      <c r="G674">
        <v>6</v>
      </c>
      <c r="H674" s="27" t="s">
        <v>93</v>
      </c>
      <c r="I674">
        <v>4</v>
      </c>
      <c r="J674" s="36" t="str">
        <f>VLOOKUP(AB674, method!$A$1:$B$15, 2, 0)</f>
        <v>中後</v>
      </c>
      <c r="K674">
        <v>5.2</v>
      </c>
      <c r="L674" s="43">
        <v>1650</v>
      </c>
      <c r="M674">
        <v>129</v>
      </c>
      <c r="N674">
        <v>1</v>
      </c>
      <c r="O674">
        <v>12</v>
      </c>
      <c r="P674">
        <v>3</v>
      </c>
      <c r="Q674">
        <v>25</v>
      </c>
      <c r="R674" s="31" t="s">
        <v>450</v>
      </c>
      <c r="S674">
        <v>1103</v>
      </c>
      <c r="T674">
        <v>4</v>
      </c>
      <c r="U674" s="32" t="s">
        <v>446</v>
      </c>
      <c r="V674">
        <v>500</v>
      </c>
      <c r="Y674" t="s">
        <v>442</v>
      </c>
      <c r="Z674">
        <v>54</v>
      </c>
      <c r="AA674" s="22" t="s">
        <v>171</v>
      </c>
      <c r="AB674">
        <v>8</v>
      </c>
      <c r="AC674">
        <v>6</v>
      </c>
      <c r="AD674">
        <v>5</v>
      </c>
      <c r="AE674">
        <v>6</v>
      </c>
    </row>
    <row r="675" spans="1:32" x14ac:dyDescent="0.25">
      <c r="A675" s="19" t="s">
        <v>169</v>
      </c>
      <c r="B675" s="18" t="s">
        <v>170</v>
      </c>
      <c r="C675" s="18" t="s">
        <v>2280</v>
      </c>
      <c r="D675">
        <v>40.57</v>
      </c>
      <c r="E675">
        <v>10</v>
      </c>
      <c r="F675" t="s">
        <v>13</v>
      </c>
      <c r="G675">
        <v>6</v>
      </c>
      <c r="H675" s="23" t="s">
        <v>394</v>
      </c>
      <c r="I675">
        <v>7</v>
      </c>
      <c r="J675" s="36" t="str">
        <f>VLOOKUP(AB675, method!$A$1:$B$15, 2, 0)</f>
        <v>中後</v>
      </c>
      <c r="K675">
        <v>4.3</v>
      </c>
      <c r="L675" s="43">
        <v>1650</v>
      </c>
      <c r="M675">
        <v>129</v>
      </c>
      <c r="N675">
        <v>1</v>
      </c>
      <c r="O675">
        <v>26</v>
      </c>
      <c r="P675">
        <v>2</v>
      </c>
      <c r="Q675">
        <v>25</v>
      </c>
      <c r="R675" s="31" t="s">
        <v>461</v>
      </c>
      <c r="S675">
        <v>1103</v>
      </c>
      <c r="T675">
        <v>4</v>
      </c>
      <c r="U675" s="32" t="s">
        <v>435</v>
      </c>
      <c r="V675">
        <v>463</v>
      </c>
      <c r="Y675" s="12" t="s">
        <v>558</v>
      </c>
      <c r="Z675">
        <v>54</v>
      </c>
      <c r="AA675" s="22" t="s">
        <v>171</v>
      </c>
      <c r="AB675">
        <v>9</v>
      </c>
      <c r="AC675">
        <v>10</v>
      </c>
      <c r="AD675">
        <v>10</v>
      </c>
      <c r="AE675">
        <v>6</v>
      </c>
    </row>
    <row r="676" spans="1:32" x14ac:dyDescent="0.25">
      <c r="A676" s="19" t="s">
        <v>169</v>
      </c>
      <c r="B676" s="18" t="s">
        <v>170</v>
      </c>
      <c r="C676" s="18" t="s">
        <v>2280</v>
      </c>
      <c r="D676">
        <v>40.64</v>
      </c>
      <c r="E676">
        <v>10</v>
      </c>
      <c r="F676" t="s">
        <v>13</v>
      </c>
      <c r="G676" s="28">
        <v>2</v>
      </c>
      <c r="H676" s="21" t="s">
        <v>53</v>
      </c>
      <c r="I676">
        <v>4</v>
      </c>
      <c r="J676" s="36" t="str">
        <f>VLOOKUP(AB676, method!$A$1:$B$15, 2, 0)</f>
        <v>中後</v>
      </c>
      <c r="K676">
        <v>5.3</v>
      </c>
      <c r="L676" s="43">
        <v>1650</v>
      </c>
      <c r="M676">
        <v>127</v>
      </c>
      <c r="N676">
        <v>1</v>
      </c>
      <c r="O676">
        <v>8</v>
      </c>
      <c r="P676">
        <v>1</v>
      </c>
      <c r="Q676">
        <v>25</v>
      </c>
      <c r="R676" s="31" t="s">
        <v>450</v>
      </c>
      <c r="S676">
        <v>1104</v>
      </c>
      <c r="T676">
        <v>4</v>
      </c>
      <c r="U676" s="32" t="s">
        <v>435</v>
      </c>
      <c r="V676">
        <v>330</v>
      </c>
      <c r="Y676" s="12" t="s">
        <v>480</v>
      </c>
      <c r="Z676">
        <v>52</v>
      </c>
      <c r="AA676" s="22" t="s">
        <v>171</v>
      </c>
      <c r="AB676">
        <v>8</v>
      </c>
      <c r="AC676">
        <v>7</v>
      </c>
      <c r="AD676">
        <v>6</v>
      </c>
      <c r="AE676">
        <v>2</v>
      </c>
    </row>
    <row r="677" spans="1:32" hidden="1" x14ac:dyDescent="0.25">
      <c r="A677" s="19" t="s">
        <v>169</v>
      </c>
      <c r="B677" s="18" t="s">
        <v>170</v>
      </c>
      <c r="C677" s="18" t="s">
        <v>2280</v>
      </c>
      <c r="D677">
        <v>39.729999999999997</v>
      </c>
      <c r="E677">
        <v>10</v>
      </c>
      <c r="F677" t="s">
        <v>13</v>
      </c>
      <c r="G677" s="28">
        <v>1</v>
      </c>
      <c r="H677" s="20" t="s">
        <v>19</v>
      </c>
      <c r="I677">
        <v>8</v>
      </c>
      <c r="J677" s="36" t="str">
        <f>VLOOKUP(AB677, method!$A$1:$B$15, 2, 0)</f>
        <v>中後</v>
      </c>
      <c r="K677">
        <v>4.0999999999999996</v>
      </c>
      <c r="L677" s="43">
        <v>1650</v>
      </c>
      <c r="M677">
        <v>123</v>
      </c>
      <c r="N677">
        <v>1</v>
      </c>
      <c r="O677">
        <v>26</v>
      </c>
      <c r="P677">
        <v>12</v>
      </c>
      <c r="Q677">
        <v>24</v>
      </c>
      <c r="R677" s="30" t="s">
        <v>445</v>
      </c>
      <c r="S677">
        <v>1106</v>
      </c>
      <c r="T677">
        <v>4</v>
      </c>
      <c r="U677" s="32" t="s">
        <v>435</v>
      </c>
      <c r="V677">
        <v>294</v>
      </c>
      <c r="Y677" s="12" t="s">
        <v>591</v>
      </c>
      <c r="Z677">
        <v>46</v>
      </c>
      <c r="AA677" s="22" t="s">
        <v>171</v>
      </c>
      <c r="AB677">
        <v>8</v>
      </c>
      <c r="AC677">
        <v>8</v>
      </c>
      <c r="AD677">
        <v>8</v>
      </c>
      <c r="AE677">
        <v>1</v>
      </c>
    </row>
    <row r="678" spans="1:32" hidden="1" x14ac:dyDescent="0.25">
      <c r="A678" s="19" t="s">
        <v>169</v>
      </c>
      <c r="B678" s="18" t="s">
        <v>170</v>
      </c>
      <c r="C678" s="18" t="s">
        <v>2280</v>
      </c>
      <c r="D678">
        <v>40.81</v>
      </c>
      <c r="E678">
        <v>10</v>
      </c>
      <c r="F678" t="s">
        <v>13</v>
      </c>
      <c r="G678" s="28">
        <v>1</v>
      </c>
      <c r="H678" s="20" t="s">
        <v>19</v>
      </c>
      <c r="I678">
        <v>10</v>
      </c>
      <c r="J678" s="37" t="str">
        <f>VLOOKUP(AB678, method!$A$1:$B$15, 2, 0)</f>
        <v>中前</v>
      </c>
      <c r="K678">
        <v>3.8</v>
      </c>
      <c r="L678" s="43">
        <v>1650</v>
      </c>
      <c r="M678">
        <v>135</v>
      </c>
      <c r="N678">
        <v>1</v>
      </c>
      <c r="O678">
        <v>4</v>
      </c>
      <c r="P678">
        <v>12</v>
      </c>
      <c r="Q678">
        <v>24</v>
      </c>
      <c r="R678" s="31" t="s">
        <v>450</v>
      </c>
      <c r="S678">
        <v>1108</v>
      </c>
      <c r="T678">
        <v>5</v>
      </c>
      <c r="U678" s="32" t="s">
        <v>435</v>
      </c>
      <c r="V678">
        <v>231</v>
      </c>
      <c r="Y678" s="12" t="s">
        <v>662</v>
      </c>
      <c r="Z678">
        <v>40</v>
      </c>
      <c r="AA678" s="22" t="s">
        <v>171</v>
      </c>
      <c r="AB678">
        <v>7</v>
      </c>
      <c r="AC678">
        <v>7</v>
      </c>
      <c r="AD678">
        <v>7</v>
      </c>
      <c r="AE678">
        <v>1</v>
      </c>
    </row>
    <row r="679" spans="1:32" hidden="1" x14ac:dyDescent="0.25">
      <c r="A679" s="19" t="s">
        <v>169</v>
      </c>
      <c r="B679" s="18" t="s">
        <v>170</v>
      </c>
      <c r="C679" s="18" t="s">
        <v>2280</v>
      </c>
      <c r="D679">
        <v>40.36</v>
      </c>
      <c r="E679">
        <v>10</v>
      </c>
      <c r="F679" t="s">
        <v>13</v>
      </c>
      <c r="G679" s="34">
        <v>5</v>
      </c>
      <c r="H679" s="21" t="s">
        <v>53</v>
      </c>
      <c r="I679">
        <v>8</v>
      </c>
      <c r="J679" s="35" t="str">
        <f>VLOOKUP(AB679, method!$A$1:$B$15, 2, 0)</f>
        <v>放頭</v>
      </c>
      <c r="K679">
        <v>5.6</v>
      </c>
      <c r="L679" s="43">
        <v>1650</v>
      </c>
      <c r="M679">
        <v>119</v>
      </c>
      <c r="N679">
        <v>1</v>
      </c>
      <c r="O679">
        <v>13</v>
      </c>
      <c r="P679">
        <v>11</v>
      </c>
      <c r="Q679">
        <v>24</v>
      </c>
      <c r="R679" s="31" t="s">
        <v>455</v>
      </c>
      <c r="S679">
        <v>1093</v>
      </c>
      <c r="T679">
        <v>4</v>
      </c>
      <c r="U679" s="32" t="s">
        <v>435</v>
      </c>
      <c r="V679">
        <v>177</v>
      </c>
      <c r="Y679">
        <v>4</v>
      </c>
      <c r="Z679">
        <v>42</v>
      </c>
      <c r="AA679" s="22" t="s">
        <v>171</v>
      </c>
      <c r="AB679">
        <v>1</v>
      </c>
      <c r="AC679">
        <v>1</v>
      </c>
      <c r="AD679">
        <v>1</v>
      </c>
      <c r="AE679">
        <v>5</v>
      </c>
    </row>
    <row r="680" spans="1:32" hidden="1" x14ac:dyDescent="0.25">
      <c r="A680" s="19" t="s">
        <v>169</v>
      </c>
      <c r="B680" s="18" t="s">
        <v>170</v>
      </c>
      <c r="C680" s="18" t="s">
        <v>2280</v>
      </c>
      <c r="D680">
        <v>40.630000000000003</v>
      </c>
      <c r="E680">
        <v>10</v>
      </c>
      <c r="F680" t="s">
        <v>13</v>
      </c>
      <c r="G680" s="28">
        <v>3</v>
      </c>
      <c r="H680" s="21" t="s">
        <v>53</v>
      </c>
      <c r="I680">
        <v>5</v>
      </c>
      <c r="J680" s="36" t="str">
        <f>VLOOKUP(AB680, method!$A$1:$B$15, 2, 0)</f>
        <v>中後</v>
      </c>
      <c r="K680">
        <v>22</v>
      </c>
      <c r="L680" s="43">
        <v>1650</v>
      </c>
      <c r="M680">
        <v>119</v>
      </c>
      <c r="N680">
        <v>1</v>
      </c>
      <c r="O680">
        <v>27</v>
      </c>
      <c r="P680">
        <v>10</v>
      </c>
      <c r="Q680">
        <v>24</v>
      </c>
      <c r="R680" s="31" t="s">
        <v>461</v>
      </c>
      <c r="S680">
        <v>1085</v>
      </c>
      <c r="T680">
        <v>4</v>
      </c>
      <c r="U680" s="32" t="s">
        <v>435</v>
      </c>
      <c r="V680">
        <v>131</v>
      </c>
      <c r="Y680" s="12" t="s">
        <v>464</v>
      </c>
      <c r="Z680">
        <v>42</v>
      </c>
      <c r="AA680" s="22" t="s">
        <v>171</v>
      </c>
      <c r="AB680">
        <v>8</v>
      </c>
      <c r="AC680">
        <v>8</v>
      </c>
      <c r="AD680">
        <v>8</v>
      </c>
      <c r="AE680">
        <v>3</v>
      </c>
    </row>
    <row r="681" spans="1:32" hidden="1" x14ac:dyDescent="0.25">
      <c r="A681" s="19" t="s">
        <v>169</v>
      </c>
      <c r="B681" s="18" t="s">
        <v>170</v>
      </c>
      <c r="C681" s="18" t="s">
        <v>2280</v>
      </c>
      <c r="D681">
        <v>48.89</v>
      </c>
      <c r="E681">
        <v>10</v>
      </c>
      <c r="F681" t="s">
        <v>13</v>
      </c>
      <c r="G681">
        <v>13</v>
      </c>
      <c r="H681" s="21" t="s">
        <v>53</v>
      </c>
      <c r="I681">
        <v>7</v>
      </c>
      <c r="J681" s="36" t="str">
        <f>VLOOKUP(AB681, method!$A$1:$B$15, 2, 0)</f>
        <v>中後</v>
      </c>
      <c r="K681">
        <v>25</v>
      </c>
      <c r="L681">
        <v>1800</v>
      </c>
      <c r="M681">
        <v>121</v>
      </c>
      <c r="N681">
        <v>1</v>
      </c>
      <c r="O681">
        <v>1</v>
      </c>
      <c r="P681">
        <v>10</v>
      </c>
      <c r="Q681">
        <v>24</v>
      </c>
      <c r="R681" t="s">
        <v>441</v>
      </c>
      <c r="S681">
        <v>1075</v>
      </c>
      <c r="T681">
        <v>4</v>
      </c>
      <c r="U681" s="32" t="s">
        <v>446</v>
      </c>
      <c r="V681">
        <v>70</v>
      </c>
      <c r="Y681" t="s">
        <v>674</v>
      </c>
      <c r="Z681">
        <v>44</v>
      </c>
      <c r="AA681" s="22" t="s">
        <v>171</v>
      </c>
      <c r="AB681">
        <v>10</v>
      </c>
      <c r="AC681">
        <v>7</v>
      </c>
      <c r="AD681">
        <v>7</v>
      </c>
      <c r="AE681">
        <v>8</v>
      </c>
      <c r="AF681">
        <v>13</v>
      </c>
    </row>
    <row r="682" spans="1:32" hidden="1" x14ac:dyDescent="0.25">
      <c r="A682" s="19" t="s">
        <v>169</v>
      </c>
      <c r="B682" s="18" t="s">
        <v>170</v>
      </c>
      <c r="C682" s="18" t="s">
        <v>2280</v>
      </c>
      <c r="D682">
        <v>23.1</v>
      </c>
      <c r="E682">
        <v>10</v>
      </c>
      <c r="F682" t="s">
        <v>13</v>
      </c>
      <c r="G682">
        <v>10</v>
      </c>
      <c r="H682" s="21" t="s">
        <v>53</v>
      </c>
      <c r="I682">
        <v>9</v>
      </c>
      <c r="J682" s="38" t="str">
        <f>VLOOKUP(AB682, method!$A$1:$B$15, 2, 0)</f>
        <v>留後</v>
      </c>
      <c r="K682">
        <v>27</v>
      </c>
      <c r="L682">
        <v>1400</v>
      </c>
      <c r="M682">
        <v>125</v>
      </c>
      <c r="N682">
        <v>1</v>
      </c>
      <c r="O682">
        <v>14</v>
      </c>
      <c r="P682">
        <v>7</v>
      </c>
      <c r="Q682">
        <v>24</v>
      </c>
      <c r="R682" t="s">
        <v>434</v>
      </c>
      <c r="S682">
        <v>1076</v>
      </c>
      <c r="T682">
        <v>4</v>
      </c>
      <c r="U682" s="32" t="s">
        <v>435</v>
      </c>
      <c r="V682">
        <v>826</v>
      </c>
      <c r="Y682" t="s">
        <v>436</v>
      </c>
      <c r="Z682">
        <v>48</v>
      </c>
      <c r="AA682" s="22" t="s">
        <v>171</v>
      </c>
      <c r="AB682">
        <v>12</v>
      </c>
      <c r="AC682">
        <v>11</v>
      </c>
      <c r="AD682">
        <v>11</v>
      </c>
      <c r="AE682">
        <v>10</v>
      </c>
    </row>
    <row r="683" spans="1:32" hidden="1" x14ac:dyDescent="0.25">
      <c r="A683" s="19" t="s">
        <v>169</v>
      </c>
      <c r="B683" s="18" t="s">
        <v>170</v>
      </c>
      <c r="C683" s="18" t="s">
        <v>2280</v>
      </c>
      <c r="D683">
        <v>40.51</v>
      </c>
      <c r="E683">
        <v>10</v>
      </c>
      <c r="F683" t="s">
        <v>13</v>
      </c>
      <c r="G683" s="34">
        <v>4</v>
      </c>
      <c r="H683" s="21" t="s">
        <v>53</v>
      </c>
      <c r="I683">
        <v>4</v>
      </c>
      <c r="J683" s="37" t="str">
        <f>VLOOKUP(AB683, method!$A$1:$B$15, 2, 0)</f>
        <v>中前</v>
      </c>
      <c r="K683">
        <v>28</v>
      </c>
      <c r="L683" s="43">
        <v>1650</v>
      </c>
      <c r="M683">
        <v>124</v>
      </c>
      <c r="N683">
        <v>1</v>
      </c>
      <c r="O683">
        <v>4</v>
      </c>
      <c r="P683">
        <v>7</v>
      </c>
      <c r="Q683">
        <v>24</v>
      </c>
      <c r="R683" s="31" t="s">
        <v>450</v>
      </c>
      <c r="S683">
        <v>1079</v>
      </c>
      <c r="T683">
        <v>4</v>
      </c>
      <c r="U683" s="32" t="s">
        <v>435</v>
      </c>
      <c r="V683">
        <v>797</v>
      </c>
      <c r="Y683" t="s">
        <v>474</v>
      </c>
      <c r="Z683">
        <v>50</v>
      </c>
      <c r="AA683" s="22" t="s">
        <v>171</v>
      </c>
      <c r="AB683">
        <v>7</v>
      </c>
      <c r="AC683">
        <v>6</v>
      </c>
      <c r="AD683">
        <v>6</v>
      </c>
      <c r="AE683">
        <v>4</v>
      </c>
    </row>
    <row r="684" spans="1:32" hidden="1" x14ac:dyDescent="0.25">
      <c r="A684" s="19" t="s">
        <v>169</v>
      </c>
      <c r="B684" s="18" t="s">
        <v>170</v>
      </c>
      <c r="C684" s="18" t="s">
        <v>2280</v>
      </c>
      <c r="D684">
        <v>10.37</v>
      </c>
      <c r="E684">
        <v>10</v>
      </c>
      <c r="F684" t="s">
        <v>13</v>
      </c>
      <c r="G684">
        <v>6</v>
      </c>
      <c r="H684" s="21" t="s">
        <v>53</v>
      </c>
      <c r="I684">
        <v>8</v>
      </c>
      <c r="J684" s="38" t="str">
        <f>VLOOKUP(AB684, method!$A$1:$B$15, 2, 0)</f>
        <v>留後</v>
      </c>
      <c r="K684">
        <v>131</v>
      </c>
      <c r="L684">
        <v>1200</v>
      </c>
      <c r="M684">
        <v>129</v>
      </c>
      <c r="N684">
        <v>1</v>
      </c>
      <c r="O684">
        <v>8</v>
      </c>
      <c r="P684">
        <v>6</v>
      </c>
      <c r="Q684">
        <v>24</v>
      </c>
      <c r="R684" t="s">
        <v>429</v>
      </c>
      <c r="S684">
        <v>1083</v>
      </c>
      <c r="T684">
        <v>4</v>
      </c>
      <c r="U684" s="32" t="s">
        <v>435</v>
      </c>
      <c r="V684">
        <v>737</v>
      </c>
      <c r="Y684" t="s">
        <v>817</v>
      </c>
      <c r="Z684">
        <v>52</v>
      </c>
      <c r="AA684" s="22" t="s">
        <v>171</v>
      </c>
      <c r="AB684">
        <v>11</v>
      </c>
      <c r="AC684">
        <v>9</v>
      </c>
      <c r="AD684">
        <v>6</v>
      </c>
    </row>
    <row r="685" spans="1:32" hidden="1" x14ac:dyDescent="0.25">
      <c r="A685" s="19" t="s">
        <v>169</v>
      </c>
      <c r="B685" s="18" t="s">
        <v>170</v>
      </c>
      <c r="C685" s="18" t="s">
        <v>2280</v>
      </c>
      <c r="D685">
        <v>12.18</v>
      </c>
      <c r="E685">
        <v>10</v>
      </c>
      <c r="F685" t="s">
        <v>13</v>
      </c>
      <c r="G685">
        <v>11</v>
      </c>
      <c r="H685" s="21" t="s">
        <v>53</v>
      </c>
      <c r="I685">
        <v>7</v>
      </c>
      <c r="J685" s="36" t="str">
        <f>VLOOKUP(AB685, method!$A$1:$B$15, 2, 0)</f>
        <v>中後</v>
      </c>
      <c r="K685">
        <v>37</v>
      </c>
      <c r="L685">
        <v>1200</v>
      </c>
      <c r="M685">
        <v>127</v>
      </c>
      <c r="N685">
        <v>1</v>
      </c>
      <c r="O685">
        <v>1</v>
      </c>
      <c r="P685">
        <v>5</v>
      </c>
      <c r="Q685">
        <v>24</v>
      </c>
      <c r="R685" s="31" t="s">
        <v>450</v>
      </c>
      <c r="S685">
        <v>1081</v>
      </c>
      <c r="T685">
        <v>4</v>
      </c>
      <c r="U685" s="33" t="s">
        <v>499</v>
      </c>
      <c r="V685">
        <v>630</v>
      </c>
      <c r="Y685" t="s">
        <v>624</v>
      </c>
      <c r="Z685">
        <v>52</v>
      </c>
      <c r="AA685" s="22" t="s">
        <v>171</v>
      </c>
      <c r="AB685">
        <v>8</v>
      </c>
      <c r="AC685">
        <v>7</v>
      </c>
      <c r="AD685">
        <v>11</v>
      </c>
    </row>
    <row r="686" spans="1:32" hidden="1" x14ac:dyDescent="0.25">
      <c r="A686" s="19" t="s">
        <v>169</v>
      </c>
      <c r="B686" s="19" t="s">
        <v>174</v>
      </c>
      <c r="C686" s="19" t="s">
        <v>2281</v>
      </c>
      <c r="D686">
        <v>21.98</v>
      </c>
      <c r="E686">
        <v>9</v>
      </c>
      <c r="F686" t="s">
        <v>471</v>
      </c>
      <c r="G686">
        <v>9</v>
      </c>
      <c r="H686" s="25" t="s">
        <v>150</v>
      </c>
      <c r="I686">
        <v>7</v>
      </c>
      <c r="J686" s="36" t="str">
        <f>VLOOKUP(AB686, method!$A$1:$B$15, 2, 0)</f>
        <v>中後</v>
      </c>
      <c r="K686">
        <v>10</v>
      </c>
      <c r="L686">
        <v>1400</v>
      </c>
      <c r="M686">
        <v>132</v>
      </c>
      <c r="N686">
        <v>1</v>
      </c>
      <c r="O686">
        <v>14</v>
      </c>
      <c r="P686">
        <v>9</v>
      </c>
      <c r="Q686">
        <v>25</v>
      </c>
      <c r="R686" t="s">
        <v>518</v>
      </c>
      <c r="S686">
        <v>1044</v>
      </c>
      <c r="T686">
        <v>4</v>
      </c>
      <c r="U686" s="32" t="s">
        <v>446</v>
      </c>
      <c r="V686">
        <v>23</v>
      </c>
      <c r="Y686" t="s">
        <v>442</v>
      </c>
      <c r="Z686">
        <v>56</v>
      </c>
      <c r="AA686" s="17" t="s">
        <v>111</v>
      </c>
      <c r="AB686">
        <v>8</v>
      </c>
      <c r="AC686">
        <v>10</v>
      </c>
      <c r="AD686">
        <v>11</v>
      </c>
      <c r="AE686">
        <v>9</v>
      </c>
    </row>
    <row r="687" spans="1:32" hidden="1" x14ac:dyDescent="0.25">
      <c r="A687" s="19" t="s">
        <v>169</v>
      </c>
      <c r="B687" s="19" t="s">
        <v>174</v>
      </c>
      <c r="C687" s="19" t="s">
        <v>2281</v>
      </c>
      <c r="D687">
        <v>21.94</v>
      </c>
      <c r="E687">
        <v>9</v>
      </c>
      <c r="F687" t="s">
        <v>471</v>
      </c>
      <c r="G687" s="28">
        <v>3</v>
      </c>
      <c r="H687" s="22" t="s">
        <v>471</v>
      </c>
      <c r="I687">
        <v>1</v>
      </c>
      <c r="J687" s="37" t="str">
        <f>VLOOKUP(AB687, method!$A$1:$B$15, 2, 0)</f>
        <v>中前</v>
      </c>
      <c r="K687">
        <v>14</v>
      </c>
      <c r="L687">
        <v>1400</v>
      </c>
      <c r="M687">
        <v>129</v>
      </c>
      <c r="N687">
        <v>1</v>
      </c>
      <c r="O687">
        <v>5</v>
      </c>
      <c r="P687">
        <v>7</v>
      </c>
      <c r="Q687">
        <v>25</v>
      </c>
      <c r="R687" t="s">
        <v>441</v>
      </c>
      <c r="S687">
        <v>1024</v>
      </c>
      <c r="T687">
        <v>4</v>
      </c>
      <c r="U687" s="32" t="s">
        <v>446</v>
      </c>
      <c r="V687">
        <v>813</v>
      </c>
      <c r="Y687" s="12">
        <v>1</v>
      </c>
      <c r="Z687">
        <v>56</v>
      </c>
      <c r="AA687" s="17" t="s">
        <v>111</v>
      </c>
      <c r="AB687">
        <v>6</v>
      </c>
      <c r="AC687">
        <v>7</v>
      </c>
      <c r="AD687">
        <v>7</v>
      </c>
      <c r="AE687">
        <v>3</v>
      </c>
    </row>
    <row r="688" spans="1:32" x14ac:dyDescent="0.25">
      <c r="A688" s="19" t="s">
        <v>169</v>
      </c>
      <c r="B688" s="19" t="s">
        <v>174</v>
      </c>
      <c r="C688" s="19" t="s">
        <v>2281</v>
      </c>
      <c r="D688">
        <v>40.1</v>
      </c>
      <c r="E688">
        <v>9</v>
      </c>
      <c r="F688" t="s">
        <v>471</v>
      </c>
      <c r="G688" s="28">
        <v>2</v>
      </c>
      <c r="H688" s="24" t="s">
        <v>34</v>
      </c>
      <c r="I688">
        <v>6</v>
      </c>
      <c r="J688" s="36" t="str">
        <f>VLOOKUP(AB688, method!$A$1:$B$15, 2, 0)</f>
        <v>中後</v>
      </c>
      <c r="K688">
        <v>21</v>
      </c>
      <c r="L688" s="43">
        <v>1650</v>
      </c>
      <c r="M688">
        <v>134</v>
      </c>
      <c r="N688">
        <v>1</v>
      </c>
      <c r="O688">
        <v>11</v>
      </c>
      <c r="P688">
        <v>6</v>
      </c>
      <c r="Q688">
        <v>25</v>
      </c>
      <c r="R688" s="31" t="s">
        <v>455</v>
      </c>
      <c r="S688">
        <v>1043</v>
      </c>
      <c r="T688">
        <v>4</v>
      </c>
      <c r="U688" s="32" t="s">
        <v>446</v>
      </c>
      <c r="V688">
        <v>749</v>
      </c>
      <c r="Y688" s="12" t="s">
        <v>558</v>
      </c>
      <c r="Z688">
        <v>56</v>
      </c>
      <c r="AA688" s="17" t="s">
        <v>111</v>
      </c>
      <c r="AB688">
        <v>8</v>
      </c>
      <c r="AC688">
        <v>8</v>
      </c>
      <c r="AD688">
        <v>9</v>
      </c>
      <c r="AE688">
        <v>2</v>
      </c>
    </row>
    <row r="689" spans="1:31" hidden="1" x14ac:dyDescent="0.25">
      <c r="A689" s="19" t="s">
        <v>169</v>
      </c>
      <c r="B689" s="19" t="s">
        <v>174</v>
      </c>
      <c r="C689" s="19" t="s">
        <v>2281</v>
      </c>
      <c r="D689">
        <v>22.7</v>
      </c>
      <c r="E689">
        <v>9</v>
      </c>
      <c r="F689" t="s">
        <v>471</v>
      </c>
      <c r="G689">
        <v>8</v>
      </c>
      <c r="H689" s="26" t="s">
        <v>693</v>
      </c>
      <c r="I689">
        <v>5</v>
      </c>
      <c r="J689" s="35" t="str">
        <f>VLOOKUP(AB689, method!$A$1:$B$15, 2, 0)</f>
        <v>放頭</v>
      </c>
      <c r="K689">
        <v>28</v>
      </c>
      <c r="L689">
        <v>1400</v>
      </c>
      <c r="M689">
        <v>133</v>
      </c>
      <c r="N689">
        <v>1</v>
      </c>
      <c r="O689">
        <v>25</v>
      </c>
      <c r="P689">
        <v>5</v>
      </c>
      <c r="Q689">
        <v>25</v>
      </c>
      <c r="R689" t="s">
        <v>434</v>
      </c>
      <c r="S689">
        <v>1050</v>
      </c>
      <c r="T689">
        <v>4</v>
      </c>
      <c r="U689" s="32" t="s">
        <v>435</v>
      </c>
      <c r="V689">
        <v>703</v>
      </c>
      <c r="Y689" t="s">
        <v>624</v>
      </c>
      <c r="Z689">
        <v>57</v>
      </c>
      <c r="AA689" s="17" t="s">
        <v>111</v>
      </c>
      <c r="AB689">
        <v>2</v>
      </c>
      <c r="AC689">
        <v>4</v>
      </c>
      <c r="AD689">
        <v>3</v>
      </c>
      <c r="AE689">
        <v>8</v>
      </c>
    </row>
    <row r="690" spans="1:31" hidden="1" x14ac:dyDescent="0.25">
      <c r="A690" s="19" t="s">
        <v>169</v>
      </c>
      <c r="B690" s="19" t="s">
        <v>174</v>
      </c>
      <c r="C690" s="19" t="s">
        <v>2281</v>
      </c>
      <c r="D690">
        <v>22.43</v>
      </c>
      <c r="E690">
        <v>9</v>
      </c>
      <c r="F690" t="s">
        <v>471</v>
      </c>
      <c r="G690">
        <v>8</v>
      </c>
      <c r="H690" s="24" t="s">
        <v>397</v>
      </c>
      <c r="I690">
        <v>10</v>
      </c>
      <c r="J690" s="38" t="str">
        <f>VLOOKUP(AB690, method!$A$1:$B$15, 2, 0)</f>
        <v>留後</v>
      </c>
      <c r="K690">
        <v>42</v>
      </c>
      <c r="L690">
        <v>1400</v>
      </c>
      <c r="M690">
        <v>132</v>
      </c>
      <c r="N690">
        <v>1</v>
      </c>
      <c r="O690">
        <v>27</v>
      </c>
      <c r="P690">
        <v>4</v>
      </c>
      <c r="Q690">
        <v>25</v>
      </c>
      <c r="R690" t="s">
        <v>434</v>
      </c>
      <c r="S690">
        <v>1046</v>
      </c>
      <c r="T690">
        <v>4</v>
      </c>
      <c r="U690" s="32" t="s">
        <v>435</v>
      </c>
      <c r="V690">
        <v>622</v>
      </c>
      <c r="Y690" t="s">
        <v>817</v>
      </c>
      <c r="Z690">
        <v>57</v>
      </c>
      <c r="AA690" s="17" t="s">
        <v>111</v>
      </c>
      <c r="AB690">
        <v>11</v>
      </c>
      <c r="AC690">
        <v>12</v>
      </c>
      <c r="AD690">
        <v>12</v>
      </c>
      <c r="AE690">
        <v>8</v>
      </c>
    </row>
    <row r="691" spans="1:31" hidden="1" x14ac:dyDescent="0.25">
      <c r="A691" s="19" t="s">
        <v>169</v>
      </c>
      <c r="B691" s="19" t="s">
        <v>174</v>
      </c>
      <c r="C691" s="19" t="s">
        <v>2281</v>
      </c>
      <c r="D691">
        <v>22.05</v>
      </c>
      <c r="E691">
        <v>9</v>
      </c>
      <c r="F691" t="s">
        <v>471</v>
      </c>
      <c r="G691">
        <v>9</v>
      </c>
      <c r="H691" s="25" t="s">
        <v>405</v>
      </c>
      <c r="I691">
        <v>12</v>
      </c>
      <c r="J691" s="38" t="str">
        <f>VLOOKUP(AB691, method!$A$1:$B$15, 2, 0)</f>
        <v>留後</v>
      </c>
      <c r="K691">
        <v>14</v>
      </c>
      <c r="L691">
        <v>1400</v>
      </c>
      <c r="M691">
        <v>132</v>
      </c>
      <c r="N691">
        <v>1</v>
      </c>
      <c r="O691">
        <v>23</v>
      </c>
      <c r="P691">
        <v>3</v>
      </c>
      <c r="Q691">
        <v>25</v>
      </c>
      <c r="R691" t="s">
        <v>434</v>
      </c>
      <c r="S691">
        <v>1054</v>
      </c>
      <c r="T691">
        <v>4</v>
      </c>
      <c r="U691" s="32" t="s">
        <v>446</v>
      </c>
      <c r="V691">
        <v>524</v>
      </c>
      <c r="Y691" t="s">
        <v>699</v>
      </c>
      <c r="Z691">
        <v>57</v>
      </c>
      <c r="AA691" s="17" t="s">
        <v>111</v>
      </c>
      <c r="AB691">
        <v>14</v>
      </c>
      <c r="AC691">
        <v>14</v>
      </c>
      <c r="AD691">
        <v>13</v>
      </c>
      <c r="AE691">
        <v>9</v>
      </c>
    </row>
    <row r="692" spans="1:31" hidden="1" x14ac:dyDescent="0.25">
      <c r="A692" s="19" t="s">
        <v>169</v>
      </c>
      <c r="B692" s="19" t="s">
        <v>174</v>
      </c>
      <c r="C692" s="19" t="s">
        <v>2281</v>
      </c>
      <c r="D692">
        <v>21.63</v>
      </c>
      <c r="E692">
        <v>9</v>
      </c>
      <c r="F692" t="s">
        <v>471</v>
      </c>
      <c r="G692" s="28">
        <v>2</v>
      </c>
      <c r="H692" s="16" t="s">
        <v>13</v>
      </c>
      <c r="I692">
        <v>1</v>
      </c>
      <c r="J692" s="37" t="str">
        <f>VLOOKUP(AB692, method!$A$1:$B$15, 2, 0)</f>
        <v>中前</v>
      </c>
      <c r="K692">
        <v>4.5</v>
      </c>
      <c r="L692">
        <v>1400</v>
      </c>
      <c r="M692">
        <v>131</v>
      </c>
      <c r="N692">
        <v>1</v>
      </c>
      <c r="O692">
        <v>16</v>
      </c>
      <c r="P692">
        <v>2</v>
      </c>
      <c r="Q692">
        <v>25</v>
      </c>
      <c r="R692" t="s">
        <v>441</v>
      </c>
      <c r="S692">
        <v>1046</v>
      </c>
      <c r="T692">
        <v>4</v>
      </c>
      <c r="U692" s="32" t="s">
        <v>446</v>
      </c>
      <c r="V692">
        <v>430</v>
      </c>
      <c r="Y692" s="12">
        <v>1</v>
      </c>
      <c r="Z692">
        <v>56</v>
      </c>
      <c r="AA692" s="17" t="s">
        <v>111</v>
      </c>
      <c r="AB692">
        <v>6</v>
      </c>
      <c r="AC692">
        <v>6</v>
      </c>
      <c r="AD692">
        <v>7</v>
      </c>
      <c r="AE692">
        <v>2</v>
      </c>
    </row>
    <row r="693" spans="1:31" hidden="1" x14ac:dyDescent="0.25">
      <c r="A693" s="19" t="s">
        <v>169</v>
      </c>
      <c r="B693" s="19" t="s">
        <v>174</v>
      </c>
      <c r="C693" s="19" t="s">
        <v>2281</v>
      </c>
      <c r="D693">
        <v>21.69</v>
      </c>
      <c r="E693">
        <v>9</v>
      </c>
      <c r="F693" t="s">
        <v>471</v>
      </c>
      <c r="G693" s="28">
        <v>1</v>
      </c>
      <c r="H693" s="24" t="s">
        <v>397</v>
      </c>
      <c r="I693">
        <v>7</v>
      </c>
      <c r="J693" s="38" t="str">
        <f>VLOOKUP(AB693, method!$A$1:$B$15, 2, 0)</f>
        <v>留後</v>
      </c>
      <c r="K693">
        <v>9.3000000000000007</v>
      </c>
      <c r="L693">
        <v>1400</v>
      </c>
      <c r="M693">
        <v>125</v>
      </c>
      <c r="N693">
        <v>1</v>
      </c>
      <c r="O693">
        <v>19</v>
      </c>
      <c r="P693">
        <v>1</v>
      </c>
      <c r="Q693">
        <v>25</v>
      </c>
      <c r="R693" t="s">
        <v>434</v>
      </c>
      <c r="S693">
        <v>1038</v>
      </c>
      <c r="T693">
        <v>4</v>
      </c>
      <c r="U693" s="32" t="s">
        <v>435</v>
      </c>
      <c r="V693">
        <v>359</v>
      </c>
      <c r="Y693" s="12" t="s">
        <v>914</v>
      </c>
      <c r="Z693">
        <v>50</v>
      </c>
      <c r="AA693" s="17" t="s">
        <v>111</v>
      </c>
      <c r="AB693">
        <v>12</v>
      </c>
      <c r="AC693">
        <v>13</v>
      </c>
      <c r="AD693">
        <v>9</v>
      </c>
      <c r="AE693">
        <v>1</v>
      </c>
    </row>
    <row r="694" spans="1:31" hidden="1" x14ac:dyDescent="0.25">
      <c r="A694" s="19" t="s">
        <v>169</v>
      </c>
      <c r="B694" s="19" t="s">
        <v>174</v>
      </c>
      <c r="C694" s="19" t="s">
        <v>2281</v>
      </c>
      <c r="D694">
        <v>22.35</v>
      </c>
      <c r="E694">
        <v>9</v>
      </c>
      <c r="F694" t="s">
        <v>471</v>
      </c>
      <c r="G694" s="34">
        <v>5</v>
      </c>
      <c r="H694" s="16" t="s">
        <v>13</v>
      </c>
      <c r="I694">
        <v>13</v>
      </c>
      <c r="J694" s="36" t="str">
        <f>VLOOKUP(AB694, method!$A$1:$B$15, 2, 0)</f>
        <v>中後</v>
      </c>
      <c r="K694">
        <v>6.8</v>
      </c>
      <c r="L694">
        <v>1400</v>
      </c>
      <c r="M694">
        <v>127</v>
      </c>
      <c r="N694">
        <v>1</v>
      </c>
      <c r="O694">
        <v>29</v>
      </c>
      <c r="P694">
        <v>12</v>
      </c>
      <c r="Q694">
        <v>24</v>
      </c>
      <c r="R694" t="s">
        <v>506</v>
      </c>
      <c r="S694">
        <v>1026</v>
      </c>
      <c r="T694">
        <v>4</v>
      </c>
      <c r="U694" s="32" t="s">
        <v>435</v>
      </c>
      <c r="V694">
        <v>303</v>
      </c>
      <c r="Y694" t="s">
        <v>474</v>
      </c>
      <c r="Z694">
        <v>52</v>
      </c>
      <c r="AA694" s="17" t="s">
        <v>111</v>
      </c>
      <c r="AB694">
        <v>10</v>
      </c>
      <c r="AC694">
        <v>12</v>
      </c>
      <c r="AD694">
        <v>11</v>
      </c>
      <c r="AE694">
        <v>5</v>
      </c>
    </row>
    <row r="695" spans="1:31" hidden="1" x14ac:dyDescent="0.25">
      <c r="A695" s="19" t="s">
        <v>169</v>
      </c>
      <c r="B695" s="19" t="s">
        <v>174</v>
      </c>
      <c r="C695" s="19" t="s">
        <v>2281</v>
      </c>
      <c r="D695">
        <v>22.55</v>
      </c>
      <c r="E695">
        <v>9</v>
      </c>
      <c r="F695" t="s">
        <v>471</v>
      </c>
      <c r="G695">
        <v>9</v>
      </c>
      <c r="H695" s="20" t="s">
        <v>19</v>
      </c>
      <c r="I695">
        <v>9</v>
      </c>
      <c r="J695" s="38" t="str">
        <f>VLOOKUP(AB695, method!$A$1:$B$15, 2, 0)</f>
        <v>留後</v>
      </c>
      <c r="K695">
        <v>2.1</v>
      </c>
      <c r="L695">
        <v>1400</v>
      </c>
      <c r="M695">
        <v>127</v>
      </c>
      <c r="N695">
        <v>1</v>
      </c>
      <c r="O695">
        <v>20</v>
      </c>
      <c r="P695">
        <v>10</v>
      </c>
      <c r="Q695">
        <v>24</v>
      </c>
      <c r="R695" t="s">
        <v>506</v>
      </c>
      <c r="S695">
        <v>1023</v>
      </c>
      <c r="T695">
        <v>4</v>
      </c>
      <c r="U695" s="32" t="s">
        <v>446</v>
      </c>
      <c r="V695">
        <v>112</v>
      </c>
      <c r="Y695" t="s">
        <v>447</v>
      </c>
      <c r="Z695">
        <v>52</v>
      </c>
      <c r="AA695" s="17" t="s">
        <v>111</v>
      </c>
      <c r="AB695">
        <v>12</v>
      </c>
      <c r="AC695">
        <v>12</v>
      </c>
      <c r="AD695">
        <v>10</v>
      </c>
      <c r="AE695">
        <v>9</v>
      </c>
    </row>
    <row r="696" spans="1:31" hidden="1" x14ac:dyDescent="0.25">
      <c r="A696" s="19" t="s">
        <v>169</v>
      </c>
      <c r="B696" s="19" t="s">
        <v>174</v>
      </c>
      <c r="C696" s="19" t="s">
        <v>2281</v>
      </c>
      <c r="D696">
        <v>22.7</v>
      </c>
      <c r="E696">
        <v>9</v>
      </c>
      <c r="F696" t="s">
        <v>471</v>
      </c>
      <c r="G696" s="28">
        <v>2</v>
      </c>
      <c r="H696" s="23" t="s">
        <v>487</v>
      </c>
      <c r="I696">
        <v>12</v>
      </c>
      <c r="J696" s="38" t="str">
        <f>VLOOKUP(AB696, method!$A$1:$B$15, 2, 0)</f>
        <v>留後</v>
      </c>
      <c r="K696">
        <v>8.1999999999999993</v>
      </c>
      <c r="L696">
        <v>1400</v>
      </c>
      <c r="M696">
        <v>122</v>
      </c>
      <c r="N696">
        <v>1</v>
      </c>
      <c r="O696">
        <v>28</v>
      </c>
      <c r="P696">
        <v>9</v>
      </c>
      <c r="Q696">
        <v>24</v>
      </c>
      <c r="R696" t="s">
        <v>429</v>
      </c>
      <c r="S696">
        <v>1021</v>
      </c>
      <c r="T696">
        <v>4</v>
      </c>
      <c r="U696" s="32" t="s">
        <v>435</v>
      </c>
      <c r="V696">
        <v>60</v>
      </c>
      <c r="Y696" s="12" t="s">
        <v>662</v>
      </c>
      <c r="Z696">
        <v>50</v>
      </c>
      <c r="AA696" s="17" t="s">
        <v>111</v>
      </c>
      <c r="AB696">
        <v>12</v>
      </c>
      <c r="AC696">
        <v>12</v>
      </c>
      <c r="AD696">
        <v>12</v>
      </c>
      <c r="AE696">
        <v>2</v>
      </c>
    </row>
    <row r="697" spans="1:31" hidden="1" x14ac:dyDescent="0.25">
      <c r="A697" s="19" t="s">
        <v>169</v>
      </c>
      <c r="B697" s="19" t="s">
        <v>174</v>
      </c>
      <c r="C697" s="19" t="s">
        <v>2281</v>
      </c>
      <c r="D697">
        <v>22.47</v>
      </c>
      <c r="E697">
        <v>9</v>
      </c>
      <c r="F697" t="s">
        <v>471</v>
      </c>
      <c r="G697" s="34">
        <v>4</v>
      </c>
      <c r="H697" s="23" t="s">
        <v>487</v>
      </c>
      <c r="I697">
        <v>13</v>
      </c>
      <c r="J697" s="36" t="str">
        <f>VLOOKUP(AB697, method!$A$1:$B$15, 2, 0)</f>
        <v>中後</v>
      </c>
      <c r="K697">
        <v>6.8</v>
      </c>
      <c r="L697">
        <v>1400</v>
      </c>
      <c r="M697">
        <v>122</v>
      </c>
      <c r="N697">
        <v>1</v>
      </c>
      <c r="O697">
        <v>8</v>
      </c>
      <c r="P697">
        <v>9</v>
      </c>
      <c r="Q697">
        <v>24</v>
      </c>
      <c r="R697" t="s">
        <v>434</v>
      </c>
      <c r="S697">
        <v>1030</v>
      </c>
      <c r="T697">
        <v>4</v>
      </c>
      <c r="U697" s="33" t="s">
        <v>499</v>
      </c>
      <c r="V697">
        <v>6</v>
      </c>
      <c r="Y697" t="s">
        <v>519</v>
      </c>
      <c r="Z697">
        <v>50</v>
      </c>
      <c r="AA697" s="17" t="s">
        <v>111</v>
      </c>
      <c r="AB697">
        <v>10</v>
      </c>
      <c r="AC697">
        <v>8</v>
      </c>
      <c r="AD697">
        <v>7</v>
      </c>
      <c r="AE697">
        <v>4</v>
      </c>
    </row>
    <row r="698" spans="1:31" hidden="1" x14ac:dyDescent="0.25">
      <c r="A698" s="19" t="s">
        <v>169</v>
      </c>
      <c r="B698" s="19" t="s">
        <v>174</v>
      </c>
      <c r="C698" s="19" t="s">
        <v>2281</v>
      </c>
      <c r="D698">
        <v>21.86</v>
      </c>
      <c r="E698">
        <v>9</v>
      </c>
      <c r="F698" t="s">
        <v>471</v>
      </c>
      <c r="G698" s="28">
        <v>2</v>
      </c>
      <c r="H698" s="16" t="s">
        <v>13</v>
      </c>
      <c r="I698">
        <v>4</v>
      </c>
      <c r="J698" s="36" t="str">
        <f>VLOOKUP(AB698, method!$A$1:$B$15, 2, 0)</f>
        <v>中後</v>
      </c>
      <c r="K698">
        <v>3</v>
      </c>
      <c r="L698">
        <v>1400</v>
      </c>
      <c r="M698">
        <v>125</v>
      </c>
      <c r="N698">
        <v>1</v>
      </c>
      <c r="O698">
        <v>1</v>
      </c>
      <c r="P698">
        <v>7</v>
      </c>
      <c r="Q698">
        <v>24</v>
      </c>
      <c r="R698" t="s">
        <v>518</v>
      </c>
      <c r="S698">
        <v>1031</v>
      </c>
      <c r="T698">
        <v>4</v>
      </c>
      <c r="U698" s="32" t="s">
        <v>435</v>
      </c>
      <c r="V698">
        <v>789</v>
      </c>
      <c r="Y698" s="12" t="s">
        <v>883</v>
      </c>
      <c r="Z698">
        <v>49</v>
      </c>
      <c r="AA698" s="17" t="s">
        <v>111</v>
      </c>
      <c r="AB698">
        <v>8</v>
      </c>
      <c r="AC698">
        <v>8</v>
      </c>
      <c r="AD698">
        <v>8</v>
      </c>
      <c r="AE698">
        <v>2</v>
      </c>
    </row>
    <row r="699" spans="1:31" hidden="1" x14ac:dyDescent="0.25">
      <c r="A699" s="19" t="s">
        <v>169</v>
      </c>
      <c r="B699" s="19" t="s">
        <v>174</v>
      </c>
      <c r="C699" s="19" t="s">
        <v>2281</v>
      </c>
      <c r="D699">
        <v>23.33</v>
      </c>
      <c r="E699">
        <v>9</v>
      </c>
      <c r="F699" t="s">
        <v>471</v>
      </c>
      <c r="G699" s="28">
        <v>2</v>
      </c>
      <c r="H699" s="16" t="s">
        <v>13</v>
      </c>
      <c r="I699">
        <v>2</v>
      </c>
      <c r="J699" s="38" t="str">
        <f>VLOOKUP(AB699, method!$A$1:$B$15, 2, 0)</f>
        <v>留後</v>
      </c>
      <c r="K699">
        <v>3.9</v>
      </c>
      <c r="L699">
        <v>1400</v>
      </c>
      <c r="M699">
        <v>125</v>
      </c>
      <c r="N699">
        <v>1</v>
      </c>
      <c r="O699">
        <v>15</v>
      </c>
      <c r="P699">
        <v>6</v>
      </c>
      <c r="Q699">
        <v>24</v>
      </c>
      <c r="R699" t="s">
        <v>441</v>
      </c>
      <c r="S699">
        <v>1029</v>
      </c>
      <c r="T699">
        <v>4</v>
      </c>
      <c r="U699" s="33" t="s">
        <v>577</v>
      </c>
      <c r="V699">
        <v>760</v>
      </c>
      <c r="Y699" s="12" t="s">
        <v>558</v>
      </c>
      <c r="Z699">
        <v>49</v>
      </c>
      <c r="AA699" s="17" t="s">
        <v>111</v>
      </c>
      <c r="AB699">
        <v>13</v>
      </c>
      <c r="AC699">
        <v>8</v>
      </c>
      <c r="AD699">
        <v>5</v>
      </c>
      <c r="AE699">
        <v>2</v>
      </c>
    </row>
    <row r="700" spans="1:31" hidden="1" x14ac:dyDescent="0.25">
      <c r="A700" s="19" t="s">
        <v>169</v>
      </c>
      <c r="B700" s="19" t="s">
        <v>174</v>
      </c>
      <c r="C700" s="19" t="s">
        <v>2281</v>
      </c>
      <c r="D700">
        <v>21.93</v>
      </c>
      <c r="E700">
        <v>9</v>
      </c>
      <c r="F700" t="s">
        <v>471</v>
      </c>
      <c r="G700" s="28">
        <v>2</v>
      </c>
      <c r="H700" s="26" t="s">
        <v>693</v>
      </c>
      <c r="I700">
        <v>11</v>
      </c>
      <c r="J700" s="36" t="str">
        <f>VLOOKUP(AB700, method!$A$1:$B$15, 2, 0)</f>
        <v>中後</v>
      </c>
      <c r="K700">
        <v>9</v>
      </c>
      <c r="L700">
        <v>1400</v>
      </c>
      <c r="M700">
        <v>125</v>
      </c>
      <c r="N700">
        <v>1</v>
      </c>
      <c r="O700">
        <v>26</v>
      </c>
      <c r="P700">
        <v>5</v>
      </c>
      <c r="Q700">
        <v>24</v>
      </c>
      <c r="R700" t="s">
        <v>434</v>
      </c>
      <c r="S700">
        <v>1026</v>
      </c>
      <c r="T700">
        <v>4</v>
      </c>
      <c r="U700" s="32" t="s">
        <v>435</v>
      </c>
      <c r="V700">
        <v>699</v>
      </c>
      <c r="Y700" s="12" t="s">
        <v>464</v>
      </c>
      <c r="Z700">
        <v>49</v>
      </c>
      <c r="AA700" s="17" t="s">
        <v>111</v>
      </c>
      <c r="AB700">
        <v>8</v>
      </c>
      <c r="AC700">
        <v>7</v>
      </c>
      <c r="AD700">
        <v>6</v>
      </c>
      <c r="AE700">
        <v>2</v>
      </c>
    </row>
    <row r="701" spans="1:31" hidden="1" x14ac:dyDescent="0.25">
      <c r="A701" s="19" t="s">
        <v>169</v>
      </c>
      <c r="B701" s="19" t="s">
        <v>174</v>
      </c>
      <c r="C701" s="19" t="s">
        <v>2281</v>
      </c>
      <c r="D701">
        <v>23.42</v>
      </c>
      <c r="E701">
        <v>9</v>
      </c>
      <c r="F701" t="s">
        <v>471</v>
      </c>
      <c r="G701" s="34">
        <v>4</v>
      </c>
      <c r="H701" s="26" t="s">
        <v>693</v>
      </c>
      <c r="I701">
        <v>13</v>
      </c>
      <c r="J701" s="36" t="str">
        <f>VLOOKUP(AB701, method!$A$1:$B$15, 2, 0)</f>
        <v>中後</v>
      </c>
      <c r="K701">
        <v>22</v>
      </c>
      <c r="L701">
        <v>1400</v>
      </c>
      <c r="M701">
        <v>126</v>
      </c>
      <c r="N701">
        <v>1</v>
      </c>
      <c r="O701">
        <v>28</v>
      </c>
      <c r="P701">
        <v>4</v>
      </c>
      <c r="Q701">
        <v>24</v>
      </c>
      <c r="R701" t="s">
        <v>434</v>
      </c>
      <c r="S701">
        <v>1025</v>
      </c>
      <c r="T701">
        <v>4</v>
      </c>
      <c r="U701" s="33" t="s">
        <v>430</v>
      </c>
      <c r="V701">
        <v>620</v>
      </c>
      <c r="Y701" t="s">
        <v>699</v>
      </c>
      <c r="Z701">
        <v>51</v>
      </c>
      <c r="AA701" s="17" t="s">
        <v>111</v>
      </c>
      <c r="AB701">
        <v>8</v>
      </c>
      <c r="AC701">
        <v>11</v>
      </c>
      <c r="AD701">
        <v>11</v>
      </c>
      <c r="AE701">
        <v>4</v>
      </c>
    </row>
    <row r="702" spans="1:31" hidden="1" x14ac:dyDescent="0.25">
      <c r="A702" s="19" t="s">
        <v>169</v>
      </c>
      <c r="B702" s="19" t="s">
        <v>174</v>
      </c>
      <c r="C702" s="19" t="s">
        <v>2281</v>
      </c>
      <c r="D702">
        <v>23.16</v>
      </c>
      <c r="E702">
        <v>9</v>
      </c>
      <c r="F702" t="s">
        <v>471</v>
      </c>
      <c r="G702" s="28">
        <v>3</v>
      </c>
      <c r="H702" s="26" t="s">
        <v>693</v>
      </c>
      <c r="I702">
        <v>10</v>
      </c>
      <c r="J702" s="38" t="str">
        <f>VLOOKUP(AB702, method!$A$1:$B$15, 2, 0)</f>
        <v>留後</v>
      </c>
      <c r="K702">
        <v>87</v>
      </c>
      <c r="L702">
        <v>1400</v>
      </c>
      <c r="M702">
        <v>127</v>
      </c>
      <c r="N702">
        <v>1</v>
      </c>
      <c r="O702">
        <v>31</v>
      </c>
      <c r="P702">
        <v>3</v>
      </c>
      <c r="Q702">
        <v>24</v>
      </c>
      <c r="R702" t="s">
        <v>539</v>
      </c>
      <c r="S702">
        <v>1015</v>
      </c>
      <c r="T702">
        <v>4</v>
      </c>
      <c r="U702" s="32" t="s">
        <v>435</v>
      </c>
      <c r="V702">
        <v>545</v>
      </c>
      <c r="Y702" s="12" t="s">
        <v>521</v>
      </c>
      <c r="Z702">
        <v>52</v>
      </c>
      <c r="AA702" s="17" t="s">
        <v>111</v>
      </c>
      <c r="AB702">
        <v>12</v>
      </c>
      <c r="AC702">
        <v>12</v>
      </c>
      <c r="AD702">
        <v>9</v>
      </c>
      <c r="AE702">
        <v>3</v>
      </c>
    </row>
    <row r="703" spans="1:31" hidden="1" x14ac:dyDescent="0.25">
      <c r="A703" s="19" t="s">
        <v>169</v>
      </c>
      <c r="B703" s="19" t="s">
        <v>174</v>
      </c>
      <c r="C703" s="19" t="s">
        <v>2281</v>
      </c>
      <c r="D703">
        <v>10.83</v>
      </c>
      <c r="E703">
        <v>9</v>
      </c>
      <c r="F703" t="s">
        <v>471</v>
      </c>
      <c r="G703">
        <v>7</v>
      </c>
      <c r="H703" s="17" t="s">
        <v>121</v>
      </c>
      <c r="I703">
        <v>1</v>
      </c>
      <c r="J703" s="37" t="str">
        <f>VLOOKUP(AB703, method!$A$1:$B$15, 2, 0)</f>
        <v>中前</v>
      </c>
      <c r="K703">
        <v>60</v>
      </c>
      <c r="L703">
        <v>1200</v>
      </c>
      <c r="M703">
        <v>129</v>
      </c>
      <c r="N703">
        <v>1</v>
      </c>
      <c r="O703">
        <v>10</v>
      </c>
      <c r="P703">
        <v>3</v>
      </c>
      <c r="Q703">
        <v>24</v>
      </c>
      <c r="R703" t="s">
        <v>429</v>
      </c>
      <c r="S703">
        <v>1034</v>
      </c>
      <c r="T703">
        <v>4</v>
      </c>
      <c r="U703" s="32" t="s">
        <v>435</v>
      </c>
      <c r="V703">
        <v>488</v>
      </c>
      <c r="Y703" t="s">
        <v>488</v>
      </c>
      <c r="Z703">
        <v>54</v>
      </c>
      <c r="AA703" s="17" t="s">
        <v>111</v>
      </c>
      <c r="AB703">
        <v>6</v>
      </c>
      <c r="AC703">
        <v>7</v>
      </c>
      <c r="AD703">
        <v>7</v>
      </c>
    </row>
    <row r="704" spans="1:31" hidden="1" x14ac:dyDescent="0.25">
      <c r="A704" s="19" t="s">
        <v>169</v>
      </c>
      <c r="B704" s="19" t="s">
        <v>174</v>
      </c>
      <c r="C704" s="19" t="s">
        <v>2281</v>
      </c>
      <c r="D704">
        <v>23.47</v>
      </c>
      <c r="E704">
        <v>9</v>
      </c>
      <c r="F704" t="s">
        <v>471</v>
      </c>
      <c r="G704">
        <v>8</v>
      </c>
      <c r="H704" s="17" t="s">
        <v>84</v>
      </c>
      <c r="I704">
        <v>12</v>
      </c>
      <c r="J704" s="38" t="str">
        <f>VLOOKUP(AB704, method!$A$1:$B$15, 2, 0)</f>
        <v>留後</v>
      </c>
      <c r="K704">
        <v>73</v>
      </c>
      <c r="L704">
        <v>1400</v>
      </c>
      <c r="M704">
        <v>132</v>
      </c>
      <c r="N704">
        <v>1</v>
      </c>
      <c r="O704">
        <v>12</v>
      </c>
      <c r="P704">
        <v>2</v>
      </c>
      <c r="Q704">
        <v>24</v>
      </c>
      <c r="R704" t="s">
        <v>434</v>
      </c>
      <c r="S704">
        <v>1031</v>
      </c>
      <c r="T704">
        <v>4</v>
      </c>
      <c r="U704" s="32" t="s">
        <v>435</v>
      </c>
      <c r="V704">
        <v>412</v>
      </c>
      <c r="Y704">
        <v>4</v>
      </c>
      <c r="Z704">
        <v>56</v>
      </c>
      <c r="AA704" s="17" t="s">
        <v>111</v>
      </c>
      <c r="AB704">
        <v>11</v>
      </c>
      <c r="AC704">
        <v>11</v>
      </c>
      <c r="AD704">
        <v>8</v>
      </c>
      <c r="AE704">
        <v>8</v>
      </c>
    </row>
    <row r="705" spans="1:31" hidden="1" x14ac:dyDescent="0.25">
      <c r="A705" s="19" t="s">
        <v>169</v>
      </c>
      <c r="B705" s="19" t="s">
        <v>174</v>
      </c>
      <c r="C705" s="19" t="s">
        <v>2281</v>
      </c>
      <c r="E705">
        <v>9</v>
      </c>
      <c r="F705" t="s">
        <v>471</v>
      </c>
      <c r="G705" t="s">
        <v>720</v>
      </c>
      <c r="H705" s="22" t="s">
        <v>471</v>
      </c>
      <c r="I705" t="s">
        <v>546</v>
      </c>
      <c r="K705" t="s">
        <v>546</v>
      </c>
      <c r="L705">
        <v>1400</v>
      </c>
      <c r="M705">
        <v>130</v>
      </c>
      <c r="N705" t="s">
        <v>546</v>
      </c>
      <c r="O705">
        <v>15</v>
      </c>
      <c r="P705">
        <v>10</v>
      </c>
      <c r="Q705">
        <v>23</v>
      </c>
      <c r="R705" t="s">
        <v>539</v>
      </c>
      <c r="S705" t="s">
        <v>546</v>
      </c>
      <c r="T705">
        <v>4</v>
      </c>
      <c r="U705" s="32" t="s">
        <v>435</v>
      </c>
      <c r="V705">
        <v>86</v>
      </c>
      <c r="Y705" t="s">
        <v>546</v>
      </c>
      <c r="Z705">
        <v>56</v>
      </c>
      <c r="AA705" s="23" t="s">
        <v>692</v>
      </c>
      <c r="AB705" t="s">
        <v>546</v>
      </c>
    </row>
    <row r="706" spans="1:31" hidden="1" x14ac:dyDescent="0.25">
      <c r="A706" s="19" t="s">
        <v>169</v>
      </c>
      <c r="B706" s="19" t="s">
        <v>174</v>
      </c>
      <c r="C706" s="19" t="s">
        <v>2281</v>
      </c>
      <c r="D706">
        <v>23.5</v>
      </c>
      <c r="E706">
        <v>9</v>
      </c>
      <c r="F706" t="s">
        <v>471</v>
      </c>
      <c r="G706">
        <v>7</v>
      </c>
      <c r="H706" s="22" t="s">
        <v>471</v>
      </c>
      <c r="I706">
        <v>8</v>
      </c>
      <c r="J706" s="36" t="str">
        <f>VLOOKUP(AB706, method!$A$1:$B$15, 2, 0)</f>
        <v>中後</v>
      </c>
      <c r="K706">
        <v>25</v>
      </c>
      <c r="L706">
        <v>1400</v>
      </c>
      <c r="M706">
        <v>132</v>
      </c>
      <c r="N706">
        <v>1</v>
      </c>
      <c r="O706">
        <v>10</v>
      </c>
      <c r="P706">
        <v>9</v>
      </c>
      <c r="Q706">
        <v>23</v>
      </c>
      <c r="R706" t="s">
        <v>434</v>
      </c>
      <c r="S706">
        <v>1022</v>
      </c>
      <c r="T706">
        <v>4</v>
      </c>
      <c r="U706" s="33" t="s">
        <v>499</v>
      </c>
      <c r="V706">
        <v>8</v>
      </c>
      <c r="Y706">
        <v>5</v>
      </c>
      <c r="Z706">
        <v>58</v>
      </c>
      <c r="AA706" s="23" t="s">
        <v>692</v>
      </c>
      <c r="AB706">
        <v>10</v>
      </c>
      <c r="AC706">
        <v>10</v>
      </c>
      <c r="AD706">
        <v>10</v>
      </c>
      <c r="AE706">
        <v>7</v>
      </c>
    </row>
    <row r="707" spans="1:31" hidden="1" x14ac:dyDescent="0.25">
      <c r="A707" s="19" t="s">
        <v>169</v>
      </c>
      <c r="B707" s="20" t="s">
        <v>177</v>
      </c>
      <c r="C707" s="20" t="s">
        <v>2282</v>
      </c>
      <c r="D707">
        <v>9.66</v>
      </c>
      <c r="E707">
        <v>6</v>
      </c>
      <c r="F707" t="s">
        <v>84</v>
      </c>
      <c r="G707">
        <v>10</v>
      </c>
      <c r="H707" s="23" t="s">
        <v>487</v>
      </c>
      <c r="I707">
        <v>9</v>
      </c>
      <c r="J707" s="38" t="str">
        <f>VLOOKUP(AB707, method!$A$1:$B$15, 2, 0)</f>
        <v>留後</v>
      </c>
      <c r="K707">
        <v>181</v>
      </c>
      <c r="L707">
        <v>1200</v>
      </c>
      <c r="M707">
        <v>131</v>
      </c>
      <c r="N707">
        <v>1</v>
      </c>
      <c r="O707">
        <v>7</v>
      </c>
      <c r="P707">
        <v>9</v>
      </c>
      <c r="Q707">
        <v>25</v>
      </c>
      <c r="R707" t="s">
        <v>434</v>
      </c>
      <c r="S707">
        <v>1115</v>
      </c>
      <c r="T707">
        <v>4</v>
      </c>
      <c r="U707" s="32" t="s">
        <v>435</v>
      </c>
      <c r="V707">
        <v>6</v>
      </c>
      <c r="Y707" t="s">
        <v>817</v>
      </c>
      <c r="Z707">
        <v>56</v>
      </c>
      <c r="AA707" s="19" t="s">
        <v>24</v>
      </c>
      <c r="AB707">
        <v>11</v>
      </c>
      <c r="AC707">
        <v>10</v>
      </c>
      <c r="AD707">
        <v>10</v>
      </c>
    </row>
    <row r="708" spans="1:31" hidden="1" x14ac:dyDescent="0.25">
      <c r="A708" s="19" t="s">
        <v>169</v>
      </c>
      <c r="B708" s="20" t="s">
        <v>177</v>
      </c>
      <c r="C708" s="20" t="s">
        <v>2282</v>
      </c>
      <c r="D708">
        <v>11.09</v>
      </c>
      <c r="E708">
        <v>6</v>
      </c>
      <c r="F708" t="s">
        <v>84</v>
      </c>
      <c r="G708">
        <v>13</v>
      </c>
      <c r="H708" s="23" t="s">
        <v>487</v>
      </c>
      <c r="I708">
        <v>6</v>
      </c>
      <c r="J708" s="38" t="str">
        <f>VLOOKUP(AB708, method!$A$1:$B$15, 2, 0)</f>
        <v>留後</v>
      </c>
      <c r="K708">
        <v>28</v>
      </c>
      <c r="L708">
        <v>1200</v>
      </c>
      <c r="M708">
        <v>133</v>
      </c>
      <c r="N708">
        <v>1</v>
      </c>
      <c r="O708">
        <v>28</v>
      </c>
      <c r="P708">
        <v>6</v>
      </c>
      <c r="Q708">
        <v>25</v>
      </c>
      <c r="R708" t="s">
        <v>518</v>
      </c>
      <c r="S708">
        <v>1113</v>
      </c>
      <c r="T708">
        <v>4</v>
      </c>
      <c r="U708" s="32" t="s">
        <v>435</v>
      </c>
      <c r="V708">
        <v>790</v>
      </c>
      <c r="Y708">
        <v>9</v>
      </c>
      <c r="Z708">
        <v>60</v>
      </c>
      <c r="AA708" s="19" t="s">
        <v>24</v>
      </c>
      <c r="AB708">
        <v>12</v>
      </c>
      <c r="AC708">
        <v>11</v>
      </c>
      <c r="AD708">
        <v>13</v>
      </c>
    </row>
    <row r="709" spans="1:31" hidden="1" x14ac:dyDescent="0.25">
      <c r="A709" s="19" t="s">
        <v>169</v>
      </c>
      <c r="B709" s="20" t="s">
        <v>177</v>
      </c>
      <c r="C709" s="20" t="s">
        <v>2282</v>
      </c>
      <c r="D709">
        <v>10.29</v>
      </c>
      <c r="E709">
        <v>6</v>
      </c>
      <c r="F709" t="s">
        <v>84</v>
      </c>
      <c r="G709">
        <v>10</v>
      </c>
      <c r="H709" s="23" t="s">
        <v>487</v>
      </c>
      <c r="I709">
        <v>7</v>
      </c>
      <c r="J709" s="38" t="str">
        <f>VLOOKUP(AB709, method!$A$1:$B$15, 2, 0)</f>
        <v>留後</v>
      </c>
      <c r="K709">
        <v>61</v>
      </c>
      <c r="L709">
        <v>1200</v>
      </c>
      <c r="M709">
        <v>115</v>
      </c>
      <c r="N709">
        <v>1</v>
      </c>
      <c r="O709">
        <v>14</v>
      </c>
      <c r="P709">
        <v>6</v>
      </c>
      <c r="Q709">
        <v>25</v>
      </c>
      <c r="R709" t="s">
        <v>467</v>
      </c>
      <c r="S709">
        <v>1113</v>
      </c>
      <c r="T709">
        <v>3</v>
      </c>
      <c r="U709" s="33" t="s">
        <v>1270</v>
      </c>
      <c r="V709">
        <v>765</v>
      </c>
      <c r="Y709" t="s">
        <v>1271</v>
      </c>
      <c r="Z709">
        <v>62</v>
      </c>
      <c r="AA709" s="19" t="s">
        <v>24</v>
      </c>
      <c r="AB709">
        <v>11</v>
      </c>
      <c r="AC709">
        <v>11</v>
      </c>
      <c r="AD709">
        <v>10</v>
      </c>
    </row>
    <row r="710" spans="1:31" x14ac:dyDescent="0.25">
      <c r="A710" s="19" t="s">
        <v>169</v>
      </c>
      <c r="B710" s="20" t="s">
        <v>177</v>
      </c>
      <c r="C710" s="20" t="s">
        <v>2282</v>
      </c>
      <c r="D710">
        <v>39.58</v>
      </c>
      <c r="E710">
        <v>6</v>
      </c>
      <c r="F710" t="s">
        <v>84</v>
      </c>
      <c r="G710">
        <v>8</v>
      </c>
      <c r="H710" s="23" t="s">
        <v>487</v>
      </c>
      <c r="I710">
        <v>4</v>
      </c>
      <c r="J710" s="35" t="str">
        <f>VLOOKUP(AB710, method!$A$1:$B$15, 2, 0)</f>
        <v>放頭</v>
      </c>
      <c r="K710">
        <v>41</v>
      </c>
      <c r="L710" s="43">
        <v>1650</v>
      </c>
      <c r="M710">
        <v>116</v>
      </c>
      <c r="N710">
        <v>1</v>
      </c>
      <c r="O710">
        <v>28</v>
      </c>
      <c r="P710">
        <v>5</v>
      </c>
      <c r="Q710">
        <v>25</v>
      </c>
      <c r="R710" s="42" t="s">
        <v>445</v>
      </c>
      <c r="S710">
        <v>1100</v>
      </c>
      <c r="T710">
        <v>3</v>
      </c>
      <c r="U710" s="32" t="s">
        <v>446</v>
      </c>
      <c r="V710">
        <v>714</v>
      </c>
      <c r="Y710">
        <v>5</v>
      </c>
      <c r="Z710">
        <v>64</v>
      </c>
      <c r="AA710" s="19" t="s">
        <v>24</v>
      </c>
      <c r="AB710">
        <v>3</v>
      </c>
      <c r="AC710">
        <v>3</v>
      </c>
      <c r="AD710">
        <v>3</v>
      </c>
      <c r="AE710">
        <v>8</v>
      </c>
    </row>
    <row r="711" spans="1:31" x14ac:dyDescent="0.25">
      <c r="A711" s="19" t="s">
        <v>169</v>
      </c>
      <c r="B711" s="20" t="s">
        <v>177</v>
      </c>
      <c r="C711" s="20" t="s">
        <v>2282</v>
      </c>
      <c r="D711">
        <v>40.26</v>
      </c>
      <c r="E711">
        <v>6</v>
      </c>
      <c r="F711" t="s">
        <v>84</v>
      </c>
      <c r="G711">
        <v>8</v>
      </c>
      <c r="H711" s="23" t="s">
        <v>487</v>
      </c>
      <c r="I711">
        <v>12</v>
      </c>
      <c r="J711" s="36" t="str">
        <f>VLOOKUP(AB711, method!$A$1:$B$15, 2, 0)</f>
        <v>中後</v>
      </c>
      <c r="K711">
        <v>121</v>
      </c>
      <c r="L711" s="43">
        <v>1650</v>
      </c>
      <c r="M711">
        <v>118</v>
      </c>
      <c r="N711">
        <v>1</v>
      </c>
      <c r="O711">
        <v>7</v>
      </c>
      <c r="P711">
        <v>5</v>
      </c>
      <c r="Q711">
        <v>25</v>
      </c>
      <c r="R711" s="31" t="s">
        <v>450</v>
      </c>
      <c r="S711">
        <v>1097</v>
      </c>
      <c r="T711">
        <v>3</v>
      </c>
      <c r="U711" s="32" t="s">
        <v>435</v>
      </c>
      <c r="V711">
        <v>657</v>
      </c>
      <c r="Y711" t="s">
        <v>624</v>
      </c>
      <c r="Z711">
        <v>66</v>
      </c>
      <c r="AA711" s="19" t="s">
        <v>24</v>
      </c>
      <c r="AB711">
        <v>8</v>
      </c>
      <c r="AC711">
        <v>7</v>
      </c>
      <c r="AD711">
        <v>8</v>
      </c>
      <c r="AE711">
        <v>8</v>
      </c>
    </row>
    <row r="712" spans="1:31" hidden="1" x14ac:dyDescent="0.25">
      <c r="A712" s="19" t="s">
        <v>169</v>
      </c>
      <c r="B712" s="20" t="s">
        <v>177</v>
      </c>
      <c r="C712" s="20" t="s">
        <v>2282</v>
      </c>
      <c r="D712">
        <v>21.95</v>
      </c>
      <c r="E712">
        <v>6</v>
      </c>
      <c r="F712" t="s">
        <v>84</v>
      </c>
      <c r="G712">
        <v>12</v>
      </c>
      <c r="H712" s="23" t="s">
        <v>487</v>
      </c>
      <c r="I712">
        <v>2</v>
      </c>
      <c r="J712" s="36" t="str">
        <f>VLOOKUP(AB712, method!$A$1:$B$15, 2, 0)</f>
        <v>中後</v>
      </c>
      <c r="K712">
        <v>63</v>
      </c>
      <c r="L712">
        <v>1400</v>
      </c>
      <c r="M712">
        <v>124</v>
      </c>
      <c r="N712">
        <v>1</v>
      </c>
      <c r="O712">
        <v>20</v>
      </c>
      <c r="P712">
        <v>4</v>
      </c>
      <c r="Q712">
        <v>25</v>
      </c>
      <c r="R712" t="s">
        <v>441</v>
      </c>
      <c r="S712">
        <v>1093</v>
      </c>
      <c r="T712">
        <v>3</v>
      </c>
      <c r="U712" s="32" t="s">
        <v>446</v>
      </c>
      <c r="V712">
        <v>610</v>
      </c>
      <c r="Y712">
        <v>6</v>
      </c>
      <c r="Z712">
        <v>68</v>
      </c>
      <c r="AA712" s="19" t="s">
        <v>24</v>
      </c>
      <c r="AB712">
        <v>9</v>
      </c>
      <c r="AC712">
        <v>10</v>
      </c>
      <c r="AD712">
        <v>10</v>
      </c>
      <c r="AE712">
        <v>12</v>
      </c>
    </row>
    <row r="713" spans="1:31" hidden="1" x14ac:dyDescent="0.25">
      <c r="A713" s="19" t="s">
        <v>169</v>
      </c>
      <c r="B713" s="20" t="s">
        <v>177</v>
      </c>
      <c r="C713" s="20" t="s">
        <v>2282</v>
      </c>
      <c r="D713">
        <v>10.039999999999999</v>
      </c>
      <c r="E713">
        <v>6</v>
      </c>
      <c r="F713" t="s">
        <v>84</v>
      </c>
      <c r="G713">
        <v>8</v>
      </c>
      <c r="H713" s="23" t="s">
        <v>487</v>
      </c>
      <c r="I713">
        <v>4</v>
      </c>
      <c r="J713" s="36" t="str">
        <f>VLOOKUP(AB713, method!$A$1:$B$15, 2, 0)</f>
        <v>中後</v>
      </c>
      <c r="K713">
        <v>34</v>
      </c>
      <c r="L713">
        <v>1200</v>
      </c>
      <c r="M713">
        <v>123</v>
      </c>
      <c r="N713">
        <v>1</v>
      </c>
      <c r="O713">
        <v>9</v>
      </c>
      <c r="P713">
        <v>4</v>
      </c>
      <c r="Q713">
        <v>25</v>
      </c>
      <c r="R713" s="31" t="s">
        <v>450</v>
      </c>
      <c r="S713">
        <v>1088</v>
      </c>
      <c r="T713">
        <v>3</v>
      </c>
      <c r="U713" s="32" t="s">
        <v>446</v>
      </c>
      <c r="V713">
        <v>580</v>
      </c>
      <c r="Y713" t="s">
        <v>541</v>
      </c>
      <c r="Z713">
        <v>70</v>
      </c>
      <c r="AA713" s="19" t="s">
        <v>24</v>
      </c>
      <c r="AB713">
        <v>8</v>
      </c>
      <c r="AC713">
        <v>9</v>
      </c>
      <c r="AD713">
        <v>8</v>
      </c>
    </row>
    <row r="714" spans="1:31" hidden="1" x14ac:dyDescent="0.25">
      <c r="A714" s="19" t="s">
        <v>169</v>
      </c>
      <c r="B714" s="20" t="s">
        <v>177</v>
      </c>
      <c r="C714" s="20" t="s">
        <v>2282</v>
      </c>
      <c r="D714">
        <v>9.76</v>
      </c>
      <c r="E714">
        <v>6</v>
      </c>
      <c r="F714" t="s">
        <v>84</v>
      </c>
      <c r="G714">
        <v>9</v>
      </c>
      <c r="H714" s="23" t="s">
        <v>487</v>
      </c>
      <c r="I714">
        <v>1</v>
      </c>
      <c r="J714" s="37" t="str">
        <f>VLOOKUP(AB714, method!$A$1:$B$15, 2, 0)</f>
        <v>中前</v>
      </c>
      <c r="K714">
        <v>37</v>
      </c>
      <c r="L714">
        <v>1200</v>
      </c>
      <c r="M714">
        <v>125</v>
      </c>
      <c r="N714">
        <v>1</v>
      </c>
      <c r="O714">
        <v>12</v>
      </c>
      <c r="P714">
        <v>3</v>
      </c>
      <c r="Q714">
        <v>25</v>
      </c>
      <c r="R714" s="31" t="s">
        <v>450</v>
      </c>
      <c r="S714">
        <v>1062</v>
      </c>
      <c r="T714">
        <v>3</v>
      </c>
      <c r="U714" s="32" t="s">
        <v>446</v>
      </c>
      <c r="V714">
        <v>502</v>
      </c>
      <c r="Y714" t="s">
        <v>699</v>
      </c>
      <c r="Z714">
        <v>70</v>
      </c>
      <c r="AA714" s="19" t="s">
        <v>24</v>
      </c>
      <c r="AB714">
        <v>4</v>
      </c>
      <c r="AC714">
        <v>6</v>
      </c>
      <c r="AD714">
        <v>9</v>
      </c>
    </row>
    <row r="715" spans="1:31" x14ac:dyDescent="0.25">
      <c r="A715" s="19" t="s">
        <v>169</v>
      </c>
      <c r="B715" s="21" t="s">
        <v>180</v>
      </c>
      <c r="C715" s="21" t="s">
        <v>2283</v>
      </c>
      <c r="D715">
        <v>40.44</v>
      </c>
      <c r="E715">
        <v>11</v>
      </c>
      <c r="F715" t="s">
        <v>19</v>
      </c>
      <c r="G715" s="28">
        <v>2</v>
      </c>
      <c r="H715" s="24" t="s">
        <v>38</v>
      </c>
      <c r="I715">
        <v>3</v>
      </c>
      <c r="J715" s="37" t="str">
        <f>VLOOKUP(AB715, method!$A$1:$B$15, 2, 0)</f>
        <v>中前</v>
      </c>
      <c r="K715">
        <v>1.9</v>
      </c>
      <c r="L715" s="43">
        <v>1650</v>
      </c>
      <c r="M715">
        <v>128</v>
      </c>
      <c r="N715">
        <v>1</v>
      </c>
      <c r="O715">
        <v>10</v>
      </c>
      <c r="P715">
        <v>9</v>
      </c>
      <c r="Q715">
        <v>25</v>
      </c>
      <c r="R715" s="31" t="s">
        <v>450</v>
      </c>
      <c r="S715">
        <v>1009</v>
      </c>
      <c r="T715">
        <v>4</v>
      </c>
      <c r="U715" s="32" t="s">
        <v>435</v>
      </c>
      <c r="V715">
        <v>14</v>
      </c>
      <c r="Y715" s="12" t="s">
        <v>591</v>
      </c>
      <c r="Z715">
        <v>52</v>
      </c>
      <c r="AA715" s="23" t="s">
        <v>138</v>
      </c>
      <c r="AB715">
        <v>4</v>
      </c>
      <c r="AC715">
        <v>3</v>
      </c>
      <c r="AD715">
        <v>3</v>
      </c>
      <c r="AE715">
        <v>2</v>
      </c>
    </row>
    <row r="716" spans="1:31" x14ac:dyDescent="0.25">
      <c r="A716" s="19" t="s">
        <v>169</v>
      </c>
      <c r="B716" s="21" t="s">
        <v>180</v>
      </c>
      <c r="C716" s="21" t="s">
        <v>2283</v>
      </c>
      <c r="D716">
        <v>39.25</v>
      </c>
      <c r="E716">
        <v>11</v>
      </c>
      <c r="F716" t="s">
        <v>19</v>
      </c>
      <c r="G716" s="28">
        <v>2</v>
      </c>
      <c r="H716" s="23" t="s">
        <v>487</v>
      </c>
      <c r="I716">
        <v>7</v>
      </c>
      <c r="J716" s="35" t="str">
        <f>VLOOKUP(AB716, method!$A$1:$B$15, 2, 0)</f>
        <v>放頭</v>
      </c>
      <c r="K716">
        <v>4.7</v>
      </c>
      <c r="L716" s="43">
        <v>1650</v>
      </c>
      <c r="M716">
        <v>125</v>
      </c>
      <c r="N716">
        <v>1</v>
      </c>
      <c r="O716">
        <v>9</v>
      </c>
      <c r="P716">
        <v>7</v>
      </c>
      <c r="Q716">
        <v>25</v>
      </c>
      <c r="R716" s="31" t="s">
        <v>450</v>
      </c>
      <c r="S716">
        <v>992</v>
      </c>
      <c r="T716">
        <v>4</v>
      </c>
      <c r="U716" s="32" t="s">
        <v>446</v>
      </c>
      <c r="V716">
        <v>823</v>
      </c>
      <c r="Y716" s="12" t="s">
        <v>431</v>
      </c>
      <c r="Z716">
        <v>52</v>
      </c>
      <c r="AA716" s="23" t="s">
        <v>138</v>
      </c>
      <c r="AB716">
        <v>1</v>
      </c>
      <c r="AC716">
        <v>1</v>
      </c>
      <c r="AD716">
        <v>1</v>
      </c>
      <c r="AE716">
        <v>2</v>
      </c>
    </row>
    <row r="717" spans="1:31" hidden="1" x14ac:dyDescent="0.25">
      <c r="A717" s="19" t="s">
        <v>169</v>
      </c>
      <c r="B717" s="21" t="s">
        <v>180</v>
      </c>
      <c r="C717" s="21" t="s">
        <v>2283</v>
      </c>
      <c r="D717">
        <v>22.67</v>
      </c>
      <c r="E717">
        <v>11</v>
      </c>
      <c r="F717" t="s">
        <v>19</v>
      </c>
      <c r="G717">
        <v>10</v>
      </c>
      <c r="H717" s="17" t="s">
        <v>121</v>
      </c>
      <c r="I717">
        <v>4</v>
      </c>
      <c r="J717" s="37" t="str">
        <f>VLOOKUP(AB717, method!$A$1:$B$15, 2, 0)</f>
        <v>中前</v>
      </c>
      <c r="K717">
        <v>3.8</v>
      </c>
      <c r="L717">
        <v>1400</v>
      </c>
      <c r="M717">
        <v>128</v>
      </c>
      <c r="N717">
        <v>1</v>
      </c>
      <c r="O717">
        <v>1</v>
      </c>
      <c r="P717">
        <v>7</v>
      </c>
      <c r="Q717">
        <v>25</v>
      </c>
      <c r="R717" t="s">
        <v>429</v>
      </c>
      <c r="S717">
        <v>1008</v>
      </c>
      <c r="T717">
        <v>4</v>
      </c>
      <c r="U717" s="32" t="s">
        <v>435</v>
      </c>
      <c r="V717">
        <v>800</v>
      </c>
      <c r="Y717" t="s">
        <v>699</v>
      </c>
      <c r="Z717">
        <v>53</v>
      </c>
      <c r="AA717" s="23" t="s">
        <v>138</v>
      </c>
      <c r="AB717">
        <v>7</v>
      </c>
      <c r="AC717">
        <v>7</v>
      </c>
      <c r="AD717">
        <v>11</v>
      </c>
      <c r="AE717">
        <v>10</v>
      </c>
    </row>
    <row r="718" spans="1:31" hidden="1" x14ac:dyDescent="0.25">
      <c r="A718" s="19" t="s">
        <v>169</v>
      </c>
      <c r="B718" s="21" t="s">
        <v>180</v>
      </c>
      <c r="C718" s="21" t="s">
        <v>2283</v>
      </c>
      <c r="D718">
        <v>21.62</v>
      </c>
      <c r="E718">
        <v>11</v>
      </c>
      <c r="F718" t="s">
        <v>19</v>
      </c>
      <c r="G718" s="34">
        <v>4</v>
      </c>
      <c r="H718" s="23" t="s">
        <v>487</v>
      </c>
      <c r="I718">
        <v>3</v>
      </c>
      <c r="J718" s="35" t="str">
        <f>VLOOKUP(AB718, method!$A$1:$B$15, 2, 0)</f>
        <v>放頭</v>
      </c>
      <c r="K718">
        <v>4.2</v>
      </c>
      <c r="L718">
        <v>1400</v>
      </c>
      <c r="M718">
        <v>125</v>
      </c>
      <c r="N718">
        <v>1</v>
      </c>
      <c r="O718">
        <v>14</v>
      </c>
      <c r="P718">
        <v>6</v>
      </c>
      <c r="Q718">
        <v>25</v>
      </c>
      <c r="R718" t="s">
        <v>441</v>
      </c>
      <c r="S718">
        <v>1006</v>
      </c>
      <c r="T718">
        <v>4</v>
      </c>
      <c r="U718" s="32" t="s">
        <v>435</v>
      </c>
      <c r="V718">
        <v>760</v>
      </c>
      <c r="Y718" s="12" t="s">
        <v>662</v>
      </c>
      <c r="Z718">
        <v>52</v>
      </c>
      <c r="AA718" s="23" t="s">
        <v>138</v>
      </c>
      <c r="AB718">
        <v>3</v>
      </c>
      <c r="AC718">
        <v>4</v>
      </c>
      <c r="AD718">
        <v>5</v>
      </c>
      <c r="AE718">
        <v>4</v>
      </c>
    </row>
    <row r="719" spans="1:31" hidden="1" x14ac:dyDescent="0.25">
      <c r="A719" s="19" t="s">
        <v>169</v>
      </c>
      <c r="B719" s="21" t="s">
        <v>180</v>
      </c>
      <c r="C719" s="21" t="s">
        <v>2283</v>
      </c>
      <c r="D719">
        <v>22.07</v>
      </c>
      <c r="E719">
        <v>11</v>
      </c>
      <c r="F719" t="s">
        <v>19</v>
      </c>
      <c r="G719">
        <v>6</v>
      </c>
      <c r="H719" s="23" t="s">
        <v>487</v>
      </c>
      <c r="I719">
        <v>14</v>
      </c>
      <c r="J719" s="36" t="str">
        <f>VLOOKUP(AB719, method!$A$1:$B$15, 2, 0)</f>
        <v>中後</v>
      </c>
      <c r="K719">
        <v>16</v>
      </c>
      <c r="L719">
        <v>1400</v>
      </c>
      <c r="M719">
        <v>127</v>
      </c>
      <c r="N719">
        <v>1</v>
      </c>
      <c r="O719">
        <v>25</v>
      </c>
      <c r="P719">
        <v>5</v>
      </c>
      <c r="Q719">
        <v>25</v>
      </c>
      <c r="R719" t="s">
        <v>434</v>
      </c>
      <c r="S719">
        <v>999</v>
      </c>
      <c r="T719">
        <v>4</v>
      </c>
      <c r="U719" s="32" t="s">
        <v>435</v>
      </c>
      <c r="V719">
        <v>703</v>
      </c>
      <c r="Y719" t="s">
        <v>474</v>
      </c>
      <c r="Z719">
        <v>54</v>
      </c>
      <c r="AA719" s="23" t="s">
        <v>138</v>
      </c>
      <c r="AB719">
        <v>9</v>
      </c>
      <c r="AC719">
        <v>9</v>
      </c>
      <c r="AD719">
        <v>10</v>
      </c>
      <c r="AE719">
        <v>6</v>
      </c>
    </row>
    <row r="720" spans="1:31" hidden="1" x14ac:dyDescent="0.25">
      <c r="A720" s="19" t="s">
        <v>169</v>
      </c>
      <c r="B720" s="21" t="s">
        <v>180</v>
      </c>
      <c r="C720" s="21" t="s">
        <v>2283</v>
      </c>
      <c r="D720">
        <v>21.81</v>
      </c>
      <c r="E720">
        <v>11</v>
      </c>
      <c r="F720" t="s">
        <v>19</v>
      </c>
      <c r="G720">
        <v>6</v>
      </c>
      <c r="H720" s="23" t="s">
        <v>487</v>
      </c>
      <c r="I720">
        <v>9</v>
      </c>
      <c r="J720" s="36" t="str">
        <f>VLOOKUP(AB720, method!$A$1:$B$15, 2, 0)</f>
        <v>中後</v>
      </c>
      <c r="K720">
        <v>46</v>
      </c>
      <c r="L720">
        <v>1400</v>
      </c>
      <c r="M720">
        <v>129</v>
      </c>
      <c r="N720">
        <v>1</v>
      </c>
      <c r="O720">
        <v>4</v>
      </c>
      <c r="P720">
        <v>5</v>
      </c>
      <c r="Q720">
        <v>25</v>
      </c>
      <c r="R720" t="s">
        <v>518</v>
      </c>
      <c r="S720">
        <v>999</v>
      </c>
      <c r="T720">
        <v>4</v>
      </c>
      <c r="U720" s="32" t="s">
        <v>446</v>
      </c>
      <c r="V720">
        <v>647</v>
      </c>
      <c r="Y720" t="s">
        <v>459</v>
      </c>
      <c r="Z720">
        <v>56</v>
      </c>
      <c r="AA720" s="23" t="s">
        <v>138</v>
      </c>
      <c r="AB720">
        <v>10</v>
      </c>
      <c r="AC720">
        <v>11</v>
      </c>
      <c r="AD720">
        <v>11</v>
      </c>
      <c r="AE720">
        <v>6</v>
      </c>
    </row>
    <row r="721" spans="1:31" hidden="1" x14ac:dyDescent="0.25">
      <c r="A721" s="19" t="s">
        <v>169</v>
      </c>
      <c r="B721" s="21" t="s">
        <v>180</v>
      </c>
      <c r="C721" s="21" t="s">
        <v>2283</v>
      </c>
      <c r="D721">
        <v>22.05</v>
      </c>
      <c r="E721">
        <v>11</v>
      </c>
      <c r="F721" t="s">
        <v>19</v>
      </c>
      <c r="G721">
        <v>6</v>
      </c>
      <c r="H721" s="23" t="s">
        <v>487</v>
      </c>
      <c r="I721">
        <v>7</v>
      </c>
      <c r="J721" s="37" t="str">
        <f>VLOOKUP(AB721, method!$A$1:$B$15, 2, 0)</f>
        <v>中前</v>
      </c>
      <c r="K721">
        <v>38</v>
      </c>
      <c r="L721">
        <v>1400</v>
      </c>
      <c r="M721">
        <v>132</v>
      </c>
      <c r="N721">
        <v>1</v>
      </c>
      <c r="O721">
        <v>6</v>
      </c>
      <c r="P721">
        <v>4</v>
      </c>
      <c r="Q721">
        <v>25</v>
      </c>
      <c r="R721" t="s">
        <v>506</v>
      </c>
      <c r="S721">
        <v>1001</v>
      </c>
      <c r="T721">
        <v>4</v>
      </c>
      <c r="U721" s="32" t="s">
        <v>435</v>
      </c>
      <c r="V721">
        <v>569</v>
      </c>
      <c r="Y721" s="12">
        <v>2</v>
      </c>
      <c r="Z721">
        <v>58</v>
      </c>
      <c r="AA721" s="23" t="s">
        <v>138</v>
      </c>
      <c r="AB721">
        <v>7</v>
      </c>
      <c r="AC721">
        <v>6</v>
      </c>
      <c r="AD721">
        <v>6</v>
      </c>
      <c r="AE721">
        <v>6</v>
      </c>
    </row>
    <row r="722" spans="1:31" hidden="1" x14ac:dyDescent="0.25">
      <c r="A722" s="19" t="s">
        <v>169</v>
      </c>
      <c r="B722" s="21" t="s">
        <v>180</v>
      </c>
      <c r="C722" s="21" t="s">
        <v>2283</v>
      </c>
      <c r="D722">
        <v>23.12</v>
      </c>
      <c r="E722">
        <v>11</v>
      </c>
      <c r="F722" t="s">
        <v>19</v>
      </c>
      <c r="G722">
        <v>10</v>
      </c>
      <c r="H722" s="20" t="s">
        <v>19</v>
      </c>
      <c r="I722">
        <v>14</v>
      </c>
      <c r="J722" s="36" t="str">
        <f>VLOOKUP(AB722, method!$A$1:$B$15, 2, 0)</f>
        <v>中後</v>
      </c>
      <c r="K722">
        <v>17</v>
      </c>
      <c r="L722">
        <v>1400</v>
      </c>
      <c r="M722">
        <v>135</v>
      </c>
      <c r="N722">
        <v>1</v>
      </c>
      <c r="O722">
        <v>1</v>
      </c>
      <c r="P722">
        <v>12</v>
      </c>
      <c r="Q722">
        <v>24</v>
      </c>
      <c r="R722" t="s">
        <v>441</v>
      </c>
      <c r="S722">
        <v>1009</v>
      </c>
      <c r="T722">
        <v>4</v>
      </c>
      <c r="U722" s="32" t="s">
        <v>435</v>
      </c>
      <c r="V722">
        <v>229</v>
      </c>
      <c r="Y722">
        <v>6</v>
      </c>
      <c r="Z722">
        <v>60</v>
      </c>
      <c r="AA722" s="23" t="s">
        <v>138</v>
      </c>
      <c r="AB722">
        <v>9</v>
      </c>
      <c r="AC722">
        <v>11</v>
      </c>
      <c r="AD722">
        <v>11</v>
      </c>
      <c r="AE722">
        <v>10</v>
      </c>
    </row>
    <row r="723" spans="1:31" hidden="1" x14ac:dyDescent="0.25">
      <c r="A723" s="19" t="s">
        <v>169</v>
      </c>
      <c r="B723" s="21" t="s">
        <v>180</v>
      </c>
      <c r="C723" s="21" t="s">
        <v>2283</v>
      </c>
      <c r="D723">
        <v>40.369999999999997</v>
      </c>
      <c r="E723">
        <v>11</v>
      </c>
      <c r="F723" t="s">
        <v>19</v>
      </c>
      <c r="G723" s="34">
        <v>4</v>
      </c>
      <c r="H723" s="20" t="s">
        <v>19</v>
      </c>
      <c r="I723">
        <v>6</v>
      </c>
      <c r="J723" s="35" t="str">
        <f>VLOOKUP(AB723, method!$A$1:$B$15, 2, 0)</f>
        <v>放頭</v>
      </c>
      <c r="K723">
        <v>2.6</v>
      </c>
      <c r="L723" s="43">
        <v>1650</v>
      </c>
      <c r="M723">
        <v>135</v>
      </c>
      <c r="N723">
        <v>1</v>
      </c>
      <c r="O723">
        <v>30</v>
      </c>
      <c r="P723">
        <v>10</v>
      </c>
      <c r="Q723">
        <v>24</v>
      </c>
      <c r="R723" s="42" t="s">
        <v>445</v>
      </c>
      <c r="S723">
        <v>1008</v>
      </c>
      <c r="T723">
        <v>4</v>
      </c>
      <c r="U723" s="32" t="s">
        <v>435</v>
      </c>
      <c r="V723">
        <v>139</v>
      </c>
      <c r="Y723" s="12" t="s">
        <v>662</v>
      </c>
      <c r="Z723">
        <v>60</v>
      </c>
      <c r="AA723" s="23" t="s">
        <v>138</v>
      </c>
      <c r="AB723">
        <v>2</v>
      </c>
      <c r="AC723">
        <v>3</v>
      </c>
      <c r="AD723">
        <v>4</v>
      </c>
      <c r="AE723">
        <v>4</v>
      </c>
    </row>
    <row r="724" spans="1:31" hidden="1" x14ac:dyDescent="0.25">
      <c r="A724" s="19" t="s">
        <v>169</v>
      </c>
      <c r="B724" s="21" t="s">
        <v>180</v>
      </c>
      <c r="C724" s="21" t="s">
        <v>2283</v>
      </c>
      <c r="D724">
        <v>39.090000000000003</v>
      </c>
      <c r="E724">
        <v>11</v>
      </c>
      <c r="F724" t="s">
        <v>19</v>
      </c>
      <c r="G724" s="34">
        <v>5</v>
      </c>
      <c r="H724" s="26" t="s">
        <v>389</v>
      </c>
      <c r="I724">
        <v>1</v>
      </c>
      <c r="J724" s="37" t="str">
        <f>VLOOKUP(AB724, method!$A$1:$B$15, 2, 0)</f>
        <v>中前</v>
      </c>
      <c r="K724">
        <v>13</v>
      </c>
      <c r="L724" s="43">
        <v>1650</v>
      </c>
      <c r="M724">
        <v>118</v>
      </c>
      <c r="N724">
        <v>1</v>
      </c>
      <c r="O724">
        <v>16</v>
      </c>
      <c r="P724">
        <v>10</v>
      </c>
      <c r="Q724">
        <v>24</v>
      </c>
      <c r="R724" s="31" t="s">
        <v>455</v>
      </c>
      <c r="S724">
        <v>1013</v>
      </c>
      <c r="T724">
        <v>3</v>
      </c>
      <c r="U724" s="32" t="s">
        <v>446</v>
      </c>
      <c r="V724">
        <v>109</v>
      </c>
      <c r="Y724" s="12" t="s">
        <v>521</v>
      </c>
      <c r="Z724">
        <v>61</v>
      </c>
      <c r="AA724" s="23" t="s">
        <v>138</v>
      </c>
      <c r="AB724">
        <v>4</v>
      </c>
      <c r="AC724">
        <v>4</v>
      </c>
      <c r="AD724">
        <v>4</v>
      </c>
      <c r="AE724">
        <v>5</v>
      </c>
    </row>
    <row r="725" spans="1:31" hidden="1" x14ac:dyDescent="0.25">
      <c r="A725" s="19" t="s">
        <v>169</v>
      </c>
      <c r="B725" s="21" t="s">
        <v>180</v>
      </c>
      <c r="C725" s="21" t="s">
        <v>2283</v>
      </c>
      <c r="D725">
        <v>22.42</v>
      </c>
      <c r="E725">
        <v>11</v>
      </c>
      <c r="F725" t="s">
        <v>19</v>
      </c>
      <c r="G725">
        <v>6</v>
      </c>
      <c r="H725" s="24" t="s">
        <v>38</v>
      </c>
      <c r="I725">
        <v>7</v>
      </c>
      <c r="J725" s="36" t="str">
        <f>VLOOKUP(AB725, method!$A$1:$B$15, 2, 0)</f>
        <v>中後</v>
      </c>
      <c r="K725">
        <v>10</v>
      </c>
      <c r="L725">
        <v>1400</v>
      </c>
      <c r="M725">
        <v>118</v>
      </c>
      <c r="N725">
        <v>1</v>
      </c>
      <c r="O725">
        <v>1</v>
      </c>
      <c r="P725">
        <v>10</v>
      </c>
      <c r="Q725">
        <v>24</v>
      </c>
      <c r="R725" t="s">
        <v>441</v>
      </c>
      <c r="S725">
        <v>1020</v>
      </c>
      <c r="T725">
        <v>3</v>
      </c>
      <c r="U725" s="32" t="s">
        <v>446</v>
      </c>
      <c r="V725">
        <v>74</v>
      </c>
      <c r="Y725">
        <v>3</v>
      </c>
      <c r="Z725">
        <v>62</v>
      </c>
      <c r="AA725" s="23" t="s">
        <v>138</v>
      </c>
      <c r="AB725">
        <v>8</v>
      </c>
      <c r="AC725">
        <v>9</v>
      </c>
      <c r="AD725">
        <v>10</v>
      </c>
      <c r="AE725">
        <v>6</v>
      </c>
    </row>
    <row r="726" spans="1:31" hidden="1" x14ac:dyDescent="0.25">
      <c r="A726" s="19" t="s">
        <v>169</v>
      </c>
      <c r="B726" s="21" t="s">
        <v>180</v>
      </c>
      <c r="C726" s="21" t="s">
        <v>2283</v>
      </c>
      <c r="D726">
        <v>21.65</v>
      </c>
      <c r="E726">
        <v>11</v>
      </c>
      <c r="F726" t="s">
        <v>19</v>
      </c>
      <c r="G726" s="28">
        <v>3</v>
      </c>
      <c r="H726" s="25" t="s">
        <v>49</v>
      </c>
      <c r="I726">
        <v>14</v>
      </c>
      <c r="J726" s="38" t="str">
        <f>VLOOKUP(AB726, method!$A$1:$B$15, 2, 0)</f>
        <v>留後</v>
      </c>
      <c r="K726">
        <v>66</v>
      </c>
      <c r="L726">
        <v>1400</v>
      </c>
      <c r="M726">
        <v>117</v>
      </c>
      <c r="N726">
        <v>1</v>
      </c>
      <c r="O726">
        <v>15</v>
      </c>
      <c r="P726">
        <v>9</v>
      </c>
      <c r="Q726">
        <v>24</v>
      </c>
      <c r="R726" t="s">
        <v>539</v>
      </c>
      <c r="S726">
        <v>1023</v>
      </c>
      <c r="T726">
        <v>3</v>
      </c>
      <c r="U726" s="32" t="s">
        <v>446</v>
      </c>
      <c r="V726">
        <v>28</v>
      </c>
      <c r="Y726" t="s">
        <v>600</v>
      </c>
      <c r="Z726">
        <v>62</v>
      </c>
      <c r="AA726" s="23" t="s">
        <v>138</v>
      </c>
      <c r="AB726">
        <v>13</v>
      </c>
      <c r="AC726">
        <v>14</v>
      </c>
      <c r="AD726">
        <v>12</v>
      </c>
      <c r="AE726">
        <v>3</v>
      </c>
    </row>
    <row r="727" spans="1:31" hidden="1" x14ac:dyDescent="0.25">
      <c r="A727" s="19" t="s">
        <v>169</v>
      </c>
      <c r="B727" s="21" t="s">
        <v>180</v>
      </c>
      <c r="C727" s="21" t="s">
        <v>2283</v>
      </c>
      <c r="D727">
        <v>22.56</v>
      </c>
      <c r="E727">
        <v>11</v>
      </c>
      <c r="F727" t="s">
        <v>19</v>
      </c>
      <c r="G727">
        <v>11</v>
      </c>
      <c r="H727" s="25" t="s">
        <v>150</v>
      </c>
      <c r="I727">
        <v>4</v>
      </c>
      <c r="J727" s="37" t="str">
        <f>VLOOKUP(AB727, method!$A$1:$B$15, 2, 0)</f>
        <v>中前</v>
      </c>
      <c r="K727">
        <v>81</v>
      </c>
      <c r="L727">
        <v>1400</v>
      </c>
      <c r="M727">
        <v>122</v>
      </c>
      <c r="N727">
        <v>1</v>
      </c>
      <c r="O727">
        <v>6</v>
      </c>
      <c r="P727">
        <v>7</v>
      </c>
      <c r="Q727">
        <v>24</v>
      </c>
      <c r="R727" t="s">
        <v>429</v>
      </c>
      <c r="S727">
        <v>1027</v>
      </c>
      <c r="T727">
        <v>3</v>
      </c>
      <c r="U727" s="32" t="s">
        <v>446</v>
      </c>
      <c r="V727">
        <v>810</v>
      </c>
      <c r="Y727">
        <v>9</v>
      </c>
      <c r="Z727">
        <v>63</v>
      </c>
      <c r="AA727" s="23" t="s">
        <v>138</v>
      </c>
      <c r="AB727">
        <v>5</v>
      </c>
      <c r="AC727">
        <v>6</v>
      </c>
      <c r="AD727">
        <v>9</v>
      </c>
      <c r="AE727">
        <v>11</v>
      </c>
    </row>
    <row r="728" spans="1:31" x14ac:dyDescent="0.25">
      <c r="A728" s="19" t="s">
        <v>169</v>
      </c>
      <c r="B728" s="22" t="s">
        <v>183</v>
      </c>
      <c r="C728" s="22" t="s">
        <v>2284</v>
      </c>
      <c r="D728">
        <v>40.42</v>
      </c>
      <c r="E728">
        <v>1</v>
      </c>
      <c r="F728" t="s">
        <v>101</v>
      </c>
      <c r="G728" s="28">
        <v>1</v>
      </c>
      <c r="H728" s="19" t="s">
        <v>101</v>
      </c>
      <c r="I728">
        <v>6</v>
      </c>
      <c r="J728" s="37" t="str">
        <f>VLOOKUP(AB728, method!$A$1:$B$15, 2, 0)</f>
        <v>中前</v>
      </c>
      <c r="K728">
        <v>35</v>
      </c>
      <c r="L728" s="43">
        <v>1650</v>
      </c>
      <c r="M728">
        <v>123</v>
      </c>
      <c r="N728">
        <v>1</v>
      </c>
      <c r="O728">
        <v>10</v>
      </c>
      <c r="P728">
        <v>9</v>
      </c>
      <c r="Q728">
        <v>25</v>
      </c>
      <c r="R728" s="31" t="s">
        <v>450</v>
      </c>
      <c r="S728">
        <v>1010</v>
      </c>
      <c r="T728">
        <v>4</v>
      </c>
      <c r="U728" s="32" t="s">
        <v>435</v>
      </c>
      <c r="V728">
        <v>14</v>
      </c>
      <c r="Y728" s="12" t="s">
        <v>591</v>
      </c>
      <c r="Z728">
        <v>47</v>
      </c>
      <c r="AA728" s="20" t="s">
        <v>184</v>
      </c>
      <c r="AB728">
        <v>7</v>
      </c>
      <c r="AC728">
        <v>7</v>
      </c>
      <c r="AD728">
        <v>6</v>
      </c>
      <c r="AE728">
        <v>1</v>
      </c>
    </row>
    <row r="729" spans="1:31" hidden="1" x14ac:dyDescent="0.25">
      <c r="A729" s="19" t="s">
        <v>169</v>
      </c>
      <c r="B729" s="22" t="s">
        <v>183</v>
      </c>
      <c r="C729" s="22" t="s">
        <v>2284</v>
      </c>
      <c r="D729">
        <v>10.49</v>
      </c>
      <c r="E729">
        <v>1</v>
      </c>
      <c r="F729" t="s">
        <v>101</v>
      </c>
      <c r="G729">
        <v>11</v>
      </c>
      <c r="H729" s="23" t="s">
        <v>487</v>
      </c>
      <c r="I729">
        <v>11</v>
      </c>
      <c r="J729" s="38" t="str">
        <f>VLOOKUP(AB729, method!$A$1:$B$15, 2, 0)</f>
        <v>留後</v>
      </c>
      <c r="K729">
        <v>118</v>
      </c>
      <c r="L729">
        <v>1200</v>
      </c>
      <c r="M729">
        <v>122</v>
      </c>
      <c r="N729">
        <v>1</v>
      </c>
      <c r="O729">
        <v>16</v>
      </c>
      <c r="P729">
        <v>7</v>
      </c>
      <c r="Q729">
        <v>25</v>
      </c>
      <c r="R729" s="31" t="s">
        <v>455</v>
      </c>
      <c r="S729">
        <v>1040</v>
      </c>
      <c r="T729">
        <v>4</v>
      </c>
      <c r="U729" s="32" t="s">
        <v>446</v>
      </c>
      <c r="V729">
        <v>843</v>
      </c>
      <c r="Y729" t="s">
        <v>650</v>
      </c>
      <c r="Z729">
        <v>48</v>
      </c>
      <c r="AA729" s="20" t="s">
        <v>184</v>
      </c>
      <c r="AB729">
        <v>12</v>
      </c>
      <c r="AC729">
        <v>11</v>
      </c>
      <c r="AD729">
        <v>11</v>
      </c>
    </row>
    <row r="730" spans="1:31" x14ac:dyDescent="0.25">
      <c r="A730" s="19" t="s">
        <v>169</v>
      </c>
      <c r="B730" s="22" t="s">
        <v>183</v>
      </c>
      <c r="C730" s="22" t="s">
        <v>2284</v>
      </c>
      <c r="D730">
        <v>41.27</v>
      </c>
      <c r="E730">
        <v>1</v>
      </c>
      <c r="F730" t="s">
        <v>101</v>
      </c>
      <c r="G730">
        <v>11</v>
      </c>
      <c r="H730" s="19" t="s">
        <v>101</v>
      </c>
      <c r="I730">
        <v>12</v>
      </c>
      <c r="J730" s="38" t="str">
        <f>VLOOKUP(AB730, method!$A$1:$B$15, 2, 0)</f>
        <v>留後</v>
      </c>
      <c r="K730">
        <v>37</v>
      </c>
      <c r="L730" s="43">
        <v>1650</v>
      </c>
      <c r="M730">
        <v>123</v>
      </c>
      <c r="N730">
        <v>1</v>
      </c>
      <c r="O730">
        <v>25</v>
      </c>
      <c r="P730">
        <v>6</v>
      </c>
      <c r="Q730">
        <v>25</v>
      </c>
      <c r="R730" s="31" t="s">
        <v>461</v>
      </c>
      <c r="S730">
        <v>1035</v>
      </c>
      <c r="T730">
        <v>4</v>
      </c>
      <c r="U730" s="32" t="s">
        <v>446</v>
      </c>
      <c r="V730">
        <v>784</v>
      </c>
      <c r="Y730">
        <v>9</v>
      </c>
      <c r="Z730">
        <v>48</v>
      </c>
      <c r="AA730" s="20" t="s">
        <v>184</v>
      </c>
      <c r="AB730">
        <v>11</v>
      </c>
      <c r="AC730">
        <v>10</v>
      </c>
      <c r="AD730">
        <v>11</v>
      </c>
      <c r="AE730">
        <v>11</v>
      </c>
    </row>
    <row r="731" spans="1:31" x14ac:dyDescent="0.25">
      <c r="A731" s="19" t="s">
        <v>169</v>
      </c>
      <c r="B731" s="22" t="s">
        <v>183</v>
      </c>
      <c r="C731" s="22" t="s">
        <v>2284</v>
      </c>
      <c r="D731">
        <v>41.71</v>
      </c>
      <c r="E731">
        <v>1</v>
      </c>
      <c r="F731" t="s">
        <v>101</v>
      </c>
      <c r="G731" s="28">
        <v>3</v>
      </c>
      <c r="H731" s="24" t="s">
        <v>34</v>
      </c>
      <c r="I731">
        <v>3</v>
      </c>
      <c r="J731" s="37" t="str">
        <f>VLOOKUP(AB731, method!$A$1:$B$15, 2, 0)</f>
        <v>中前</v>
      </c>
      <c r="K731">
        <v>23</v>
      </c>
      <c r="L731" s="43">
        <v>1650</v>
      </c>
      <c r="M731">
        <v>126</v>
      </c>
      <c r="N731">
        <v>1</v>
      </c>
      <c r="O731">
        <v>4</v>
      </c>
      <c r="P731">
        <v>6</v>
      </c>
      <c r="Q731">
        <v>25</v>
      </c>
      <c r="R731" s="31" t="s">
        <v>450</v>
      </c>
      <c r="S731">
        <v>1027</v>
      </c>
      <c r="T731">
        <v>4</v>
      </c>
      <c r="U731" s="33" t="s">
        <v>499</v>
      </c>
      <c r="V731">
        <v>731</v>
      </c>
      <c r="Y731" s="12" t="s">
        <v>451</v>
      </c>
      <c r="Z731">
        <v>48</v>
      </c>
      <c r="AA731" s="20" t="s">
        <v>184</v>
      </c>
      <c r="AB731">
        <v>7</v>
      </c>
      <c r="AC731">
        <v>8</v>
      </c>
      <c r="AD731">
        <v>7</v>
      </c>
      <c r="AE731">
        <v>3</v>
      </c>
    </row>
    <row r="732" spans="1:31" x14ac:dyDescent="0.25">
      <c r="A732" s="19" t="s">
        <v>169</v>
      </c>
      <c r="B732" s="22" t="s">
        <v>183</v>
      </c>
      <c r="C732" s="22" t="s">
        <v>2284</v>
      </c>
      <c r="D732">
        <v>40</v>
      </c>
      <c r="E732">
        <v>1</v>
      </c>
      <c r="F732" t="s">
        <v>101</v>
      </c>
      <c r="G732" s="28">
        <v>1</v>
      </c>
      <c r="H732" s="24" t="s">
        <v>34</v>
      </c>
      <c r="I732">
        <v>2</v>
      </c>
      <c r="J732" s="37" t="str">
        <f>VLOOKUP(AB732, method!$A$1:$B$15, 2, 0)</f>
        <v>中前</v>
      </c>
      <c r="K732">
        <v>32</v>
      </c>
      <c r="L732" s="43">
        <v>1650</v>
      </c>
      <c r="M732">
        <v>117</v>
      </c>
      <c r="N732">
        <v>1</v>
      </c>
      <c r="O732">
        <v>21</v>
      </c>
      <c r="P732">
        <v>5</v>
      </c>
      <c r="Q732">
        <v>25</v>
      </c>
      <c r="R732" s="31" t="s">
        <v>461</v>
      </c>
      <c r="S732">
        <v>1023</v>
      </c>
      <c r="T732">
        <v>4</v>
      </c>
      <c r="U732" s="32" t="s">
        <v>446</v>
      </c>
      <c r="V732">
        <v>691</v>
      </c>
      <c r="Y732" s="12" t="s">
        <v>480</v>
      </c>
      <c r="Z732">
        <v>42</v>
      </c>
      <c r="AA732" s="20" t="s">
        <v>184</v>
      </c>
      <c r="AB732">
        <v>7</v>
      </c>
      <c r="AC732">
        <v>9</v>
      </c>
      <c r="AD732">
        <v>7</v>
      </c>
      <c r="AE732">
        <v>1</v>
      </c>
    </row>
    <row r="733" spans="1:31" x14ac:dyDescent="0.25">
      <c r="A733" s="19" t="s">
        <v>169</v>
      </c>
      <c r="B733" s="22" t="s">
        <v>183</v>
      </c>
      <c r="C733" s="22" t="s">
        <v>2284</v>
      </c>
      <c r="D733">
        <v>40.07</v>
      </c>
      <c r="E733">
        <v>1</v>
      </c>
      <c r="F733" t="s">
        <v>101</v>
      </c>
      <c r="G733">
        <v>7</v>
      </c>
      <c r="H733" s="21" t="s">
        <v>53</v>
      </c>
      <c r="I733">
        <v>7</v>
      </c>
      <c r="J733" s="36" t="str">
        <f>VLOOKUP(AB733, method!$A$1:$B$15, 2, 0)</f>
        <v>中後</v>
      </c>
      <c r="K733">
        <v>52</v>
      </c>
      <c r="L733" s="43">
        <v>1650</v>
      </c>
      <c r="M733">
        <v>121</v>
      </c>
      <c r="N733">
        <v>1</v>
      </c>
      <c r="O733">
        <v>23</v>
      </c>
      <c r="P733">
        <v>4</v>
      </c>
      <c r="Q733">
        <v>25</v>
      </c>
      <c r="R733" s="31" t="s">
        <v>461</v>
      </c>
      <c r="S733">
        <v>1019</v>
      </c>
      <c r="T733">
        <v>4</v>
      </c>
      <c r="U733" s="32" t="s">
        <v>435</v>
      </c>
      <c r="V733">
        <v>616</v>
      </c>
      <c r="Y733" t="s">
        <v>541</v>
      </c>
      <c r="Z733">
        <v>44</v>
      </c>
      <c r="AA733" s="20" t="s">
        <v>184</v>
      </c>
      <c r="AB733">
        <v>10</v>
      </c>
      <c r="AC733">
        <v>10</v>
      </c>
      <c r="AD733">
        <v>11</v>
      </c>
      <c r="AE733">
        <v>7</v>
      </c>
    </row>
    <row r="734" spans="1:31" x14ac:dyDescent="0.25">
      <c r="A734" s="19" t="s">
        <v>169</v>
      </c>
      <c r="B734" s="22" t="s">
        <v>183</v>
      </c>
      <c r="C734" s="22" t="s">
        <v>2284</v>
      </c>
      <c r="D734">
        <v>40.06</v>
      </c>
      <c r="E734">
        <v>1</v>
      </c>
      <c r="F734" t="s">
        <v>101</v>
      </c>
      <c r="G734">
        <v>8</v>
      </c>
      <c r="H734" s="23" t="s">
        <v>487</v>
      </c>
      <c r="I734">
        <v>12</v>
      </c>
      <c r="J734" s="38" t="str">
        <f>VLOOKUP(AB734, method!$A$1:$B$15, 2, 0)</f>
        <v>留後</v>
      </c>
      <c r="K734">
        <v>97</v>
      </c>
      <c r="L734" s="43">
        <v>1650</v>
      </c>
      <c r="M734">
        <v>118</v>
      </c>
      <c r="N734">
        <v>1</v>
      </c>
      <c r="O734">
        <v>9</v>
      </c>
      <c r="P734">
        <v>4</v>
      </c>
      <c r="Q734">
        <v>25</v>
      </c>
      <c r="R734" s="31" t="s">
        <v>450</v>
      </c>
      <c r="S734">
        <v>1029</v>
      </c>
      <c r="T734">
        <v>4</v>
      </c>
      <c r="U734" s="32" t="s">
        <v>446</v>
      </c>
      <c r="V734">
        <v>578</v>
      </c>
      <c r="Y734" t="s">
        <v>600</v>
      </c>
      <c r="Z734">
        <v>46</v>
      </c>
      <c r="AA734" s="20" t="s">
        <v>184</v>
      </c>
      <c r="AB734">
        <v>11</v>
      </c>
      <c r="AC734">
        <v>12</v>
      </c>
      <c r="AD734">
        <v>11</v>
      </c>
      <c r="AE734">
        <v>8</v>
      </c>
    </row>
    <row r="735" spans="1:31" x14ac:dyDescent="0.25">
      <c r="A735" s="19" t="s">
        <v>169</v>
      </c>
      <c r="B735" s="22" t="s">
        <v>183</v>
      </c>
      <c r="C735" s="22" t="s">
        <v>2284</v>
      </c>
      <c r="D735">
        <v>39.81</v>
      </c>
      <c r="E735">
        <v>1</v>
      </c>
      <c r="F735" t="s">
        <v>101</v>
      </c>
      <c r="G735">
        <v>11</v>
      </c>
      <c r="H735" s="19" t="s">
        <v>101</v>
      </c>
      <c r="I735">
        <v>9</v>
      </c>
      <c r="J735" s="36" t="str">
        <f>VLOOKUP(AB735, method!$A$1:$B$15, 2, 0)</f>
        <v>中後</v>
      </c>
      <c r="K735">
        <v>43</v>
      </c>
      <c r="L735" s="43">
        <v>1650</v>
      </c>
      <c r="M735">
        <v>123</v>
      </c>
      <c r="N735">
        <v>1</v>
      </c>
      <c r="O735">
        <v>2</v>
      </c>
      <c r="P735">
        <v>4</v>
      </c>
      <c r="Q735">
        <v>25</v>
      </c>
      <c r="R735" s="42" t="s">
        <v>445</v>
      </c>
      <c r="S735">
        <v>1048</v>
      </c>
      <c r="T735">
        <v>4</v>
      </c>
      <c r="U735" s="32" t="s">
        <v>446</v>
      </c>
      <c r="V735">
        <v>553</v>
      </c>
      <c r="Y735" t="s">
        <v>613</v>
      </c>
      <c r="Z735">
        <v>48</v>
      </c>
      <c r="AA735" s="20" t="s">
        <v>184</v>
      </c>
      <c r="AB735">
        <v>9</v>
      </c>
      <c r="AC735">
        <v>10</v>
      </c>
      <c r="AD735">
        <v>8</v>
      </c>
      <c r="AE735">
        <v>11</v>
      </c>
    </row>
    <row r="736" spans="1:31" x14ac:dyDescent="0.25">
      <c r="A736" s="19" t="s">
        <v>169</v>
      </c>
      <c r="B736" s="22" t="s">
        <v>183</v>
      </c>
      <c r="C736" s="22" t="s">
        <v>2284</v>
      </c>
      <c r="D736">
        <v>40.53</v>
      </c>
      <c r="E736">
        <v>1</v>
      </c>
      <c r="F736" t="s">
        <v>101</v>
      </c>
      <c r="G736">
        <v>11</v>
      </c>
      <c r="H736" s="17" t="s">
        <v>84</v>
      </c>
      <c r="I736">
        <v>5</v>
      </c>
      <c r="J736" s="38" t="str">
        <f>VLOOKUP(AB736, method!$A$1:$B$15, 2, 0)</f>
        <v>留後</v>
      </c>
      <c r="K736">
        <v>47</v>
      </c>
      <c r="L736" s="43">
        <v>1650</v>
      </c>
      <c r="M736">
        <v>125</v>
      </c>
      <c r="N736">
        <v>1</v>
      </c>
      <c r="O736">
        <v>12</v>
      </c>
      <c r="P736">
        <v>3</v>
      </c>
      <c r="Q736">
        <v>25</v>
      </c>
      <c r="R736" s="31" t="s">
        <v>450</v>
      </c>
      <c r="S736">
        <v>1050</v>
      </c>
      <c r="T736">
        <v>4</v>
      </c>
      <c r="U736" s="32" t="s">
        <v>446</v>
      </c>
      <c r="V736">
        <v>497</v>
      </c>
      <c r="Y736" t="s">
        <v>837</v>
      </c>
      <c r="Z736">
        <v>50</v>
      </c>
      <c r="AA736" s="20" t="s">
        <v>184</v>
      </c>
      <c r="AB736">
        <v>11</v>
      </c>
      <c r="AC736">
        <v>11</v>
      </c>
      <c r="AD736">
        <v>11</v>
      </c>
      <c r="AE736">
        <v>11</v>
      </c>
    </row>
    <row r="737" spans="1:32" hidden="1" x14ac:dyDescent="0.25">
      <c r="A737" s="19" t="s">
        <v>169</v>
      </c>
      <c r="B737" s="22" t="s">
        <v>183</v>
      </c>
      <c r="C737" s="22" t="s">
        <v>2284</v>
      </c>
      <c r="D737">
        <v>54.48</v>
      </c>
      <c r="E737">
        <v>1</v>
      </c>
      <c r="F737" t="s">
        <v>101</v>
      </c>
      <c r="G737">
        <v>10</v>
      </c>
      <c r="H737" s="25" t="s">
        <v>150</v>
      </c>
      <c r="I737">
        <v>14</v>
      </c>
      <c r="J737" s="38" t="str">
        <f>VLOOKUP(AB737, method!$A$1:$B$15, 2, 0)</f>
        <v>留後</v>
      </c>
      <c r="K737">
        <v>58</v>
      </c>
      <c r="L737">
        <v>1800</v>
      </c>
      <c r="M737">
        <v>126</v>
      </c>
      <c r="N737">
        <v>1</v>
      </c>
      <c r="O737">
        <v>12</v>
      </c>
      <c r="P737">
        <v>2</v>
      </c>
      <c r="Q737">
        <v>25</v>
      </c>
      <c r="R737" t="s">
        <v>467</v>
      </c>
      <c r="S737">
        <v>1068</v>
      </c>
      <c r="T737">
        <v>4</v>
      </c>
      <c r="U737" s="33" t="s">
        <v>483</v>
      </c>
      <c r="V737">
        <v>421</v>
      </c>
      <c r="Y737" t="s">
        <v>642</v>
      </c>
      <c r="Z737">
        <v>51</v>
      </c>
      <c r="AA737" s="20" t="s">
        <v>184</v>
      </c>
      <c r="AB737">
        <v>12</v>
      </c>
      <c r="AC737">
        <v>12</v>
      </c>
      <c r="AD737">
        <v>11</v>
      </c>
      <c r="AE737">
        <v>12</v>
      </c>
      <c r="AF737">
        <v>10</v>
      </c>
    </row>
    <row r="738" spans="1:32" x14ac:dyDescent="0.25">
      <c r="A738" s="19" t="s">
        <v>169</v>
      </c>
      <c r="B738" s="22" t="s">
        <v>183</v>
      </c>
      <c r="C738" s="22" t="s">
        <v>2284</v>
      </c>
      <c r="D738">
        <v>41.55</v>
      </c>
      <c r="E738">
        <v>1</v>
      </c>
      <c r="F738" t="s">
        <v>101</v>
      </c>
      <c r="G738">
        <v>11</v>
      </c>
      <c r="H738" s="17" t="s">
        <v>84</v>
      </c>
      <c r="I738">
        <v>11</v>
      </c>
      <c r="J738" s="36" t="str">
        <f>VLOOKUP(AB738, method!$A$1:$B$15, 2, 0)</f>
        <v>中後</v>
      </c>
      <c r="K738">
        <v>69</v>
      </c>
      <c r="L738" s="43">
        <v>1650</v>
      </c>
      <c r="M738">
        <v>129</v>
      </c>
      <c r="N738">
        <v>1</v>
      </c>
      <c r="O738">
        <v>22</v>
      </c>
      <c r="P738">
        <v>1</v>
      </c>
      <c r="Q738">
        <v>25</v>
      </c>
      <c r="R738" s="31" t="s">
        <v>461</v>
      </c>
      <c r="S738">
        <v>1047</v>
      </c>
      <c r="T738">
        <v>4</v>
      </c>
      <c r="U738" s="32" t="s">
        <v>435</v>
      </c>
      <c r="V738">
        <v>370</v>
      </c>
      <c r="Y738" t="s">
        <v>436</v>
      </c>
      <c r="Z738">
        <v>51</v>
      </c>
      <c r="AA738" s="20" t="s">
        <v>184</v>
      </c>
      <c r="AB738">
        <v>9</v>
      </c>
      <c r="AC738">
        <v>11</v>
      </c>
      <c r="AD738">
        <v>11</v>
      </c>
      <c r="AE738">
        <v>11</v>
      </c>
    </row>
    <row r="739" spans="1:32" x14ac:dyDescent="0.25">
      <c r="A739" s="19" t="s">
        <v>169</v>
      </c>
      <c r="B739" s="22" t="s">
        <v>183</v>
      </c>
      <c r="C739" s="22" t="s">
        <v>2284</v>
      </c>
      <c r="D739">
        <v>41.71</v>
      </c>
      <c r="E739">
        <v>1</v>
      </c>
      <c r="F739" t="s">
        <v>101</v>
      </c>
      <c r="G739">
        <v>11</v>
      </c>
      <c r="H739" s="19" t="s">
        <v>101</v>
      </c>
      <c r="I739">
        <v>5</v>
      </c>
      <c r="J739" s="36" t="str">
        <f>VLOOKUP(AB739, method!$A$1:$B$15, 2, 0)</f>
        <v>中後</v>
      </c>
      <c r="K739">
        <v>15</v>
      </c>
      <c r="L739" s="43">
        <v>1650</v>
      </c>
      <c r="M739">
        <v>127</v>
      </c>
      <c r="N739">
        <v>1</v>
      </c>
      <c r="O739">
        <v>8</v>
      </c>
      <c r="P739">
        <v>1</v>
      </c>
      <c r="Q739">
        <v>25</v>
      </c>
      <c r="R739" s="31" t="s">
        <v>450</v>
      </c>
      <c r="S739">
        <v>1033</v>
      </c>
      <c r="T739">
        <v>4</v>
      </c>
      <c r="U739" s="32" t="s">
        <v>435</v>
      </c>
      <c r="V739">
        <v>333</v>
      </c>
      <c r="Y739" t="s">
        <v>459</v>
      </c>
      <c r="Z739">
        <v>51</v>
      </c>
      <c r="AA739" s="20" t="s">
        <v>184</v>
      </c>
      <c r="AB739">
        <v>10</v>
      </c>
      <c r="AC739">
        <v>11</v>
      </c>
      <c r="AD739">
        <v>10</v>
      </c>
      <c r="AE739">
        <v>11</v>
      </c>
    </row>
    <row r="740" spans="1:32" hidden="1" x14ac:dyDescent="0.25">
      <c r="A740" s="19" t="s">
        <v>169</v>
      </c>
      <c r="B740" s="22" t="s">
        <v>183</v>
      </c>
      <c r="C740" s="22" t="s">
        <v>2284</v>
      </c>
      <c r="D740">
        <v>39.450000000000003</v>
      </c>
      <c r="E740">
        <v>1</v>
      </c>
      <c r="F740" t="s">
        <v>101</v>
      </c>
      <c r="G740" s="28">
        <v>1</v>
      </c>
      <c r="H740" s="19" t="s">
        <v>101</v>
      </c>
      <c r="I740">
        <v>9</v>
      </c>
      <c r="J740" s="36" t="str">
        <f>VLOOKUP(AB740, method!$A$1:$B$15, 2, 0)</f>
        <v>中後</v>
      </c>
      <c r="K740">
        <v>19</v>
      </c>
      <c r="L740" s="43">
        <v>1650</v>
      </c>
      <c r="M740">
        <v>120</v>
      </c>
      <c r="N740">
        <v>1</v>
      </c>
      <c r="O740">
        <v>26</v>
      </c>
      <c r="P740">
        <v>12</v>
      </c>
      <c r="Q740">
        <v>24</v>
      </c>
      <c r="R740" s="30" t="s">
        <v>445</v>
      </c>
      <c r="S740">
        <v>1022</v>
      </c>
      <c r="T740">
        <v>4</v>
      </c>
      <c r="U740" s="32" t="s">
        <v>435</v>
      </c>
      <c r="V740">
        <v>291</v>
      </c>
      <c r="Y740" s="12" t="s">
        <v>662</v>
      </c>
      <c r="Z740">
        <v>45</v>
      </c>
      <c r="AA740" s="20" t="s">
        <v>184</v>
      </c>
      <c r="AB740">
        <v>8</v>
      </c>
      <c r="AC740">
        <v>8</v>
      </c>
      <c r="AD740">
        <v>7</v>
      </c>
      <c r="AE740">
        <v>1</v>
      </c>
    </row>
    <row r="741" spans="1:32" hidden="1" x14ac:dyDescent="0.25">
      <c r="A741" s="19" t="s">
        <v>169</v>
      </c>
      <c r="B741" s="22" t="s">
        <v>183</v>
      </c>
      <c r="C741" s="22" t="s">
        <v>2284</v>
      </c>
      <c r="D741">
        <v>41.52</v>
      </c>
      <c r="E741">
        <v>1</v>
      </c>
      <c r="F741" t="s">
        <v>101</v>
      </c>
      <c r="G741">
        <v>7</v>
      </c>
      <c r="H741" s="16" t="s">
        <v>13</v>
      </c>
      <c r="I741">
        <v>1</v>
      </c>
      <c r="J741" s="37" t="str">
        <f>VLOOKUP(AB741, method!$A$1:$B$15, 2, 0)</f>
        <v>中前</v>
      </c>
      <c r="K741">
        <v>7</v>
      </c>
      <c r="L741" s="43">
        <v>1650</v>
      </c>
      <c r="M741">
        <v>126</v>
      </c>
      <c r="N741">
        <v>1</v>
      </c>
      <c r="O741">
        <v>27</v>
      </c>
      <c r="P741">
        <v>11</v>
      </c>
      <c r="Q741">
        <v>24</v>
      </c>
      <c r="R741" s="42" t="s">
        <v>445</v>
      </c>
      <c r="S741">
        <v>1024</v>
      </c>
      <c r="T741">
        <v>4</v>
      </c>
      <c r="U741" s="32" t="s">
        <v>435</v>
      </c>
      <c r="V741">
        <v>214</v>
      </c>
      <c r="Y741" s="12" t="s">
        <v>558</v>
      </c>
      <c r="Z741">
        <v>47</v>
      </c>
      <c r="AA741" s="20" t="s">
        <v>184</v>
      </c>
      <c r="AB741">
        <v>6</v>
      </c>
      <c r="AC741">
        <v>6</v>
      </c>
      <c r="AD741">
        <v>7</v>
      </c>
      <c r="AE741">
        <v>7</v>
      </c>
    </row>
    <row r="742" spans="1:32" hidden="1" x14ac:dyDescent="0.25">
      <c r="A742" s="19" t="s">
        <v>169</v>
      </c>
      <c r="B742" s="22" t="s">
        <v>183</v>
      </c>
      <c r="C742" s="22" t="s">
        <v>2284</v>
      </c>
      <c r="D742">
        <v>40.69</v>
      </c>
      <c r="E742">
        <v>1</v>
      </c>
      <c r="F742" t="s">
        <v>101</v>
      </c>
      <c r="G742" s="34">
        <v>5</v>
      </c>
      <c r="H742" s="17" t="s">
        <v>84</v>
      </c>
      <c r="I742">
        <v>11</v>
      </c>
      <c r="J742" s="36" t="str">
        <f>VLOOKUP(AB742, method!$A$1:$B$15, 2, 0)</f>
        <v>中後</v>
      </c>
      <c r="K742">
        <v>29</v>
      </c>
      <c r="L742" s="43">
        <v>1650</v>
      </c>
      <c r="M742">
        <v>126</v>
      </c>
      <c r="N742">
        <v>1</v>
      </c>
      <c r="O742">
        <v>6</v>
      </c>
      <c r="P742">
        <v>11</v>
      </c>
      <c r="Q742">
        <v>24</v>
      </c>
      <c r="R742" s="31" t="s">
        <v>450</v>
      </c>
      <c r="S742">
        <v>1015</v>
      </c>
      <c r="T742">
        <v>4</v>
      </c>
      <c r="U742" s="32" t="s">
        <v>435</v>
      </c>
      <c r="V742">
        <v>160</v>
      </c>
      <c r="Y742">
        <v>3</v>
      </c>
      <c r="Z742">
        <v>49</v>
      </c>
      <c r="AA742" s="20" t="s">
        <v>184</v>
      </c>
      <c r="AB742">
        <v>8</v>
      </c>
      <c r="AC742">
        <v>9</v>
      </c>
      <c r="AD742">
        <v>10</v>
      </c>
      <c r="AE742">
        <v>5</v>
      </c>
    </row>
    <row r="743" spans="1:32" hidden="1" x14ac:dyDescent="0.25">
      <c r="A743" s="19" t="s">
        <v>169</v>
      </c>
      <c r="B743" s="22" t="s">
        <v>183</v>
      </c>
      <c r="C743" s="22" t="s">
        <v>2284</v>
      </c>
      <c r="D743">
        <v>40.85</v>
      </c>
      <c r="E743">
        <v>1</v>
      </c>
      <c r="F743" t="s">
        <v>101</v>
      </c>
      <c r="G743" s="34">
        <v>4</v>
      </c>
      <c r="H743" s="17" t="s">
        <v>84</v>
      </c>
      <c r="I743">
        <v>2</v>
      </c>
      <c r="J743" s="37" t="str">
        <f>VLOOKUP(AB743, method!$A$1:$B$15, 2, 0)</f>
        <v>中前</v>
      </c>
      <c r="K743">
        <v>29</v>
      </c>
      <c r="L743" s="43">
        <v>1650</v>
      </c>
      <c r="M743">
        <v>127</v>
      </c>
      <c r="N743">
        <v>1</v>
      </c>
      <c r="O743">
        <v>9</v>
      </c>
      <c r="P743">
        <v>10</v>
      </c>
      <c r="Q743">
        <v>24</v>
      </c>
      <c r="R743" s="31" t="s">
        <v>450</v>
      </c>
      <c r="S743">
        <v>1015</v>
      </c>
      <c r="T743">
        <v>4</v>
      </c>
      <c r="U743" s="32" t="s">
        <v>435</v>
      </c>
      <c r="V743">
        <v>87</v>
      </c>
      <c r="Y743" t="s">
        <v>572</v>
      </c>
      <c r="Z743">
        <v>50</v>
      </c>
      <c r="AA743" s="20" t="s">
        <v>184</v>
      </c>
      <c r="AB743">
        <v>6</v>
      </c>
      <c r="AC743">
        <v>6</v>
      </c>
      <c r="AD743">
        <v>5</v>
      </c>
      <c r="AE743">
        <v>4</v>
      </c>
    </row>
    <row r="744" spans="1:32" hidden="1" x14ac:dyDescent="0.25">
      <c r="A744" s="19" t="s">
        <v>169</v>
      </c>
      <c r="B744" s="22" t="s">
        <v>183</v>
      </c>
      <c r="C744" s="22" t="s">
        <v>2284</v>
      </c>
      <c r="D744">
        <v>11.63</v>
      </c>
      <c r="E744">
        <v>1</v>
      </c>
      <c r="F744" t="s">
        <v>101</v>
      </c>
      <c r="G744">
        <v>8</v>
      </c>
      <c r="H744" s="17" t="s">
        <v>84</v>
      </c>
      <c r="I744">
        <v>1</v>
      </c>
      <c r="J744" s="36" t="str">
        <f>VLOOKUP(AB744, method!$A$1:$B$15, 2, 0)</f>
        <v>中後</v>
      </c>
      <c r="K744">
        <v>55</v>
      </c>
      <c r="L744">
        <v>1200</v>
      </c>
      <c r="M744">
        <v>125</v>
      </c>
      <c r="N744">
        <v>1</v>
      </c>
      <c r="O744">
        <v>11</v>
      </c>
      <c r="P744">
        <v>9</v>
      </c>
      <c r="Q744">
        <v>24</v>
      </c>
      <c r="R744" s="31" t="s">
        <v>450</v>
      </c>
      <c r="S744">
        <v>1022</v>
      </c>
      <c r="T744">
        <v>4</v>
      </c>
      <c r="U744" s="32" t="s">
        <v>435</v>
      </c>
      <c r="V744">
        <v>13</v>
      </c>
      <c r="Y744" t="s">
        <v>572</v>
      </c>
      <c r="Z744">
        <v>50</v>
      </c>
      <c r="AA744" s="20" t="s">
        <v>184</v>
      </c>
      <c r="AB744">
        <v>8</v>
      </c>
      <c r="AC744">
        <v>8</v>
      </c>
      <c r="AD744">
        <v>8</v>
      </c>
    </row>
    <row r="745" spans="1:32" hidden="1" x14ac:dyDescent="0.25">
      <c r="A745" s="19" t="s">
        <v>169</v>
      </c>
      <c r="B745" s="22" t="s">
        <v>183</v>
      </c>
      <c r="C745" s="22" t="s">
        <v>2284</v>
      </c>
      <c r="D745">
        <v>41.28</v>
      </c>
      <c r="E745">
        <v>1</v>
      </c>
      <c r="F745" t="s">
        <v>101</v>
      </c>
      <c r="G745">
        <v>6</v>
      </c>
      <c r="H745" s="18" t="s">
        <v>116</v>
      </c>
      <c r="I745">
        <v>6</v>
      </c>
      <c r="J745" s="37" t="str">
        <f>VLOOKUP(AB745, method!$A$1:$B$15, 2, 0)</f>
        <v>中前</v>
      </c>
      <c r="K745">
        <v>8.8000000000000007</v>
      </c>
      <c r="L745" s="43">
        <v>1650</v>
      </c>
      <c r="M745">
        <v>127</v>
      </c>
      <c r="N745">
        <v>1</v>
      </c>
      <c r="O745">
        <v>22</v>
      </c>
      <c r="P745">
        <v>5</v>
      </c>
      <c r="Q745">
        <v>24</v>
      </c>
      <c r="R745" s="42" t="s">
        <v>445</v>
      </c>
      <c r="S745">
        <v>1017</v>
      </c>
      <c r="T745">
        <v>4</v>
      </c>
      <c r="U745" s="32" t="s">
        <v>435</v>
      </c>
      <c r="V745">
        <v>689</v>
      </c>
      <c r="Y745">
        <v>5</v>
      </c>
      <c r="Z745">
        <v>50</v>
      </c>
      <c r="AA745" s="20" t="s">
        <v>184</v>
      </c>
      <c r="AB745">
        <v>7</v>
      </c>
      <c r="AC745">
        <v>9</v>
      </c>
      <c r="AD745">
        <v>10</v>
      </c>
      <c r="AE745">
        <v>6</v>
      </c>
    </row>
    <row r="746" spans="1:32" hidden="1" x14ac:dyDescent="0.25">
      <c r="A746" s="19" t="s">
        <v>169</v>
      </c>
      <c r="B746" s="22" t="s">
        <v>183</v>
      </c>
      <c r="C746" s="22" t="s">
        <v>2284</v>
      </c>
      <c r="D746">
        <v>40.909999999999997</v>
      </c>
      <c r="E746">
        <v>1</v>
      </c>
      <c r="F746" t="s">
        <v>101</v>
      </c>
      <c r="G746" s="28">
        <v>1</v>
      </c>
      <c r="H746" s="20" t="s">
        <v>19</v>
      </c>
      <c r="I746">
        <v>3</v>
      </c>
      <c r="J746" s="36" t="str">
        <f>VLOOKUP(AB746, method!$A$1:$B$15, 2, 0)</f>
        <v>中後</v>
      </c>
      <c r="K746">
        <v>5.2</v>
      </c>
      <c r="L746" s="43">
        <v>1650</v>
      </c>
      <c r="M746">
        <v>135</v>
      </c>
      <c r="N746">
        <v>1</v>
      </c>
      <c r="O746">
        <v>15</v>
      </c>
      <c r="P746">
        <v>5</v>
      </c>
      <c r="Q746">
        <v>24</v>
      </c>
      <c r="R746" s="31" t="s">
        <v>461</v>
      </c>
      <c r="S746">
        <v>1033</v>
      </c>
      <c r="T746">
        <v>5</v>
      </c>
      <c r="U746" s="32" t="s">
        <v>435</v>
      </c>
      <c r="V746">
        <v>669</v>
      </c>
      <c r="Y746" t="s">
        <v>442</v>
      </c>
      <c r="Z746">
        <v>40</v>
      </c>
      <c r="AA746" s="20" t="s">
        <v>184</v>
      </c>
      <c r="AB746">
        <v>8</v>
      </c>
      <c r="AC746">
        <v>10</v>
      </c>
      <c r="AD746">
        <v>9</v>
      </c>
      <c r="AE746">
        <v>1</v>
      </c>
    </row>
    <row r="747" spans="1:32" hidden="1" x14ac:dyDescent="0.25">
      <c r="A747" s="19" t="s">
        <v>169</v>
      </c>
      <c r="B747" s="22" t="s">
        <v>183</v>
      </c>
      <c r="C747" s="22" t="s">
        <v>2284</v>
      </c>
      <c r="D747">
        <v>41.12</v>
      </c>
      <c r="E747">
        <v>1</v>
      </c>
      <c r="F747" t="s">
        <v>101</v>
      </c>
      <c r="G747" s="34">
        <v>4</v>
      </c>
      <c r="H747" s="23" t="s">
        <v>487</v>
      </c>
      <c r="I747">
        <v>9</v>
      </c>
      <c r="J747" s="36" t="str">
        <f>VLOOKUP(AB747, method!$A$1:$B$15, 2, 0)</f>
        <v>中後</v>
      </c>
      <c r="K747">
        <v>47</v>
      </c>
      <c r="L747" s="43">
        <v>1650</v>
      </c>
      <c r="M747">
        <v>111</v>
      </c>
      <c r="N747">
        <v>1</v>
      </c>
      <c r="O747">
        <v>1</v>
      </c>
      <c r="P747">
        <v>5</v>
      </c>
      <c r="Q747">
        <v>24</v>
      </c>
      <c r="R747" s="31" t="s">
        <v>450</v>
      </c>
      <c r="S747">
        <v>1021</v>
      </c>
      <c r="T747">
        <v>4</v>
      </c>
      <c r="U747" s="33" t="s">
        <v>499</v>
      </c>
      <c r="V747">
        <v>632</v>
      </c>
      <c r="Y747" s="12" t="s">
        <v>456</v>
      </c>
      <c r="Z747">
        <v>41</v>
      </c>
      <c r="AA747" s="20" t="s">
        <v>184</v>
      </c>
      <c r="AB747">
        <v>8</v>
      </c>
      <c r="AC747">
        <v>8</v>
      </c>
      <c r="AD747">
        <v>8</v>
      </c>
      <c r="AE747">
        <v>4</v>
      </c>
    </row>
    <row r="748" spans="1:32" hidden="1" x14ac:dyDescent="0.25">
      <c r="A748" s="19" t="s">
        <v>169</v>
      </c>
      <c r="B748" s="22" t="s">
        <v>183</v>
      </c>
      <c r="C748" s="22" t="s">
        <v>2284</v>
      </c>
      <c r="D748">
        <v>42.07</v>
      </c>
      <c r="E748">
        <v>1</v>
      </c>
      <c r="F748" t="s">
        <v>101</v>
      </c>
      <c r="G748">
        <v>8</v>
      </c>
      <c r="H748" s="18" t="s">
        <v>116</v>
      </c>
      <c r="I748">
        <v>2</v>
      </c>
      <c r="J748" s="37" t="str">
        <f>VLOOKUP(AB748, method!$A$1:$B$15, 2, 0)</f>
        <v>中前</v>
      </c>
      <c r="K748">
        <v>20</v>
      </c>
      <c r="L748" s="43">
        <v>1650</v>
      </c>
      <c r="M748">
        <v>119</v>
      </c>
      <c r="N748">
        <v>1</v>
      </c>
      <c r="O748">
        <v>17</v>
      </c>
      <c r="P748">
        <v>4</v>
      </c>
      <c r="Q748">
        <v>24</v>
      </c>
      <c r="R748" s="31" t="s">
        <v>461</v>
      </c>
      <c r="S748">
        <v>1032</v>
      </c>
      <c r="T748">
        <v>4</v>
      </c>
      <c r="U748" s="32" t="s">
        <v>435</v>
      </c>
      <c r="V748">
        <v>596</v>
      </c>
      <c r="Y748" t="s">
        <v>442</v>
      </c>
      <c r="Z748">
        <v>43</v>
      </c>
      <c r="AA748" s="20" t="s">
        <v>184</v>
      </c>
      <c r="AB748">
        <v>6</v>
      </c>
      <c r="AC748">
        <v>6</v>
      </c>
      <c r="AD748">
        <v>5</v>
      </c>
      <c r="AE748">
        <v>8</v>
      </c>
    </row>
    <row r="749" spans="1:32" hidden="1" x14ac:dyDescent="0.25">
      <c r="A749" s="19" t="s">
        <v>169</v>
      </c>
      <c r="B749" s="22" t="s">
        <v>183</v>
      </c>
      <c r="C749" s="22" t="s">
        <v>2284</v>
      </c>
      <c r="D749">
        <v>41.59</v>
      </c>
      <c r="E749">
        <v>1</v>
      </c>
      <c r="F749" t="s">
        <v>101</v>
      </c>
      <c r="G749">
        <v>9</v>
      </c>
      <c r="H749" s="24" t="s">
        <v>34</v>
      </c>
      <c r="I749">
        <v>5</v>
      </c>
      <c r="J749" s="36" t="str">
        <f>VLOOKUP(AB749, method!$A$1:$B$15, 2, 0)</f>
        <v>中後</v>
      </c>
      <c r="K749">
        <v>15</v>
      </c>
      <c r="L749" s="43">
        <v>1650</v>
      </c>
      <c r="M749">
        <v>120</v>
      </c>
      <c r="N749">
        <v>1</v>
      </c>
      <c r="O749">
        <v>27</v>
      </c>
      <c r="P749">
        <v>3</v>
      </c>
      <c r="Q749">
        <v>24</v>
      </c>
      <c r="R749" s="31" t="s">
        <v>450</v>
      </c>
      <c r="S749">
        <v>1030</v>
      </c>
      <c r="T749">
        <v>4</v>
      </c>
      <c r="U749" s="32" t="s">
        <v>435</v>
      </c>
      <c r="V749">
        <v>532</v>
      </c>
      <c r="Y749" s="12" t="s">
        <v>558</v>
      </c>
      <c r="Z749">
        <v>45</v>
      </c>
      <c r="AA749" s="20" t="s">
        <v>184</v>
      </c>
      <c r="AB749">
        <v>8</v>
      </c>
      <c r="AC749">
        <v>9</v>
      </c>
      <c r="AD749">
        <v>10</v>
      </c>
      <c r="AE749">
        <v>9</v>
      </c>
    </row>
    <row r="750" spans="1:32" hidden="1" x14ac:dyDescent="0.25">
      <c r="A750" s="19" t="s">
        <v>169</v>
      </c>
      <c r="B750" s="22" t="s">
        <v>183</v>
      </c>
      <c r="C750" s="22" t="s">
        <v>2284</v>
      </c>
      <c r="D750">
        <v>51.8</v>
      </c>
      <c r="E750">
        <v>1</v>
      </c>
      <c r="F750" t="s">
        <v>101</v>
      </c>
      <c r="G750">
        <v>7</v>
      </c>
      <c r="H750" s="25" t="s">
        <v>150</v>
      </c>
      <c r="I750">
        <v>10</v>
      </c>
      <c r="J750" s="38" t="str">
        <f>VLOOKUP(AB750, method!$A$1:$B$15, 2, 0)</f>
        <v>留後</v>
      </c>
      <c r="K750">
        <v>21</v>
      </c>
      <c r="L750">
        <v>1800</v>
      </c>
      <c r="M750">
        <v>123</v>
      </c>
      <c r="N750">
        <v>1</v>
      </c>
      <c r="O750">
        <v>6</v>
      </c>
      <c r="P750">
        <v>3</v>
      </c>
      <c r="Q750">
        <v>24</v>
      </c>
      <c r="R750" s="31" t="s">
        <v>455</v>
      </c>
      <c r="S750">
        <v>1032</v>
      </c>
      <c r="T750">
        <v>4</v>
      </c>
      <c r="U750" s="32" t="s">
        <v>435</v>
      </c>
      <c r="V750">
        <v>477</v>
      </c>
      <c r="Y750" t="s">
        <v>699</v>
      </c>
      <c r="Z750">
        <v>47</v>
      </c>
      <c r="AA750" s="20" t="s">
        <v>184</v>
      </c>
      <c r="AB750">
        <v>11</v>
      </c>
      <c r="AC750">
        <v>10</v>
      </c>
      <c r="AD750">
        <v>10</v>
      </c>
      <c r="AE750">
        <v>9</v>
      </c>
      <c r="AF750">
        <v>7</v>
      </c>
    </row>
    <row r="751" spans="1:32" hidden="1" x14ac:dyDescent="0.25">
      <c r="A751" s="19" t="s">
        <v>169</v>
      </c>
      <c r="B751" s="22" t="s">
        <v>183</v>
      </c>
      <c r="C751" s="22" t="s">
        <v>2284</v>
      </c>
      <c r="D751">
        <v>41.5</v>
      </c>
      <c r="E751">
        <v>1</v>
      </c>
      <c r="F751" t="s">
        <v>101</v>
      </c>
      <c r="G751" s="34">
        <v>4</v>
      </c>
      <c r="H751" s="23" t="s">
        <v>487</v>
      </c>
      <c r="I751">
        <v>11</v>
      </c>
      <c r="J751" s="38" t="str">
        <f>VLOOKUP(AB751, method!$A$1:$B$15, 2, 0)</f>
        <v>留後</v>
      </c>
      <c r="K751">
        <v>20</v>
      </c>
      <c r="L751" s="43">
        <v>1650</v>
      </c>
      <c r="M751">
        <v>119</v>
      </c>
      <c r="N751">
        <v>1</v>
      </c>
      <c r="O751">
        <v>15</v>
      </c>
      <c r="P751">
        <v>2</v>
      </c>
      <c r="Q751">
        <v>24</v>
      </c>
      <c r="R751" s="31" t="s">
        <v>461</v>
      </c>
      <c r="S751">
        <v>1029</v>
      </c>
      <c r="T751">
        <v>4</v>
      </c>
      <c r="U751" s="32" t="s">
        <v>435</v>
      </c>
      <c r="V751">
        <v>419</v>
      </c>
      <c r="Y751" t="s">
        <v>519</v>
      </c>
      <c r="Z751">
        <v>48</v>
      </c>
      <c r="AA751" s="20" t="s">
        <v>184</v>
      </c>
      <c r="AB751">
        <v>12</v>
      </c>
      <c r="AC751">
        <v>12</v>
      </c>
      <c r="AD751">
        <v>10</v>
      </c>
      <c r="AE751">
        <v>4</v>
      </c>
    </row>
    <row r="752" spans="1:32" hidden="1" x14ac:dyDescent="0.25">
      <c r="A752" s="19" t="s">
        <v>169</v>
      </c>
      <c r="B752" s="22" t="s">
        <v>183</v>
      </c>
      <c r="C752" s="22" t="s">
        <v>2284</v>
      </c>
      <c r="D752">
        <v>41.85</v>
      </c>
      <c r="E752">
        <v>1</v>
      </c>
      <c r="F752" t="s">
        <v>101</v>
      </c>
      <c r="G752">
        <v>8</v>
      </c>
      <c r="H752" s="23" t="s">
        <v>487</v>
      </c>
      <c r="I752">
        <v>1</v>
      </c>
      <c r="J752" s="36" t="str">
        <f>VLOOKUP(AB752, method!$A$1:$B$15, 2, 0)</f>
        <v>中後</v>
      </c>
      <c r="K752">
        <v>12</v>
      </c>
      <c r="L752" s="43">
        <v>1650</v>
      </c>
      <c r="M752">
        <v>119</v>
      </c>
      <c r="N752">
        <v>1</v>
      </c>
      <c r="O752">
        <v>31</v>
      </c>
      <c r="P752">
        <v>1</v>
      </c>
      <c r="Q752">
        <v>24</v>
      </c>
      <c r="R752" s="31" t="s">
        <v>450</v>
      </c>
      <c r="S752">
        <v>1042</v>
      </c>
      <c r="T752">
        <v>4</v>
      </c>
      <c r="U752" s="32" t="s">
        <v>435</v>
      </c>
      <c r="V752">
        <v>383</v>
      </c>
      <c r="Y752" t="s">
        <v>600</v>
      </c>
      <c r="Z752">
        <v>48</v>
      </c>
      <c r="AA752" s="20" t="s">
        <v>184</v>
      </c>
      <c r="AB752">
        <v>9</v>
      </c>
      <c r="AC752">
        <v>9</v>
      </c>
      <c r="AD752">
        <v>10</v>
      </c>
      <c r="AE752">
        <v>8</v>
      </c>
    </row>
    <row r="753" spans="1:31" hidden="1" x14ac:dyDescent="0.25">
      <c r="A753" s="19" t="s">
        <v>169</v>
      </c>
      <c r="B753" s="22" t="s">
        <v>183</v>
      </c>
      <c r="C753" s="22" t="s">
        <v>2284</v>
      </c>
      <c r="D753">
        <v>41.54</v>
      </c>
      <c r="E753">
        <v>1</v>
      </c>
      <c r="F753" t="s">
        <v>101</v>
      </c>
      <c r="G753">
        <v>8</v>
      </c>
      <c r="H753" s="21" t="s">
        <v>53</v>
      </c>
      <c r="I753">
        <v>2</v>
      </c>
      <c r="J753" s="37" t="str">
        <f>VLOOKUP(AB753, method!$A$1:$B$15, 2, 0)</f>
        <v>中前</v>
      </c>
      <c r="K753">
        <v>14</v>
      </c>
      <c r="L753" s="43">
        <v>1650</v>
      </c>
      <c r="M753">
        <v>123</v>
      </c>
      <c r="N753">
        <v>1</v>
      </c>
      <c r="O753">
        <v>10</v>
      </c>
      <c r="P753">
        <v>1</v>
      </c>
      <c r="Q753">
        <v>24</v>
      </c>
      <c r="R753" s="31" t="s">
        <v>455</v>
      </c>
      <c r="S753">
        <v>1037</v>
      </c>
      <c r="T753">
        <v>4</v>
      </c>
      <c r="U753" s="32" t="s">
        <v>435</v>
      </c>
      <c r="V753">
        <v>326</v>
      </c>
      <c r="Y753" t="s">
        <v>447</v>
      </c>
      <c r="Z753">
        <v>48</v>
      </c>
      <c r="AA753" s="20" t="s">
        <v>184</v>
      </c>
      <c r="AB753">
        <v>6</v>
      </c>
      <c r="AC753">
        <v>6</v>
      </c>
      <c r="AD753">
        <v>6</v>
      </c>
      <c r="AE753">
        <v>8</v>
      </c>
    </row>
    <row r="754" spans="1:31" hidden="1" x14ac:dyDescent="0.25">
      <c r="A754" s="19" t="s">
        <v>169</v>
      </c>
      <c r="B754" s="22" t="s">
        <v>183</v>
      </c>
      <c r="C754" s="22" t="s">
        <v>2284</v>
      </c>
      <c r="D754">
        <v>41.59</v>
      </c>
      <c r="E754">
        <v>1</v>
      </c>
      <c r="F754" t="s">
        <v>101</v>
      </c>
      <c r="G754" s="28">
        <v>1</v>
      </c>
      <c r="H754" s="20" t="s">
        <v>19</v>
      </c>
      <c r="I754">
        <v>2</v>
      </c>
      <c r="J754" s="36" t="str">
        <f>VLOOKUP(AB754, method!$A$1:$B$15, 2, 0)</f>
        <v>中後</v>
      </c>
      <c r="K754">
        <v>7.3</v>
      </c>
      <c r="L754" s="43">
        <v>1650</v>
      </c>
      <c r="M754">
        <v>120</v>
      </c>
      <c r="N754">
        <v>1</v>
      </c>
      <c r="O754">
        <v>20</v>
      </c>
      <c r="P754">
        <v>12</v>
      </c>
      <c r="Q754">
        <v>23</v>
      </c>
      <c r="R754" s="31" t="s">
        <v>461</v>
      </c>
      <c r="S754">
        <v>1029</v>
      </c>
      <c r="T754">
        <v>4</v>
      </c>
      <c r="U754" s="32" t="s">
        <v>435</v>
      </c>
      <c r="V754">
        <v>266</v>
      </c>
      <c r="Y754" s="12" t="s">
        <v>662</v>
      </c>
      <c r="Z754">
        <v>43</v>
      </c>
      <c r="AA754" s="20" t="s">
        <v>184</v>
      </c>
      <c r="AB754">
        <v>8</v>
      </c>
      <c r="AC754">
        <v>8</v>
      </c>
      <c r="AD754">
        <v>6</v>
      </c>
      <c r="AE754">
        <v>1</v>
      </c>
    </row>
    <row r="755" spans="1:31" hidden="1" x14ac:dyDescent="0.25">
      <c r="A755" s="19" t="s">
        <v>169</v>
      </c>
      <c r="B755" s="22" t="s">
        <v>183</v>
      </c>
      <c r="C755" s="22" t="s">
        <v>2284</v>
      </c>
      <c r="D755">
        <v>42.42</v>
      </c>
      <c r="E755">
        <v>1</v>
      </c>
      <c r="F755" t="s">
        <v>101</v>
      </c>
      <c r="G755">
        <v>9</v>
      </c>
      <c r="H755" s="26" t="s">
        <v>410</v>
      </c>
      <c r="I755">
        <v>6</v>
      </c>
      <c r="J755" s="36" t="str">
        <f>VLOOKUP(AB755, method!$A$1:$B$15, 2, 0)</f>
        <v>中後</v>
      </c>
      <c r="K755">
        <v>27</v>
      </c>
      <c r="L755" s="43">
        <v>1650</v>
      </c>
      <c r="M755">
        <v>118</v>
      </c>
      <c r="N755">
        <v>1</v>
      </c>
      <c r="O755">
        <v>6</v>
      </c>
      <c r="P755">
        <v>12</v>
      </c>
      <c r="Q755">
        <v>23</v>
      </c>
      <c r="R755" s="31" t="s">
        <v>450</v>
      </c>
      <c r="S755">
        <v>1021</v>
      </c>
      <c r="T755">
        <v>4</v>
      </c>
      <c r="U755" s="32" t="s">
        <v>435</v>
      </c>
      <c r="V755">
        <v>227</v>
      </c>
      <c r="Y755" t="s">
        <v>650</v>
      </c>
      <c r="Z755">
        <v>43</v>
      </c>
      <c r="AA755" s="20" t="s">
        <v>184</v>
      </c>
      <c r="AB755">
        <v>9</v>
      </c>
      <c r="AC755">
        <v>9</v>
      </c>
      <c r="AD755">
        <v>9</v>
      </c>
      <c r="AE755">
        <v>9</v>
      </c>
    </row>
    <row r="756" spans="1:31" hidden="1" x14ac:dyDescent="0.25">
      <c r="A756" s="19" t="s">
        <v>169</v>
      </c>
      <c r="B756" s="22" t="s">
        <v>183</v>
      </c>
      <c r="C756" s="22" t="s">
        <v>2284</v>
      </c>
      <c r="D756">
        <v>40.65</v>
      </c>
      <c r="E756">
        <v>1</v>
      </c>
      <c r="F756" t="s">
        <v>101</v>
      </c>
      <c r="G756" s="28">
        <v>3</v>
      </c>
      <c r="H756" s="24" t="s">
        <v>34</v>
      </c>
      <c r="I756">
        <v>9</v>
      </c>
      <c r="J756" s="36" t="str">
        <f>VLOOKUP(AB756, method!$A$1:$B$15, 2, 0)</f>
        <v>中後</v>
      </c>
      <c r="K756">
        <v>25</v>
      </c>
      <c r="L756" s="43">
        <v>1650</v>
      </c>
      <c r="M756">
        <v>120</v>
      </c>
      <c r="N756">
        <v>1</v>
      </c>
      <c r="O756">
        <v>8</v>
      </c>
      <c r="P756">
        <v>11</v>
      </c>
      <c r="Q756">
        <v>23</v>
      </c>
      <c r="R756" s="31" t="s">
        <v>450</v>
      </c>
      <c r="S756">
        <v>1014</v>
      </c>
      <c r="T756">
        <v>4</v>
      </c>
      <c r="U756" s="32" t="s">
        <v>435</v>
      </c>
      <c r="V756">
        <v>152</v>
      </c>
      <c r="Y756" s="12" t="s">
        <v>480</v>
      </c>
      <c r="Z756">
        <v>42</v>
      </c>
      <c r="AA756" s="20" t="s">
        <v>184</v>
      </c>
      <c r="AB756">
        <v>9</v>
      </c>
      <c r="AC756">
        <v>9</v>
      </c>
      <c r="AD756">
        <v>8</v>
      </c>
      <c r="AE756">
        <v>3</v>
      </c>
    </row>
    <row r="757" spans="1:31" hidden="1" x14ac:dyDescent="0.25">
      <c r="A757" s="19" t="s">
        <v>169</v>
      </c>
      <c r="B757" s="22" t="s">
        <v>183</v>
      </c>
      <c r="C757" s="22" t="s">
        <v>2284</v>
      </c>
      <c r="D757">
        <v>43.29</v>
      </c>
      <c r="E757">
        <v>1</v>
      </c>
      <c r="F757" t="s">
        <v>101</v>
      </c>
      <c r="G757">
        <v>6</v>
      </c>
      <c r="H757" s="21" t="s">
        <v>53</v>
      </c>
      <c r="I757">
        <v>5</v>
      </c>
      <c r="J757" s="37" t="str">
        <f>VLOOKUP(AB757, method!$A$1:$B$15, 2, 0)</f>
        <v>中前</v>
      </c>
      <c r="K757">
        <v>24</v>
      </c>
      <c r="L757" s="43">
        <v>1650</v>
      </c>
      <c r="M757">
        <v>121</v>
      </c>
      <c r="N757">
        <v>1</v>
      </c>
      <c r="O757">
        <v>18</v>
      </c>
      <c r="P757">
        <v>10</v>
      </c>
      <c r="Q757">
        <v>23</v>
      </c>
      <c r="R757" s="31" t="s">
        <v>455</v>
      </c>
      <c r="S757">
        <v>998</v>
      </c>
      <c r="T757">
        <v>4</v>
      </c>
      <c r="U757" s="33" t="s">
        <v>430</v>
      </c>
      <c r="V757">
        <v>97</v>
      </c>
      <c r="Y757" t="s">
        <v>459</v>
      </c>
      <c r="Z757">
        <v>44</v>
      </c>
      <c r="AA757" s="20" t="s">
        <v>184</v>
      </c>
      <c r="AB757">
        <v>6</v>
      </c>
      <c r="AC757">
        <v>6</v>
      </c>
      <c r="AD757">
        <v>8</v>
      </c>
      <c r="AE757">
        <v>6</v>
      </c>
    </row>
    <row r="758" spans="1:31" hidden="1" x14ac:dyDescent="0.25">
      <c r="A758" s="19" t="s">
        <v>169</v>
      </c>
      <c r="B758" s="23" t="s">
        <v>187</v>
      </c>
      <c r="C758" s="23" t="s">
        <v>2285</v>
      </c>
      <c r="D758">
        <v>10.47</v>
      </c>
      <c r="E758">
        <v>2</v>
      </c>
      <c r="F758" t="s">
        <v>487</v>
      </c>
      <c r="G758" s="34">
        <v>5</v>
      </c>
      <c r="H758" s="23" t="s">
        <v>487</v>
      </c>
      <c r="I758">
        <v>5</v>
      </c>
      <c r="J758" s="37" t="str">
        <f>VLOOKUP(AB758, method!$A$1:$B$15, 2, 0)</f>
        <v>中前</v>
      </c>
      <c r="K758">
        <v>25</v>
      </c>
      <c r="L758">
        <v>1200</v>
      </c>
      <c r="M758">
        <v>121</v>
      </c>
      <c r="N758">
        <v>1</v>
      </c>
      <c r="O758">
        <v>10</v>
      </c>
      <c r="P758">
        <v>9</v>
      </c>
      <c r="Q758">
        <v>25</v>
      </c>
      <c r="R758" s="31" t="s">
        <v>450</v>
      </c>
      <c r="S758">
        <v>1194</v>
      </c>
      <c r="T758">
        <v>4</v>
      </c>
      <c r="U758" s="32" t="s">
        <v>435</v>
      </c>
      <c r="V758">
        <v>17</v>
      </c>
      <c r="Y758" t="s">
        <v>519</v>
      </c>
      <c r="Z758">
        <v>48</v>
      </c>
      <c r="AA758" s="22" t="s">
        <v>39</v>
      </c>
      <c r="AB758">
        <v>6</v>
      </c>
      <c r="AC758">
        <v>7</v>
      </c>
      <c r="AD758">
        <v>5</v>
      </c>
    </row>
    <row r="759" spans="1:31" hidden="1" x14ac:dyDescent="0.25">
      <c r="A759" s="19" t="s">
        <v>169</v>
      </c>
      <c r="B759" s="23" t="s">
        <v>187</v>
      </c>
      <c r="C759" s="23" t="s">
        <v>2285</v>
      </c>
      <c r="D759">
        <v>10.46</v>
      </c>
      <c r="E759">
        <v>2</v>
      </c>
      <c r="F759" t="s">
        <v>487</v>
      </c>
      <c r="G759">
        <v>10</v>
      </c>
      <c r="H759" s="22" t="s">
        <v>471</v>
      </c>
      <c r="I759">
        <v>12</v>
      </c>
      <c r="J759" s="35" t="str">
        <f>VLOOKUP(AB759, method!$A$1:$B$15, 2, 0)</f>
        <v>放頭</v>
      </c>
      <c r="K759">
        <v>8.8000000000000007</v>
      </c>
      <c r="L759">
        <v>1200</v>
      </c>
      <c r="M759">
        <v>121</v>
      </c>
      <c r="N759">
        <v>1</v>
      </c>
      <c r="O759">
        <v>9</v>
      </c>
      <c r="P759">
        <v>7</v>
      </c>
      <c r="Q759">
        <v>25</v>
      </c>
      <c r="R759" s="31" t="s">
        <v>450</v>
      </c>
      <c r="S759">
        <v>1183</v>
      </c>
      <c r="T759">
        <v>4</v>
      </c>
      <c r="U759" s="32" t="s">
        <v>446</v>
      </c>
      <c r="V759">
        <v>825</v>
      </c>
      <c r="Y759">
        <v>6</v>
      </c>
      <c r="Z759">
        <v>48</v>
      </c>
      <c r="AA759" s="22" t="s">
        <v>39</v>
      </c>
      <c r="AB759">
        <v>3</v>
      </c>
      <c r="AC759">
        <v>3</v>
      </c>
      <c r="AD759">
        <v>10</v>
      </c>
    </row>
    <row r="760" spans="1:31" hidden="1" x14ac:dyDescent="0.25">
      <c r="A760" s="19" t="s">
        <v>169</v>
      </c>
      <c r="B760" s="23" t="s">
        <v>187</v>
      </c>
      <c r="C760" s="23" t="s">
        <v>2285</v>
      </c>
      <c r="D760">
        <v>9.33</v>
      </c>
      <c r="E760">
        <v>2</v>
      </c>
      <c r="F760" t="s">
        <v>487</v>
      </c>
      <c r="G760" s="28">
        <v>1</v>
      </c>
      <c r="H760" s="22" t="s">
        <v>471</v>
      </c>
      <c r="I760">
        <v>4</v>
      </c>
      <c r="J760" s="37" t="str">
        <f>VLOOKUP(AB760, method!$A$1:$B$15, 2, 0)</f>
        <v>中前</v>
      </c>
      <c r="K760">
        <v>8.4</v>
      </c>
      <c r="L760">
        <v>1200</v>
      </c>
      <c r="M760">
        <v>132</v>
      </c>
      <c r="N760">
        <v>1</v>
      </c>
      <c r="O760">
        <v>28</v>
      </c>
      <c r="P760">
        <v>5</v>
      </c>
      <c r="Q760">
        <v>25</v>
      </c>
      <c r="R760" s="30" t="s">
        <v>445</v>
      </c>
      <c r="S760">
        <v>1182</v>
      </c>
      <c r="T760">
        <v>5</v>
      </c>
      <c r="U760" s="32" t="s">
        <v>446</v>
      </c>
      <c r="V760">
        <v>708</v>
      </c>
      <c r="Y760" s="12" t="s">
        <v>456</v>
      </c>
      <c r="Z760">
        <v>40</v>
      </c>
      <c r="AA760" s="22" t="s">
        <v>39</v>
      </c>
      <c r="AB760">
        <v>4</v>
      </c>
      <c r="AC760">
        <v>3</v>
      </c>
      <c r="AD760">
        <v>1</v>
      </c>
    </row>
    <row r="761" spans="1:31" hidden="1" x14ac:dyDescent="0.25">
      <c r="A761" s="19" t="s">
        <v>169</v>
      </c>
      <c r="B761" s="23" t="s">
        <v>187</v>
      </c>
      <c r="C761" s="23" t="s">
        <v>2285</v>
      </c>
      <c r="D761">
        <v>9.9600000000000009</v>
      </c>
      <c r="E761">
        <v>2</v>
      </c>
      <c r="F761" t="s">
        <v>487</v>
      </c>
      <c r="G761">
        <v>7</v>
      </c>
      <c r="H761" s="16" t="s">
        <v>316</v>
      </c>
      <c r="I761">
        <v>5</v>
      </c>
      <c r="J761" s="35" t="str">
        <f>VLOOKUP(AB761, method!$A$1:$B$15, 2, 0)</f>
        <v>放頭</v>
      </c>
      <c r="K761">
        <v>53</v>
      </c>
      <c r="L761">
        <v>1200</v>
      </c>
      <c r="M761">
        <v>118</v>
      </c>
      <c r="N761">
        <v>1</v>
      </c>
      <c r="O761">
        <v>30</v>
      </c>
      <c r="P761">
        <v>4</v>
      </c>
      <c r="Q761">
        <v>25</v>
      </c>
      <c r="R761" s="42" t="s">
        <v>445</v>
      </c>
      <c r="S761">
        <v>1182</v>
      </c>
      <c r="T761">
        <v>4</v>
      </c>
      <c r="U761" s="32" t="s">
        <v>446</v>
      </c>
      <c r="V761">
        <v>635</v>
      </c>
      <c r="Y761" t="s">
        <v>541</v>
      </c>
      <c r="Z761">
        <v>41</v>
      </c>
      <c r="AA761" s="22" t="s">
        <v>39</v>
      </c>
      <c r="AB761">
        <v>1</v>
      </c>
      <c r="AC761">
        <v>1</v>
      </c>
      <c r="AD761">
        <v>7</v>
      </c>
    </row>
    <row r="762" spans="1:31" hidden="1" x14ac:dyDescent="0.25">
      <c r="A762" s="19" t="s">
        <v>169</v>
      </c>
      <c r="B762" s="23" t="s">
        <v>187</v>
      </c>
      <c r="C762" s="23" t="s">
        <v>2285</v>
      </c>
      <c r="D762">
        <v>11.88</v>
      </c>
      <c r="E762">
        <v>2</v>
      </c>
      <c r="F762" t="s">
        <v>487</v>
      </c>
      <c r="G762">
        <v>12</v>
      </c>
      <c r="H762" s="20" t="s">
        <v>58</v>
      </c>
      <c r="I762">
        <v>7</v>
      </c>
      <c r="J762" s="35" t="str">
        <f>VLOOKUP(AB762, method!$A$1:$B$15, 2, 0)</f>
        <v>放頭</v>
      </c>
      <c r="K762">
        <v>26</v>
      </c>
      <c r="L762">
        <v>1200</v>
      </c>
      <c r="M762">
        <v>119</v>
      </c>
      <c r="N762">
        <v>1</v>
      </c>
      <c r="O762">
        <v>19</v>
      </c>
      <c r="P762">
        <v>3</v>
      </c>
      <c r="Q762">
        <v>25</v>
      </c>
      <c r="R762" s="31" t="s">
        <v>455</v>
      </c>
      <c r="S762">
        <v>1184</v>
      </c>
      <c r="T762">
        <v>4</v>
      </c>
      <c r="U762" s="32" t="s">
        <v>446</v>
      </c>
      <c r="V762">
        <v>517</v>
      </c>
      <c r="Y762" t="s">
        <v>533</v>
      </c>
      <c r="Z762">
        <v>43</v>
      </c>
      <c r="AA762" s="22" t="s">
        <v>39</v>
      </c>
      <c r="AB762">
        <v>1</v>
      </c>
      <c r="AC762">
        <v>1</v>
      </c>
      <c r="AD762">
        <v>12</v>
      </c>
    </row>
    <row r="763" spans="1:31" hidden="1" x14ac:dyDescent="0.25">
      <c r="A763" s="19" t="s">
        <v>169</v>
      </c>
      <c r="B763" s="23" t="s">
        <v>187</v>
      </c>
      <c r="C763" s="23" t="s">
        <v>2285</v>
      </c>
      <c r="D763">
        <v>10.28</v>
      </c>
      <c r="E763">
        <v>2</v>
      </c>
      <c r="F763" t="s">
        <v>487</v>
      </c>
      <c r="G763">
        <v>9</v>
      </c>
      <c r="H763" s="18" t="s">
        <v>524</v>
      </c>
      <c r="I763">
        <v>1</v>
      </c>
      <c r="J763" s="35" t="str">
        <f>VLOOKUP(AB763, method!$A$1:$B$15, 2, 0)</f>
        <v>放頭</v>
      </c>
      <c r="K763">
        <v>11</v>
      </c>
      <c r="L763">
        <v>1200</v>
      </c>
      <c r="M763">
        <v>112</v>
      </c>
      <c r="N763">
        <v>1</v>
      </c>
      <c r="O763">
        <v>9</v>
      </c>
      <c r="P763">
        <v>2</v>
      </c>
      <c r="Q763">
        <v>25</v>
      </c>
      <c r="R763" t="s">
        <v>429</v>
      </c>
      <c r="S763">
        <v>1182</v>
      </c>
      <c r="T763">
        <v>4</v>
      </c>
      <c r="U763" s="32" t="s">
        <v>435</v>
      </c>
      <c r="V763">
        <v>411</v>
      </c>
      <c r="Y763" t="s">
        <v>699</v>
      </c>
      <c r="Z763">
        <v>43</v>
      </c>
      <c r="AA763" s="22" t="s">
        <v>39</v>
      </c>
      <c r="AB763">
        <v>3</v>
      </c>
      <c r="AC763">
        <v>3</v>
      </c>
      <c r="AD763">
        <v>9</v>
      </c>
    </row>
    <row r="764" spans="1:31" hidden="1" x14ac:dyDescent="0.25">
      <c r="A764" s="19" t="s">
        <v>169</v>
      </c>
      <c r="B764" s="23" t="s">
        <v>187</v>
      </c>
      <c r="C764" s="23" t="s">
        <v>2285</v>
      </c>
      <c r="D764">
        <v>10.29</v>
      </c>
      <c r="E764">
        <v>2</v>
      </c>
      <c r="F764" t="s">
        <v>487</v>
      </c>
      <c r="G764" s="28">
        <v>2</v>
      </c>
      <c r="H764" s="18" t="s">
        <v>524</v>
      </c>
      <c r="I764">
        <v>6</v>
      </c>
      <c r="J764" s="35" t="str">
        <f>VLOOKUP(AB764, method!$A$1:$B$15, 2, 0)</f>
        <v>放頭</v>
      </c>
      <c r="K764">
        <v>20</v>
      </c>
      <c r="L764">
        <v>1200</v>
      </c>
      <c r="M764">
        <v>112</v>
      </c>
      <c r="N764">
        <v>1</v>
      </c>
      <c r="O764">
        <v>15</v>
      </c>
      <c r="P764">
        <v>1</v>
      </c>
      <c r="Q764">
        <v>25</v>
      </c>
      <c r="R764" s="31" t="s">
        <v>455</v>
      </c>
      <c r="S764">
        <v>1187</v>
      </c>
      <c r="T764">
        <v>4</v>
      </c>
      <c r="U764" s="32" t="s">
        <v>435</v>
      </c>
      <c r="V764">
        <v>352</v>
      </c>
      <c r="Y764" s="12">
        <v>1</v>
      </c>
      <c r="Z764">
        <v>42</v>
      </c>
      <c r="AA764" s="22" t="s">
        <v>39</v>
      </c>
      <c r="AB764">
        <v>3</v>
      </c>
      <c r="AC764">
        <v>4</v>
      </c>
      <c r="AD764">
        <v>2</v>
      </c>
    </row>
    <row r="765" spans="1:31" hidden="1" x14ac:dyDescent="0.25">
      <c r="A765" s="19" t="s">
        <v>169</v>
      </c>
      <c r="B765" s="23" t="s">
        <v>187</v>
      </c>
      <c r="C765" s="23" t="s">
        <v>2285</v>
      </c>
      <c r="D765">
        <v>10.35</v>
      </c>
      <c r="E765">
        <v>2</v>
      </c>
      <c r="F765" t="s">
        <v>487</v>
      </c>
      <c r="G765" s="34">
        <v>5</v>
      </c>
      <c r="H765" s="25" t="s">
        <v>49</v>
      </c>
      <c r="I765">
        <v>6</v>
      </c>
      <c r="J765" s="37" t="str">
        <f>VLOOKUP(AB765, method!$A$1:$B$15, 2, 0)</f>
        <v>中前</v>
      </c>
      <c r="K765">
        <v>50</v>
      </c>
      <c r="L765">
        <v>1200</v>
      </c>
      <c r="M765">
        <v>121</v>
      </c>
      <c r="N765">
        <v>1</v>
      </c>
      <c r="O765">
        <v>26</v>
      </c>
      <c r="P765">
        <v>12</v>
      </c>
      <c r="Q765">
        <v>24</v>
      </c>
      <c r="R765" s="42" t="s">
        <v>445</v>
      </c>
      <c r="S765">
        <v>1179</v>
      </c>
      <c r="T765">
        <v>4</v>
      </c>
      <c r="U765" s="32" t="s">
        <v>435</v>
      </c>
      <c r="V765">
        <v>290</v>
      </c>
      <c r="Y765" t="s">
        <v>474</v>
      </c>
      <c r="Z765">
        <v>44</v>
      </c>
      <c r="AA765" s="22" t="s">
        <v>39</v>
      </c>
      <c r="AB765">
        <v>7</v>
      </c>
      <c r="AC765">
        <v>8</v>
      </c>
      <c r="AD765">
        <v>5</v>
      </c>
    </row>
    <row r="766" spans="1:31" hidden="1" x14ac:dyDescent="0.25">
      <c r="A766" s="19" t="s">
        <v>169</v>
      </c>
      <c r="B766" s="23" t="s">
        <v>187</v>
      </c>
      <c r="C766" s="23" t="s">
        <v>2285</v>
      </c>
      <c r="D766">
        <v>10.36</v>
      </c>
      <c r="E766">
        <v>2</v>
      </c>
      <c r="F766" t="s">
        <v>487</v>
      </c>
      <c r="G766">
        <v>9</v>
      </c>
      <c r="H766" s="25" t="s">
        <v>49</v>
      </c>
      <c r="I766">
        <v>6</v>
      </c>
      <c r="J766" s="37" t="str">
        <f>VLOOKUP(AB766, method!$A$1:$B$15, 2, 0)</f>
        <v>中前</v>
      </c>
      <c r="K766">
        <v>101</v>
      </c>
      <c r="L766">
        <v>1200</v>
      </c>
      <c r="M766">
        <v>122</v>
      </c>
      <c r="N766">
        <v>1</v>
      </c>
      <c r="O766">
        <v>27</v>
      </c>
      <c r="P766">
        <v>11</v>
      </c>
      <c r="Q766">
        <v>24</v>
      </c>
      <c r="R766" s="42" t="s">
        <v>445</v>
      </c>
      <c r="S766">
        <v>1179</v>
      </c>
      <c r="T766">
        <v>4</v>
      </c>
      <c r="U766" s="32" t="s">
        <v>435</v>
      </c>
      <c r="V766">
        <v>216</v>
      </c>
      <c r="Y766" s="12" t="s">
        <v>456</v>
      </c>
      <c r="Z766">
        <v>46</v>
      </c>
      <c r="AA766" s="22" t="s">
        <v>39</v>
      </c>
      <c r="AB766">
        <v>4</v>
      </c>
      <c r="AC766">
        <v>4</v>
      </c>
      <c r="AD766">
        <v>9</v>
      </c>
    </row>
    <row r="767" spans="1:31" hidden="1" x14ac:dyDescent="0.25">
      <c r="A767" s="19" t="s">
        <v>169</v>
      </c>
      <c r="B767" s="23" t="s">
        <v>187</v>
      </c>
      <c r="C767" s="23" t="s">
        <v>2285</v>
      </c>
      <c r="D767">
        <v>11.72</v>
      </c>
      <c r="E767">
        <v>2</v>
      </c>
      <c r="F767" t="s">
        <v>487</v>
      </c>
      <c r="G767">
        <v>11</v>
      </c>
      <c r="H767" s="25" t="s">
        <v>49</v>
      </c>
      <c r="I767">
        <v>10</v>
      </c>
      <c r="J767" s="35" t="str">
        <f>VLOOKUP(AB767, method!$A$1:$B$15, 2, 0)</f>
        <v>放頭</v>
      </c>
      <c r="K767">
        <v>91</v>
      </c>
      <c r="L767">
        <v>1200</v>
      </c>
      <c r="M767">
        <v>126</v>
      </c>
      <c r="N767">
        <v>1</v>
      </c>
      <c r="O767">
        <v>27</v>
      </c>
      <c r="P767">
        <v>10</v>
      </c>
      <c r="Q767">
        <v>24</v>
      </c>
      <c r="R767" s="31" t="s">
        <v>461</v>
      </c>
      <c r="S767">
        <v>1161</v>
      </c>
      <c r="T767">
        <v>4</v>
      </c>
      <c r="U767" s="32" t="s">
        <v>435</v>
      </c>
      <c r="V767">
        <v>133</v>
      </c>
      <c r="Y767" t="s">
        <v>837</v>
      </c>
      <c r="Z767">
        <v>48</v>
      </c>
      <c r="AA767" s="22" t="s">
        <v>39</v>
      </c>
      <c r="AB767">
        <v>1</v>
      </c>
      <c r="AC767">
        <v>1</v>
      </c>
      <c r="AD767">
        <v>11</v>
      </c>
    </row>
    <row r="768" spans="1:31" hidden="1" x14ac:dyDescent="0.25">
      <c r="A768" s="19" t="s">
        <v>169</v>
      </c>
      <c r="B768" s="23" t="s">
        <v>187</v>
      </c>
      <c r="C768" s="23" t="s">
        <v>2285</v>
      </c>
      <c r="D768">
        <v>1.28</v>
      </c>
      <c r="E768">
        <v>2</v>
      </c>
      <c r="F768" t="s">
        <v>487</v>
      </c>
      <c r="G768">
        <v>14</v>
      </c>
      <c r="H768" s="22" t="s">
        <v>471</v>
      </c>
      <c r="I768">
        <v>1</v>
      </c>
      <c r="J768" s="36" t="str">
        <f>VLOOKUP(AB768, method!$A$1:$B$15, 2, 0)</f>
        <v>中後</v>
      </c>
      <c r="K768">
        <v>168</v>
      </c>
      <c r="L768">
        <v>1000</v>
      </c>
      <c r="M768">
        <v>124</v>
      </c>
      <c r="N768">
        <v>1</v>
      </c>
      <c r="O768">
        <v>22</v>
      </c>
      <c r="P768">
        <v>9</v>
      </c>
      <c r="Q768">
        <v>24</v>
      </c>
      <c r="R768" t="s">
        <v>506</v>
      </c>
      <c r="S768">
        <v>1146</v>
      </c>
      <c r="T768">
        <v>4</v>
      </c>
      <c r="U768" s="32" t="s">
        <v>435</v>
      </c>
      <c r="V768">
        <v>41</v>
      </c>
      <c r="Y768">
        <v>27</v>
      </c>
      <c r="Z768">
        <v>50</v>
      </c>
      <c r="AA768" s="22" t="s">
        <v>39</v>
      </c>
      <c r="AB768">
        <v>8</v>
      </c>
      <c r="AC768">
        <v>14</v>
      </c>
      <c r="AD768">
        <v>14</v>
      </c>
    </row>
    <row r="769" spans="1:33" hidden="1" x14ac:dyDescent="0.25">
      <c r="A769" s="19" t="s">
        <v>169</v>
      </c>
      <c r="B769" s="23" t="s">
        <v>187</v>
      </c>
      <c r="C769" s="23" t="s">
        <v>2285</v>
      </c>
      <c r="D769">
        <v>57.41</v>
      </c>
      <c r="E769">
        <v>2</v>
      </c>
      <c r="F769" t="s">
        <v>487</v>
      </c>
      <c r="G769">
        <v>12</v>
      </c>
      <c r="H769" s="22" t="s">
        <v>471</v>
      </c>
      <c r="I769">
        <v>12</v>
      </c>
      <c r="J769" s="37" t="str">
        <f>VLOOKUP(AB769, method!$A$1:$B$15, 2, 0)</f>
        <v>中前</v>
      </c>
      <c r="K769">
        <v>90</v>
      </c>
      <c r="L769">
        <v>1000</v>
      </c>
      <c r="M769">
        <v>126</v>
      </c>
      <c r="N769">
        <v>0</v>
      </c>
      <c r="O769">
        <v>1</v>
      </c>
      <c r="P769">
        <v>7</v>
      </c>
      <c r="Q769">
        <v>24</v>
      </c>
      <c r="R769" t="s">
        <v>518</v>
      </c>
      <c r="S769">
        <v>1159</v>
      </c>
      <c r="T769">
        <v>4</v>
      </c>
      <c r="U769" s="32" t="s">
        <v>435</v>
      </c>
      <c r="V769">
        <v>782</v>
      </c>
      <c r="Y769" t="s">
        <v>624</v>
      </c>
      <c r="Z769">
        <v>52</v>
      </c>
      <c r="AA769" s="22" t="s">
        <v>39</v>
      </c>
      <c r="AB769">
        <v>7</v>
      </c>
      <c r="AC769">
        <v>11</v>
      </c>
      <c r="AD769">
        <v>12</v>
      </c>
    </row>
    <row r="770" spans="1:33" hidden="1" x14ac:dyDescent="0.25">
      <c r="A770" s="19" t="s">
        <v>169</v>
      </c>
      <c r="B770" s="24" t="s">
        <v>189</v>
      </c>
      <c r="C770" s="24" t="s">
        <v>2286</v>
      </c>
      <c r="D770">
        <v>21.88</v>
      </c>
      <c r="E770">
        <v>4</v>
      </c>
      <c r="F770" t="s">
        <v>121</v>
      </c>
      <c r="G770">
        <v>7</v>
      </c>
      <c r="H770" s="17" t="s">
        <v>84</v>
      </c>
      <c r="I770">
        <v>5</v>
      </c>
      <c r="J770" s="36" t="str">
        <f>VLOOKUP(AB770, method!$A$1:$B$15, 2, 0)</f>
        <v>中後</v>
      </c>
      <c r="K770">
        <v>24</v>
      </c>
      <c r="L770">
        <v>1400</v>
      </c>
      <c r="M770">
        <v>124</v>
      </c>
      <c r="N770">
        <v>1</v>
      </c>
      <c r="O770">
        <v>14</v>
      </c>
      <c r="P770">
        <v>9</v>
      </c>
      <c r="Q770">
        <v>25</v>
      </c>
      <c r="R770" t="s">
        <v>518</v>
      </c>
      <c r="S770">
        <v>1145</v>
      </c>
      <c r="T770">
        <v>4</v>
      </c>
      <c r="U770" s="32" t="s">
        <v>446</v>
      </c>
      <c r="V770">
        <v>23</v>
      </c>
      <c r="Y770">
        <v>5</v>
      </c>
      <c r="Z770">
        <v>48</v>
      </c>
      <c r="AA770" s="17" t="s">
        <v>85</v>
      </c>
      <c r="AB770">
        <v>10</v>
      </c>
      <c r="AC770">
        <v>8</v>
      </c>
      <c r="AD770">
        <v>5</v>
      </c>
      <c r="AE770">
        <v>7</v>
      </c>
    </row>
    <row r="771" spans="1:33" hidden="1" x14ac:dyDescent="0.25">
      <c r="A771" s="19" t="s">
        <v>169</v>
      </c>
      <c r="B771" s="24" t="s">
        <v>189</v>
      </c>
      <c r="C771" s="24" t="s">
        <v>2286</v>
      </c>
      <c r="D771">
        <v>22.76</v>
      </c>
      <c r="E771">
        <v>4</v>
      </c>
      <c r="F771" t="s">
        <v>121</v>
      </c>
      <c r="G771">
        <v>8</v>
      </c>
      <c r="H771" s="26" t="s">
        <v>389</v>
      </c>
      <c r="I771">
        <v>6</v>
      </c>
      <c r="J771" s="38" t="str">
        <f>VLOOKUP(AB771, method!$A$1:$B$15, 2, 0)</f>
        <v>留後</v>
      </c>
      <c r="K771">
        <v>20</v>
      </c>
      <c r="L771">
        <v>1400</v>
      </c>
      <c r="M771">
        <v>128</v>
      </c>
      <c r="N771">
        <v>1</v>
      </c>
      <c r="O771">
        <v>1</v>
      </c>
      <c r="P771">
        <v>7</v>
      </c>
      <c r="Q771">
        <v>25</v>
      </c>
      <c r="R771" t="s">
        <v>429</v>
      </c>
      <c r="S771">
        <v>1145</v>
      </c>
      <c r="T771">
        <v>4</v>
      </c>
      <c r="U771" s="32" t="s">
        <v>435</v>
      </c>
      <c r="V771">
        <v>803</v>
      </c>
      <c r="Y771" t="s">
        <v>459</v>
      </c>
      <c r="Z771">
        <v>53</v>
      </c>
      <c r="AA771" s="17" t="s">
        <v>85</v>
      </c>
      <c r="AB771">
        <v>13</v>
      </c>
      <c r="AC771">
        <v>14</v>
      </c>
      <c r="AD771">
        <v>14</v>
      </c>
      <c r="AE771">
        <v>8</v>
      </c>
    </row>
    <row r="772" spans="1:33" hidden="1" x14ac:dyDescent="0.25">
      <c r="A772" s="19" t="s">
        <v>169</v>
      </c>
      <c r="B772" s="24" t="s">
        <v>189</v>
      </c>
      <c r="C772" s="24" t="s">
        <v>2286</v>
      </c>
      <c r="D772">
        <v>51.75</v>
      </c>
      <c r="E772">
        <v>4</v>
      </c>
      <c r="F772" t="s">
        <v>121</v>
      </c>
      <c r="G772" s="34">
        <v>5</v>
      </c>
      <c r="H772" s="16" t="s">
        <v>29</v>
      </c>
      <c r="I772">
        <v>2</v>
      </c>
      <c r="J772" s="36" t="str">
        <f>VLOOKUP(AB772, method!$A$1:$B$15, 2, 0)</f>
        <v>中後</v>
      </c>
      <c r="K772">
        <v>5.6</v>
      </c>
      <c r="L772">
        <v>1800</v>
      </c>
      <c r="M772">
        <v>130</v>
      </c>
      <c r="N772">
        <v>1</v>
      </c>
      <c r="O772">
        <v>4</v>
      </c>
      <c r="P772">
        <v>6</v>
      </c>
      <c r="Q772">
        <v>25</v>
      </c>
      <c r="R772" s="31" t="s">
        <v>450</v>
      </c>
      <c r="S772">
        <v>1146</v>
      </c>
      <c r="T772">
        <v>4</v>
      </c>
      <c r="U772" s="33" t="s">
        <v>499</v>
      </c>
      <c r="V772">
        <v>729</v>
      </c>
      <c r="Y772" t="s">
        <v>474</v>
      </c>
      <c r="Z772">
        <v>55</v>
      </c>
      <c r="AA772" s="17" t="s">
        <v>85</v>
      </c>
      <c r="AB772">
        <v>10</v>
      </c>
      <c r="AC772">
        <v>8</v>
      </c>
      <c r="AD772">
        <v>9</v>
      </c>
      <c r="AE772">
        <v>8</v>
      </c>
      <c r="AF772">
        <v>5</v>
      </c>
    </row>
    <row r="773" spans="1:33" x14ac:dyDescent="0.25">
      <c r="A773" s="19" t="s">
        <v>169</v>
      </c>
      <c r="B773" s="24" t="s">
        <v>189</v>
      </c>
      <c r="C773" s="24" t="s">
        <v>2286</v>
      </c>
      <c r="D773">
        <v>40.49</v>
      </c>
      <c r="E773">
        <v>4</v>
      </c>
      <c r="F773" t="s">
        <v>121</v>
      </c>
      <c r="G773">
        <v>9</v>
      </c>
      <c r="H773" s="19" t="s">
        <v>101</v>
      </c>
      <c r="I773">
        <v>6</v>
      </c>
      <c r="J773" s="37" t="str">
        <f>VLOOKUP(AB773, method!$A$1:$B$15, 2, 0)</f>
        <v>中前</v>
      </c>
      <c r="K773">
        <v>19</v>
      </c>
      <c r="L773" s="43">
        <v>1650</v>
      </c>
      <c r="M773">
        <v>132</v>
      </c>
      <c r="N773">
        <v>1</v>
      </c>
      <c r="O773">
        <v>21</v>
      </c>
      <c r="P773">
        <v>5</v>
      </c>
      <c r="Q773">
        <v>25</v>
      </c>
      <c r="R773" s="31" t="s">
        <v>461</v>
      </c>
      <c r="S773">
        <v>1148</v>
      </c>
      <c r="T773">
        <v>4</v>
      </c>
      <c r="U773" s="32" t="s">
        <v>446</v>
      </c>
      <c r="V773">
        <v>691</v>
      </c>
      <c r="Y773">
        <v>3</v>
      </c>
      <c r="Z773">
        <v>57</v>
      </c>
      <c r="AA773" s="17" t="s">
        <v>85</v>
      </c>
      <c r="AB773">
        <v>6</v>
      </c>
      <c r="AC773">
        <v>7</v>
      </c>
      <c r="AD773">
        <v>8</v>
      </c>
      <c r="AE773">
        <v>9</v>
      </c>
    </row>
    <row r="774" spans="1:33" x14ac:dyDescent="0.25">
      <c r="A774" s="19" t="s">
        <v>169</v>
      </c>
      <c r="B774" s="24" t="s">
        <v>189</v>
      </c>
      <c r="C774" s="24" t="s">
        <v>2286</v>
      </c>
      <c r="D774">
        <v>39.82</v>
      </c>
      <c r="E774">
        <v>4</v>
      </c>
      <c r="F774" t="s">
        <v>121</v>
      </c>
      <c r="G774">
        <v>6</v>
      </c>
      <c r="H774" s="19" t="s">
        <v>101</v>
      </c>
      <c r="I774">
        <v>10</v>
      </c>
      <c r="J774" s="36" t="str">
        <f>VLOOKUP(AB774, method!$A$1:$B$15, 2, 0)</f>
        <v>中後</v>
      </c>
      <c r="K774">
        <v>31</v>
      </c>
      <c r="L774" s="43">
        <v>1650</v>
      </c>
      <c r="M774">
        <v>135</v>
      </c>
      <c r="N774">
        <v>1</v>
      </c>
      <c r="O774">
        <v>30</v>
      </c>
      <c r="P774">
        <v>4</v>
      </c>
      <c r="Q774">
        <v>25</v>
      </c>
      <c r="R774" s="42" t="s">
        <v>445</v>
      </c>
      <c r="S774">
        <v>1126</v>
      </c>
      <c r="T774">
        <v>4</v>
      </c>
      <c r="U774" s="32" t="s">
        <v>446</v>
      </c>
      <c r="V774">
        <v>631</v>
      </c>
      <c r="Y774" t="s">
        <v>519</v>
      </c>
      <c r="Z774">
        <v>59</v>
      </c>
      <c r="AA774" s="17" t="s">
        <v>85</v>
      </c>
      <c r="AB774">
        <v>8</v>
      </c>
      <c r="AC774">
        <v>8</v>
      </c>
      <c r="AD774">
        <v>8</v>
      </c>
      <c r="AE774">
        <v>6</v>
      </c>
    </row>
    <row r="775" spans="1:33" x14ac:dyDescent="0.25">
      <c r="A775" s="19" t="s">
        <v>169</v>
      </c>
      <c r="B775" s="24" t="s">
        <v>189</v>
      </c>
      <c r="C775" s="24" t="s">
        <v>2286</v>
      </c>
      <c r="D775">
        <v>39.979999999999997</v>
      </c>
      <c r="E775">
        <v>4</v>
      </c>
      <c r="F775" t="s">
        <v>121</v>
      </c>
      <c r="G775">
        <v>8</v>
      </c>
      <c r="H775" s="19" t="s">
        <v>101</v>
      </c>
      <c r="I775">
        <v>2</v>
      </c>
      <c r="J775" s="37" t="str">
        <f>VLOOKUP(AB775, method!$A$1:$B$15, 2, 0)</f>
        <v>中前</v>
      </c>
      <c r="K775">
        <v>14</v>
      </c>
      <c r="L775" s="43">
        <v>1650</v>
      </c>
      <c r="M775">
        <v>115</v>
      </c>
      <c r="N775">
        <v>1</v>
      </c>
      <c r="O775">
        <v>26</v>
      </c>
      <c r="P775">
        <v>2</v>
      </c>
      <c r="Q775">
        <v>25</v>
      </c>
      <c r="R775" s="31" t="s">
        <v>461</v>
      </c>
      <c r="S775">
        <v>1153</v>
      </c>
      <c r="T775">
        <v>3</v>
      </c>
      <c r="U775" s="32" t="s">
        <v>435</v>
      </c>
      <c r="V775">
        <v>459</v>
      </c>
      <c r="Y775" t="s">
        <v>436</v>
      </c>
      <c r="Z775">
        <v>60</v>
      </c>
      <c r="AA775" s="17" t="s">
        <v>85</v>
      </c>
      <c r="AB775">
        <v>7</v>
      </c>
      <c r="AC775">
        <v>7</v>
      </c>
      <c r="AD775">
        <v>8</v>
      </c>
      <c r="AE775">
        <v>8</v>
      </c>
    </row>
    <row r="776" spans="1:33" hidden="1" x14ac:dyDescent="0.25">
      <c r="A776" s="19" t="s">
        <v>169</v>
      </c>
      <c r="B776" s="24" t="s">
        <v>189</v>
      </c>
      <c r="C776" s="24" t="s">
        <v>2286</v>
      </c>
      <c r="D776">
        <v>47.43</v>
      </c>
      <c r="E776">
        <v>4</v>
      </c>
      <c r="F776" t="s">
        <v>121</v>
      </c>
      <c r="G776">
        <v>8</v>
      </c>
      <c r="H776" s="26" t="s">
        <v>693</v>
      </c>
      <c r="I776">
        <v>7</v>
      </c>
      <c r="J776" s="38" t="str">
        <f>VLOOKUP(AB776, method!$A$1:$B$15, 2, 0)</f>
        <v>留後</v>
      </c>
      <c r="K776">
        <v>41</v>
      </c>
      <c r="L776">
        <v>1800</v>
      </c>
      <c r="M776">
        <v>118</v>
      </c>
      <c r="N776">
        <v>1</v>
      </c>
      <c r="O776">
        <v>16</v>
      </c>
      <c r="P776">
        <v>2</v>
      </c>
      <c r="Q776">
        <v>25</v>
      </c>
      <c r="R776" t="s">
        <v>441</v>
      </c>
      <c r="S776">
        <v>1160</v>
      </c>
      <c r="T776">
        <v>3</v>
      </c>
      <c r="U776" s="32" t="s">
        <v>446</v>
      </c>
      <c r="V776">
        <v>433</v>
      </c>
      <c r="Y776">
        <v>3</v>
      </c>
      <c r="Z776">
        <v>62</v>
      </c>
      <c r="AA776" s="17" t="s">
        <v>85</v>
      </c>
      <c r="AB776">
        <v>12</v>
      </c>
      <c r="AC776">
        <v>13</v>
      </c>
      <c r="AD776">
        <v>12</v>
      </c>
      <c r="AE776">
        <v>13</v>
      </c>
      <c r="AF776">
        <v>8</v>
      </c>
    </row>
    <row r="777" spans="1:33" hidden="1" x14ac:dyDescent="0.25">
      <c r="A777" s="19" t="s">
        <v>169</v>
      </c>
      <c r="B777" s="24" t="s">
        <v>189</v>
      </c>
      <c r="C777" s="24" t="s">
        <v>2286</v>
      </c>
      <c r="D777">
        <v>50.56</v>
      </c>
      <c r="E777">
        <v>4</v>
      </c>
      <c r="F777" t="s">
        <v>121</v>
      </c>
      <c r="G777">
        <v>10</v>
      </c>
      <c r="H777" s="19" t="s">
        <v>101</v>
      </c>
      <c r="I777">
        <v>11</v>
      </c>
      <c r="J777" s="38" t="str">
        <f>VLOOKUP(AB777, method!$A$1:$B$15, 2, 0)</f>
        <v>留後</v>
      </c>
      <c r="K777">
        <v>16</v>
      </c>
      <c r="L777">
        <v>1800</v>
      </c>
      <c r="M777">
        <v>121</v>
      </c>
      <c r="N777">
        <v>1</v>
      </c>
      <c r="O777">
        <v>22</v>
      </c>
      <c r="P777">
        <v>1</v>
      </c>
      <c r="Q777">
        <v>25</v>
      </c>
      <c r="R777" s="31" t="s">
        <v>461</v>
      </c>
      <c r="S777">
        <v>1157</v>
      </c>
      <c r="T777">
        <v>3</v>
      </c>
      <c r="U777" s="32" t="s">
        <v>435</v>
      </c>
      <c r="V777">
        <v>373</v>
      </c>
      <c r="Y777">
        <v>5</v>
      </c>
      <c r="Z777">
        <v>64</v>
      </c>
      <c r="AA777" s="17" t="s">
        <v>85</v>
      </c>
      <c r="AB777">
        <v>12</v>
      </c>
      <c r="AC777">
        <v>11</v>
      </c>
      <c r="AD777">
        <v>9</v>
      </c>
      <c r="AE777">
        <v>9</v>
      </c>
      <c r="AF777">
        <v>10</v>
      </c>
    </row>
    <row r="778" spans="1:33" hidden="1" x14ac:dyDescent="0.25">
      <c r="A778" s="19" t="s">
        <v>169</v>
      </c>
      <c r="B778" s="24" t="s">
        <v>189</v>
      </c>
      <c r="C778" s="24" t="s">
        <v>2286</v>
      </c>
      <c r="D778">
        <v>49.95</v>
      </c>
      <c r="E778">
        <v>4</v>
      </c>
      <c r="F778" t="s">
        <v>121</v>
      </c>
      <c r="G778" s="34">
        <v>5</v>
      </c>
      <c r="H778" s="19" t="s">
        <v>101</v>
      </c>
      <c r="I778">
        <v>7</v>
      </c>
      <c r="J778" s="38" t="str">
        <f>VLOOKUP(AB778, method!$A$1:$B$15, 2, 0)</f>
        <v>留後</v>
      </c>
      <c r="K778">
        <v>16</v>
      </c>
      <c r="L778">
        <v>1800</v>
      </c>
      <c r="M778">
        <v>122</v>
      </c>
      <c r="N778">
        <v>1</v>
      </c>
      <c r="O778">
        <v>8</v>
      </c>
      <c r="P778">
        <v>1</v>
      </c>
      <c r="Q778">
        <v>25</v>
      </c>
      <c r="R778" s="31" t="s">
        <v>450</v>
      </c>
      <c r="S778">
        <v>1153</v>
      </c>
      <c r="T778">
        <v>3</v>
      </c>
      <c r="U778" s="32" t="s">
        <v>435</v>
      </c>
      <c r="V778">
        <v>336</v>
      </c>
      <c r="Y778" s="12" t="s">
        <v>558</v>
      </c>
      <c r="Z778">
        <v>66</v>
      </c>
      <c r="AA778" s="17" t="s">
        <v>85</v>
      </c>
      <c r="AB778">
        <v>11</v>
      </c>
      <c r="AC778">
        <v>10</v>
      </c>
      <c r="AD778">
        <v>7</v>
      </c>
      <c r="AE778">
        <v>6</v>
      </c>
      <c r="AF778">
        <v>5</v>
      </c>
    </row>
    <row r="779" spans="1:33" hidden="1" x14ac:dyDescent="0.25">
      <c r="A779" s="19" t="s">
        <v>169</v>
      </c>
      <c r="B779" s="24" t="s">
        <v>189</v>
      </c>
      <c r="C779" s="24" t="s">
        <v>2286</v>
      </c>
      <c r="D779">
        <v>15.68</v>
      </c>
      <c r="E779">
        <v>4</v>
      </c>
      <c r="F779" t="s">
        <v>121</v>
      </c>
      <c r="G779" s="28">
        <v>3</v>
      </c>
      <c r="H779" s="19" t="s">
        <v>101</v>
      </c>
      <c r="I779">
        <v>9</v>
      </c>
      <c r="J779" s="36" t="str">
        <f>VLOOKUP(AB779, method!$A$1:$B$15, 2, 0)</f>
        <v>中後</v>
      </c>
      <c r="K779">
        <v>18</v>
      </c>
      <c r="L779">
        <v>2200</v>
      </c>
      <c r="M779">
        <v>120</v>
      </c>
      <c r="N779">
        <v>2</v>
      </c>
      <c r="O779">
        <v>26</v>
      </c>
      <c r="P779">
        <v>12</v>
      </c>
      <c r="Q779">
        <v>24</v>
      </c>
      <c r="R779" s="30" t="s">
        <v>445</v>
      </c>
      <c r="S779">
        <v>1159</v>
      </c>
      <c r="T779">
        <v>3</v>
      </c>
      <c r="U779" s="32" t="s">
        <v>435</v>
      </c>
      <c r="V779">
        <v>289</v>
      </c>
      <c r="Y779" s="12" t="s">
        <v>451</v>
      </c>
      <c r="Z779">
        <v>66</v>
      </c>
      <c r="AA779" s="17" t="s">
        <v>85</v>
      </c>
      <c r="AB779">
        <v>8</v>
      </c>
      <c r="AC779">
        <v>8</v>
      </c>
      <c r="AD779">
        <v>8</v>
      </c>
      <c r="AE779">
        <v>8</v>
      </c>
      <c r="AF779">
        <v>8</v>
      </c>
      <c r="AG779">
        <v>3</v>
      </c>
    </row>
    <row r="780" spans="1:33" hidden="1" x14ac:dyDescent="0.25">
      <c r="A780" s="19" t="s">
        <v>169</v>
      </c>
      <c r="B780" s="24" t="s">
        <v>189</v>
      </c>
      <c r="C780" s="24" t="s">
        <v>2286</v>
      </c>
      <c r="D780">
        <v>48.42</v>
      </c>
      <c r="E780">
        <v>4</v>
      </c>
      <c r="F780" t="s">
        <v>121</v>
      </c>
      <c r="G780">
        <v>10</v>
      </c>
      <c r="H780" s="18" t="s">
        <v>396</v>
      </c>
      <c r="I780">
        <v>8</v>
      </c>
      <c r="J780" s="38" t="str">
        <f>VLOOKUP(AB780, method!$A$1:$B$15, 2, 0)</f>
        <v>留後</v>
      </c>
      <c r="K780">
        <v>32</v>
      </c>
      <c r="L780">
        <v>1800</v>
      </c>
      <c r="M780">
        <v>127</v>
      </c>
      <c r="N780">
        <v>1</v>
      </c>
      <c r="O780">
        <v>8</v>
      </c>
      <c r="P780">
        <v>12</v>
      </c>
      <c r="Q780">
        <v>24</v>
      </c>
      <c r="R780" t="s">
        <v>434</v>
      </c>
      <c r="S780">
        <v>1137</v>
      </c>
      <c r="T780">
        <v>3</v>
      </c>
      <c r="U780" s="32" t="s">
        <v>435</v>
      </c>
      <c r="V780">
        <v>245</v>
      </c>
      <c r="Y780">
        <v>6</v>
      </c>
      <c r="Z780">
        <v>68</v>
      </c>
      <c r="AA780" s="17" t="s">
        <v>85</v>
      </c>
      <c r="AB780">
        <v>11</v>
      </c>
      <c r="AC780">
        <v>10</v>
      </c>
      <c r="AD780">
        <v>9</v>
      </c>
      <c r="AE780">
        <v>9</v>
      </c>
      <c r="AF780">
        <v>10</v>
      </c>
    </row>
    <row r="781" spans="1:33" hidden="1" x14ac:dyDescent="0.25">
      <c r="A781" s="19" t="s">
        <v>169</v>
      </c>
      <c r="B781" s="24" t="s">
        <v>189</v>
      </c>
      <c r="C781" s="24" t="s">
        <v>2286</v>
      </c>
      <c r="D781">
        <v>2.29</v>
      </c>
      <c r="E781">
        <v>4</v>
      </c>
      <c r="F781" t="s">
        <v>121</v>
      </c>
      <c r="G781">
        <v>9</v>
      </c>
      <c r="H781" s="16" t="s">
        <v>13</v>
      </c>
      <c r="I781">
        <v>2</v>
      </c>
      <c r="J781" s="36" t="str">
        <f>VLOOKUP(AB781, method!$A$1:$B$15, 2, 0)</f>
        <v>中後</v>
      </c>
      <c r="K781">
        <v>12</v>
      </c>
      <c r="L781">
        <v>2000</v>
      </c>
      <c r="M781">
        <v>125</v>
      </c>
      <c r="N781">
        <v>2</v>
      </c>
      <c r="O781">
        <v>17</v>
      </c>
      <c r="P781">
        <v>11</v>
      </c>
      <c r="Q781">
        <v>24</v>
      </c>
      <c r="R781" t="s">
        <v>506</v>
      </c>
      <c r="S781">
        <v>1136</v>
      </c>
      <c r="T781">
        <v>3</v>
      </c>
      <c r="U781" s="32" t="s">
        <v>435</v>
      </c>
      <c r="V781">
        <v>187</v>
      </c>
      <c r="Y781" t="s">
        <v>488</v>
      </c>
      <c r="Z781">
        <v>70</v>
      </c>
      <c r="AA781" s="17" t="s">
        <v>85</v>
      </c>
      <c r="AB781">
        <v>8</v>
      </c>
      <c r="AC781">
        <v>7</v>
      </c>
      <c r="AD781">
        <v>7</v>
      </c>
      <c r="AE781">
        <v>4</v>
      </c>
      <c r="AF781">
        <v>9</v>
      </c>
    </row>
    <row r="782" spans="1:33" hidden="1" x14ac:dyDescent="0.25">
      <c r="A782" s="19" t="s">
        <v>169</v>
      </c>
      <c r="B782" s="24" t="s">
        <v>189</v>
      </c>
      <c r="C782" s="24" t="s">
        <v>2286</v>
      </c>
      <c r="D782">
        <v>23.68</v>
      </c>
      <c r="E782">
        <v>4</v>
      </c>
      <c r="F782" t="s">
        <v>121</v>
      </c>
      <c r="G782">
        <v>13</v>
      </c>
      <c r="H782" s="26" t="s">
        <v>693</v>
      </c>
      <c r="I782">
        <v>9</v>
      </c>
      <c r="J782" s="38" t="str">
        <f>VLOOKUP(AB782, method!$A$1:$B$15, 2, 0)</f>
        <v>留後</v>
      </c>
      <c r="K782">
        <v>31</v>
      </c>
      <c r="L782">
        <v>1400</v>
      </c>
      <c r="M782">
        <v>129</v>
      </c>
      <c r="N782">
        <v>1</v>
      </c>
      <c r="O782">
        <v>3</v>
      </c>
      <c r="P782">
        <v>11</v>
      </c>
      <c r="Q782">
        <v>24</v>
      </c>
      <c r="R782" t="s">
        <v>441</v>
      </c>
      <c r="S782">
        <v>1137</v>
      </c>
      <c r="T782">
        <v>3</v>
      </c>
      <c r="U782" s="32" t="s">
        <v>446</v>
      </c>
      <c r="V782">
        <v>156</v>
      </c>
      <c r="Y782">
        <v>12</v>
      </c>
      <c r="Z782">
        <v>72</v>
      </c>
      <c r="AA782" s="17" t="s">
        <v>85</v>
      </c>
      <c r="AB782">
        <v>13</v>
      </c>
      <c r="AC782">
        <v>13</v>
      </c>
      <c r="AD782">
        <v>14</v>
      </c>
      <c r="AE782">
        <v>13</v>
      </c>
    </row>
    <row r="783" spans="1:33" hidden="1" x14ac:dyDescent="0.25">
      <c r="A783" s="19" t="s">
        <v>169</v>
      </c>
      <c r="B783" s="24" t="s">
        <v>189</v>
      </c>
      <c r="C783" s="24" t="s">
        <v>2286</v>
      </c>
      <c r="D783">
        <v>22.25</v>
      </c>
      <c r="E783">
        <v>4</v>
      </c>
      <c r="F783" t="s">
        <v>121</v>
      </c>
      <c r="G783">
        <v>9</v>
      </c>
      <c r="H783" s="17" t="s">
        <v>121</v>
      </c>
      <c r="I783">
        <v>1</v>
      </c>
      <c r="J783" s="38" t="str">
        <f>VLOOKUP(AB783, method!$A$1:$B$15, 2, 0)</f>
        <v>留後</v>
      </c>
      <c r="K783">
        <v>37</v>
      </c>
      <c r="L783">
        <v>1400</v>
      </c>
      <c r="M783">
        <v>130</v>
      </c>
      <c r="N783">
        <v>1</v>
      </c>
      <c r="O783">
        <v>20</v>
      </c>
      <c r="P783">
        <v>10</v>
      </c>
      <c r="Q783">
        <v>24</v>
      </c>
      <c r="R783" t="s">
        <v>506</v>
      </c>
      <c r="S783">
        <v>1120</v>
      </c>
      <c r="T783">
        <v>3</v>
      </c>
      <c r="U783" s="32" t="s">
        <v>446</v>
      </c>
      <c r="V783">
        <v>120</v>
      </c>
      <c r="Y783" t="s">
        <v>699</v>
      </c>
      <c r="Z783">
        <v>72</v>
      </c>
      <c r="AA783" s="17" t="s">
        <v>85</v>
      </c>
      <c r="AB783">
        <v>12</v>
      </c>
      <c r="AC783">
        <v>11</v>
      </c>
      <c r="AD783">
        <v>11</v>
      </c>
      <c r="AE783">
        <v>9</v>
      </c>
    </row>
    <row r="784" spans="1:33" hidden="1" x14ac:dyDescent="0.25">
      <c r="A784" s="19" t="s">
        <v>169</v>
      </c>
      <c r="B784" s="24" t="s">
        <v>189</v>
      </c>
      <c r="C784" s="24" t="s">
        <v>2286</v>
      </c>
      <c r="D784">
        <v>1.42</v>
      </c>
      <c r="E784">
        <v>4</v>
      </c>
      <c r="F784" t="s">
        <v>121</v>
      </c>
      <c r="G784" s="28">
        <v>2</v>
      </c>
      <c r="H784" s="20" t="s">
        <v>19</v>
      </c>
      <c r="I784">
        <v>2</v>
      </c>
      <c r="J784" s="36" t="str">
        <f>VLOOKUP(AB784, method!$A$1:$B$15, 2, 0)</f>
        <v>中後</v>
      </c>
      <c r="K784">
        <v>3.2</v>
      </c>
      <c r="L784">
        <v>2000</v>
      </c>
      <c r="M784">
        <v>127</v>
      </c>
      <c r="N784">
        <v>2</v>
      </c>
      <c r="O784">
        <v>23</v>
      </c>
      <c r="P784">
        <v>6</v>
      </c>
      <c r="Q784">
        <v>24</v>
      </c>
      <c r="R784" t="s">
        <v>434</v>
      </c>
      <c r="S784">
        <v>1129</v>
      </c>
      <c r="T784">
        <v>3</v>
      </c>
      <c r="U784" s="32" t="s">
        <v>446</v>
      </c>
      <c r="V784">
        <v>768</v>
      </c>
      <c r="Y784" s="12" t="s">
        <v>451</v>
      </c>
      <c r="Z784">
        <v>72</v>
      </c>
      <c r="AA784" s="17" t="s">
        <v>85</v>
      </c>
      <c r="AB784">
        <v>8</v>
      </c>
      <c r="AC784">
        <v>10</v>
      </c>
      <c r="AD784">
        <v>10</v>
      </c>
      <c r="AE784">
        <v>9</v>
      </c>
      <c r="AF784">
        <v>2</v>
      </c>
    </row>
    <row r="785" spans="1:32" hidden="1" x14ac:dyDescent="0.25">
      <c r="A785" s="19" t="s">
        <v>169</v>
      </c>
      <c r="B785" s="24" t="s">
        <v>189</v>
      </c>
      <c r="C785" s="24" t="s">
        <v>2286</v>
      </c>
      <c r="D785">
        <v>35.96</v>
      </c>
      <c r="E785">
        <v>4</v>
      </c>
      <c r="F785" t="s">
        <v>121</v>
      </c>
      <c r="G785" s="28">
        <v>3</v>
      </c>
      <c r="H785" s="17" t="s">
        <v>84</v>
      </c>
      <c r="I785">
        <v>7</v>
      </c>
      <c r="J785" s="38" t="str">
        <f>VLOOKUP(AB785, method!$A$1:$B$15, 2, 0)</f>
        <v>留後</v>
      </c>
      <c r="K785">
        <v>9.1999999999999993</v>
      </c>
      <c r="L785">
        <v>1600</v>
      </c>
      <c r="M785">
        <v>131</v>
      </c>
      <c r="N785">
        <v>1</v>
      </c>
      <c r="O785">
        <v>15</v>
      </c>
      <c r="P785">
        <v>6</v>
      </c>
      <c r="Q785">
        <v>24</v>
      </c>
      <c r="R785" t="s">
        <v>441</v>
      </c>
      <c r="S785">
        <v>1134</v>
      </c>
      <c r="T785">
        <v>3</v>
      </c>
      <c r="U785" s="33" t="s">
        <v>577</v>
      </c>
      <c r="V785">
        <v>761</v>
      </c>
      <c r="Y785" t="s">
        <v>519</v>
      </c>
      <c r="Z785">
        <v>73</v>
      </c>
      <c r="AA785" s="17" t="s">
        <v>85</v>
      </c>
      <c r="AB785">
        <v>13</v>
      </c>
      <c r="AC785">
        <v>13</v>
      </c>
      <c r="AD785">
        <v>7</v>
      </c>
      <c r="AE785">
        <v>3</v>
      </c>
    </row>
    <row r="786" spans="1:32" hidden="1" x14ac:dyDescent="0.25">
      <c r="A786" s="19" t="s">
        <v>169</v>
      </c>
      <c r="B786" s="24" t="s">
        <v>189</v>
      </c>
      <c r="C786" s="24" t="s">
        <v>2286</v>
      </c>
      <c r="D786">
        <v>22.57</v>
      </c>
      <c r="E786">
        <v>4</v>
      </c>
      <c r="F786" t="s">
        <v>121</v>
      </c>
      <c r="G786">
        <v>9</v>
      </c>
      <c r="H786" s="17" t="s">
        <v>84</v>
      </c>
      <c r="I786">
        <v>12</v>
      </c>
      <c r="J786" s="38" t="str">
        <f>VLOOKUP(AB786, method!$A$1:$B$15, 2, 0)</f>
        <v>留後</v>
      </c>
      <c r="K786">
        <v>35</v>
      </c>
      <c r="L786">
        <v>1400</v>
      </c>
      <c r="M786">
        <v>134</v>
      </c>
      <c r="N786">
        <v>1</v>
      </c>
      <c r="O786">
        <v>2</v>
      </c>
      <c r="P786">
        <v>6</v>
      </c>
      <c r="Q786">
        <v>24</v>
      </c>
      <c r="R786" t="s">
        <v>518</v>
      </c>
      <c r="S786">
        <v>1118</v>
      </c>
      <c r="T786">
        <v>3</v>
      </c>
      <c r="U786" s="32" t="s">
        <v>446</v>
      </c>
      <c r="V786">
        <v>722</v>
      </c>
      <c r="Y786">
        <v>5</v>
      </c>
      <c r="Z786">
        <v>74</v>
      </c>
      <c r="AA786" s="17" t="s">
        <v>85</v>
      </c>
      <c r="AB786">
        <v>14</v>
      </c>
      <c r="AC786">
        <v>14</v>
      </c>
      <c r="AD786">
        <v>14</v>
      </c>
      <c r="AE786">
        <v>9</v>
      </c>
    </row>
    <row r="787" spans="1:32" hidden="1" x14ac:dyDescent="0.25">
      <c r="A787" s="19" t="s">
        <v>169</v>
      </c>
      <c r="B787" s="24" t="s">
        <v>189</v>
      </c>
      <c r="C787" s="24" t="s">
        <v>2286</v>
      </c>
      <c r="D787">
        <v>36.92</v>
      </c>
      <c r="E787">
        <v>4</v>
      </c>
      <c r="F787" t="s">
        <v>121</v>
      </c>
      <c r="G787">
        <v>14</v>
      </c>
      <c r="H787" s="17" t="s">
        <v>84</v>
      </c>
      <c r="I787">
        <v>2</v>
      </c>
      <c r="J787" s="38" t="str">
        <f>VLOOKUP(AB787, method!$A$1:$B$15, 2, 0)</f>
        <v>留後</v>
      </c>
      <c r="K787">
        <v>13</v>
      </c>
      <c r="L787">
        <v>1600</v>
      </c>
      <c r="M787">
        <v>131</v>
      </c>
      <c r="N787">
        <v>1</v>
      </c>
      <c r="O787">
        <v>19</v>
      </c>
      <c r="P787">
        <v>5</v>
      </c>
      <c r="Q787">
        <v>24</v>
      </c>
      <c r="R787" t="s">
        <v>441</v>
      </c>
      <c r="S787">
        <v>1128</v>
      </c>
      <c r="T787">
        <v>3</v>
      </c>
      <c r="U787" s="32" t="s">
        <v>435</v>
      </c>
      <c r="V787">
        <v>681</v>
      </c>
      <c r="Y787" t="s">
        <v>1327</v>
      </c>
      <c r="Z787">
        <v>76</v>
      </c>
      <c r="AA787" s="17" t="s">
        <v>85</v>
      </c>
      <c r="AB787">
        <v>14</v>
      </c>
      <c r="AC787">
        <v>14</v>
      </c>
      <c r="AD787">
        <v>14</v>
      </c>
      <c r="AE787">
        <v>14</v>
      </c>
    </row>
    <row r="788" spans="1:32" hidden="1" x14ac:dyDescent="0.25">
      <c r="A788" s="19" t="s">
        <v>169</v>
      </c>
      <c r="B788" s="24" t="s">
        <v>189</v>
      </c>
      <c r="C788" s="24" t="s">
        <v>2286</v>
      </c>
      <c r="D788">
        <v>2.92</v>
      </c>
      <c r="E788">
        <v>4</v>
      </c>
      <c r="F788" t="s">
        <v>121</v>
      </c>
      <c r="G788">
        <v>13</v>
      </c>
      <c r="H788" s="26" t="s">
        <v>693</v>
      </c>
      <c r="I788">
        <v>6</v>
      </c>
      <c r="J788" s="36" t="str">
        <f>VLOOKUP(AB788, method!$A$1:$B$15, 2, 0)</f>
        <v>中後</v>
      </c>
      <c r="K788">
        <v>52</v>
      </c>
      <c r="L788">
        <v>2000</v>
      </c>
      <c r="M788">
        <v>126</v>
      </c>
      <c r="N788">
        <v>2</v>
      </c>
      <c r="O788">
        <v>24</v>
      </c>
      <c r="P788">
        <v>3</v>
      </c>
      <c r="Q788">
        <v>24</v>
      </c>
      <c r="R788" t="s">
        <v>434</v>
      </c>
      <c r="S788">
        <v>1150</v>
      </c>
      <c r="T788" t="s">
        <v>1330</v>
      </c>
      <c r="U788" s="32" t="s">
        <v>446</v>
      </c>
      <c r="V788">
        <v>528</v>
      </c>
      <c r="Y788" t="s">
        <v>1331</v>
      </c>
      <c r="Z788">
        <v>76</v>
      </c>
      <c r="AA788" s="17" t="s">
        <v>85</v>
      </c>
      <c r="AB788">
        <v>9</v>
      </c>
      <c r="AC788">
        <v>11</v>
      </c>
      <c r="AD788">
        <v>12</v>
      </c>
      <c r="AE788">
        <v>14</v>
      </c>
      <c r="AF788">
        <v>13</v>
      </c>
    </row>
    <row r="789" spans="1:32" hidden="1" x14ac:dyDescent="0.25">
      <c r="A789" s="19" t="s">
        <v>169</v>
      </c>
      <c r="B789" s="24" t="s">
        <v>189</v>
      </c>
      <c r="C789" s="24" t="s">
        <v>2286</v>
      </c>
      <c r="D789">
        <v>2.87</v>
      </c>
      <c r="E789">
        <v>4</v>
      </c>
      <c r="F789" t="s">
        <v>121</v>
      </c>
      <c r="G789" s="28">
        <v>2</v>
      </c>
      <c r="H789" s="23" t="s">
        <v>394</v>
      </c>
      <c r="I789">
        <v>4</v>
      </c>
      <c r="J789" s="38" t="str">
        <f>VLOOKUP(AB789, method!$A$1:$B$15, 2, 0)</f>
        <v>留後</v>
      </c>
      <c r="K789">
        <v>4.3</v>
      </c>
      <c r="L789">
        <v>2000</v>
      </c>
      <c r="M789">
        <v>133</v>
      </c>
      <c r="N789">
        <v>2</v>
      </c>
      <c r="O789">
        <v>3</v>
      </c>
      <c r="P789">
        <v>3</v>
      </c>
      <c r="Q789">
        <v>24</v>
      </c>
      <c r="R789" t="s">
        <v>506</v>
      </c>
      <c r="S789">
        <v>1164</v>
      </c>
      <c r="T789">
        <v>3</v>
      </c>
      <c r="U789" s="32" t="s">
        <v>435</v>
      </c>
      <c r="V789">
        <v>473</v>
      </c>
      <c r="Y789" t="s">
        <v>600</v>
      </c>
      <c r="Z789">
        <v>76</v>
      </c>
      <c r="AA789" s="17" t="s">
        <v>85</v>
      </c>
      <c r="AB789">
        <v>11</v>
      </c>
      <c r="AC789">
        <v>11</v>
      </c>
      <c r="AD789">
        <v>11</v>
      </c>
      <c r="AE789">
        <v>10</v>
      </c>
      <c r="AF789">
        <v>2</v>
      </c>
    </row>
    <row r="790" spans="1:32" hidden="1" x14ac:dyDescent="0.25">
      <c r="A790" s="19" t="s">
        <v>169</v>
      </c>
      <c r="B790" s="24" t="s">
        <v>189</v>
      </c>
      <c r="C790" s="24" t="s">
        <v>2286</v>
      </c>
      <c r="D790">
        <v>48.82</v>
      </c>
      <c r="E790">
        <v>4</v>
      </c>
      <c r="F790" t="s">
        <v>121</v>
      </c>
      <c r="G790">
        <v>6</v>
      </c>
      <c r="H790" s="20" t="s">
        <v>19</v>
      </c>
      <c r="I790">
        <v>10</v>
      </c>
      <c r="J790" s="37" t="str">
        <f>VLOOKUP(AB790, method!$A$1:$B$15, 2, 0)</f>
        <v>中前</v>
      </c>
      <c r="K790">
        <v>2.8</v>
      </c>
      <c r="L790">
        <v>1800</v>
      </c>
      <c r="M790">
        <v>126</v>
      </c>
      <c r="N790">
        <v>1</v>
      </c>
      <c r="O790">
        <v>18</v>
      </c>
      <c r="P790">
        <v>2</v>
      </c>
      <c r="Q790">
        <v>24</v>
      </c>
      <c r="R790" t="s">
        <v>441</v>
      </c>
      <c r="S790">
        <v>1140</v>
      </c>
      <c r="T790">
        <v>3</v>
      </c>
      <c r="U790" s="32" t="s">
        <v>435</v>
      </c>
      <c r="V790">
        <v>435</v>
      </c>
      <c r="Y790" t="s">
        <v>541</v>
      </c>
      <c r="Z790">
        <v>76</v>
      </c>
      <c r="AA790" s="17" t="s">
        <v>85</v>
      </c>
      <c r="AB790">
        <v>7</v>
      </c>
      <c r="AC790">
        <v>7</v>
      </c>
      <c r="AD790">
        <v>8</v>
      </c>
      <c r="AE790">
        <v>8</v>
      </c>
      <c r="AF790">
        <v>6</v>
      </c>
    </row>
    <row r="791" spans="1:32" hidden="1" x14ac:dyDescent="0.25">
      <c r="A791" s="19" t="s">
        <v>169</v>
      </c>
      <c r="B791" s="24" t="s">
        <v>189</v>
      </c>
      <c r="C791" s="24" t="s">
        <v>2286</v>
      </c>
      <c r="D791">
        <v>2.04</v>
      </c>
      <c r="E791">
        <v>4</v>
      </c>
      <c r="F791" t="s">
        <v>121</v>
      </c>
      <c r="G791" s="28">
        <v>2</v>
      </c>
      <c r="H791" s="20" t="s">
        <v>19</v>
      </c>
      <c r="I791">
        <v>1</v>
      </c>
      <c r="J791" s="37" t="str">
        <f>VLOOKUP(AB791, method!$A$1:$B$15, 2, 0)</f>
        <v>中前</v>
      </c>
      <c r="K791">
        <v>2.9</v>
      </c>
      <c r="L791">
        <v>2000</v>
      </c>
      <c r="M791">
        <v>129</v>
      </c>
      <c r="N791">
        <v>2</v>
      </c>
      <c r="O791">
        <v>4</v>
      </c>
      <c r="P791">
        <v>2</v>
      </c>
      <c r="Q791">
        <v>24</v>
      </c>
      <c r="R791" t="s">
        <v>506</v>
      </c>
      <c r="S791">
        <v>1162</v>
      </c>
      <c r="T791">
        <v>3</v>
      </c>
      <c r="U791" s="32" t="s">
        <v>435</v>
      </c>
      <c r="V791">
        <v>392</v>
      </c>
      <c r="Y791" s="12" t="s">
        <v>662</v>
      </c>
      <c r="Z791">
        <v>74</v>
      </c>
      <c r="AA791" s="17" t="s">
        <v>85</v>
      </c>
      <c r="AB791">
        <v>5</v>
      </c>
      <c r="AC791">
        <v>5</v>
      </c>
      <c r="AD791">
        <v>5</v>
      </c>
      <c r="AE791">
        <v>5</v>
      </c>
      <c r="AF791">
        <v>2</v>
      </c>
    </row>
    <row r="792" spans="1:32" hidden="1" x14ac:dyDescent="0.25">
      <c r="A792" s="19" t="s">
        <v>169</v>
      </c>
      <c r="B792" s="24" t="s">
        <v>189</v>
      </c>
      <c r="C792" s="24" t="s">
        <v>2286</v>
      </c>
      <c r="D792">
        <v>35.090000000000003</v>
      </c>
      <c r="E792">
        <v>4</v>
      </c>
      <c r="F792" t="s">
        <v>121</v>
      </c>
      <c r="G792" s="28">
        <v>2</v>
      </c>
      <c r="H792" s="20" t="s">
        <v>19</v>
      </c>
      <c r="I792">
        <v>10</v>
      </c>
      <c r="J792" s="36" t="str">
        <f>VLOOKUP(AB792, method!$A$1:$B$15, 2, 0)</f>
        <v>中後</v>
      </c>
      <c r="K792">
        <v>4</v>
      </c>
      <c r="L792">
        <v>1600</v>
      </c>
      <c r="M792">
        <v>125</v>
      </c>
      <c r="N792">
        <v>1</v>
      </c>
      <c r="O792">
        <v>13</v>
      </c>
      <c r="P792">
        <v>1</v>
      </c>
      <c r="Q792">
        <v>24</v>
      </c>
      <c r="R792" t="s">
        <v>441</v>
      </c>
      <c r="S792">
        <v>1154</v>
      </c>
      <c r="T792" t="s">
        <v>510</v>
      </c>
      <c r="U792" s="32" t="s">
        <v>435</v>
      </c>
      <c r="V792">
        <v>341</v>
      </c>
      <c r="Y792" s="12" t="s">
        <v>451</v>
      </c>
      <c r="Z792">
        <v>73</v>
      </c>
      <c r="AA792" s="17" t="s">
        <v>85</v>
      </c>
      <c r="AB792">
        <v>8</v>
      </c>
      <c r="AC792">
        <v>6</v>
      </c>
      <c r="AD792">
        <v>5</v>
      </c>
      <c r="AE792">
        <v>2</v>
      </c>
    </row>
    <row r="793" spans="1:32" hidden="1" x14ac:dyDescent="0.25">
      <c r="A793" s="19" t="s">
        <v>169</v>
      </c>
      <c r="B793" s="24" t="s">
        <v>189</v>
      </c>
      <c r="C793" s="24" t="s">
        <v>2286</v>
      </c>
      <c r="D793">
        <v>34.83</v>
      </c>
      <c r="E793">
        <v>4</v>
      </c>
      <c r="F793" t="s">
        <v>121</v>
      </c>
      <c r="G793" s="28">
        <v>3</v>
      </c>
      <c r="H793" s="20" t="s">
        <v>19</v>
      </c>
      <c r="I793">
        <v>7</v>
      </c>
      <c r="J793" s="36" t="str">
        <f>VLOOKUP(AB793, method!$A$1:$B$15, 2, 0)</f>
        <v>中後</v>
      </c>
      <c r="K793">
        <v>6.9</v>
      </c>
      <c r="L793">
        <v>1600</v>
      </c>
      <c r="M793">
        <v>133</v>
      </c>
      <c r="N793">
        <v>1</v>
      </c>
      <c r="O793">
        <v>26</v>
      </c>
      <c r="P793">
        <v>12</v>
      </c>
      <c r="Q793">
        <v>23</v>
      </c>
      <c r="R793" t="s">
        <v>441</v>
      </c>
      <c r="S793">
        <v>1162</v>
      </c>
      <c r="T793">
        <v>3</v>
      </c>
      <c r="U793" s="32" t="s">
        <v>435</v>
      </c>
      <c r="V793">
        <v>288</v>
      </c>
      <c r="Y793" s="12">
        <v>1</v>
      </c>
      <c r="Z793">
        <v>73</v>
      </c>
      <c r="AA793" s="17" t="s">
        <v>85</v>
      </c>
      <c r="AB793">
        <v>10</v>
      </c>
      <c r="AC793">
        <v>10</v>
      </c>
      <c r="AD793">
        <v>11</v>
      </c>
      <c r="AE793">
        <v>3</v>
      </c>
    </row>
    <row r="794" spans="1:32" hidden="1" x14ac:dyDescent="0.25">
      <c r="A794" s="19" t="s">
        <v>169</v>
      </c>
      <c r="B794" s="24" t="s">
        <v>189</v>
      </c>
      <c r="C794" s="24" t="s">
        <v>2286</v>
      </c>
      <c r="D794">
        <v>23.24</v>
      </c>
      <c r="E794">
        <v>4</v>
      </c>
      <c r="F794" t="s">
        <v>121</v>
      </c>
      <c r="G794">
        <v>9</v>
      </c>
      <c r="H794" s="20" t="s">
        <v>19</v>
      </c>
      <c r="I794">
        <v>5</v>
      </c>
      <c r="J794" s="36" t="str">
        <f>VLOOKUP(AB794, method!$A$1:$B$15, 2, 0)</f>
        <v>中後</v>
      </c>
      <c r="K794">
        <v>3.9</v>
      </c>
      <c r="L794">
        <v>1400</v>
      </c>
      <c r="M794">
        <v>129</v>
      </c>
      <c r="N794">
        <v>1</v>
      </c>
      <c r="O794">
        <v>10</v>
      </c>
      <c r="P794">
        <v>12</v>
      </c>
      <c r="Q794">
        <v>23</v>
      </c>
      <c r="R794" t="s">
        <v>434</v>
      </c>
      <c r="S794">
        <v>1151</v>
      </c>
      <c r="T794">
        <v>3</v>
      </c>
      <c r="U794" s="32" t="s">
        <v>435</v>
      </c>
      <c r="V794">
        <v>234</v>
      </c>
      <c r="Y794" s="12" t="s">
        <v>456</v>
      </c>
      <c r="Z794">
        <v>73</v>
      </c>
      <c r="AA794" s="17" t="s">
        <v>85</v>
      </c>
      <c r="AB794">
        <v>8</v>
      </c>
      <c r="AC794">
        <v>9</v>
      </c>
      <c r="AD794">
        <v>10</v>
      </c>
      <c r="AE794">
        <v>9</v>
      </c>
    </row>
    <row r="795" spans="1:32" hidden="1" x14ac:dyDescent="0.25">
      <c r="A795" s="19" t="s">
        <v>169</v>
      </c>
      <c r="B795" s="24" t="s">
        <v>189</v>
      </c>
      <c r="C795" s="24" t="s">
        <v>2286</v>
      </c>
      <c r="D795">
        <v>22.54</v>
      </c>
      <c r="E795">
        <v>4</v>
      </c>
      <c r="F795" t="s">
        <v>121</v>
      </c>
      <c r="G795">
        <v>7</v>
      </c>
      <c r="H795" s="20" t="s">
        <v>19</v>
      </c>
      <c r="I795">
        <v>11</v>
      </c>
      <c r="J795" s="37" t="str">
        <f>VLOOKUP(AB795, method!$A$1:$B$15, 2, 0)</f>
        <v>中前</v>
      </c>
      <c r="K795">
        <v>3.4</v>
      </c>
      <c r="L795">
        <v>1400</v>
      </c>
      <c r="M795">
        <v>133</v>
      </c>
      <c r="N795">
        <v>1</v>
      </c>
      <c r="O795">
        <v>19</v>
      </c>
      <c r="P795">
        <v>11</v>
      </c>
      <c r="Q795">
        <v>23</v>
      </c>
      <c r="R795" t="s">
        <v>506</v>
      </c>
      <c r="S795">
        <v>1145</v>
      </c>
      <c r="T795">
        <v>3</v>
      </c>
      <c r="U795" s="32" t="s">
        <v>446</v>
      </c>
      <c r="V795">
        <v>186</v>
      </c>
      <c r="Y795" s="12" t="s">
        <v>456</v>
      </c>
      <c r="Z795">
        <v>73</v>
      </c>
      <c r="AA795" s="17" t="s">
        <v>85</v>
      </c>
      <c r="AB795">
        <v>7</v>
      </c>
      <c r="AC795">
        <v>7</v>
      </c>
      <c r="AD795">
        <v>7</v>
      </c>
      <c r="AE795">
        <v>7</v>
      </c>
    </row>
    <row r="796" spans="1:32" x14ac:dyDescent="0.25">
      <c r="A796" s="19" t="s">
        <v>169</v>
      </c>
      <c r="B796" s="25" t="s">
        <v>193</v>
      </c>
      <c r="C796" s="25" t="s">
        <v>2287</v>
      </c>
      <c r="D796">
        <v>39.61</v>
      </c>
      <c r="E796">
        <v>3</v>
      </c>
      <c r="F796" t="s">
        <v>93</v>
      </c>
      <c r="G796" s="28">
        <v>2</v>
      </c>
      <c r="H796" s="27" t="s">
        <v>93</v>
      </c>
      <c r="I796">
        <v>12</v>
      </c>
      <c r="J796" s="38" t="str">
        <f>VLOOKUP(AB796, method!$A$1:$B$15, 2, 0)</f>
        <v>留後</v>
      </c>
      <c r="K796">
        <v>18</v>
      </c>
      <c r="L796" s="43">
        <v>1650</v>
      </c>
      <c r="M796">
        <v>121</v>
      </c>
      <c r="N796">
        <v>1</v>
      </c>
      <c r="O796">
        <v>25</v>
      </c>
      <c r="P796">
        <v>6</v>
      </c>
      <c r="Q796">
        <v>25</v>
      </c>
      <c r="R796" s="31" t="s">
        <v>461</v>
      </c>
      <c r="S796">
        <v>1106</v>
      </c>
      <c r="T796">
        <v>4</v>
      </c>
      <c r="U796" s="32" t="s">
        <v>446</v>
      </c>
      <c r="V796">
        <v>781</v>
      </c>
      <c r="Y796" s="12" t="s">
        <v>464</v>
      </c>
      <c r="Z796">
        <v>46</v>
      </c>
      <c r="AA796" s="19" t="s">
        <v>94</v>
      </c>
      <c r="AB796">
        <v>12</v>
      </c>
      <c r="AC796">
        <v>12</v>
      </c>
      <c r="AD796">
        <v>12</v>
      </c>
      <c r="AE796">
        <v>2</v>
      </c>
    </row>
    <row r="797" spans="1:32" x14ac:dyDescent="0.25">
      <c r="A797" s="19" t="s">
        <v>169</v>
      </c>
      <c r="B797" s="25" t="s">
        <v>193</v>
      </c>
      <c r="C797" s="25" t="s">
        <v>2287</v>
      </c>
      <c r="D797">
        <v>40.409999999999997</v>
      </c>
      <c r="E797">
        <v>3</v>
      </c>
      <c r="F797" t="s">
        <v>93</v>
      </c>
      <c r="G797">
        <v>6</v>
      </c>
      <c r="H797" s="24" t="s">
        <v>34</v>
      </c>
      <c r="I797">
        <v>8</v>
      </c>
      <c r="J797" s="36" t="str">
        <f>VLOOKUP(AB797, method!$A$1:$B$15, 2, 0)</f>
        <v>中後</v>
      </c>
      <c r="K797">
        <v>8.4</v>
      </c>
      <c r="L797" s="43">
        <v>1650</v>
      </c>
      <c r="M797">
        <v>123</v>
      </c>
      <c r="N797">
        <v>1</v>
      </c>
      <c r="O797">
        <v>28</v>
      </c>
      <c r="P797">
        <v>5</v>
      </c>
      <c r="Q797">
        <v>25</v>
      </c>
      <c r="R797" s="42" t="s">
        <v>445</v>
      </c>
      <c r="S797">
        <v>1100</v>
      </c>
      <c r="T797">
        <v>4</v>
      </c>
      <c r="U797" s="32" t="s">
        <v>446</v>
      </c>
      <c r="V797">
        <v>715</v>
      </c>
      <c r="Y797" t="s">
        <v>474</v>
      </c>
      <c r="Z797">
        <v>48</v>
      </c>
      <c r="AA797" s="19" t="s">
        <v>94</v>
      </c>
      <c r="AB797">
        <v>9</v>
      </c>
      <c r="AC797">
        <v>10</v>
      </c>
      <c r="AD797">
        <v>10</v>
      </c>
      <c r="AE797">
        <v>6</v>
      </c>
    </row>
    <row r="798" spans="1:32" hidden="1" x14ac:dyDescent="0.25">
      <c r="A798" s="19" t="s">
        <v>169</v>
      </c>
      <c r="B798" s="25" t="s">
        <v>193</v>
      </c>
      <c r="C798" s="25" t="s">
        <v>2287</v>
      </c>
      <c r="D798">
        <v>22.84</v>
      </c>
      <c r="E798">
        <v>3</v>
      </c>
      <c r="F798" t="s">
        <v>93</v>
      </c>
      <c r="G798">
        <v>7</v>
      </c>
      <c r="H798" s="27" t="s">
        <v>93</v>
      </c>
      <c r="I798">
        <v>4</v>
      </c>
      <c r="J798" s="35" t="str">
        <f>VLOOKUP(AB798, method!$A$1:$B$15, 2, 0)</f>
        <v>放頭</v>
      </c>
      <c r="K798">
        <v>15</v>
      </c>
      <c r="L798">
        <v>1400</v>
      </c>
      <c r="M798">
        <v>127</v>
      </c>
      <c r="N798">
        <v>1</v>
      </c>
      <c r="O798">
        <v>10</v>
      </c>
      <c r="P798">
        <v>5</v>
      </c>
      <c r="Q798">
        <v>25</v>
      </c>
      <c r="R798" t="s">
        <v>429</v>
      </c>
      <c r="S798">
        <v>1109</v>
      </c>
      <c r="T798">
        <v>4</v>
      </c>
      <c r="U798" s="32" t="s">
        <v>435</v>
      </c>
      <c r="V798">
        <v>663</v>
      </c>
      <c r="Y798" t="s">
        <v>488</v>
      </c>
      <c r="Z798">
        <v>50</v>
      </c>
      <c r="AA798" s="19" t="s">
        <v>94</v>
      </c>
      <c r="AB798">
        <v>1</v>
      </c>
      <c r="AC798">
        <v>1</v>
      </c>
      <c r="AD798">
        <v>1</v>
      </c>
      <c r="AE798">
        <v>7</v>
      </c>
    </row>
    <row r="799" spans="1:32" hidden="1" x14ac:dyDescent="0.25">
      <c r="A799" s="19" t="s">
        <v>169</v>
      </c>
      <c r="B799" s="25" t="s">
        <v>193</v>
      </c>
      <c r="C799" s="25" t="s">
        <v>2287</v>
      </c>
      <c r="D799">
        <v>21.4</v>
      </c>
      <c r="E799">
        <v>3</v>
      </c>
      <c r="F799" t="s">
        <v>93</v>
      </c>
      <c r="G799">
        <v>6</v>
      </c>
      <c r="H799" s="27" t="s">
        <v>93</v>
      </c>
      <c r="I799">
        <v>10</v>
      </c>
      <c r="J799" s="36" t="str">
        <f>VLOOKUP(AB799, method!$A$1:$B$15, 2, 0)</f>
        <v>中後</v>
      </c>
      <c r="K799">
        <v>21</v>
      </c>
      <c r="L799">
        <v>1400</v>
      </c>
      <c r="M799">
        <v>129</v>
      </c>
      <c r="N799">
        <v>1</v>
      </c>
      <c r="O799">
        <v>20</v>
      </c>
      <c r="P799">
        <v>4</v>
      </c>
      <c r="Q799">
        <v>25</v>
      </c>
      <c r="R799" t="s">
        <v>441</v>
      </c>
      <c r="S799">
        <v>1119</v>
      </c>
      <c r="T799">
        <v>4</v>
      </c>
      <c r="U799" s="32" t="s">
        <v>446</v>
      </c>
      <c r="V799">
        <v>602</v>
      </c>
      <c r="Y799">
        <v>4</v>
      </c>
      <c r="Z799">
        <v>52</v>
      </c>
      <c r="AA799" s="19" t="s">
        <v>94</v>
      </c>
      <c r="AB799">
        <v>10</v>
      </c>
      <c r="AC799">
        <v>10</v>
      </c>
      <c r="AD799">
        <v>12</v>
      </c>
      <c r="AE799">
        <v>6</v>
      </c>
    </row>
    <row r="800" spans="1:32" hidden="1" x14ac:dyDescent="0.25">
      <c r="A800" s="19" t="s">
        <v>169</v>
      </c>
      <c r="B800" s="25" t="s">
        <v>193</v>
      </c>
      <c r="C800" s="25" t="s">
        <v>2287</v>
      </c>
      <c r="D800">
        <v>9.9</v>
      </c>
      <c r="E800">
        <v>3</v>
      </c>
      <c r="F800" t="s">
        <v>93</v>
      </c>
      <c r="G800" s="34">
        <v>5</v>
      </c>
      <c r="H800" s="27" t="s">
        <v>93</v>
      </c>
      <c r="I800">
        <v>9</v>
      </c>
      <c r="J800" s="36" t="str">
        <f>VLOOKUP(AB800, method!$A$1:$B$15, 2, 0)</f>
        <v>中後</v>
      </c>
      <c r="K800">
        <v>107</v>
      </c>
      <c r="L800">
        <v>1200</v>
      </c>
      <c r="M800">
        <v>127</v>
      </c>
      <c r="N800">
        <v>1</v>
      </c>
      <c r="O800">
        <v>30</v>
      </c>
      <c r="P800">
        <v>3</v>
      </c>
      <c r="Q800">
        <v>25</v>
      </c>
      <c r="R800" t="s">
        <v>539</v>
      </c>
      <c r="S800">
        <v>1116</v>
      </c>
      <c r="T800">
        <v>4</v>
      </c>
      <c r="U800" s="32" t="s">
        <v>435</v>
      </c>
      <c r="V800">
        <v>545</v>
      </c>
      <c r="Y800" t="s">
        <v>600</v>
      </c>
      <c r="Z800">
        <v>52</v>
      </c>
      <c r="AA800" s="19" t="s">
        <v>94</v>
      </c>
      <c r="AB800">
        <v>9</v>
      </c>
      <c r="AC800">
        <v>8</v>
      </c>
      <c r="AD800">
        <v>5</v>
      </c>
    </row>
    <row r="801" spans="1:32" x14ac:dyDescent="0.25">
      <c r="A801" s="19" t="s">
        <v>169</v>
      </c>
      <c r="B801" s="26" t="s">
        <v>196</v>
      </c>
      <c r="C801" s="26" t="s">
        <v>2288</v>
      </c>
      <c r="D801">
        <v>41.88</v>
      </c>
      <c r="E801">
        <v>8</v>
      </c>
      <c r="F801" t="s">
        <v>116</v>
      </c>
      <c r="G801">
        <v>11</v>
      </c>
      <c r="H801" s="17" t="s">
        <v>84</v>
      </c>
      <c r="I801">
        <v>7</v>
      </c>
      <c r="J801" s="35" t="str">
        <f>VLOOKUP(AB801, method!$A$1:$B$15, 2, 0)</f>
        <v>放頭</v>
      </c>
      <c r="K801">
        <v>11</v>
      </c>
      <c r="L801" s="43">
        <v>1650</v>
      </c>
      <c r="M801">
        <v>123</v>
      </c>
      <c r="N801">
        <v>1</v>
      </c>
      <c r="O801">
        <v>10</v>
      </c>
      <c r="P801">
        <v>9</v>
      </c>
      <c r="Q801">
        <v>25</v>
      </c>
      <c r="R801" s="31" t="s">
        <v>450</v>
      </c>
      <c r="S801">
        <v>1117</v>
      </c>
      <c r="T801">
        <v>4</v>
      </c>
      <c r="U801" s="32" t="s">
        <v>435</v>
      </c>
      <c r="V801">
        <v>14</v>
      </c>
      <c r="Y801">
        <v>9</v>
      </c>
      <c r="Z801">
        <v>47</v>
      </c>
      <c r="AA801" s="18" t="s">
        <v>20</v>
      </c>
      <c r="AB801">
        <v>3</v>
      </c>
      <c r="AC801">
        <v>4</v>
      </c>
      <c r="AD801">
        <v>4</v>
      </c>
      <c r="AE801">
        <v>11</v>
      </c>
    </row>
    <row r="802" spans="1:32" hidden="1" x14ac:dyDescent="0.25">
      <c r="A802" s="19" t="s">
        <v>169</v>
      </c>
      <c r="B802" s="26" t="s">
        <v>196</v>
      </c>
      <c r="C802" s="26" t="s">
        <v>2288</v>
      </c>
      <c r="D802">
        <v>36.11</v>
      </c>
      <c r="E802">
        <v>8</v>
      </c>
      <c r="F802" t="s">
        <v>116</v>
      </c>
      <c r="G802">
        <v>8</v>
      </c>
      <c r="H802" s="17" t="s">
        <v>84</v>
      </c>
      <c r="I802">
        <v>11</v>
      </c>
      <c r="J802" s="38" t="str">
        <f>VLOOKUP(AB802, method!$A$1:$B$15, 2, 0)</f>
        <v>留後</v>
      </c>
      <c r="K802">
        <v>9.6999999999999993</v>
      </c>
      <c r="L802">
        <v>1600</v>
      </c>
      <c r="M802">
        <v>125</v>
      </c>
      <c r="N802">
        <v>1</v>
      </c>
      <c r="O802">
        <v>1</v>
      </c>
      <c r="P802">
        <v>7</v>
      </c>
      <c r="Q802">
        <v>25</v>
      </c>
      <c r="R802" t="s">
        <v>429</v>
      </c>
      <c r="S802">
        <v>1105</v>
      </c>
      <c r="T802">
        <v>4</v>
      </c>
      <c r="U802" s="32" t="s">
        <v>435</v>
      </c>
      <c r="V802">
        <v>805</v>
      </c>
      <c r="Y802" t="s">
        <v>624</v>
      </c>
      <c r="Z802">
        <v>48</v>
      </c>
      <c r="AA802" s="18" t="s">
        <v>20</v>
      </c>
      <c r="AB802">
        <v>12</v>
      </c>
      <c r="AC802">
        <v>11</v>
      </c>
      <c r="AD802">
        <v>12</v>
      </c>
      <c r="AE802">
        <v>8</v>
      </c>
    </row>
    <row r="803" spans="1:32" x14ac:dyDescent="0.25">
      <c r="A803" s="19" t="s">
        <v>169</v>
      </c>
      <c r="B803" s="26" t="s">
        <v>196</v>
      </c>
      <c r="C803" s="26" t="s">
        <v>2288</v>
      </c>
      <c r="D803">
        <v>40.64</v>
      </c>
      <c r="E803">
        <v>8</v>
      </c>
      <c r="F803" t="s">
        <v>116</v>
      </c>
      <c r="G803">
        <v>6</v>
      </c>
      <c r="H803" s="21" t="s">
        <v>53</v>
      </c>
      <c r="I803">
        <v>8</v>
      </c>
      <c r="J803" s="35" t="str">
        <f>VLOOKUP(AB803, method!$A$1:$B$15, 2, 0)</f>
        <v>放頭</v>
      </c>
      <c r="K803">
        <v>4.2</v>
      </c>
      <c r="L803" s="43">
        <v>1650</v>
      </c>
      <c r="M803">
        <v>126</v>
      </c>
      <c r="N803">
        <v>1</v>
      </c>
      <c r="O803">
        <v>11</v>
      </c>
      <c r="P803">
        <v>6</v>
      </c>
      <c r="Q803">
        <v>25</v>
      </c>
      <c r="R803" s="31" t="s">
        <v>455</v>
      </c>
      <c r="S803">
        <v>1108</v>
      </c>
      <c r="T803">
        <v>4</v>
      </c>
      <c r="U803" s="32" t="s">
        <v>446</v>
      </c>
      <c r="V803">
        <v>749</v>
      </c>
      <c r="Y803">
        <v>6</v>
      </c>
      <c r="Z803">
        <v>48</v>
      </c>
      <c r="AA803" s="18" t="s">
        <v>20</v>
      </c>
      <c r="AB803">
        <v>2</v>
      </c>
      <c r="AC803">
        <v>1</v>
      </c>
      <c r="AD803">
        <v>1</v>
      </c>
      <c r="AE803">
        <v>6</v>
      </c>
    </row>
    <row r="804" spans="1:32" x14ac:dyDescent="0.25">
      <c r="A804" s="19" t="s">
        <v>169</v>
      </c>
      <c r="B804" s="26" t="s">
        <v>196</v>
      </c>
      <c r="C804" s="26" t="s">
        <v>2288</v>
      </c>
      <c r="D804">
        <v>39.5</v>
      </c>
      <c r="E804">
        <v>8</v>
      </c>
      <c r="F804" t="s">
        <v>116</v>
      </c>
      <c r="G804" s="28">
        <v>2</v>
      </c>
      <c r="H804" s="21" t="s">
        <v>53</v>
      </c>
      <c r="I804">
        <v>3</v>
      </c>
      <c r="J804" s="35" t="str">
        <f>VLOOKUP(AB804, method!$A$1:$B$15, 2, 0)</f>
        <v>放頭</v>
      </c>
      <c r="K804">
        <v>5.5</v>
      </c>
      <c r="L804" s="43">
        <v>1650</v>
      </c>
      <c r="M804">
        <v>123</v>
      </c>
      <c r="N804">
        <v>1</v>
      </c>
      <c r="O804">
        <v>21</v>
      </c>
      <c r="P804">
        <v>5</v>
      </c>
      <c r="Q804">
        <v>25</v>
      </c>
      <c r="R804" s="31" t="s">
        <v>461</v>
      </c>
      <c r="S804">
        <v>1101</v>
      </c>
      <c r="T804">
        <v>4</v>
      </c>
      <c r="U804" s="32" t="s">
        <v>446</v>
      </c>
      <c r="V804">
        <v>690</v>
      </c>
      <c r="Y804" t="s">
        <v>519</v>
      </c>
      <c r="Z804">
        <v>48</v>
      </c>
      <c r="AA804" s="18" t="s">
        <v>20</v>
      </c>
      <c r="AB804">
        <v>2</v>
      </c>
      <c r="AC804">
        <v>2</v>
      </c>
      <c r="AD804">
        <v>3</v>
      </c>
      <c r="AE804">
        <v>2</v>
      </c>
    </row>
    <row r="805" spans="1:32" hidden="1" x14ac:dyDescent="0.25">
      <c r="A805" s="19" t="s">
        <v>169</v>
      </c>
      <c r="B805" s="26" t="s">
        <v>196</v>
      </c>
      <c r="C805" s="26" t="s">
        <v>2288</v>
      </c>
      <c r="D805">
        <v>48.97</v>
      </c>
      <c r="E805">
        <v>8</v>
      </c>
      <c r="F805" t="s">
        <v>116</v>
      </c>
      <c r="G805" s="34">
        <v>4</v>
      </c>
      <c r="H805" s="21" t="s">
        <v>53</v>
      </c>
      <c r="I805">
        <v>8</v>
      </c>
      <c r="J805" s="36" t="str">
        <f>VLOOKUP(AB805, method!$A$1:$B$15, 2, 0)</f>
        <v>中後</v>
      </c>
      <c r="K805">
        <v>7.8</v>
      </c>
      <c r="L805">
        <v>1800</v>
      </c>
      <c r="M805">
        <v>123</v>
      </c>
      <c r="N805">
        <v>1</v>
      </c>
      <c r="O805">
        <v>30</v>
      </c>
      <c r="P805">
        <v>4</v>
      </c>
      <c r="Q805">
        <v>25</v>
      </c>
      <c r="R805" s="42" t="s">
        <v>445</v>
      </c>
      <c r="S805">
        <v>1112</v>
      </c>
      <c r="T805">
        <v>4</v>
      </c>
      <c r="U805" s="32" t="s">
        <v>446</v>
      </c>
      <c r="V805">
        <v>634</v>
      </c>
      <c r="Y805" s="12" t="s">
        <v>464</v>
      </c>
      <c r="Z805">
        <v>48</v>
      </c>
      <c r="AA805" s="18" t="s">
        <v>20</v>
      </c>
      <c r="AB805">
        <v>9</v>
      </c>
      <c r="AC805">
        <v>9</v>
      </c>
      <c r="AD805">
        <v>9</v>
      </c>
      <c r="AE805">
        <v>7</v>
      </c>
      <c r="AF805">
        <v>4</v>
      </c>
    </row>
    <row r="806" spans="1:32" x14ac:dyDescent="0.25">
      <c r="A806" s="19" t="s">
        <v>169</v>
      </c>
      <c r="B806" s="26" t="s">
        <v>196</v>
      </c>
      <c r="C806" s="26" t="s">
        <v>2288</v>
      </c>
      <c r="D806">
        <v>39.6</v>
      </c>
      <c r="E806">
        <v>8</v>
      </c>
      <c r="F806" t="s">
        <v>116</v>
      </c>
      <c r="G806" s="28">
        <v>3</v>
      </c>
      <c r="H806" s="21" t="s">
        <v>53</v>
      </c>
      <c r="I806">
        <v>3</v>
      </c>
      <c r="J806" s="37" t="str">
        <f>VLOOKUP(AB806, method!$A$1:$B$15, 2, 0)</f>
        <v>中前</v>
      </c>
      <c r="K806">
        <v>2.7</v>
      </c>
      <c r="L806" s="43">
        <v>1650</v>
      </c>
      <c r="M806">
        <v>123</v>
      </c>
      <c r="N806">
        <v>1</v>
      </c>
      <c r="O806">
        <v>16</v>
      </c>
      <c r="P806">
        <v>4</v>
      </c>
      <c r="Q806">
        <v>25</v>
      </c>
      <c r="R806" s="31" t="s">
        <v>455</v>
      </c>
      <c r="S806">
        <v>1103</v>
      </c>
      <c r="T806">
        <v>4</v>
      </c>
      <c r="U806" s="32" t="s">
        <v>446</v>
      </c>
      <c r="V806">
        <v>596</v>
      </c>
      <c r="Y806" s="12" t="s">
        <v>480</v>
      </c>
      <c r="Z806">
        <v>47</v>
      </c>
      <c r="AA806" s="18" t="s">
        <v>20</v>
      </c>
      <c r="AB806">
        <v>6</v>
      </c>
      <c r="AC806">
        <v>6</v>
      </c>
      <c r="AD806">
        <v>6</v>
      </c>
      <c r="AE806">
        <v>3</v>
      </c>
    </row>
    <row r="807" spans="1:32" x14ac:dyDescent="0.25">
      <c r="A807" s="19" t="s">
        <v>169</v>
      </c>
      <c r="B807" s="26" t="s">
        <v>196</v>
      </c>
      <c r="C807" s="26" t="s">
        <v>2288</v>
      </c>
      <c r="D807">
        <v>39.590000000000003</v>
      </c>
      <c r="E807">
        <v>8</v>
      </c>
      <c r="F807" t="s">
        <v>116</v>
      </c>
      <c r="G807" s="28">
        <v>2</v>
      </c>
      <c r="H807" s="21" t="s">
        <v>53</v>
      </c>
      <c r="I807">
        <v>9</v>
      </c>
      <c r="J807" s="36" t="str">
        <f>VLOOKUP(AB807, method!$A$1:$B$15, 2, 0)</f>
        <v>中後</v>
      </c>
      <c r="K807">
        <v>9.5</v>
      </c>
      <c r="L807" s="43">
        <v>1650</v>
      </c>
      <c r="M807">
        <v>121</v>
      </c>
      <c r="N807">
        <v>1</v>
      </c>
      <c r="O807">
        <v>2</v>
      </c>
      <c r="P807">
        <v>4</v>
      </c>
      <c r="Q807">
        <v>25</v>
      </c>
      <c r="R807" s="30" t="s">
        <v>445</v>
      </c>
      <c r="S807">
        <v>1116</v>
      </c>
      <c r="T807">
        <v>4</v>
      </c>
      <c r="U807" s="32" t="s">
        <v>446</v>
      </c>
      <c r="V807">
        <v>558</v>
      </c>
      <c r="Y807" s="12" t="s">
        <v>480</v>
      </c>
      <c r="Z807">
        <v>44</v>
      </c>
      <c r="AA807" s="18" t="s">
        <v>20</v>
      </c>
      <c r="AB807">
        <v>9</v>
      </c>
      <c r="AC807">
        <v>9</v>
      </c>
      <c r="AD807">
        <v>8</v>
      </c>
      <c r="AE807">
        <v>2</v>
      </c>
    </row>
    <row r="808" spans="1:32" hidden="1" x14ac:dyDescent="0.25">
      <c r="A808" s="19" t="s">
        <v>169</v>
      </c>
      <c r="B808" s="26" t="s">
        <v>196</v>
      </c>
      <c r="C808" s="26" t="s">
        <v>2288</v>
      </c>
      <c r="D808">
        <v>34.46</v>
      </c>
      <c r="E808">
        <v>8</v>
      </c>
      <c r="F808" t="s">
        <v>116</v>
      </c>
      <c r="G808" s="28">
        <v>1</v>
      </c>
      <c r="H808" s="17" t="s">
        <v>84</v>
      </c>
      <c r="I808">
        <v>4</v>
      </c>
      <c r="J808" s="37" t="str">
        <f>VLOOKUP(AB808, method!$A$1:$B$15, 2, 0)</f>
        <v>中前</v>
      </c>
      <c r="K808">
        <v>2.4</v>
      </c>
      <c r="L808">
        <v>1600</v>
      </c>
      <c r="M808">
        <v>134</v>
      </c>
      <c r="N808">
        <v>1</v>
      </c>
      <c r="O808">
        <v>15</v>
      </c>
      <c r="P808">
        <v>3</v>
      </c>
      <c r="Q808">
        <v>25</v>
      </c>
      <c r="R808" t="s">
        <v>441</v>
      </c>
      <c r="S808">
        <v>1110</v>
      </c>
      <c r="T808">
        <v>5</v>
      </c>
      <c r="U808" s="32" t="s">
        <v>446</v>
      </c>
      <c r="V808">
        <v>506</v>
      </c>
      <c r="Y808" s="12" t="s">
        <v>480</v>
      </c>
      <c r="Z808">
        <v>38</v>
      </c>
      <c r="AA808" s="18" t="s">
        <v>20</v>
      </c>
      <c r="AB808">
        <v>7</v>
      </c>
      <c r="AC808">
        <v>6</v>
      </c>
      <c r="AD808">
        <v>6</v>
      </c>
      <c r="AE808">
        <v>1</v>
      </c>
    </row>
    <row r="809" spans="1:32" hidden="1" x14ac:dyDescent="0.25">
      <c r="A809" s="19" t="s">
        <v>169</v>
      </c>
      <c r="B809" s="26" t="s">
        <v>196</v>
      </c>
      <c r="C809" s="26" t="s">
        <v>2288</v>
      </c>
      <c r="D809">
        <v>47.86</v>
      </c>
      <c r="E809">
        <v>8</v>
      </c>
      <c r="F809" t="s">
        <v>116</v>
      </c>
      <c r="G809">
        <v>10</v>
      </c>
      <c r="H809" s="20" t="s">
        <v>58</v>
      </c>
      <c r="I809">
        <v>11</v>
      </c>
      <c r="J809" s="35" t="str">
        <f>VLOOKUP(AB809, method!$A$1:$B$15, 2, 0)</f>
        <v>放頭</v>
      </c>
      <c r="K809">
        <v>5.9</v>
      </c>
      <c r="L809">
        <v>1800</v>
      </c>
      <c r="M809">
        <v>117</v>
      </c>
      <c r="N809">
        <v>1</v>
      </c>
      <c r="O809">
        <v>16</v>
      </c>
      <c r="P809">
        <v>2</v>
      </c>
      <c r="Q809">
        <v>25</v>
      </c>
      <c r="R809" t="s">
        <v>441</v>
      </c>
      <c r="S809">
        <v>1116</v>
      </c>
      <c r="T809">
        <v>4</v>
      </c>
      <c r="U809" s="32" t="s">
        <v>446</v>
      </c>
      <c r="V809">
        <v>432</v>
      </c>
      <c r="Y809">
        <v>7</v>
      </c>
      <c r="Z809">
        <v>40</v>
      </c>
      <c r="AA809" s="18" t="s">
        <v>20</v>
      </c>
      <c r="AB809">
        <v>2</v>
      </c>
      <c r="AC809">
        <v>2</v>
      </c>
      <c r="AD809">
        <v>3</v>
      </c>
      <c r="AE809">
        <v>4</v>
      </c>
      <c r="AF809">
        <v>10</v>
      </c>
    </row>
    <row r="810" spans="1:32" hidden="1" x14ac:dyDescent="0.25">
      <c r="A810" s="19" t="s">
        <v>169</v>
      </c>
      <c r="B810" s="26" t="s">
        <v>196</v>
      </c>
      <c r="C810" s="26" t="s">
        <v>2288</v>
      </c>
      <c r="D810">
        <v>2.96</v>
      </c>
      <c r="E810">
        <v>8</v>
      </c>
      <c r="F810" t="s">
        <v>116</v>
      </c>
      <c r="G810" s="34">
        <v>4</v>
      </c>
      <c r="H810" s="18" t="s">
        <v>116</v>
      </c>
      <c r="I810">
        <v>3</v>
      </c>
      <c r="J810" s="35" t="str">
        <f>VLOOKUP(AB810, method!$A$1:$B$15, 2, 0)</f>
        <v>放頭</v>
      </c>
      <c r="K810">
        <v>4.3</v>
      </c>
      <c r="L810">
        <v>2000</v>
      </c>
      <c r="M810">
        <v>116</v>
      </c>
      <c r="N810">
        <v>2</v>
      </c>
      <c r="O810">
        <v>26</v>
      </c>
      <c r="P810">
        <v>1</v>
      </c>
      <c r="Q810">
        <v>25</v>
      </c>
      <c r="R810" t="s">
        <v>539</v>
      </c>
      <c r="S810">
        <v>1112</v>
      </c>
      <c r="T810">
        <v>4</v>
      </c>
      <c r="U810" s="32" t="s">
        <v>435</v>
      </c>
      <c r="V810">
        <v>380</v>
      </c>
      <c r="Y810" s="12" t="s">
        <v>558</v>
      </c>
      <c r="Z810">
        <v>40</v>
      </c>
      <c r="AA810" s="18" t="s">
        <v>20</v>
      </c>
      <c r="AB810">
        <v>2</v>
      </c>
      <c r="AC810">
        <v>3</v>
      </c>
      <c r="AD810">
        <v>3</v>
      </c>
      <c r="AE810">
        <v>2</v>
      </c>
      <c r="AF810">
        <v>4</v>
      </c>
    </row>
    <row r="811" spans="1:32" hidden="1" x14ac:dyDescent="0.25">
      <c r="A811" s="19" t="s">
        <v>169</v>
      </c>
      <c r="B811" s="26" t="s">
        <v>196</v>
      </c>
      <c r="C811" s="26" t="s">
        <v>2288</v>
      </c>
      <c r="D811">
        <v>3.57</v>
      </c>
      <c r="E811">
        <v>8</v>
      </c>
      <c r="F811" t="s">
        <v>116</v>
      </c>
      <c r="G811" s="28">
        <v>2</v>
      </c>
      <c r="H811" s="18" t="s">
        <v>116</v>
      </c>
      <c r="I811">
        <v>4</v>
      </c>
      <c r="J811" s="37" t="str">
        <f>VLOOKUP(AB811, method!$A$1:$B$15, 2, 0)</f>
        <v>中前</v>
      </c>
      <c r="K811">
        <v>7.6</v>
      </c>
      <c r="L811">
        <v>2000</v>
      </c>
      <c r="M811">
        <v>116</v>
      </c>
      <c r="N811">
        <v>2</v>
      </c>
      <c r="O811">
        <v>22</v>
      </c>
      <c r="P811">
        <v>12</v>
      </c>
      <c r="Q811">
        <v>24</v>
      </c>
      <c r="R811" t="s">
        <v>539</v>
      </c>
      <c r="S811">
        <v>1101</v>
      </c>
      <c r="T811">
        <v>4</v>
      </c>
      <c r="U811" s="32" t="s">
        <v>435</v>
      </c>
      <c r="V811">
        <v>282</v>
      </c>
      <c r="Y811" s="12" t="s">
        <v>480</v>
      </c>
      <c r="Z811">
        <v>40</v>
      </c>
      <c r="AA811" s="18" t="s">
        <v>20</v>
      </c>
      <c r="AB811">
        <v>5</v>
      </c>
      <c r="AC811">
        <v>6</v>
      </c>
      <c r="AD811">
        <v>6</v>
      </c>
      <c r="AE811">
        <v>5</v>
      </c>
      <c r="AF811">
        <v>2</v>
      </c>
    </row>
    <row r="812" spans="1:32" hidden="1" x14ac:dyDescent="0.25">
      <c r="A812" s="19" t="s">
        <v>169</v>
      </c>
      <c r="B812" s="26" t="s">
        <v>196</v>
      </c>
      <c r="C812" s="26" t="s">
        <v>2288</v>
      </c>
      <c r="D812">
        <v>50.44</v>
      </c>
      <c r="E812">
        <v>8</v>
      </c>
      <c r="F812" t="s">
        <v>116</v>
      </c>
      <c r="G812">
        <v>6</v>
      </c>
      <c r="H812" s="17" t="s">
        <v>393</v>
      </c>
      <c r="I812">
        <v>2</v>
      </c>
      <c r="J812" s="35" t="str">
        <f>VLOOKUP(AB812, method!$A$1:$B$15, 2, 0)</f>
        <v>放頭</v>
      </c>
      <c r="K812">
        <v>3.2</v>
      </c>
      <c r="L812">
        <v>1800</v>
      </c>
      <c r="M812">
        <v>135</v>
      </c>
      <c r="N812">
        <v>1</v>
      </c>
      <c r="O812">
        <v>18</v>
      </c>
      <c r="P812">
        <v>12</v>
      </c>
      <c r="Q812">
        <v>24</v>
      </c>
      <c r="R812" t="s">
        <v>467</v>
      </c>
      <c r="S812">
        <v>1106</v>
      </c>
      <c r="T812">
        <v>5</v>
      </c>
      <c r="U812" s="32" t="s">
        <v>435</v>
      </c>
      <c r="V812">
        <v>270</v>
      </c>
      <c r="Y812">
        <v>5</v>
      </c>
      <c r="Z812">
        <v>40</v>
      </c>
      <c r="AA812" s="18" t="s">
        <v>20</v>
      </c>
      <c r="AB812">
        <v>2</v>
      </c>
      <c r="AC812">
        <v>2</v>
      </c>
      <c r="AD812">
        <v>3</v>
      </c>
      <c r="AE812">
        <v>2</v>
      </c>
      <c r="AF812">
        <v>6</v>
      </c>
    </row>
    <row r="813" spans="1:32" hidden="1" x14ac:dyDescent="0.25">
      <c r="A813" s="19" t="s">
        <v>169</v>
      </c>
      <c r="B813" s="26" t="s">
        <v>196</v>
      </c>
      <c r="C813" s="26" t="s">
        <v>2288</v>
      </c>
      <c r="D813">
        <v>49.22</v>
      </c>
      <c r="E813">
        <v>8</v>
      </c>
      <c r="F813" t="s">
        <v>116</v>
      </c>
      <c r="G813">
        <v>6</v>
      </c>
      <c r="H813" s="20" t="s">
        <v>58</v>
      </c>
      <c r="I813">
        <v>5</v>
      </c>
      <c r="J813" s="38" t="str">
        <f>VLOOKUP(AB813, method!$A$1:$B$15, 2, 0)</f>
        <v>留後</v>
      </c>
      <c r="K813">
        <v>5.3</v>
      </c>
      <c r="L813">
        <v>1800</v>
      </c>
      <c r="M813">
        <v>117</v>
      </c>
      <c r="N813">
        <v>1</v>
      </c>
      <c r="O813">
        <v>1</v>
      </c>
      <c r="P813">
        <v>12</v>
      </c>
      <c r="Q813">
        <v>24</v>
      </c>
      <c r="R813" t="s">
        <v>467</v>
      </c>
      <c r="S813">
        <v>1112</v>
      </c>
      <c r="T813">
        <v>4</v>
      </c>
      <c r="U813" s="32" t="s">
        <v>435</v>
      </c>
      <c r="V813">
        <v>226</v>
      </c>
      <c r="Y813" t="s">
        <v>699</v>
      </c>
      <c r="Z813">
        <v>42</v>
      </c>
      <c r="AA813" s="18" t="s">
        <v>20</v>
      </c>
      <c r="AB813">
        <v>12</v>
      </c>
      <c r="AC813">
        <v>12</v>
      </c>
      <c r="AD813">
        <v>9</v>
      </c>
      <c r="AE813">
        <v>7</v>
      </c>
      <c r="AF813">
        <v>6</v>
      </c>
    </row>
    <row r="814" spans="1:32" hidden="1" x14ac:dyDescent="0.25">
      <c r="A814" s="19" t="s">
        <v>169</v>
      </c>
      <c r="B814" s="26" t="s">
        <v>196</v>
      </c>
      <c r="C814" s="26" t="s">
        <v>2288</v>
      </c>
      <c r="D814">
        <v>34.630000000000003</v>
      </c>
      <c r="E814">
        <v>8</v>
      </c>
      <c r="F814" t="s">
        <v>116</v>
      </c>
      <c r="G814">
        <v>6</v>
      </c>
      <c r="H814" s="20" t="s">
        <v>19</v>
      </c>
      <c r="I814">
        <v>5</v>
      </c>
      <c r="J814" s="37" t="str">
        <f>VLOOKUP(AB814, method!$A$1:$B$15, 2, 0)</f>
        <v>中前</v>
      </c>
      <c r="K814">
        <v>2</v>
      </c>
      <c r="L814">
        <v>1600</v>
      </c>
      <c r="M814">
        <v>121</v>
      </c>
      <c r="N814">
        <v>1</v>
      </c>
      <c r="O814">
        <v>24</v>
      </c>
      <c r="P814">
        <v>11</v>
      </c>
      <c r="Q814">
        <v>24</v>
      </c>
      <c r="R814" t="s">
        <v>429</v>
      </c>
      <c r="S814">
        <v>1110</v>
      </c>
      <c r="T814">
        <v>4</v>
      </c>
      <c r="U814" s="32" t="s">
        <v>435</v>
      </c>
      <c r="V814">
        <v>207</v>
      </c>
      <c r="Y814">
        <v>3</v>
      </c>
      <c r="Z814">
        <v>44</v>
      </c>
      <c r="AA814" s="18" t="s">
        <v>20</v>
      </c>
      <c r="AB814">
        <v>5</v>
      </c>
      <c r="AC814">
        <v>7</v>
      </c>
      <c r="AD814">
        <v>5</v>
      </c>
      <c r="AE814">
        <v>6</v>
      </c>
    </row>
    <row r="815" spans="1:32" hidden="1" x14ac:dyDescent="0.25">
      <c r="A815" s="19" t="s">
        <v>169</v>
      </c>
      <c r="B815" s="26" t="s">
        <v>196</v>
      </c>
      <c r="C815" s="26" t="s">
        <v>2288</v>
      </c>
      <c r="D815">
        <v>34.67</v>
      </c>
      <c r="E815">
        <v>8</v>
      </c>
      <c r="F815" t="s">
        <v>116</v>
      </c>
      <c r="G815" s="28">
        <v>3</v>
      </c>
      <c r="H815" s="24" t="s">
        <v>38</v>
      </c>
      <c r="I815">
        <v>6</v>
      </c>
      <c r="J815" s="37" t="str">
        <f>VLOOKUP(AB815, method!$A$1:$B$15, 2, 0)</f>
        <v>中前</v>
      </c>
      <c r="K815">
        <v>3.8</v>
      </c>
      <c r="L815">
        <v>1600</v>
      </c>
      <c r="M815">
        <v>120</v>
      </c>
      <c r="N815">
        <v>1</v>
      </c>
      <c r="O815">
        <v>3</v>
      </c>
      <c r="P815">
        <v>11</v>
      </c>
      <c r="Q815">
        <v>24</v>
      </c>
      <c r="R815" t="s">
        <v>441</v>
      </c>
      <c r="S815">
        <v>1106</v>
      </c>
      <c r="T815">
        <v>4</v>
      </c>
      <c r="U815" s="32" t="s">
        <v>446</v>
      </c>
      <c r="V815">
        <v>149</v>
      </c>
      <c r="Y815" s="12" t="s">
        <v>451</v>
      </c>
      <c r="Z815">
        <v>44</v>
      </c>
      <c r="AA815" s="18" t="s">
        <v>20</v>
      </c>
      <c r="AB815">
        <v>5</v>
      </c>
      <c r="AC815">
        <v>5</v>
      </c>
      <c r="AD815">
        <v>4</v>
      </c>
      <c r="AE815">
        <v>3</v>
      </c>
    </row>
    <row r="816" spans="1:32" hidden="1" x14ac:dyDescent="0.25">
      <c r="A816" s="19" t="s">
        <v>169</v>
      </c>
      <c r="B816" s="26" t="s">
        <v>196</v>
      </c>
      <c r="C816" s="26" t="s">
        <v>2288</v>
      </c>
      <c r="D816">
        <v>34.89</v>
      </c>
      <c r="E816">
        <v>8</v>
      </c>
      <c r="F816" t="s">
        <v>116</v>
      </c>
      <c r="G816">
        <v>6</v>
      </c>
      <c r="H816" s="20" t="s">
        <v>58</v>
      </c>
      <c r="I816">
        <v>5</v>
      </c>
      <c r="J816" s="35" t="str">
        <f>VLOOKUP(AB816, method!$A$1:$B$15, 2, 0)</f>
        <v>放頭</v>
      </c>
      <c r="K816">
        <v>4.0999999999999996</v>
      </c>
      <c r="L816">
        <v>1600</v>
      </c>
      <c r="M816">
        <v>118</v>
      </c>
      <c r="N816">
        <v>1</v>
      </c>
      <c r="O816">
        <v>13</v>
      </c>
      <c r="P816">
        <v>10</v>
      </c>
      <c r="Q816">
        <v>24</v>
      </c>
      <c r="R816" t="s">
        <v>539</v>
      </c>
      <c r="S816">
        <v>1107</v>
      </c>
      <c r="T816">
        <v>4</v>
      </c>
      <c r="U816" s="32" t="s">
        <v>446</v>
      </c>
      <c r="V816">
        <v>98</v>
      </c>
      <c r="Y816">
        <v>4</v>
      </c>
      <c r="Z816">
        <v>45</v>
      </c>
      <c r="AA816" s="18" t="s">
        <v>20</v>
      </c>
      <c r="AB816">
        <v>3</v>
      </c>
      <c r="AC816">
        <v>4</v>
      </c>
      <c r="AD816">
        <v>2</v>
      </c>
      <c r="AE816">
        <v>6</v>
      </c>
    </row>
    <row r="817" spans="1:32" hidden="1" x14ac:dyDescent="0.25">
      <c r="A817" s="19" t="s">
        <v>169</v>
      </c>
      <c r="B817" s="26" t="s">
        <v>196</v>
      </c>
      <c r="C817" s="26" t="s">
        <v>2288</v>
      </c>
      <c r="D817">
        <v>47.98</v>
      </c>
      <c r="E817">
        <v>8</v>
      </c>
      <c r="F817" t="s">
        <v>116</v>
      </c>
      <c r="G817" s="34">
        <v>4</v>
      </c>
      <c r="H817" s="20" t="s">
        <v>58</v>
      </c>
      <c r="I817">
        <v>10</v>
      </c>
      <c r="J817" s="35" t="str">
        <f>VLOOKUP(AB817, method!$A$1:$B$15, 2, 0)</f>
        <v>放頭</v>
      </c>
      <c r="K817">
        <v>4.9000000000000004</v>
      </c>
      <c r="L817">
        <v>1800</v>
      </c>
      <c r="M817">
        <v>120</v>
      </c>
      <c r="N817">
        <v>1</v>
      </c>
      <c r="O817">
        <v>1</v>
      </c>
      <c r="P817">
        <v>10</v>
      </c>
      <c r="Q817">
        <v>24</v>
      </c>
      <c r="R817" t="s">
        <v>441</v>
      </c>
      <c r="S817">
        <v>1102</v>
      </c>
      <c r="T817">
        <v>4</v>
      </c>
      <c r="U817" s="32" t="s">
        <v>446</v>
      </c>
      <c r="V817">
        <v>70</v>
      </c>
      <c r="Y817" s="12" t="s">
        <v>464</v>
      </c>
      <c r="Z817">
        <v>45</v>
      </c>
      <c r="AA817" s="18" t="s">
        <v>20</v>
      </c>
      <c r="AB817">
        <v>1</v>
      </c>
      <c r="AC817">
        <v>2</v>
      </c>
      <c r="AD817">
        <v>2</v>
      </c>
      <c r="AE817">
        <v>2</v>
      </c>
      <c r="AF817">
        <v>4</v>
      </c>
    </row>
    <row r="818" spans="1:32" hidden="1" x14ac:dyDescent="0.25">
      <c r="A818" s="19" t="s">
        <v>169</v>
      </c>
      <c r="B818" s="26" t="s">
        <v>196</v>
      </c>
      <c r="C818" s="26" t="s">
        <v>2288</v>
      </c>
      <c r="D818">
        <v>33.799999999999997</v>
      </c>
      <c r="E818">
        <v>8</v>
      </c>
      <c r="F818" t="s">
        <v>116</v>
      </c>
      <c r="G818" s="28">
        <v>3</v>
      </c>
      <c r="H818" s="20" t="s">
        <v>58</v>
      </c>
      <c r="I818">
        <v>3</v>
      </c>
      <c r="J818" s="35" t="str">
        <f>VLOOKUP(AB818, method!$A$1:$B$15, 2, 0)</f>
        <v>放頭</v>
      </c>
      <c r="K818">
        <v>9</v>
      </c>
      <c r="L818">
        <v>1600</v>
      </c>
      <c r="M818">
        <v>117</v>
      </c>
      <c r="N818">
        <v>1</v>
      </c>
      <c r="O818">
        <v>15</v>
      </c>
      <c r="P818">
        <v>9</v>
      </c>
      <c r="Q818">
        <v>24</v>
      </c>
      <c r="R818" t="s">
        <v>539</v>
      </c>
      <c r="S818">
        <v>1110</v>
      </c>
      <c r="T818">
        <v>4</v>
      </c>
      <c r="U818" s="32" t="s">
        <v>446</v>
      </c>
      <c r="V818">
        <v>19</v>
      </c>
      <c r="Y818" s="12" t="s">
        <v>431</v>
      </c>
      <c r="Z818">
        <v>44</v>
      </c>
      <c r="AA818" s="18" t="s">
        <v>20</v>
      </c>
      <c r="AB818">
        <v>2</v>
      </c>
      <c r="AC818">
        <v>3</v>
      </c>
      <c r="AD818">
        <v>3</v>
      </c>
      <c r="AE818">
        <v>3</v>
      </c>
    </row>
    <row r="819" spans="1:32" hidden="1" x14ac:dyDescent="0.25">
      <c r="A819" s="19" t="s">
        <v>169</v>
      </c>
      <c r="B819" s="26" t="s">
        <v>196</v>
      </c>
      <c r="C819" s="26" t="s">
        <v>2288</v>
      </c>
      <c r="D819">
        <v>36.19</v>
      </c>
      <c r="E819">
        <v>8</v>
      </c>
      <c r="F819" t="s">
        <v>116</v>
      </c>
      <c r="G819">
        <v>12</v>
      </c>
      <c r="H819" s="26" t="s">
        <v>693</v>
      </c>
      <c r="I819">
        <v>11</v>
      </c>
      <c r="J819" s="35" t="str">
        <f>VLOOKUP(AB819, method!$A$1:$B$15, 2, 0)</f>
        <v>放頭</v>
      </c>
      <c r="K819">
        <v>13</v>
      </c>
      <c r="L819">
        <v>1600</v>
      </c>
      <c r="M819">
        <v>123</v>
      </c>
      <c r="N819">
        <v>1</v>
      </c>
      <c r="O819">
        <v>26</v>
      </c>
      <c r="P819">
        <v>5</v>
      </c>
      <c r="Q819">
        <v>24</v>
      </c>
      <c r="R819" t="s">
        <v>434</v>
      </c>
      <c r="S819">
        <v>1103</v>
      </c>
      <c r="T819">
        <v>4</v>
      </c>
      <c r="U819" s="32" t="s">
        <v>435</v>
      </c>
      <c r="V819">
        <v>701</v>
      </c>
      <c r="Y819">
        <v>6</v>
      </c>
      <c r="Z819">
        <v>48</v>
      </c>
      <c r="AA819" s="18" t="s">
        <v>20</v>
      </c>
      <c r="AB819">
        <v>1</v>
      </c>
      <c r="AC819">
        <v>2</v>
      </c>
      <c r="AD819">
        <v>2</v>
      </c>
      <c r="AE819">
        <v>12</v>
      </c>
    </row>
    <row r="820" spans="1:32" hidden="1" x14ac:dyDescent="0.25">
      <c r="A820" s="19" t="s">
        <v>169</v>
      </c>
      <c r="B820" s="26" t="s">
        <v>196</v>
      </c>
      <c r="C820" s="26" t="s">
        <v>2288</v>
      </c>
      <c r="D820">
        <v>23.06</v>
      </c>
      <c r="E820">
        <v>8</v>
      </c>
      <c r="F820" t="s">
        <v>116</v>
      </c>
      <c r="G820">
        <v>7</v>
      </c>
      <c r="H820" s="18" t="s">
        <v>116</v>
      </c>
      <c r="I820">
        <v>7</v>
      </c>
      <c r="J820" s="35" t="str">
        <f>VLOOKUP(AB820, method!$A$1:$B$15, 2, 0)</f>
        <v>放頭</v>
      </c>
      <c r="K820">
        <v>5.7</v>
      </c>
      <c r="L820">
        <v>1400</v>
      </c>
      <c r="M820">
        <v>125</v>
      </c>
      <c r="N820">
        <v>1</v>
      </c>
      <c r="O820">
        <v>11</v>
      </c>
      <c r="P820">
        <v>5</v>
      </c>
      <c r="Q820">
        <v>24</v>
      </c>
      <c r="R820" t="s">
        <v>429</v>
      </c>
      <c r="S820">
        <v>1109</v>
      </c>
      <c r="T820">
        <v>4</v>
      </c>
      <c r="U820" s="32" t="s">
        <v>446</v>
      </c>
      <c r="V820">
        <v>663</v>
      </c>
      <c r="Y820">
        <v>4</v>
      </c>
      <c r="Z820">
        <v>50</v>
      </c>
      <c r="AA820" s="18" t="s">
        <v>20</v>
      </c>
      <c r="AB820">
        <v>2</v>
      </c>
      <c r="AC820">
        <v>5</v>
      </c>
      <c r="AD820">
        <v>3</v>
      </c>
      <c r="AE820">
        <v>7</v>
      </c>
    </row>
    <row r="821" spans="1:32" hidden="1" x14ac:dyDescent="0.25">
      <c r="A821" s="19" t="s">
        <v>169</v>
      </c>
      <c r="B821" s="26" t="s">
        <v>196</v>
      </c>
      <c r="C821" s="26" t="s">
        <v>2288</v>
      </c>
      <c r="D821">
        <v>36.17</v>
      </c>
      <c r="E821">
        <v>8</v>
      </c>
      <c r="F821" t="s">
        <v>116</v>
      </c>
      <c r="G821">
        <v>7</v>
      </c>
      <c r="H821" s="18" t="s">
        <v>116</v>
      </c>
      <c r="I821">
        <v>10</v>
      </c>
      <c r="J821" s="37" t="str">
        <f>VLOOKUP(AB821, method!$A$1:$B$15, 2, 0)</f>
        <v>中前</v>
      </c>
      <c r="K821">
        <v>11</v>
      </c>
      <c r="L821">
        <v>1600</v>
      </c>
      <c r="M821">
        <v>124</v>
      </c>
      <c r="N821">
        <v>1</v>
      </c>
      <c r="O821">
        <v>20</v>
      </c>
      <c r="P821">
        <v>4</v>
      </c>
      <c r="Q821">
        <v>24</v>
      </c>
      <c r="R821" t="s">
        <v>441</v>
      </c>
      <c r="S821">
        <v>1093</v>
      </c>
      <c r="T821">
        <v>4</v>
      </c>
      <c r="U821" s="32" t="s">
        <v>435</v>
      </c>
      <c r="V821">
        <v>604</v>
      </c>
      <c r="Y821" s="12" t="s">
        <v>558</v>
      </c>
      <c r="Z821">
        <v>51</v>
      </c>
      <c r="AA821" s="18" t="s">
        <v>20</v>
      </c>
      <c r="AB821">
        <v>5</v>
      </c>
      <c r="AC821">
        <v>5</v>
      </c>
      <c r="AD821">
        <v>5</v>
      </c>
      <c r="AE821">
        <v>7</v>
      </c>
    </row>
    <row r="822" spans="1:32" hidden="1" x14ac:dyDescent="0.25">
      <c r="A822" s="19" t="s">
        <v>169</v>
      </c>
      <c r="B822" s="26" t="s">
        <v>196</v>
      </c>
      <c r="C822" s="26" t="s">
        <v>2288</v>
      </c>
      <c r="D822">
        <v>22.32</v>
      </c>
      <c r="E822">
        <v>8</v>
      </c>
      <c r="F822" t="s">
        <v>116</v>
      </c>
      <c r="G822">
        <v>7</v>
      </c>
      <c r="H822" s="18" t="s">
        <v>116</v>
      </c>
      <c r="I822">
        <v>2</v>
      </c>
      <c r="J822" s="37" t="str">
        <f>VLOOKUP(AB822, method!$A$1:$B$15, 2, 0)</f>
        <v>中前</v>
      </c>
      <c r="K822">
        <v>13</v>
      </c>
      <c r="L822">
        <v>1400</v>
      </c>
      <c r="M822">
        <v>127</v>
      </c>
      <c r="N822">
        <v>1</v>
      </c>
      <c r="O822">
        <v>24</v>
      </c>
      <c r="P822">
        <v>3</v>
      </c>
      <c r="Q822">
        <v>24</v>
      </c>
      <c r="R822" t="s">
        <v>434</v>
      </c>
      <c r="S822">
        <v>1092</v>
      </c>
      <c r="T822">
        <v>4</v>
      </c>
      <c r="U822" s="32" t="s">
        <v>435</v>
      </c>
      <c r="V822">
        <v>523</v>
      </c>
      <c r="Y822" s="12" t="s">
        <v>558</v>
      </c>
      <c r="Z822">
        <v>52</v>
      </c>
      <c r="AA822" s="18" t="s">
        <v>20</v>
      </c>
      <c r="AB822">
        <v>4</v>
      </c>
      <c r="AC822">
        <v>4</v>
      </c>
      <c r="AD822">
        <v>5</v>
      </c>
      <c r="AE822">
        <v>7</v>
      </c>
    </row>
    <row r="823" spans="1:32" hidden="1" x14ac:dyDescent="0.25">
      <c r="A823" s="19" t="s">
        <v>169</v>
      </c>
      <c r="B823" s="26" t="s">
        <v>196</v>
      </c>
      <c r="C823" s="26" t="s">
        <v>2288</v>
      </c>
      <c r="D823">
        <v>10.46</v>
      </c>
      <c r="E823">
        <v>8</v>
      </c>
      <c r="F823" t="s">
        <v>116</v>
      </c>
      <c r="G823">
        <v>6</v>
      </c>
      <c r="H823" s="23" t="s">
        <v>487</v>
      </c>
      <c r="I823">
        <v>6</v>
      </c>
      <c r="J823" s="37" t="str">
        <f>VLOOKUP(AB823, method!$A$1:$B$15, 2, 0)</f>
        <v>中前</v>
      </c>
      <c r="K823">
        <v>21</v>
      </c>
      <c r="L823">
        <v>1200</v>
      </c>
      <c r="M823">
        <v>123</v>
      </c>
      <c r="N823">
        <v>1</v>
      </c>
      <c r="O823">
        <v>25</v>
      </c>
      <c r="P823">
        <v>2</v>
      </c>
      <c r="Q823">
        <v>24</v>
      </c>
      <c r="R823" t="s">
        <v>539</v>
      </c>
      <c r="S823">
        <v>1093</v>
      </c>
      <c r="T823">
        <v>4</v>
      </c>
      <c r="U823" s="32" t="s">
        <v>435</v>
      </c>
      <c r="V823">
        <v>449</v>
      </c>
      <c r="Y823" t="s">
        <v>474</v>
      </c>
      <c r="Z823">
        <v>52</v>
      </c>
      <c r="AA823" s="18" t="s">
        <v>20</v>
      </c>
      <c r="AB823">
        <v>6</v>
      </c>
      <c r="AC823">
        <v>6</v>
      </c>
      <c r="AD823">
        <v>6</v>
      </c>
    </row>
    <row r="824" spans="1:32" hidden="1" x14ac:dyDescent="0.25">
      <c r="A824" s="19" t="s">
        <v>169</v>
      </c>
      <c r="B824" s="27" t="s">
        <v>200</v>
      </c>
      <c r="C824" s="27" t="s">
        <v>2289</v>
      </c>
      <c r="D824">
        <v>47.79</v>
      </c>
      <c r="E824">
        <v>5</v>
      </c>
      <c r="F824" t="s">
        <v>105</v>
      </c>
      <c r="G824">
        <v>7</v>
      </c>
      <c r="H824" s="26" t="s">
        <v>693</v>
      </c>
      <c r="I824">
        <v>1</v>
      </c>
      <c r="J824" s="37" t="str">
        <f>VLOOKUP(AB824, method!$A$1:$B$15, 2, 0)</f>
        <v>中前</v>
      </c>
      <c r="K824">
        <v>8.8000000000000007</v>
      </c>
      <c r="L824">
        <v>1800</v>
      </c>
      <c r="M824">
        <v>122</v>
      </c>
      <c r="N824">
        <v>1</v>
      </c>
      <c r="O824">
        <v>5</v>
      </c>
      <c r="P824">
        <v>7</v>
      </c>
      <c r="Q824">
        <v>25</v>
      </c>
      <c r="R824" t="s">
        <v>441</v>
      </c>
      <c r="S824">
        <v>1082</v>
      </c>
      <c r="T824">
        <v>4</v>
      </c>
      <c r="U824" s="32" t="s">
        <v>446</v>
      </c>
      <c r="V824">
        <v>815</v>
      </c>
      <c r="Y824">
        <v>3</v>
      </c>
      <c r="Z824">
        <v>47</v>
      </c>
      <c r="AA824" s="16" t="s">
        <v>80</v>
      </c>
      <c r="AB824">
        <v>5</v>
      </c>
      <c r="AC824">
        <v>4</v>
      </c>
      <c r="AD824">
        <v>3</v>
      </c>
      <c r="AE824">
        <v>5</v>
      </c>
      <c r="AF824">
        <v>7</v>
      </c>
    </row>
    <row r="825" spans="1:32" x14ac:dyDescent="0.25">
      <c r="A825" s="19" t="s">
        <v>169</v>
      </c>
      <c r="B825" s="27" t="s">
        <v>200</v>
      </c>
      <c r="C825" s="27" t="s">
        <v>2289</v>
      </c>
      <c r="D825">
        <v>39.9</v>
      </c>
      <c r="E825">
        <v>5</v>
      </c>
      <c r="F825" t="s">
        <v>105</v>
      </c>
      <c r="G825" s="34">
        <v>4</v>
      </c>
      <c r="H825" s="26" t="s">
        <v>693</v>
      </c>
      <c r="I825">
        <v>11</v>
      </c>
      <c r="J825" s="38" t="str">
        <f>VLOOKUP(AB825, method!$A$1:$B$15, 2, 0)</f>
        <v>留後</v>
      </c>
      <c r="K825">
        <v>7.4</v>
      </c>
      <c r="L825" s="43">
        <v>1650</v>
      </c>
      <c r="M825">
        <v>124</v>
      </c>
      <c r="N825">
        <v>1</v>
      </c>
      <c r="O825">
        <v>11</v>
      </c>
      <c r="P825">
        <v>6</v>
      </c>
      <c r="Q825">
        <v>25</v>
      </c>
      <c r="R825" s="31" t="s">
        <v>455</v>
      </c>
      <c r="S825">
        <v>1095</v>
      </c>
      <c r="T825">
        <v>4</v>
      </c>
      <c r="U825" s="32" t="s">
        <v>446</v>
      </c>
      <c r="V825">
        <v>751</v>
      </c>
      <c r="Y825">
        <v>4</v>
      </c>
      <c r="Z825">
        <v>48</v>
      </c>
      <c r="AA825" s="16" t="s">
        <v>80</v>
      </c>
      <c r="AB825">
        <v>12</v>
      </c>
      <c r="AC825">
        <v>12</v>
      </c>
      <c r="AD825">
        <v>12</v>
      </c>
      <c r="AE825">
        <v>4</v>
      </c>
    </row>
    <row r="826" spans="1:32" x14ac:dyDescent="0.25">
      <c r="A826" s="19" t="s">
        <v>169</v>
      </c>
      <c r="B826" s="27" t="s">
        <v>200</v>
      </c>
      <c r="C826" s="27" t="s">
        <v>2289</v>
      </c>
      <c r="D826">
        <v>39.61</v>
      </c>
      <c r="E826">
        <v>5</v>
      </c>
      <c r="F826" t="s">
        <v>105</v>
      </c>
      <c r="G826" s="28">
        <v>3</v>
      </c>
      <c r="H826" s="26" t="s">
        <v>693</v>
      </c>
      <c r="I826">
        <v>11</v>
      </c>
      <c r="J826" s="38" t="str">
        <f>VLOOKUP(AB826, method!$A$1:$B$15, 2, 0)</f>
        <v>留後</v>
      </c>
      <c r="K826">
        <v>31</v>
      </c>
      <c r="L826" s="43">
        <v>1650</v>
      </c>
      <c r="M826">
        <v>123</v>
      </c>
      <c r="N826">
        <v>1</v>
      </c>
      <c r="O826">
        <v>21</v>
      </c>
      <c r="P826">
        <v>5</v>
      </c>
      <c r="Q826">
        <v>25</v>
      </c>
      <c r="R826" s="31" t="s">
        <v>461</v>
      </c>
      <c r="S826">
        <v>1107</v>
      </c>
      <c r="T826">
        <v>4</v>
      </c>
      <c r="U826" s="32" t="s">
        <v>446</v>
      </c>
      <c r="V826">
        <v>690</v>
      </c>
      <c r="Y826" t="s">
        <v>474</v>
      </c>
      <c r="Z826">
        <v>48</v>
      </c>
      <c r="AA826" s="16" t="s">
        <v>80</v>
      </c>
      <c r="AB826">
        <v>11</v>
      </c>
      <c r="AC826">
        <v>11</v>
      </c>
      <c r="AD826">
        <v>11</v>
      </c>
      <c r="AE826">
        <v>3</v>
      </c>
    </row>
    <row r="827" spans="1:32" hidden="1" x14ac:dyDescent="0.25">
      <c r="A827" s="19" t="s">
        <v>169</v>
      </c>
      <c r="B827" s="27" t="s">
        <v>200</v>
      </c>
      <c r="C827" s="27" t="s">
        <v>2289</v>
      </c>
      <c r="D827">
        <v>22.81</v>
      </c>
      <c r="E827">
        <v>5</v>
      </c>
      <c r="F827" t="s">
        <v>105</v>
      </c>
      <c r="G827">
        <v>11</v>
      </c>
      <c r="H827" s="17" t="s">
        <v>121</v>
      </c>
      <c r="I827">
        <v>6</v>
      </c>
      <c r="J827" s="37" t="str">
        <f>VLOOKUP(AB827, method!$A$1:$B$15, 2, 0)</f>
        <v>中前</v>
      </c>
      <c r="K827">
        <v>68</v>
      </c>
      <c r="L827">
        <v>1400</v>
      </c>
      <c r="M827">
        <v>126</v>
      </c>
      <c r="N827">
        <v>1</v>
      </c>
      <c r="O827">
        <v>4</v>
      </c>
      <c r="P827">
        <v>5</v>
      </c>
      <c r="Q827">
        <v>25</v>
      </c>
      <c r="R827" t="s">
        <v>518</v>
      </c>
      <c r="S827">
        <v>1097</v>
      </c>
      <c r="T827">
        <v>4</v>
      </c>
      <c r="U827" s="32" t="s">
        <v>446</v>
      </c>
      <c r="V827">
        <v>645</v>
      </c>
      <c r="Y827" t="s">
        <v>650</v>
      </c>
      <c r="Z827">
        <v>50</v>
      </c>
      <c r="AA827" s="16" t="s">
        <v>80</v>
      </c>
      <c r="AB827">
        <v>7</v>
      </c>
      <c r="AC827">
        <v>7</v>
      </c>
      <c r="AD827">
        <v>11</v>
      </c>
      <c r="AE827">
        <v>11</v>
      </c>
    </row>
    <row r="828" spans="1:32" hidden="1" x14ac:dyDescent="0.25">
      <c r="A828" s="19" t="s">
        <v>169</v>
      </c>
      <c r="B828" s="27" t="s">
        <v>200</v>
      </c>
      <c r="C828" s="27" t="s">
        <v>2289</v>
      </c>
      <c r="D828">
        <v>22.29</v>
      </c>
      <c r="E828">
        <v>5</v>
      </c>
      <c r="F828" t="s">
        <v>105</v>
      </c>
      <c r="G828">
        <v>8</v>
      </c>
      <c r="H828" s="17" t="s">
        <v>121</v>
      </c>
      <c r="I828">
        <v>10</v>
      </c>
      <c r="J828" s="38" t="str">
        <f>VLOOKUP(AB828, method!$A$1:$B$15, 2, 0)</f>
        <v>留後</v>
      </c>
      <c r="K828">
        <v>77</v>
      </c>
      <c r="L828">
        <v>1400</v>
      </c>
      <c r="M828">
        <v>129</v>
      </c>
      <c r="N828">
        <v>1</v>
      </c>
      <c r="O828">
        <v>6</v>
      </c>
      <c r="P828">
        <v>4</v>
      </c>
      <c r="Q828">
        <v>25</v>
      </c>
      <c r="R828" t="s">
        <v>506</v>
      </c>
      <c r="S828">
        <v>1106</v>
      </c>
      <c r="T828">
        <v>4</v>
      </c>
      <c r="U828" s="32" t="s">
        <v>435</v>
      </c>
      <c r="V828">
        <v>569</v>
      </c>
      <c r="Y828" t="s">
        <v>474</v>
      </c>
      <c r="Z828">
        <v>52</v>
      </c>
      <c r="AA828" s="16" t="s">
        <v>80</v>
      </c>
      <c r="AB828">
        <v>11</v>
      </c>
      <c r="AC828">
        <v>11</v>
      </c>
      <c r="AD828">
        <v>12</v>
      </c>
      <c r="AE828">
        <v>8</v>
      </c>
    </row>
    <row r="829" spans="1:32" hidden="1" x14ac:dyDescent="0.25">
      <c r="A829" s="19" t="s">
        <v>169</v>
      </c>
      <c r="B829" s="27" t="s">
        <v>200</v>
      </c>
      <c r="C829" s="27" t="s">
        <v>2289</v>
      </c>
      <c r="D829">
        <v>23.27</v>
      </c>
      <c r="E829">
        <v>5</v>
      </c>
      <c r="F829" t="s">
        <v>105</v>
      </c>
      <c r="G829">
        <v>13</v>
      </c>
      <c r="H829" s="17" t="s">
        <v>121</v>
      </c>
      <c r="I829">
        <v>9</v>
      </c>
      <c r="J829" s="38" t="str">
        <f>VLOOKUP(AB829, method!$A$1:$B$15, 2, 0)</f>
        <v>留後</v>
      </c>
      <c r="K829">
        <v>49</v>
      </c>
      <c r="L829">
        <v>1400</v>
      </c>
      <c r="M829">
        <v>127</v>
      </c>
      <c r="N829">
        <v>1</v>
      </c>
      <c r="O829">
        <v>23</v>
      </c>
      <c r="P829">
        <v>2</v>
      </c>
      <c r="Q829">
        <v>25</v>
      </c>
      <c r="R829" t="s">
        <v>434</v>
      </c>
      <c r="S829">
        <v>1117</v>
      </c>
      <c r="T829">
        <v>4</v>
      </c>
      <c r="U829" s="32" t="s">
        <v>435</v>
      </c>
      <c r="V829">
        <v>449</v>
      </c>
      <c r="Y829" t="s">
        <v>650</v>
      </c>
      <c r="Z829">
        <v>52</v>
      </c>
      <c r="AA829" s="16" t="s">
        <v>80</v>
      </c>
      <c r="AB829">
        <v>11</v>
      </c>
      <c r="AC829">
        <v>10</v>
      </c>
      <c r="AD829">
        <v>12</v>
      </c>
      <c r="AE829">
        <v>13</v>
      </c>
    </row>
    <row r="830" spans="1:32" x14ac:dyDescent="0.25">
      <c r="A830" s="19" t="s">
        <v>169</v>
      </c>
      <c r="B830" s="16" t="s">
        <v>203</v>
      </c>
      <c r="C830" s="16" t="s">
        <v>2290</v>
      </c>
      <c r="D830">
        <v>40.299999999999997</v>
      </c>
      <c r="E830">
        <v>12</v>
      </c>
      <c r="F830" t="s">
        <v>63</v>
      </c>
      <c r="G830" s="28">
        <v>1</v>
      </c>
      <c r="H830" s="16" t="s">
        <v>13</v>
      </c>
      <c r="I830">
        <v>9</v>
      </c>
      <c r="J830" s="35" t="str">
        <f>VLOOKUP(AB830, method!$A$1:$B$15, 2, 0)</f>
        <v>放頭</v>
      </c>
      <c r="K830">
        <v>5.6</v>
      </c>
      <c r="L830" s="43">
        <v>1650</v>
      </c>
      <c r="M830">
        <v>131</v>
      </c>
      <c r="N830">
        <v>1</v>
      </c>
      <c r="O830">
        <v>10</v>
      </c>
      <c r="P830">
        <v>9</v>
      </c>
      <c r="Q830">
        <v>25</v>
      </c>
      <c r="R830" s="31" t="s">
        <v>450</v>
      </c>
      <c r="S830">
        <v>1192</v>
      </c>
      <c r="T830">
        <v>5</v>
      </c>
      <c r="U830" s="32" t="s">
        <v>435</v>
      </c>
      <c r="V830">
        <v>12</v>
      </c>
      <c r="Y830" s="12" t="s">
        <v>480</v>
      </c>
      <c r="Z830">
        <v>36</v>
      </c>
      <c r="AA830" s="21" t="s">
        <v>106</v>
      </c>
      <c r="AB830">
        <v>1</v>
      </c>
      <c r="AC830">
        <v>1</v>
      </c>
      <c r="AD830">
        <v>1</v>
      </c>
      <c r="AE830">
        <v>1</v>
      </c>
    </row>
    <row r="831" spans="1:32" hidden="1" x14ac:dyDescent="0.25">
      <c r="A831" s="19" t="s">
        <v>169</v>
      </c>
      <c r="B831" s="16" t="s">
        <v>203</v>
      </c>
      <c r="C831" s="16" t="s">
        <v>2290</v>
      </c>
      <c r="D831">
        <v>49.27</v>
      </c>
      <c r="E831">
        <v>12</v>
      </c>
      <c r="F831" t="s">
        <v>63</v>
      </c>
      <c r="G831" s="34">
        <v>5</v>
      </c>
      <c r="H831" s="18" t="s">
        <v>116</v>
      </c>
      <c r="I831">
        <v>1</v>
      </c>
      <c r="J831" s="37" t="str">
        <f>VLOOKUP(AB831, method!$A$1:$B$15, 2, 0)</f>
        <v>中前</v>
      </c>
      <c r="K831">
        <v>4.8</v>
      </c>
      <c r="L831">
        <v>1800</v>
      </c>
      <c r="M831">
        <v>116</v>
      </c>
      <c r="N831">
        <v>1</v>
      </c>
      <c r="O831">
        <v>16</v>
      </c>
      <c r="P831">
        <v>7</v>
      </c>
      <c r="Q831">
        <v>25</v>
      </c>
      <c r="R831" s="31" t="s">
        <v>455</v>
      </c>
      <c r="S831">
        <v>1205</v>
      </c>
      <c r="T831">
        <v>4</v>
      </c>
      <c r="U831" s="32" t="s">
        <v>446</v>
      </c>
      <c r="V831">
        <v>842</v>
      </c>
      <c r="Y831" t="s">
        <v>519</v>
      </c>
      <c r="Z831">
        <v>40</v>
      </c>
      <c r="AA831" s="21" t="s">
        <v>106</v>
      </c>
      <c r="AB831">
        <v>4</v>
      </c>
      <c r="AC831">
        <v>2</v>
      </c>
      <c r="AD831">
        <v>1</v>
      </c>
      <c r="AE831">
        <v>1</v>
      </c>
      <c r="AF831">
        <v>5</v>
      </c>
    </row>
    <row r="832" spans="1:32" x14ac:dyDescent="0.25">
      <c r="A832" s="19" t="s">
        <v>169</v>
      </c>
      <c r="B832" s="16" t="s">
        <v>203</v>
      </c>
      <c r="C832" s="16" t="s">
        <v>2290</v>
      </c>
      <c r="D832">
        <v>40.26</v>
      </c>
      <c r="E832">
        <v>12</v>
      </c>
      <c r="F832" t="s">
        <v>63</v>
      </c>
      <c r="G832" s="34">
        <v>4</v>
      </c>
      <c r="H832" s="26" t="s">
        <v>389</v>
      </c>
      <c r="I832">
        <v>6</v>
      </c>
      <c r="J832" s="37" t="str">
        <f>VLOOKUP(AB832, method!$A$1:$B$15, 2, 0)</f>
        <v>中前</v>
      </c>
      <c r="K832">
        <v>13</v>
      </c>
      <c r="L832" s="43">
        <v>1650</v>
      </c>
      <c r="M832">
        <v>116</v>
      </c>
      <c r="N832">
        <v>1</v>
      </c>
      <c r="O832">
        <v>28</v>
      </c>
      <c r="P832">
        <v>5</v>
      </c>
      <c r="Q832">
        <v>25</v>
      </c>
      <c r="R832" s="42" t="s">
        <v>445</v>
      </c>
      <c r="S832">
        <v>1211</v>
      </c>
      <c r="T832">
        <v>4</v>
      </c>
      <c r="U832" s="32" t="s">
        <v>446</v>
      </c>
      <c r="V832">
        <v>712</v>
      </c>
      <c r="Y832">
        <v>5</v>
      </c>
      <c r="Z832">
        <v>41</v>
      </c>
      <c r="AA832" s="21" t="s">
        <v>106</v>
      </c>
      <c r="AB832">
        <v>5</v>
      </c>
      <c r="AC832">
        <v>5</v>
      </c>
      <c r="AD832">
        <v>8</v>
      </c>
      <c r="AE832">
        <v>4</v>
      </c>
    </row>
    <row r="833" spans="1:31" x14ac:dyDescent="0.25">
      <c r="A833" s="19" t="s">
        <v>169</v>
      </c>
      <c r="B833" s="16" t="s">
        <v>203</v>
      </c>
      <c r="C833" s="16" t="s">
        <v>2290</v>
      </c>
      <c r="D833">
        <v>40.14</v>
      </c>
      <c r="E833">
        <v>12</v>
      </c>
      <c r="F833" t="s">
        <v>63</v>
      </c>
      <c r="G833">
        <v>6</v>
      </c>
      <c r="H833" s="16" t="s">
        <v>316</v>
      </c>
      <c r="I833">
        <v>7</v>
      </c>
      <c r="J833" s="35" t="str">
        <f>VLOOKUP(AB833, method!$A$1:$B$15, 2, 0)</f>
        <v>放頭</v>
      </c>
      <c r="K833">
        <v>16</v>
      </c>
      <c r="L833" s="43">
        <v>1650</v>
      </c>
      <c r="M833">
        <v>119</v>
      </c>
      <c r="N833">
        <v>1</v>
      </c>
      <c r="O833">
        <v>14</v>
      </c>
      <c r="P833">
        <v>5</v>
      </c>
      <c r="Q833">
        <v>25</v>
      </c>
      <c r="R833" s="31" t="s">
        <v>455</v>
      </c>
      <c r="S833">
        <v>1202</v>
      </c>
      <c r="T833">
        <v>4</v>
      </c>
      <c r="U833" s="32" t="s">
        <v>446</v>
      </c>
      <c r="V833">
        <v>671</v>
      </c>
      <c r="Y833" s="12" t="s">
        <v>558</v>
      </c>
      <c r="Z833">
        <v>43</v>
      </c>
      <c r="AA833" s="21" t="s">
        <v>106</v>
      </c>
      <c r="AB833">
        <v>3</v>
      </c>
      <c r="AC833">
        <v>2</v>
      </c>
      <c r="AD833">
        <v>2</v>
      </c>
      <c r="AE833">
        <v>6</v>
      </c>
    </row>
    <row r="834" spans="1:31" hidden="1" x14ac:dyDescent="0.25">
      <c r="A834" s="19" t="s">
        <v>169</v>
      </c>
      <c r="B834" s="16" t="s">
        <v>203</v>
      </c>
      <c r="C834" s="16" t="s">
        <v>2290</v>
      </c>
      <c r="D834">
        <v>10.26</v>
      </c>
      <c r="E834">
        <v>12</v>
      </c>
      <c r="F834" t="s">
        <v>63</v>
      </c>
      <c r="G834">
        <v>7</v>
      </c>
      <c r="H834" s="16" t="s">
        <v>316</v>
      </c>
      <c r="I834">
        <v>11</v>
      </c>
      <c r="J834" s="36" t="str">
        <f>VLOOKUP(AB834, method!$A$1:$B$15, 2, 0)</f>
        <v>中後</v>
      </c>
      <c r="K834">
        <v>121</v>
      </c>
      <c r="L834">
        <v>1200</v>
      </c>
      <c r="M834">
        <v>120</v>
      </c>
      <c r="N834">
        <v>1</v>
      </c>
      <c r="O834">
        <v>30</v>
      </c>
      <c r="P834">
        <v>4</v>
      </c>
      <c r="Q834">
        <v>25</v>
      </c>
      <c r="R834" s="42" t="s">
        <v>445</v>
      </c>
      <c r="S834">
        <v>1202</v>
      </c>
      <c r="T834">
        <v>4</v>
      </c>
      <c r="U834" s="32" t="s">
        <v>446</v>
      </c>
      <c r="V834">
        <v>633</v>
      </c>
      <c r="Y834">
        <v>5</v>
      </c>
      <c r="Z834">
        <v>45</v>
      </c>
      <c r="AA834" s="21" t="s">
        <v>106</v>
      </c>
      <c r="AB834">
        <v>10</v>
      </c>
      <c r="AC834">
        <v>10</v>
      </c>
      <c r="AD834">
        <v>7</v>
      </c>
    </row>
    <row r="835" spans="1:31" hidden="1" x14ac:dyDescent="0.25">
      <c r="A835" s="19" t="s">
        <v>169</v>
      </c>
      <c r="B835" s="16" t="s">
        <v>203</v>
      </c>
      <c r="C835" s="16" t="s">
        <v>2290</v>
      </c>
      <c r="D835">
        <v>10.63</v>
      </c>
      <c r="E835">
        <v>12</v>
      </c>
      <c r="F835" t="s">
        <v>63</v>
      </c>
      <c r="G835">
        <v>11</v>
      </c>
      <c r="H835" s="16" t="s">
        <v>316</v>
      </c>
      <c r="I835">
        <v>10</v>
      </c>
      <c r="J835" s="38" t="str">
        <f>VLOOKUP(AB835, method!$A$1:$B$15, 2, 0)</f>
        <v>留後</v>
      </c>
      <c r="K835">
        <v>145</v>
      </c>
      <c r="L835">
        <v>1200</v>
      </c>
      <c r="M835">
        <v>124</v>
      </c>
      <c r="N835">
        <v>1</v>
      </c>
      <c r="O835">
        <v>9</v>
      </c>
      <c r="P835">
        <v>4</v>
      </c>
      <c r="Q835">
        <v>25</v>
      </c>
      <c r="R835" s="31" t="s">
        <v>450</v>
      </c>
      <c r="S835">
        <v>1194</v>
      </c>
      <c r="T835">
        <v>4</v>
      </c>
      <c r="U835" s="32" t="s">
        <v>446</v>
      </c>
      <c r="V835">
        <v>575</v>
      </c>
      <c r="Y835" t="s">
        <v>699</v>
      </c>
      <c r="Z835">
        <v>48</v>
      </c>
      <c r="AA835" s="21" t="s">
        <v>106</v>
      </c>
      <c r="AB835">
        <v>12</v>
      </c>
      <c r="AC835">
        <v>12</v>
      </c>
      <c r="AD835">
        <v>11</v>
      </c>
    </row>
    <row r="836" spans="1:31" hidden="1" x14ac:dyDescent="0.25">
      <c r="A836" s="19" t="s">
        <v>169</v>
      </c>
      <c r="B836" s="16" t="s">
        <v>203</v>
      </c>
      <c r="C836" s="16" t="s">
        <v>2290</v>
      </c>
      <c r="D836">
        <v>10.44</v>
      </c>
      <c r="E836">
        <v>12</v>
      </c>
      <c r="F836" t="s">
        <v>63</v>
      </c>
      <c r="G836">
        <v>11</v>
      </c>
      <c r="H836" s="16" t="s">
        <v>316</v>
      </c>
      <c r="I836">
        <v>10</v>
      </c>
      <c r="J836" s="38" t="str">
        <f>VLOOKUP(AB836, method!$A$1:$B$15, 2, 0)</f>
        <v>留後</v>
      </c>
      <c r="K836">
        <v>175</v>
      </c>
      <c r="L836">
        <v>1200</v>
      </c>
      <c r="M836">
        <v>125</v>
      </c>
      <c r="N836">
        <v>1</v>
      </c>
      <c r="O836">
        <v>30</v>
      </c>
      <c r="P836">
        <v>3</v>
      </c>
      <c r="Q836">
        <v>25</v>
      </c>
      <c r="R836" t="s">
        <v>539</v>
      </c>
      <c r="S836">
        <v>1192</v>
      </c>
      <c r="T836">
        <v>4</v>
      </c>
      <c r="U836" s="32" t="s">
        <v>435</v>
      </c>
      <c r="V836">
        <v>545</v>
      </c>
      <c r="Y836" t="s">
        <v>447</v>
      </c>
      <c r="Z836">
        <v>50</v>
      </c>
      <c r="AA836" s="21" t="s">
        <v>106</v>
      </c>
      <c r="AB836">
        <v>13</v>
      </c>
      <c r="AC836">
        <v>13</v>
      </c>
      <c r="AD836">
        <v>11</v>
      </c>
    </row>
    <row r="837" spans="1:31" hidden="1" x14ac:dyDescent="0.25">
      <c r="A837" s="19" t="s">
        <v>169</v>
      </c>
      <c r="B837" s="16" t="s">
        <v>203</v>
      </c>
      <c r="C837" s="16" t="s">
        <v>2290</v>
      </c>
      <c r="D837">
        <v>10.1</v>
      </c>
      <c r="E837">
        <v>12</v>
      </c>
      <c r="F837" t="s">
        <v>63</v>
      </c>
      <c r="G837">
        <v>12</v>
      </c>
      <c r="H837" s="19" t="s">
        <v>101</v>
      </c>
      <c r="I837">
        <v>11</v>
      </c>
      <c r="J837" s="38" t="str">
        <f>VLOOKUP(AB837, method!$A$1:$B$15, 2, 0)</f>
        <v>留後</v>
      </c>
      <c r="K837">
        <v>210</v>
      </c>
      <c r="L837">
        <v>1200</v>
      </c>
      <c r="M837">
        <v>125</v>
      </c>
      <c r="N837">
        <v>1</v>
      </c>
      <c r="O837">
        <v>15</v>
      </c>
      <c r="P837">
        <v>3</v>
      </c>
      <c r="Q837">
        <v>25</v>
      </c>
      <c r="R837" t="s">
        <v>441</v>
      </c>
      <c r="S837">
        <v>1184</v>
      </c>
      <c r="T837">
        <v>4</v>
      </c>
      <c r="U837" s="32" t="s">
        <v>446</v>
      </c>
      <c r="V837">
        <v>508</v>
      </c>
      <c r="Y837" t="s">
        <v>674</v>
      </c>
      <c r="Z837">
        <v>52</v>
      </c>
      <c r="AA837" s="21" t="s">
        <v>106</v>
      </c>
      <c r="AB837">
        <v>11</v>
      </c>
      <c r="AC837">
        <v>12</v>
      </c>
      <c r="AD837">
        <v>12</v>
      </c>
    </row>
    <row r="838" spans="1:31" hidden="1" x14ac:dyDescent="0.25">
      <c r="A838" s="19" t="s">
        <v>169</v>
      </c>
      <c r="B838" s="16" t="s">
        <v>203</v>
      </c>
      <c r="C838" s="16" t="s">
        <v>2290</v>
      </c>
      <c r="D838">
        <v>10.8</v>
      </c>
      <c r="E838">
        <v>12</v>
      </c>
      <c r="F838" t="s">
        <v>63</v>
      </c>
      <c r="G838">
        <v>9</v>
      </c>
      <c r="H838" s="16" t="s">
        <v>316</v>
      </c>
      <c r="I838">
        <v>12</v>
      </c>
      <c r="J838" s="38" t="str">
        <f>VLOOKUP(AB838, method!$A$1:$B$15, 2, 0)</f>
        <v>留後</v>
      </c>
      <c r="K838">
        <v>121</v>
      </c>
      <c r="L838">
        <v>1200</v>
      </c>
      <c r="M838">
        <v>127</v>
      </c>
      <c r="N838">
        <v>1</v>
      </c>
      <c r="O838">
        <v>19</v>
      </c>
      <c r="P838">
        <v>2</v>
      </c>
      <c r="Q838">
        <v>25</v>
      </c>
      <c r="R838" s="31" t="s">
        <v>455</v>
      </c>
      <c r="S838">
        <v>1186</v>
      </c>
      <c r="T838">
        <v>4</v>
      </c>
      <c r="U838" s="32" t="s">
        <v>435</v>
      </c>
      <c r="V838">
        <v>440</v>
      </c>
      <c r="Y838">
        <v>6</v>
      </c>
      <c r="Z838">
        <v>52</v>
      </c>
      <c r="AA838" s="21" t="s">
        <v>106</v>
      </c>
      <c r="AB838">
        <v>12</v>
      </c>
      <c r="AC838">
        <v>12</v>
      </c>
      <c r="AD838">
        <v>9</v>
      </c>
    </row>
    <row r="839" spans="1:31" x14ac:dyDescent="0.25">
      <c r="A839" s="19" t="s">
        <v>169</v>
      </c>
      <c r="B839" s="17" t="s">
        <v>206</v>
      </c>
      <c r="C839" s="17" t="s">
        <v>2291</v>
      </c>
      <c r="D839">
        <v>39.86</v>
      </c>
      <c r="E839">
        <v>7</v>
      </c>
      <c r="F839" t="s">
        <v>49</v>
      </c>
      <c r="G839" s="34">
        <v>5</v>
      </c>
      <c r="H839" s="21" t="s">
        <v>53</v>
      </c>
      <c r="I839">
        <v>11</v>
      </c>
      <c r="J839" s="35" t="str">
        <f>VLOOKUP(AB839, method!$A$1:$B$15, 2, 0)</f>
        <v>放頭</v>
      </c>
      <c r="K839">
        <v>8.1999999999999993</v>
      </c>
      <c r="L839" s="43">
        <v>1650</v>
      </c>
      <c r="M839">
        <v>118</v>
      </c>
      <c r="N839">
        <v>1</v>
      </c>
      <c r="O839">
        <v>16</v>
      </c>
      <c r="P839">
        <v>7</v>
      </c>
      <c r="Q839">
        <v>25</v>
      </c>
      <c r="R839" s="31" t="s">
        <v>455</v>
      </c>
      <c r="S839">
        <v>1052</v>
      </c>
      <c r="T839">
        <v>4</v>
      </c>
      <c r="U839" s="32" t="s">
        <v>446</v>
      </c>
      <c r="V839">
        <v>844</v>
      </c>
      <c r="Y839" s="12" t="s">
        <v>521</v>
      </c>
      <c r="Z839">
        <v>41</v>
      </c>
      <c r="AA839" s="25" t="s">
        <v>166</v>
      </c>
      <c r="AB839">
        <v>2</v>
      </c>
      <c r="AC839">
        <v>2</v>
      </c>
      <c r="AD839">
        <v>3</v>
      </c>
      <c r="AE839">
        <v>5</v>
      </c>
    </row>
    <row r="840" spans="1:31" x14ac:dyDescent="0.25">
      <c r="A840" s="19" t="s">
        <v>169</v>
      </c>
      <c r="B840" s="17" t="s">
        <v>206</v>
      </c>
      <c r="C840" s="17" t="s">
        <v>2291</v>
      </c>
      <c r="D840">
        <v>39.47</v>
      </c>
      <c r="E840">
        <v>7</v>
      </c>
      <c r="F840" t="s">
        <v>49</v>
      </c>
      <c r="G840" s="28">
        <v>2</v>
      </c>
      <c r="H840" s="25" t="s">
        <v>49</v>
      </c>
      <c r="I840">
        <v>6</v>
      </c>
      <c r="J840" s="35" t="str">
        <f>VLOOKUP(AB840, method!$A$1:$B$15, 2, 0)</f>
        <v>放頭</v>
      </c>
      <c r="K840">
        <v>8.5</v>
      </c>
      <c r="L840" s="43">
        <v>1650</v>
      </c>
      <c r="M840">
        <v>116</v>
      </c>
      <c r="N840">
        <v>1</v>
      </c>
      <c r="O840">
        <v>11</v>
      </c>
      <c r="P840">
        <v>6</v>
      </c>
      <c r="Q840">
        <v>25</v>
      </c>
      <c r="R840" s="31" t="s">
        <v>455</v>
      </c>
      <c r="S840">
        <v>1051</v>
      </c>
      <c r="T840">
        <v>4</v>
      </c>
      <c r="U840" s="32" t="s">
        <v>446</v>
      </c>
      <c r="V840">
        <v>751</v>
      </c>
      <c r="Y840" s="12" t="s">
        <v>451</v>
      </c>
      <c r="Z840">
        <v>40</v>
      </c>
      <c r="AA840" s="25" t="s">
        <v>166</v>
      </c>
      <c r="AB840">
        <v>1</v>
      </c>
      <c r="AC840">
        <v>1</v>
      </c>
      <c r="AD840">
        <v>1</v>
      </c>
      <c r="AE840">
        <v>2</v>
      </c>
    </row>
    <row r="841" spans="1:31" x14ac:dyDescent="0.25">
      <c r="A841" s="19" t="s">
        <v>169</v>
      </c>
      <c r="B841" s="17" t="s">
        <v>206</v>
      </c>
      <c r="C841" s="17" t="s">
        <v>2291</v>
      </c>
      <c r="D841">
        <v>40.08</v>
      </c>
      <c r="E841">
        <v>7</v>
      </c>
      <c r="F841" t="s">
        <v>49</v>
      </c>
      <c r="G841" s="28">
        <v>1</v>
      </c>
      <c r="H841" s="16" t="s">
        <v>13</v>
      </c>
      <c r="I841">
        <v>4</v>
      </c>
      <c r="J841" s="35" t="str">
        <f>VLOOKUP(AB841, method!$A$1:$B$15, 2, 0)</f>
        <v>放頭</v>
      </c>
      <c r="K841">
        <v>12</v>
      </c>
      <c r="L841" s="43">
        <v>1650</v>
      </c>
      <c r="M841">
        <v>127</v>
      </c>
      <c r="N841">
        <v>1</v>
      </c>
      <c r="O841">
        <v>21</v>
      </c>
      <c r="P841">
        <v>5</v>
      </c>
      <c r="Q841">
        <v>25</v>
      </c>
      <c r="R841" s="31" t="s">
        <v>461</v>
      </c>
      <c r="S841">
        <v>1060</v>
      </c>
      <c r="T841">
        <v>5</v>
      </c>
      <c r="U841" s="32" t="s">
        <v>446</v>
      </c>
      <c r="V841">
        <v>689</v>
      </c>
      <c r="Y841" s="12">
        <v>2</v>
      </c>
      <c r="Z841">
        <v>32</v>
      </c>
      <c r="AA841" s="25" t="s">
        <v>166</v>
      </c>
      <c r="AB841">
        <v>2</v>
      </c>
      <c r="AC841">
        <v>2</v>
      </c>
      <c r="AD841">
        <v>2</v>
      </c>
      <c r="AE841">
        <v>1</v>
      </c>
    </row>
    <row r="842" spans="1:31" hidden="1" x14ac:dyDescent="0.25">
      <c r="A842" s="19" t="s">
        <v>169</v>
      </c>
      <c r="B842" s="17" t="s">
        <v>206</v>
      </c>
      <c r="C842" s="17" t="s">
        <v>2291</v>
      </c>
      <c r="D842">
        <v>10.6</v>
      </c>
      <c r="E842">
        <v>7</v>
      </c>
      <c r="F842" t="s">
        <v>49</v>
      </c>
      <c r="G842">
        <v>8</v>
      </c>
      <c r="H842" s="16" t="s">
        <v>29</v>
      </c>
      <c r="I842">
        <v>14</v>
      </c>
      <c r="J842" s="38" t="str">
        <f>VLOOKUP(AB842, method!$A$1:$B$15, 2, 0)</f>
        <v>留後</v>
      </c>
      <c r="K842">
        <v>43</v>
      </c>
      <c r="L842">
        <v>1200</v>
      </c>
      <c r="M842">
        <v>129</v>
      </c>
      <c r="N842">
        <v>1</v>
      </c>
      <c r="O842">
        <v>4</v>
      </c>
      <c r="P842">
        <v>5</v>
      </c>
      <c r="Q842">
        <v>25</v>
      </c>
      <c r="R842" t="s">
        <v>518</v>
      </c>
      <c r="S842">
        <v>1056</v>
      </c>
      <c r="T842">
        <v>5</v>
      </c>
      <c r="U842" s="32" t="s">
        <v>446</v>
      </c>
      <c r="V842">
        <v>640</v>
      </c>
      <c r="Y842" t="s">
        <v>488</v>
      </c>
      <c r="Z842">
        <v>34</v>
      </c>
      <c r="AA842" s="25" t="s">
        <v>166</v>
      </c>
      <c r="AB842">
        <v>14</v>
      </c>
      <c r="AC842">
        <v>14</v>
      </c>
      <c r="AD842">
        <v>8</v>
      </c>
    </row>
    <row r="843" spans="1:31" hidden="1" x14ac:dyDescent="0.25">
      <c r="A843" s="19" t="s">
        <v>169</v>
      </c>
      <c r="B843" s="17" t="s">
        <v>206</v>
      </c>
      <c r="C843" s="17" t="s">
        <v>2291</v>
      </c>
      <c r="D843">
        <v>10.54</v>
      </c>
      <c r="E843">
        <v>7</v>
      </c>
      <c r="F843" t="s">
        <v>49</v>
      </c>
      <c r="G843" s="34">
        <v>4</v>
      </c>
      <c r="H843" s="16" t="s">
        <v>29</v>
      </c>
      <c r="I843">
        <v>6</v>
      </c>
      <c r="J843" s="37" t="str">
        <f>VLOOKUP(AB843, method!$A$1:$B$15, 2, 0)</f>
        <v>中前</v>
      </c>
      <c r="K843">
        <v>10</v>
      </c>
      <c r="L843">
        <v>1200</v>
      </c>
      <c r="M843">
        <v>131</v>
      </c>
      <c r="N843">
        <v>1</v>
      </c>
      <c r="O843">
        <v>13</v>
      </c>
      <c r="P843">
        <v>4</v>
      </c>
      <c r="Q843">
        <v>25</v>
      </c>
      <c r="R843" t="s">
        <v>429</v>
      </c>
      <c r="S843">
        <v>1050</v>
      </c>
      <c r="T843">
        <v>5</v>
      </c>
      <c r="U843" s="32" t="s">
        <v>435</v>
      </c>
      <c r="V843">
        <v>583</v>
      </c>
      <c r="Y843" s="12" t="s">
        <v>456</v>
      </c>
      <c r="Z843">
        <v>36</v>
      </c>
      <c r="AA843" s="25" t="s">
        <v>166</v>
      </c>
      <c r="AB843">
        <v>6</v>
      </c>
      <c r="AC843">
        <v>6</v>
      </c>
      <c r="AD843">
        <v>4</v>
      </c>
    </row>
    <row r="844" spans="1:31" hidden="1" x14ac:dyDescent="0.25">
      <c r="A844" s="19" t="s">
        <v>169</v>
      </c>
      <c r="B844" s="17" t="s">
        <v>206</v>
      </c>
      <c r="C844" s="17" t="s">
        <v>2291</v>
      </c>
      <c r="D844">
        <v>10.36</v>
      </c>
      <c r="E844">
        <v>7</v>
      </c>
      <c r="F844" t="s">
        <v>49</v>
      </c>
      <c r="G844">
        <v>7</v>
      </c>
      <c r="H844" s="18" t="s">
        <v>116</v>
      </c>
      <c r="I844">
        <v>7</v>
      </c>
      <c r="J844" s="37" t="str">
        <f>VLOOKUP(AB844, method!$A$1:$B$15, 2, 0)</f>
        <v>中前</v>
      </c>
      <c r="K844">
        <v>11</v>
      </c>
      <c r="L844">
        <v>1200</v>
      </c>
      <c r="M844">
        <v>134</v>
      </c>
      <c r="N844">
        <v>1</v>
      </c>
      <c r="O844">
        <v>19</v>
      </c>
      <c r="P844">
        <v>2</v>
      </c>
      <c r="Q844">
        <v>25</v>
      </c>
      <c r="R844" s="31" t="s">
        <v>455</v>
      </c>
      <c r="S844">
        <v>1053</v>
      </c>
      <c r="T844">
        <v>5</v>
      </c>
      <c r="U844" s="32" t="s">
        <v>435</v>
      </c>
      <c r="V844">
        <v>438</v>
      </c>
      <c r="Y844" s="12" t="s">
        <v>558</v>
      </c>
      <c r="Z844">
        <v>38</v>
      </c>
      <c r="AA844" s="25" t="s">
        <v>166</v>
      </c>
      <c r="AB844">
        <v>5</v>
      </c>
      <c r="AC844">
        <v>5</v>
      </c>
      <c r="AD844">
        <v>7</v>
      </c>
    </row>
    <row r="845" spans="1:31" hidden="1" x14ac:dyDescent="0.25">
      <c r="A845" s="19" t="s">
        <v>169</v>
      </c>
      <c r="B845" s="17" t="s">
        <v>206</v>
      </c>
      <c r="C845" s="17" t="s">
        <v>2291</v>
      </c>
      <c r="D845">
        <v>10.57</v>
      </c>
      <c r="E845">
        <v>7</v>
      </c>
      <c r="F845" t="s">
        <v>49</v>
      </c>
      <c r="G845">
        <v>11</v>
      </c>
      <c r="H845" s="20" t="s">
        <v>19</v>
      </c>
      <c r="I845">
        <v>7</v>
      </c>
      <c r="J845" s="35" t="str">
        <f>VLOOKUP(AB845, method!$A$1:$B$15, 2, 0)</f>
        <v>放頭</v>
      </c>
      <c r="K845">
        <v>2.5</v>
      </c>
      <c r="L845">
        <v>1200</v>
      </c>
      <c r="M845">
        <v>133</v>
      </c>
      <c r="N845">
        <v>1</v>
      </c>
      <c r="O845">
        <v>31</v>
      </c>
      <c r="P845">
        <v>1</v>
      </c>
      <c r="Q845">
        <v>25</v>
      </c>
      <c r="R845" t="s">
        <v>506</v>
      </c>
      <c r="S845">
        <v>1058</v>
      </c>
      <c r="T845">
        <v>5</v>
      </c>
      <c r="U845" s="32" t="s">
        <v>435</v>
      </c>
      <c r="V845">
        <v>387</v>
      </c>
      <c r="Y845">
        <v>3</v>
      </c>
      <c r="Z845">
        <v>38</v>
      </c>
      <c r="AA845" s="25" t="s">
        <v>166</v>
      </c>
      <c r="AB845">
        <v>2</v>
      </c>
      <c r="AC845">
        <v>3</v>
      </c>
      <c r="AD845">
        <v>11</v>
      </c>
    </row>
    <row r="846" spans="1:31" hidden="1" x14ac:dyDescent="0.25">
      <c r="A846" s="19" t="s">
        <v>169</v>
      </c>
      <c r="B846" s="17" t="s">
        <v>206</v>
      </c>
      <c r="C846" s="17" t="s">
        <v>2291</v>
      </c>
      <c r="D846">
        <v>9.41</v>
      </c>
      <c r="E846">
        <v>7</v>
      </c>
      <c r="F846" t="s">
        <v>49</v>
      </c>
      <c r="G846" s="28">
        <v>2</v>
      </c>
      <c r="H846" s="18" t="s">
        <v>116</v>
      </c>
      <c r="I846">
        <v>3</v>
      </c>
      <c r="J846" s="37" t="str">
        <f>VLOOKUP(AB846, method!$A$1:$B$15, 2, 0)</f>
        <v>中前</v>
      </c>
      <c r="K846">
        <v>16</v>
      </c>
      <c r="L846">
        <v>1200</v>
      </c>
      <c r="M846">
        <v>131</v>
      </c>
      <c r="N846">
        <v>1</v>
      </c>
      <c r="O846">
        <v>5</v>
      </c>
      <c r="P846">
        <v>1</v>
      </c>
      <c r="Q846">
        <v>25</v>
      </c>
      <c r="R846" t="s">
        <v>441</v>
      </c>
      <c r="S846">
        <v>1060</v>
      </c>
      <c r="T846">
        <v>5</v>
      </c>
      <c r="U846" s="32" t="s">
        <v>435</v>
      </c>
      <c r="V846">
        <v>318</v>
      </c>
      <c r="Y846" s="12" t="s">
        <v>883</v>
      </c>
      <c r="Z846">
        <v>36</v>
      </c>
      <c r="AA846" s="25" t="s">
        <v>166</v>
      </c>
      <c r="AB846">
        <v>4</v>
      </c>
      <c r="AC846">
        <v>4</v>
      </c>
      <c r="AD846">
        <v>2</v>
      </c>
    </row>
    <row r="847" spans="1:31" hidden="1" x14ac:dyDescent="0.25">
      <c r="A847" s="19" t="s">
        <v>169</v>
      </c>
      <c r="B847" s="17" t="s">
        <v>206</v>
      </c>
      <c r="C847" s="17" t="s">
        <v>2291</v>
      </c>
      <c r="D847">
        <v>42.27</v>
      </c>
      <c r="E847">
        <v>7</v>
      </c>
      <c r="F847" t="s">
        <v>49</v>
      </c>
      <c r="G847">
        <v>8</v>
      </c>
      <c r="H847" s="24" t="s">
        <v>34</v>
      </c>
      <c r="I847">
        <v>7</v>
      </c>
      <c r="J847" s="37" t="str">
        <f>VLOOKUP(AB847, method!$A$1:$B$15, 2, 0)</f>
        <v>中前</v>
      </c>
      <c r="K847">
        <v>34</v>
      </c>
      <c r="L847" s="43">
        <v>1650</v>
      </c>
      <c r="M847">
        <v>134</v>
      </c>
      <c r="N847">
        <v>1</v>
      </c>
      <c r="O847">
        <v>1</v>
      </c>
      <c r="P847">
        <v>12</v>
      </c>
      <c r="Q847">
        <v>24</v>
      </c>
      <c r="R847" t="s">
        <v>467</v>
      </c>
      <c r="S847">
        <v>1076</v>
      </c>
      <c r="T847">
        <v>5</v>
      </c>
      <c r="U847" s="32" t="s">
        <v>435</v>
      </c>
      <c r="V847">
        <v>221</v>
      </c>
      <c r="Y847" t="s">
        <v>1381</v>
      </c>
      <c r="Z847">
        <v>38</v>
      </c>
      <c r="AA847" s="25" t="s">
        <v>166</v>
      </c>
      <c r="AB847">
        <v>5</v>
      </c>
      <c r="AC847">
        <v>5</v>
      </c>
      <c r="AD847">
        <v>6</v>
      </c>
      <c r="AE847">
        <v>8</v>
      </c>
    </row>
    <row r="848" spans="1:31" hidden="1" x14ac:dyDescent="0.25">
      <c r="A848" s="19" t="s">
        <v>169</v>
      </c>
      <c r="B848" s="17" t="s">
        <v>206</v>
      </c>
      <c r="C848" s="17" t="s">
        <v>2291</v>
      </c>
      <c r="D848">
        <v>41.3</v>
      </c>
      <c r="E848">
        <v>7</v>
      </c>
      <c r="F848" t="s">
        <v>49</v>
      </c>
      <c r="G848">
        <v>9</v>
      </c>
      <c r="H848" s="25" t="s">
        <v>150</v>
      </c>
      <c r="I848">
        <v>10</v>
      </c>
      <c r="J848" s="36" t="str">
        <f>VLOOKUP(AB848, method!$A$1:$B$15, 2, 0)</f>
        <v>中後</v>
      </c>
      <c r="K848">
        <v>32</v>
      </c>
      <c r="L848" s="43">
        <v>1650</v>
      </c>
      <c r="M848">
        <v>116</v>
      </c>
      <c r="N848">
        <v>1</v>
      </c>
      <c r="O848">
        <v>30</v>
      </c>
      <c r="P848">
        <v>10</v>
      </c>
      <c r="Q848">
        <v>24</v>
      </c>
      <c r="R848" s="42" t="s">
        <v>445</v>
      </c>
      <c r="S848">
        <v>1059</v>
      </c>
      <c r="T848">
        <v>4</v>
      </c>
      <c r="U848" s="32" t="s">
        <v>435</v>
      </c>
      <c r="V848">
        <v>143</v>
      </c>
      <c r="Y848" t="s">
        <v>629</v>
      </c>
      <c r="Z848">
        <v>40</v>
      </c>
      <c r="AA848" s="25" t="s">
        <v>166</v>
      </c>
      <c r="AB848">
        <v>10</v>
      </c>
      <c r="AC848">
        <v>9</v>
      </c>
      <c r="AD848">
        <v>8</v>
      </c>
      <c r="AE848">
        <v>9</v>
      </c>
    </row>
    <row r="849" spans="1:31" hidden="1" x14ac:dyDescent="0.25">
      <c r="A849" s="19" t="s">
        <v>169</v>
      </c>
      <c r="B849" s="17" t="s">
        <v>206</v>
      </c>
      <c r="C849" s="17" t="s">
        <v>2291</v>
      </c>
      <c r="D849">
        <v>10.220000000000001</v>
      </c>
      <c r="E849">
        <v>7</v>
      </c>
      <c r="F849" t="s">
        <v>49</v>
      </c>
      <c r="G849">
        <v>9</v>
      </c>
      <c r="H849" s="25" t="s">
        <v>150</v>
      </c>
      <c r="I849">
        <v>12</v>
      </c>
      <c r="J849" s="38" t="str">
        <f>VLOOKUP(AB849, method!$A$1:$B$15, 2, 0)</f>
        <v>留後</v>
      </c>
      <c r="K849">
        <v>87</v>
      </c>
      <c r="L849">
        <v>1200</v>
      </c>
      <c r="M849">
        <v>117</v>
      </c>
      <c r="N849">
        <v>1</v>
      </c>
      <c r="O849">
        <v>16</v>
      </c>
      <c r="P849">
        <v>10</v>
      </c>
      <c r="Q849">
        <v>24</v>
      </c>
      <c r="R849" s="31" t="s">
        <v>455</v>
      </c>
      <c r="S849">
        <v>1060</v>
      </c>
      <c r="T849">
        <v>4</v>
      </c>
      <c r="U849" s="32" t="s">
        <v>446</v>
      </c>
      <c r="V849">
        <v>107</v>
      </c>
      <c r="Y849" t="s">
        <v>817</v>
      </c>
      <c r="Z849">
        <v>42</v>
      </c>
      <c r="AA849" s="25" t="s">
        <v>166</v>
      </c>
      <c r="AB849">
        <v>11</v>
      </c>
      <c r="AC849">
        <v>11</v>
      </c>
      <c r="AD849">
        <v>9</v>
      </c>
    </row>
    <row r="850" spans="1:31" hidden="1" x14ac:dyDescent="0.25">
      <c r="A850" s="19" t="s">
        <v>169</v>
      </c>
      <c r="B850" s="17" t="s">
        <v>206</v>
      </c>
      <c r="C850" s="17" t="s">
        <v>2291</v>
      </c>
      <c r="D850">
        <v>22.74</v>
      </c>
      <c r="E850">
        <v>7</v>
      </c>
      <c r="F850" t="s">
        <v>49</v>
      </c>
      <c r="G850">
        <v>7</v>
      </c>
      <c r="H850" s="19" t="s">
        <v>101</v>
      </c>
      <c r="I850">
        <v>8</v>
      </c>
      <c r="J850" s="36" t="str">
        <f>VLOOKUP(AB850, method!$A$1:$B$15, 2, 0)</f>
        <v>中後</v>
      </c>
      <c r="K850">
        <v>25</v>
      </c>
      <c r="L850">
        <v>1400</v>
      </c>
      <c r="M850">
        <v>118</v>
      </c>
      <c r="N850">
        <v>1</v>
      </c>
      <c r="O850">
        <v>15</v>
      </c>
      <c r="P850">
        <v>9</v>
      </c>
      <c r="Q850">
        <v>24</v>
      </c>
      <c r="R850" t="s">
        <v>539</v>
      </c>
      <c r="S850">
        <v>1041</v>
      </c>
      <c r="T850">
        <v>4</v>
      </c>
      <c r="U850" s="32" t="s">
        <v>446</v>
      </c>
      <c r="V850">
        <v>25</v>
      </c>
      <c r="Y850" t="s">
        <v>459</v>
      </c>
      <c r="Z850">
        <v>43</v>
      </c>
      <c r="AA850" s="25" t="s">
        <v>166</v>
      </c>
      <c r="AB850">
        <v>9</v>
      </c>
      <c r="AC850">
        <v>10</v>
      </c>
      <c r="AD850">
        <v>10</v>
      </c>
      <c r="AE850">
        <v>7</v>
      </c>
    </row>
    <row r="851" spans="1:31" hidden="1" x14ac:dyDescent="0.25">
      <c r="A851" s="19" t="s">
        <v>169</v>
      </c>
      <c r="B851" s="17" t="s">
        <v>206</v>
      </c>
      <c r="C851" s="17" t="s">
        <v>2291</v>
      </c>
      <c r="D851">
        <v>10.49</v>
      </c>
      <c r="E851">
        <v>7</v>
      </c>
      <c r="F851" t="s">
        <v>49</v>
      </c>
      <c r="G851" s="28">
        <v>3</v>
      </c>
      <c r="H851" s="18" t="s">
        <v>116</v>
      </c>
      <c r="I851">
        <v>11</v>
      </c>
      <c r="J851" s="38" t="str">
        <f>VLOOKUP(AB851, method!$A$1:$B$15, 2, 0)</f>
        <v>留後</v>
      </c>
      <c r="K851">
        <v>100</v>
      </c>
      <c r="L851">
        <v>1200</v>
      </c>
      <c r="M851">
        <v>118</v>
      </c>
      <c r="N851">
        <v>1</v>
      </c>
      <c r="O851">
        <v>8</v>
      </c>
      <c r="P851">
        <v>9</v>
      </c>
      <c r="Q851">
        <v>24</v>
      </c>
      <c r="R851" t="s">
        <v>434</v>
      </c>
      <c r="S851">
        <v>1039</v>
      </c>
      <c r="T851">
        <v>4</v>
      </c>
      <c r="U851" s="33" t="s">
        <v>499</v>
      </c>
      <c r="V851">
        <v>5</v>
      </c>
      <c r="Y851" t="s">
        <v>629</v>
      </c>
      <c r="Z851">
        <v>43</v>
      </c>
      <c r="AA851" s="25" t="s">
        <v>166</v>
      </c>
      <c r="AB851">
        <v>11</v>
      </c>
      <c r="AC851">
        <v>11</v>
      </c>
      <c r="AD851">
        <v>3</v>
      </c>
    </row>
    <row r="852" spans="1:31" hidden="1" x14ac:dyDescent="0.25">
      <c r="A852" s="19" t="s">
        <v>169</v>
      </c>
      <c r="B852" s="17" t="s">
        <v>206</v>
      </c>
      <c r="C852" s="17" t="s">
        <v>2291</v>
      </c>
      <c r="D852">
        <v>10.86</v>
      </c>
      <c r="E852">
        <v>7</v>
      </c>
      <c r="F852" t="s">
        <v>49</v>
      </c>
      <c r="G852">
        <v>7</v>
      </c>
      <c r="H852" s="24" t="s">
        <v>34</v>
      </c>
      <c r="I852">
        <v>6</v>
      </c>
      <c r="J852" s="36" t="str">
        <f>VLOOKUP(AB852, method!$A$1:$B$15, 2, 0)</f>
        <v>中後</v>
      </c>
      <c r="K852">
        <v>89</v>
      </c>
      <c r="L852">
        <v>1200</v>
      </c>
      <c r="M852">
        <v>125</v>
      </c>
      <c r="N852">
        <v>1</v>
      </c>
      <c r="O852">
        <v>4</v>
      </c>
      <c r="P852">
        <v>7</v>
      </c>
      <c r="Q852">
        <v>24</v>
      </c>
      <c r="R852" s="31" t="s">
        <v>450</v>
      </c>
      <c r="S852">
        <v>1057</v>
      </c>
      <c r="T852">
        <v>4</v>
      </c>
      <c r="U852" s="32" t="s">
        <v>435</v>
      </c>
      <c r="V852">
        <v>799</v>
      </c>
      <c r="Y852">
        <v>4</v>
      </c>
      <c r="Z852">
        <v>47</v>
      </c>
      <c r="AA852" s="25" t="s">
        <v>166</v>
      </c>
      <c r="AB852">
        <v>9</v>
      </c>
      <c r="AC852">
        <v>8</v>
      </c>
      <c r="AD852">
        <v>7</v>
      </c>
    </row>
    <row r="853" spans="1:31" hidden="1" x14ac:dyDescent="0.25">
      <c r="A853" s="19" t="s">
        <v>169</v>
      </c>
      <c r="B853" s="17" t="s">
        <v>206</v>
      </c>
      <c r="C853" s="17" t="s">
        <v>2291</v>
      </c>
      <c r="D853">
        <v>12.04</v>
      </c>
      <c r="E853">
        <v>7</v>
      </c>
      <c r="F853" t="s">
        <v>49</v>
      </c>
      <c r="G853">
        <v>11</v>
      </c>
      <c r="H853" s="24" t="s">
        <v>34</v>
      </c>
      <c r="I853">
        <v>12</v>
      </c>
      <c r="J853" s="38" t="str">
        <f>VLOOKUP(AB853, method!$A$1:$B$15, 2, 0)</f>
        <v>留後</v>
      </c>
      <c r="K853">
        <v>69</v>
      </c>
      <c r="L853">
        <v>1200</v>
      </c>
      <c r="M853">
        <v>127</v>
      </c>
      <c r="N853">
        <v>1</v>
      </c>
      <c r="O853">
        <v>20</v>
      </c>
      <c r="P853">
        <v>12</v>
      </c>
      <c r="Q853">
        <v>23</v>
      </c>
      <c r="R853" s="31" t="s">
        <v>461</v>
      </c>
      <c r="S853">
        <v>1036</v>
      </c>
      <c r="T853">
        <v>4</v>
      </c>
      <c r="U853" s="32" t="s">
        <v>435</v>
      </c>
      <c r="V853">
        <v>263</v>
      </c>
      <c r="Y853" t="s">
        <v>837</v>
      </c>
      <c r="Z853">
        <v>50</v>
      </c>
      <c r="AA853" s="25" t="s">
        <v>166</v>
      </c>
      <c r="AB853">
        <v>11</v>
      </c>
      <c r="AC853">
        <v>12</v>
      </c>
      <c r="AD853">
        <v>11</v>
      </c>
    </row>
    <row r="854" spans="1:31" hidden="1" x14ac:dyDescent="0.25">
      <c r="A854" s="19" t="s">
        <v>169</v>
      </c>
      <c r="B854" s="17" t="s">
        <v>206</v>
      </c>
      <c r="C854" s="17" t="s">
        <v>2291</v>
      </c>
      <c r="D854">
        <v>23.91</v>
      </c>
      <c r="E854">
        <v>7</v>
      </c>
      <c r="F854" t="s">
        <v>49</v>
      </c>
      <c r="G854">
        <v>14</v>
      </c>
      <c r="H854" s="27" t="s">
        <v>93</v>
      </c>
      <c r="I854">
        <v>12</v>
      </c>
      <c r="J854" s="38" t="str">
        <f>VLOOKUP(AB854, method!$A$1:$B$15, 2, 0)</f>
        <v>留後</v>
      </c>
      <c r="K854">
        <v>69</v>
      </c>
      <c r="L854">
        <v>1400</v>
      </c>
      <c r="M854">
        <v>128</v>
      </c>
      <c r="N854">
        <v>1</v>
      </c>
      <c r="O854">
        <v>26</v>
      </c>
      <c r="P854">
        <v>11</v>
      </c>
      <c r="Q854">
        <v>23</v>
      </c>
      <c r="R854" t="s">
        <v>429</v>
      </c>
      <c r="S854">
        <v>1043</v>
      </c>
      <c r="T854">
        <v>4</v>
      </c>
      <c r="U854" s="32" t="s">
        <v>435</v>
      </c>
      <c r="V854">
        <v>200</v>
      </c>
      <c r="Y854" t="s">
        <v>511</v>
      </c>
      <c r="Z854">
        <v>52</v>
      </c>
      <c r="AA854" s="25" t="s">
        <v>166</v>
      </c>
      <c r="AB854">
        <v>11</v>
      </c>
      <c r="AC854">
        <v>13</v>
      </c>
      <c r="AD854">
        <v>14</v>
      </c>
      <c r="AE854">
        <v>14</v>
      </c>
    </row>
    <row r="855" spans="1:31" hidden="1" x14ac:dyDescent="0.25">
      <c r="A855" s="19" t="s">
        <v>169</v>
      </c>
      <c r="B855" s="17" t="s">
        <v>206</v>
      </c>
      <c r="C855" s="17" t="s">
        <v>2291</v>
      </c>
      <c r="D855">
        <v>57.54</v>
      </c>
      <c r="E855">
        <v>7</v>
      </c>
      <c r="F855" t="s">
        <v>49</v>
      </c>
      <c r="G855">
        <v>7</v>
      </c>
      <c r="H855" s="24" t="s">
        <v>34</v>
      </c>
      <c r="I855">
        <v>4</v>
      </c>
      <c r="J855" s="36" t="str">
        <f>VLOOKUP(AB855, method!$A$1:$B$15, 2, 0)</f>
        <v>中後</v>
      </c>
      <c r="K855">
        <v>9.1</v>
      </c>
      <c r="L855">
        <v>1000</v>
      </c>
      <c r="M855">
        <v>123</v>
      </c>
      <c r="N855">
        <v>0</v>
      </c>
      <c r="O855">
        <v>5</v>
      </c>
      <c r="P855">
        <v>11</v>
      </c>
      <c r="Q855">
        <v>23</v>
      </c>
      <c r="R855" t="s">
        <v>441</v>
      </c>
      <c r="S855">
        <v>1056</v>
      </c>
      <c r="T855">
        <v>4</v>
      </c>
      <c r="U855" s="32" t="s">
        <v>435</v>
      </c>
      <c r="V855">
        <v>140</v>
      </c>
      <c r="Y855" t="s">
        <v>572</v>
      </c>
      <c r="Z855">
        <v>52</v>
      </c>
      <c r="AA855" s="25" t="s">
        <v>166</v>
      </c>
      <c r="AB855">
        <v>9</v>
      </c>
      <c r="AC855">
        <v>11</v>
      </c>
      <c r="AD855">
        <v>7</v>
      </c>
    </row>
    <row r="856" spans="1:31" hidden="1" x14ac:dyDescent="0.25">
      <c r="A856" s="19" t="s">
        <v>169</v>
      </c>
      <c r="B856" s="18" t="s">
        <v>2292</v>
      </c>
      <c r="C856" s="18" t="s">
        <v>2293</v>
      </c>
      <c r="D856">
        <v>10.92</v>
      </c>
      <c r="G856">
        <v>9</v>
      </c>
      <c r="H856" s="21" t="s">
        <v>53</v>
      </c>
      <c r="I856">
        <v>6</v>
      </c>
      <c r="J856" s="38" t="str">
        <f>VLOOKUP(AB856, method!$A$1:$B$15, 2, 0)</f>
        <v>留後</v>
      </c>
      <c r="K856">
        <v>67</v>
      </c>
      <c r="L856">
        <v>1200</v>
      </c>
      <c r="M856">
        <v>120</v>
      </c>
      <c r="N856">
        <v>1</v>
      </c>
      <c r="O856">
        <v>10</v>
      </c>
      <c r="P856">
        <v>9</v>
      </c>
      <c r="Q856">
        <v>25</v>
      </c>
      <c r="R856" s="31" t="s">
        <v>450</v>
      </c>
      <c r="S856">
        <v>954</v>
      </c>
      <c r="T856">
        <v>4</v>
      </c>
      <c r="U856" s="32" t="s">
        <v>435</v>
      </c>
      <c r="V856">
        <v>17</v>
      </c>
      <c r="Y856" t="s">
        <v>436</v>
      </c>
      <c r="Z856">
        <v>45</v>
      </c>
      <c r="AA856" s="25" t="s">
        <v>50</v>
      </c>
      <c r="AB856">
        <v>11</v>
      </c>
      <c r="AC856">
        <v>10</v>
      </c>
      <c r="AD856">
        <v>9</v>
      </c>
    </row>
    <row r="857" spans="1:31" hidden="1" x14ac:dyDescent="0.25">
      <c r="A857" s="19" t="s">
        <v>169</v>
      </c>
      <c r="B857" s="18" t="s">
        <v>2292</v>
      </c>
      <c r="C857" s="18" t="s">
        <v>2293</v>
      </c>
      <c r="D857">
        <v>10.23</v>
      </c>
      <c r="G857">
        <v>7</v>
      </c>
      <c r="H857" s="21" t="s">
        <v>53</v>
      </c>
      <c r="I857">
        <v>11</v>
      </c>
      <c r="J857" s="38" t="str">
        <f>VLOOKUP(AB857, method!$A$1:$B$15, 2, 0)</f>
        <v>留後</v>
      </c>
      <c r="K857">
        <v>68</v>
      </c>
      <c r="L857">
        <v>1200</v>
      </c>
      <c r="M857">
        <v>122</v>
      </c>
      <c r="N857">
        <v>1</v>
      </c>
      <c r="O857">
        <v>9</v>
      </c>
      <c r="P857">
        <v>7</v>
      </c>
      <c r="Q857">
        <v>25</v>
      </c>
      <c r="R857" s="31" t="s">
        <v>450</v>
      </c>
      <c r="S857">
        <v>965</v>
      </c>
      <c r="T857">
        <v>4</v>
      </c>
      <c r="U857" s="32" t="s">
        <v>446</v>
      </c>
      <c r="V857">
        <v>825</v>
      </c>
      <c r="Y857" t="s">
        <v>699</v>
      </c>
      <c r="Z857">
        <v>47</v>
      </c>
      <c r="AA857" s="25" t="s">
        <v>50</v>
      </c>
      <c r="AB857">
        <v>12</v>
      </c>
      <c r="AC857">
        <v>12</v>
      </c>
      <c r="AD857">
        <v>7</v>
      </c>
    </row>
    <row r="858" spans="1:31" hidden="1" x14ac:dyDescent="0.25">
      <c r="A858" s="19" t="s">
        <v>169</v>
      </c>
      <c r="B858" s="18" t="s">
        <v>2292</v>
      </c>
      <c r="C858" s="18" t="s">
        <v>2293</v>
      </c>
      <c r="D858">
        <v>22.91</v>
      </c>
      <c r="G858">
        <v>11</v>
      </c>
      <c r="H858" s="21" t="s">
        <v>53</v>
      </c>
      <c r="I858">
        <v>4</v>
      </c>
      <c r="J858" s="38" t="str">
        <f>VLOOKUP(AB858, method!$A$1:$B$15, 2, 0)</f>
        <v>留後</v>
      </c>
      <c r="K858">
        <v>60</v>
      </c>
      <c r="L858">
        <v>1400</v>
      </c>
      <c r="M858">
        <v>124</v>
      </c>
      <c r="N858">
        <v>1</v>
      </c>
      <c r="O858">
        <v>14</v>
      </c>
      <c r="P858">
        <v>6</v>
      </c>
      <c r="Q858">
        <v>25</v>
      </c>
      <c r="R858" t="s">
        <v>441</v>
      </c>
      <c r="S858">
        <v>975</v>
      </c>
      <c r="T858">
        <v>4</v>
      </c>
      <c r="U858" s="32" t="s">
        <v>435</v>
      </c>
      <c r="V858">
        <v>762</v>
      </c>
      <c r="Y858" t="s">
        <v>674</v>
      </c>
      <c r="Z858">
        <v>49</v>
      </c>
      <c r="AA858" s="25" t="s">
        <v>50</v>
      </c>
      <c r="AB858">
        <v>12</v>
      </c>
      <c r="AC858">
        <v>13</v>
      </c>
      <c r="AD858">
        <v>12</v>
      </c>
      <c r="AE858">
        <v>11</v>
      </c>
    </row>
    <row r="859" spans="1:31" hidden="1" x14ac:dyDescent="0.25">
      <c r="A859" s="19" t="s">
        <v>169</v>
      </c>
      <c r="B859" s="18" t="s">
        <v>2292</v>
      </c>
      <c r="C859" s="18" t="s">
        <v>2293</v>
      </c>
      <c r="D859">
        <v>10.16</v>
      </c>
      <c r="G859">
        <v>11</v>
      </c>
      <c r="H859" s="22" t="s">
        <v>471</v>
      </c>
      <c r="I859">
        <v>2</v>
      </c>
      <c r="J859" s="36" t="str">
        <f>VLOOKUP(AB859, method!$A$1:$B$15, 2, 0)</f>
        <v>中後</v>
      </c>
      <c r="K859">
        <v>15</v>
      </c>
      <c r="L859">
        <v>1200</v>
      </c>
      <c r="M859">
        <v>125</v>
      </c>
      <c r="N859">
        <v>1</v>
      </c>
      <c r="O859">
        <v>21</v>
      </c>
      <c r="P859">
        <v>5</v>
      </c>
      <c r="Q859">
        <v>25</v>
      </c>
      <c r="R859" s="31" t="s">
        <v>461</v>
      </c>
      <c r="S859">
        <v>970</v>
      </c>
      <c r="T859">
        <v>4</v>
      </c>
      <c r="U859" s="32" t="s">
        <v>446</v>
      </c>
      <c r="V859">
        <v>688</v>
      </c>
      <c r="Y859">
        <v>6</v>
      </c>
      <c r="Z859">
        <v>51</v>
      </c>
      <c r="AA859" s="25" t="s">
        <v>50</v>
      </c>
      <c r="AB859">
        <v>8</v>
      </c>
      <c r="AC859">
        <v>7</v>
      </c>
      <c r="AD859">
        <v>11</v>
      </c>
    </row>
    <row r="860" spans="1:31" hidden="1" x14ac:dyDescent="0.25">
      <c r="A860" s="19" t="s">
        <v>169</v>
      </c>
      <c r="B860" s="18" t="s">
        <v>2292</v>
      </c>
      <c r="C860" s="18" t="s">
        <v>2293</v>
      </c>
      <c r="D860">
        <v>9.9700000000000006</v>
      </c>
      <c r="G860" s="34">
        <v>4</v>
      </c>
      <c r="H860" s="21" t="s">
        <v>53</v>
      </c>
      <c r="I860">
        <v>3</v>
      </c>
      <c r="J860" s="37" t="str">
        <f>VLOOKUP(AB860, method!$A$1:$B$15, 2, 0)</f>
        <v>中前</v>
      </c>
      <c r="K860">
        <v>32</v>
      </c>
      <c r="L860">
        <v>1200</v>
      </c>
      <c r="M860">
        <v>127</v>
      </c>
      <c r="N860">
        <v>1</v>
      </c>
      <c r="O860">
        <v>30</v>
      </c>
      <c r="P860">
        <v>4</v>
      </c>
      <c r="Q860">
        <v>25</v>
      </c>
      <c r="R860" s="42" t="s">
        <v>445</v>
      </c>
      <c r="S860">
        <v>965</v>
      </c>
      <c r="T860">
        <v>4</v>
      </c>
      <c r="U860" s="32" t="s">
        <v>446</v>
      </c>
      <c r="V860">
        <v>633</v>
      </c>
      <c r="Y860" t="s">
        <v>600</v>
      </c>
      <c r="Z860">
        <v>52</v>
      </c>
      <c r="AA860" s="25" t="s">
        <v>50</v>
      </c>
      <c r="AB860">
        <v>7</v>
      </c>
      <c r="AC860">
        <v>6</v>
      </c>
      <c r="AD860">
        <v>4</v>
      </c>
    </row>
    <row r="861" spans="1:31" hidden="1" x14ac:dyDescent="0.25">
      <c r="A861" s="19" t="s">
        <v>169</v>
      </c>
      <c r="B861" s="18" t="s">
        <v>2292</v>
      </c>
      <c r="C861" s="18" t="s">
        <v>2293</v>
      </c>
      <c r="D861">
        <v>10.25</v>
      </c>
      <c r="G861">
        <v>9</v>
      </c>
      <c r="H861" s="27" t="s">
        <v>93</v>
      </c>
      <c r="I861">
        <v>8</v>
      </c>
      <c r="J861" s="36" t="str">
        <f>VLOOKUP(AB861, method!$A$1:$B$15, 2, 0)</f>
        <v>中後</v>
      </c>
      <c r="K861">
        <v>74</v>
      </c>
      <c r="L861">
        <v>1200</v>
      </c>
      <c r="M861">
        <v>129</v>
      </c>
      <c r="N861">
        <v>1</v>
      </c>
      <c r="O861">
        <v>2</v>
      </c>
      <c r="P861">
        <v>4</v>
      </c>
      <c r="Q861">
        <v>25</v>
      </c>
      <c r="R861" s="42" t="s">
        <v>445</v>
      </c>
      <c r="S861">
        <v>971</v>
      </c>
      <c r="T861">
        <v>4</v>
      </c>
      <c r="U861" s="32" t="s">
        <v>446</v>
      </c>
      <c r="V861">
        <v>556</v>
      </c>
      <c r="Y861" t="s">
        <v>541</v>
      </c>
      <c r="Z861">
        <v>52</v>
      </c>
      <c r="AA861" s="25" t="s">
        <v>50</v>
      </c>
      <c r="AB861">
        <v>8</v>
      </c>
      <c r="AC861">
        <v>9</v>
      </c>
      <c r="AD861">
        <v>9</v>
      </c>
    </row>
    <row r="862" spans="1:31" hidden="1" x14ac:dyDescent="0.25">
      <c r="A862" s="19" t="s">
        <v>169</v>
      </c>
      <c r="B862" s="19" t="s">
        <v>2294</v>
      </c>
      <c r="C862" s="19" t="s">
        <v>2295</v>
      </c>
      <c r="D862">
        <v>21.57</v>
      </c>
      <c r="G862">
        <v>6</v>
      </c>
      <c r="H862" s="16" t="s">
        <v>13</v>
      </c>
      <c r="I862">
        <v>3</v>
      </c>
      <c r="J862" s="37" t="str">
        <f>VLOOKUP(AB862, method!$A$1:$B$15, 2, 0)</f>
        <v>中前</v>
      </c>
      <c r="K862">
        <v>7.1</v>
      </c>
      <c r="L862">
        <v>1400</v>
      </c>
      <c r="M862">
        <v>129</v>
      </c>
      <c r="N862">
        <v>1</v>
      </c>
      <c r="O862">
        <v>14</v>
      </c>
      <c r="P862">
        <v>9</v>
      </c>
      <c r="Q862">
        <v>25</v>
      </c>
      <c r="R862" t="s">
        <v>518</v>
      </c>
      <c r="S862">
        <v>1181</v>
      </c>
      <c r="T862">
        <v>4</v>
      </c>
      <c r="U862" s="32" t="s">
        <v>446</v>
      </c>
      <c r="V862">
        <v>23</v>
      </c>
      <c r="Y862">
        <v>3</v>
      </c>
      <c r="Z862">
        <v>53</v>
      </c>
      <c r="AA862" s="16" t="s">
        <v>14</v>
      </c>
      <c r="AB862">
        <v>4</v>
      </c>
      <c r="AC862">
        <v>6</v>
      </c>
      <c r="AD862">
        <v>6</v>
      </c>
      <c r="AE862">
        <v>6</v>
      </c>
    </row>
    <row r="863" spans="1:31" hidden="1" x14ac:dyDescent="0.25">
      <c r="A863" s="19" t="s">
        <v>169</v>
      </c>
      <c r="B863" s="19" t="s">
        <v>2294</v>
      </c>
      <c r="C863" s="19" t="s">
        <v>2295</v>
      </c>
      <c r="D863">
        <v>10</v>
      </c>
      <c r="G863">
        <v>8</v>
      </c>
      <c r="H863" s="16" t="s">
        <v>13</v>
      </c>
      <c r="I863">
        <v>5</v>
      </c>
      <c r="J863" s="38" t="str">
        <f>VLOOKUP(AB863, method!$A$1:$B$15, 2, 0)</f>
        <v>留後</v>
      </c>
      <c r="K863">
        <v>12</v>
      </c>
      <c r="L863">
        <v>1200</v>
      </c>
      <c r="M863">
        <v>132</v>
      </c>
      <c r="N863">
        <v>1</v>
      </c>
      <c r="O863">
        <v>7</v>
      </c>
      <c r="P863">
        <v>9</v>
      </c>
      <c r="Q863">
        <v>25</v>
      </c>
      <c r="R863" t="s">
        <v>434</v>
      </c>
      <c r="S863">
        <v>1173</v>
      </c>
      <c r="T863">
        <v>4</v>
      </c>
      <c r="U863" s="33" t="s">
        <v>499</v>
      </c>
      <c r="V863">
        <v>7</v>
      </c>
      <c r="Y863">
        <v>3</v>
      </c>
      <c r="Z863">
        <v>54</v>
      </c>
      <c r="AA863" s="16" t="s">
        <v>14</v>
      </c>
      <c r="AB863">
        <v>12</v>
      </c>
      <c r="AC863">
        <v>12</v>
      </c>
      <c r="AD863">
        <v>8</v>
      </c>
    </row>
    <row r="864" spans="1:31" hidden="1" x14ac:dyDescent="0.25">
      <c r="A864" s="19" t="s">
        <v>169</v>
      </c>
      <c r="B864" s="19" t="s">
        <v>2294</v>
      </c>
      <c r="C864" s="19" t="s">
        <v>2295</v>
      </c>
      <c r="D864">
        <v>22.47</v>
      </c>
      <c r="G864">
        <v>9</v>
      </c>
      <c r="H864" s="22" t="s">
        <v>399</v>
      </c>
      <c r="I864">
        <v>4</v>
      </c>
      <c r="J864" s="35" t="str">
        <f>VLOOKUP(AB864, method!$A$1:$B$15, 2, 0)</f>
        <v>放頭</v>
      </c>
      <c r="K864">
        <v>16</v>
      </c>
      <c r="L864">
        <v>1400</v>
      </c>
      <c r="M864">
        <v>133</v>
      </c>
      <c r="N864">
        <v>1</v>
      </c>
      <c r="O864">
        <v>19</v>
      </c>
      <c r="P864">
        <v>1</v>
      </c>
      <c r="Q864">
        <v>25</v>
      </c>
      <c r="R864" t="s">
        <v>434</v>
      </c>
      <c r="S864">
        <v>1202</v>
      </c>
      <c r="T864">
        <v>4</v>
      </c>
      <c r="U864" s="32" t="s">
        <v>435</v>
      </c>
      <c r="V864">
        <v>359</v>
      </c>
      <c r="Y864">
        <v>5</v>
      </c>
      <c r="Z864">
        <v>58</v>
      </c>
      <c r="AA864" s="21" t="s">
        <v>106</v>
      </c>
      <c r="AB864">
        <v>3</v>
      </c>
      <c r="AC864">
        <v>6</v>
      </c>
      <c r="AD864">
        <v>7</v>
      </c>
      <c r="AE864">
        <v>9</v>
      </c>
    </row>
    <row r="865" spans="1:32" hidden="1" x14ac:dyDescent="0.25">
      <c r="A865" s="19" t="s">
        <v>169</v>
      </c>
      <c r="B865" s="19" t="s">
        <v>2294</v>
      </c>
      <c r="C865" s="19" t="s">
        <v>2295</v>
      </c>
      <c r="D865">
        <v>49.78</v>
      </c>
      <c r="G865">
        <v>11</v>
      </c>
      <c r="H865" s="17" t="s">
        <v>121</v>
      </c>
      <c r="I865">
        <v>1</v>
      </c>
      <c r="J865" s="37" t="str">
        <f>VLOOKUP(AB865, method!$A$1:$B$15, 2, 0)</f>
        <v>中前</v>
      </c>
      <c r="K865">
        <v>6.5</v>
      </c>
      <c r="L865">
        <v>1800</v>
      </c>
      <c r="M865">
        <v>135</v>
      </c>
      <c r="N865">
        <v>1</v>
      </c>
      <c r="O865">
        <v>5</v>
      </c>
      <c r="P865">
        <v>1</v>
      </c>
      <c r="Q865">
        <v>25</v>
      </c>
      <c r="R865" t="s">
        <v>467</v>
      </c>
      <c r="S865">
        <v>1199</v>
      </c>
      <c r="T865">
        <v>4</v>
      </c>
      <c r="U865" s="32" t="s">
        <v>435</v>
      </c>
      <c r="V865">
        <v>322</v>
      </c>
      <c r="Y865" t="s">
        <v>650</v>
      </c>
      <c r="Z865">
        <v>60</v>
      </c>
      <c r="AA865" s="21" t="s">
        <v>106</v>
      </c>
      <c r="AB865">
        <v>4</v>
      </c>
      <c r="AC865">
        <v>5</v>
      </c>
      <c r="AD865">
        <v>5</v>
      </c>
      <c r="AE865">
        <v>5</v>
      </c>
      <c r="AF865">
        <v>11</v>
      </c>
    </row>
    <row r="866" spans="1:32" hidden="1" x14ac:dyDescent="0.25">
      <c r="A866" s="19" t="s">
        <v>169</v>
      </c>
      <c r="B866" s="19" t="s">
        <v>2294</v>
      </c>
      <c r="C866" s="19" t="s">
        <v>2295</v>
      </c>
      <c r="D866">
        <v>21.9</v>
      </c>
      <c r="G866">
        <v>7</v>
      </c>
      <c r="H866" s="18" t="s">
        <v>116</v>
      </c>
      <c r="I866">
        <v>6</v>
      </c>
      <c r="J866" s="36" t="str">
        <f>VLOOKUP(AB866, method!$A$1:$B$15, 2, 0)</f>
        <v>中後</v>
      </c>
      <c r="K866">
        <v>77</v>
      </c>
      <c r="L866">
        <v>1400</v>
      </c>
      <c r="M866">
        <v>116</v>
      </c>
      <c r="N866">
        <v>1</v>
      </c>
      <c r="O866">
        <v>22</v>
      </c>
      <c r="P866">
        <v>12</v>
      </c>
      <c r="Q866">
        <v>24</v>
      </c>
      <c r="R866" t="s">
        <v>539</v>
      </c>
      <c r="S866">
        <v>1200</v>
      </c>
      <c r="T866">
        <v>3</v>
      </c>
      <c r="U866" s="32" t="s">
        <v>435</v>
      </c>
      <c r="V866">
        <v>285</v>
      </c>
      <c r="Y866" t="s">
        <v>519</v>
      </c>
      <c r="Z866">
        <v>61</v>
      </c>
      <c r="AA866" s="21" t="s">
        <v>106</v>
      </c>
      <c r="AB866">
        <v>8</v>
      </c>
      <c r="AC866">
        <v>9</v>
      </c>
      <c r="AD866">
        <v>10</v>
      </c>
      <c r="AE866">
        <v>7</v>
      </c>
    </row>
    <row r="867" spans="1:32" hidden="1" x14ac:dyDescent="0.25">
      <c r="A867" s="19" t="s">
        <v>169</v>
      </c>
      <c r="B867" s="19" t="s">
        <v>2294</v>
      </c>
      <c r="C867" s="19" t="s">
        <v>2295</v>
      </c>
      <c r="D867">
        <v>22.39</v>
      </c>
      <c r="G867">
        <v>10</v>
      </c>
      <c r="H867" s="25" t="s">
        <v>49</v>
      </c>
      <c r="I867">
        <v>5</v>
      </c>
      <c r="J867" s="36" t="str">
        <f>VLOOKUP(AB867, method!$A$1:$B$15, 2, 0)</f>
        <v>中後</v>
      </c>
      <c r="K867">
        <v>17</v>
      </c>
      <c r="L867">
        <v>1400</v>
      </c>
      <c r="M867">
        <v>121</v>
      </c>
      <c r="N867">
        <v>1</v>
      </c>
      <c r="O867">
        <v>17</v>
      </c>
      <c r="P867">
        <v>11</v>
      </c>
      <c r="Q867">
        <v>24</v>
      </c>
      <c r="R867" t="s">
        <v>506</v>
      </c>
      <c r="S867">
        <v>1196</v>
      </c>
      <c r="T867">
        <v>3</v>
      </c>
      <c r="U867" s="32" t="s">
        <v>435</v>
      </c>
      <c r="V867">
        <v>191</v>
      </c>
      <c r="Y867" t="s">
        <v>629</v>
      </c>
      <c r="Z867">
        <v>63</v>
      </c>
      <c r="AA867" s="21" t="s">
        <v>106</v>
      </c>
      <c r="AB867">
        <v>8</v>
      </c>
      <c r="AC867">
        <v>9</v>
      </c>
      <c r="AD867">
        <v>10</v>
      </c>
      <c r="AE867">
        <v>10</v>
      </c>
    </row>
    <row r="868" spans="1:32" hidden="1" x14ac:dyDescent="0.25">
      <c r="A868" s="19" t="s">
        <v>169</v>
      </c>
      <c r="B868" s="19" t="s">
        <v>2294</v>
      </c>
      <c r="C868" s="19" t="s">
        <v>2295</v>
      </c>
      <c r="D868">
        <v>22.35</v>
      </c>
      <c r="G868">
        <v>9</v>
      </c>
      <c r="H868" s="24" t="s">
        <v>38</v>
      </c>
      <c r="I868">
        <v>2</v>
      </c>
      <c r="J868" s="36" t="str">
        <f>VLOOKUP(AB868, method!$A$1:$B$15, 2, 0)</f>
        <v>中後</v>
      </c>
      <c r="K868">
        <v>8.1</v>
      </c>
      <c r="L868">
        <v>1400</v>
      </c>
      <c r="M868">
        <v>123</v>
      </c>
      <c r="N868">
        <v>1</v>
      </c>
      <c r="O868">
        <v>6</v>
      </c>
      <c r="P868">
        <v>7</v>
      </c>
      <c r="Q868">
        <v>24</v>
      </c>
      <c r="R868" t="s">
        <v>429</v>
      </c>
      <c r="S868">
        <v>1163</v>
      </c>
      <c r="T868">
        <v>3</v>
      </c>
      <c r="U868" s="32" t="s">
        <v>446</v>
      </c>
      <c r="V868">
        <v>808</v>
      </c>
      <c r="Y868">
        <v>6</v>
      </c>
      <c r="Z868">
        <v>66</v>
      </c>
      <c r="AA868" s="21" t="s">
        <v>106</v>
      </c>
      <c r="AB868">
        <v>8</v>
      </c>
      <c r="AC868">
        <v>9</v>
      </c>
      <c r="AD868">
        <v>7</v>
      </c>
      <c r="AE868">
        <v>9</v>
      </c>
    </row>
    <row r="869" spans="1:32" hidden="1" x14ac:dyDescent="0.25">
      <c r="A869" s="19" t="s">
        <v>169</v>
      </c>
      <c r="B869" s="19" t="s">
        <v>2294</v>
      </c>
      <c r="C869" s="19" t="s">
        <v>2295</v>
      </c>
      <c r="D869">
        <v>23.97</v>
      </c>
      <c r="G869" s="34">
        <v>4</v>
      </c>
      <c r="H869" s="25" t="s">
        <v>49</v>
      </c>
      <c r="I869">
        <v>2</v>
      </c>
      <c r="J869" s="37" t="str">
        <f>VLOOKUP(AB869, method!$A$1:$B$15, 2, 0)</f>
        <v>中前</v>
      </c>
      <c r="K869">
        <v>9.4</v>
      </c>
      <c r="L869">
        <v>1400</v>
      </c>
      <c r="M869">
        <v>125</v>
      </c>
      <c r="N869">
        <v>1</v>
      </c>
      <c r="O869">
        <v>15</v>
      </c>
      <c r="P869">
        <v>6</v>
      </c>
      <c r="Q869">
        <v>24</v>
      </c>
      <c r="R869" t="s">
        <v>441</v>
      </c>
      <c r="S869">
        <v>1179</v>
      </c>
      <c r="T869">
        <v>3</v>
      </c>
      <c r="U869" s="33" t="s">
        <v>577</v>
      </c>
      <c r="V869">
        <v>759</v>
      </c>
      <c r="Y869" t="s">
        <v>541</v>
      </c>
      <c r="Z869">
        <v>66</v>
      </c>
      <c r="AA869" s="21" t="s">
        <v>106</v>
      </c>
      <c r="AB869">
        <v>4</v>
      </c>
      <c r="AC869">
        <v>3</v>
      </c>
      <c r="AD869">
        <v>3</v>
      </c>
      <c r="AE869">
        <v>4</v>
      </c>
    </row>
    <row r="870" spans="1:32" hidden="1" x14ac:dyDescent="0.25">
      <c r="A870" s="20" t="s">
        <v>210</v>
      </c>
      <c r="B870" s="20" t="s">
        <v>211</v>
      </c>
      <c r="C870" s="20" t="s">
        <v>2296</v>
      </c>
      <c r="D870">
        <v>56.42</v>
      </c>
      <c r="E870">
        <v>2</v>
      </c>
      <c r="F870" t="s">
        <v>487</v>
      </c>
      <c r="G870" s="28">
        <v>3</v>
      </c>
      <c r="H870" s="23" t="s">
        <v>487</v>
      </c>
      <c r="I870">
        <v>12</v>
      </c>
      <c r="J870" s="35" t="str">
        <f>VLOOKUP(AB870, method!$A$1:$B$15, 2, 0)</f>
        <v>放頭</v>
      </c>
      <c r="K870">
        <v>8.4</v>
      </c>
      <c r="L870" s="43">
        <v>1000</v>
      </c>
      <c r="M870">
        <v>133</v>
      </c>
      <c r="N870">
        <v>0</v>
      </c>
      <c r="O870">
        <v>7</v>
      </c>
      <c r="P870">
        <v>9</v>
      </c>
      <c r="Q870">
        <v>25</v>
      </c>
      <c r="R870" t="s">
        <v>434</v>
      </c>
      <c r="S870">
        <v>1061</v>
      </c>
      <c r="T870">
        <v>4</v>
      </c>
      <c r="U870" s="32" t="s">
        <v>435</v>
      </c>
      <c r="V870">
        <v>4</v>
      </c>
      <c r="Y870" s="12">
        <v>2</v>
      </c>
      <c r="Z870">
        <v>60</v>
      </c>
      <c r="AA870" s="19" t="s">
        <v>24</v>
      </c>
      <c r="AB870">
        <v>1</v>
      </c>
      <c r="AC870">
        <v>1</v>
      </c>
      <c r="AD870">
        <v>3</v>
      </c>
    </row>
    <row r="871" spans="1:32" x14ac:dyDescent="0.25">
      <c r="A871" s="20" t="s">
        <v>210</v>
      </c>
      <c r="B871" s="20" t="s">
        <v>211</v>
      </c>
      <c r="C871" s="20" t="s">
        <v>2296</v>
      </c>
      <c r="D871">
        <v>57.49</v>
      </c>
      <c r="E871">
        <v>2</v>
      </c>
      <c r="F871" t="s">
        <v>487</v>
      </c>
      <c r="G871">
        <v>11</v>
      </c>
      <c r="H871" s="23" t="s">
        <v>487</v>
      </c>
      <c r="I871">
        <v>5</v>
      </c>
      <c r="J871" s="35" t="str">
        <f>VLOOKUP(AB871, method!$A$1:$B$15, 2, 0)</f>
        <v>放頭</v>
      </c>
      <c r="K871">
        <v>8.6</v>
      </c>
      <c r="L871" s="43">
        <v>1000</v>
      </c>
      <c r="M871">
        <v>114</v>
      </c>
      <c r="N871">
        <v>0</v>
      </c>
      <c r="O871">
        <v>9</v>
      </c>
      <c r="P871">
        <v>7</v>
      </c>
      <c r="Q871">
        <v>25</v>
      </c>
      <c r="R871" s="31" t="s">
        <v>450</v>
      </c>
      <c r="S871">
        <v>1046</v>
      </c>
      <c r="T871">
        <v>3</v>
      </c>
      <c r="U871" s="32" t="s">
        <v>446</v>
      </c>
      <c r="V871">
        <v>824</v>
      </c>
      <c r="Y871">
        <v>5</v>
      </c>
      <c r="Z871">
        <v>61</v>
      </c>
      <c r="AA871" s="19" t="s">
        <v>24</v>
      </c>
      <c r="AB871">
        <v>1</v>
      </c>
      <c r="AC871">
        <v>1</v>
      </c>
      <c r="AD871">
        <v>11</v>
      </c>
    </row>
    <row r="872" spans="1:32" x14ac:dyDescent="0.25">
      <c r="A872" s="20" t="s">
        <v>210</v>
      </c>
      <c r="B872" s="20" t="s">
        <v>211</v>
      </c>
      <c r="C872" s="20" t="s">
        <v>2296</v>
      </c>
      <c r="D872">
        <v>56.89</v>
      </c>
      <c r="E872">
        <v>2</v>
      </c>
      <c r="F872" t="s">
        <v>487</v>
      </c>
      <c r="G872" s="34">
        <v>5</v>
      </c>
      <c r="H872" s="23" t="s">
        <v>487</v>
      </c>
      <c r="I872">
        <v>5</v>
      </c>
      <c r="J872" s="35" t="str">
        <f>VLOOKUP(AB872, method!$A$1:$B$15, 2, 0)</f>
        <v>放頭</v>
      </c>
      <c r="K872">
        <v>7.9</v>
      </c>
      <c r="L872" s="43">
        <v>1000</v>
      </c>
      <c r="M872">
        <v>116</v>
      </c>
      <c r="N872">
        <v>0</v>
      </c>
      <c r="O872">
        <v>25</v>
      </c>
      <c r="P872">
        <v>6</v>
      </c>
      <c r="Q872">
        <v>25</v>
      </c>
      <c r="R872" s="31" t="s">
        <v>461</v>
      </c>
      <c r="S872">
        <v>1048</v>
      </c>
      <c r="T872">
        <v>3</v>
      </c>
      <c r="U872" s="32" t="s">
        <v>446</v>
      </c>
      <c r="V872">
        <v>782</v>
      </c>
      <c r="Y872" t="s">
        <v>519</v>
      </c>
      <c r="Z872">
        <v>62</v>
      </c>
      <c r="AA872" s="19" t="s">
        <v>24</v>
      </c>
      <c r="AB872">
        <v>1</v>
      </c>
      <c r="AC872">
        <v>1</v>
      </c>
      <c r="AD872">
        <v>5</v>
      </c>
    </row>
    <row r="873" spans="1:32" hidden="1" x14ac:dyDescent="0.25">
      <c r="A873" s="20" t="s">
        <v>210</v>
      </c>
      <c r="B873" s="20" t="s">
        <v>211</v>
      </c>
      <c r="C873" s="20" t="s">
        <v>2296</v>
      </c>
      <c r="D873">
        <v>55.97</v>
      </c>
      <c r="E873">
        <v>2</v>
      </c>
      <c r="F873" t="s">
        <v>487</v>
      </c>
      <c r="G873" s="34">
        <v>4</v>
      </c>
      <c r="H873" s="19" t="s">
        <v>101</v>
      </c>
      <c r="I873">
        <v>8</v>
      </c>
      <c r="J873" s="35" t="str">
        <f>VLOOKUP(AB873, method!$A$1:$B$15, 2, 0)</f>
        <v>放頭</v>
      </c>
      <c r="K873">
        <v>12</v>
      </c>
      <c r="L873" s="43">
        <v>1000</v>
      </c>
      <c r="M873">
        <v>118</v>
      </c>
      <c r="N873">
        <v>0</v>
      </c>
      <c r="O873">
        <v>8</v>
      </c>
      <c r="P873">
        <v>6</v>
      </c>
      <c r="Q873">
        <v>25</v>
      </c>
      <c r="R873" t="s">
        <v>429</v>
      </c>
      <c r="S873">
        <v>1056</v>
      </c>
      <c r="T873">
        <v>3</v>
      </c>
      <c r="U873" s="32" t="s">
        <v>446</v>
      </c>
      <c r="V873">
        <v>745</v>
      </c>
      <c r="Y873" s="12" t="s">
        <v>480</v>
      </c>
      <c r="Z873">
        <v>62</v>
      </c>
      <c r="AA873" s="19" t="s">
        <v>24</v>
      </c>
      <c r="AB873">
        <v>3</v>
      </c>
      <c r="AC873">
        <v>1</v>
      </c>
      <c r="AD873">
        <v>4</v>
      </c>
    </row>
    <row r="874" spans="1:32" x14ac:dyDescent="0.25">
      <c r="A874" s="20" t="s">
        <v>210</v>
      </c>
      <c r="B874" s="20" t="s">
        <v>211</v>
      </c>
      <c r="C874" s="20" t="s">
        <v>2296</v>
      </c>
      <c r="D874">
        <v>56.64</v>
      </c>
      <c r="E874">
        <v>2</v>
      </c>
      <c r="F874" t="s">
        <v>487</v>
      </c>
      <c r="G874" s="34">
        <v>4</v>
      </c>
      <c r="H874" s="23" t="s">
        <v>487</v>
      </c>
      <c r="I874">
        <v>6</v>
      </c>
      <c r="J874" s="35" t="str">
        <f>VLOOKUP(AB874, method!$A$1:$B$15, 2, 0)</f>
        <v>放頭</v>
      </c>
      <c r="K874">
        <v>4.5999999999999996</v>
      </c>
      <c r="L874" s="43">
        <v>1000</v>
      </c>
      <c r="M874">
        <v>116</v>
      </c>
      <c r="N874">
        <v>0</v>
      </c>
      <c r="O874">
        <v>14</v>
      </c>
      <c r="P874">
        <v>5</v>
      </c>
      <c r="Q874">
        <v>25</v>
      </c>
      <c r="R874" s="31" t="s">
        <v>455</v>
      </c>
      <c r="S874">
        <v>1051</v>
      </c>
      <c r="T874">
        <v>3</v>
      </c>
      <c r="U874" s="32" t="s">
        <v>446</v>
      </c>
      <c r="V874">
        <v>670</v>
      </c>
      <c r="Y874" s="12">
        <v>2</v>
      </c>
      <c r="Z874">
        <v>62</v>
      </c>
      <c r="AA874" s="19" t="s">
        <v>24</v>
      </c>
      <c r="AB874">
        <v>1</v>
      </c>
      <c r="AC874">
        <v>1</v>
      </c>
      <c r="AD874">
        <v>4</v>
      </c>
    </row>
    <row r="875" spans="1:32" x14ac:dyDescent="0.25">
      <c r="A875" s="20" t="s">
        <v>210</v>
      </c>
      <c r="B875" s="20" t="s">
        <v>211</v>
      </c>
      <c r="C875" s="20" t="s">
        <v>2296</v>
      </c>
      <c r="D875">
        <v>56.71</v>
      </c>
      <c r="E875">
        <v>2</v>
      </c>
      <c r="F875" t="s">
        <v>487</v>
      </c>
      <c r="G875" s="28">
        <v>3</v>
      </c>
      <c r="H875" s="23" t="s">
        <v>487</v>
      </c>
      <c r="I875">
        <v>9</v>
      </c>
      <c r="J875" s="35" t="str">
        <f>VLOOKUP(AB875, method!$A$1:$B$15, 2, 0)</f>
        <v>放頭</v>
      </c>
      <c r="K875">
        <v>9.8000000000000007</v>
      </c>
      <c r="L875" s="43">
        <v>1000</v>
      </c>
      <c r="M875">
        <v>115</v>
      </c>
      <c r="N875">
        <v>0</v>
      </c>
      <c r="O875">
        <v>23</v>
      </c>
      <c r="P875">
        <v>4</v>
      </c>
      <c r="Q875">
        <v>25</v>
      </c>
      <c r="R875" s="31" t="s">
        <v>461</v>
      </c>
      <c r="S875">
        <v>1050</v>
      </c>
      <c r="T875">
        <v>3</v>
      </c>
      <c r="U875" s="32" t="s">
        <v>435</v>
      </c>
      <c r="V875">
        <v>618</v>
      </c>
      <c r="Y875" s="12" t="s">
        <v>456</v>
      </c>
      <c r="Z875">
        <v>62</v>
      </c>
      <c r="AA875" s="19" t="s">
        <v>24</v>
      </c>
      <c r="AB875">
        <v>1</v>
      </c>
      <c r="AC875">
        <v>1</v>
      </c>
      <c r="AD875">
        <v>3</v>
      </c>
    </row>
    <row r="876" spans="1:32" hidden="1" x14ac:dyDescent="0.25">
      <c r="A876" s="20" t="s">
        <v>210</v>
      </c>
      <c r="B876" s="20" t="s">
        <v>211</v>
      </c>
      <c r="C876" s="20" t="s">
        <v>2296</v>
      </c>
      <c r="D876">
        <v>56.83</v>
      </c>
      <c r="E876">
        <v>2</v>
      </c>
      <c r="F876" t="s">
        <v>487</v>
      </c>
      <c r="G876" s="28">
        <v>1</v>
      </c>
      <c r="H876" s="23" t="s">
        <v>487</v>
      </c>
      <c r="I876">
        <v>1</v>
      </c>
      <c r="J876" s="35" t="str">
        <f>VLOOKUP(AB876, method!$A$1:$B$15, 2, 0)</f>
        <v>放頭</v>
      </c>
      <c r="K876">
        <v>10</v>
      </c>
      <c r="L876" s="43">
        <v>1000</v>
      </c>
      <c r="M876">
        <v>129</v>
      </c>
      <c r="N876">
        <v>0</v>
      </c>
      <c r="O876">
        <v>13</v>
      </c>
      <c r="P876">
        <v>4</v>
      </c>
      <c r="Q876">
        <v>25</v>
      </c>
      <c r="R876" t="s">
        <v>429</v>
      </c>
      <c r="S876">
        <v>1055</v>
      </c>
      <c r="T876">
        <v>4</v>
      </c>
      <c r="U876" s="32" t="s">
        <v>435</v>
      </c>
      <c r="V876">
        <v>582</v>
      </c>
      <c r="Y876" s="12" t="s">
        <v>591</v>
      </c>
      <c r="Z876">
        <v>57</v>
      </c>
      <c r="AA876" s="19" t="s">
        <v>24</v>
      </c>
      <c r="AB876">
        <v>1</v>
      </c>
      <c r="AC876">
        <v>1</v>
      </c>
      <c r="AD876">
        <v>1</v>
      </c>
    </row>
    <row r="877" spans="1:32" x14ac:dyDescent="0.25">
      <c r="A877" s="20" t="s">
        <v>210</v>
      </c>
      <c r="B877" s="20" t="s">
        <v>211</v>
      </c>
      <c r="C877" s="20" t="s">
        <v>2296</v>
      </c>
      <c r="D877">
        <v>56.86</v>
      </c>
      <c r="E877">
        <v>2</v>
      </c>
      <c r="F877" t="s">
        <v>487</v>
      </c>
      <c r="G877" s="28">
        <v>2</v>
      </c>
      <c r="H877" s="23" t="s">
        <v>487</v>
      </c>
      <c r="I877">
        <v>1</v>
      </c>
      <c r="J877" s="35" t="str">
        <f>VLOOKUP(AB877, method!$A$1:$B$15, 2, 0)</f>
        <v>放頭</v>
      </c>
      <c r="K877">
        <v>4.7</v>
      </c>
      <c r="L877" s="43">
        <v>1000</v>
      </c>
      <c r="M877">
        <v>127</v>
      </c>
      <c r="N877">
        <v>0</v>
      </c>
      <c r="O877">
        <v>19</v>
      </c>
      <c r="P877">
        <v>3</v>
      </c>
      <c r="Q877">
        <v>25</v>
      </c>
      <c r="R877" s="31" t="s">
        <v>455</v>
      </c>
      <c r="S877">
        <v>1059</v>
      </c>
      <c r="T877">
        <v>4</v>
      </c>
      <c r="U877" s="32" t="s">
        <v>446</v>
      </c>
      <c r="V877">
        <v>520</v>
      </c>
      <c r="Y877" s="12" t="s">
        <v>431</v>
      </c>
      <c r="Z877">
        <v>55</v>
      </c>
      <c r="AA877" s="19" t="s">
        <v>24</v>
      </c>
      <c r="AB877">
        <v>1</v>
      </c>
      <c r="AC877">
        <v>1</v>
      </c>
      <c r="AD877">
        <v>2</v>
      </c>
    </row>
    <row r="878" spans="1:32" x14ac:dyDescent="0.25">
      <c r="A878" s="20" t="s">
        <v>210</v>
      </c>
      <c r="B878" s="20" t="s">
        <v>211</v>
      </c>
      <c r="C878" s="20" t="s">
        <v>2296</v>
      </c>
      <c r="D878">
        <v>57.36</v>
      </c>
      <c r="E878">
        <v>2</v>
      </c>
      <c r="F878" t="s">
        <v>487</v>
      </c>
      <c r="G878" s="28">
        <v>2</v>
      </c>
      <c r="H878" s="25" t="s">
        <v>150</v>
      </c>
      <c r="I878">
        <v>9</v>
      </c>
      <c r="J878" s="35" t="str">
        <f>VLOOKUP(AB878, method!$A$1:$B$15, 2, 0)</f>
        <v>放頭</v>
      </c>
      <c r="K878">
        <v>8.6</v>
      </c>
      <c r="L878" s="43">
        <v>1000</v>
      </c>
      <c r="M878">
        <v>129</v>
      </c>
      <c r="N878">
        <v>0</v>
      </c>
      <c r="O878">
        <v>19</v>
      </c>
      <c r="P878">
        <v>2</v>
      </c>
      <c r="Q878">
        <v>25</v>
      </c>
      <c r="R878" s="31" t="s">
        <v>455</v>
      </c>
      <c r="S878">
        <v>1056</v>
      </c>
      <c r="T878">
        <v>4</v>
      </c>
      <c r="U878" s="32" t="s">
        <v>435</v>
      </c>
      <c r="V878">
        <v>442</v>
      </c>
      <c r="Y878" s="12">
        <v>2</v>
      </c>
      <c r="Z878">
        <v>54</v>
      </c>
      <c r="AA878" s="19" t="s">
        <v>24</v>
      </c>
      <c r="AB878">
        <v>1</v>
      </c>
      <c r="AC878">
        <v>1</v>
      </c>
      <c r="AD878">
        <v>2</v>
      </c>
    </row>
    <row r="879" spans="1:32" x14ac:dyDescent="0.25">
      <c r="A879" s="20" t="s">
        <v>210</v>
      </c>
      <c r="B879" s="20" t="s">
        <v>211</v>
      </c>
      <c r="C879" s="20" t="s">
        <v>2296</v>
      </c>
      <c r="D879">
        <v>57.17</v>
      </c>
      <c r="E879">
        <v>2</v>
      </c>
      <c r="F879" t="s">
        <v>487</v>
      </c>
      <c r="G879" s="28">
        <v>1</v>
      </c>
      <c r="H879" s="23" t="s">
        <v>487</v>
      </c>
      <c r="I879">
        <v>10</v>
      </c>
      <c r="J879" s="35" t="str">
        <f>VLOOKUP(AB879, method!$A$1:$B$15, 2, 0)</f>
        <v>放頭</v>
      </c>
      <c r="K879">
        <v>7.7</v>
      </c>
      <c r="L879" s="43">
        <v>1000</v>
      </c>
      <c r="M879">
        <v>119</v>
      </c>
      <c r="N879">
        <v>0</v>
      </c>
      <c r="O879">
        <v>15</v>
      </c>
      <c r="P879">
        <v>1</v>
      </c>
      <c r="Q879">
        <v>25</v>
      </c>
      <c r="R879" s="31" t="s">
        <v>455</v>
      </c>
      <c r="S879">
        <v>1069</v>
      </c>
      <c r="T879">
        <v>4</v>
      </c>
      <c r="U879" s="32" t="s">
        <v>435</v>
      </c>
      <c r="V879">
        <v>351</v>
      </c>
      <c r="Y879" s="12" t="s">
        <v>431</v>
      </c>
      <c r="Z879">
        <v>47</v>
      </c>
      <c r="AA879" s="19" t="s">
        <v>24</v>
      </c>
      <c r="AB879">
        <v>1</v>
      </c>
      <c r="AC879">
        <v>1</v>
      </c>
      <c r="AD879">
        <v>1</v>
      </c>
    </row>
    <row r="880" spans="1:32" hidden="1" x14ac:dyDescent="0.25">
      <c r="A880" s="20" t="s">
        <v>210</v>
      </c>
      <c r="B880" s="20" t="s">
        <v>211</v>
      </c>
      <c r="C880" s="20" t="s">
        <v>2296</v>
      </c>
      <c r="D880">
        <v>57.81</v>
      </c>
      <c r="E880">
        <v>2</v>
      </c>
      <c r="F880" t="s">
        <v>487</v>
      </c>
      <c r="G880">
        <v>6</v>
      </c>
      <c r="H880" s="17" t="s">
        <v>84</v>
      </c>
      <c r="I880">
        <v>6</v>
      </c>
      <c r="J880" s="35" t="str">
        <f>VLOOKUP(AB880, method!$A$1:$B$15, 2, 0)</f>
        <v>放頭</v>
      </c>
      <c r="K880">
        <v>3.3</v>
      </c>
      <c r="L880" s="43">
        <v>1000</v>
      </c>
      <c r="M880">
        <v>123</v>
      </c>
      <c r="N880">
        <v>0</v>
      </c>
      <c r="O880">
        <v>26</v>
      </c>
      <c r="P880">
        <v>12</v>
      </c>
      <c r="Q880">
        <v>24</v>
      </c>
      <c r="R880" s="42" t="s">
        <v>445</v>
      </c>
      <c r="S880">
        <v>1062</v>
      </c>
      <c r="T880">
        <v>4</v>
      </c>
      <c r="U880" s="32" t="s">
        <v>435</v>
      </c>
      <c r="V880">
        <v>288</v>
      </c>
      <c r="Y880" t="s">
        <v>459</v>
      </c>
      <c r="Z880">
        <v>47</v>
      </c>
      <c r="AA880" s="19" t="s">
        <v>24</v>
      </c>
      <c r="AB880">
        <v>2</v>
      </c>
      <c r="AC880">
        <v>2</v>
      </c>
      <c r="AD880">
        <v>6</v>
      </c>
    </row>
    <row r="881" spans="1:30" hidden="1" x14ac:dyDescent="0.25">
      <c r="A881" s="20" t="s">
        <v>210</v>
      </c>
      <c r="B881" s="20" t="s">
        <v>211</v>
      </c>
      <c r="C881" s="20" t="s">
        <v>2296</v>
      </c>
      <c r="D881">
        <v>57.33</v>
      </c>
      <c r="E881">
        <v>2</v>
      </c>
      <c r="F881" t="s">
        <v>487</v>
      </c>
      <c r="G881" s="28">
        <v>3</v>
      </c>
      <c r="H881" s="24" t="s">
        <v>38</v>
      </c>
      <c r="I881">
        <v>9</v>
      </c>
      <c r="J881" s="35" t="str">
        <f>VLOOKUP(AB881, method!$A$1:$B$15, 2, 0)</f>
        <v>放頭</v>
      </c>
      <c r="K881">
        <v>3.7</v>
      </c>
      <c r="L881" s="43">
        <v>1000</v>
      </c>
      <c r="M881">
        <v>123</v>
      </c>
      <c r="N881">
        <v>0</v>
      </c>
      <c r="O881">
        <v>4</v>
      </c>
      <c r="P881">
        <v>12</v>
      </c>
      <c r="Q881">
        <v>24</v>
      </c>
      <c r="R881" s="31" t="s">
        <v>450</v>
      </c>
      <c r="S881">
        <v>1053</v>
      </c>
      <c r="T881">
        <v>4</v>
      </c>
      <c r="U881" s="32" t="s">
        <v>435</v>
      </c>
      <c r="V881">
        <v>234</v>
      </c>
      <c r="Y881" s="12" t="s">
        <v>662</v>
      </c>
      <c r="Z881">
        <v>46</v>
      </c>
      <c r="AA881" s="19" t="s">
        <v>24</v>
      </c>
      <c r="AB881">
        <v>1</v>
      </c>
      <c r="AC881">
        <v>1</v>
      </c>
      <c r="AD881">
        <v>3</v>
      </c>
    </row>
    <row r="882" spans="1:30" hidden="1" x14ac:dyDescent="0.25">
      <c r="A882" s="20" t="s">
        <v>210</v>
      </c>
      <c r="B882" s="20" t="s">
        <v>211</v>
      </c>
      <c r="C882" s="20" t="s">
        <v>2296</v>
      </c>
      <c r="D882">
        <v>57.51</v>
      </c>
      <c r="E882">
        <v>2</v>
      </c>
      <c r="F882" t="s">
        <v>487</v>
      </c>
      <c r="G882" s="28">
        <v>1</v>
      </c>
      <c r="H882" s="20" t="s">
        <v>19</v>
      </c>
      <c r="I882">
        <v>8</v>
      </c>
      <c r="J882" s="35" t="str">
        <f>VLOOKUP(AB882, method!$A$1:$B$15, 2, 0)</f>
        <v>放頭</v>
      </c>
      <c r="K882">
        <v>4.4000000000000004</v>
      </c>
      <c r="L882" s="43">
        <v>1000</v>
      </c>
      <c r="M882">
        <v>135</v>
      </c>
      <c r="N882">
        <v>0</v>
      </c>
      <c r="O882">
        <v>30</v>
      </c>
      <c r="P882">
        <v>10</v>
      </c>
      <c r="Q882">
        <v>24</v>
      </c>
      <c r="R882" s="30" t="s">
        <v>445</v>
      </c>
      <c r="S882">
        <v>1044</v>
      </c>
      <c r="T882">
        <v>5</v>
      </c>
      <c r="U882" s="32" t="s">
        <v>435</v>
      </c>
      <c r="V882">
        <v>142</v>
      </c>
      <c r="Y882" s="12" t="s">
        <v>480</v>
      </c>
      <c r="Z882">
        <v>40</v>
      </c>
      <c r="AA882" s="19" t="s">
        <v>24</v>
      </c>
      <c r="AB882">
        <v>1</v>
      </c>
      <c r="AC882">
        <v>1</v>
      </c>
      <c r="AD882">
        <v>1</v>
      </c>
    </row>
    <row r="883" spans="1:30" hidden="1" x14ac:dyDescent="0.25">
      <c r="A883" s="20" t="s">
        <v>210</v>
      </c>
      <c r="B883" s="20" t="s">
        <v>211</v>
      </c>
      <c r="C883" s="20" t="s">
        <v>2296</v>
      </c>
      <c r="D883">
        <v>57.85</v>
      </c>
      <c r="E883">
        <v>2</v>
      </c>
      <c r="F883" t="s">
        <v>487</v>
      </c>
      <c r="G883" s="28">
        <v>3</v>
      </c>
      <c r="H883" s="20" t="s">
        <v>19</v>
      </c>
      <c r="I883">
        <v>9</v>
      </c>
      <c r="J883" s="37" t="str">
        <f>VLOOKUP(AB883, method!$A$1:$B$15, 2, 0)</f>
        <v>中前</v>
      </c>
      <c r="K883">
        <v>3.6</v>
      </c>
      <c r="L883" s="43">
        <v>1000</v>
      </c>
      <c r="M883">
        <v>135</v>
      </c>
      <c r="N883">
        <v>0</v>
      </c>
      <c r="O883">
        <v>9</v>
      </c>
      <c r="P883">
        <v>10</v>
      </c>
      <c r="Q883">
        <v>24</v>
      </c>
      <c r="R883" s="31" t="s">
        <v>450</v>
      </c>
      <c r="S883">
        <v>1036</v>
      </c>
      <c r="T883">
        <v>5</v>
      </c>
      <c r="U883" s="32" t="s">
        <v>435</v>
      </c>
      <c r="V883">
        <v>86</v>
      </c>
      <c r="Y883" s="12" t="s">
        <v>456</v>
      </c>
      <c r="Z883">
        <v>40</v>
      </c>
      <c r="AA883" s="19" t="s">
        <v>24</v>
      </c>
      <c r="AB883">
        <v>6</v>
      </c>
      <c r="AC883">
        <v>4</v>
      </c>
      <c r="AD883">
        <v>3</v>
      </c>
    </row>
    <row r="884" spans="1:30" hidden="1" x14ac:dyDescent="0.25">
      <c r="A884" s="20" t="s">
        <v>210</v>
      </c>
      <c r="B884" s="20" t="s">
        <v>211</v>
      </c>
      <c r="C884" s="20" t="s">
        <v>2296</v>
      </c>
      <c r="D884">
        <v>57.46</v>
      </c>
      <c r="E884">
        <v>2</v>
      </c>
      <c r="F884" t="s">
        <v>487</v>
      </c>
      <c r="G884" s="28">
        <v>2</v>
      </c>
      <c r="H884" s="20" t="s">
        <v>19</v>
      </c>
      <c r="I884">
        <v>5</v>
      </c>
      <c r="J884" s="37" t="str">
        <f>VLOOKUP(AB884, method!$A$1:$B$15, 2, 0)</f>
        <v>中前</v>
      </c>
      <c r="K884">
        <v>4.5</v>
      </c>
      <c r="L884" s="43">
        <v>1000</v>
      </c>
      <c r="M884">
        <v>133</v>
      </c>
      <c r="N884">
        <v>0</v>
      </c>
      <c r="O884">
        <v>18</v>
      </c>
      <c r="P884">
        <v>9</v>
      </c>
      <c r="Q884">
        <v>24</v>
      </c>
      <c r="R884" s="31" t="s">
        <v>455</v>
      </c>
      <c r="S884">
        <v>1027</v>
      </c>
      <c r="T884">
        <v>5</v>
      </c>
      <c r="U884" s="32" t="s">
        <v>435</v>
      </c>
      <c r="V884">
        <v>32</v>
      </c>
      <c r="Y884" s="12" t="s">
        <v>883</v>
      </c>
      <c r="Z884">
        <v>38</v>
      </c>
      <c r="AA884" s="19" t="s">
        <v>24</v>
      </c>
      <c r="AB884">
        <v>5</v>
      </c>
      <c r="AC884">
        <v>3</v>
      </c>
      <c r="AD884">
        <v>2</v>
      </c>
    </row>
    <row r="885" spans="1:30" hidden="1" x14ac:dyDescent="0.25">
      <c r="A885" s="20" t="s">
        <v>210</v>
      </c>
      <c r="B885" s="20" t="s">
        <v>211</v>
      </c>
      <c r="C885" s="20" t="s">
        <v>2296</v>
      </c>
      <c r="D885">
        <v>57.16</v>
      </c>
      <c r="E885">
        <v>2</v>
      </c>
      <c r="F885" t="s">
        <v>487</v>
      </c>
      <c r="G885">
        <v>8</v>
      </c>
      <c r="H885" s="23" t="s">
        <v>487</v>
      </c>
      <c r="I885">
        <v>2</v>
      </c>
      <c r="J885" s="37" t="str">
        <f>VLOOKUP(AB885, method!$A$1:$B$15, 2, 0)</f>
        <v>中前</v>
      </c>
      <c r="K885">
        <v>14</v>
      </c>
      <c r="L885" s="43">
        <v>1000</v>
      </c>
      <c r="M885">
        <v>112</v>
      </c>
      <c r="N885">
        <v>0</v>
      </c>
      <c r="O885">
        <v>8</v>
      </c>
      <c r="P885">
        <v>9</v>
      </c>
      <c r="Q885">
        <v>24</v>
      </c>
      <c r="R885" t="s">
        <v>434</v>
      </c>
      <c r="S885">
        <v>1017</v>
      </c>
      <c r="T885">
        <v>4</v>
      </c>
      <c r="U885" s="33" t="s">
        <v>499</v>
      </c>
      <c r="V885">
        <v>4</v>
      </c>
      <c r="Y885" t="s">
        <v>541</v>
      </c>
      <c r="Z885">
        <v>40</v>
      </c>
      <c r="AA885" s="19" t="s">
        <v>24</v>
      </c>
      <c r="AB885">
        <v>4</v>
      </c>
      <c r="AC885">
        <v>4</v>
      </c>
      <c r="AD885">
        <v>8</v>
      </c>
    </row>
    <row r="886" spans="1:30" hidden="1" x14ac:dyDescent="0.25">
      <c r="A886" s="20" t="s">
        <v>210</v>
      </c>
      <c r="B886" s="20" t="s">
        <v>211</v>
      </c>
      <c r="C886" s="20" t="s">
        <v>2296</v>
      </c>
      <c r="D886">
        <v>57.81</v>
      </c>
      <c r="E886">
        <v>2</v>
      </c>
      <c r="F886" t="s">
        <v>487</v>
      </c>
      <c r="G886">
        <v>7</v>
      </c>
      <c r="H886" s="23" t="s">
        <v>487</v>
      </c>
      <c r="I886">
        <v>1</v>
      </c>
      <c r="J886" s="35" t="str">
        <f>VLOOKUP(AB886, method!$A$1:$B$15, 2, 0)</f>
        <v>放頭</v>
      </c>
      <c r="K886">
        <v>5</v>
      </c>
      <c r="L886" s="43">
        <v>1000</v>
      </c>
      <c r="M886">
        <v>117</v>
      </c>
      <c r="N886">
        <v>0</v>
      </c>
      <c r="O886">
        <v>4</v>
      </c>
      <c r="P886">
        <v>7</v>
      </c>
      <c r="Q886">
        <v>24</v>
      </c>
      <c r="R886" s="31" t="s">
        <v>450</v>
      </c>
      <c r="S886">
        <v>1015</v>
      </c>
      <c r="T886">
        <v>4</v>
      </c>
      <c r="U886" s="32" t="s">
        <v>435</v>
      </c>
      <c r="V886">
        <v>795</v>
      </c>
      <c r="Y886" t="s">
        <v>474</v>
      </c>
      <c r="Z886">
        <v>44</v>
      </c>
      <c r="AA886" s="19" t="s">
        <v>24</v>
      </c>
      <c r="AB886">
        <v>1</v>
      </c>
      <c r="AC886">
        <v>1</v>
      </c>
      <c r="AD886">
        <v>7</v>
      </c>
    </row>
    <row r="887" spans="1:30" hidden="1" x14ac:dyDescent="0.25">
      <c r="A887" s="20" t="s">
        <v>210</v>
      </c>
      <c r="B887" s="20" t="s">
        <v>211</v>
      </c>
      <c r="C887" s="20" t="s">
        <v>2296</v>
      </c>
      <c r="D887">
        <v>57.85</v>
      </c>
      <c r="E887">
        <v>2</v>
      </c>
      <c r="F887" t="s">
        <v>487</v>
      </c>
      <c r="G887">
        <v>6</v>
      </c>
      <c r="H887" s="23" t="s">
        <v>487</v>
      </c>
      <c r="I887">
        <v>11</v>
      </c>
      <c r="J887" s="35" t="str">
        <f>VLOOKUP(AB887, method!$A$1:$B$15, 2, 0)</f>
        <v>放頭</v>
      </c>
      <c r="K887">
        <v>19</v>
      </c>
      <c r="L887" s="43">
        <v>1000</v>
      </c>
      <c r="M887">
        <v>119</v>
      </c>
      <c r="N887">
        <v>0</v>
      </c>
      <c r="O887">
        <v>12</v>
      </c>
      <c r="P887">
        <v>6</v>
      </c>
      <c r="Q887">
        <v>24</v>
      </c>
      <c r="R887" s="31" t="s">
        <v>455</v>
      </c>
      <c r="S887">
        <v>1016</v>
      </c>
      <c r="T887">
        <v>4</v>
      </c>
      <c r="U887" s="32" t="s">
        <v>435</v>
      </c>
      <c r="V887">
        <v>747</v>
      </c>
      <c r="Y887" t="s">
        <v>459</v>
      </c>
      <c r="Z887">
        <v>46</v>
      </c>
      <c r="AA887" s="19" t="s">
        <v>24</v>
      </c>
      <c r="AB887">
        <v>1</v>
      </c>
      <c r="AC887">
        <v>1</v>
      </c>
      <c r="AD887">
        <v>6</v>
      </c>
    </row>
    <row r="888" spans="1:30" hidden="1" x14ac:dyDescent="0.25">
      <c r="A888" s="20" t="s">
        <v>210</v>
      </c>
      <c r="B888" s="20" t="s">
        <v>211</v>
      </c>
      <c r="C888" s="20" t="s">
        <v>2296</v>
      </c>
      <c r="D888">
        <v>12.76</v>
      </c>
      <c r="E888">
        <v>2</v>
      </c>
      <c r="F888" t="s">
        <v>487</v>
      </c>
      <c r="G888">
        <v>10</v>
      </c>
      <c r="H888" s="23" t="s">
        <v>487</v>
      </c>
      <c r="I888">
        <v>1</v>
      </c>
      <c r="J888" s="35" t="str">
        <f>VLOOKUP(AB888, method!$A$1:$B$15, 2, 0)</f>
        <v>放頭</v>
      </c>
      <c r="K888">
        <v>2.9</v>
      </c>
      <c r="L888">
        <v>1200</v>
      </c>
      <c r="M888">
        <v>118</v>
      </c>
      <c r="N888">
        <v>1</v>
      </c>
      <c r="O888">
        <v>17</v>
      </c>
      <c r="P888">
        <v>4</v>
      </c>
      <c r="Q888">
        <v>24</v>
      </c>
      <c r="R888" s="31" t="s">
        <v>461</v>
      </c>
      <c r="S888">
        <v>1015</v>
      </c>
      <c r="T888">
        <v>4</v>
      </c>
      <c r="U888" s="32" t="s">
        <v>435</v>
      </c>
      <c r="V888">
        <v>591</v>
      </c>
      <c r="Y888">
        <v>13</v>
      </c>
      <c r="Z888">
        <v>48</v>
      </c>
      <c r="AA888" s="19" t="s">
        <v>24</v>
      </c>
      <c r="AB888">
        <v>1</v>
      </c>
      <c r="AC888">
        <v>1</v>
      </c>
      <c r="AD888">
        <v>10</v>
      </c>
    </row>
    <row r="889" spans="1:30" hidden="1" x14ac:dyDescent="0.25">
      <c r="A889" s="20" t="s">
        <v>210</v>
      </c>
      <c r="B889" s="20" t="s">
        <v>211</v>
      </c>
      <c r="C889" s="20" t="s">
        <v>2296</v>
      </c>
      <c r="D889">
        <v>57.05</v>
      </c>
      <c r="E889">
        <v>2</v>
      </c>
      <c r="F889" t="s">
        <v>487</v>
      </c>
      <c r="G889" s="34">
        <v>5</v>
      </c>
      <c r="H889" s="23" t="s">
        <v>487</v>
      </c>
      <c r="I889">
        <v>12</v>
      </c>
      <c r="J889" s="37" t="str">
        <f>VLOOKUP(AB889, method!$A$1:$B$15, 2, 0)</f>
        <v>中前</v>
      </c>
      <c r="K889">
        <v>7.7</v>
      </c>
      <c r="L889" s="43">
        <v>1000</v>
      </c>
      <c r="M889">
        <v>119</v>
      </c>
      <c r="N889">
        <v>0</v>
      </c>
      <c r="O889">
        <v>31</v>
      </c>
      <c r="P889">
        <v>3</v>
      </c>
      <c r="Q889">
        <v>24</v>
      </c>
      <c r="R889" t="s">
        <v>539</v>
      </c>
      <c r="S889">
        <v>1020</v>
      </c>
      <c r="T889">
        <v>4</v>
      </c>
      <c r="U889" s="32" t="s">
        <v>435</v>
      </c>
      <c r="V889">
        <v>544</v>
      </c>
      <c r="Y889" s="12" t="s">
        <v>521</v>
      </c>
      <c r="Z889">
        <v>49</v>
      </c>
      <c r="AA889" s="19" t="s">
        <v>24</v>
      </c>
      <c r="AB889">
        <v>5</v>
      </c>
      <c r="AC889">
        <v>1</v>
      </c>
      <c r="AD889">
        <v>5</v>
      </c>
    </row>
    <row r="890" spans="1:30" hidden="1" x14ac:dyDescent="0.25">
      <c r="A890" s="20" t="s">
        <v>210</v>
      </c>
      <c r="B890" s="20" t="s">
        <v>211</v>
      </c>
      <c r="C890" s="20" t="s">
        <v>2296</v>
      </c>
      <c r="D890">
        <v>58.64</v>
      </c>
      <c r="E890">
        <v>2</v>
      </c>
      <c r="F890" t="s">
        <v>487</v>
      </c>
      <c r="G890">
        <v>11</v>
      </c>
      <c r="H890" s="23" t="s">
        <v>487</v>
      </c>
      <c r="I890">
        <v>10</v>
      </c>
      <c r="J890" s="36" t="str">
        <f>VLOOKUP(AB890, method!$A$1:$B$15, 2, 0)</f>
        <v>中後</v>
      </c>
      <c r="K890">
        <v>9.6</v>
      </c>
      <c r="L890" s="43">
        <v>1000</v>
      </c>
      <c r="M890">
        <v>124</v>
      </c>
      <c r="N890">
        <v>0</v>
      </c>
      <c r="O890">
        <v>28</v>
      </c>
      <c r="P890">
        <v>2</v>
      </c>
      <c r="Q890">
        <v>24</v>
      </c>
      <c r="R890" s="31" t="s">
        <v>450</v>
      </c>
      <c r="S890">
        <v>1033</v>
      </c>
      <c r="T890">
        <v>4</v>
      </c>
      <c r="U890" s="32" t="s">
        <v>435</v>
      </c>
      <c r="V890">
        <v>458</v>
      </c>
      <c r="Y890" t="s">
        <v>488</v>
      </c>
      <c r="Z890">
        <v>51</v>
      </c>
      <c r="AA890" s="19" t="s">
        <v>24</v>
      </c>
      <c r="AB890">
        <v>8</v>
      </c>
      <c r="AC890">
        <v>9</v>
      </c>
      <c r="AD890">
        <v>11</v>
      </c>
    </row>
    <row r="891" spans="1:30" hidden="1" x14ac:dyDescent="0.25">
      <c r="A891" s="20" t="s">
        <v>210</v>
      </c>
      <c r="B891" s="20" t="s">
        <v>211</v>
      </c>
      <c r="C891" s="20" t="s">
        <v>2296</v>
      </c>
      <c r="D891">
        <v>57.89</v>
      </c>
      <c r="E891">
        <v>2</v>
      </c>
      <c r="F891" t="s">
        <v>487</v>
      </c>
      <c r="G891" s="34">
        <v>5</v>
      </c>
      <c r="H891" s="23" t="s">
        <v>487</v>
      </c>
      <c r="I891">
        <v>9</v>
      </c>
      <c r="J891" s="37" t="str">
        <f>VLOOKUP(AB891, method!$A$1:$B$15, 2, 0)</f>
        <v>中前</v>
      </c>
      <c r="K891">
        <v>8.6999999999999993</v>
      </c>
      <c r="L891" s="43">
        <v>1000</v>
      </c>
      <c r="M891">
        <v>123</v>
      </c>
      <c r="N891">
        <v>0</v>
      </c>
      <c r="O891">
        <v>15</v>
      </c>
      <c r="P891">
        <v>2</v>
      </c>
      <c r="Q891">
        <v>24</v>
      </c>
      <c r="R891" s="31" t="s">
        <v>461</v>
      </c>
      <c r="S891">
        <v>1023</v>
      </c>
      <c r="T891">
        <v>4</v>
      </c>
      <c r="U891" s="32" t="s">
        <v>435</v>
      </c>
      <c r="V891">
        <v>423</v>
      </c>
      <c r="Y891">
        <v>4</v>
      </c>
      <c r="Z891">
        <v>52</v>
      </c>
      <c r="AA891" s="19" t="s">
        <v>24</v>
      </c>
      <c r="AB891">
        <v>6</v>
      </c>
      <c r="AC891">
        <v>6</v>
      </c>
      <c r="AD891">
        <v>5</v>
      </c>
    </row>
    <row r="892" spans="1:30" hidden="1" x14ac:dyDescent="0.25">
      <c r="A892" s="20" t="s">
        <v>210</v>
      </c>
      <c r="B892" s="20" t="s">
        <v>211</v>
      </c>
      <c r="C892" s="20" t="s">
        <v>2296</v>
      </c>
      <c r="D892">
        <v>56.93</v>
      </c>
      <c r="E892">
        <v>2</v>
      </c>
      <c r="F892" t="s">
        <v>487</v>
      </c>
      <c r="G892" s="34">
        <v>5</v>
      </c>
      <c r="H892" s="23" t="s">
        <v>487</v>
      </c>
      <c r="I892">
        <v>7</v>
      </c>
      <c r="J892" s="35" t="str">
        <f>VLOOKUP(AB892, method!$A$1:$B$15, 2, 0)</f>
        <v>放頭</v>
      </c>
      <c r="K892">
        <v>3.9</v>
      </c>
      <c r="L892" s="43">
        <v>1000</v>
      </c>
      <c r="M892">
        <v>116</v>
      </c>
      <c r="N892">
        <v>0</v>
      </c>
      <c r="O892">
        <v>5</v>
      </c>
      <c r="P892">
        <v>11</v>
      </c>
      <c r="Q892">
        <v>23</v>
      </c>
      <c r="R892" t="s">
        <v>441</v>
      </c>
      <c r="S892">
        <v>1038</v>
      </c>
      <c r="T892">
        <v>4</v>
      </c>
      <c r="U892" s="32" t="s">
        <v>435</v>
      </c>
      <c r="V892">
        <v>140</v>
      </c>
      <c r="Y892">
        <v>4</v>
      </c>
      <c r="Z892">
        <v>52</v>
      </c>
      <c r="AA892" s="19" t="s">
        <v>24</v>
      </c>
      <c r="AB892">
        <v>1</v>
      </c>
      <c r="AC892">
        <v>1</v>
      </c>
      <c r="AD892">
        <v>5</v>
      </c>
    </row>
    <row r="893" spans="1:30" x14ac:dyDescent="0.25">
      <c r="A893" s="20" t="s">
        <v>210</v>
      </c>
      <c r="B893" s="21" t="s">
        <v>215</v>
      </c>
      <c r="C893" s="21" t="s">
        <v>2297</v>
      </c>
      <c r="D893">
        <v>56.92</v>
      </c>
      <c r="E893">
        <v>12</v>
      </c>
      <c r="F893" t="s">
        <v>29</v>
      </c>
      <c r="G893" s="28">
        <v>1</v>
      </c>
      <c r="H893" s="16" t="s">
        <v>29</v>
      </c>
      <c r="I893">
        <v>11</v>
      </c>
      <c r="J893" s="35" t="str">
        <f>VLOOKUP(AB893, method!$A$1:$B$15, 2, 0)</f>
        <v>放頭</v>
      </c>
      <c r="K893">
        <v>61</v>
      </c>
      <c r="L893" s="43">
        <v>1000</v>
      </c>
      <c r="M893">
        <v>128</v>
      </c>
      <c r="N893">
        <v>0</v>
      </c>
      <c r="O893">
        <v>9</v>
      </c>
      <c r="P893">
        <v>7</v>
      </c>
      <c r="Q893">
        <v>25</v>
      </c>
      <c r="R893" s="31" t="s">
        <v>450</v>
      </c>
      <c r="S893">
        <v>1066</v>
      </c>
      <c r="T893">
        <v>4</v>
      </c>
      <c r="U893" s="32" t="s">
        <v>446</v>
      </c>
      <c r="V893">
        <v>822</v>
      </c>
      <c r="Y893" s="12" t="s">
        <v>431</v>
      </c>
      <c r="Z893">
        <v>52</v>
      </c>
      <c r="AA893" s="25" t="s">
        <v>50</v>
      </c>
      <c r="AB893">
        <v>1</v>
      </c>
      <c r="AC893">
        <v>1</v>
      </c>
      <c r="AD893">
        <v>1</v>
      </c>
    </row>
    <row r="894" spans="1:30" x14ac:dyDescent="0.25">
      <c r="A894" s="20" t="s">
        <v>210</v>
      </c>
      <c r="B894" s="22" t="s">
        <v>218</v>
      </c>
      <c r="C894" s="22" t="s">
        <v>2298</v>
      </c>
      <c r="D894">
        <v>57.81</v>
      </c>
      <c r="E894">
        <v>7</v>
      </c>
      <c r="F894" t="s">
        <v>524</v>
      </c>
      <c r="G894">
        <v>9</v>
      </c>
      <c r="H894" s="18" t="s">
        <v>116</v>
      </c>
      <c r="I894">
        <v>7</v>
      </c>
      <c r="J894" s="37" t="str">
        <f>VLOOKUP(AB894, method!$A$1:$B$15, 2, 0)</f>
        <v>中前</v>
      </c>
      <c r="K894">
        <v>4</v>
      </c>
      <c r="L894" s="43">
        <v>1000</v>
      </c>
      <c r="M894">
        <v>134</v>
      </c>
      <c r="N894">
        <v>0</v>
      </c>
      <c r="O894">
        <v>9</v>
      </c>
      <c r="P894">
        <v>7</v>
      </c>
      <c r="Q894">
        <v>25</v>
      </c>
      <c r="R894" s="31" t="s">
        <v>450</v>
      </c>
      <c r="S894">
        <v>1111</v>
      </c>
      <c r="T894">
        <v>4</v>
      </c>
      <c r="U894" s="32" t="s">
        <v>446</v>
      </c>
      <c r="V894">
        <v>822</v>
      </c>
      <c r="Y894" t="s">
        <v>442</v>
      </c>
      <c r="Z894">
        <v>58</v>
      </c>
      <c r="AA894" s="27" t="s">
        <v>64</v>
      </c>
      <c r="AB894">
        <v>6</v>
      </c>
      <c r="AC894">
        <v>9</v>
      </c>
      <c r="AD894">
        <v>9</v>
      </c>
    </row>
    <row r="895" spans="1:30" x14ac:dyDescent="0.25">
      <c r="A895" s="20" t="s">
        <v>210</v>
      </c>
      <c r="B895" s="22" t="s">
        <v>218</v>
      </c>
      <c r="C895" s="22" t="s">
        <v>2298</v>
      </c>
      <c r="D895">
        <v>57.23</v>
      </c>
      <c r="E895">
        <v>7</v>
      </c>
      <c r="F895" t="s">
        <v>524</v>
      </c>
      <c r="G895" s="28">
        <v>1</v>
      </c>
      <c r="H895" s="18" t="s">
        <v>116</v>
      </c>
      <c r="I895">
        <v>7</v>
      </c>
      <c r="J895" s="37" t="str">
        <f>VLOOKUP(AB895, method!$A$1:$B$15, 2, 0)</f>
        <v>中前</v>
      </c>
      <c r="K895">
        <v>4.9000000000000004</v>
      </c>
      <c r="L895" s="43">
        <v>1000</v>
      </c>
      <c r="M895">
        <v>128</v>
      </c>
      <c r="N895">
        <v>0</v>
      </c>
      <c r="O895">
        <v>21</v>
      </c>
      <c r="P895">
        <v>5</v>
      </c>
      <c r="Q895">
        <v>25</v>
      </c>
      <c r="R895" s="31" t="s">
        <v>461</v>
      </c>
      <c r="S895">
        <v>1098</v>
      </c>
      <c r="T895">
        <v>4</v>
      </c>
      <c r="U895" s="32" t="s">
        <v>446</v>
      </c>
      <c r="V895">
        <v>692</v>
      </c>
      <c r="Y895" s="12" t="s">
        <v>451</v>
      </c>
      <c r="Z895">
        <v>51</v>
      </c>
      <c r="AA895" s="27" t="s">
        <v>64</v>
      </c>
      <c r="AB895">
        <v>5</v>
      </c>
      <c r="AC895">
        <v>4</v>
      </c>
      <c r="AD895">
        <v>1</v>
      </c>
    </row>
    <row r="896" spans="1:30" hidden="1" x14ac:dyDescent="0.25">
      <c r="A896" s="20" t="s">
        <v>210</v>
      </c>
      <c r="B896" s="22" t="s">
        <v>218</v>
      </c>
      <c r="C896" s="22" t="s">
        <v>2298</v>
      </c>
      <c r="D896">
        <v>9.58</v>
      </c>
      <c r="E896">
        <v>7</v>
      </c>
      <c r="F896" t="s">
        <v>524</v>
      </c>
      <c r="G896" s="34">
        <v>4</v>
      </c>
      <c r="H896" s="25" t="s">
        <v>150</v>
      </c>
      <c r="I896">
        <v>5</v>
      </c>
      <c r="J896" s="35" t="str">
        <f>VLOOKUP(AB896, method!$A$1:$B$15, 2, 0)</f>
        <v>放頭</v>
      </c>
      <c r="K896">
        <v>17</v>
      </c>
      <c r="L896">
        <v>1200</v>
      </c>
      <c r="M896">
        <v>127</v>
      </c>
      <c r="N896">
        <v>1</v>
      </c>
      <c r="O896">
        <v>10</v>
      </c>
      <c r="P896">
        <v>5</v>
      </c>
      <c r="Q896">
        <v>25</v>
      </c>
      <c r="R896" t="s">
        <v>429</v>
      </c>
      <c r="S896">
        <v>1097</v>
      </c>
      <c r="T896">
        <v>4</v>
      </c>
      <c r="U896" s="32" t="s">
        <v>435</v>
      </c>
      <c r="V896">
        <v>664</v>
      </c>
      <c r="Y896" s="12" t="s">
        <v>558</v>
      </c>
      <c r="Z896">
        <v>52</v>
      </c>
      <c r="AA896" s="27" t="s">
        <v>64</v>
      </c>
      <c r="AB896">
        <v>1</v>
      </c>
      <c r="AC896">
        <v>1</v>
      </c>
      <c r="AD896">
        <v>4</v>
      </c>
    </row>
    <row r="897" spans="1:31" hidden="1" x14ac:dyDescent="0.25">
      <c r="A897" s="20" t="s">
        <v>210</v>
      </c>
      <c r="B897" s="22" t="s">
        <v>218</v>
      </c>
      <c r="C897" s="22" t="s">
        <v>2298</v>
      </c>
      <c r="D897">
        <v>9.5299999999999994</v>
      </c>
      <c r="E897">
        <v>7</v>
      </c>
      <c r="F897" t="s">
        <v>524</v>
      </c>
      <c r="G897" s="28">
        <v>3</v>
      </c>
      <c r="H897" s="22" t="s">
        <v>588</v>
      </c>
      <c r="I897">
        <v>1</v>
      </c>
      <c r="J897" s="35" t="str">
        <f>VLOOKUP(AB897, method!$A$1:$B$15, 2, 0)</f>
        <v>放頭</v>
      </c>
      <c r="K897">
        <v>5.2</v>
      </c>
      <c r="L897">
        <v>1200</v>
      </c>
      <c r="M897">
        <v>117</v>
      </c>
      <c r="N897">
        <v>1</v>
      </c>
      <c r="O897">
        <v>13</v>
      </c>
      <c r="P897">
        <v>4</v>
      </c>
      <c r="Q897">
        <v>25</v>
      </c>
      <c r="R897" t="s">
        <v>429</v>
      </c>
      <c r="S897">
        <v>1100</v>
      </c>
      <c r="T897">
        <v>4</v>
      </c>
      <c r="U897" s="32" t="s">
        <v>435</v>
      </c>
      <c r="V897">
        <v>584</v>
      </c>
      <c r="Y897">
        <v>3</v>
      </c>
      <c r="Z897">
        <v>52</v>
      </c>
      <c r="AA897" s="27" t="s">
        <v>64</v>
      </c>
      <c r="AB897">
        <v>1</v>
      </c>
      <c r="AC897">
        <v>1</v>
      </c>
      <c r="AD897">
        <v>3</v>
      </c>
    </row>
    <row r="898" spans="1:31" hidden="1" x14ac:dyDescent="0.25">
      <c r="A898" s="20" t="s">
        <v>210</v>
      </c>
      <c r="B898" s="22" t="s">
        <v>218</v>
      </c>
      <c r="C898" s="22" t="s">
        <v>2298</v>
      </c>
      <c r="D898">
        <v>22.01</v>
      </c>
      <c r="E898">
        <v>7</v>
      </c>
      <c r="F898" t="s">
        <v>524</v>
      </c>
      <c r="G898">
        <v>8</v>
      </c>
      <c r="H898" s="22" t="s">
        <v>588</v>
      </c>
      <c r="I898">
        <v>2</v>
      </c>
      <c r="J898" s="35" t="str">
        <f>VLOOKUP(AB898, method!$A$1:$B$15, 2, 0)</f>
        <v>放頭</v>
      </c>
      <c r="K898">
        <v>23</v>
      </c>
      <c r="L898">
        <v>1400</v>
      </c>
      <c r="M898">
        <v>119</v>
      </c>
      <c r="N898">
        <v>1</v>
      </c>
      <c r="O898">
        <v>23</v>
      </c>
      <c r="P898">
        <v>3</v>
      </c>
      <c r="Q898">
        <v>25</v>
      </c>
      <c r="R898" t="s">
        <v>434</v>
      </c>
      <c r="S898">
        <v>1105</v>
      </c>
      <c r="T898">
        <v>4</v>
      </c>
      <c r="U898" s="32" t="s">
        <v>446</v>
      </c>
      <c r="V898">
        <v>526</v>
      </c>
      <c r="Y898" t="s">
        <v>474</v>
      </c>
      <c r="Z898">
        <v>54</v>
      </c>
      <c r="AA898" s="27" t="s">
        <v>64</v>
      </c>
      <c r="AB898">
        <v>1</v>
      </c>
      <c r="AC898">
        <v>1</v>
      </c>
      <c r="AD898">
        <v>1</v>
      </c>
      <c r="AE898">
        <v>8</v>
      </c>
    </row>
    <row r="899" spans="1:31" hidden="1" x14ac:dyDescent="0.25">
      <c r="A899" s="20" t="s">
        <v>210</v>
      </c>
      <c r="B899" s="22" t="s">
        <v>218</v>
      </c>
      <c r="C899" s="22" t="s">
        <v>2298</v>
      </c>
      <c r="D899">
        <v>22.07</v>
      </c>
      <c r="E899">
        <v>7</v>
      </c>
      <c r="F899" t="s">
        <v>524</v>
      </c>
      <c r="G899" s="28">
        <v>3</v>
      </c>
      <c r="H899" s="22" t="s">
        <v>588</v>
      </c>
      <c r="I899">
        <v>6</v>
      </c>
      <c r="J899" s="35" t="str">
        <f>VLOOKUP(AB899, method!$A$1:$B$15, 2, 0)</f>
        <v>放頭</v>
      </c>
      <c r="K899">
        <v>82</v>
      </c>
      <c r="L899">
        <v>1400</v>
      </c>
      <c r="M899">
        <v>120</v>
      </c>
      <c r="N899">
        <v>1</v>
      </c>
      <c r="O899">
        <v>2</v>
      </c>
      <c r="P899">
        <v>3</v>
      </c>
      <c r="Q899">
        <v>25</v>
      </c>
      <c r="R899" t="s">
        <v>518</v>
      </c>
      <c r="S899">
        <v>1109</v>
      </c>
      <c r="T899">
        <v>4</v>
      </c>
      <c r="U899" s="32" t="s">
        <v>435</v>
      </c>
      <c r="V899">
        <v>470</v>
      </c>
      <c r="Y899" s="12" t="s">
        <v>464</v>
      </c>
      <c r="Z899">
        <v>54</v>
      </c>
      <c r="AA899" s="27" t="s">
        <v>64</v>
      </c>
      <c r="AB899">
        <v>1</v>
      </c>
      <c r="AC899">
        <v>1</v>
      </c>
      <c r="AD899">
        <v>1</v>
      </c>
      <c r="AE899">
        <v>3</v>
      </c>
    </row>
    <row r="900" spans="1:31" hidden="1" x14ac:dyDescent="0.25">
      <c r="A900" s="20" t="s">
        <v>210</v>
      </c>
      <c r="B900" s="22" t="s">
        <v>218</v>
      </c>
      <c r="C900" s="22" t="s">
        <v>2298</v>
      </c>
      <c r="D900">
        <v>11.64</v>
      </c>
      <c r="E900">
        <v>7</v>
      </c>
      <c r="F900" t="s">
        <v>524</v>
      </c>
      <c r="G900">
        <v>7</v>
      </c>
      <c r="H900" s="18" t="s">
        <v>524</v>
      </c>
      <c r="I900">
        <v>10</v>
      </c>
      <c r="J900" s="35" t="str">
        <f>VLOOKUP(AB900, method!$A$1:$B$15, 2, 0)</f>
        <v>放頭</v>
      </c>
      <c r="K900">
        <v>17</v>
      </c>
      <c r="L900">
        <v>1200</v>
      </c>
      <c r="M900">
        <v>127</v>
      </c>
      <c r="N900">
        <v>1</v>
      </c>
      <c r="O900">
        <v>12</v>
      </c>
      <c r="P900">
        <v>2</v>
      </c>
      <c r="Q900">
        <v>25</v>
      </c>
      <c r="R900" t="s">
        <v>467</v>
      </c>
      <c r="S900">
        <v>1113</v>
      </c>
      <c r="T900">
        <v>4</v>
      </c>
      <c r="U900" s="33" t="s">
        <v>483</v>
      </c>
      <c r="V900">
        <v>420</v>
      </c>
      <c r="Y900">
        <v>6</v>
      </c>
      <c r="Z900">
        <v>56</v>
      </c>
      <c r="AA900" s="27" t="s">
        <v>64</v>
      </c>
      <c r="AB900">
        <v>1</v>
      </c>
      <c r="AC900">
        <v>1</v>
      </c>
      <c r="AD900">
        <v>7</v>
      </c>
    </row>
    <row r="901" spans="1:31" hidden="1" x14ac:dyDescent="0.25">
      <c r="A901" s="20" t="s">
        <v>210</v>
      </c>
      <c r="B901" s="22" t="s">
        <v>218</v>
      </c>
      <c r="C901" s="22" t="s">
        <v>2298</v>
      </c>
      <c r="D901">
        <v>10.5</v>
      </c>
      <c r="E901">
        <v>7</v>
      </c>
      <c r="F901" t="s">
        <v>524</v>
      </c>
      <c r="G901" s="34">
        <v>4</v>
      </c>
      <c r="H901" s="18" t="s">
        <v>524</v>
      </c>
      <c r="I901">
        <v>12</v>
      </c>
      <c r="J901" s="35" t="str">
        <f>VLOOKUP(AB901, method!$A$1:$B$15, 2, 0)</f>
        <v>放頭</v>
      </c>
      <c r="K901">
        <v>9.6</v>
      </c>
      <c r="L901">
        <v>1200</v>
      </c>
      <c r="M901">
        <v>126</v>
      </c>
      <c r="N901">
        <v>1</v>
      </c>
      <c r="O901">
        <v>22</v>
      </c>
      <c r="P901">
        <v>1</v>
      </c>
      <c r="Q901">
        <v>25</v>
      </c>
      <c r="R901" s="31" t="s">
        <v>461</v>
      </c>
      <c r="S901">
        <v>1108</v>
      </c>
      <c r="T901">
        <v>4</v>
      </c>
      <c r="U901" s="32" t="s">
        <v>435</v>
      </c>
      <c r="V901">
        <v>368</v>
      </c>
      <c r="Y901" s="12" t="s">
        <v>558</v>
      </c>
      <c r="Z901">
        <v>58</v>
      </c>
      <c r="AA901" s="27" t="s">
        <v>64</v>
      </c>
      <c r="AB901">
        <v>1</v>
      </c>
      <c r="AC901">
        <v>1</v>
      </c>
      <c r="AD901">
        <v>4</v>
      </c>
    </row>
    <row r="902" spans="1:31" x14ac:dyDescent="0.25">
      <c r="A902" s="20" t="s">
        <v>210</v>
      </c>
      <c r="B902" s="22" t="s">
        <v>218</v>
      </c>
      <c r="C902" s="22" t="s">
        <v>2298</v>
      </c>
      <c r="D902">
        <v>57.69</v>
      </c>
      <c r="E902">
        <v>7</v>
      </c>
      <c r="F902" t="s">
        <v>524</v>
      </c>
      <c r="G902">
        <v>8</v>
      </c>
      <c r="H902" s="18" t="s">
        <v>524</v>
      </c>
      <c r="I902">
        <v>12</v>
      </c>
      <c r="J902" s="35" t="str">
        <f>VLOOKUP(AB902, method!$A$1:$B$15, 2, 0)</f>
        <v>放頭</v>
      </c>
      <c r="K902">
        <v>11</v>
      </c>
      <c r="L902" s="43">
        <v>1000</v>
      </c>
      <c r="M902">
        <v>127</v>
      </c>
      <c r="N902">
        <v>0</v>
      </c>
      <c r="O902">
        <v>15</v>
      </c>
      <c r="P902">
        <v>1</v>
      </c>
      <c r="Q902">
        <v>25</v>
      </c>
      <c r="R902" s="31" t="s">
        <v>455</v>
      </c>
      <c r="S902">
        <v>1108</v>
      </c>
      <c r="T902">
        <v>4</v>
      </c>
      <c r="U902" s="32" t="s">
        <v>435</v>
      </c>
      <c r="V902">
        <v>351</v>
      </c>
      <c r="Y902" t="s">
        <v>600</v>
      </c>
      <c r="Z902">
        <v>59</v>
      </c>
      <c r="AA902" s="27" t="s">
        <v>64</v>
      </c>
      <c r="AB902">
        <v>3</v>
      </c>
      <c r="AC902">
        <v>2</v>
      </c>
      <c r="AD902">
        <v>8</v>
      </c>
    </row>
    <row r="903" spans="1:31" hidden="1" x14ac:dyDescent="0.25">
      <c r="A903" s="20" t="s">
        <v>210</v>
      </c>
      <c r="B903" s="22" t="s">
        <v>218</v>
      </c>
      <c r="C903" s="22" t="s">
        <v>2298</v>
      </c>
      <c r="D903">
        <v>58.01</v>
      </c>
      <c r="E903">
        <v>7</v>
      </c>
      <c r="F903" t="s">
        <v>524</v>
      </c>
      <c r="G903">
        <v>9</v>
      </c>
      <c r="H903" s="27" t="s">
        <v>398</v>
      </c>
      <c r="I903">
        <v>4</v>
      </c>
      <c r="J903" s="37" t="str">
        <f>VLOOKUP(AB903, method!$A$1:$B$15, 2, 0)</f>
        <v>中前</v>
      </c>
      <c r="K903">
        <v>5.5</v>
      </c>
      <c r="L903" s="43">
        <v>1000</v>
      </c>
      <c r="M903">
        <v>135</v>
      </c>
      <c r="N903">
        <v>0</v>
      </c>
      <c r="O903">
        <v>26</v>
      </c>
      <c r="P903">
        <v>12</v>
      </c>
      <c r="Q903">
        <v>24</v>
      </c>
      <c r="R903" s="42" t="s">
        <v>445</v>
      </c>
      <c r="S903">
        <v>1113</v>
      </c>
      <c r="T903">
        <v>4</v>
      </c>
      <c r="U903" s="32" t="s">
        <v>435</v>
      </c>
      <c r="V903">
        <v>288</v>
      </c>
      <c r="Y903" t="s">
        <v>442</v>
      </c>
      <c r="Z903">
        <v>59</v>
      </c>
      <c r="AA903" s="27" t="s">
        <v>64</v>
      </c>
      <c r="AB903">
        <v>4</v>
      </c>
      <c r="AC903">
        <v>4</v>
      </c>
      <c r="AD903">
        <v>9</v>
      </c>
    </row>
    <row r="904" spans="1:31" hidden="1" x14ac:dyDescent="0.25">
      <c r="A904" s="20" t="s">
        <v>210</v>
      </c>
      <c r="B904" s="22" t="s">
        <v>218</v>
      </c>
      <c r="C904" s="22" t="s">
        <v>2298</v>
      </c>
      <c r="D904">
        <v>57.28</v>
      </c>
      <c r="E904">
        <v>7</v>
      </c>
      <c r="F904" t="s">
        <v>524</v>
      </c>
      <c r="G904" s="28">
        <v>2</v>
      </c>
      <c r="H904" s="25" t="s">
        <v>405</v>
      </c>
      <c r="I904">
        <v>4</v>
      </c>
      <c r="J904" s="37" t="str">
        <f>VLOOKUP(AB904, method!$A$1:$B$15, 2, 0)</f>
        <v>中前</v>
      </c>
      <c r="K904">
        <v>8.3000000000000007</v>
      </c>
      <c r="L904" s="43">
        <v>1000</v>
      </c>
      <c r="M904">
        <v>134</v>
      </c>
      <c r="N904">
        <v>0</v>
      </c>
      <c r="O904">
        <v>4</v>
      </c>
      <c r="P904">
        <v>12</v>
      </c>
      <c r="Q904">
        <v>24</v>
      </c>
      <c r="R904" s="31" t="s">
        <v>450</v>
      </c>
      <c r="S904">
        <v>1099</v>
      </c>
      <c r="T904">
        <v>4</v>
      </c>
      <c r="U904" s="32" t="s">
        <v>435</v>
      </c>
      <c r="V904">
        <v>234</v>
      </c>
      <c r="Y904" s="12" t="s">
        <v>883</v>
      </c>
      <c r="Z904">
        <v>57</v>
      </c>
      <c r="AA904" s="27" t="s">
        <v>64</v>
      </c>
      <c r="AB904">
        <v>4</v>
      </c>
      <c r="AC904">
        <v>4</v>
      </c>
      <c r="AD904">
        <v>2</v>
      </c>
    </row>
    <row r="905" spans="1:31" hidden="1" x14ac:dyDescent="0.25">
      <c r="A905" s="20" t="s">
        <v>210</v>
      </c>
      <c r="B905" s="22" t="s">
        <v>218</v>
      </c>
      <c r="C905" s="22" t="s">
        <v>2298</v>
      </c>
      <c r="D905">
        <v>57.27</v>
      </c>
      <c r="E905">
        <v>7</v>
      </c>
      <c r="F905" t="s">
        <v>524</v>
      </c>
      <c r="G905" s="28">
        <v>2</v>
      </c>
      <c r="H905" s="18" t="s">
        <v>524</v>
      </c>
      <c r="I905">
        <v>1</v>
      </c>
      <c r="J905" s="37" t="str">
        <f>VLOOKUP(AB905, method!$A$1:$B$15, 2, 0)</f>
        <v>中前</v>
      </c>
      <c r="K905">
        <v>3</v>
      </c>
      <c r="L905" s="43">
        <v>1000</v>
      </c>
      <c r="M905">
        <v>125</v>
      </c>
      <c r="N905">
        <v>0</v>
      </c>
      <c r="O905">
        <v>13</v>
      </c>
      <c r="P905">
        <v>11</v>
      </c>
      <c r="Q905">
        <v>24</v>
      </c>
      <c r="R905" s="31" t="s">
        <v>455</v>
      </c>
      <c r="S905">
        <v>1091</v>
      </c>
      <c r="T905">
        <v>4</v>
      </c>
      <c r="U905" s="32" t="s">
        <v>435</v>
      </c>
      <c r="V905">
        <v>179</v>
      </c>
      <c r="Y905" s="12" t="s">
        <v>662</v>
      </c>
      <c r="Z905">
        <v>56</v>
      </c>
      <c r="AA905" s="27" t="s">
        <v>64</v>
      </c>
      <c r="AB905">
        <v>6</v>
      </c>
      <c r="AC905">
        <v>5</v>
      </c>
      <c r="AD905">
        <v>2</v>
      </c>
    </row>
    <row r="906" spans="1:31" hidden="1" x14ac:dyDescent="0.25">
      <c r="A906" s="20" t="s">
        <v>210</v>
      </c>
      <c r="B906" s="22" t="s">
        <v>218</v>
      </c>
      <c r="C906" s="22" t="s">
        <v>2298</v>
      </c>
      <c r="D906">
        <v>9.8699999999999992</v>
      </c>
      <c r="E906">
        <v>7</v>
      </c>
      <c r="F906" t="s">
        <v>524</v>
      </c>
      <c r="G906" s="28">
        <v>3</v>
      </c>
      <c r="H906" s="18" t="s">
        <v>524</v>
      </c>
      <c r="I906">
        <v>4</v>
      </c>
      <c r="J906" s="35" t="str">
        <f>VLOOKUP(AB906, method!$A$1:$B$15, 2, 0)</f>
        <v>放頭</v>
      </c>
      <c r="K906">
        <v>10</v>
      </c>
      <c r="L906">
        <v>1200</v>
      </c>
      <c r="M906">
        <v>124</v>
      </c>
      <c r="N906">
        <v>1</v>
      </c>
      <c r="O906">
        <v>6</v>
      </c>
      <c r="P906">
        <v>11</v>
      </c>
      <c r="Q906">
        <v>24</v>
      </c>
      <c r="R906" s="31" t="s">
        <v>450</v>
      </c>
      <c r="S906">
        <v>1097</v>
      </c>
      <c r="T906">
        <v>4</v>
      </c>
      <c r="U906" s="32" t="s">
        <v>435</v>
      </c>
      <c r="V906">
        <v>161</v>
      </c>
      <c r="Y906" s="12" t="s">
        <v>451</v>
      </c>
      <c r="Z906">
        <v>56</v>
      </c>
      <c r="AA906" s="27" t="s">
        <v>64</v>
      </c>
      <c r="AB906">
        <v>1</v>
      </c>
      <c r="AC906">
        <v>1</v>
      </c>
      <c r="AD906">
        <v>3</v>
      </c>
    </row>
    <row r="907" spans="1:31" hidden="1" x14ac:dyDescent="0.25">
      <c r="A907" s="20" t="s">
        <v>210</v>
      </c>
      <c r="B907" s="22" t="s">
        <v>218</v>
      </c>
      <c r="C907" s="22" t="s">
        <v>2298</v>
      </c>
      <c r="D907">
        <v>11.05</v>
      </c>
      <c r="E907">
        <v>7</v>
      </c>
      <c r="F907" t="s">
        <v>524</v>
      </c>
      <c r="G907">
        <v>8</v>
      </c>
      <c r="H907" s="18" t="s">
        <v>116</v>
      </c>
      <c r="I907">
        <v>12</v>
      </c>
      <c r="J907" s="35" t="str">
        <f>VLOOKUP(AB907, method!$A$1:$B$15, 2, 0)</f>
        <v>放頭</v>
      </c>
      <c r="K907">
        <v>20</v>
      </c>
      <c r="L907">
        <v>1200</v>
      </c>
      <c r="M907">
        <v>132</v>
      </c>
      <c r="N907">
        <v>1</v>
      </c>
      <c r="O907">
        <v>9</v>
      </c>
      <c r="P907">
        <v>10</v>
      </c>
      <c r="Q907">
        <v>24</v>
      </c>
      <c r="R907" s="31" t="s">
        <v>450</v>
      </c>
      <c r="S907">
        <v>1068</v>
      </c>
      <c r="T907">
        <v>4</v>
      </c>
      <c r="U907" s="32" t="s">
        <v>435</v>
      </c>
      <c r="V907">
        <v>90</v>
      </c>
      <c r="Y907" t="s">
        <v>436</v>
      </c>
      <c r="Z907">
        <v>56</v>
      </c>
      <c r="AA907" s="27" t="s">
        <v>64</v>
      </c>
      <c r="AB907">
        <v>2</v>
      </c>
      <c r="AC907">
        <v>2</v>
      </c>
      <c r="AD907">
        <v>8</v>
      </c>
    </row>
    <row r="908" spans="1:31" hidden="1" x14ac:dyDescent="0.25">
      <c r="A908" s="20" t="s">
        <v>210</v>
      </c>
      <c r="B908" s="22" t="s">
        <v>218</v>
      </c>
      <c r="C908" s="22" t="s">
        <v>2298</v>
      </c>
      <c r="D908">
        <v>10.46</v>
      </c>
      <c r="E908">
        <v>7</v>
      </c>
      <c r="F908" t="s">
        <v>524</v>
      </c>
      <c r="G908" s="34">
        <v>5</v>
      </c>
      <c r="H908" s="18" t="s">
        <v>116</v>
      </c>
      <c r="I908">
        <v>7</v>
      </c>
      <c r="J908" s="35" t="str">
        <f>VLOOKUP(AB908, method!$A$1:$B$15, 2, 0)</f>
        <v>放頭</v>
      </c>
      <c r="K908">
        <v>5.2</v>
      </c>
      <c r="L908">
        <v>1200</v>
      </c>
      <c r="M908">
        <v>132</v>
      </c>
      <c r="N908">
        <v>1</v>
      </c>
      <c r="O908">
        <v>10</v>
      </c>
      <c r="P908">
        <v>7</v>
      </c>
      <c r="Q908">
        <v>24</v>
      </c>
      <c r="R908" s="31" t="s">
        <v>455</v>
      </c>
      <c r="S908">
        <v>1077</v>
      </c>
      <c r="T908">
        <v>4</v>
      </c>
      <c r="U908" s="32" t="s">
        <v>446</v>
      </c>
      <c r="V908">
        <v>818</v>
      </c>
      <c r="Y908" t="s">
        <v>459</v>
      </c>
      <c r="Z908">
        <v>56</v>
      </c>
      <c r="AA908" s="27" t="s">
        <v>64</v>
      </c>
      <c r="AB908">
        <v>3</v>
      </c>
      <c r="AC908">
        <v>4</v>
      </c>
      <c r="AD908">
        <v>5</v>
      </c>
    </row>
    <row r="909" spans="1:31" hidden="1" x14ac:dyDescent="0.25">
      <c r="A909" s="20" t="s">
        <v>210</v>
      </c>
      <c r="B909" s="22" t="s">
        <v>218</v>
      </c>
      <c r="C909" s="22" t="s">
        <v>2298</v>
      </c>
      <c r="D909">
        <v>9.9499999999999993</v>
      </c>
      <c r="E909">
        <v>7</v>
      </c>
      <c r="F909" t="s">
        <v>524</v>
      </c>
      <c r="G909" s="28">
        <v>2</v>
      </c>
      <c r="H909" s="18" t="s">
        <v>524</v>
      </c>
      <c r="I909">
        <v>2</v>
      </c>
      <c r="J909" s="35" t="str">
        <f>VLOOKUP(AB909, method!$A$1:$B$15, 2, 0)</f>
        <v>放頭</v>
      </c>
      <c r="K909">
        <v>2</v>
      </c>
      <c r="L909">
        <v>1200</v>
      </c>
      <c r="M909">
        <v>125</v>
      </c>
      <c r="N909">
        <v>1</v>
      </c>
      <c r="O909">
        <v>26</v>
      </c>
      <c r="P909">
        <v>6</v>
      </c>
      <c r="Q909">
        <v>24</v>
      </c>
      <c r="R909" s="31" t="s">
        <v>461</v>
      </c>
      <c r="S909">
        <v>1070</v>
      </c>
      <c r="T909">
        <v>4</v>
      </c>
      <c r="U909" s="32" t="s">
        <v>435</v>
      </c>
      <c r="V909">
        <v>776</v>
      </c>
      <c r="Y909" s="12" t="s">
        <v>480</v>
      </c>
      <c r="Z909">
        <v>55</v>
      </c>
      <c r="AA909" s="27" t="s">
        <v>64</v>
      </c>
      <c r="AB909">
        <v>3</v>
      </c>
      <c r="AC909">
        <v>3</v>
      </c>
      <c r="AD909">
        <v>2</v>
      </c>
    </row>
    <row r="910" spans="1:31" hidden="1" x14ac:dyDescent="0.25">
      <c r="A910" s="20" t="s">
        <v>210</v>
      </c>
      <c r="B910" s="22" t="s">
        <v>218</v>
      </c>
      <c r="C910" s="22" t="s">
        <v>2298</v>
      </c>
      <c r="D910">
        <v>10.119999999999999</v>
      </c>
      <c r="E910">
        <v>7</v>
      </c>
      <c r="F910" t="s">
        <v>524</v>
      </c>
      <c r="G910" s="28">
        <v>1</v>
      </c>
      <c r="H910" s="18" t="s">
        <v>116</v>
      </c>
      <c r="I910">
        <v>1</v>
      </c>
      <c r="J910" s="35" t="str">
        <f>VLOOKUP(AB910, method!$A$1:$B$15, 2, 0)</f>
        <v>放頭</v>
      </c>
      <c r="K910">
        <v>1.9</v>
      </c>
      <c r="L910">
        <v>1200</v>
      </c>
      <c r="M910">
        <v>124</v>
      </c>
      <c r="N910">
        <v>1</v>
      </c>
      <c r="O910">
        <v>22</v>
      </c>
      <c r="P910">
        <v>5</v>
      </c>
      <c r="Q910">
        <v>24</v>
      </c>
      <c r="R910" s="30" t="s">
        <v>445</v>
      </c>
      <c r="S910">
        <v>1073</v>
      </c>
      <c r="T910">
        <v>4</v>
      </c>
      <c r="U910" s="32" t="s">
        <v>435</v>
      </c>
      <c r="V910">
        <v>688</v>
      </c>
      <c r="Y910" s="12" t="s">
        <v>431</v>
      </c>
      <c r="Z910">
        <v>49</v>
      </c>
      <c r="AA910" s="27" t="s">
        <v>64</v>
      </c>
      <c r="AB910">
        <v>1</v>
      </c>
      <c r="AC910">
        <v>1</v>
      </c>
      <c r="AD910">
        <v>1</v>
      </c>
    </row>
    <row r="911" spans="1:31" hidden="1" x14ac:dyDescent="0.25">
      <c r="A911" s="20" t="s">
        <v>210</v>
      </c>
      <c r="B911" s="22" t="s">
        <v>218</v>
      </c>
      <c r="C911" s="22" t="s">
        <v>2298</v>
      </c>
      <c r="D911">
        <v>10.14</v>
      </c>
      <c r="E911">
        <v>7</v>
      </c>
      <c r="F911" t="s">
        <v>524</v>
      </c>
      <c r="G911" s="28">
        <v>2</v>
      </c>
      <c r="H911" s="18" t="s">
        <v>524</v>
      </c>
      <c r="I911">
        <v>1</v>
      </c>
      <c r="J911" s="35" t="str">
        <f>VLOOKUP(AB911, method!$A$1:$B$15, 2, 0)</f>
        <v>放頭</v>
      </c>
      <c r="K911">
        <v>3.2</v>
      </c>
      <c r="L911">
        <v>1200</v>
      </c>
      <c r="M911">
        <v>118</v>
      </c>
      <c r="N911">
        <v>1</v>
      </c>
      <c r="O911">
        <v>8</v>
      </c>
      <c r="P911">
        <v>5</v>
      </c>
      <c r="Q911">
        <v>24</v>
      </c>
      <c r="R911" s="31" t="s">
        <v>455</v>
      </c>
      <c r="S911">
        <v>1075</v>
      </c>
      <c r="T911">
        <v>4</v>
      </c>
      <c r="U911" s="32" t="s">
        <v>435</v>
      </c>
      <c r="V911">
        <v>648</v>
      </c>
      <c r="Y911" s="12" t="s">
        <v>431</v>
      </c>
      <c r="Z911">
        <v>48</v>
      </c>
      <c r="AA911" s="27" t="s">
        <v>64</v>
      </c>
      <c r="AB911">
        <v>1</v>
      </c>
      <c r="AC911">
        <v>1</v>
      </c>
      <c r="AD911">
        <v>2</v>
      </c>
    </row>
    <row r="912" spans="1:31" hidden="1" x14ac:dyDescent="0.25">
      <c r="A912" s="20" t="s">
        <v>210</v>
      </c>
      <c r="B912" s="22" t="s">
        <v>218</v>
      </c>
      <c r="C912" s="22" t="s">
        <v>2298</v>
      </c>
      <c r="D912">
        <v>58.08</v>
      </c>
      <c r="E912">
        <v>7</v>
      </c>
      <c r="F912" t="s">
        <v>524</v>
      </c>
      <c r="G912" s="28">
        <v>3</v>
      </c>
      <c r="H912" s="18" t="s">
        <v>116</v>
      </c>
      <c r="I912">
        <v>11</v>
      </c>
      <c r="J912" s="35" t="str">
        <f>VLOOKUP(AB912, method!$A$1:$B$15, 2, 0)</f>
        <v>放頭</v>
      </c>
      <c r="K912">
        <v>8.4</v>
      </c>
      <c r="L912" s="43">
        <v>1000</v>
      </c>
      <c r="M912">
        <v>123</v>
      </c>
      <c r="N912">
        <v>0</v>
      </c>
      <c r="O912">
        <v>24</v>
      </c>
      <c r="P912">
        <v>4</v>
      </c>
      <c r="Q912">
        <v>24</v>
      </c>
      <c r="R912" s="30" t="s">
        <v>445</v>
      </c>
      <c r="S912">
        <v>1083</v>
      </c>
      <c r="T912">
        <v>4</v>
      </c>
      <c r="U912" s="32" t="s">
        <v>435</v>
      </c>
      <c r="V912">
        <v>611</v>
      </c>
      <c r="Y912" s="12" t="s">
        <v>456</v>
      </c>
      <c r="Z912">
        <v>48</v>
      </c>
      <c r="AA912" s="27" t="s">
        <v>64</v>
      </c>
      <c r="AB912">
        <v>2</v>
      </c>
      <c r="AC912">
        <v>2</v>
      </c>
      <c r="AD912">
        <v>3</v>
      </c>
    </row>
    <row r="913" spans="1:30" hidden="1" x14ac:dyDescent="0.25">
      <c r="A913" s="20" t="s">
        <v>210</v>
      </c>
      <c r="B913" s="22" t="s">
        <v>218</v>
      </c>
      <c r="C913" s="22" t="s">
        <v>2298</v>
      </c>
      <c r="D913">
        <v>57.57</v>
      </c>
      <c r="E913">
        <v>7</v>
      </c>
      <c r="F913" t="s">
        <v>524</v>
      </c>
      <c r="G913" s="34">
        <v>5</v>
      </c>
      <c r="H913" s="18" t="s">
        <v>116</v>
      </c>
      <c r="I913">
        <v>12</v>
      </c>
      <c r="J913" s="35" t="str">
        <f>VLOOKUP(AB913, method!$A$1:$B$15, 2, 0)</f>
        <v>放頭</v>
      </c>
      <c r="K913">
        <v>9.6</v>
      </c>
      <c r="L913" s="43">
        <v>1000</v>
      </c>
      <c r="M913">
        <v>124</v>
      </c>
      <c r="N913">
        <v>0</v>
      </c>
      <c r="O913">
        <v>20</v>
      </c>
      <c r="P913">
        <v>3</v>
      </c>
      <c r="Q913">
        <v>24</v>
      </c>
      <c r="R913" s="42" t="s">
        <v>445</v>
      </c>
      <c r="S913">
        <v>1071</v>
      </c>
      <c r="T913">
        <v>4</v>
      </c>
      <c r="U913" s="32" t="s">
        <v>435</v>
      </c>
      <c r="V913">
        <v>514</v>
      </c>
      <c r="Y913" t="s">
        <v>442</v>
      </c>
      <c r="Z913">
        <v>48</v>
      </c>
      <c r="AA913" s="27" t="s">
        <v>64</v>
      </c>
      <c r="AB913">
        <v>2</v>
      </c>
      <c r="AC913">
        <v>3</v>
      </c>
      <c r="AD913">
        <v>5</v>
      </c>
    </row>
    <row r="914" spans="1:30" hidden="1" x14ac:dyDescent="0.25">
      <c r="A914" s="20" t="s">
        <v>210</v>
      </c>
      <c r="B914" s="22" t="s">
        <v>218</v>
      </c>
      <c r="C914" s="22" t="s">
        <v>2298</v>
      </c>
      <c r="D914">
        <v>57.82</v>
      </c>
      <c r="E914">
        <v>7</v>
      </c>
      <c r="F914" t="s">
        <v>524</v>
      </c>
      <c r="G914" s="28">
        <v>1</v>
      </c>
      <c r="H914" s="18" t="s">
        <v>116</v>
      </c>
      <c r="I914">
        <v>2</v>
      </c>
      <c r="J914" s="37" t="str">
        <f>VLOOKUP(AB914, method!$A$1:$B$15, 2, 0)</f>
        <v>中前</v>
      </c>
      <c r="K914">
        <v>7</v>
      </c>
      <c r="L914" s="43">
        <v>1000</v>
      </c>
      <c r="M914">
        <v>119</v>
      </c>
      <c r="N914">
        <v>0</v>
      </c>
      <c r="O914">
        <v>28</v>
      </c>
      <c r="P914">
        <v>2</v>
      </c>
      <c r="Q914">
        <v>24</v>
      </c>
      <c r="R914" s="31" t="s">
        <v>450</v>
      </c>
      <c r="S914">
        <v>1074</v>
      </c>
      <c r="T914">
        <v>4</v>
      </c>
      <c r="U914" s="32" t="s">
        <v>435</v>
      </c>
      <c r="V914">
        <v>458</v>
      </c>
      <c r="Y914" s="12" t="s">
        <v>521</v>
      </c>
      <c r="Z914">
        <v>41</v>
      </c>
      <c r="AA914" s="27" t="s">
        <v>64</v>
      </c>
      <c r="AB914">
        <v>6</v>
      </c>
      <c r="AC914">
        <v>6</v>
      </c>
      <c r="AD914">
        <v>1</v>
      </c>
    </row>
    <row r="915" spans="1:30" hidden="1" x14ac:dyDescent="0.25">
      <c r="A915" s="20" t="s">
        <v>210</v>
      </c>
      <c r="B915" s="22" t="s">
        <v>218</v>
      </c>
      <c r="C915" s="22" t="s">
        <v>2298</v>
      </c>
      <c r="D915">
        <v>57.87</v>
      </c>
      <c r="E915">
        <v>7</v>
      </c>
      <c r="F915" t="s">
        <v>524</v>
      </c>
      <c r="G915" s="34">
        <v>5</v>
      </c>
      <c r="H915" s="18" t="s">
        <v>116</v>
      </c>
      <c r="I915">
        <v>10</v>
      </c>
      <c r="J915" s="35" t="str">
        <f>VLOOKUP(AB915, method!$A$1:$B$15, 2, 0)</f>
        <v>放頭</v>
      </c>
      <c r="K915">
        <v>27</v>
      </c>
      <c r="L915" s="43">
        <v>1000</v>
      </c>
      <c r="M915">
        <v>117</v>
      </c>
      <c r="N915">
        <v>0</v>
      </c>
      <c r="O915">
        <v>31</v>
      </c>
      <c r="P915">
        <v>1</v>
      </c>
      <c r="Q915">
        <v>24</v>
      </c>
      <c r="R915" s="31" t="s">
        <v>450</v>
      </c>
      <c r="S915">
        <v>1072</v>
      </c>
      <c r="T915">
        <v>4</v>
      </c>
      <c r="U915" s="32" t="s">
        <v>435</v>
      </c>
      <c r="V915">
        <v>382</v>
      </c>
      <c r="Y915" s="12" t="s">
        <v>480</v>
      </c>
      <c r="Z915">
        <v>41</v>
      </c>
      <c r="AA915" s="27" t="s">
        <v>64</v>
      </c>
      <c r="AB915">
        <v>3</v>
      </c>
      <c r="AC915">
        <v>2</v>
      </c>
      <c r="AD915">
        <v>5</v>
      </c>
    </row>
    <row r="916" spans="1:30" hidden="1" x14ac:dyDescent="0.25">
      <c r="A916" s="20" t="s">
        <v>210</v>
      </c>
      <c r="B916" s="22" t="s">
        <v>218</v>
      </c>
      <c r="C916" s="22" t="s">
        <v>2298</v>
      </c>
      <c r="D916">
        <v>10.01</v>
      </c>
      <c r="E916">
        <v>7</v>
      </c>
      <c r="F916" t="s">
        <v>524</v>
      </c>
      <c r="G916">
        <v>8</v>
      </c>
      <c r="H916" s="26" t="s">
        <v>693</v>
      </c>
      <c r="I916">
        <v>3</v>
      </c>
      <c r="J916" s="35" t="str">
        <f>VLOOKUP(AB916, method!$A$1:$B$15, 2, 0)</f>
        <v>放頭</v>
      </c>
      <c r="K916">
        <v>12</v>
      </c>
      <c r="L916">
        <v>1200</v>
      </c>
      <c r="M916">
        <v>118</v>
      </c>
      <c r="N916">
        <v>1</v>
      </c>
      <c r="O916">
        <v>7</v>
      </c>
      <c r="P916">
        <v>1</v>
      </c>
      <c r="Q916">
        <v>24</v>
      </c>
      <c r="R916" t="s">
        <v>467</v>
      </c>
      <c r="S916">
        <v>1070</v>
      </c>
      <c r="T916">
        <v>4</v>
      </c>
      <c r="U916" s="32" t="s">
        <v>435</v>
      </c>
      <c r="V916">
        <v>320</v>
      </c>
      <c r="Y916" t="s">
        <v>624</v>
      </c>
      <c r="Z916">
        <v>43</v>
      </c>
      <c r="AA916" s="27" t="s">
        <v>64</v>
      </c>
      <c r="AB916">
        <v>2</v>
      </c>
      <c r="AC916">
        <v>2</v>
      </c>
      <c r="AD916">
        <v>8</v>
      </c>
    </row>
    <row r="917" spans="1:30" hidden="1" x14ac:dyDescent="0.25">
      <c r="A917" s="20" t="s">
        <v>210</v>
      </c>
      <c r="B917" s="22" t="s">
        <v>218</v>
      </c>
      <c r="C917" s="22" t="s">
        <v>2298</v>
      </c>
      <c r="D917">
        <v>9.4499999999999993</v>
      </c>
      <c r="E917">
        <v>7</v>
      </c>
      <c r="F917" t="s">
        <v>524</v>
      </c>
      <c r="G917" s="34">
        <v>4</v>
      </c>
      <c r="H917" s="20" t="s">
        <v>19</v>
      </c>
      <c r="I917">
        <v>5</v>
      </c>
      <c r="J917" s="35" t="str">
        <f>VLOOKUP(AB917, method!$A$1:$B$15, 2, 0)</f>
        <v>放頭</v>
      </c>
      <c r="K917">
        <v>4.2</v>
      </c>
      <c r="L917">
        <v>1200</v>
      </c>
      <c r="M917">
        <v>121</v>
      </c>
      <c r="N917">
        <v>1</v>
      </c>
      <c r="O917">
        <v>26</v>
      </c>
      <c r="P917">
        <v>12</v>
      </c>
      <c r="Q917">
        <v>23</v>
      </c>
      <c r="R917" t="s">
        <v>467</v>
      </c>
      <c r="S917">
        <v>1068</v>
      </c>
      <c r="T917">
        <v>4</v>
      </c>
      <c r="U917" s="32" t="s">
        <v>435</v>
      </c>
      <c r="V917">
        <v>284</v>
      </c>
      <c r="Y917" t="s">
        <v>488</v>
      </c>
      <c r="Z917">
        <v>45</v>
      </c>
      <c r="AA917" s="27" t="s">
        <v>64</v>
      </c>
      <c r="AB917">
        <v>2</v>
      </c>
      <c r="AC917">
        <v>2</v>
      </c>
      <c r="AD917">
        <v>4</v>
      </c>
    </row>
    <row r="918" spans="1:30" hidden="1" x14ac:dyDescent="0.25">
      <c r="A918" s="20" t="s">
        <v>210</v>
      </c>
      <c r="B918" s="22" t="s">
        <v>218</v>
      </c>
      <c r="C918" s="22" t="s">
        <v>2298</v>
      </c>
      <c r="D918">
        <v>9.89</v>
      </c>
      <c r="E918">
        <v>7</v>
      </c>
      <c r="F918" t="s">
        <v>524</v>
      </c>
      <c r="G918" s="28">
        <v>3</v>
      </c>
      <c r="H918" s="23" t="s">
        <v>487</v>
      </c>
      <c r="I918">
        <v>9</v>
      </c>
      <c r="J918" s="35" t="str">
        <f>VLOOKUP(AB918, method!$A$1:$B$15, 2, 0)</f>
        <v>放頭</v>
      </c>
      <c r="K918">
        <v>9.8000000000000007</v>
      </c>
      <c r="L918">
        <v>1200</v>
      </c>
      <c r="M918">
        <v>116</v>
      </c>
      <c r="N918">
        <v>1</v>
      </c>
      <c r="O918">
        <v>17</v>
      </c>
      <c r="P918">
        <v>12</v>
      </c>
      <c r="Q918">
        <v>23</v>
      </c>
      <c r="R918" t="s">
        <v>467</v>
      </c>
      <c r="S918">
        <v>1074</v>
      </c>
      <c r="T918">
        <v>4</v>
      </c>
      <c r="U918" s="32" t="s">
        <v>435</v>
      </c>
      <c r="V918">
        <v>252</v>
      </c>
      <c r="Y918" s="12">
        <v>2</v>
      </c>
      <c r="Z918">
        <v>46</v>
      </c>
      <c r="AA918" s="27" t="s">
        <v>64</v>
      </c>
      <c r="AB918">
        <v>1</v>
      </c>
      <c r="AC918">
        <v>1</v>
      </c>
      <c r="AD918">
        <v>3</v>
      </c>
    </row>
    <row r="919" spans="1:30" hidden="1" x14ac:dyDescent="0.25">
      <c r="A919" s="20" t="s">
        <v>210</v>
      </c>
      <c r="B919" s="22" t="s">
        <v>218</v>
      </c>
      <c r="C919" s="22" t="s">
        <v>2298</v>
      </c>
      <c r="D919">
        <v>9.9</v>
      </c>
      <c r="E919">
        <v>7</v>
      </c>
      <c r="F919" t="s">
        <v>524</v>
      </c>
      <c r="G919" s="28">
        <v>3</v>
      </c>
      <c r="H919" s="23" t="s">
        <v>487</v>
      </c>
      <c r="I919">
        <v>1</v>
      </c>
      <c r="J919" s="35" t="str">
        <f>VLOOKUP(AB919, method!$A$1:$B$15, 2, 0)</f>
        <v>放頭</v>
      </c>
      <c r="K919">
        <v>61</v>
      </c>
      <c r="L919">
        <v>1200</v>
      </c>
      <c r="M919">
        <v>118</v>
      </c>
      <c r="N919">
        <v>1</v>
      </c>
      <c r="O919">
        <v>26</v>
      </c>
      <c r="P919">
        <v>11</v>
      </c>
      <c r="Q919">
        <v>23</v>
      </c>
      <c r="R919" t="s">
        <v>467</v>
      </c>
      <c r="S919">
        <v>1078</v>
      </c>
      <c r="T919">
        <v>4</v>
      </c>
      <c r="U919" s="32" t="s">
        <v>435</v>
      </c>
      <c r="V919">
        <v>197</v>
      </c>
      <c r="Y919" s="12" t="s">
        <v>456</v>
      </c>
      <c r="Z919">
        <v>46</v>
      </c>
      <c r="AA919" s="27" t="s">
        <v>64</v>
      </c>
      <c r="AB919">
        <v>3</v>
      </c>
      <c r="AC919">
        <v>1</v>
      </c>
      <c r="AD919">
        <v>3</v>
      </c>
    </row>
    <row r="920" spans="1:30" hidden="1" x14ac:dyDescent="0.25">
      <c r="A920" s="20" t="s">
        <v>210</v>
      </c>
      <c r="B920" s="22" t="s">
        <v>218</v>
      </c>
      <c r="C920" s="22" t="s">
        <v>2298</v>
      </c>
      <c r="D920">
        <v>10.89</v>
      </c>
      <c r="E920">
        <v>7</v>
      </c>
      <c r="F920" t="s">
        <v>524</v>
      </c>
      <c r="G920">
        <v>7</v>
      </c>
      <c r="H920" s="17" t="s">
        <v>121</v>
      </c>
      <c r="I920">
        <v>3</v>
      </c>
      <c r="J920" s="37" t="str">
        <f>VLOOKUP(AB920, method!$A$1:$B$15, 2, 0)</f>
        <v>中前</v>
      </c>
      <c r="K920">
        <v>58</v>
      </c>
      <c r="L920">
        <v>1200</v>
      </c>
      <c r="M920">
        <v>123</v>
      </c>
      <c r="N920">
        <v>1</v>
      </c>
      <c r="O920">
        <v>29</v>
      </c>
      <c r="P920">
        <v>10</v>
      </c>
      <c r="Q920">
        <v>23</v>
      </c>
      <c r="R920" s="31" t="s">
        <v>461</v>
      </c>
      <c r="S920">
        <v>1078</v>
      </c>
      <c r="T920">
        <v>4</v>
      </c>
      <c r="U920" s="32" t="s">
        <v>435</v>
      </c>
      <c r="V920">
        <v>124</v>
      </c>
      <c r="Y920" t="s">
        <v>674</v>
      </c>
      <c r="Z920">
        <v>48</v>
      </c>
      <c r="AA920" s="27" t="s">
        <v>64</v>
      </c>
      <c r="AB920">
        <v>7</v>
      </c>
      <c r="AC920">
        <v>6</v>
      </c>
      <c r="AD920">
        <v>7</v>
      </c>
    </row>
    <row r="921" spans="1:30" hidden="1" x14ac:dyDescent="0.25">
      <c r="A921" s="20" t="s">
        <v>210</v>
      </c>
      <c r="B921" s="22" t="s">
        <v>218</v>
      </c>
      <c r="C921" s="22" t="s">
        <v>2298</v>
      </c>
      <c r="D921">
        <v>10.050000000000001</v>
      </c>
      <c r="E921">
        <v>7</v>
      </c>
      <c r="F921" t="s">
        <v>524</v>
      </c>
      <c r="G921">
        <v>8</v>
      </c>
      <c r="H921" s="17" t="s">
        <v>121</v>
      </c>
      <c r="I921">
        <v>7</v>
      </c>
      <c r="J921" s="36" t="str">
        <f>VLOOKUP(AB921, method!$A$1:$B$15, 2, 0)</f>
        <v>中後</v>
      </c>
      <c r="K921">
        <v>97</v>
      </c>
      <c r="L921">
        <v>1200</v>
      </c>
      <c r="M921">
        <v>126</v>
      </c>
      <c r="N921">
        <v>1</v>
      </c>
      <c r="O921">
        <v>4</v>
      </c>
      <c r="P921">
        <v>10</v>
      </c>
      <c r="Q921">
        <v>23</v>
      </c>
      <c r="R921" s="42" t="s">
        <v>445</v>
      </c>
      <c r="S921">
        <v>1081</v>
      </c>
      <c r="T921">
        <v>4</v>
      </c>
      <c r="U921" s="32" t="s">
        <v>446</v>
      </c>
      <c r="V921">
        <v>72</v>
      </c>
      <c r="Y921">
        <v>5</v>
      </c>
      <c r="Z921">
        <v>50</v>
      </c>
      <c r="AA921" s="27" t="s">
        <v>64</v>
      </c>
      <c r="AB921">
        <v>8</v>
      </c>
      <c r="AC921">
        <v>7</v>
      </c>
      <c r="AD921">
        <v>8</v>
      </c>
    </row>
    <row r="922" spans="1:30" x14ac:dyDescent="0.25">
      <c r="A922" s="20" t="s">
        <v>210</v>
      </c>
      <c r="B922" s="23" t="s">
        <v>221</v>
      </c>
      <c r="C922" s="23" t="s">
        <v>2299</v>
      </c>
      <c r="D922">
        <v>57.77</v>
      </c>
      <c r="E922">
        <v>9</v>
      </c>
      <c r="F922" t="s">
        <v>13</v>
      </c>
      <c r="G922">
        <v>6</v>
      </c>
      <c r="H922" s="18" t="s">
        <v>524</v>
      </c>
      <c r="I922">
        <v>3</v>
      </c>
      <c r="J922" s="37" t="str">
        <f>VLOOKUP(AB922, method!$A$1:$B$15, 2, 0)</f>
        <v>中前</v>
      </c>
      <c r="K922">
        <v>11</v>
      </c>
      <c r="L922" s="43">
        <v>1000</v>
      </c>
      <c r="M922">
        <v>129</v>
      </c>
      <c r="N922">
        <v>0</v>
      </c>
      <c r="O922">
        <v>10</v>
      </c>
      <c r="P922">
        <v>9</v>
      </c>
      <c r="Q922">
        <v>25</v>
      </c>
      <c r="R922" s="31" t="s">
        <v>450</v>
      </c>
      <c r="S922">
        <v>1080</v>
      </c>
      <c r="T922">
        <v>4</v>
      </c>
      <c r="U922" s="32" t="s">
        <v>435</v>
      </c>
      <c r="V922">
        <v>13</v>
      </c>
      <c r="Y922" s="12" t="s">
        <v>451</v>
      </c>
      <c r="Z922">
        <v>57</v>
      </c>
      <c r="AA922" s="21" t="s">
        <v>106</v>
      </c>
      <c r="AB922">
        <v>7</v>
      </c>
      <c r="AC922">
        <v>6</v>
      </c>
      <c r="AD922">
        <v>6</v>
      </c>
    </row>
    <row r="923" spans="1:30" hidden="1" x14ac:dyDescent="0.25">
      <c r="A923" s="20" t="s">
        <v>210</v>
      </c>
      <c r="B923" s="23" t="s">
        <v>221</v>
      </c>
      <c r="C923" s="23" t="s">
        <v>2299</v>
      </c>
      <c r="D923">
        <v>10.51</v>
      </c>
      <c r="E923">
        <v>9</v>
      </c>
      <c r="F923" t="s">
        <v>13</v>
      </c>
      <c r="G923">
        <v>9</v>
      </c>
      <c r="H923" s="18" t="s">
        <v>524</v>
      </c>
      <c r="I923">
        <v>5</v>
      </c>
      <c r="J923" s="37" t="str">
        <f>VLOOKUP(AB923, method!$A$1:$B$15, 2, 0)</f>
        <v>中前</v>
      </c>
      <c r="K923">
        <v>11</v>
      </c>
      <c r="L923">
        <v>1200</v>
      </c>
      <c r="M923">
        <v>127</v>
      </c>
      <c r="N923">
        <v>1</v>
      </c>
      <c r="O923">
        <v>21</v>
      </c>
      <c r="P923">
        <v>5</v>
      </c>
      <c r="Q923">
        <v>25</v>
      </c>
      <c r="R923" s="31" t="s">
        <v>461</v>
      </c>
      <c r="S923">
        <v>1075</v>
      </c>
      <c r="T923">
        <v>4</v>
      </c>
      <c r="U923" s="32" t="s">
        <v>446</v>
      </c>
      <c r="V923">
        <v>693</v>
      </c>
      <c r="Y923" t="s">
        <v>541</v>
      </c>
      <c r="Z923">
        <v>57</v>
      </c>
      <c r="AA923" s="21" t="s">
        <v>106</v>
      </c>
      <c r="AB923">
        <v>5</v>
      </c>
      <c r="AC923">
        <v>7</v>
      </c>
      <c r="AD923">
        <v>9</v>
      </c>
    </row>
    <row r="924" spans="1:30" x14ac:dyDescent="0.25">
      <c r="A924" s="20" t="s">
        <v>210</v>
      </c>
      <c r="B924" s="23" t="s">
        <v>221</v>
      </c>
      <c r="C924" s="23" t="s">
        <v>2299</v>
      </c>
      <c r="D924">
        <v>57.23</v>
      </c>
      <c r="E924">
        <v>9</v>
      </c>
      <c r="F924" t="s">
        <v>13</v>
      </c>
      <c r="G924" s="28">
        <v>1</v>
      </c>
      <c r="H924" s="18" t="s">
        <v>524</v>
      </c>
      <c r="I924">
        <v>1</v>
      </c>
      <c r="J924" s="37" t="str">
        <f>VLOOKUP(AB924, method!$A$1:$B$15, 2, 0)</f>
        <v>中前</v>
      </c>
      <c r="K924">
        <v>3.8</v>
      </c>
      <c r="L924" s="43">
        <v>1000</v>
      </c>
      <c r="M924">
        <v>122</v>
      </c>
      <c r="N924">
        <v>0</v>
      </c>
      <c r="O924">
        <v>23</v>
      </c>
      <c r="P924">
        <v>4</v>
      </c>
      <c r="Q924">
        <v>25</v>
      </c>
      <c r="R924" s="31" t="s">
        <v>461</v>
      </c>
      <c r="S924">
        <v>1064</v>
      </c>
      <c r="T924">
        <v>4</v>
      </c>
      <c r="U924" s="32" t="s">
        <v>435</v>
      </c>
      <c r="V924">
        <v>614</v>
      </c>
      <c r="Y924" s="12" t="s">
        <v>431</v>
      </c>
      <c r="Z924">
        <v>51</v>
      </c>
      <c r="AA924" s="21" t="s">
        <v>106</v>
      </c>
      <c r="AB924">
        <v>6</v>
      </c>
      <c r="AC924">
        <v>5</v>
      </c>
      <c r="AD924">
        <v>1</v>
      </c>
    </row>
    <row r="925" spans="1:30" x14ac:dyDescent="0.25">
      <c r="A925" s="20" t="s">
        <v>210</v>
      </c>
      <c r="B925" s="23" t="s">
        <v>221</v>
      </c>
      <c r="C925" s="23" t="s">
        <v>2299</v>
      </c>
      <c r="D925">
        <v>56.99</v>
      </c>
      <c r="E925">
        <v>9</v>
      </c>
      <c r="F925" t="s">
        <v>13</v>
      </c>
      <c r="G925" s="34">
        <v>4</v>
      </c>
      <c r="H925" s="19" t="s">
        <v>101</v>
      </c>
      <c r="I925">
        <v>10</v>
      </c>
      <c r="J925" s="36" t="str">
        <f>VLOOKUP(AB925, method!$A$1:$B$15, 2, 0)</f>
        <v>中後</v>
      </c>
      <c r="K925">
        <v>8.6</v>
      </c>
      <c r="L925" s="43">
        <v>1000</v>
      </c>
      <c r="M925">
        <v>126</v>
      </c>
      <c r="N925">
        <v>0</v>
      </c>
      <c r="O925">
        <v>19</v>
      </c>
      <c r="P925">
        <v>3</v>
      </c>
      <c r="Q925">
        <v>25</v>
      </c>
      <c r="R925" s="31" t="s">
        <v>455</v>
      </c>
      <c r="S925">
        <v>1065</v>
      </c>
      <c r="T925">
        <v>4</v>
      </c>
      <c r="U925" s="32" t="s">
        <v>446</v>
      </c>
      <c r="V925">
        <v>520</v>
      </c>
      <c r="Y925" s="12" t="s">
        <v>451</v>
      </c>
      <c r="Z925">
        <v>51</v>
      </c>
      <c r="AA925" s="21" t="s">
        <v>106</v>
      </c>
      <c r="AB925">
        <v>8</v>
      </c>
      <c r="AC925">
        <v>9</v>
      </c>
      <c r="AD925">
        <v>4</v>
      </c>
    </row>
    <row r="926" spans="1:30" hidden="1" x14ac:dyDescent="0.25">
      <c r="A926" s="20" t="s">
        <v>210</v>
      </c>
      <c r="B926" s="23" t="s">
        <v>221</v>
      </c>
      <c r="C926" s="23" t="s">
        <v>2299</v>
      </c>
      <c r="D926">
        <v>9.76</v>
      </c>
      <c r="E926">
        <v>9</v>
      </c>
      <c r="F926" t="s">
        <v>13</v>
      </c>
      <c r="G926" s="28">
        <v>1</v>
      </c>
      <c r="H926" s="19" t="s">
        <v>101</v>
      </c>
      <c r="I926">
        <v>2</v>
      </c>
      <c r="J926" s="37" t="str">
        <f>VLOOKUP(AB926, method!$A$1:$B$15, 2, 0)</f>
        <v>中前</v>
      </c>
      <c r="K926">
        <v>2.7</v>
      </c>
      <c r="L926">
        <v>1200</v>
      </c>
      <c r="M926">
        <v>121</v>
      </c>
      <c r="N926">
        <v>1</v>
      </c>
      <c r="O926">
        <v>26</v>
      </c>
      <c r="P926">
        <v>2</v>
      </c>
      <c r="Q926">
        <v>25</v>
      </c>
      <c r="R926" s="31" t="s">
        <v>461</v>
      </c>
      <c r="S926">
        <v>1063</v>
      </c>
      <c r="T926">
        <v>4</v>
      </c>
      <c r="U926" s="32" t="s">
        <v>435</v>
      </c>
      <c r="V926">
        <v>460</v>
      </c>
      <c r="Y926" s="12" t="s">
        <v>662</v>
      </c>
      <c r="Z926">
        <v>46</v>
      </c>
      <c r="AA926" s="21" t="s">
        <v>106</v>
      </c>
      <c r="AB926">
        <v>5</v>
      </c>
      <c r="AC926">
        <v>4</v>
      </c>
      <c r="AD926">
        <v>1</v>
      </c>
    </row>
    <row r="927" spans="1:30" hidden="1" x14ac:dyDescent="0.25">
      <c r="A927" s="20" t="s">
        <v>210</v>
      </c>
      <c r="B927" s="23" t="s">
        <v>221</v>
      </c>
      <c r="C927" s="23" t="s">
        <v>2299</v>
      </c>
      <c r="D927">
        <v>9.9700000000000006</v>
      </c>
      <c r="E927">
        <v>9</v>
      </c>
      <c r="F927" t="s">
        <v>13</v>
      </c>
      <c r="G927" s="28">
        <v>2</v>
      </c>
      <c r="H927" s="19" t="s">
        <v>101</v>
      </c>
      <c r="I927">
        <v>9</v>
      </c>
      <c r="J927" s="36" t="str">
        <f>VLOOKUP(AB927, method!$A$1:$B$15, 2, 0)</f>
        <v>中後</v>
      </c>
      <c r="K927">
        <v>5.3</v>
      </c>
      <c r="L927">
        <v>1200</v>
      </c>
      <c r="M927">
        <v>121</v>
      </c>
      <c r="N927">
        <v>1</v>
      </c>
      <c r="O927">
        <v>5</v>
      </c>
      <c r="P927">
        <v>2</v>
      </c>
      <c r="Q927">
        <v>25</v>
      </c>
      <c r="R927" s="31" t="s">
        <v>450</v>
      </c>
      <c r="S927">
        <v>1065</v>
      </c>
      <c r="T927">
        <v>4</v>
      </c>
      <c r="U927" s="32" t="s">
        <v>435</v>
      </c>
      <c r="V927">
        <v>399</v>
      </c>
      <c r="Y927" s="12" t="s">
        <v>662</v>
      </c>
      <c r="Z927">
        <v>45</v>
      </c>
      <c r="AA927" s="21" t="s">
        <v>106</v>
      </c>
      <c r="AB927">
        <v>10</v>
      </c>
      <c r="AC927">
        <v>8</v>
      </c>
      <c r="AD927">
        <v>2</v>
      </c>
    </row>
    <row r="928" spans="1:30" x14ac:dyDescent="0.25">
      <c r="A928" s="20" t="s">
        <v>210</v>
      </c>
      <c r="B928" s="23" t="s">
        <v>221</v>
      </c>
      <c r="C928" s="23" t="s">
        <v>2299</v>
      </c>
      <c r="D928">
        <v>57.45</v>
      </c>
      <c r="E928">
        <v>9</v>
      </c>
      <c r="F928" t="s">
        <v>13</v>
      </c>
      <c r="G928" s="34">
        <v>4</v>
      </c>
      <c r="H928" s="19" t="s">
        <v>101</v>
      </c>
      <c r="I928">
        <v>9</v>
      </c>
      <c r="J928" s="36" t="str">
        <f>VLOOKUP(AB928, method!$A$1:$B$15, 2, 0)</f>
        <v>中後</v>
      </c>
      <c r="K928">
        <v>4</v>
      </c>
      <c r="L928" s="43">
        <v>1000</v>
      </c>
      <c r="M928">
        <v>120</v>
      </c>
      <c r="N928">
        <v>0</v>
      </c>
      <c r="O928">
        <v>15</v>
      </c>
      <c r="P928">
        <v>1</v>
      </c>
      <c r="Q928">
        <v>25</v>
      </c>
      <c r="R928" s="31" t="s">
        <v>455</v>
      </c>
      <c r="S928">
        <v>1063</v>
      </c>
      <c r="T928">
        <v>4</v>
      </c>
      <c r="U928" s="32" t="s">
        <v>435</v>
      </c>
      <c r="V928">
        <v>351</v>
      </c>
      <c r="Y928" s="12" t="s">
        <v>521</v>
      </c>
      <c r="Z928">
        <v>45</v>
      </c>
      <c r="AA928" s="21" t="s">
        <v>106</v>
      </c>
      <c r="AB928">
        <v>8</v>
      </c>
      <c r="AC928">
        <v>10</v>
      </c>
      <c r="AD928">
        <v>4</v>
      </c>
    </row>
    <row r="929" spans="1:30" hidden="1" x14ac:dyDescent="0.25">
      <c r="A929" s="20" t="s">
        <v>210</v>
      </c>
      <c r="B929" s="23" t="s">
        <v>221</v>
      </c>
      <c r="C929" s="23" t="s">
        <v>2299</v>
      </c>
      <c r="D929">
        <v>57.18</v>
      </c>
      <c r="E929">
        <v>9</v>
      </c>
      <c r="F929" t="s">
        <v>13</v>
      </c>
      <c r="G929" s="28">
        <v>2</v>
      </c>
      <c r="H929" s="19" t="s">
        <v>101</v>
      </c>
      <c r="I929">
        <v>12</v>
      </c>
      <c r="J929" s="37" t="str">
        <f>VLOOKUP(AB929, method!$A$1:$B$15, 2, 0)</f>
        <v>中前</v>
      </c>
      <c r="K929">
        <v>17</v>
      </c>
      <c r="L929" s="43">
        <v>1000</v>
      </c>
      <c r="M929">
        <v>120</v>
      </c>
      <c r="N929">
        <v>0</v>
      </c>
      <c r="O929">
        <v>26</v>
      </c>
      <c r="P929">
        <v>12</v>
      </c>
      <c r="Q929">
        <v>24</v>
      </c>
      <c r="R929" s="30" t="s">
        <v>445</v>
      </c>
      <c r="S929">
        <v>1061</v>
      </c>
      <c r="T929">
        <v>4</v>
      </c>
      <c r="U929" s="32" t="s">
        <v>435</v>
      </c>
      <c r="V929">
        <v>288</v>
      </c>
      <c r="Y929" s="12" t="s">
        <v>662</v>
      </c>
      <c r="Z929">
        <v>44</v>
      </c>
      <c r="AA929" s="21" t="s">
        <v>106</v>
      </c>
      <c r="AB929">
        <v>6</v>
      </c>
      <c r="AC929">
        <v>6</v>
      </c>
      <c r="AD929">
        <v>2</v>
      </c>
    </row>
    <row r="930" spans="1:30" hidden="1" x14ac:dyDescent="0.25">
      <c r="A930" s="20" t="s">
        <v>210</v>
      </c>
      <c r="B930" s="23" t="s">
        <v>221</v>
      </c>
      <c r="C930" s="23" t="s">
        <v>2299</v>
      </c>
      <c r="D930">
        <v>57.48</v>
      </c>
      <c r="E930">
        <v>9</v>
      </c>
      <c r="F930" t="s">
        <v>13</v>
      </c>
      <c r="G930" s="34">
        <v>4</v>
      </c>
      <c r="H930" s="26" t="s">
        <v>410</v>
      </c>
      <c r="I930">
        <v>6</v>
      </c>
      <c r="J930" s="36" t="str">
        <f>VLOOKUP(AB930, method!$A$1:$B$15, 2, 0)</f>
        <v>中後</v>
      </c>
      <c r="K930">
        <v>21</v>
      </c>
      <c r="L930" s="43">
        <v>1000</v>
      </c>
      <c r="M930">
        <v>121</v>
      </c>
      <c r="N930">
        <v>0</v>
      </c>
      <c r="O930">
        <v>4</v>
      </c>
      <c r="P930">
        <v>12</v>
      </c>
      <c r="Q930">
        <v>24</v>
      </c>
      <c r="R930" s="31" t="s">
        <v>450</v>
      </c>
      <c r="S930">
        <v>1067</v>
      </c>
      <c r="T930">
        <v>4</v>
      </c>
      <c r="U930" s="32" t="s">
        <v>435</v>
      </c>
      <c r="V930">
        <v>234</v>
      </c>
      <c r="Y930" s="12" t="s">
        <v>451</v>
      </c>
      <c r="Z930">
        <v>44</v>
      </c>
      <c r="AA930" s="21" t="s">
        <v>106</v>
      </c>
      <c r="AB930">
        <v>9</v>
      </c>
      <c r="AC930">
        <v>8</v>
      </c>
      <c r="AD930">
        <v>4</v>
      </c>
    </row>
    <row r="931" spans="1:30" hidden="1" x14ac:dyDescent="0.25">
      <c r="A931" s="20" t="s">
        <v>210</v>
      </c>
      <c r="B931" s="23" t="s">
        <v>221</v>
      </c>
      <c r="C931" s="23" t="s">
        <v>2299</v>
      </c>
      <c r="D931">
        <v>57.44</v>
      </c>
      <c r="E931">
        <v>9</v>
      </c>
      <c r="F931" t="s">
        <v>13</v>
      </c>
      <c r="G931">
        <v>8</v>
      </c>
      <c r="H931" s="19" t="s">
        <v>101</v>
      </c>
      <c r="I931">
        <v>3</v>
      </c>
      <c r="J931" s="36" t="str">
        <f>VLOOKUP(AB931, method!$A$1:$B$15, 2, 0)</f>
        <v>中後</v>
      </c>
      <c r="K931">
        <v>20</v>
      </c>
      <c r="L931" s="43">
        <v>1000</v>
      </c>
      <c r="M931">
        <v>121</v>
      </c>
      <c r="N931">
        <v>0</v>
      </c>
      <c r="O931">
        <v>24</v>
      </c>
      <c r="P931">
        <v>11</v>
      </c>
      <c r="Q931">
        <v>24</v>
      </c>
      <c r="R931" t="s">
        <v>429</v>
      </c>
      <c r="S931">
        <v>1062</v>
      </c>
      <c r="T931">
        <v>4</v>
      </c>
      <c r="U931" s="32" t="s">
        <v>435</v>
      </c>
      <c r="V931">
        <v>203</v>
      </c>
      <c r="Y931" t="s">
        <v>541</v>
      </c>
      <c r="Z931">
        <v>45</v>
      </c>
      <c r="AA931" s="21" t="s">
        <v>106</v>
      </c>
      <c r="AB931">
        <v>10</v>
      </c>
      <c r="AC931">
        <v>10</v>
      </c>
      <c r="AD931">
        <v>8</v>
      </c>
    </row>
    <row r="932" spans="1:30" hidden="1" x14ac:dyDescent="0.25">
      <c r="A932" s="20" t="s">
        <v>210</v>
      </c>
      <c r="B932" s="23" t="s">
        <v>221</v>
      </c>
      <c r="C932" s="23" t="s">
        <v>2299</v>
      </c>
      <c r="D932">
        <v>57.48</v>
      </c>
      <c r="E932">
        <v>9</v>
      </c>
      <c r="F932" t="s">
        <v>13</v>
      </c>
      <c r="G932" s="28">
        <v>3</v>
      </c>
      <c r="H932" s="19" t="s">
        <v>101</v>
      </c>
      <c r="I932">
        <v>8</v>
      </c>
      <c r="J932" s="37" t="str">
        <f>VLOOKUP(AB932, method!$A$1:$B$15, 2, 0)</f>
        <v>中前</v>
      </c>
      <c r="K932">
        <v>24</v>
      </c>
      <c r="L932" s="43">
        <v>1000</v>
      </c>
      <c r="M932">
        <v>119</v>
      </c>
      <c r="N932">
        <v>0</v>
      </c>
      <c r="O932">
        <v>27</v>
      </c>
      <c r="P932">
        <v>10</v>
      </c>
      <c r="Q932">
        <v>24</v>
      </c>
      <c r="R932" s="31" t="s">
        <v>461</v>
      </c>
      <c r="S932">
        <v>1050</v>
      </c>
      <c r="T932">
        <v>4</v>
      </c>
      <c r="U932" s="32" t="s">
        <v>435</v>
      </c>
      <c r="V932">
        <v>135</v>
      </c>
      <c r="Y932" s="12" t="s">
        <v>662</v>
      </c>
      <c r="Z932">
        <v>44</v>
      </c>
      <c r="AA932" s="21" t="s">
        <v>106</v>
      </c>
      <c r="AB932">
        <v>6</v>
      </c>
      <c r="AC932">
        <v>6</v>
      </c>
      <c r="AD932">
        <v>3</v>
      </c>
    </row>
    <row r="933" spans="1:30" hidden="1" x14ac:dyDescent="0.25">
      <c r="A933" s="20" t="s">
        <v>210</v>
      </c>
      <c r="B933" s="23" t="s">
        <v>221</v>
      </c>
      <c r="C933" s="23" t="s">
        <v>2299</v>
      </c>
      <c r="D933">
        <v>58.69</v>
      </c>
      <c r="E933">
        <v>9</v>
      </c>
      <c r="F933" t="s">
        <v>13</v>
      </c>
      <c r="G933">
        <v>11</v>
      </c>
      <c r="H933" s="24" t="s">
        <v>38</v>
      </c>
      <c r="I933">
        <v>11</v>
      </c>
      <c r="J933" s="38" t="str">
        <f>VLOOKUP(AB933, method!$A$1:$B$15, 2, 0)</f>
        <v>留後</v>
      </c>
      <c r="K933">
        <v>19</v>
      </c>
      <c r="L933" s="43">
        <v>1000</v>
      </c>
      <c r="M933">
        <v>121</v>
      </c>
      <c r="N933">
        <v>0</v>
      </c>
      <c r="O933">
        <v>11</v>
      </c>
      <c r="P933">
        <v>9</v>
      </c>
      <c r="Q933">
        <v>24</v>
      </c>
      <c r="R933" s="31" t="s">
        <v>450</v>
      </c>
      <c r="S933">
        <v>1042</v>
      </c>
      <c r="T933">
        <v>4</v>
      </c>
      <c r="U933" s="32" t="s">
        <v>435</v>
      </c>
      <c r="V933">
        <v>15</v>
      </c>
      <c r="Y933">
        <v>5</v>
      </c>
      <c r="Z933">
        <v>46</v>
      </c>
      <c r="AA933" s="21" t="s">
        <v>106</v>
      </c>
      <c r="AB933">
        <v>12</v>
      </c>
      <c r="AC933">
        <v>12</v>
      </c>
      <c r="AD933">
        <v>11</v>
      </c>
    </row>
    <row r="934" spans="1:30" hidden="1" x14ac:dyDescent="0.25">
      <c r="A934" s="20" t="s">
        <v>210</v>
      </c>
      <c r="B934" s="23" t="s">
        <v>221</v>
      </c>
      <c r="C934" s="23" t="s">
        <v>2299</v>
      </c>
      <c r="D934">
        <v>57.55</v>
      </c>
      <c r="E934">
        <v>9</v>
      </c>
      <c r="F934" t="s">
        <v>13</v>
      </c>
      <c r="G934">
        <v>6</v>
      </c>
      <c r="H934" s="24" t="s">
        <v>38</v>
      </c>
      <c r="I934">
        <v>2</v>
      </c>
      <c r="J934" s="36" t="str">
        <f>VLOOKUP(AB934, method!$A$1:$B$15, 2, 0)</f>
        <v>中後</v>
      </c>
      <c r="K934">
        <v>12</v>
      </c>
      <c r="L934" s="43">
        <v>1000</v>
      </c>
      <c r="M934">
        <v>124</v>
      </c>
      <c r="N934">
        <v>0</v>
      </c>
      <c r="O934">
        <v>4</v>
      </c>
      <c r="P934">
        <v>7</v>
      </c>
      <c r="Q934">
        <v>24</v>
      </c>
      <c r="R934" s="31" t="s">
        <v>450</v>
      </c>
      <c r="S934">
        <v>1051</v>
      </c>
      <c r="T934">
        <v>4</v>
      </c>
      <c r="U934" s="32" t="s">
        <v>435</v>
      </c>
      <c r="V934">
        <v>795</v>
      </c>
      <c r="Y934" s="12">
        <v>2</v>
      </c>
      <c r="Z934">
        <v>48</v>
      </c>
      <c r="AA934" s="21" t="s">
        <v>106</v>
      </c>
      <c r="AB934">
        <v>9</v>
      </c>
      <c r="AC934">
        <v>8</v>
      </c>
      <c r="AD934">
        <v>6</v>
      </c>
    </row>
    <row r="935" spans="1:30" hidden="1" x14ac:dyDescent="0.25">
      <c r="A935" s="20" t="s">
        <v>210</v>
      </c>
      <c r="B935" s="23" t="s">
        <v>221</v>
      </c>
      <c r="C935" s="23" t="s">
        <v>2299</v>
      </c>
      <c r="D935">
        <v>11.27</v>
      </c>
      <c r="E935">
        <v>9</v>
      </c>
      <c r="F935" t="s">
        <v>13</v>
      </c>
      <c r="G935" s="34">
        <v>5</v>
      </c>
      <c r="H935" s="24" t="s">
        <v>38</v>
      </c>
      <c r="I935">
        <v>5</v>
      </c>
      <c r="J935" s="35" t="str">
        <f>VLOOKUP(AB935, method!$A$1:$B$15, 2, 0)</f>
        <v>放頭</v>
      </c>
      <c r="K935">
        <v>16</v>
      </c>
      <c r="L935">
        <v>1200</v>
      </c>
      <c r="M935">
        <v>125</v>
      </c>
      <c r="N935">
        <v>1</v>
      </c>
      <c r="O935">
        <v>22</v>
      </c>
      <c r="P935">
        <v>5</v>
      </c>
      <c r="Q935">
        <v>24</v>
      </c>
      <c r="R935" s="42" t="s">
        <v>445</v>
      </c>
      <c r="S935">
        <v>1020</v>
      </c>
      <c r="T935">
        <v>4</v>
      </c>
      <c r="U935" s="32" t="s">
        <v>435</v>
      </c>
      <c r="V935">
        <v>690</v>
      </c>
      <c r="Y935" t="s">
        <v>488</v>
      </c>
      <c r="Z935">
        <v>50</v>
      </c>
      <c r="AA935" s="21" t="s">
        <v>106</v>
      </c>
      <c r="AB935">
        <v>1</v>
      </c>
      <c r="AC935">
        <v>1</v>
      </c>
      <c r="AD935">
        <v>5</v>
      </c>
    </row>
    <row r="936" spans="1:30" hidden="1" x14ac:dyDescent="0.25">
      <c r="A936" s="20" t="s">
        <v>210</v>
      </c>
      <c r="B936" s="23" t="s">
        <v>221</v>
      </c>
      <c r="C936" s="23" t="s">
        <v>2299</v>
      </c>
      <c r="D936">
        <v>11.85</v>
      </c>
      <c r="E936">
        <v>9</v>
      </c>
      <c r="F936" t="s">
        <v>13</v>
      </c>
      <c r="G936">
        <v>9</v>
      </c>
      <c r="H936" s="24" t="s">
        <v>38</v>
      </c>
      <c r="I936">
        <v>3</v>
      </c>
      <c r="J936" s="37" t="str">
        <f>VLOOKUP(AB936, method!$A$1:$B$15, 2, 0)</f>
        <v>中前</v>
      </c>
      <c r="K936">
        <v>5.0999999999999996</v>
      </c>
      <c r="L936">
        <v>1200</v>
      </c>
      <c r="M936">
        <v>127</v>
      </c>
      <c r="N936">
        <v>1</v>
      </c>
      <c r="O936">
        <v>1</v>
      </c>
      <c r="P936">
        <v>5</v>
      </c>
      <c r="Q936">
        <v>24</v>
      </c>
      <c r="R936" s="31" t="s">
        <v>450</v>
      </c>
      <c r="S936">
        <v>1034</v>
      </c>
      <c r="T936">
        <v>4</v>
      </c>
      <c r="U936" s="33" t="s">
        <v>499</v>
      </c>
      <c r="V936">
        <v>630</v>
      </c>
      <c r="Y936" t="s">
        <v>442</v>
      </c>
      <c r="Z936">
        <v>52</v>
      </c>
      <c r="AA936" s="21" t="s">
        <v>106</v>
      </c>
      <c r="AB936">
        <v>7</v>
      </c>
      <c r="AC936">
        <v>8</v>
      </c>
      <c r="AD936">
        <v>9</v>
      </c>
    </row>
    <row r="937" spans="1:30" hidden="1" x14ac:dyDescent="0.25">
      <c r="A937" s="20" t="s">
        <v>210</v>
      </c>
      <c r="B937" s="23" t="s">
        <v>221</v>
      </c>
      <c r="C937" s="23" t="s">
        <v>2299</v>
      </c>
      <c r="D937">
        <v>10.45</v>
      </c>
      <c r="E937">
        <v>9</v>
      </c>
      <c r="F937" t="s">
        <v>13</v>
      </c>
      <c r="G937">
        <v>11</v>
      </c>
      <c r="H937" s="24" t="s">
        <v>38</v>
      </c>
      <c r="I937">
        <v>9</v>
      </c>
      <c r="J937" s="36" t="str">
        <f>VLOOKUP(AB937, method!$A$1:$B$15, 2, 0)</f>
        <v>中後</v>
      </c>
      <c r="K937">
        <v>17</v>
      </c>
      <c r="L937">
        <v>1200</v>
      </c>
      <c r="M937">
        <v>127</v>
      </c>
      <c r="N937">
        <v>1</v>
      </c>
      <c r="O937">
        <v>26</v>
      </c>
      <c r="P937">
        <v>12</v>
      </c>
      <c r="Q937">
        <v>23</v>
      </c>
      <c r="R937" t="s">
        <v>441</v>
      </c>
      <c r="S937">
        <v>1067</v>
      </c>
      <c r="T937">
        <v>4</v>
      </c>
      <c r="U937" s="32" t="s">
        <v>435</v>
      </c>
      <c r="V937">
        <v>283</v>
      </c>
      <c r="Y937" t="s">
        <v>459</v>
      </c>
      <c r="Z937">
        <v>52</v>
      </c>
      <c r="AA937" s="21" t="s">
        <v>106</v>
      </c>
      <c r="AB937">
        <v>9</v>
      </c>
      <c r="AC937">
        <v>8</v>
      </c>
      <c r="AD937">
        <v>11</v>
      </c>
    </row>
    <row r="938" spans="1:30" x14ac:dyDescent="0.25">
      <c r="A938" s="20" t="s">
        <v>210</v>
      </c>
      <c r="B938" s="24" t="s">
        <v>225</v>
      </c>
      <c r="C938" s="24" t="s">
        <v>2300</v>
      </c>
      <c r="D938">
        <v>57.58</v>
      </c>
      <c r="E938">
        <v>3</v>
      </c>
      <c r="F938" t="s">
        <v>93</v>
      </c>
      <c r="G938" s="28">
        <v>1</v>
      </c>
      <c r="H938" s="27" t="s">
        <v>93</v>
      </c>
      <c r="I938">
        <v>10</v>
      </c>
      <c r="J938" s="35" t="str">
        <f>VLOOKUP(AB938, method!$A$1:$B$15, 2, 0)</f>
        <v>放頭</v>
      </c>
      <c r="K938">
        <v>10</v>
      </c>
      <c r="L938" s="43">
        <v>1000</v>
      </c>
      <c r="M938">
        <v>126</v>
      </c>
      <c r="N938">
        <v>0</v>
      </c>
      <c r="O938">
        <v>10</v>
      </c>
      <c r="P938">
        <v>9</v>
      </c>
      <c r="Q938">
        <v>25</v>
      </c>
      <c r="R938" s="31" t="s">
        <v>450</v>
      </c>
      <c r="S938">
        <v>1083</v>
      </c>
      <c r="T938">
        <v>4</v>
      </c>
      <c r="U938" s="32" t="s">
        <v>435</v>
      </c>
      <c r="V938">
        <v>13</v>
      </c>
      <c r="Y938" s="12" t="s">
        <v>662</v>
      </c>
      <c r="Z938">
        <v>49</v>
      </c>
      <c r="AA938" s="25" t="s">
        <v>166</v>
      </c>
      <c r="AB938">
        <v>2</v>
      </c>
      <c r="AC938">
        <v>2</v>
      </c>
      <c r="AD938">
        <v>1</v>
      </c>
    </row>
    <row r="939" spans="1:30" x14ac:dyDescent="0.25">
      <c r="A939" s="20" t="s">
        <v>210</v>
      </c>
      <c r="B939" s="24" t="s">
        <v>225</v>
      </c>
      <c r="C939" s="24" t="s">
        <v>2300</v>
      </c>
      <c r="D939">
        <v>57.01</v>
      </c>
      <c r="E939">
        <v>3</v>
      </c>
      <c r="F939" t="s">
        <v>93</v>
      </c>
      <c r="G939" s="28">
        <v>2</v>
      </c>
      <c r="H939" s="27" t="s">
        <v>93</v>
      </c>
      <c r="I939">
        <v>3</v>
      </c>
      <c r="J939" s="35" t="str">
        <f>VLOOKUP(AB939, method!$A$1:$B$15, 2, 0)</f>
        <v>放頭</v>
      </c>
      <c r="K939">
        <v>5</v>
      </c>
      <c r="L939" s="43">
        <v>1000</v>
      </c>
      <c r="M939">
        <v>126</v>
      </c>
      <c r="N939">
        <v>0</v>
      </c>
      <c r="O939">
        <v>9</v>
      </c>
      <c r="P939">
        <v>7</v>
      </c>
      <c r="Q939">
        <v>25</v>
      </c>
      <c r="R939" s="31" t="s">
        <v>450</v>
      </c>
      <c r="S939">
        <v>1119</v>
      </c>
      <c r="T939">
        <v>4</v>
      </c>
      <c r="U939" s="32" t="s">
        <v>446</v>
      </c>
      <c r="V939">
        <v>822</v>
      </c>
      <c r="Y939" s="12" t="s">
        <v>431</v>
      </c>
      <c r="Z939">
        <v>50</v>
      </c>
      <c r="AA939" s="25" t="s">
        <v>166</v>
      </c>
      <c r="AB939">
        <v>2</v>
      </c>
      <c r="AC939">
        <v>2</v>
      </c>
      <c r="AD939">
        <v>2</v>
      </c>
    </row>
    <row r="940" spans="1:30" x14ac:dyDescent="0.25">
      <c r="A940" s="20" t="s">
        <v>210</v>
      </c>
      <c r="B940" s="24" t="s">
        <v>225</v>
      </c>
      <c r="C940" s="24" t="s">
        <v>2300</v>
      </c>
      <c r="D940">
        <v>57.47</v>
      </c>
      <c r="E940">
        <v>3</v>
      </c>
      <c r="F940" t="s">
        <v>93</v>
      </c>
      <c r="G940" s="34">
        <v>5</v>
      </c>
      <c r="H940" s="18" t="s">
        <v>524</v>
      </c>
      <c r="I940">
        <v>9</v>
      </c>
      <c r="J940" s="35" t="str">
        <f>VLOOKUP(AB940, method!$A$1:$B$15, 2, 0)</f>
        <v>放頭</v>
      </c>
      <c r="K940">
        <v>12</v>
      </c>
      <c r="L940" s="43">
        <v>1000</v>
      </c>
      <c r="M940">
        <v>120</v>
      </c>
      <c r="N940">
        <v>0</v>
      </c>
      <c r="O940">
        <v>11</v>
      </c>
      <c r="P940">
        <v>6</v>
      </c>
      <c r="Q940">
        <v>25</v>
      </c>
      <c r="R940" s="31" t="s">
        <v>455</v>
      </c>
      <c r="S940">
        <v>1095</v>
      </c>
      <c r="T940">
        <v>4</v>
      </c>
      <c r="U940" s="32" t="s">
        <v>446</v>
      </c>
      <c r="V940">
        <v>748</v>
      </c>
      <c r="Y940" t="s">
        <v>541</v>
      </c>
      <c r="Z940">
        <v>52</v>
      </c>
      <c r="AA940" s="25" t="s">
        <v>166</v>
      </c>
      <c r="AB940">
        <v>2</v>
      </c>
      <c r="AC940">
        <v>3</v>
      </c>
      <c r="AD940">
        <v>5</v>
      </c>
    </row>
    <row r="941" spans="1:30" x14ac:dyDescent="0.25">
      <c r="A941" s="20" t="s">
        <v>210</v>
      </c>
      <c r="B941" s="24" t="s">
        <v>225</v>
      </c>
      <c r="C941" s="24" t="s">
        <v>2300</v>
      </c>
      <c r="D941">
        <v>57.54</v>
      </c>
      <c r="E941">
        <v>3</v>
      </c>
      <c r="F941" t="s">
        <v>93</v>
      </c>
      <c r="G941" s="34">
        <v>4</v>
      </c>
      <c r="H941" s="18" t="s">
        <v>524</v>
      </c>
      <c r="I941">
        <v>10</v>
      </c>
      <c r="J941" s="36" t="str">
        <f>VLOOKUP(AB941, method!$A$1:$B$15, 2, 0)</f>
        <v>中後</v>
      </c>
      <c r="K941">
        <v>21</v>
      </c>
      <c r="L941" s="43">
        <v>1000</v>
      </c>
      <c r="M941">
        <v>123</v>
      </c>
      <c r="N941">
        <v>0</v>
      </c>
      <c r="O941">
        <v>21</v>
      </c>
      <c r="P941">
        <v>5</v>
      </c>
      <c r="Q941">
        <v>25</v>
      </c>
      <c r="R941" s="31" t="s">
        <v>461</v>
      </c>
      <c r="S941">
        <v>1121</v>
      </c>
      <c r="T941">
        <v>4</v>
      </c>
      <c r="U941" s="32" t="s">
        <v>446</v>
      </c>
      <c r="V941">
        <v>692</v>
      </c>
      <c r="Y941" s="12">
        <v>2</v>
      </c>
      <c r="Z941">
        <v>53</v>
      </c>
      <c r="AA941" s="25" t="s">
        <v>166</v>
      </c>
      <c r="AB941">
        <v>10</v>
      </c>
      <c r="AC941">
        <v>6</v>
      </c>
      <c r="AD941">
        <v>4</v>
      </c>
    </row>
    <row r="942" spans="1:30" x14ac:dyDescent="0.25">
      <c r="A942" s="20" t="s">
        <v>210</v>
      </c>
      <c r="B942" s="24" t="s">
        <v>225</v>
      </c>
      <c r="C942" s="24" t="s">
        <v>2300</v>
      </c>
      <c r="D942">
        <v>57.12</v>
      </c>
      <c r="E942">
        <v>3</v>
      </c>
      <c r="F942" t="s">
        <v>93</v>
      </c>
      <c r="G942">
        <v>6</v>
      </c>
      <c r="H942" s="16" t="s">
        <v>29</v>
      </c>
      <c r="I942">
        <v>3</v>
      </c>
      <c r="J942" s="37" t="str">
        <f>VLOOKUP(AB942, method!$A$1:$B$15, 2, 0)</f>
        <v>中前</v>
      </c>
      <c r="K942">
        <v>14</v>
      </c>
      <c r="L942" s="43">
        <v>1000</v>
      </c>
      <c r="M942">
        <v>130</v>
      </c>
      <c r="N942">
        <v>0</v>
      </c>
      <c r="O942">
        <v>19</v>
      </c>
      <c r="P942">
        <v>3</v>
      </c>
      <c r="Q942">
        <v>25</v>
      </c>
      <c r="R942" s="31" t="s">
        <v>455</v>
      </c>
      <c r="S942">
        <v>1103</v>
      </c>
      <c r="T942">
        <v>4</v>
      </c>
      <c r="U942" s="32" t="s">
        <v>446</v>
      </c>
      <c r="V942">
        <v>520</v>
      </c>
      <c r="Y942" s="12">
        <v>2</v>
      </c>
      <c r="Z942">
        <v>55</v>
      </c>
      <c r="AA942" s="25" t="s">
        <v>166</v>
      </c>
      <c r="AB942">
        <v>7</v>
      </c>
      <c r="AC942">
        <v>6</v>
      </c>
      <c r="AD942">
        <v>6</v>
      </c>
    </row>
    <row r="943" spans="1:30" x14ac:dyDescent="0.25">
      <c r="A943" s="20" t="s">
        <v>210</v>
      </c>
      <c r="B943" s="24" t="s">
        <v>225</v>
      </c>
      <c r="C943" s="24" t="s">
        <v>2300</v>
      </c>
      <c r="D943">
        <v>58.13</v>
      </c>
      <c r="E943">
        <v>3</v>
      </c>
      <c r="F943" t="s">
        <v>93</v>
      </c>
      <c r="G943">
        <v>11</v>
      </c>
      <c r="H943" s="18" t="s">
        <v>524</v>
      </c>
      <c r="I943">
        <v>8</v>
      </c>
      <c r="J943" s="37" t="str">
        <f>VLOOKUP(AB943, method!$A$1:$B$15, 2, 0)</f>
        <v>中前</v>
      </c>
      <c r="K943">
        <v>11</v>
      </c>
      <c r="L943" s="43">
        <v>1000</v>
      </c>
      <c r="M943">
        <v>125</v>
      </c>
      <c r="N943">
        <v>0</v>
      </c>
      <c r="O943">
        <v>19</v>
      </c>
      <c r="P943">
        <v>2</v>
      </c>
      <c r="Q943">
        <v>25</v>
      </c>
      <c r="R943" s="31" t="s">
        <v>455</v>
      </c>
      <c r="S943">
        <v>1097</v>
      </c>
      <c r="T943">
        <v>4</v>
      </c>
      <c r="U943" s="32" t="s">
        <v>435</v>
      </c>
      <c r="V943">
        <v>442</v>
      </c>
      <c r="Y943" t="s">
        <v>650</v>
      </c>
      <c r="Z943">
        <v>57</v>
      </c>
      <c r="AA943" s="25" t="s">
        <v>166</v>
      </c>
      <c r="AB943">
        <v>7</v>
      </c>
      <c r="AC943">
        <v>8</v>
      </c>
      <c r="AD943">
        <v>11</v>
      </c>
    </row>
    <row r="944" spans="1:30" x14ac:dyDescent="0.25">
      <c r="A944" s="20" t="s">
        <v>210</v>
      </c>
      <c r="B944" s="24" t="s">
        <v>225</v>
      </c>
      <c r="C944" s="24" t="s">
        <v>2300</v>
      </c>
      <c r="D944">
        <v>57.46</v>
      </c>
      <c r="E944">
        <v>3</v>
      </c>
      <c r="F944" t="s">
        <v>93</v>
      </c>
      <c r="G944" s="34">
        <v>5</v>
      </c>
      <c r="H944" s="27" t="s">
        <v>398</v>
      </c>
      <c r="I944">
        <v>2</v>
      </c>
      <c r="J944" s="37" t="str">
        <f>VLOOKUP(AB944, method!$A$1:$B$15, 2, 0)</f>
        <v>中前</v>
      </c>
      <c r="K944">
        <v>9</v>
      </c>
      <c r="L944" s="43">
        <v>1000</v>
      </c>
      <c r="M944">
        <v>134</v>
      </c>
      <c r="N944">
        <v>0</v>
      </c>
      <c r="O944">
        <v>15</v>
      </c>
      <c r="P944">
        <v>1</v>
      </c>
      <c r="Q944">
        <v>25</v>
      </c>
      <c r="R944" s="31" t="s">
        <v>455</v>
      </c>
      <c r="S944">
        <v>1101</v>
      </c>
      <c r="T944">
        <v>4</v>
      </c>
      <c r="U944" s="32" t="s">
        <v>435</v>
      </c>
      <c r="V944">
        <v>351</v>
      </c>
      <c r="Y944" s="12" t="s">
        <v>521</v>
      </c>
      <c r="Z944">
        <v>59</v>
      </c>
      <c r="AA944" s="25" t="s">
        <v>166</v>
      </c>
      <c r="AB944">
        <v>4</v>
      </c>
      <c r="AC944">
        <v>4</v>
      </c>
      <c r="AD944">
        <v>5</v>
      </c>
    </row>
    <row r="945" spans="1:30" hidden="1" x14ac:dyDescent="0.25">
      <c r="A945" s="20" t="s">
        <v>210</v>
      </c>
      <c r="B945" s="24" t="s">
        <v>225</v>
      </c>
      <c r="C945" s="24" t="s">
        <v>2300</v>
      </c>
      <c r="D945">
        <v>10</v>
      </c>
      <c r="E945">
        <v>3</v>
      </c>
      <c r="F945" t="s">
        <v>93</v>
      </c>
      <c r="G945">
        <v>8</v>
      </c>
      <c r="H945" s="22" t="s">
        <v>588</v>
      </c>
      <c r="I945">
        <v>4</v>
      </c>
      <c r="J945" s="37" t="str">
        <f>VLOOKUP(AB945, method!$A$1:$B$15, 2, 0)</f>
        <v>中前</v>
      </c>
      <c r="K945">
        <v>77</v>
      </c>
      <c r="L945">
        <v>1200</v>
      </c>
      <c r="M945">
        <v>110</v>
      </c>
      <c r="N945">
        <v>1</v>
      </c>
      <c r="O945">
        <v>1</v>
      </c>
      <c r="P945">
        <v>1</v>
      </c>
      <c r="Q945">
        <v>25</v>
      </c>
      <c r="R945" t="s">
        <v>429</v>
      </c>
      <c r="S945">
        <v>1101</v>
      </c>
      <c r="T945">
        <v>3</v>
      </c>
      <c r="U945" s="32" t="s">
        <v>435</v>
      </c>
      <c r="V945">
        <v>315</v>
      </c>
      <c r="Y945">
        <v>3</v>
      </c>
      <c r="Z945">
        <v>61</v>
      </c>
      <c r="AA945" s="25" t="s">
        <v>166</v>
      </c>
      <c r="AB945">
        <v>4</v>
      </c>
      <c r="AC945">
        <v>3</v>
      </c>
      <c r="AD945">
        <v>8</v>
      </c>
    </row>
    <row r="946" spans="1:30" hidden="1" x14ac:dyDescent="0.25">
      <c r="A946" s="20" t="s">
        <v>210</v>
      </c>
      <c r="B946" s="24" t="s">
        <v>225</v>
      </c>
      <c r="C946" s="24" t="s">
        <v>2300</v>
      </c>
      <c r="D946">
        <v>10.220000000000001</v>
      </c>
      <c r="E946">
        <v>3</v>
      </c>
      <c r="F946" t="s">
        <v>93</v>
      </c>
      <c r="G946">
        <v>13</v>
      </c>
      <c r="H946" s="22" t="s">
        <v>588</v>
      </c>
      <c r="I946">
        <v>12</v>
      </c>
      <c r="J946" s="35" t="str">
        <f>VLOOKUP(AB946, method!$A$1:$B$15, 2, 0)</f>
        <v>放頭</v>
      </c>
      <c r="K946">
        <v>107</v>
      </c>
      <c r="L946">
        <v>1200</v>
      </c>
      <c r="M946">
        <v>108</v>
      </c>
      <c r="N946">
        <v>1</v>
      </c>
      <c r="O946">
        <v>22</v>
      </c>
      <c r="P946">
        <v>12</v>
      </c>
      <c r="Q946">
        <v>24</v>
      </c>
      <c r="R946" t="s">
        <v>539</v>
      </c>
      <c r="S946">
        <v>1100</v>
      </c>
      <c r="T946">
        <v>3</v>
      </c>
      <c r="U946" s="32" t="s">
        <v>435</v>
      </c>
      <c r="V946">
        <v>284</v>
      </c>
      <c r="Y946" t="s">
        <v>436</v>
      </c>
      <c r="Z946">
        <v>63</v>
      </c>
      <c r="AA946" s="25" t="s">
        <v>166</v>
      </c>
      <c r="AB946">
        <v>1</v>
      </c>
      <c r="AC946">
        <v>2</v>
      </c>
      <c r="AD946">
        <v>13</v>
      </c>
    </row>
    <row r="947" spans="1:30" hidden="1" x14ac:dyDescent="0.25">
      <c r="A947" s="20" t="s">
        <v>210</v>
      </c>
      <c r="B947" s="24" t="s">
        <v>225</v>
      </c>
      <c r="C947" s="24" t="s">
        <v>2300</v>
      </c>
      <c r="D947">
        <v>9.84</v>
      </c>
      <c r="E947">
        <v>3</v>
      </c>
      <c r="F947" t="s">
        <v>93</v>
      </c>
      <c r="G947">
        <v>10</v>
      </c>
      <c r="H947" s="22" t="s">
        <v>588</v>
      </c>
      <c r="I947">
        <v>3</v>
      </c>
      <c r="J947" s="37" t="str">
        <f>VLOOKUP(AB947, method!$A$1:$B$15, 2, 0)</f>
        <v>中前</v>
      </c>
      <c r="K947">
        <v>42</v>
      </c>
      <c r="L947">
        <v>1200</v>
      </c>
      <c r="M947">
        <v>110</v>
      </c>
      <c r="N947">
        <v>1</v>
      </c>
      <c r="O947">
        <v>24</v>
      </c>
      <c r="P947">
        <v>11</v>
      </c>
      <c r="Q947">
        <v>24</v>
      </c>
      <c r="R947" t="s">
        <v>467</v>
      </c>
      <c r="S947">
        <v>1105</v>
      </c>
      <c r="T947">
        <v>3</v>
      </c>
      <c r="U947" s="32" t="s">
        <v>435</v>
      </c>
      <c r="V947">
        <v>206</v>
      </c>
      <c r="Y947" t="s">
        <v>507</v>
      </c>
      <c r="Z947">
        <v>65</v>
      </c>
      <c r="AA947" s="25" t="s">
        <v>166</v>
      </c>
      <c r="AB947">
        <v>4</v>
      </c>
      <c r="AC947">
        <v>6</v>
      </c>
      <c r="AD947">
        <v>10</v>
      </c>
    </row>
    <row r="948" spans="1:30" hidden="1" x14ac:dyDescent="0.25">
      <c r="A948" s="20" t="s">
        <v>210</v>
      </c>
      <c r="B948" s="24" t="s">
        <v>225</v>
      </c>
      <c r="C948" s="24" t="s">
        <v>2300</v>
      </c>
      <c r="D948">
        <v>10.9</v>
      </c>
      <c r="E948">
        <v>3</v>
      </c>
      <c r="F948" t="s">
        <v>93</v>
      </c>
      <c r="G948">
        <v>12</v>
      </c>
      <c r="H948" s="18" t="s">
        <v>116</v>
      </c>
      <c r="I948">
        <v>6</v>
      </c>
      <c r="J948" s="37" t="str">
        <f>VLOOKUP(AB948, method!$A$1:$B$15, 2, 0)</f>
        <v>中前</v>
      </c>
      <c r="K948">
        <v>80</v>
      </c>
      <c r="L948">
        <v>1200</v>
      </c>
      <c r="M948">
        <v>127</v>
      </c>
      <c r="N948">
        <v>1</v>
      </c>
      <c r="O948">
        <v>30</v>
      </c>
      <c r="P948">
        <v>10</v>
      </c>
      <c r="Q948">
        <v>24</v>
      </c>
      <c r="R948" s="42" t="s">
        <v>445</v>
      </c>
      <c r="S948">
        <v>1096</v>
      </c>
      <c r="T948">
        <v>3</v>
      </c>
      <c r="U948" s="32" t="s">
        <v>435</v>
      </c>
      <c r="V948">
        <v>146</v>
      </c>
      <c r="Y948" t="s">
        <v>572</v>
      </c>
      <c r="Z948">
        <v>67</v>
      </c>
      <c r="AA948" s="25" t="s">
        <v>166</v>
      </c>
      <c r="AB948">
        <v>5</v>
      </c>
      <c r="AC948">
        <v>6</v>
      </c>
      <c r="AD948">
        <v>12</v>
      </c>
    </row>
    <row r="949" spans="1:30" hidden="1" x14ac:dyDescent="0.25">
      <c r="A949" s="20" t="s">
        <v>210</v>
      </c>
      <c r="B949" s="24" t="s">
        <v>225</v>
      </c>
      <c r="C949" s="24" t="s">
        <v>2300</v>
      </c>
      <c r="D949">
        <v>10.77</v>
      </c>
      <c r="E949">
        <v>3</v>
      </c>
      <c r="F949" t="s">
        <v>93</v>
      </c>
      <c r="G949">
        <v>8</v>
      </c>
      <c r="H949" s="27" t="s">
        <v>93</v>
      </c>
      <c r="I949">
        <v>3</v>
      </c>
      <c r="J949" s="37" t="str">
        <f>VLOOKUP(AB949, method!$A$1:$B$15, 2, 0)</f>
        <v>中前</v>
      </c>
      <c r="K949">
        <v>62</v>
      </c>
      <c r="L949">
        <v>1200</v>
      </c>
      <c r="M949">
        <v>125</v>
      </c>
      <c r="N949">
        <v>1</v>
      </c>
      <c r="O949">
        <v>1</v>
      </c>
      <c r="P949">
        <v>10</v>
      </c>
      <c r="Q949">
        <v>24</v>
      </c>
      <c r="R949" t="s">
        <v>441</v>
      </c>
      <c r="S949">
        <v>1107</v>
      </c>
      <c r="T949">
        <v>3</v>
      </c>
      <c r="U949" s="32" t="s">
        <v>446</v>
      </c>
      <c r="V949">
        <v>73</v>
      </c>
      <c r="Y949" t="s">
        <v>492</v>
      </c>
      <c r="Z949">
        <v>68</v>
      </c>
      <c r="AA949" s="25" t="s">
        <v>166</v>
      </c>
      <c r="AB949">
        <v>4</v>
      </c>
      <c r="AC949">
        <v>5</v>
      </c>
      <c r="AD949">
        <v>8</v>
      </c>
    </row>
    <row r="950" spans="1:30" hidden="1" x14ac:dyDescent="0.25">
      <c r="A950" s="20" t="s">
        <v>210</v>
      </c>
      <c r="B950" s="24" t="s">
        <v>225</v>
      </c>
      <c r="C950" s="24" t="s">
        <v>2300</v>
      </c>
      <c r="D950">
        <v>57.91</v>
      </c>
      <c r="E950">
        <v>3</v>
      </c>
      <c r="F950" t="s">
        <v>93</v>
      </c>
      <c r="G950">
        <v>10</v>
      </c>
      <c r="H950" s="18" t="s">
        <v>524</v>
      </c>
      <c r="I950">
        <v>5</v>
      </c>
      <c r="J950" s="35" t="str">
        <f>VLOOKUP(AB950, method!$A$1:$B$15, 2, 0)</f>
        <v>放頭</v>
      </c>
      <c r="K950">
        <v>12</v>
      </c>
      <c r="L950" s="43">
        <v>1000</v>
      </c>
      <c r="M950">
        <v>117</v>
      </c>
      <c r="N950">
        <v>0</v>
      </c>
      <c r="O950">
        <v>12</v>
      </c>
      <c r="P950">
        <v>6</v>
      </c>
      <c r="Q950">
        <v>24</v>
      </c>
      <c r="R950" s="31" t="s">
        <v>455</v>
      </c>
      <c r="S950">
        <v>1108</v>
      </c>
      <c r="T950">
        <v>3</v>
      </c>
      <c r="U950" s="32" t="s">
        <v>435</v>
      </c>
      <c r="V950">
        <v>749</v>
      </c>
      <c r="Y950" t="s">
        <v>447</v>
      </c>
      <c r="Z950">
        <v>68</v>
      </c>
      <c r="AA950" s="25" t="s">
        <v>166</v>
      </c>
      <c r="AB950">
        <v>3</v>
      </c>
      <c r="AC950">
        <v>5</v>
      </c>
      <c r="AD950">
        <v>10</v>
      </c>
    </row>
    <row r="951" spans="1:30" hidden="1" x14ac:dyDescent="0.25">
      <c r="A951" s="20" t="s">
        <v>210</v>
      </c>
      <c r="B951" s="24" t="s">
        <v>225</v>
      </c>
      <c r="C951" s="24" t="s">
        <v>2300</v>
      </c>
      <c r="D951">
        <v>56.96</v>
      </c>
      <c r="E951">
        <v>3</v>
      </c>
      <c r="F951" t="s">
        <v>93</v>
      </c>
      <c r="G951" s="34">
        <v>4</v>
      </c>
      <c r="H951" s="18" t="s">
        <v>524</v>
      </c>
      <c r="I951">
        <v>6</v>
      </c>
      <c r="J951" s="37" t="str">
        <f>VLOOKUP(AB951, method!$A$1:$B$15, 2, 0)</f>
        <v>中前</v>
      </c>
      <c r="K951">
        <v>3.4</v>
      </c>
      <c r="L951" s="43">
        <v>1000</v>
      </c>
      <c r="M951">
        <v>115</v>
      </c>
      <c r="N951">
        <v>0</v>
      </c>
      <c r="O951">
        <v>24</v>
      </c>
      <c r="P951">
        <v>4</v>
      </c>
      <c r="Q951">
        <v>24</v>
      </c>
      <c r="R951" s="42" t="s">
        <v>445</v>
      </c>
      <c r="S951">
        <v>1118</v>
      </c>
      <c r="T951">
        <v>3</v>
      </c>
      <c r="U951" s="32" t="s">
        <v>435</v>
      </c>
      <c r="V951">
        <v>608</v>
      </c>
      <c r="Y951" s="12" t="s">
        <v>456</v>
      </c>
      <c r="Z951">
        <v>68</v>
      </c>
      <c r="AA951" s="25" t="s">
        <v>166</v>
      </c>
      <c r="AB951">
        <v>4</v>
      </c>
      <c r="AC951">
        <v>5</v>
      </c>
      <c r="AD951">
        <v>4</v>
      </c>
    </row>
    <row r="952" spans="1:30" hidden="1" x14ac:dyDescent="0.25">
      <c r="A952" s="20" t="s">
        <v>210</v>
      </c>
      <c r="B952" s="24" t="s">
        <v>225</v>
      </c>
      <c r="C952" s="24" t="s">
        <v>2300</v>
      </c>
      <c r="D952">
        <v>56.98</v>
      </c>
      <c r="E952">
        <v>3</v>
      </c>
      <c r="F952" t="s">
        <v>93</v>
      </c>
      <c r="G952" s="28">
        <v>2</v>
      </c>
      <c r="H952" s="18" t="s">
        <v>524</v>
      </c>
      <c r="I952">
        <v>12</v>
      </c>
      <c r="J952" s="35" t="str">
        <f>VLOOKUP(AB952, method!$A$1:$B$15, 2, 0)</f>
        <v>放頭</v>
      </c>
      <c r="K952">
        <v>8</v>
      </c>
      <c r="L952" s="43">
        <v>1000</v>
      </c>
      <c r="M952">
        <v>115</v>
      </c>
      <c r="N952">
        <v>0</v>
      </c>
      <c r="O952">
        <v>27</v>
      </c>
      <c r="P952">
        <v>3</v>
      </c>
      <c r="Q952">
        <v>24</v>
      </c>
      <c r="R952" s="31" t="s">
        <v>450</v>
      </c>
      <c r="S952">
        <v>1119</v>
      </c>
      <c r="T952">
        <v>3</v>
      </c>
      <c r="U952" s="32" t="s">
        <v>435</v>
      </c>
      <c r="V952">
        <v>538</v>
      </c>
      <c r="Y952" s="12" t="s">
        <v>431</v>
      </c>
      <c r="Z952">
        <v>67</v>
      </c>
      <c r="AA952" s="25" t="s">
        <v>166</v>
      </c>
      <c r="AB952">
        <v>1</v>
      </c>
      <c r="AC952">
        <v>1</v>
      </c>
      <c r="AD952">
        <v>2</v>
      </c>
    </row>
    <row r="953" spans="1:30" hidden="1" x14ac:dyDescent="0.25">
      <c r="A953" s="20" t="s">
        <v>210</v>
      </c>
      <c r="B953" s="24" t="s">
        <v>225</v>
      </c>
      <c r="C953" s="24" t="s">
        <v>2300</v>
      </c>
      <c r="D953">
        <v>57.27</v>
      </c>
      <c r="E953">
        <v>3</v>
      </c>
      <c r="F953" t="s">
        <v>93</v>
      </c>
      <c r="G953" s="28">
        <v>1</v>
      </c>
      <c r="H953" s="18" t="s">
        <v>524</v>
      </c>
      <c r="I953">
        <v>4</v>
      </c>
      <c r="J953" s="35" t="str">
        <f>VLOOKUP(AB953, method!$A$1:$B$15, 2, 0)</f>
        <v>放頭</v>
      </c>
      <c r="K953">
        <v>4.3</v>
      </c>
      <c r="L953" s="43">
        <v>1000</v>
      </c>
      <c r="M953">
        <v>125</v>
      </c>
      <c r="N953">
        <v>0</v>
      </c>
      <c r="O953">
        <v>15</v>
      </c>
      <c r="P953">
        <v>2</v>
      </c>
      <c r="Q953">
        <v>24</v>
      </c>
      <c r="R953" s="31" t="s">
        <v>461</v>
      </c>
      <c r="S953">
        <v>1107</v>
      </c>
      <c r="T953">
        <v>4</v>
      </c>
      <c r="U953" s="32" t="s">
        <v>435</v>
      </c>
      <c r="V953">
        <v>423</v>
      </c>
      <c r="Y953" t="s">
        <v>519</v>
      </c>
      <c r="Z953">
        <v>59</v>
      </c>
      <c r="AA953" s="25" t="s">
        <v>166</v>
      </c>
      <c r="AB953">
        <v>1</v>
      </c>
      <c r="AC953">
        <v>1</v>
      </c>
      <c r="AD953">
        <v>1</v>
      </c>
    </row>
    <row r="954" spans="1:30" hidden="1" x14ac:dyDescent="0.25">
      <c r="A954" s="20" t="s">
        <v>210</v>
      </c>
      <c r="B954" s="24" t="s">
        <v>225</v>
      </c>
      <c r="C954" s="24" t="s">
        <v>2300</v>
      </c>
      <c r="D954">
        <v>57.78</v>
      </c>
      <c r="E954">
        <v>3</v>
      </c>
      <c r="F954" t="s">
        <v>93</v>
      </c>
      <c r="G954" s="28">
        <v>2</v>
      </c>
      <c r="H954" s="16" t="s">
        <v>13</v>
      </c>
      <c r="I954">
        <v>9</v>
      </c>
      <c r="J954" s="35" t="str">
        <f>VLOOKUP(AB954, method!$A$1:$B$15, 2, 0)</f>
        <v>放頭</v>
      </c>
      <c r="K954">
        <v>11</v>
      </c>
      <c r="L954" s="43">
        <v>1000</v>
      </c>
      <c r="M954">
        <v>133</v>
      </c>
      <c r="N954">
        <v>0</v>
      </c>
      <c r="O954">
        <v>31</v>
      </c>
      <c r="P954">
        <v>1</v>
      </c>
      <c r="Q954">
        <v>24</v>
      </c>
      <c r="R954" s="31" t="s">
        <v>450</v>
      </c>
      <c r="S954">
        <v>1111</v>
      </c>
      <c r="T954">
        <v>4</v>
      </c>
      <c r="U954" s="32" t="s">
        <v>435</v>
      </c>
      <c r="V954">
        <v>382</v>
      </c>
      <c r="Y954" s="12" t="s">
        <v>914</v>
      </c>
      <c r="Z954">
        <v>58</v>
      </c>
      <c r="AA954" s="25" t="s">
        <v>166</v>
      </c>
      <c r="AB954">
        <v>1</v>
      </c>
      <c r="AC954">
        <v>1</v>
      </c>
      <c r="AD954">
        <v>2</v>
      </c>
    </row>
    <row r="955" spans="1:30" hidden="1" x14ac:dyDescent="0.25">
      <c r="A955" s="20" t="s">
        <v>210</v>
      </c>
      <c r="B955" s="24" t="s">
        <v>225</v>
      </c>
      <c r="C955" s="24" t="s">
        <v>2300</v>
      </c>
      <c r="D955">
        <v>57.5</v>
      </c>
      <c r="E955">
        <v>3</v>
      </c>
      <c r="F955" t="s">
        <v>93</v>
      </c>
      <c r="G955" s="34">
        <v>4</v>
      </c>
      <c r="H955" s="18" t="s">
        <v>116</v>
      </c>
      <c r="I955">
        <v>2</v>
      </c>
      <c r="J955" s="35" t="str">
        <f>VLOOKUP(AB955, method!$A$1:$B$15, 2, 0)</f>
        <v>放頭</v>
      </c>
      <c r="K955">
        <v>8.4</v>
      </c>
      <c r="L955" s="43">
        <v>1000</v>
      </c>
      <c r="M955">
        <v>135</v>
      </c>
      <c r="N955">
        <v>0</v>
      </c>
      <c r="O955">
        <v>4</v>
      </c>
      <c r="P955">
        <v>1</v>
      </c>
      <c r="Q955">
        <v>24</v>
      </c>
      <c r="R955" s="31" t="s">
        <v>450</v>
      </c>
      <c r="S955">
        <v>1111</v>
      </c>
      <c r="T955">
        <v>4</v>
      </c>
      <c r="U955" s="32" t="s">
        <v>435</v>
      </c>
      <c r="V955">
        <v>311</v>
      </c>
      <c r="Y955" s="12" t="s">
        <v>521</v>
      </c>
      <c r="Z955">
        <v>58</v>
      </c>
      <c r="AA955" s="25" t="s">
        <v>166</v>
      </c>
      <c r="AB955">
        <v>3</v>
      </c>
      <c r="AC955">
        <v>2</v>
      </c>
      <c r="AD955">
        <v>4</v>
      </c>
    </row>
    <row r="956" spans="1:30" hidden="1" x14ac:dyDescent="0.25">
      <c r="A956" s="20" t="s">
        <v>210</v>
      </c>
      <c r="B956" s="24" t="s">
        <v>225</v>
      </c>
      <c r="C956" s="24" t="s">
        <v>2300</v>
      </c>
      <c r="D956">
        <v>57.75</v>
      </c>
      <c r="E956">
        <v>3</v>
      </c>
      <c r="F956" t="s">
        <v>93</v>
      </c>
      <c r="G956" s="28">
        <v>2</v>
      </c>
      <c r="H956" s="24" t="s">
        <v>34</v>
      </c>
      <c r="I956">
        <v>12</v>
      </c>
      <c r="J956" s="35" t="str">
        <f>VLOOKUP(AB956, method!$A$1:$B$15, 2, 0)</f>
        <v>放頭</v>
      </c>
      <c r="K956">
        <v>21</v>
      </c>
      <c r="L956" s="43">
        <v>1000</v>
      </c>
      <c r="M956">
        <v>133</v>
      </c>
      <c r="N956">
        <v>0</v>
      </c>
      <c r="O956">
        <v>6</v>
      </c>
      <c r="P956">
        <v>12</v>
      </c>
      <c r="Q956">
        <v>23</v>
      </c>
      <c r="R956" s="31" t="s">
        <v>450</v>
      </c>
      <c r="S956">
        <v>1110</v>
      </c>
      <c r="T956">
        <v>4</v>
      </c>
      <c r="U956" s="32" t="s">
        <v>435</v>
      </c>
      <c r="V956">
        <v>226</v>
      </c>
      <c r="Y956" s="12" t="s">
        <v>480</v>
      </c>
      <c r="Z956">
        <v>58</v>
      </c>
      <c r="AA956" s="25" t="s">
        <v>166</v>
      </c>
      <c r="AB956">
        <v>3</v>
      </c>
      <c r="AC956">
        <v>2</v>
      </c>
      <c r="AD956">
        <v>2</v>
      </c>
    </row>
    <row r="957" spans="1:30" hidden="1" x14ac:dyDescent="0.25">
      <c r="A957" s="20" t="s">
        <v>210</v>
      </c>
      <c r="B957" s="24" t="s">
        <v>225</v>
      </c>
      <c r="C957" s="24" t="s">
        <v>2300</v>
      </c>
      <c r="D957">
        <v>57.79</v>
      </c>
      <c r="E957">
        <v>3</v>
      </c>
      <c r="F957" t="s">
        <v>93</v>
      </c>
      <c r="G957" s="34">
        <v>5</v>
      </c>
      <c r="H957" s="27" t="s">
        <v>93</v>
      </c>
      <c r="I957">
        <v>4</v>
      </c>
      <c r="J957" s="37" t="str">
        <f>VLOOKUP(AB957, method!$A$1:$B$15, 2, 0)</f>
        <v>中前</v>
      </c>
      <c r="K957">
        <v>12</v>
      </c>
      <c r="L957" s="43">
        <v>1000</v>
      </c>
      <c r="M957">
        <v>135</v>
      </c>
      <c r="N957">
        <v>0</v>
      </c>
      <c r="O957">
        <v>22</v>
      </c>
      <c r="P957">
        <v>11</v>
      </c>
      <c r="Q957">
        <v>23</v>
      </c>
      <c r="R957" s="31" t="s">
        <v>461</v>
      </c>
      <c r="S957">
        <v>1107</v>
      </c>
      <c r="T957">
        <v>4</v>
      </c>
      <c r="U957" s="32" t="s">
        <v>435</v>
      </c>
      <c r="V957">
        <v>190</v>
      </c>
      <c r="Y957" s="12" t="s">
        <v>521</v>
      </c>
      <c r="Z957">
        <v>59</v>
      </c>
      <c r="AA957" s="25" t="s">
        <v>166</v>
      </c>
      <c r="AB957">
        <v>5</v>
      </c>
      <c r="AC957">
        <v>5</v>
      </c>
      <c r="AD957">
        <v>5</v>
      </c>
    </row>
    <row r="958" spans="1:30" hidden="1" x14ac:dyDescent="0.25">
      <c r="A958" s="20" t="s">
        <v>210</v>
      </c>
      <c r="B958" s="25" t="s">
        <v>227</v>
      </c>
      <c r="C958" s="25" t="s">
        <v>2301</v>
      </c>
      <c r="D958">
        <v>10.11</v>
      </c>
      <c r="E958">
        <v>5</v>
      </c>
      <c r="F958" t="s">
        <v>121</v>
      </c>
      <c r="G958" s="34">
        <v>5</v>
      </c>
      <c r="H958" s="17" t="s">
        <v>84</v>
      </c>
      <c r="I958">
        <v>4</v>
      </c>
      <c r="J958" s="37" t="str">
        <f>VLOOKUP(AB958, method!$A$1:$B$15, 2, 0)</f>
        <v>中前</v>
      </c>
      <c r="K958">
        <v>38</v>
      </c>
      <c r="L958">
        <v>1200</v>
      </c>
      <c r="M958">
        <v>124</v>
      </c>
      <c r="N958">
        <v>1</v>
      </c>
      <c r="O958">
        <v>17</v>
      </c>
      <c r="P958">
        <v>9</v>
      </c>
      <c r="Q958">
        <v>25</v>
      </c>
      <c r="R958" s="31" t="s">
        <v>455</v>
      </c>
      <c r="S958">
        <v>993</v>
      </c>
      <c r="T958">
        <v>4</v>
      </c>
      <c r="U958" s="32" t="s">
        <v>435</v>
      </c>
      <c r="V958">
        <v>30</v>
      </c>
      <c r="Y958" t="s">
        <v>519</v>
      </c>
      <c r="Z958">
        <v>48</v>
      </c>
      <c r="AA958" s="17" t="s">
        <v>85</v>
      </c>
      <c r="AB958">
        <v>4</v>
      </c>
      <c r="AC958">
        <v>5</v>
      </c>
      <c r="AD958">
        <v>5</v>
      </c>
    </row>
    <row r="959" spans="1:30" hidden="1" x14ac:dyDescent="0.25">
      <c r="A959" s="20" t="s">
        <v>210</v>
      </c>
      <c r="B959" s="25" t="s">
        <v>227</v>
      </c>
      <c r="C959" s="25" t="s">
        <v>2301</v>
      </c>
      <c r="D959">
        <v>9.99</v>
      </c>
      <c r="E959">
        <v>5</v>
      </c>
      <c r="F959" t="s">
        <v>121</v>
      </c>
      <c r="G959">
        <v>8</v>
      </c>
      <c r="H959" s="19" t="s">
        <v>63</v>
      </c>
      <c r="I959">
        <v>11</v>
      </c>
      <c r="J959" s="37" t="str">
        <f>VLOOKUP(AB959, method!$A$1:$B$15, 2, 0)</f>
        <v>中前</v>
      </c>
      <c r="K959">
        <v>50</v>
      </c>
      <c r="L959">
        <v>1200</v>
      </c>
      <c r="M959">
        <v>126</v>
      </c>
      <c r="N959">
        <v>1</v>
      </c>
      <c r="O959">
        <v>16</v>
      </c>
      <c r="P959">
        <v>7</v>
      </c>
      <c r="Q959">
        <v>25</v>
      </c>
      <c r="R959" s="31" t="s">
        <v>455</v>
      </c>
      <c r="S959">
        <v>982</v>
      </c>
      <c r="T959">
        <v>4</v>
      </c>
      <c r="U959" s="32" t="s">
        <v>446</v>
      </c>
      <c r="V959">
        <v>840</v>
      </c>
      <c r="Y959" t="s">
        <v>629</v>
      </c>
      <c r="Z959">
        <v>51</v>
      </c>
      <c r="AA959" s="17" t="s">
        <v>85</v>
      </c>
      <c r="AB959">
        <v>5</v>
      </c>
      <c r="AC959">
        <v>6</v>
      </c>
      <c r="AD959">
        <v>8</v>
      </c>
    </row>
    <row r="960" spans="1:30" hidden="1" x14ac:dyDescent="0.25">
      <c r="A960" s="20" t="s">
        <v>210</v>
      </c>
      <c r="B960" s="25" t="s">
        <v>227</v>
      </c>
      <c r="C960" s="25" t="s">
        <v>2301</v>
      </c>
      <c r="D960">
        <v>10.48</v>
      </c>
      <c r="E960">
        <v>5</v>
      </c>
      <c r="F960" t="s">
        <v>121</v>
      </c>
      <c r="G960" s="34">
        <v>4</v>
      </c>
      <c r="H960" s="26" t="s">
        <v>389</v>
      </c>
      <c r="I960">
        <v>3</v>
      </c>
      <c r="J960" s="37" t="str">
        <f>VLOOKUP(AB960, method!$A$1:$B$15, 2, 0)</f>
        <v>中前</v>
      </c>
      <c r="K960">
        <v>29</v>
      </c>
      <c r="L960">
        <v>1200</v>
      </c>
      <c r="M960">
        <v>127</v>
      </c>
      <c r="N960">
        <v>1</v>
      </c>
      <c r="O960">
        <v>25</v>
      </c>
      <c r="P960">
        <v>6</v>
      </c>
      <c r="Q960">
        <v>25</v>
      </c>
      <c r="R960" s="31" t="s">
        <v>461</v>
      </c>
      <c r="S960">
        <v>1004</v>
      </c>
      <c r="T960">
        <v>4</v>
      </c>
      <c r="U960" s="32" t="s">
        <v>446</v>
      </c>
      <c r="V960">
        <v>783</v>
      </c>
      <c r="Y960" t="s">
        <v>474</v>
      </c>
      <c r="Z960">
        <v>52</v>
      </c>
      <c r="AA960" s="17" t="s">
        <v>85</v>
      </c>
      <c r="AB960">
        <v>4</v>
      </c>
      <c r="AC960">
        <v>5</v>
      </c>
      <c r="AD960">
        <v>4</v>
      </c>
    </row>
    <row r="961" spans="1:30" hidden="1" x14ac:dyDescent="0.25">
      <c r="A961" s="20" t="s">
        <v>210</v>
      </c>
      <c r="B961" s="25" t="s">
        <v>227</v>
      </c>
      <c r="C961" s="25" t="s">
        <v>2301</v>
      </c>
      <c r="D961">
        <v>12.06</v>
      </c>
      <c r="E961">
        <v>5</v>
      </c>
      <c r="F961" t="s">
        <v>121</v>
      </c>
      <c r="G961">
        <v>10</v>
      </c>
      <c r="H961" s="16" t="s">
        <v>29</v>
      </c>
      <c r="I961">
        <v>11</v>
      </c>
      <c r="J961" s="38" t="str">
        <f>VLOOKUP(AB961, method!$A$1:$B$15, 2, 0)</f>
        <v>留後</v>
      </c>
      <c r="K961">
        <v>28</v>
      </c>
      <c r="L961">
        <v>1200</v>
      </c>
      <c r="M961">
        <v>127</v>
      </c>
      <c r="N961">
        <v>1</v>
      </c>
      <c r="O961">
        <v>4</v>
      </c>
      <c r="P961">
        <v>6</v>
      </c>
      <c r="Q961">
        <v>25</v>
      </c>
      <c r="R961" s="31" t="s">
        <v>450</v>
      </c>
      <c r="S961">
        <v>987</v>
      </c>
      <c r="T961">
        <v>4</v>
      </c>
      <c r="U961" s="33" t="s">
        <v>499</v>
      </c>
      <c r="V961">
        <v>732</v>
      </c>
      <c r="Y961" t="s">
        <v>699</v>
      </c>
      <c r="Z961">
        <v>52</v>
      </c>
      <c r="AA961" s="17" t="s">
        <v>85</v>
      </c>
      <c r="AB961">
        <v>11</v>
      </c>
      <c r="AC961">
        <v>10</v>
      </c>
      <c r="AD961">
        <v>10</v>
      </c>
    </row>
    <row r="962" spans="1:30" x14ac:dyDescent="0.25">
      <c r="A962" s="20" t="s">
        <v>210</v>
      </c>
      <c r="B962" s="26" t="s">
        <v>229</v>
      </c>
      <c r="C962" s="26" t="s">
        <v>2302</v>
      </c>
      <c r="D962">
        <v>57.3</v>
      </c>
      <c r="E962">
        <v>8</v>
      </c>
      <c r="F962" t="s">
        <v>84</v>
      </c>
      <c r="G962" s="34">
        <v>4</v>
      </c>
      <c r="H962" s="23" t="s">
        <v>487</v>
      </c>
      <c r="I962">
        <v>10</v>
      </c>
      <c r="J962" s="36" t="str">
        <f>VLOOKUP(AB962, method!$A$1:$B$15, 2, 0)</f>
        <v>中後</v>
      </c>
      <c r="K962">
        <v>13</v>
      </c>
      <c r="L962" s="43">
        <v>1000</v>
      </c>
      <c r="M962">
        <v>128</v>
      </c>
      <c r="N962">
        <v>0</v>
      </c>
      <c r="O962">
        <v>9</v>
      </c>
      <c r="P962">
        <v>7</v>
      </c>
      <c r="Q962">
        <v>25</v>
      </c>
      <c r="R962" s="31" t="s">
        <v>450</v>
      </c>
      <c r="S962">
        <v>1132</v>
      </c>
      <c r="T962">
        <v>4</v>
      </c>
      <c r="U962" s="32" t="s">
        <v>446</v>
      </c>
      <c r="V962">
        <v>822</v>
      </c>
      <c r="Y962" s="12" t="s">
        <v>456</v>
      </c>
      <c r="Z962">
        <v>54</v>
      </c>
      <c r="AA962" s="20" t="s">
        <v>184</v>
      </c>
      <c r="AB962">
        <v>9</v>
      </c>
      <c r="AC962">
        <v>7</v>
      </c>
      <c r="AD962">
        <v>4</v>
      </c>
    </row>
    <row r="963" spans="1:30" x14ac:dyDescent="0.25">
      <c r="A963" s="20" t="s">
        <v>210</v>
      </c>
      <c r="B963" s="26" t="s">
        <v>229</v>
      </c>
      <c r="C963" s="26" t="s">
        <v>2302</v>
      </c>
      <c r="D963">
        <v>57.59</v>
      </c>
      <c r="E963">
        <v>8</v>
      </c>
      <c r="F963" t="s">
        <v>84</v>
      </c>
      <c r="G963">
        <v>7</v>
      </c>
      <c r="H963" s="23" t="s">
        <v>487</v>
      </c>
      <c r="I963">
        <v>7</v>
      </c>
      <c r="J963" s="37" t="str">
        <f>VLOOKUP(AB963, method!$A$1:$B$15, 2, 0)</f>
        <v>中前</v>
      </c>
      <c r="K963">
        <v>6.4</v>
      </c>
      <c r="L963" s="43">
        <v>1000</v>
      </c>
      <c r="M963">
        <v>127</v>
      </c>
      <c r="N963">
        <v>0</v>
      </c>
      <c r="O963">
        <v>11</v>
      </c>
      <c r="P963">
        <v>6</v>
      </c>
      <c r="Q963">
        <v>25</v>
      </c>
      <c r="R963" s="31" t="s">
        <v>455</v>
      </c>
      <c r="S963">
        <v>1126</v>
      </c>
      <c r="T963">
        <v>4</v>
      </c>
      <c r="U963" s="32" t="s">
        <v>446</v>
      </c>
      <c r="V963">
        <v>748</v>
      </c>
      <c r="Y963" t="s">
        <v>629</v>
      </c>
      <c r="Z963">
        <v>54</v>
      </c>
      <c r="AA963" s="20" t="s">
        <v>184</v>
      </c>
      <c r="AB963">
        <v>4</v>
      </c>
      <c r="AC963">
        <v>5</v>
      </c>
      <c r="AD963">
        <v>7</v>
      </c>
    </row>
    <row r="964" spans="1:30" x14ac:dyDescent="0.25">
      <c r="A964" s="20" t="s">
        <v>210</v>
      </c>
      <c r="B964" s="26" t="s">
        <v>229</v>
      </c>
      <c r="C964" s="26" t="s">
        <v>2302</v>
      </c>
      <c r="D964">
        <v>57.45</v>
      </c>
      <c r="E964">
        <v>8</v>
      </c>
      <c r="F964" t="s">
        <v>84</v>
      </c>
      <c r="G964" s="28">
        <v>2</v>
      </c>
      <c r="H964" s="23" t="s">
        <v>487</v>
      </c>
      <c r="I964">
        <v>5</v>
      </c>
      <c r="J964" s="37" t="str">
        <f>VLOOKUP(AB964, method!$A$1:$B$15, 2, 0)</f>
        <v>中前</v>
      </c>
      <c r="K964">
        <v>10</v>
      </c>
      <c r="L964" s="43">
        <v>1000</v>
      </c>
      <c r="M964">
        <v>128</v>
      </c>
      <c r="N964">
        <v>0</v>
      </c>
      <c r="O964">
        <v>21</v>
      </c>
      <c r="P964">
        <v>5</v>
      </c>
      <c r="Q964">
        <v>25</v>
      </c>
      <c r="R964" s="31" t="s">
        <v>461</v>
      </c>
      <c r="S964">
        <v>1138</v>
      </c>
      <c r="T964">
        <v>4</v>
      </c>
      <c r="U964" s="32" t="s">
        <v>446</v>
      </c>
      <c r="V964">
        <v>692</v>
      </c>
      <c r="Y964" s="12" t="s">
        <v>451</v>
      </c>
      <c r="Z964">
        <v>54</v>
      </c>
      <c r="AA964" s="20" t="s">
        <v>184</v>
      </c>
      <c r="AB964">
        <v>4</v>
      </c>
      <c r="AC964">
        <v>5</v>
      </c>
      <c r="AD964">
        <v>2</v>
      </c>
    </row>
    <row r="965" spans="1:30" x14ac:dyDescent="0.25">
      <c r="A965" s="20" t="s">
        <v>210</v>
      </c>
      <c r="B965" s="26" t="s">
        <v>229</v>
      </c>
      <c r="C965" s="26" t="s">
        <v>2302</v>
      </c>
      <c r="D965">
        <v>57.44</v>
      </c>
      <c r="E965">
        <v>8</v>
      </c>
      <c r="F965" t="s">
        <v>84</v>
      </c>
      <c r="G965" s="34">
        <v>5</v>
      </c>
      <c r="H965" s="17" t="s">
        <v>84</v>
      </c>
      <c r="I965">
        <v>10</v>
      </c>
      <c r="J965" s="35" t="str">
        <f>VLOOKUP(AB965, method!$A$1:$B$15, 2, 0)</f>
        <v>放頭</v>
      </c>
      <c r="K965">
        <v>17</v>
      </c>
      <c r="L965" s="43">
        <v>1000</v>
      </c>
      <c r="M965">
        <v>133</v>
      </c>
      <c r="N965">
        <v>0</v>
      </c>
      <c r="O965">
        <v>23</v>
      </c>
      <c r="P965">
        <v>4</v>
      </c>
      <c r="Q965">
        <v>25</v>
      </c>
      <c r="R965" s="31" t="s">
        <v>461</v>
      </c>
      <c r="S965">
        <v>1154</v>
      </c>
      <c r="T965">
        <v>4</v>
      </c>
      <c r="U965" s="32" t="s">
        <v>435</v>
      </c>
      <c r="V965">
        <v>614</v>
      </c>
      <c r="Y965" s="12" t="s">
        <v>451</v>
      </c>
      <c r="Z965">
        <v>55</v>
      </c>
      <c r="AA965" s="20" t="s">
        <v>184</v>
      </c>
      <c r="AB965">
        <v>2</v>
      </c>
      <c r="AC965">
        <v>3</v>
      </c>
      <c r="AD965">
        <v>5</v>
      </c>
    </row>
    <row r="966" spans="1:30" x14ac:dyDescent="0.25">
      <c r="A966" s="20" t="s">
        <v>210</v>
      </c>
      <c r="B966" s="26" t="s">
        <v>229</v>
      </c>
      <c r="C966" s="26" t="s">
        <v>2302</v>
      </c>
      <c r="D966">
        <v>57.18</v>
      </c>
      <c r="E966">
        <v>8</v>
      </c>
      <c r="F966" t="s">
        <v>84</v>
      </c>
      <c r="G966">
        <v>7</v>
      </c>
      <c r="H966" s="17" t="s">
        <v>84</v>
      </c>
      <c r="I966">
        <v>7</v>
      </c>
      <c r="J966" s="35" t="str">
        <f>VLOOKUP(AB966, method!$A$1:$B$15, 2, 0)</f>
        <v>放頭</v>
      </c>
      <c r="K966">
        <v>18</v>
      </c>
      <c r="L966" s="43">
        <v>1000</v>
      </c>
      <c r="M966">
        <v>132</v>
      </c>
      <c r="N966">
        <v>0</v>
      </c>
      <c r="O966">
        <v>2</v>
      </c>
      <c r="P966">
        <v>4</v>
      </c>
      <c r="Q966">
        <v>25</v>
      </c>
      <c r="R966" s="42" t="s">
        <v>445</v>
      </c>
      <c r="S966">
        <v>1154</v>
      </c>
      <c r="T966">
        <v>4</v>
      </c>
      <c r="U966" s="32" t="s">
        <v>446</v>
      </c>
      <c r="V966">
        <v>557</v>
      </c>
      <c r="Y966" s="12" t="s">
        <v>464</v>
      </c>
      <c r="Z966">
        <v>57</v>
      </c>
      <c r="AA966" s="20" t="s">
        <v>184</v>
      </c>
      <c r="AB966">
        <v>1</v>
      </c>
      <c r="AC966">
        <v>2</v>
      </c>
      <c r="AD966">
        <v>7</v>
      </c>
    </row>
    <row r="967" spans="1:30" hidden="1" x14ac:dyDescent="0.25">
      <c r="A967" s="20" t="s">
        <v>210</v>
      </c>
      <c r="B967" s="26" t="s">
        <v>229</v>
      </c>
      <c r="C967" s="26" t="s">
        <v>2302</v>
      </c>
      <c r="D967">
        <v>10.29</v>
      </c>
      <c r="E967">
        <v>8</v>
      </c>
      <c r="F967" t="s">
        <v>84</v>
      </c>
      <c r="G967">
        <v>8</v>
      </c>
      <c r="H967" s="16" t="s">
        <v>13</v>
      </c>
      <c r="I967">
        <v>8</v>
      </c>
      <c r="J967" s="36" t="str">
        <f>VLOOKUP(AB967, method!$A$1:$B$15, 2, 0)</f>
        <v>中後</v>
      </c>
      <c r="K967">
        <v>16</v>
      </c>
      <c r="L967">
        <v>1200</v>
      </c>
      <c r="M967">
        <v>134</v>
      </c>
      <c r="N967">
        <v>1</v>
      </c>
      <c r="O967">
        <v>5</v>
      </c>
      <c r="P967">
        <v>3</v>
      </c>
      <c r="Q967">
        <v>25</v>
      </c>
      <c r="R967" s="42" t="s">
        <v>445</v>
      </c>
      <c r="S967">
        <v>1148</v>
      </c>
      <c r="T967">
        <v>4</v>
      </c>
      <c r="U967" s="32" t="s">
        <v>435</v>
      </c>
      <c r="V967">
        <v>477</v>
      </c>
      <c r="Y967">
        <v>3</v>
      </c>
      <c r="Z967">
        <v>58</v>
      </c>
      <c r="AA967" s="20" t="s">
        <v>184</v>
      </c>
      <c r="AB967">
        <v>9</v>
      </c>
      <c r="AC967">
        <v>9</v>
      </c>
      <c r="AD967">
        <v>8</v>
      </c>
    </row>
    <row r="968" spans="1:30" x14ac:dyDescent="0.25">
      <c r="A968" s="20" t="s">
        <v>210</v>
      </c>
      <c r="B968" s="26" t="s">
        <v>229</v>
      </c>
      <c r="C968" s="26" t="s">
        <v>2302</v>
      </c>
      <c r="D968">
        <v>57.69</v>
      </c>
      <c r="E968">
        <v>8</v>
      </c>
      <c r="F968" t="s">
        <v>84</v>
      </c>
      <c r="G968" s="34">
        <v>5</v>
      </c>
      <c r="H968" s="27" t="s">
        <v>93</v>
      </c>
      <c r="I968">
        <v>1</v>
      </c>
      <c r="J968" s="35" t="str">
        <f>VLOOKUP(AB968, method!$A$1:$B$15, 2, 0)</f>
        <v>放頭</v>
      </c>
      <c r="K968">
        <v>6.1</v>
      </c>
      <c r="L968" s="43">
        <v>1000</v>
      </c>
      <c r="M968">
        <v>135</v>
      </c>
      <c r="N968">
        <v>0</v>
      </c>
      <c r="O968">
        <v>19</v>
      </c>
      <c r="P968">
        <v>2</v>
      </c>
      <c r="Q968">
        <v>25</v>
      </c>
      <c r="R968" s="31" t="s">
        <v>455</v>
      </c>
      <c r="S968">
        <v>1148</v>
      </c>
      <c r="T968">
        <v>4</v>
      </c>
      <c r="U968" s="32" t="s">
        <v>435</v>
      </c>
      <c r="V968">
        <v>442</v>
      </c>
      <c r="Y968">
        <v>4</v>
      </c>
      <c r="Z968">
        <v>60</v>
      </c>
      <c r="AA968" s="20" t="s">
        <v>184</v>
      </c>
      <c r="AB968">
        <v>3</v>
      </c>
      <c r="AC968">
        <v>2</v>
      </c>
      <c r="AD968">
        <v>5</v>
      </c>
    </row>
    <row r="969" spans="1:30" x14ac:dyDescent="0.25">
      <c r="A969" s="20" t="s">
        <v>210</v>
      </c>
      <c r="B969" s="26" t="s">
        <v>229</v>
      </c>
      <c r="C969" s="26" t="s">
        <v>2302</v>
      </c>
      <c r="D969">
        <v>57.32</v>
      </c>
      <c r="E969">
        <v>8</v>
      </c>
      <c r="F969" t="s">
        <v>84</v>
      </c>
      <c r="G969" s="28">
        <v>3</v>
      </c>
      <c r="H969" s="20" t="s">
        <v>19</v>
      </c>
      <c r="I969">
        <v>1</v>
      </c>
      <c r="J969" s="37" t="str">
        <f>VLOOKUP(AB969, method!$A$1:$B$15, 2, 0)</f>
        <v>中前</v>
      </c>
      <c r="K969">
        <v>4.8</v>
      </c>
      <c r="L969" s="43">
        <v>1000</v>
      </c>
      <c r="M969">
        <v>135</v>
      </c>
      <c r="N969">
        <v>0</v>
      </c>
      <c r="O969">
        <v>15</v>
      </c>
      <c r="P969">
        <v>1</v>
      </c>
      <c r="Q969">
        <v>25</v>
      </c>
      <c r="R969" s="31" t="s">
        <v>455</v>
      </c>
      <c r="S969">
        <v>1144</v>
      </c>
      <c r="T969">
        <v>4</v>
      </c>
      <c r="U969" s="32" t="s">
        <v>435</v>
      </c>
      <c r="V969">
        <v>351</v>
      </c>
      <c r="Y969" s="12">
        <v>1</v>
      </c>
      <c r="Z969">
        <v>60</v>
      </c>
      <c r="AA969" s="20" t="s">
        <v>184</v>
      </c>
      <c r="AB969">
        <v>5</v>
      </c>
      <c r="AC969">
        <v>5</v>
      </c>
      <c r="AD969">
        <v>3</v>
      </c>
    </row>
    <row r="970" spans="1:30" hidden="1" x14ac:dyDescent="0.25">
      <c r="A970" s="20" t="s">
        <v>210</v>
      </c>
      <c r="B970" s="26" t="s">
        <v>229</v>
      </c>
      <c r="C970" s="26" t="s">
        <v>2302</v>
      </c>
      <c r="D970">
        <v>9.58</v>
      </c>
      <c r="E970">
        <v>8</v>
      </c>
      <c r="F970" t="s">
        <v>84</v>
      </c>
      <c r="G970">
        <v>7</v>
      </c>
      <c r="H970" s="25" t="s">
        <v>49</v>
      </c>
      <c r="I970">
        <v>3</v>
      </c>
      <c r="J970" s="35" t="str">
        <f>VLOOKUP(AB970, method!$A$1:$B$15, 2, 0)</f>
        <v>放頭</v>
      </c>
      <c r="K970">
        <v>48</v>
      </c>
      <c r="L970">
        <v>1200</v>
      </c>
      <c r="M970">
        <v>115</v>
      </c>
      <c r="N970">
        <v>1</v>
      </c>
      <c r="O970">
        <v>29</v>
      </c>
      <c r="P970">
        <v>12</v>
      </c>
      <c r="Q970">
        <v>24</v>
      </c>
      <c r="R970" t="s">
        <v>467</v>
      </c>
      <c r="S970">
        <v>1135</v>
      </c>
      <c r="T970">
        <v>3</v>
      </c>
      <c r="U970" s="32" t="s">
        <v>435</v>
      </c>
      <c r="V970">
        <v>305</v>
      </c>
      <c r="Y970" t="s">
        <v>624</v>
      </c>
      <c r="Z970">
        <v>62</v>
      </c>
      <c r="AA970" s="20" t="s">
        <v>184</v>
      </c>
      <c r="AB970">
        <v>2</v>
      </c>
      <c r="AC970">
        <v>3</v>
      </c>
      <c r="AD970">
        <v>7</v>
      </c>
    </row>
    <row r="971" spans="1:30" hidden="1" x14ac:dyDescent="0.25">
      <c r="A971" s="20" t="s">
        <v>210</v>
      </c>
      <c r="B971" s="26" t="s">
        <v>229</v>
      </c>
      <c r="C971" s="26" t="s">
        <v>2302</v>
      </c>
      <c r="D971">
        <v>57.39</v>
      </c>
      <c r="E971">
        <v>8</v>
      </c>
      <c r="F971" t="s">
        <v>84</v>
      </c>
      <c r="G971" s="34">
        <v>5</v>
      </c>
      <c r="H971" s="25" t="s">
        <v>49</v>
      </c>
      <c r="I971">
        <v>5</v>
      </c>
      <c r="J971" s="37" t="str">
        <f>VLOOKUP(AB971, method!$A$1:$B$15, 2, 0)</f>
        <v>中前</v>
      </c>
      <c r="K971">
        <v>31</v>
      </c>
      <c r="L971" s="43">
        <v>1000</v>
      </c>
      <c r="M971">
        <v>123</v>
      </c>
      <c r="N971">
        <v>0</v>
      </c>
      <c r="O971">
        <v>11</v>
      </c>
      <c r="P971">
        <v>12</v>
      </c>
      <c r="Q971">
        <v>24</v>
      </c>
      <c r="R971" s="31" t="s">
        <v>455</v>
      </c>
      <c r="S971">
        <v>1128</v>
      </c>
      <c r="T971">
        <v>3</v>
      </c>
      <c r="U971" s="32" t="s">
        <v>435</v>
      </c>
      <c r="V971">
        <v>256</v>
      </c>
      <c r="Y971" s="12" t="s">
        <v>521</v>
      </c>
      <c r="Z971">
        <v>63</v>
      </c>
      <c r="AA971" s="20" t="s">
        <v>184</v>
      </c>
      <c r="AB971">
        <v>5</v>
      </c>
      <c r="AC971">
        <v>3</v>
      </c>
      <c r="AD971">
        <v>5</v>
      </c>
    </row>
    <row r="972" spans="1:30" hidden="1" x14ac:dyDescent="0.25">
      <c r="A972" s="20" t="s">
        <v>210</v>
      </c>
      <c r="B972" s="26" t="s">
        <v>229</v>
      </c>
      <c r="C972" s="26" t="s">
        <v>2302</v>
      </c>
      <c r="D972">
        <v>57.92</v>
      </c>
      <c r="E972">
        <v>8</v>
      </c>
      <c r="F972" t="s">
        <v>84</v>
      </c>
      <c r="G972">
        <v>10</v>
      </c>
      <c r="H972" s="24" t="s">
        <v>34</v>
      </c>
      <c r="I972">
        <v>5</v>
      </c>
      <c r="J972" s="35" t="str">
        <f>VLOOKUP(AB972, method!$A$1:$B$15, 2, 0)</f>
        <v>放頭</v>
      </c>
      <c r="K972">
        <v>32</v>
      </c>
      <c r="L972" s="43">
        <v>1000</v>
      </c>
      <c r="M972">
        <v>124</v>
      </c>
      <c r="N972">
        <v>0</v>
      </c>
      <c r="O972">
        <v>27</v>
      </c>
      <c r="P972">
        <v>11</v>
      </c>
      <c r="Q972">
        <v>24</v>
      </c>
      <c r="R972" s="42" t="s">
        <v>445</v>
      </c>
      <c r="S972">
        <v>1139</v>
      </c>
      <c r="T972">
        <v>3</v>
      </c>
      <c r="U972" s="32" t="s">
        <v>435</v>
      </c>
      <c r="V972">
        <v>219</v>
      </c>
      <c r="Y972" t="s">
        <v>674</v>
      </c>
      <c r="Z972">
        <v>65</v>
      </c>
      <c r="AA972" s="20" t="s">
        <v>184</v>
      </c>
      <c r="AB972">
        <v>3</v>
      </c>
      <c r="AC972">
        <v>3</v>
      </c>
      <c r="AD972">
        <v>10</v>
      </c>
    </row>
    <row r="973" spans="1:30" hidden="1" x14ac:dyDescent="0.25">
      <c r="A973" s="20" t="s">
        <v>210</v>
      </c>
      <c r="B973" s="26" t="s">
        <v>229</v>
      </c>
      <c r="C973" s="26" t="s">
        <v>2302</v>
      </c>
      <c r="D973">
        <v>57.93</v>
      </c>
      <c r="E973">
        <v>8</v>
      </c>
      <c r="F973" t="s">
        <v>84</v>
      </c>
      <c r="G973">
        <v>11</v>
      </c>
      <c r="H973" s="24" t="s">
        <v>38</v>
      </c>
      <c r="I973">
        <v>11</v>
      </c>
      <c r="J973" s="37" t="str">
        <f>VLOOKUP(AB973, method!$A$1:$B$15, 2, 0)</f>
        <v>中前</v>
      </c>
      <c r="K973">
        <v>18</v>
      </c>
      <c r="L973" s="43">
        <v>1000</v>
      </c>
      <c r="M973">
        <v>122</v>
      </c>
      <c r="N973">
        <v>0</v>
      </c>
      <c r="O973">
        <v>27</v>
      </c>
      <c r="P973">
        <v>10</v>
      </c>
      <c r="Q973">
        <v>24</v>
      </c>
      <c r="R973" s="31" t="s">
        <v>461</v>
      </c>
      <c r="S973">
        <v>1129</v>
      </c>
      <c r="T973">
        <v>3</v>
      </c>
      <c r="U973" s="32" t="s">
        <v>435</v>
      </c>
      <c r="V973">
        <v>137</v>
      </c>
      <c r="Y973">
        <v>6</v>
      </c>
      <c r="Z973">
        <v>65</v>
      </c>
      <c r="AA973" s="20" t="s">
        <v>184</v>
      </c>
      <c r="AB973">
        <v>6</v>
      </c>
      <c r="AC973">
        <v>4</v>
      </c>
      <c r="AD973">
        <v>11</v>
      </c>
    </row>
    <row r="974" spans="1:30" hidden="1" x14ac:dyDescent="0.25">
      <c r="A974" s="20" t="s">
        <v>210</v>
      </c>
      <c r="B974" s="26" t="s">
        <v>229</v>
      </c>
      <c r="C974" s="26" t="s">
        <v>2302</v>
      </c>
      <c r="E974">
        <v>8</v>
      </c>
      <c r="F974" t="s">
        <v>84</v>
      </c>
      <c r="G974" t="s">
        <v>720</v>
      </c>
      <c r="H974" s="24" t="s">
        <v>38</v>
      </c>
      <c r="I974" t="s">
        <v>546</v>
      </c>
      <c r="K974" t="s">
        <v>546</v>
      </c>
      <c r="L974" s="43">
        <v>1000</v>
      </c>
      <c r="M974">
        <v>122</v>
      </c>
      <c r="N974" t="s">
        <v>546</v>
      </c>
      <c r="O974">
        <v>10</v>
      </c>
      <c r="P974">
        <v>7</v>
      </c>
      <c r="Q974">
        <v>24</v>
      </c>
      <c r="R974" s="31" t="s">
        <v>455</v>
      </c>
      <c r="S974" t="s">
        <v>546</v>
      </c>
      <c r="T974">
        <v>3</v>
      </c>
      <c r="U974" s="32" t="s">
        <v>446</v>
      </c>
      <c r="V974">
        <v>819</v>
      </c>
      <c r="Y974" t="s">
        <v>546</v>
      </c>
      <c r="Z974">
        <v>65</v>
      </c>
      <c r="AA974" s="20" t="s">
        <v>184</v>
      </c>
      <c r="AB974" t="s">
        <v>546</v>
      </c>
    </row>
    <row r="975" spans="1:30" hidden="1" x14ac:dyDescent="0.25">
      <c r="A975" s="20" t="s">
        <v>210</v>
      </c>
      <c r="B975" s="26" t="s">
        <v>229</v>
      </c>
      <c r="C975" s="26" t="s">
        <v>2302</v>
      </c>
      <c r="D975">
        <v>57.19</v>
      </c>
      <c r="E975">
        <v>8</v>
      </c>
      <c r="F975" t="s">
        <v>84</v>
      </c>
      <c r="G975" s="28">
        <v>2</v>
      </c>
      <c r="H975" s="24" t="s">
        <v>38</v>
      </c>
      <c r="I975">
        <v>11</v>
      </c>
      <c r="J975" s="36" t="str">
        <f>VLOOKUP(AB975, method!$A$1:$B$15, 2, 0)</f>
        <v>中後</v>
      </c>
      <c r="K975">
        <v>74</v>
      </c>
      <c r="L975" s="43">
        <v>1000</v>
      </c>
      <c r="M975">
        <v>121</v>
      </c>
      <c r="N975">
        <v>0</v>
      </c>
      <c r="O975">
        <v>12</v>
      </c>
      <c r="P975">
        <v>6</v>
      </c>
      <c r="Q975">
        <v>24</v>
      </c>
      <c r="R975" s="31" t="s">
        <v>455</v>
      </c>
      <c r="S975">
        <v>1120</v>
      </c>
      <c r="T975">
        <v>3</v>
      </c>
      <c r="U975" s="32" t="s">
        <v>435</v>
      </c>
      <c r="V975">
        <v>749</v>
      </c>
      <c r="Y975" s="12">
        <v>2</v>
      </c>
      <c r="Z975">
        <v>65</v>
      </c>
      <c r="AA975" s="20" t="s">
        <v>184</v>
      </c>
      <c r="AB975">
        <v>10</v>
      </c>
      <c r="AC975">
        <v>11</v>
      </c>
      <c r="AD975">
        <v>2</v>
      </c>
    </row>
    <row r="976" spans="1:30" hidden="1" x14ac:dyDescent="0.25">
      <c r="A976" s="20" t="s">
        <v>210</v>
      </c>
      <c r="B976" s="26" t="s">
        <v>229</v>
      </c>
      <c r="C976" s="26" t="s">
        <v>2302</v>
      </c>
      <c r="D976">
        <v>57.1</v>
      </c>
      <c r="E976">
        <v>8</v>
      </c>
      <c r="F976" t="s">
        <v>84</v>
      </c>
      <c r="G976">
        <v>7</v>
      </c>
      <c r="H976" s="20" t="s">
        <v>19</v>
      </c>
      <c r="I976">
        <v>1</v>
      </c>
      <c r="J976" s="35" t="str">
        <f>VLOOKUP(AB976, method!$A$1:$B$15, 2, 0)</f>
        <v>放頭</v>
      </c>
      <c r="K976">
        <v>23</v>
      </c>
      <c r="L976" s="43">
        <v>1000</v>
      </c>
      <c r="M976">
        <v>124</v>
      </c>
      <c r="N976">
        <v>0</v>
      </c>
      <c r="O976">
        <v>11</v>
      </c>
      <c r="P976">
        <v>5</v>
      </c>
      <c r="Q976">
        <v>24</v>
      </c>
      <c r="R976" t="s">
        <v>429</v>
      </c>
      <c r="S976">
        <v>1123</v>
      </c>
      <c r="T976">
        <v>3</v>
      </c>
      <c r="U976" s="32" t="s">
        <v>446</v>
      </c>
      <c r="V976">
        <v>658</v>
      </c>
      <c r="Y976" t="s">
        <v>837</v>
      </c>
      <c r="Z976">
        <v>67</v>
      </c>
      <c r="AA976" s="20" t="s">
        <v>184</v>
      </c>
      <c r="AB976">
        <v>3</v>
      </c>
      <c r="AC976">
        <v>4</v>
      </c>
      <c r="AD976">
        <v>7</v>
      </c>
    </row>
    <row r="977" spans="1:30" hidden="1" x14ac:dyDescent="0.25">
      <c r="A977" s="20" t="s">
        <v>210</v>
      </c>
      <c r="B977" s="26" t="s">
        <v>229</v>
      </c>
      <c r="C977" s="26" t="s">
        <v>2302</v>
      </c>
      <c r="D977">
        <v>11.4</v>
      </c>
      <c r="E977">
        <v>8</v>
      </c>
      <c r="F977" t="s">
        <v>84</v>
      </c>
      <c r="G977" s="34">
        <v>5</v>
      </c>
      <c r="H977" s="26" t="s">
        <v>693</v>
      </c>
      <c r="I977">
        <v>4</v>
      </c>
      <c r="J977" s="35" t="str">
        <f>VLOOKUP(AB977, method!$A$1:$B$15, 2, 0)</f>
        <v>放頭</v>
      </c>
      <c r="K977">
        <v>33</v>
      </c>
      <c r="L977">
        <v>1200</v>
      </c>
      <c r="M977">
        <v>124</v>
      </c>
      <c r="N977">
        <v>1</v>
      </c>
      <c r="O977">
        <v>1</v>
      </c>
      <c r="P977">
        <v>5</v>
      </c>
      <c r="Q977">
        <v>24</v>
      </c>
      <c r="R977" s="31" t="s">
        <v>450</v>
      </c>
      <c r="S977">
        <v>1116</v>
      </c>
      <c r="T977">
        <v>3</v>
      </c>
      <c r="U977" s="33" t="s">
        <v>499</v>
      </c>
      <c r="V977">
        <v>633</v>
      </c>
      <c r="Y977" t="s">
        <v>817</v>
      </c>
      <c r="Z977">
        <v>69</v>
      </c>
      <c r="AA977" s="20" t="s">
        <v>184</v>
      </c>
      <c r="AB977">
        <v>1</v>
      </c>
      <c r="AC977">
        <v>1</v>
      </c>
      <c r="AD977">
        <v>5</v>
      </c>
    </row>
    <row r="978" spans="1:30" hidden="1" x14ac:dyDescent="0.25">
      <c r="A978" s="20" t="s">
        <v>210</v>
      </c>
      <c r="B978" s="26" t="s">
        <v>229</v>
      </c>
      <c r="C978" s="26" t="s">
        <v>2302</v>
      </c>
      <c r="D978">
        <v>57.27</v>
      </c>
      <c r="E978">
        <v>8</v>
      </c>
      <c r="F978" t="s">
        <v>84</v>
      </c>
      <c r="G978">
        <v>6</v>
      </c>
      <c r="H978" s="23" t="s">
        <v>487</v>
      </c>
      <c r="I978">
        <v>2</v>
      </c>
      <c r="J978" s="37" t="str">
        <f>VLOOKUP(AB978, method!$A$1:$B$15, 2, 0)</f>
        <v>中前</v>
      </c>
      <c r="K978">
        <v>22</v>
      </c>
      <c r="L978" s="43">
        <v>1000</v>
      </c>
      <c r="M978">
        <v>122</v>
      </c>
      <c r="N978">
        <v>0</v>
      </c>
      <c r="O978">
        <v>24</v>
      </c>
      <c r="P978">
        <v>4</v>
      </c>
      <c r="Q978">
        <v>24</v>
      </c>
      <c r="R978" s="42" t="s">
        <v>445</v>
      </c>
      <c r="S978">
        <v>1112</v>
      </c>
      <c r="T978">
        <v>3</v>
      </c>
      <c r="U978" s="32" t="s">
        <v>435</v>
      </c>
      <c r="V978">
        <v>608</v>
      </c>
      <c r="Y978">
        <v>4</v>
      </c>
      <c r="Z978">
        <v>70</v>
      </c>
      <c r="AA978" s="20" t="s">
        <v>184</v>
      </c>
      <c r="AB978">
        <v>6</v>
      </c>
      <c r="AC978">
        <v>7</v>
      </c>
      <c r="AD978">
        <v>6</v>
      </c>
    </row>
    <row r="979" spans="1:30" hidden="1" x14ac:dyDescent="0.25">
      <c r="A979" s="20" t="s">
        <v>210</v>
      </c>
      <c r="B979" s="26" t="s">
        <v>229</v>
      </c>
      <c r="C979" s="26" t="s">
        <v>2302</v>
      </c>
      <c r="D979">
        <v>58.35</v>
      </c>
      <c r="E979">
        <v>8</v>
      </c>
      <c r="F979" t="s">
        <v>84</v>
      </c>
      <c r="G979">
        <v>12</v>
      </c>
      <c r="H979" s="24" t="s">
        <v>34</v>
      </c>
      <c r="I979">
        <v>4</v>
      </c>
      <c r="J979" s="35" t="str">
        <f>VLOOKUP(AB979, method!$A$1:$B$15, 2, 0)</f>
        <v>放頭</v>
      </c>
      <c r="K979">
        <v>18</v>
      </c>
      <c r="L979" s="43">
        <v>1000</v>
      </c>
      <c r="M979">
        <v>128</v>
      </c>
      <c r="N979">
        <v>0</v>
      </c>
      <c r="O979">
        <v>27</v>
      </c>
      <c r="P979">
        <v>3</v>
      </c>
      <c r="Q979">
        <v>24</v>
      </c>
      <c r="R979" s="31" t="s">
        <v>450</v>
      </c>
      <c r="S979">
        <v>1121</v>
      </c>
      <c r="T979">
        <v>3</v>
      </c>
      <c r="U979" s="32" t="s">
        <v>435</v>
      </c>
      <c r="V979">
        <v>538</v>
      </c>
      <c r="Y979" t="s">
        <v>634</v>
      </c>
      <c r="Z979">
        <v>70</v>
      </c>
      <c r="AA979" s="20" t="s">
        <v>184</v>
      </c>
      <c r="AB979">
        <v>3</v>
      </c>
      <c r="AC979">
        <v>4</v>
      </c>
      <c r="AD979">
        <v>12</v>
      </c>
    </row>
    <row r="980" spans="1:30" hidden="1" x14ac:dyDescent="0.25">
      <c r="A980" s="20" t="s">
        <v>210</v>
      </c>
      <c r="B980" s="26" t="s">
        <v>229</v>
      </c>
      <c r="C980" s="26" t="s">
        <v>2302</v>
      </c>
      <c r="D980">
        <v>57.41</v>
      </c>
      <c r="E980">
        <v>8</v>
      </c>
      <c r="F980" t="s">
        <v>84</v>
      </c>
      <c r="G980" s="34">
        <v>4</v>
      </c>
      <c r="H980" s="17" t="s">
        <v>84</v>
      </c>
      <c r="I980">
        <v>2</v>
      </c>
      <c r="J980" s="35" t="str">
        <f>VLOOKUP(AB980, method!$A$1:$B$15, 2, 0)</f>
        <v>放頭</v>
      </c>
      <c r="K980">
        <v>2.9</v>
      </c>
      <c r="L980" s="43">
        <v>1000</v>
      </c>
      <c r="M980">
        <v>124</v>
      </c>
      <c r="N980">
        <v>0</v>
      </c>
      <c r="O980">
        <v>21</v>
      </c>
      <c r="P980">
        <v>2</v>
      </c>
      <c r="Q980">
        <v>24</v>
      </c>
      <c r="R980" s="42" t="s">
        <v>445</v>
      </c>
      <c r="S980">
        <v>1121</v>
      </c>
      <c r="T980">
        <v>3</v>
      </c>
      <c r="U980" s="32" t="s">
        <v>435</v>
      </c>
      <c r="V980">
        <v>445</v>
      </c>
      <c r="Y980">
        <v>3</v>
      </c>
      <c r="Z980">
        <v>70</v>
      </c>
      <c r="AA980" s="20" t="s">
        <v>184</v>
      </c>
      <c r="AB980">
        <v>2</v>
      </c>
      <c r="AC980">
        <v>2</v>
      </c>
      <c r="AD980">
        <v>4</v>
      </c>
    </row>
    <row r="981" spans="1:30" hidden="1" x14ac:dyDescent="0.25">
      <c r="A981" s="20" t="s">
        <v>210</v>
      </c>
      <c r="B981" s="26" t="s">
        <v>229</v>
      </c>
      <c r="C981" s="26" t="s">
        <v>2302</v>
      </c>
      <c r="D981">
        <v>57.43</v>
      </c>
      <c r="E981">
        <v>8</v>
      </c>
      <c r="F981" t="s">
        <v>84</v>
      </c>
      <c r="G981" s="28">
        <v>1</v>
      </c>
      <c r="H981" s="20" t="s">
        <v>19</v>
      </c>
      <c r="I981">
        <v>4</v>
      </c>
      <c r="J981" s="35" t="str">
        <f>VLOOKUP(AB981, method!$A$1:$B$15, 2, 0)</f>
        <v>放頭</v>
      </c>
      <c r="K981">
        <v>2.8</v>
      </c>
      <c r="L981" s="43">
        <v>1000</v>
      </c>
      <c r="M981">
        <v>120</v>
      </c>
      <c r="N981">
        <v>0</v>
      </c>
      <c r="O981">
        <v>17</v>
      </c>
      <c r="P981">
        <v>1</v>
      </c>
      <c r="Q981">
        <v>24</v>
      </c>
      <c r="R981" s="31" t="s">
        <v>461</v>
      </c>
      <c r="S981">
        <v>1122</v>
      </c>
      <c r="T981">
        <v>3</v>
      </c>
      <c r="U981" s="32" t="s">
        <v>435</v>
      </c>
      <c r="V981">
        <v>346</v>
      </c>
      <c r="Y981" s="12" t="s">
        <v>451</v>
      </c>
      <c r="Z981">
        <v>62</v>
      </c>
      <c r="AA981" s="20" t="s">
        <v>184</v>
      </c>
      <c r="AB981">
        <v>2</v>
      </c>
      <c r="AC981">
        <v>2</v>
      </c>
      <c r="AD981">
        <v>1</v>
      </c>
    </row>
    <row r="982" spans="1:30" hidden="1" x14ac:dyDescent="0.25">
      <c r="A982" s="20" t="s">
        <v>210</v>
      </c>
      <c r="B982" s="26" t="s">
        <v>229</v>
      </c>
      <c r="C982" s="26" t="s">
        <v>2302</v>
      </c>
      <c r="D982">
        <v>57.45</v>
      </c>
      <c r="E982">
        <v>8</v>
      </c>
      <c r="F982" t="s">
        <v>84</v>
      </c>
      <c r="G982" s="28">
        <v>3</v>
      </c>
      <c r="H982" s="24" t="s">
        <v>38</v>
      </c>
      <c r="I982">
        <v>5</v>
      </c>
      <c r="J982" s="37" t="str">
        <f>VLOOKUP(AB982, method!$A$1:$B$15, 2, 0)</f>
        <v>中前</v>
      </c>
      <c r="K982">
        <v>3.6</v>
      </c>
      <c r="L982" s="43">
        <v>1000</v>
      </c>
      <c r="M982">
        <v>118</v>
      </c>
      <c r="N982">
        <v>0</v>
      </c>
      <c r="O982">
        <v>13</v>
      </c>
      <c r="P982">
        <v>12</v>
      </c>
      <c r="Q982">
        <v>23</v>
      </c>
      <c r="R982" s="31" t="s">
        <v>455</v>
      </c>
      <c r="S982">
        <v>1131</v>
      </c>
      <c r="T982">
        <v>3</v>
      </c>
      <c r="U982" s="32" t="s">
        <v>435</v>
      </c>
      <c r="V982">
        <v>246</v>
      </c>
      <c r="Y982" s="12" t="s">
        <v>558</v>
      </c>
      <c r="Z982">
        <v>62</v>
      </c>
      <c r="AA982" s="20" t="s">
        <v>184</v>
      </c>
      <c r="AB982">
        <v>4</v>
      </c>
      <c r="AC982">
        <v>5</v>
      </c>
      <c r="AD982">
        <v>3</v>
      </c>
    </row>
    <row r="983" spans="1:30" hidden="1" x14ac:dyDescent="0.25">
      <c r="A983" s="20" t="s">
        <v>210</v>
      </c>
      <c r="B983" s="26" t="s">
        <v>229</v>
      </c>
      <c r="C983" s="26" t="s">
        <v>2302</v>
      </c>
      <c r="D983">
        <v>57.51</v>
      </c>
      <c r="E983">
        <v>8</v>
      </c>
      <c r="F983" t="s">
        <v>84</v>
      </c>
      <c r="G983" s="28">
        <v>1</v>
      </c>
      <c r="H983" s="24" t="s">
        <v>38</v>
      </c>
      <c r="I983">
        <v>11</v>
      </c>
      <c r="J983" s="36" t="str">
        <f>VLOOKUP(AB983, method!$A$1:$B$15, 2, 0)</f>
        <v>中後</v>
      </c>
      <c r="K983">
        <v>6</v>
      </c>
      <c r="L983" s="43">
        <v>1000</v>
      </c>
      <c r="M983">
        <v>132</v>
      </c>
      <c r="N983">
        <v>0</v>
      </c>
      <c r="O983">
        <v>22</v>
      </c>
      <c r="P983">
        <v>11</v>
      </c>
      <c r="Q983">
        <v>23</v>
      </c>
      <c r="R983" s="31" t="s">
        <v>461</v>
      </c>
      <c r="S983">
        <v>1135</v>
      </c>
      <c r="T983">
        <v>4</v>
      </c>
      <c r="U983" s="32" t="s">
        <v>435</v>
      </c>
      <c r="V983">
        <v>190</v>
      </c>
      <c r="Y983" s="12" t="s">
        <v>431</v>
      </c>
      <c r="Z983">
        <v>56</v>
      </c>
      <c r="AA983" s="20" t="s">
        <v>184</v>
      </c>
      <c r="AB983">
        <v>8</v>
      </c>
      <c r="AC983">
        <v>8</v>
      </c>
      <c r="AD983">
        <v>1</v>
      </c>
    </row>
    <row r="984" spans="1:30" hidden="1" x14ac:dyDescent="0.25">
      <c r="A984" s="20" t="s">
        <v>210</v>
      </c>
      <c r="B984" s="26" t="s">
        <v>229</v>
      </c>
      <c r="C984" s="26" t="s">
        <v>2302</v>
      </c>
      <c r="D984">
        <v>57.59</v>
      </c>
      <c r="E984">
        <v>8</v>
      </c>
      <c r="F984" t="s">
        <v>84</v>
      </c>
      <c r="G984" s="28">
        <v>2</v>
      </c>
      <c r="H984" s="16" t="s">
        <v>13</v>
      </c>
      <c r="I984">
        <v>12</v>
      </c>
      <c r="J984" s="37" t="str">
        <f>VLOOKUP(AB984, method!$A$1:$B$15, 2, 0)</f>
        <v>中前</v>
      </c>
      <c r="K984">
        <v>10</v>
      </c>
      <c r="L984" s="43">
        <v>1000</v>
      </c>
      <c r="M984">
        <v>130</v>
      </c>
      <c r="N984">
        <v>0</v>
      </c>
      <c r="O984">
        <v>18</v>
      </c>
      <c r="P984">
        <v>10</v>
      </c>
      <c r="Q984">
        <v>23</v>
      </c>
      <c r="R984" s="31" t="s">
        <v>455</v>
      </c>
      <c r="S984">
        <v>1134</v>
      </c>
      <c r="T984">
        <v>4</v>
      </c>
      <c r="U984" s="33" t="s">
        <v>499</v>
      </c>
      <c r="V984">
        <v>93</v>
      </c>
      <c r="Y984" s="12" t="s">
        <v>431</v>
      </c>
      <c r="Z984">
        <v>55</v>
      </c>
      <c r="AA984" s="20" t="s">
        <v>184</v>
      </c>
      <c r="AB984">
        <v>5</v>
      </c>
      <c r="AC984">
        <v>5</v>
      </c>
      <c r="AD984">
        <v>2</v>
      </c>
    </row>
    <row r="985" spans="1:30" x14ac:dyDescent="0.25">
      <c r="A985" s="20" t="s">
        <v>210</v>
      </c>
      <c r="B985" s="27" t="s">
        <v>232</v>
      </c>
      <c r="C985" s="27" t="s">
        <v>2303</v>
      </c>
      <c r="D985">
        <v>57.75</v>
      </c>
      <c r="E985">
        <v>1</v>
      </c>
      <c r="F985" t="s">
        <v>19</v>
      </c>
      <c r="G985" s="34">
        <v>5</v>
      </c>
      <c r="H985" s="21" t="s">
        <v>53</v>
      </c>
      <c r="I985">
        <v>11</v>
      </c>
      <c r="J985" s="37" t="str">
        <f>VLOOKUP(AB985, method!$A$1:$B$15, 2, 0)</f>
        <v>中前</v>
      </c>
      <c r="K985">
        <v>22</v>
      </c>
      <c r="L985" s="43">
        <v>1000</v>
      </c>
      <c r="M985">
        <v>127</v>
      </c>
      <c r="N985">
        <v>0</v>
      </c>
      <c r="O985">
        <v>10</v>
      </c>
      <c r="P985">
        <v>9</v>
      </c>
      <c r="Q985">
        <v>25</v>
      </c>
      <c r="R985" s="31" t="s">
        <v>450</v>
      </c>
      <c r="S985">
        <v>1124</v>
      </c>
      <c r="T985">
        <v>4</v>
      </c>
      <c r="U985" s="32" t="s">
        <v>435</v>
      </c>
      <c r="V985">
        <v>13</v>
      </c>
      <c r="Y985" s="12">
        <v>1</v>
      </c>
      <c r="Z985">
        <v>50</v>
      </c>
      <c r="AA985" s="24" t="s">
        <v>145</v>
      </c>
      <c r="AB985">
        <v>5</v>
      </c>
      <c r="AC985">
        <v>3</v>
      </c>
      <c r="AD985">
        <v>5</v>
      </c>
    </row>
    <row r="986" spans="1:30" hidden="1" x14ac:dyDescent="0.25">
      <c r="A986" s="20" t="s">
        <v>210</v>
      </c>
      <c r="B986" s="27" t="s">
        <v>232</v>
      </c>
      <c r="C986" s="27" t="s">
        <v>2303</v>
      </c>
      <c r="D986">
        <v>10.220000000000001</v>
      </c>
      <c r="E986">
        <v>1</v>
      </c>
      <c r="F986" t="s">
        <v>19</v>
      </c>
      <c r="G986">
        <v>9</v>
      </c>
      <c r="H986" s="16" t="s">
        <v>29</v>
      </c>
      <c r="I986">
        <v>4</v>
      </c>
      <c r="J986" s="37" t="str">
        <f>VLOOKUP(AB986, method!$A$1:$B$15, 2, 0)</f>
        <v>中前</v>
      </c>
      <c r="K986">
        <v>61</v>
      </c>
      <c r="L986">
        <v>1200</v>
      </c>
      <c r="M986">
        <v>127</v>
      </c>
      <c r="N986">
        <v>1</v>
      </c>
      <c r="O986">
        <v>14</v>
      </c>
      <c r="P986">
        <v>6</v>
      </c>
      <c r="Q986">
        <v>25</v>
      </c>
      <c r="R986" t="s">
        <v>467</v>
      </c>
      <c r="S986">
        <v>1165</v>
      </c>
      <c r="T986">
        <v>4</v>
      </c>
      <c r="U986" s="33" t="s">
        <v>1270</v>
      </c>
      <c r="V986">
        <v>759</v>
      </c>
      <c r="Y986" t="s">
        <v>613</v>
      </c>
      <c r="Z986">
        <v>52</v>
      </c>
      <c r="AA986" s="24" t="s">
        <v>145</v>
      </c>
      <c r="AB986">
        <v>6</v>
      </c>
      <c r="AC986">
        <v>6</v>
      </c>
      <c r="AD986">
        <v>9</v>
      </c>
    </row>
    <row r="987" spans="1:30" x14ac:dyDescent="0.25">
      <c r="A987" s="20" t="s">
        <v>210</v>
      </c>
      <c r="B987" s="27" t="s">
        <v>232</v>
      </c>
      <c r="C987" s="27" t="s">
        <v>2303</v>
      </c>
      <c r="D987">
        <v>57.75</v>
      </c>
      <c r="E987">
        <v>1</v>
      </c>
      <c r="F987" t="s">
        <v>19</v>
      </c>
      <c r="G987">
        <v>6</v>
      </c>
      <c r="H987" s="21" t="s">
        <v>53</v>
      </c>
      <c r="I987">
        <v>1</v>
      </c>
      <c r="J987" s="37" t="str">
        <f>VLOOKUP(AB987, method!$A$1:$B$15, 2, 0)</f>
        <v>中前</v>
      </c>
      <c r="K987">
        <v>13</v>
      </c>
      <c r="L987" s="43">
        <v>1000</v>
      </c>
      <c r="M987">
        <v>131</v>
      </c>
      <c r="N987">
        <v>0</v>
      </c>
      <c r="O987">
        <v>21</v>
      </c>
      <c r="P987">
        <v>5</v>
      </c>
      <c r="Q987">
        <v>25</v>
      </c>
      <c r="R987" s="31" t="s">
        <v>461</v>
      </c>
      <c r="S987">
        <v>1167</v>
      </c>
      <c r="T987">
        <v>4</v>
      </c>
      <c r="U987" s="32" t="s">
        <v>446</v>
      </c>
      <c r="V987">
        <v>692</v>
      </c>
      <c r="Y987" t="s">
        <v>600</v>
      </c>
      <c r="Z987">
        <v>54</v>
      </c>
      <c r="AA987" s="24" t="s">
        <v>145</v>
      </c>
      <c r="AB987">
        <v>7</v>
      </c>
      <c r="AC987">
        <v>8</v>
      </c>
      <c r="AD987">
        <v>6</v>
      </c>
    </row>
    <row r="988" spans="1:30" x14ac:dyDescent="0.25">
      <c r="A988" s="20" t="s">
        <v>210</v>
      </c>
      <c r="B988" s="27" t="s">
        <v>232</v>
      </c>
      <c r="C988" s="27" t="s">
        <v>2303</v>
      </c>
      <c r="D988">
        <v>59.18</v>
      </c>
      <c r="E988">
        <v>1</v>
      </c>
      <c r="F988" t="s">
        <v>19</v>
      </c>
      <c r="G988">
        <v>12</v>
      </c>
      <c r="H988" s="19" t="s">
        <v>63</v>
      </c>
      <c r="I988">
        <v>12</v>
      </c>
      <c r="J988" s="37" t="str">
        <f>VLOOKUP(AB988, method!$A$1:$B$15, 2, 0)</f>
        <v>中前</v>
      </c>
      <c r="K988">
        <v>25</v>
      </c>
      <c r="L988" s="43">
        <v>1000</v>
      </c>
      <c r="M988">
        <v>134</v>
      </c>
      <c r="N988">
        <v>0</v>
      </c>
      <c r="O988">
        <v>23</v>
      </c>
      <c r="P988">
        <v>4</v>
      </c>
      <c r="Q988">
        <v>25</v>
      </c>
      <c r="R988" s="31" t="s">
        <v>461</v>
      </c>
      <c r="S988">
        <v>1178</v>
      </c>
      <c r="T988">
        <v>4</v>
      </c>
      <c r="U988" s="32" t="s">
        <v>435</v>
      </c>
      <c r="V988">
        <v>614</v>
      </c>
      <c r="Y988" t="s">
        <v>503</v>
      </c>
      <c r="Z988">
        <v>56</v>
      </c>
      <c r="AA988" s="24" t="s">
        <v>145</v>
      </c>
      <c r="AB988">
        <v>5</v>
      </c>
      <c r="AC988">
        <v>8</v>
      </c>
      <c r="AD988">
        <v>12</v>
      </c>
    </row>
    <row r="989" spans="1:30" x14ac:dyDescent="0.25">
      <c r="A989" s="20" t="s">
        <v>210</v>
      </c>
      <c r="B989" s="27" t="s">
        <v>232</v>
      </c>
      <c r="C989" s="27" t="s">
        <v>2303</v>
      </c>
      <c r="D989">
        <v>57.27</v>
      </c>
      <c r="E989">
        <v>1</v>
      </c>
      <c r="F989" t="s">
        <v>19</v>
      </c>
      <c r="G989">
        <v>8</v>
      </c>
      <c r="H989" s="16" t="s">
        <v>29</v>
      </c>
      <c r="I989">
        <v>6</v>
      </c>
      <c r="J989" s="37" t="str">
        <f>VLOOKUP(AB989, method!$A$1:$B$15, 2, 0)</f>
        <v>中前</v>
      </c>
      <c r="K989">
        <v>21</v>
      </c>
      <c r="L989" s="43">
        <v>1000</v>
      </c>
      <c r="M989">
        <v>133</v>
      </c>
      <c r="N989">
        <v>0</v>
      </c>
      <c r="O989">
        <v>2</v>
      </c>
      <c r="P989">
        <v>4</v>
      </c>
      <c r="Q989">
        <v>25</v>
      </c>
      <c r="R989" s="42" t="s">
        <v>445</v>
      </c>
      <c r="S989">
        <v>1165</v>
      </c>
      <c r="T989">
        <v>4</v>
      </c>
      <c r="U989" s="32" t="s">
        <v>446</v>
      </c>
      <c r="V989">
        <v>557</v>
      </c>
      <c r="Y989" s="12">
        <v>2</v>
      </c>
      <c r="Z989">
        <v>58</v>
      </c>
      <c r="AA989" s="24" t="s">
        <v>145</v>
      </c>
      <c r="AB989">
        <v>6</v>
      </c>
      <c r="AC989">
        <v>6</v>
      </c>
      <c r="AD989">
        <v>8</v>
      </c>
    </row>
    <row r="990" spans="1:30" x14ac:dyDescent="0.25">
      <c r="A990" s="20" t="s">
        <v>210</v>
      </c>
      <c r="B990" s="27" t="s">
        <v>232</v>
      </c>
      <c r="C990" s="27" t="s">
        <v>2303</v>
      </c>
      <c r="D990">
        <v>58.39</v>
      </c>
      <c r="E990">
        <v>1</v>
      </c>
      <c r="F990" t="s">
        <v>19</v>
      </c>
      <c r="G990">
        <v>12</v>
      </c>
      <c r="H990" s="25" t="s">
        <v>49</v>
      </c>
      <c r="I990">
        <v>12</v>
      </c>
      <c r="J990" s="37" t="str">
        <f>VLOOKUP(AB990, method!$A$1:$B$15, 2, 0)</f>
        <v>中前</v>
      </c>
      <c r="K990">
        <v>33</v>
      </c>
      <c r="L990" s="43">
        <v>1000</v>
      </c>
      <c r="M990">
        <v>135</v>
      </c>
      <c r="N990">
        <v>0</v>
      </c>
      <c r="O990">
        <v>19</v>
      </c>
      <c r="P990">
        <v>3</v>
      </c>
      <c r="Q990">
        <v>25</v>
      </c>
      <c r="R990" s="31" t="s">
        <v>455</v>
      </c>
      <c r="S990">
        <v>1162</v>
      </c>
      <c r="T990">
        <v>4</v>
      </c>
      <c r="U990" s="32" t="s">
        <v>446</v>
      </c>
      <c r="V990">
        <v>520</v>
      </c>
      <c r="Y990">
        <v>10</v>
      </c>
      <c r="Z990">
        <v>60</v>
      </c>
      <c r="AA990" s="24" t="s">
        <v>145</v>
      </c>
      <c r="AB990">
        <v>4</v>
      </c>
      <c r="AC990">
        <v>5</v>
      </c>
      <c r="AD990">
        <v>12</v>
      </c>
    </row>
    <row r="991" spans="1:30" x14ac:dyDescent="0.25">
      <c r="A991" s="20" t="s">
        <v>210</v>
      </c>
      <c r="B991" s="27" t="s">
        <v>232</v>
      </c>
      <c r="C991" s="27" t="s">
        <v>2303</v>
      </c>
      <c r="D991">
        <v>57.05</v>
      </c>
      <c r="E991">
        <v>1</v>
      </c>
      <c r="F991" t="s">
        <v>19</v>
      </c>
      <c r="G991" s="34">
        <v>5</v>
      </c>
      <c r="H991" s="25" t="s">
        <v>49</v>
      </c>
      <c r="I991">
        <v>1</v>
      </c>
      <c r="J991" s="37" t="str">
        <f>VLOOKUP(AB991, method!$A$1:$B$15, 2, 0)</f>
        <v>中前</v>
      </c>
      <c r="K991">
        <v>55</v>
      </c>
      <c r="L991" s="43">
        <v>1000</v>
      </c>
      <c r="M991">
        <v>115</v>
      </c>
      <c r="N991">
        <v>0</v>
      </c>
      <c r="O991">
        <v>26</v>
      </c>
      <c r="P991">
        <v>2</v>
      </c>
      <c r="Q991">
        <v>25</v>
      </c>
      <c r="R991" s="31" t="s">
        <v>461</v>
      </c>
      <c r="S991">
        <v>1184</v>
      </c>
      <c r="T991">
        <v>3</v>
      </c>
      <c r="U991" s="32" t="s">
        <v>435</v>
      </c>
      <c r="V991">
        <v>465</v>
      </c>
      <c r="Y991" t="s">
        <v>474</v>
      </c>
      <c r="Z991">
        <v>60</v>
      </c>
      <c r="AA991" s="24" t="s">
        <v>145</v>
      </c>
      <c r="AB991">
        <v>4</v>
      </c>
      <c r="AC991">
        <v>4</v>
      </c>
      <c r="AD991">
        <v>5</v>
      </c>
    </row>
    <row r="992" spans="1:30" x14ac:dyDescent="0.25">
      <c r="A992" s="20" t="s">
        <v>210</v>
      </c>
      <c r="B992" s="27" t="s">
        <v>232</v>
      </c>
      <c r="C992" s="27" t="s">
        <v>2303</v>
      </c>
      <c r="D992">
        <v>57.64</v>
      </c>
      <c r="E992">
        <v>1</v>
      </c>
      <c r="F992" t="s">
        <v>19</v>
      </c>
      <c r="G992">
        <v>10</v>
      </c>
      <c r="H992" s="25" t="s">
        <v>49</v>
      </c>
      <c r="I992">
        <v>5</v>
      </c>
      <c r="J992" s="37" t="str">
        <f>VLOOKUP(AB992, method!$A$1:$B$15, 2, 0)</f>
        <v>中前</v>
      </c>
      <c r="K992">
        <v>53</v>
      </c>
      <c r="L992" s="43">
        <v>1000</v>
      </c>
      <c r="M992">
        <v>120</v>
      </c>
      <c r="N992">
        <v>0</v>
      </c>
      <c r="O992">
        <v>5</v>
      </c>
      <c r="P992">
        <v>2</v>
      </c>
      <c r="Q992">
        <v>25</v>
      </c>
      <c r="R992" s="31" t="s">
        <v>450</v>
      </c>
      <c r="S992">
        <v>1174</v>
      </c>
      <c r="T992">
        <v>3</v>
      </c>
      <c r="U992" s="32" t="s">
        <v>435</v>
      </c>
      <c r="V992">
        <v>404</v>
      </c>
      <c r="Y992" t="s">
        <v>817</v>
      </c>
      <c r="Z992">
        <v>62</v>
      </c>
      <c r="AA992" s="24" t="s">
        <v>145</v>
      </c>
      <c r="AB992">
        <v>6</v>
      </c>
      <c r="AC992">
        <v>6</v>
      </c>
      <c r="AD992">
        <v>10</v>
      </c>
    </row>
    <row r="993" spans="1:30" hidden="1" x14ac:dyDescent="0.25">
      <c r="A993" s="20" t="s">
        <v>210</v>
      </c>
      <c r="B993" s="27" t="s">
        <v>232</v>
      </c>
      <c r="C993" s="27" t="s">
        <v>2303</v>
      </c>
      <c r="D993">
        <v>10.65</v>
      </c>
      <c r="E993">
        <v>1</v>
      </c>
      <c r="F993" t="s">
        <v>19</v>
      </c>
      <c r="G993">
        <v>11</v>
      </c>
      <c r="H993" s="25" t="s">
        <v>49</v>
      </c>
      <c r="I993">
        <v>11</v>
      </c>
      <c r="J993" s="38" t="str">
        <f>VLOOKUP(AB993, method!$A$1:$B$15, 2, 0)</f>
        <v>留後</v>
      </c>
      <c r="K993">
        <v>103</v>
      </c>
      <c r="L993">
        <v>1200</v>
      </c>
      <c r="M993">
        <v>123</v>
      </c>
      <c r="N993">
        <v>1</v>
      </c>
      <c r="O993">
        <v>22</v>
      </c>
      <c r="P993">
        <v>1</v>
      </c>
      <c r="Q993">
        <v>25</v>
      </c>
      <c r="R993" s="31" t="s">
        <v>461</v>
      </c>
      <c r="S993">
        <v>1173</v>
      </c>
      <c r="T993">
        <v>3</v>
      </c>
      <c r="U993" s="32" t="s">
        <v>435</v>
      </c>
      <c r="V993">
        <v>375</v>
      </c>
      <c r="Y993">
        <v>7</v>
      </c>
      <c r="Z993">
        <v>63</v>
      </c>
      <c r="AA993" s="24" t="s">
        <v>145</v>
      </c>
      <c r="AB993">
        <v>12</v>
      </c>
      <c r="AC993">
        <v>12</v>
      </c>
      <c r="AD993">
        <v>11</v>
      </c>
    </row>
    <row r="994" spans="1:30" hidden="1" x14ac:dyDescent="0.25">
      <c r="A994" s="20" t="s">
        <v>210</v>
      </c>
      <c r="B994" s="27" t="s">
        <v>232</v>
      </c>
      <c r="C994" s="27" t="s">
        <v>2303</v>
      </c>
      <c r="D994">
        <v>10.73</v>
      </c>
      <c r="E994">
        <v>1</v>
      </c>
      <c r="F994" t="s">
        <v>19</v>
      </c>
      <c r="G994">
        <v>12</v>
      </c>
      <c r="H994" s="26" t="s">
        <v>389</v>
      </c>
      <c r="I994">
        <v>5</v>
      </c>
      <c r="J994" s="37" t="str">
        <f>VLOOKUP(AB994, method!$A$1:$B$15, 2, 0)</f>
        <v>中前</v>
      </c>
      <c r="K994">
        <v>114</v>
      </c>
      <c r="L994">
        <v>1200</v>
      </c>
      <c r="M994">
        <v>121</v>
      </c>
      <c r="N994">
        <v>1</v>
      </c>
      <c r="O994">
        <v>8</v>
      </c>
      <c r="P994">
        <v>1</v>
      </c>
      <c r="Q994">
        <v>25</v>
      </c>
      <c r="R994" s="31" t="s">
        <v>450</v>
      </c>
      <c r="S994">
        <v>1175</v>
      </c>
      <c r="T994">
        <v>3</v>
      </c>
      <c r="U994" s="32" t="s">
        <v>435</v>
      </c>
      <c r="V994">
        <v>335</v>
      </c>
      <c r="Y994" t="s">
        <v>674</v>
      </c>
      <c r="Z994">
        <v>63</v>
      </c>
      <c r="AA994" s="24" t="s">
        <v>145</v>
      </c>
      <c r="AB994">
        <v>4</v>
      </c>
      <c r="AC994">
        <v>4</v>
      </c>
      <c r="AD994">
        <v>12</v>
      </c>
    </row>
    <row r="995" spans="1:30" hidden="1" x14ac:dyDescent="0.25">
      <c r="A995" s="20" t="s">
        <v>210</v>
      </c>
      <c r="B995" s="27" t="s">
        <v>232</v>
      </c>
      <c r="C995" s="27" t="s">
        <v>2303</v>
      </c>
      <c r="D995">
        <v>11</v>
      </c>
      <c r="E995">
        <v>1</v>
      </c>
      <c r="F995" t="s">
        <v>19</v>
      </c>
      <c r="G995">
        <v>12</v>
      </c>
      <c r="H995" s="18" t="s">
        <v>524</v>
      </c>
      <c r="I995">
        <v>11</v>
      </c>
      <c r="J995" s="35" t="str">
        <f>VLOOKUP(AB995, method!$A$1:$B$15, 2, 0)</f>
        <v>放頭</v>
      </c>
      <c r="K995">
        <v>76</v>
      </c>
      <c r="L995">
        <v>1200</v>
      </c>
      <c r="M995">
        <v>114</v>
      </c>
      <c r="N995">
        <v>1</v>
      </c>
      <c r="O995">
        <v>26</v>
      </c>
      <c r="P995">
        <v>12</v>
      </c>
      <c r="Q995">
        <v>24</v>
      </c>
      <c r="R995" s="42" t="s">
        <v>445</v>
      </c>
      <c r="S995">
        <v>1160</v>
      </c>
      <c r="T995">
        <v>3</v>
      </c>
      <c r="U995" s="32" t="s">
        <v>435</v>
      </c>
      <c r="V995">
        <v>295</v>
      </c>
      <c r="Y995" t="s">
        <v>563</v>
      </c>
      <c r="Z995">
        <v>63</v>
      </c>
      <c r="AA995" s="24" t="s">
        <v>145</v>
      </c>
      <c r="AB995">
        <v>3</v>
      </c>
      <c r="AC995">
        <v>5</v>
      </c>
      <c r="AD995">
        <v>12</v>
      </c>
    </row>
    <row r="996" spans="1:30" hidden="1" x14ac:dyDescent="0.25">
      <c r="A996" s="20" t="s">
        <v>210</v>
      </c>
      <c r="B996" s="27" t="s">
        <v>232</v>
      </c>
      <c r="C996" s="27" t="s">
        <v>2303</v>
      </c>
      <c r="D996">
        <v>57.28</v>
      </c>
      <c r="E996">
        <v>1</v>
      </c>
      <c r="F996" t="s">
        <v>19</v>
      </c>
      <c r="G996" s="28">
        <v>1</v>
      </c>
      <c r="H996" s="18" t="s">
        <v>396</v>
      </c>
      <c r="I996">
        <v>8</v>
      </c>
      <c r="J996" s="37" t="str">
        <f>VLOOKUP(AB996, method!$A$1:$B$15, 2, 0)</f>
        <v>中前</v>
      </c>
      <c r="K996">
        <v>38</v>
      </c>
      <c r="L996" s="43">
        <v>1000</v>
      </c>
      <c r="M996">
        <v>135</v>
      </c>
      <c r="N996">
        <v>0</v>
      </c>
      <c r="O996">
        <v>4</v>
      </c>
      <c r="P996">
        <v>12</v>
      </c>
      <c r="Q996">
        <v>24</v>
      </c>
      <c r="R996" s="31" t="s">
        <v>450</v>
      </c>
      <c r="S996">
        <v>1140</v>
      </c>
      <c r="T996">
        <v>4</v>
      </c>
      <c r="U996" s="32" t="s">
        <v>435</v>
      </c>
      <c r="V996">
        <v>234</v>
      </c>
      <c r="Y996" s="12" t="s">
        <v>883</v>
      </c>
      <c r="Z996">
        <v>58</v>
      </c>
      <c r="AA996" s="24" t="s">
        <v>145</v>
      </c>
      <c r="AB996">
        <v>6</v>
      </c>
      <c r="AC996">
        <v>5</v>
      </c>
      <c r="AD996">
        <v>1</v>
      </c>
    </row>
    <row r="997" spans="1:30" hidden="1" x14ac:dyDescent="0.25">
      <c r="A997" s="20" t="s">
        <v>210</v>
      </c>
      <c r="B997" s="27" t="s">
        <v>232</v>
      </c>
      <c r="C997" s="27" t="s">
        <v>2303</v>
      </c>
      <c r="D997">
        <v>11.21</v>
      </c>
      <c r="E997">
        <v>1</v>
      </c>
      <c r="F997" t="s">
        <v>19</v>
      </c>
      <c r="G997">
        <v>11</v>
      </c>
      <c r="H997" s="18" t="s">
        <v>524</v>
      </c>
      <c r="I997">
        <v>8</v>
      </c>
      <c r="J997" s="37" t="str">
        <f>VLOOKUP(AB997, method!$A$1:$B$15, 2, 0)</f>
        <v>中前</v>
      </c>
      <c r="K997">
        <v>77</v>
      </c>
      <c r="L997">
        <v>1200</v>
      </c>
      <c r="M997">
        <v>128</v>
      </c>
      <c r="N997">
        <v>1</v>
      </c>
      <c r="O997">
        <v>13</v>
      </c>
      <c r="P997">
        <v>11</v>
      </c>
      <c r="Q997">
        <v>24</v>
      </c>
      <c r="R997" s="31" t="s">
        <v>455</v>
      </c>
      <c r="S997">
        <v>1160</v>
      </c>
      <c r="T997">
        <v>4</v>
      </c>
      <c r="U997" s="32" t="s">
        <v>435</v>
      </c>
      <c r="V997">
        <v>181</v>
      </c>
      <c r="Y997" t="s">
        <v>674</v>
      </c>
      <c r="Z997">
        <v>60</v>
      </c>
      <c r="AA997" s="24" t="s">
        <v>145</v>
      </c>
      <c r="AB997">
        <v>4</v>
      </c>
      <c r="AC997">
        <v>2</v>
      </c>
      <c r="AD997">
        <v>11</v>
      </c>
    </row>
    <row r="998" spans="1:30" hidden="1" x14ac:dyDescent="0.25">
      <c r="A998" s="20" t="s">
        <v>210</v>
      </c>
      <c r="B998" s="27" t="s">
        <v>232</v>
      </c>
      <c r="C998" s="27" t="s">
        <v>2303</v>
      </c>
      <c r="D998">
        <v>10.72</v>
      </c>
      <c r="E998">
        <v>1</v>
      </c>
      <c r="F998" t="s">
        <v>19</v>
      </c>
      <c r="G998">
        <v>11</v>
      </c>
      <c r="H998" s="25" t="s">
        <v>49</v>
      </c>
      <c r="I998">
        <v>4</v>
      </c>
      <c r="J998" s="37" t="str">
        <f>VLOOKUP(AB998, method!$A$1:$B$15, 2, 0)</f>
        <v>中前</v>
      </c>
      <c r="K998">
        <v>95</v>
      </c>
      <c r="L998">
        <v>1200</v>
      </c>
      <c r="M998">
        <v>121</v>
      </c>
      <c r="N998">
        <v>1</v>
      </c>
      <c r="O998">
        <v>30</v>
      </c>
      <c r="P998">
        <v>10</v>
      </c>
      <c r="Q998">
        <v>24</v>
      </c>
      <c r="R998" s="42" t="s">
        <v>445</v>
      </c>
      <c r="S998">
        <v>1159</v>
      </c>
      <c r="T998">
        <v>3</v>
      </c>
      <c r="U998" s="32" t="s">
        <v>435</v>
      </c>
      <c r="V998">
        <v>146</v>
      </c>
      <c r="Y998" t="s">
        <v>447</v>
      </c>
      <c r="Z998">
        <v>61</v>
      </c>
      <c r="AA998" s="24" t="s">
        <v>145</v>
      </c>
      <c r="AB998">
        <v>4</v>
      </c>
      <c r="AC998">
        <v>3</v>
      </c>
      <c r="AD998">
        <v>11</v>
      </c>
    </row>
    <row r="999" spans="1:30" hidden="1" x14ac:dyDescent="0.25">
      <c r="A999" s="20" t="s">
        <v>210</v>
      </c>
      <c r="B999" s="27" t="s">
        <v>232</v>
      </c>
      <c r="C999" s="27" t="s">
        <v>2303</v>
      </c>
      <c r="D999">
        <v>11.28</v>
      </c>
      <c r="E999">
        <v>1</v>
      </c>
      <c r="F999" t="s">
        <v>19</v>
      </c>
      <c r="G999">
        <v>11</v>
      </c>
      <c r="H999" s="23" t="s">
        <v>487</v>
      </c>
      <c r="I999">
        <v>5</v>
      </c>
      <c r="J999" s="35" t="str">
        <f>VLOOKUP(AB999, method!$A$1:$B$15, 2, 0)</f>
        <v>放頭</v>
      </c>
      <c r="K999">
        <v>91</v>
      </c>
      <c r="L999">
        <v>1200</v>
      </c>
      <c r="M999">
        <v>114</v>
      </c>
      <c r="N999">
        <v>1</v>
      </c>
      <c r="O999">
        <v>9</v>
      </c>
      <c r="P999">
        <v>10</v>
      </c>
      <c r="Q999">
        <v>24</v>
      </c>
      <c r="R999" s="31" t="s">
        <v>450</v>
      </c>
      <c r="S999">
        <v>1123</v>
      </c>
      <c r="T999">
        <v>3</v>
      </c>
      <c r="U999" s="32" t="s">
        <v>435</v>
      </c>
      <c r="V999">
        <v>92</v>
      </c>
      <c r="Y999" t="s">
        <v>492</v>
      </c>
      <c r="Z999">
        <v>61</v>
      </c>
      <c r="AA999" s="24" t="s">
        <v>145</v>
      </c>
      <c r="AB999">
        <v>2</v>
      </c>
      <c r="AC999">
        <v>2</v>
      </c>
      <c r="AD999">
        <v>11</v>
      </c>
    </row>
    <row r="1000" spans="1:30" hidden="1" x14ac:dyDescent="0.25">
      <c r="A1000" s="20" t="s">
        <v>210</v>
      </c>
      <c r="B1000" s="27" t="s">
        <v>232</v>
      </c>
      <c r="C1000" s="27" t="s">
        <v>2303</v>
      </c>
      <c r="D1000">
        <v>57.76</v>
      </c>
      <c r="E1000">
        <v>1</v>
      </c>
      <c r="F1000" t="s">
        <v>19</v>
      </c>
      <c r="G1000">
        <v>10</v>
      </c>
      <c r="H1000" s="19" t="s">
        <v>101</v>
      </c>
      <c r="I1000">
        <v>1</v>
      </c>
      <c r="J1000" s="36" t="str">
        <f>VLOOKUP(AB1000, method!$A$1:$B$15, 2, 0)</f>
        <v>中後</v>
      </c>
      <c r="K1000">
        <v>15</v>
      </c>
      <c r="L1000" s="43">
        <v>1000</v>
      </c>
      <c r="M1000">
        <v>120</v>
      </c>
      <c r="N1000">
        <v>0</v>
      </c>
      <c r="O1000">
        <v>25</v>
      </c>
      <c r="P1000">
        <v>9</v>
      </c>
      <c r="Q1000">
        <v>24</v>
      </c>
      <c r="R1000" s="31" t="s">
        <v>461</v>
      </c>
      <c r="S1000">
        <v>1147</v>
      </c>
      <c r="T1000">
        <v>3</v>
      </c>
      <c r="U1000" s="32" t="s">
        <v>435</v>
      </c>
      <c r="V1000">
        <v>54</v>
      </c>
      <c r="Y1000">
        <v>5</v>
      </c>
      <c r="Z1000">
        <v>61</v>
      </c>
      <c r="AA1000" s="24" t="s">
        <v>145</v>
      </c>
      <c r="AB1000">
        <v>8</v>
      </c>
      <c r="AC1000">
        <v>7</v>
      </c>
      <c r="AD1000">
        <v>10</v>
      </c>
    </row>
    <row r="1001" spans="1:30" hidden="1" x14ac:dyDescent="0.25">
      <c r="A1001" s="20" t="s">
        <v>210</v>
      </c>
      <c r="B1001" s="27" t="s">
        <v>232</v>
      </c>
      <c r="C1001" s="27" t="s">
        <v>2303</v>
      </c>
      <c r="D1001">
        <v>57.88</v>
      </c>
      <c r="E1001">
        <v>1</v>
      </c>
      <c r="F1001" t="s">
        <v>19</v>
      </c>
      <c r="G1001" s="28">
        <v>1</v>
      </c>
      <c r="H1001" s="18" t="s">
        <v>524</v>
      </c>
      <c r="I1001">
        <v>6</v>
      </c>
      <c r="J1001" s="37" t="str">
        <f>VLOOKUP(AB1001, method!$A$1:$B$15, 2, 0)</f>
        <v>中前</v>
      </c>
      <c r="K1001">
        <v>9.4</v>
      </c>
      <c r="L1001" s="43">
        <v>1000</v>
      </c>
      <c r="M1001">
        <v>123</v>
      </c>
      <c r="N1001">
        <v>0</v>
      </c>
      <c r="O1001">
        <v>11</v>
      </c>
      <c r="P1001">
        <v>9</v>
      </c>
      <c r="Q1001">
        <v>24</v>
      </c>
      <c r="R1001" s="31" t="s">
        <v>450</v>
      </c>
      <c r="S1001">
        <v>1127</v>
      </c>
      <c r="T1001">
        <v>4</v>
      </c>
      <c r="U1001" s="32" t="s">
        <v>435</v>
      </c>
      <c r="V1001">
        <v>15</v>
      </c>
      <c r="Y1001" s="12" t="s">
        <v>480</v>
      </c>
      <c r="Z1001">
        <v>55</v>
      </c>
      <c r="AA1001" s="24" t="s">
        <v>145</v>
      </c>
      <c r="AB1001">
        <v>6</v>
      </c>
      <c r="AC1001">
        <v>6</v>
      </c>
      <c r="AD1001">
        <v>1</v>
      </c>
    </row>
    <row r="1002" spans="1:30" hidden="1" x14ac:dyDescent="0.25">
      <c r="A1002" s="20" t="s">
        <v>210</v>
      </c>
      <c r="B1002" s="27" t="s">
        <v>232</v>
      </c>
      <c r="C1002" s="27" t="s">
        <v>2303</v>
      </c>
      <c r="D1002">
        <v>57.85</v>
      </c>
      <c r="E1002">
        <v>1</v>
      </c>
      <c r="F1002" t="s">
        <v>19</v>
      </c>
      <c r="G1002" s="34">
        <v>5</v>
      </c>
      <c r="H1002" s="18" t="s">
        <v>524</v>
      </c>
      <c r="I1002">
        <v>2</v>
      </c>
      <c r="J1002" s="37" t="str">
        <f>VLOOKUP(AB1002, method!$A$1:$B$15, 2, 0)</f>
        <v>中前</v>
      </c>
      <c r="K1002">
        <v>8.3000000000000007</v>
      </c>
      <c r="L1002" s="43">
        <v>1000</v>
      </c>
      <c r="M1002">
        <v>124</v>
      </c>
      <c r="N1002">
        <v>0</v>
      </c>
      <c r="O1002">
        <v>12</v>
      </c>
      <c r="P1002">
        <v>6</v>
      </c>
      <c r="Q1002">
        <v>24</v>
      </c>
      <c r="R1002" s="31" t="s">
        <v>455</v>
      </c>
      <c r="S1002">
        <v>1150</v>
      </c>
      <c r="T1002">
        <v>4</v>
      </c>
      <c r="U1002" s="32" t="s">
        <v>435</v>
      </c>
      <c r="V1002">
        <v>747</v>
      </c>
      <c r="Y1002" t="s">
        <v>459</v>
      </c>
      <c r="Z1002">
        <v>55</v>
      </c>
      <c r="AA1002" s="24" t="s">
        <v>145</v>
      </c>
      <c r="AB1002">
        <v>5</v>
      </c>
      <c r="AC1002">
        <v>4</v>
      </c>
      <c r="AD1002">
        <v>5</v>
      </c>
    </row>
    <row r="1003" spans="1:30" hidden="1" x14ac:dyDescent="0.25">
      <c r="A1003" s="20" t="s">
        <v>210</v>
      </c>
      <c r="B1003" s="27" t="s">
        <v>232</v>
      </c>
      <c r="C1003" s="27" t="s">
        <v>2303</v>
      </c>
      <c r="D1003">
        <v>58.01</v>
      </c>
      <c r="E1003">
        <v>1</v>
      </c>
      <c r="F1003" t="s">
        <v>19</v>
      </c>
      <c r="G1003" s="34">
        <v>5</v>
      </c>
      <c r="H1003" s="16" t="s">
        <v>13</v>
      </c>
      <c r="I1003">
        <v>7</v>
      </c>
      <c r="J1003" s="37" t="str">
        <f>VLOOKUP(AB1003, method!$A$1:$B$15, 2, 0)</f>
        <v>中前</v>
      </c>
      <c r="K1003">
        <v>12</v>
      </c>
      <c r="L1003" s="43">
        <v>1000</v>
      </c>
      <c r="M1003">
        <v>131</v>
      </c>
      <c r="N1003">
        <v>0</v>
      </c>
      <c r="O1003">
        <v>15</v>
      </c>
      <c r="P1003">
        <v>5</v>
      </c>
      <c r="Q1003">
        <v>24</v>
      </c>
      <c r="R1003" s="31" t="s">
        <v>461</v>
      </c>
      <c r="S1003">
        <v>1164</v>
      </c>
      <c r="T1003">
        <v>4</v>
      </c>
      <c r="U1003" s="32" t="s">
        <v>435</v>
      </c>
      <c r="V1003">
        <v>671</v>
      </c>
      <c r="Y1003" s="12" t="s">
        <v>558</v>
      </c>
      <c r="Z1003">
        <v>55</v>
      </c>
      <c r="AA1003" s="24" t="s">
        <v>145</v>
      </c>
      <c r="AB1003">
        <v>5</v>
      </c>
      <c r="AC1003">
        <v>6</v>
      </c>
      <c r="AD1003">
        <v>5</v>
      </c>
    </row>
    <row r="1004" spans="1:30" hidden="1" x14ac:dyDescent="0.25">
      <c r="A1004" s="20" t="s">
        <v>210</v>
      </c>
      <c r="B1004" s="27" t="s">
        <v>232</v>
      </c>
      <c r="C1004" s="27" t="s">
        <v>2303</v>
      </c>
      <c r="D1004">
        <v>57.73</v>
      </c>
      <c r="E1004">
        <v>1</v>
      </c>
      <c r="F1004" t="s">
        <v>19</v>
      </c>
      <c r="G1004" s="28">
        <v>1</v>
      </c>
      <c r="H1004" s="18" t="s">
        <v>524</v>
      </c>
      <c r="I1004">
        <v>2</v>
      </c>
      <c r="J1004" s="37" t="str">
        <f>VLOOKUP(AB1004, method!$A$1:$B$15, 2, 0)</f>
        <v>中前</v>
      </c>
      <c r="K1004">
        <v>4</v>
      </c>
      <c r="L1004" s="43">
        <v>1000</v>
      </c>
      <c r="M1004">
        <v>115</v>
      </c>
      <c r="N1004">
        <v>0</v>
      </c>
      <c r="O1004">
        <v>24</v>
      </c>
      <c r="P1004">
        <v>4</v>
      </c>
      <c r="Q1004">
        <v>24</v>
      </c>
      <c r="R1004" s="30" t="s">
        <v>445</v>
      </c>
      <c r="S1004">
        <v>1172</v>
      </c>
      <c r="T1004">
        <v>4</v>
      </c>
      <c r="U1004" s="32" t="s">
        <v>435</v>
      </c>
      <c r="V1004">
        <v>611</v>
      </c>
      <c r="Y1004" s="12" t="s">
        <v>662</v>
      </c>
      <c r="Z1004">
        <v>50</v>
      </c>
      <c r="AA1004" s="24" t="s">
        <v>145</v>
      </c>
      <c r="AB1004">
        <v>5</v>
      </c>
      <c r="AC1004">
        <v>5</v>
      </c>
      <c r="AD1004">
        <v>1</v>
      </c>
    </row>
    <row r="1005" spans="1:30" hidden="1" x14ac:dyDescent="0.25">
      <c r="A1005" s="20" t="s">
        <v>210</v>
      </c>
      <c r="B1005" s="27" t="s">
        <v>232</v>
      </c>
      <c r="C1005" s="27" t="s">
        <v>2303</v>
      </c>
      <c r="D1005">
        <v>10.11</v>
      </c>
      <c r="E1005">
        <v>1</v>
      </c>
      <c r="F1005" t="s">
        <v>19</v>
      </c>
      <c r="G1005">
        <v>8</v>
      </c>
      <c r="H1005" s="16" t="s">
        <v>13</v>
      </c>
      <c r="I1005">
        <v>5</v>
      </c>
      <c r="J1005" s="35" t="str">
        <f>VLOOKUP(AB1005, method!$A$1:$B$15, 2, 0)</f>
        <v>放頭</v>
      </c>
      <c r="K1005">
        <v>9.6</v>
      </c>
      <c r="L1005">
        <v>1200</v>
      </c>
      <c r="M1005">
        <v>127</v>
      </c>
      <c r="N1005">
        <v>1</v>
      </c>
      <c r="O1005">
        <v>3</v>
      </c>
      <c r="P1005">
        <v>4</v>
      </c>
      <c r="Q1005">
        <v>24</v>
      </c>
      <c r="R1005" t="s">
        <v>467</v>
      </c>
      <c r="S1005">
        <v>1161</v>
      </c>
      <c r="T1005">
        <v>4</v>
      </c>
      <c r="U1005" s="32" t="s">
        <v>435</v>
      </c>
      <c r="V1005">
        <v>553</v>
      </c>
      <c r="Y1005" t="s">
        <v>650</v>
      </c>
      <c r="Z1005">
        <v>50</v>
      </c>
      <c r="AA1005" s="24" t="s">
        <v>145</v>
      </c>
      <c r="AB1005">
        <v>3</v>
      </c>
      <c r="AC1005">
        <v>4</v>
      </c>
      <c r="AD1005">
        <v>8</v>
      </c>
    </row>
    <row r="1006" spans="1:30" hidden="1" x14ac:dyDescent="0.25">
      <c r="A1006" s="20" t="s">
        <v>210</v>
      </c>
      <c r="B1006" s="27" t="s">
        <v>232</v>
      </c>
      <c r="C1006" s="27" t="s">
        <v>2303</v>
      </c>
      <c r="D1006">
        <v>57.37</v>
      </c>
      <c r="E1006">
        <v>1</v>
      </c>
      <c r="F1006" t="s">
        <v>19</v>
      </c>
      <c r="G1006" s="28">
        <v>2</v>
      </c>
      <c r="H1006" s="18" t="s">
        <v>524</v>
      </c>
      <c r="I1006">
        <v>5</v>
      </c>
      <c r="J1006" s="35" t="str">
        <f>VLOOKUP(AB1006, method!$A$1:$B$15, 2, 0)</f>
        <v>放頭</v>
      </c>
      <c r="K1006">
        <v>5.9</v>
      </c>
      <c r="L1006" s="43">
        <v>1000</v>
      </c>
      <c r="M1006">
        <v>116</v>
      </c>
      <c r="N1006">
        <v>0</v>
      </c>
      <c r="O1006">
        <v>20</v>
      </c>
      <c r="P1006">
        <v>3</v>
      </c>
      <c r="Q1006">
        <v>24</v>
      </c>
      <c r="R1006" s="30" t="s">
        <v>445</v>
      </c>
      <c r="S1006">
        <v>1164</v>
      </c>
      <c r="T1006">
        <v>4</v>
      </c>
      <c r="U1006" s="32" t="s">
        <v>435</v>
      </c>
      <c r="V1006">
        <v>514</v>
      </c>
      <c r="Y1006" t="s">
        <v>459</v>
      </c>
      <c r="Z1006">
        <v>50</v>
      </c>
      <c r="AA1006" s="24" t="s">
        <v>145</v>
      </c>
      <c r="AB1006">
        <v>3</v>
      </c>
      <c r="AC1006">
        <v>2</v>
      </c>
      <c r="AD1006">
        <v>2</v>
      </c>
    </row>
    <row r="1007" spans="1:30" hidden="1" x14ac:dyDescent="0.25">
      <c r="A1007" s="20" t="s">
        <v>210</v>
      </c>
      <c r="B1007" s="27" t="s">
        <v>232</v>
      </c>
      <c r="C1007" s="27" t="s">
        <v>2303</v>
      </c>
      <c r="D1007">
        <v>11.95</v>
      </c>
      <c r="E1007">
        <v>1</v>
      </c>
      <c r="F1007" t="s">
        <v>19</v>
      </c>
      <c r="G1007">
        <v>10</v>
      </c>
      <c r="H1007" s="22" t="s">
        <v>471</v>
      </c>
      <c r="I1007">
        <v>1</v>
      </c>
      <c r="J1007" s="37" t="str">
        <f>VLOOKUP(AB1007, method!$A$1:$B$15, 2, 0)</f>
        <v>中前</v>
      </c>
      <c r="K1007">
        <v>15</v>
      </c>
      <c r="L1007">
        <v>1200</v>
      </c>
      <c r="M1007">
        <v>125</v>
      </c>
      <c r="N1007">
        <v>1</v>
      </c>
      <c r="O1007">
        <v>6</v>
      </c>
      <c r="P1007">
        <v>3</v>
      </c>
      <c r="Q1007">
        <v>24</v>
      </c>
      <c r="R1007" s="31" t="s">
        <v>455</v>
      </c>
      <c r="S1007">
        <v>1174</v>
      </c>
      <c r="T1007">
        <v>4</v>
      </c>
      <c r="U1007" s="32" t="s">
        <v>435</v>
      </c>
      <c r="V1007">
        <v>483</v>
      </c>
      <c r="Y1007" t="s">
        <v>674</v>
      </c>
      <c r="Z1007">
        <v>52</v>
      </c>
      <c r="AA1007" s="24" t="s">
        <v>145</v>
      </c>
      <c r="AB1007">
        <v>5</v>
      </c>
      <c r="AC1007">
        <v>5</v>
      </c>
      <c r="AD1007">
        <v>10</v>
      </c>
    </row>
    <row r="1008" spans="1:30" hidden="1" x14ac:dyDescent="0.25">
      <c r="A1008" s="20" t="s">
        <v>210</v>
      </c>
      <c r="B1008" s="27" t="s">
        <v>232</v>
      </c>
      <c r="C1008" s="27" t="s">
        <v>2303</v>
      </c>
      <c r="D1008">
        <v>57.94</v>
      </c>
      <c r="E1008">
        <v>1</v>
      </c>
      <c r="F1008" t="s">
        <v>19</v>
      </c>
      <c r="G1008">
        <v>6</v>
      </c>
      <c r="H1008" s="25" t="s">
        <v>150</v>
      </c>
      <c r="I1008">
        <v>8</v>
      </c>
      <c r="J1008" s="35" t="str">
        <f>VLOOKUP(AB1008, method!$A$1:$B$15, 2, 0)</f>
        <v>放頭</v>
      </c>
      <c r="K1008">
        <v>21</v>
      </c>
      <c r="L1008" s="43">
        <v>1000</v>
      </c>
      <c r="M1008">
        <v>130</v>
      </c>
      <c r="N1008">
        <v>0</v>
      </c>
      <c r="O1008">
        <v>15</v>
      </c>
      <c r="P1008">
        <v>2</v>
      </c>
      <c r="Q1008">
        <v>24</v>
      </c>
      <c r="R1008" s="31" t="s">
        <v>461</v>
      </c>
      <c r="S1008">
        <v>1166</v>
      </c>
      <c r="T1008">
        <v>4</v>
      </c>
      <c r="U1008" s="32" t="s">
        <v>435</v>
      </c>
      <c r="V1008">
        <v>423</v>
      </c>
      <c r="Y1008" t="s">
        <v>459</v>
      </c>
      <c r="Z1008">
        <v>54</v>
      </c>
      <c r="AA1008" s="24" t="s">
        <v>145</v>
      </c>
      <c r="AB1008">
        <v>2</v>
      </c>
      <c r="AC1008">
        <v>2</v>
      </c>
      <c r="AD1008">
        <v>6</v>
      </c>
    </row>
    <row r="1009" spans="1:30" hidden="1" x14ac:dyDescent="0.25">
      <c r="A1009" s="20" t="s">
        <v>210</v>
      </c>
      <c r="B1009" s="27" t="s">
        <v>232</v>
      </c>
      <c r="C1009" s="27" t="s">
        <v>2303</v>
      </c>
      <c r="D1009">
        <v>57.84</v>
      </c>
      <c r="E1009">
        <v>1</v>
      </c>
      <c r="F1009" t="s">
        <v>19</v>
      </c>
      <c r="G1009" s="34">
        <v>4</v>
      </c>
      <c r="H1009" s="18" t="s">
        <v>524</v>
      </c>
      <c r="I1009">
        <v>1</v>
      </c>
      <c r="J1009" s="35" t="str">
        <f>VLOOKUP(AB1009, method!$A$1:$B$15, 2, 0)</f>
        <v>放頭</v>
      </c>
      <c r="K1009">
        <v>9.3000000000000007</v>
      </c>
      <c r="L1009" s="43">
        <v>1000</v>
      </c>
      <c r="M1009">
        <v>119</v>
      </c>
      <c r="N1009">
        <v>0</v>
      </c>
      <c r="O1009">
        <v>31</v>
      </c>
      <c r="P1009">
        <v>1</v>
      </c>
      <c r="Q1009">
        <v>24</v>
      </c>
      <c r="R1009" s="31" t="s">
        <v>450</v>
      </c>
      <c r="S1009">
        <v>1150</v>
      </c>
      <c r="T1009">
        <v>4</v>
      </c>
      <c r="U1009" s="32" t="s">
        <v>435</v>
      </c>
      <c r="V1009">
        <v>382</v>
      </c>
      <c r="Y1009" s="12" t="s">
        <v>431</v>
      </c>
      <c r="Z1009">
        <v>54</v>
      </c>
      <c r="AA1009" s="24" t="s">
        <v>145</v>
      </c>
      <c r="AB1009">
        <v>2</v>
      </c>
      <c r="AC1009">
        <v>3</v>
      </c>
      <c r="AD1009">
        <v>4</v>
      </c>
    </row>
    <row r="1010" spans="1:30" hidden="1" x14ac:dyDescent="0.25">
      <c r="A1010" s="20" t="s">
        <v>210</v>
      </c>
      <c r="B1010" s="27" t="s">
        <v>232</v>
      </c>
      <c r="C1010" s="27" t="s">
        <v>2303</v>
      </c>
      <c r="D1010">
        <v>57.76</v>
      </c>
      <c r="E1010">
        <v>1</v>
      </c>
      <c r="F1010" t="s">
        <v>19</v>
      </c>
      <c r="G1010">
        <v>7</v>
      </c>
      <c r="H1010" s="22" t="s">
        <v>471</v>
      </c>
      <c r="I1010">
        <v>4</v>
      </c>
      <c r="J1010" s="35" t="str">
        <f>VLOOKUP(AB1010, method!$A$1:$B$15, 2, 0)</f>
        <v>放頭</v>
      </c>
      <c r="K1010">
        <v>20</v>
      </c>
      <c r="L1010" s="43">
        <v>1000</v>
      </c>
      <c r="M1010">
        <v>131</v>
      </c>
      <c r="N1010">
        <v>0</v>
      </c>
      <c r="O1010">
        <v>4</v>
      </c>
      <c r="P1010">
        <v>1</v>
      </c>
      <c r="Q1010">
        <v>24</v>
      </c>
      <c r="R1010" s="31" t="s">
        <v>450</v>
      </c>
      <c r="S1010">
        <v>1148</v>
      </c>
      <c r="T1010">
        <v>4</v>
      </c>
      <c r="U1010" s="32" t="s">
        <v>435</v>
      </c>
      <c r="V1010">
        <v>311</v>
      </c>
      <c r="Y1010" t="s">
        <v>474</v>
      </c>
      <c r="Z1010">
        <v>56</v>
      </c>
      <c r="AA1010" s="24" t="s">
        <v>145</v>
      </c>
      <c r="AB1010">
        <v>2</v>
      </c>
      <c r="AC1010">
        <v>3</v>
      </c>
      <c r="AD1010">
        <v>7</v>
      </c>
    </row>
    <row r="1011" spans="1:30" hidden="1" x14ac:dyDescent="0.25">
      <c r="A1011" s="20" t="s">
        <v>210</v>
      </c>
      <c r="B1011" s="27" t="s">
        <v>232</v>
      </c>
      <c r="C1011" s="27" t="s">
        <v>2303</v>
      </c>
      <c r="D1011">
        <v>58.25</v>
      </c>
      <c r="E1011">
        <v>1</v>
      </c>
      <c r="F1011" t="s">
        <v>19</v>
      </c>
      <c r="G1011">
        <v>11</v>
      </c>
      <c r="H1011" s="24" t="s">
        <v>34</v>
      </c>
      <c r="I1011">
        <v>2</v>
      </c>
      <c r="J1011" s="35" t="str">
        <f>VLOOKUP(AB1011, method!$A$1:$B$15, 2, 0)</f>
        <v>放頭</v>
      </c>
      <c r="K1011">
        <v>6.4</v>
      </c>
      <c r="L1011" s="43">
        <v>1000</v>
      </c>
      <c r="M1011">
        <v>134</v>
      </c>
      <c r="N1011">
        <v>0</v>
      </c>
      <c r="O1011">
        <v>20</v>
      </c>
      <c r="P1011">
        <v>12</v>
      </c>
      <c r="Q1011">
        <v>23</v>
      </c>
      <c r="R1011" s="31" t="s">
        <v>461</v>
      </c>
      <c r="S1011">
        <v>1143</v>
      </c>
      <c r="T1011">
        <v>4</v>
      </c>
      <c r="U1011" s="32" t="s">
        <v>435</v>
      </c>
      <c r="V1011">
        <v>264</v>
      </c>
      <c r="Y1011">
        <v>5</v>
      </c>
      <c r="Z1011">
        <v>57</v>
      </c>
      <c r="AA1011" s="24" t="s">
        <v>145</v>
      </c>
      <c r="AB1011">
        <v>3</v>
      </c>
      <c r="AC1011">
        <v>3</v>
      </c>
      <c r="AD1011">
        <v>11</v>
      </c>
    </row>
    <row r="1012" spans="1:30" hidden="1" x14ac:dyDescent="0.25">
      <c r="A1012" s="20" t="s">
        <v>210</v>
      </c>
      <c r="B1012" s="27" t="s">
        <v>232</v>
      </c>
      <c r="C1012" s="27" t="s">
        <v>2303</v>
      </c>
      <c r="D1012">
        <v>57.83</v>
      </c>
      <c r="E1012">
        <v>1</v>
      </c>
      <c r="F1012" t="s">
        <v>19</v>
      </c>
      <c r="G1012">
        <v>7</v>
      </c>
      <c r="H1012" s="20" t="s">
        <v>19</v>
      </c>
      <c r="I1012">
        <v>9</v>
      </c>
      <c r="J1012" s="35" t="str">
        <f>VLOOKUP(AB1012, method!$A$1:$B$15, 2, 0)</f>
        <v>放頭</v>
      </c>
      <c r="K1012">
        <v>4</v>
      </c>
      <c r="L1012" s="43">
        <v>1000</v>
      </c>
      <c r="M1012">
        <v>135</v>
      </c>
      <c r="N1012">
        <v>0</v>
      </c>
      <c r="O1012">
        <v>8</v>
      </c>
      <c r="P1012">
        <v>11</v>
      </c>
      <c r="Q1012">
        <v>23</v>
      </c>
      <c r="R1012" s="31" t="s">
        <v>450</v>
      </c>
      <c r="S1012">
        <v>1142</v>
      </c>
      <c r="T1012">
        <v>4</v>
      </c>
      <c r="U1012" s="32" t="s">
        <v>435</v>
      </c>
      <c r="V1012">
        <v>151</v>
      </c>
      <c r="Y1012" t="s">
        <v>474</v>
      </c>
      <c r="Z1012">
        <v>57</v>
      </c>
      <c r="AA1012" s="24" t="s">
        <v>145</v>
      </c>
      <c r="AB1012">
        <v>2</v>
      </c>
      <c r="AC1012">
        <v>2</v>
      </c>
      <c r="AD1012">
        <v>7</v>
      </c>
    </row>
    <row r="1013" spans="1:30" hidden="1" x14ac:dyDescent="0.25">
      <c r="A1013" s="20" t="s">
        <v>210</v>
      </c>
      <c r="B1013" s="27" t="s">
        <v>232</v>
      </c>
      <c r="C1013" s="27" t="s">
        <v>2303</v>
      </c>
      <c r="D1013">
        <v>57.6</v>
      </c>
      <c r="E1013">
        <v>1</v>
      </c>
      <c r="F1013" t="s">
        <v>19</v>
      </c>
      <c r="G1013" s="28">
        <v>2</v>
      </c>
      <c r="H1013" s="21" t="s">
        <v>53</v>
      </c>
      <c r="I1013">
        <v>2</v>
      </c>
      <c r="J1013" s="35" t="str">
        <f>VLOOKUP(AB1013, method!$A$1:$B$15, 2, 0)</f>
        <v>放頭</v>
      </c>
      <c r="K1013">
        <v>7.9</v>
      </c>
      <c r="L1013" s="43">
        <v>1000</v>
      </c>
      <c r="M1013">
        <v>131</v>
      </c>
      <c r="N1013">
        <v>0</v>
      </c>
      <c r="O1013">
        <v>29</v>
      </c>
      <c r="P1013">
        <v>10</v>
      </c>
      <c r="Q1013">
        <v>23</v>
      </c>
      <c r="R1013" s="31" t="s">
        <v>461</v>
      </c>
      <c r="S1013">
        <v>1149</v>
      </c>
      <c r="T1013">
        <v>4</v>
      </c>
      <c r="U1013" s="32" t="s">
        <v>435</v>
      </c>
      <c r="V1013">
        <v>122</v>
      </c>
      <c r="Y1013" s="12" t="s">
        <v>662</v>
      </c>
      <c r="Z1013">
        <v>56</v>
      </c>
      <c r="AA1013" s="24" t="s">
        <v>145</v>
      </c>
      <c r="AB1013">
        <v>3</v>
      </c>
      <c r="AC1013">
        <v>2</v>
      </c>
      <c r="AD1013">
        <v>2</v>
      </c>
    </row>
    <row r="1014" spans="1:30" hidden="1" x14ac:dyDescent="0.25">
      <c r="A1014" s="20" t="s">
        <v>210</v>
      </c>
      <c r="B1014" s="27" t="s">
        <v>232</v>
      </c>
      <c r="C1014" s="27" t="s">
        <v>2303</v>
      </c>
      <c r="D1014">
        <v>57.63</v>
      </c>
      <c r="E1014">
        <v>1</v>
      </c>
      <c r="F1014" t="s">
        <v>19</v>
      </c>
      <c r="G1014" s="28">
        <v>2</v>
      </c>
      <c r="H1014" s="23" t="s">
        <v>487</v>
      </c>
      <c r="I1014">
        <v>1</v>
      </c>
      <c r="J1014" s="35" t="str">
        <f>VLOOKUP(AB1014, method!$A$1:$B$15, 2, 0)</f>
        <v>放頭</v>
      </c>
      <c r="K1014">
        <v>13</v>
      </c>
      <c r="L1014" s="43">
        <v>1000</v>
      </c>
      <c r="M1014">
        <v>121</v>
      </c>
      <c r="N1014">
        <v>0</v>
      </c>
      <c r="O1014">
        <v>11</v>
      </c>
      <c r="P1014">
        <v>10</v>
      </c>
      <c r="Q1014">
        <v>23</v>
      </c>
      <c r="R1014" s="31" t="s">
        <v>450</v>
      </c>
      <c r="S1014">
        <v>1122</v>
      </c>
      <c r="T1014">
        <v>4</v>
      </c>
      <c r="U1014" s="32" t="s">
        <v>435</v>
      </c>
      <c r="V1014">
        <v>78</v>
      </c>
      <c r="Y1014" s="12" t="s">
        <v>662</v>
      </c>
      <c r="Z1014">
        <v>55</v>
      </c>
      <c r="AA1014" s="24" t="s">
        <v>145</v>
      </c>
      <c r="AB1014">
        <v>3</v>
      </c>
      <c r="AC1014">
        <v>3</v>
      </c>
      <c r="AD1014">
        <v>2</v>
      </c>
    </row>
    <row r="1015" spans="1:30" hidden="1" x14ac:dyDescent="0.25">
      <c r="A1015" s="20" t="s">
        <v>210</v>
      </c>
      <c r="B1015" s="27" t="s">
        <v>232</v>
      </c>
      <c r="C1015" s="27" t="s">
        <v>2303</v>
      </c>
      <c r="D1015">
        <v>58.12</v>
      </c>
      <c r="E1015">
        <v>1</v>
      </c>
      <c r="F1015" t="s">
        <v>19</v>
      </c>
      <c r="G1015">
        <v>9</v>
      </c>
      <c r="H1015" s="19" t="s">
        <v>63</v>
      </c>
      <c r="I1015">
        <v>4</v>
      </c>
      <c r="J1015" s="35" t="str">
        <f>VLOOKUP(AB1015, method!$A$1:$B$15, 2, 0)</f>
        <v>放頭</v>
      </c>
      <c r="K1015">
        <v>4.7</v>
      </c>
      <c r="L1015" s="43">
        <v>1000</v>
      </c>
      <c r="M1015">
        <v>130</v>
      </c>
      <c r="N1015">
        <v>0</v>
      </c>
      <c r="O1015">
        <v>13</v>
      </c>
      <c r="P1015">
        <v>9</v>
      </c>
      <c r="Q1015">
        <v>23</v>
      </c>
      <c r="R1015" s="31" t="s">
        <v>450</v>
      </c>
      <c r="S1015">
        <v>1107</v>
      </c>
      <c r="T1015">
        <v>4</v>
      </c>
      <c r="U1015" s="32" t="s">
        <v>435</v>
      </c>
      <c r="V1015">
        <v>16</v>
      </c>
      <c r="Y1015">
        <v>6</v>
      </c>
      <c r="Z1015">
        <v>55</v>
      </c>
      <c r="AA1015" s="24" t="s">
        <v>145</v>
      </c>
      <c r="AB1015">
        <v>2</v>
      </c>
      <c r="AC1015">
        <v>3</v>
      </c>
      <c r="AD1015">
        <v>9</v>
      </c>
    </row>
    <row r="1016" spans="1:30" hidden="1" x14ac:dyDescent="0.25">
      <c r="A1016" s="20" t="s">
        <v>210</v>
      </c>
      <c r="B1016" s="16" t="s">
        <v>234</v>
      </c>
      <c r="C1016" s="16" t="s">
        <v>2304</v>
      </c>
      <c r="D1016">
        <v>10.11</v>
      </c>
      <c r="E1016">
        <v>6</v>
      </c>
      <c r="F1016" t="s">
        <v>105</v>
      </c>
      <c r="G1016">
        <v>14</v>
      </c>
      <c r="H1016" s="19" t="s">
        <v>63</v>
      </c>
      <c r="I1016">
        <v>9</v>
      </c>
      <c r="J1016" s="35" t="str">
        <f>VLOOKUP(AB1016, method!$A$1:$B$15, 2, 0)</f>
        <v>放頭</v>
      </c>
      <c r="K1016">
        <v>64</v>
      </c>
      <c r="L1016">
        <v>1200</v>
      </c>
      <c r="M1016">
        <v>127</v>
      </c>
      <c r="N1016">
        <v>1</v>
      </c>
      <c r="O1016">
        <v>14</v>
      </c>
      <c r="P1016">
        <v>9</v>
      </c>
      <c r="Q1016">
        <v>25</v>
      </c>
      <c r="R1016" t="s">
        <v>518</v>
      </c>
      <c r="S1016">
        <v>1098</v>
      </c>
      <c r="T1016">
        <v>4</v>
      </c>
      <c r="U1016" s="32" t="s">
        <v>446</v>
      </c>
      <c r="V1016">
        <v>26</v>
      </c>
      <c r="Y1016">
        <v>11</v>
      </c>
      <c r="Z1016">
        <v>48</v>
      </c>
      <c r="AA1016" s="21" t="s">
        <v>35</v>
      </c>
      <c r="AB1016">
        <v>3</v>
      </c>
      <c r="AC1016">
        <v>5</v>
      </c>
      <c r="AD1016">
        <v>14</v>
      </c>
    </row>
    <row r="1017" spans="1:30" hidden="1" x14ac:dyDescent="0.25">
      <c r="A1017" s="20" t="s">
        <v>210</v>
      </c>
      <c r="B1017" s="16" t="s">
        <v>234</v>
      </c>
      <c r="C1017" s="16" t="s">
        <v>2304</v>
      </c>
      <c r="D1017">
        <v>10.1</v>
      </c>
      <c r="E1017">
        <v>6</v>
      </c>
      <c r="F1017" t="s">
        <v>105</v>
      </c>
      <c r="G1017">
        <v>6</v>
      </c>
      <c r="H1017" s="19" t="s">
        <v>63</v>
      </c>
      <c r="I1017">
        <v>2</v>
      </c>
      <c r="J1017" s="35" t="str">
        <f>VLOOKUP(AB1017, method!$A$1:$B$15, 2, 0)</f>
        <v>放頭</v>
      </c>
      <c r="K1017">
        <v>25</v>
      </c>
      <c r="L1017">
        <v>1200</v>
      </c>
      <c r="M1017">
        <v>126</v>
      </c>
      <c r="N1017">
        <v>1</v>
      </c>
      <c r="O1017">
        <v>28</v>
      </c>
      <c r="P1017">
        <v>6</v>
      </c>
      <c r="Q1017">
        <v>25</v>
      </c>
      <c r="R1017" t="s">
        <v>518</v>
      </c>
      <c r="S1017">
        <v>1106</v>
      </c>
      <c r="T1017">
        <v>4</v>
      </c>
      <c r="U1017" s="32" t="s">
        <v>435</v>
      </c>
      <c r="V1017">
        <v>790</v>
      </c>
      <c r="Y1017" t="s">
        <v>519</v>
      </c>
      <c r="Z1017">
        <v>51</v>
      </c>
      <c r="AA1017" s="21" t="s">
        <v>35</v>
      </c>
      <c r="AB1017">
        <v>3</v>
      </c>
      <c r="AC1017">
        <v>3</v>
      </c>
      <c r="AD1017">
        <v>6</v>
      </c>
    </row>
    <row r="1018" spans="1:30" hidden="1" x14ac:dyDescent="0.25">
      <c r="A1018" s="20" t="s">
        <v>210</v>
      </c>
      <c r="B1018" s="16" t="s">
        <v>234</v>
      </c>
      <c r="C1018" s="16" t="s">
        <v>2304</v>
      </c>
      <c r="D1018">
        <v>9.9</v>
      </c>
      <c r="E1018">
        <v>6</v>
      </c>
      <c r="F1018" t="s">
        <v>105</v>
      </c>
      <c r="G1018">
        <v>6</v>
      </c>
      <c r="H1018" s="19" t="s">
        <v>63</v>
      </c>
      <c r="I1018">
        <v>10</v>
      </c>
      <c r="J1018" s="38" t="str">
        <f>VLOOKUP(AB1018, method!$A$1:$B$15, 2, 0)</f>
        <v>留後</v>
      </c>
      <c r="K1018">
        <v>194</v>
      </c>
      <c r="L1018">
        <v>1200</v>
      </c>
      <c r="M1018">
        <v>127</v>
      </c>
      <c r="N1018">
        <v>1</v>
      </c>
      <c r="O1018">
        <v>25</v>
      </c>
      <c r="P1018">
        <v>5</v>
      </c>
      <c r="Q1018">
        <v>25</v>
      </c>
      <c r="R1018" t="s">
        <v>434</v>
      </c>
      <c r="S1018">
        <v>1097</v>
      </c>
      <c r="T1018">
        <v>4</v>
      </c>
      <c r="U1018" s="32" t="s">
        <v>435</v>
      </c>
      <c r="V1018">
        <v>698</v>
      </c>
      <c r="Y1018" t="s">
        <v>519</v>
      </c>
      <c r="Z1018">
        <v>52</v>
      </c>
      <c r="AA1018" s="21" t="s">
        <v>35</v>
      </c>
      <c r="AB1018">
        <v>12</v>
      </c>
      <c r="AC1018">
        <v>10</v>
      </c>
      <c r="AD1018">
        <v>6</v>
      </c>
    </row>
    <row r="1019" spans="1:30" hidden="1" x14ac:dyDescent="0.25">
      <c r="A1019" s="20" t="s">
        <v>210</v>
      </c>
      <c r="B1019" s="16" t="s">
        <v>234</v>
      </c>
      <c r="C1019" s="16" t="s">
        <v>2304</v>
      </c>
      <c r="D1019">
        <v>10.95</v>
      </c>
      <c r="E1019">
        <v>6</v>
      </c>
      <c r="F1019" t="s">
        <v>105</v>
      </c>
      <c r="G1019">
        <v>13</v>
      </c>
      <c r="H1019" s="19" t="s">
        <v>63</v>
      </c>
      <c r="I1019">
        <v>4</v>
      </c>
      <c r="J1019" s="37" t="str">
        <f>VLOOKUP(AB1019, method!$A$1:$B$15, 2, 0)</f>
        <v>中前</v>
      </c>
      <c r="K1019">
        <v>16</v>
      </c>
      <c r="L1019">
        <v>1200</v>
      </c>
      <c r="M1019">
        <v>127</v>
      </c>
      <c r="N1019">
        <v>1</v>
      </c>
      <c r="O1019">
        <v>6</v>
      </c>
      <c r="P1019">
        <v>4</v>
      </c>
      <c r="Q1019">
        <v>25</v>
      </c>
      <c r="R1019" t="s">
        <v>506</v>
      </c>
      <c r="S1019">
        <v>1091</v>
      </c>
      <c r="T1019">
        <v>4</v>
      </c>
      <c r="U1019" s="32" t="s">
        <v>435</v>
      </c>
      <c r="V1019">
        <v>566</v>
      </c>
      <c r="Y1019" t="s">
        <v>563</v>
      </c>
      <c r="Z1019">
        <v>52</v>
      </c>
      <c r="AA1019" s="21" t="s">
        <v>35</v>
      </c>
      <c r="AB1019">
        <v>7</v>
      </c>
      <c r="AC1019">
        <v>10</v>
      </c>
      <c r="AD1019">
        <v>13</v>
      </c>
    </row>
    <row r="1020" spans="1:30" x14ac:dyDescent="0.25">
      <c r="A1020" s="20" t="s">
        <v>210</v>
      </c>
      <c r="B1020" s="17" t="s">
        <v>237</v>
      </c>
      <c r="C1020" s="17" t="s">
        <v>2305</v>
      </c>
      <c r="D1020">
        <v>57.11</v>
      </c>
      <c r="E1020">
        <v>11</v>
      </c>
      <c r="F1020" t="s">
        <v>101</v>
      </c>
      <c r="G1020" s="28">
        <v>3</v>
      </c>
      <c r="H1020" s="19" t="s">
        <v>101</v>
      </c>
      <c r="I1020">
        <v>4</v>
      </c>
      <c r="J1020" s="37" t="str">
        <f>VLOOKUP(AB1020, method!$A$1:$B$15, 2, 0)</f>
        <v>中前</v>
      </c>
      <c r="K1020">
        <v>3.5</v>
      </c>
      <c r="L1020" s="43">
        <v>1000</v>
      </c>
      <c r="M1020">
        <v>120</v>
      </c>
      <c r="N1020">
        <v>0</v>
      </c>
      <c r="O1020">
        <v>9</v>
      </c>
      <c r="P1020">
        <v>7</v>
      </c>
      <c r="Q1020">
        <v>25</v>
      </c>
      <c r="R1020" s="31" t="s">
        <v>450</v>
      </c>
      <c r="S1020">
        <v>1157</v>
      </c>
      <c r="T1020">
        <v>4</v>
      </c>
      <c r="U1020" s="32" t="s">
        <v>446</v>
      </c>
      <c r="V1020">
        <v>822</v>
      </c>
      <c r="Y1020" s="12" t="s">
        <v>451</v>
      </c>
      <c r="Z1020">
        <v>44</v>
      </c>
      <c r="AA1020" s="23" t="s">
        <v>692</v>
      </c>
      <c r="AB1020">
        <v>7</v>
      </c>
      <c r="AC1020">
        <v>4</v>
      </c>
      <c r="AD1020">
        <v>3</v>
      </c>
    </row>
    <row r="1021" spans="1:30" hidden="1" x14ac:dyDescent="0.25">
      <c r="A1021" s="20" t="s">
        <v>210</v>
      </c>
      <c r="B1021" s="17" t="s">
        <v>237</v>
      </c>
      <c r="C1021" s="17" t="s">
        <v>2305</v>
      </c>
      <c r="D1021">
        <v>10.86</v>
      </c>
      <c r="E1021">
        <v>11</v>
      </c>
      <c r="F1021" t="s">
        <v>101</v>
      </c>
      <c r="G1021">
        <v>10</v>
      </c>
      <c r="H1021" s="20" t="s">
        <v>58</v>
      </c>
      <c r="I1021">
        <v>14</v>
      </c>
      <c r="J1021" s="37" t="str">
        <f>VLOOKUP(AB1021, method!$A$1:$B$15, 2, 0)</f>
        <v>中前</v>
      </c>
      <c r="K1021">
        <v>15</v>
      </c>
      <c r="L1021">
        <v>1200</v>
      </c>
      <c r="M1021">
        <v>119</v>
      </c>
      <c r="N1021">
        <v>1</v>
      </c>
      <c r="O1021">
        <v>28</v>
      </c>
      <c r="P1021">
        <v>6</v>
      </c>
      <c r="Q1021">
        <v>25</v>
      </c>
      <c r="R1021" t="s">
        <v>518</v>
      </c>
      <c r="S1021">
        <v>1175</v>
      </c>
      <c r="T1021">
        <v>4</v>
      </c>
      <c r="U1021" s="32" t="s">
        <v>435</v>
      </c>
      <c r="V1021">
        <v>792</v>
      </c>
      <c r="Y1021" t="s">
        <v>624</v>
      </c>
      <c r="Z1021">
        <v>44</v>
      </c>
      <c r="AA1021" s="23" t="s">
        <v>692</v>
      </c>
      <c r="AB1021">
        <v>7</v>
      </c>
      <c r="AC1021">
        <v>7</v>
      </c>
      <c r="AD1021">
        <v>10</v>
      </c>
    </row>
    <row r="1022" spans="1:30" x14ac:dyDescent="0.25">
      <c r="A1022" s="20" t="s">
        <v>210</v>
      </c>
      <c r="B1022" s="17" t="s">
        <v>237</v>
      </c>
      <c r="C1022" s="17" t="s">
        <v>2305</v>
      </c>
      <c r="D1022">
        <v>57.06</v>
      </c>
      <c r="E1022">
        <v>11</v>
      </c>
      <c r="F1022" t="s">
        <v>101</v>
      </c>
      <c r="G1022" s="28">
        <v>2</v>
      </c>
      <c r="H1022" s="19" t="s">
        <v>101</v>
      </c>
      <c r="I1022">
        <v>3</v>
      </c>
      <c r="J1022" s="36" t="str">
        <f>VLOOKUP(AB1022, method!$A$1:$B$15, 2, 0)</f>
        <v>中後</v>
      </c>
      <c r="K1022">
        <v>4.7</v>
      </c>
      <c r="L1022" s="43">
        <v>1000</v>
      </c>
      <c r="M1022">
        <v>118</v>
      </c>
      <c r="N1022">
        <v>0</v>
      </c>
      <c r="O1022">
        <v>11</v>
      </c>
      <c r="P1022">
        <v>6</v>
      </c>
      <c r="Q1022">
        <v>25</v>
      </c>
      <c r="R1022" s="31" t="s">
        <v>455</v>
      </c>
      <c r="S1022">
        <v>1180</v>
      </c>
      <c r="T1022">
        <v>4</v>
      </c>
      <c r="U1022" s="32" t="s">
        <v>446</v>
      </c>
      <c r="V1022">
        <v>748</v>
      </c>
      <c r="Y1022" s="12" t="s">
        <v>451</v>
      </c>
      <c r="Z1022">
        <v>43</v>
      </c>
      <c r="AA1022" s="23" t="s">
        <v>692</v>
      </c>
      <c r="AB1022">
        <v>10</v>
      </c>
      <c r="AC1022">
        <v>7</v>
      </c>
      <c r="AD1022">
        <v>2</v>
      </c>
    </row>
    <row r="1023" spans="1:30" x14ac:dyDescent="0.25">
      <c r="A1023" s="20" t="s">
        <v>210</v>
      </c>
      <c r="B1023" s="17" t="s">
        <v>237</v>
      </c>
      <c r="C1023" s="17" t="s">
        <v>2305</v>
      </c>
      <c r="D1023">
        <v>57.88</v>
      </c>
      <c r="E1023">
        <v>11</v>
      </c>
      <c r="F1023" t="s">
        <v>101</v>
      </c>
      <c r="G1023">
        <v>7</v>
      </c>
      <c r="H1023" s="19" t="s">
        <v>101</v>
      </c>
      <c r="I1023">
        <v>8</v>
      </c>
      <c r="J1023" s="35" t="str">
        <f>VLOOKUP(AB1023, method!$A$1:$B$15, 2, 0)</f>
        <v>放頭</v>
      </c>
      <c r="K1023">
        <v>4.4000000000000004</v>
      </c>
      <c r="L1023" s="43">
        <v>1000</v>
      </c>
      <c r="M1023">
        <v>120</v>
      </c>
      <c r="N1023">
        <v>0</v>
      </c>
      <c r="O1023">
        <v>21</v>
      </c>
      <c r="P1023">
        <v>5</v>
      </c>
      <c r="Q1023">
        <v>25</v>
      </c>
      <c r="R1023" s="31" t="s">
        <v>461</v>
      </c>
      <c r="S1023">
        <v>1175</v>
      </c>
      <c r="T1023">
        <v>4</v>
      </c>
      <c r="U1023" s="32" t="s">
        <v>446</v>
      </c>
      <c r="V1023">
        <v>692</v>
      </c>
      <c r="Y1023">
        <v>4</v>
      </c>
      <c r="Z1023">
        <v>43</v>
      </c>
      <c r="AA1023" s="23" t="s">
        <v>692</v>
      </c>
      <c r="AB1023">
        <v>1</v>
      </c>
      <c r="AC1023">
        <v>2</v>
      </c>
      <c r="AD1023">
        <v>7</v>
      </c>
    </row>
    <row r="1024" spans="1:30" x14ac:dyDescent="0.25">
      <c r="A1024" s="20" t="s">
        <v>210</v>
      </c>
      <c r="B1024" s="17" t="s">
        <v>237</v>
      </c>
      <c r="C1024" s="17" t="s">
        <v>2305</v>
      </c>
      <c r="D1024">
        <v>57.17</v>
      </c>
      <c r="E1024">
        <v>11</v>
      </c>
      <c r="F1024" t="s">
        <v>101</v>
      </c>
      <c r="G1024" s="28">
        <v>1</v>
      </c>
      <c r="H1024" s="19" t="s">
        <v>101</v>
      </c>
      <c r="I1024">
        <v>1</v>
      </c>
      <c r="J1024" s="35" t="str">
        <f>VLOOKUP(AB1024, method!$A$1:$B$15, 2, 0)</f>
        <v>放頭</v>
      </c>
      <c r="K1024">
        <v>3.4</v>
      </c>
      <c r="L1024" s="43">
        <v>1000</v>
      </c>
      <c r="M1024">
        <v>127</v>
      </c>
      <c r="N1024">
        <v>0</v>
      </c>
      <c r="O1024">
        <v>7</v>
      </c>
      <c r="P1024">
        <v>5</v>
      </c>
      <c r="Q1024">
        <v>25</v>
      </c>
      <c r="R1024" s="31" t="s">
        <v>450</v>
      </c>
      <c r="S1024">
        <v>1172</v>
      </c>
      <c r="T1024">
        <v>5</v>
      </c>
      <c r="U1024" s="32" t="s">
        <v>435</v>
      </c>
      <c r="V1024">
        <v>651</v>
      </c>
      <c r="Y1024" s="12" t="s">
        <v>451</v>
      </c>
      <c r="Z1024">
        <v>36</v>
      </c>
      <c r="AA1024" s="23" t="s">
        <v>692</v>
      </c>
      <c r="AB1024">
        <v>3</v>
      </c>
      <c r="AC1024">
        <v>3</v>
      </c>
      <c r="AD1024">
        <v>1</v>
      </c>
    </row>
    <row r="1025" spans="1:30" x14ac:dyDescent="0.25">
      <c r="A1025" s="20" t="s">
        <v>210</v>
      </c>
      <c r="B1025" s="17" t="s">
        <v>237</v>
      </c>
      <c r="C1025" s="17" t="s">
        <v>2305</v>
      </c>
      <c r="D1025">
        <v>56.9</v>
      </c>
      <c r="E1025">
        <v>11</v>
      </c>
      <c r="F1025" t="s">
        <v>101</v>
      </c>
      <c r="G1025" s="28">
        <v>1</v>
      </c>
      <c r="H1025" s="19" t="s">
        <v>101</v>
      </c>
      <c r="I1025">
        <v>4</v>
      </c>
      <c r="J1025" s="37" t="str">
        <f>VLOOKUP(AB1025, method!$A$1:$B$15, 2, 0)</f>
        <v>中前</v>
      </c>
      <c r="K1025">
        <v>6.3</v>
      </c>
      <c r="L1025" s="43">
        <v>1000</v>
      </c>
      <c r="M1025">
        <v>125</v>
      </c>
      <c r="N1025">
        <v>0</v>
      </c>
      <c r="O1025">
        <v>16</v>
      </c>
      <c r="P1025">
        <v>4</v>
      </c>
      <c r="Q1025">
        <v>25</v>
      </c>
      <c r="R1025" s="31" t="s">
        <v>455</v>
      </c>
      <c r="S1025">
        <v>1170</v>
      </c>
      <c r="T1025">
        <v>5</v>
      </c>
      <c r="U1025" s="32" t="s">
        <v>446</v>
      </c>
      <c r="V1025">
        <v>592</v>
      </c>
      <c r="Y1025" s="12" t="s">
        <v>431</v>
      </c>
      <c r="Z1025">
        <v>31</v>
      </c>
      <c r="AA1025" s="23" t="s">
        <v>692</v>
      </c>
      <c r="AB1025">
        <v>5</v>
      </c>
      <c r="AC1025">
        <v>6</v>
      </c>
      <c r="AD1025">
        <v>1</v>
      </c>
    </row>
    <row r="1026" spans="1:30" hidden="1" x14ac:dyDescent="0.25">
      <c r="A1026" s="20" t="s">
        <v>210</v>
      </c>
      <c r="B1026" s="17" t="s">
        <v>237</v>
      </c>
      <c r="C1026" s="17" t="s">
        <v>2305</v>
      </c>
      <c r="D1026">
        <v>10.11</v>
      </c>
      <c r="E1026">
        <v>11</v>
      </c>
      <c r="F1026" t="s">
        <v>101</v>
      </c>
      <c r="G1026">
        <v>6</v>
      </c>
      <c r="H1026" s="22" t="s">
        <v>471</v>
      </c>
      <c r="I1026">
        <v>7</v>
      </c>
      <c r="J1026" s="37" t="str">
        <f>VLOOKUP(AB1026, method!$A$1:$B$15, 2, 0)</f>
        <v>中前</v>
      </c>
      <c r="K1026">
        <v>12</v>
      </c>
      <c r="L1026">
        <v>1200</v>
      </c>
      <c r="M1026">
        <v>127</v>
      </c>
      <c r="N1026">
        <v>1</v>
      </c>
      <c r="O1026">
        <v>26</v>
      </c>
      <c r="P1026">
        <v>3</v>
      </c>
      <c r="Q1026">
        <v>25</v>
      </c>
      <c r="R1026" t="s">
        <v>467</v>
      </c>
      <c r="S1026">
        <v>1168</v>
      </c>
      <c r="T1026">
        <v>5</v>
      </c>
      <c r="U1026" s="32" t="s">
        <v>435</v>
      </c>
      <c r="V1026">
        <v>537</v>
      </c>
      <c r="Y1026" t="s">
        <v>629</v>
      </c>
      <c r="Z1026">
        <v>33</v>
      </c>
      <c r="AA1026" s="23" t="s">
        <v>692</v>
      </c>
      <c r="AB1026">
        <v>4</v>
      </c>
      <c r="AC1026">
        <v>5</v>
      </c>
      <c r="AD1026">
        <v>6</v>
      </c>
    </row>
    <row r="1027" spans="1:30" x14ac:dyDescent="0.25">
      <c r="A1027" s="20" t="s">
        <v>210</v>
      </c>
      <c r="B1027" s="17" t="s">
        <v>237</v>
      </c>
      <c r="C1027" s="17" t="s">
        <v>2305</v>
      </c>
      <c r="D1027">
        <v>57.55</v>
      </c>
      <c r="E1027">
        <v>11</v>
      </c>
      <c r="F1027" t="s">
        <v>101</v>
      </c>
      <c r="G1027">
        <v>8</v>
      </c>
      <c r="H1027" s="24" t="s">
        <v>34</v>
      </c>
      <c r="I1027">
        <v>11</v>
      </c>
      <c r="J1027" s="38" t="str">
        <f>VLOOKUP(AB1027, method!$A$1:$B$15, 2, 0)</f>
        <v>留後</v>
      </c>
      <c r="K1027">
        <v>14</v>
      </c>
      <c r="L1027" s="43">
        <v>1000</v>
      </c>
      <c r="M1027">
        <v>130</v>
      </c>
      <c r="N1027">
        <v>0</v>
      </c>
      <c r="O1027">
        <v>12</v>
      </c>
      <c r="P1027">
        <v>3</v>
      </c>
      <c r="Q1027">
        <v>25</v>
      </c>
      <c r="R1027" s="31" t="s">
        <v>450</v>
      </c>
      <c r="S1027">
        <v>1167</v>
      </c>
      <c r="T1027">
        <v>5</v>
      </c>
      <c r="U1027" s="32" t="s">
        <v>446</v>
      </c>
      <c r="V1027">
        <v>496</v>
      </c>
      <c r="Y1027" t="s">
        <v>541</v>
      </c>
      <c r="Z1027">
        <v>35</v>
      </c>
      <c r="AA1027" s="23" t="s">
        <v>692</v>
      </c>
      <c r="AB1027">
        <v>11</v>
      </c>
      <c r="AC1027">
        <v>10</v>
      </c>
      <c r="AD1027">
        <v>8</v>
      </c>
    </row>
    <row r="1028" spans="1:30" hidden="1" x14ac:dyDescent="0.25">
      <c r="A1028" s="20" t="s">
        <v>210</v>
      </c>
      <c r="B1028" s="17" t="s">
        <v>237</v>
      </c>
      <c r="C1028" s="17" t="s">
        <v>2305</v>
      </c>
      <c r="D1028">
        <v>12.23</v>
      </c>
      <c r="E1028">
        <v>11</v>
      </c>
      <c r="F1028" t="s">
        <v>101</v>
      </c>
      <c r="G1028">
        <v>8</v>
      </c>
      <c r="H1028" s="27" t="s">
        <v>93</v>
      </c>
      <c r="I1028">
        <v>10</v>
      </c>
      <c r="J1028" s="35" t="str">
        <f>VLOOKUP(AB1028, method!$A$1:$B$15, 2, 0)</f>
        <v>放頭</v>
      </c>
      <c r="K1028">
        <v>10</v>
      </c>
      <c r="L1028">
        <v>1200</v>
      </c>
      <c r="M1028">
        <v>130</v>
      </c>
      <c r="N1028">
        <v>1</v>
      </c>
      <c r="O1028">
        <v>12</v>
      </c>
      <c r="P1028">
        <v>2</v>
      </c>
      <c r="Q1028">
        <v>25</v>
      </c>
      <c r="R1028" t="s">
        <v>467</v>
      </c>
      <c r="S1028">
        <v>1162</v>
      </c>
      <c r="T1028">
        <v>5</v>
      </c>
      <c r="U1028" s="33" t="s">
        <v>483</v>
      </c>
      <c r="V1028">
        <v>418</v>
      </c>
      <c r="Y1028" t="s">
        <v>674</v>
      </c>
      <c r="Z1028">
        <v>35</v>
      </c>
      <c r="AA1028" s="23" t="s">
        <v>692</v>
      </c>
      <c r="AB1028">
        <v>1</v>
      </c>
      <c r="AC1028">
        <v>1</v>
      </c>
      <c r="AD1028">
        <v>8</v>
      </c>
    </row>
    <row r="1029" spans="1:30" x14ac:dyDescent="0.25">
      <c r="A1029" s="20" t="s">
        <v>210</v>
      </c>
      <c r="B1029" s="17" t="s">
        <v>237</v>
      </c>
      <c r="C1029" s="17" t="s">
        <v>2305</v>
      </c>
      <c r="D1029">
        <v>57.46</v>
      </c>
      <c r="E1029">
        <v>11</v>
      </c>
      <c r="F1029" t="s">
        <v>101</v>
      </c>
      <c r="G1029" s="28">
        <v>3</v>
      </c>
      <c r="H1029" s="24" t="s">
        <v>34</v>
      </c>
      <c r="I1029">
        <v>1</v>
      </c>
      <c r="J1029" s="36" t="str">
        <f>VLOOKUP(AB1029, method!$A$1:$B$15, 2, 0)</f>
        <v>中後</v>
      </c>
      <c r="K1029">
        <v>15</v>
      </c>
      <c r="L1029" s="43">
        <v>1000</v>
      </c>
      <c r="M1029">
        <v>131</v>
      </c>
      <c r="N1029">
        <v>0</v>
      </c>
      <c r="O1029">
        <v>22</v>
      </c>
      <c r="P1029">
        <v>1</v>
      </c>
      <c r="Q1029">
        <v>25</v>
      </c>
      <c r="R1029" s="31" t="s">
        <v>461</v>
      </c>
      <c r="S1029">
        <v>1154</v>
      </c>
      <c r="T1029">
        <v>5</v>
      </c>
      <c r="U1029" s="32" t="s">
        <v>435</v>
      </c>
      <c r="V1029">
        <v>367</v>
      </c>
      <c r="Y1029" s="12">
        <v>2</v>
      </c>
      <c r="Z1029">
        <v>35</v>
      </c>
      <c r="AA1029" s="23" t="s">
        <v>692</v>
      </c>
      <c r="AB1029">
        <v>8</v>
      </c>
      <c r="AC1029">
        <v>5</v>
      </c>
      <c r="AD1029">
        <v>3</v>
      </c>
    </row>
    <row r="1030" spans="1:30" hidden="1" x14ac:dyDescent="0.25">
      <c r="A1030" s="20" t="s">
        <v>210</v>
      </c>
      <c r="B1030" s="17" t="s">
        <v>237</v>
      </c>
      <c r="C1030" s="17" t="s">
        <v>2305</v>
      </c>
      <c r="D1030">
        <v>10.58</v>
      </c>
      <c r="E1030">
        <v>11</v>
      </c>
      <c r="F1030" t="s">
        <v>101</v>
      </c>
      <c r="G1030">
        <v>11</v>
      </c>
      <c r="H1030" s="24" t="s">
        <v>34</v>
      </c>
      <c r="I1030">
        <v>12</v>
      </c>
      <c r="J1030" s="35" t="str">
        <f>VLOOKUP(AB1030, method!$A$1:$B$15, 2, 0)</f>
        <v>放頭</v>
      </c>
      <c r="K1030">
        <v>53</v>
      </c>
      <c r="L1030">
        <v>1200</v>
      </c>
      <c r="M1030">
        <v>133</v>
      </c>
      <c r="N1030">
        <v>1</v>
      </c>
      <c r="O1030">
        <v>5</v>
      </c>
      <c r="P1030">
        <v>1</v>
      </c>
      <c r="Q1030">
        <v>25</v>
      </c>
      <c r="R1030" t="s">
        <v>441</v>
      </c>
      <c r="S1030">
        <v>1155</v>
      </c>
      <c r="T1030">
        <v>5</v>
      </c>
      <c r="U1030" s="32" t="s">
        <v>435</v>
      </c>
      <c r="V1030">
        <v>318</v>
      </c>
      <c r="Y1030" t="s">
        <v>674</v>
      </c>
      <c r="Z1030">
        <v>38</v>
      </c>
      <c r="AA1030" s="23" t="s">
        <v>692</v>
      </c>
      <c r="AB1030">
        <v>2</v>
      </c>
      <c r="AC1030">
        <v>2</v>
      </c>
      <c r="AD1030">
        <v>11</v>
      </c>
    </row>
    <row r="1031" spans="1:30" hidden="1" x14ac:dyDescent="0.25">
      <c r="A1031" s="20" t="s">
        <v>210</v>
      </c>
      <c r="B1031" s="17" t="s">
        <v>237</v>
      </c>
      <c r="C1031" s="17" t="s">
        <v>2305</v>
      </c>
      <c r="D1031">
        <v>9.89</v>
      </c>
      <c r="E1031">
        <v>11</v>
      </c>
      <c r="F1031" t="s">
        <v>101</v>
      </c>
      <c r="G1031">
        <v>9</v>
      </c>
      <c r="H1031" s="26" t="s">
        <v>389</v>
      </c>
      <c r="I1031">
        <v>10</v>
      </c>
      <c r="J1031" s="35" t="str">
        <f>VLOOKUP(AB1031, method!$A$1:$B$15, 2, 0)</f>
        <v>放頭</v>
      </c>
      <c r="K1031">
        <v>49</v>
      </c>
      <c r="L1031">
        <v>1200</v>
      </c>
      <c r="M1031">
        <v>117</v>
      </c>
      <c r="N1031">
        <v>1</v>
      </c>
      <c r="O1031">
        <v>18</v>
      </c>
      <c r="P1031">
        <v>12</v>
      </c>
      <c r="Q1031">
        <v>24</v>
      </c>
      <c r="R1031" t="s">
        <v>467</v>
      </c>
      <c r="S1031">
        <v>1154</v>
      </c>
      <c r="T1031">
        <v>4</v>
      </c>
      <c r="U1031" s="32" t="s">
        <v>435</v>
      </c>
      <c r="V1031">
        <v>271</v>
      </c>
      <c r="Y1031">
        <v>7</v>
      </c>
      <c r="Z1031">
        <v>41</v>
      </c>
      <c r="AA1031" s="23" t="s">
        <v>692</v>
      </c>
      <c r="AB1031">
        <v>3</v>
      </c>
      <c r="AC1031">
        <v>3</v>
      </c>
      <c r="AD1031">
        <v>9</v>
      </c>
    </row>
    <row r="1032" spans="1:30" hidden="1" x14ac:dyDescent="0.25">
      <c r="A1032" s="20" t="s">
        <v>210</v>
      </c>
      <c r="B1032" s="17" t="s">
        <v>237</v>
      </c>
      <c r="C1032" s="17" t="s">
        <v>2305</v>
      </c>
      <c r="D1032">
        <v>11.27</v>
      </c>
      <c r="E1032">
        <v>11</v>
      </c>
      <c r="F1032" t="s">
        <v>101</v>
      </c>
      <c r="G1032">
        <v>14</v>
      </c>
      <c r="H1032" s="27" t="s">
        <v>398</v>
      </c>
      <c r="I1032">
        <v>6</v>
      </c>
      <c r="J1032" s="37" t="str">
        <f>VLOOKUP(AB1032, method!$A$1:$B$15, 2, 0)</f>
        <v>中前</v>
      </c>
      <c r="K1032">
        <v>136</v>
      </c>
      <c r="L1032">
        <v>1200</v>
      </c>
      <c r="M1032">
        <v>120</v>
      </c>
      <c r="N1032">
        <v>1</v>
      </c>
      <c r="O1032">
        <v>8</v>
      </c>
      <c r="P1032">
        <v>12</v>
      </c>
      <c r="Q1032">
        <v>24</v>
      </c>
      <c r="R1032" t="s">
        <v>434</v>
      </c>
      <c r="S1032">
        <v>1163</v>
      </c>
      <c r="T1032">
        <v>4</v>
      </c>
      <c r="U1032" s="32" t="s">
        <v>435</v>
      </c>
      <c r="V1032">
        <v>240</v>
      </c>
      <c r="Y1032" t="s">
        <v>819</v>
      </c>
      <c r="Z1032">
        <v>44</v>
      </c>
      <c r="AA1032" s="23" t="s">
        <v>692</v>
      </c>
      <c r="AB1032">
        <v>6</v>
      </c>
      <c r="AC1032">
        <v>6</v>
      </c>
      <c r="AD1032">
        <v>14</v>
      </c>
    </row>
    <row r="1033" spans="1:30" hidden="1" x14ac:dyDescent="0.25">
      <c r="A1033" s="20" t="s">
        <v>210</v>
      </c>
      <c r="B1033" s="17" t="s">
        <v>237</v>
      </c>
      <c r="C1033" s="17" t="s">
        <v>2305</v>
      </c>
      <c r="D1033">
        <v>10.24</v>
      </c>
      <c r="E1033">
        <v>11</v>
      </c>
      <c r="F1033" t="s">
        <v>101</v>
      </c>
      <c r="G1033">
        <v>10</v>
      </c>
      <c r="H1033" s="21" t="s">
        <v>53</v>
      </c>
      <c r="I1033">
        <v>10</v>
      </c>
      <c r="J1033" s="38" t="str">
        <f>VLOOKUP(AB1033, method!$A$1:$B$15, 2, 0)</f>
        <v>留後</v>
      </c>
      <c r="K1033">
        <v>93</v>
      </c>
      <c r="L1033">
        <v>1200</v>
      </c>
      <c r="M1033">
        <v>122</v>
      </c>
      <c r="N1033">
        <v>1</v>
      </c>
      <c r="O1033">
        <v>17</v>
      </c>
      <c r="P1033">
        <v>11</v>
      </c>
      <c r="Q1033">
        <v>24</v>
      </c>
      <c r="R1033" t="s">
        <v>506</v>
      </c>
      <c r="S1033">
        <v>1166</v>
      </c>
      <c r="T1033">
        <v>4</v>
      </c>
      <c r="U1033" s="32" t="s">
        <v>435</v>
      </c>
      <c r="V1033">
        <v>184</v>
      </c>
      <c r="Y1033" t="s">
        <v>492</v>
      </c>
      <c r="Z1033">
        <v>46</v>
      </c>
      <c r="AA1033" s="23" t="s">
        <v>692</v>
      </c>
      <c r="AB1033">
        <v>11</v>
      </c>
      <c r="AC1033">
        <v>11</v>
      </c>
      <c r="AD1033">
        <v>10</v>
      </c>
    </row>
    <row r="1034" spans="1:30" hidden="1" x14ac:dyDescent="0.25">
      <c r="A1034" s="20" t="s">
        <v>210</v>
      </c>
      <c r="B1034" s="17" t="s">
        <v>237</v>
      </c>
      <c r="C1034" s="17" t="s">
        <v>2305</v>
      </c>
      <c r="E1034">
        <v>11</v>
      </c>
      <c r="F1034" t="s">
        <v>101</v>
      </c>
      <c r="G1034" t="s">
        <v>720</v>
      </c>
      <c r="H1034" s="22" t="s">
        <v>471</v>
      </c>
      <c r="I1034" t="s">
        <v>546</v>
      </c>
      <c r="K1034" t="s">
        <v>546</v>
      </c>
      <c r="L1034">
        <v>1200</v>
      </c>
      <c r="M1034">
        <v>122</v>
      </c>
      <c r="N1034" t="s">
        <v>546</v>
      </c>
      <c r="O1034">
        <v>27</v>
      </c>
      <c r="P1034">
        <v>10</v>
      </c>
      <c r="Q1034">
        <v>24</v>
      </c>
      <c r="R1034" s="31" t="s">
        <v>461</v>
      </c>
      <c r="S1034" t="s">
        <v>546</v>
      </c>
      <c r="T1034">
        <v>4</v>
      </c>
      <c r="U1034" s="32" t="s">
        <v>435</v>
      </c>
      <c r="V1034">
        <v>133</v>
      </c>
      <c r="Y1034" t="s">
        <v>546</v>
      </c>
      <c r="Z1034">
        <v>46</v>
      </c>
      <c r="AA1034" s="23" t="s">
        <v>692</v>
      </c>
      <c r="AB1034" t="s">
        <v>546</v>
      </c>
    </row>
    <row r="1035" spans="1:30" hidden="1" x14ac:dyDescent="0.25">
      <c r="A1035" s="20" t="s">
        <v>210</v>
      </c>
      <c r="B1035" s="17" t="s">
        <v>237</v>
      </c>
      <c r="C1035" s="17" t="s">
        <v>2305</v>
      </c>
      <c r="D1035">
        <v>10.039999999999999</v>
      </c>
      <c r="E1035">
        <v>11</v>
      </c>
      <c r="F1035" t="s">
        <v>101</v>
      </c>
      <c r="G1035">
        <v>8</v>
      </c>
      <c r="H1035" s="24" t="s">
        <v>34</v>
      </c>
      <c r="I1035">
        <v>5</v>
      </c>
      <c r="J1035" s="36" t="str">
        <f>VLOOKUP(AB1035, method!$A$1:$B$15, 2, 0)</f>
        <v>中後</v>
      </c>
      <c r="K1035">
        <v>22</v>
      </c>
      <c r="L1035">
        <v>1200</v>
      </c>
      <c r="M1035">
        <v>126</v>
      </c>
      <c r="N1035">
        <v>1</v>
      </c>
      <c r="O1035">
        <v>28</v>
      </c>
      <c r="P1035">
        <v>9</v>
      </c>
      <c r="Q1035">
        <v>24</v>
      </c>
      <c r="R1035" t="s">
        <v>467</v>
      </c>
      <c r="S1035">
        <v>1163</v>
      </c>
      <c r="T1035">
        <v>4</v>
      </c>
      <c r="U1035" s="32" t="s">
        <v>435</v>
      </c>
      <c r="V1035">
        <v>58</v>
      </c>
      <c r="Y1035">
        <v>5</v>
      </c>
      <c r="Z1035">
        <v>48</v>
      </c>
      <c r="AA1035" s="23" t="s">
        <v>692</v>
      </c>
      <c r="AB1035">
        <v>8</v>
      </c>
      <c r="AC1035">
        <v>6</v>
      </c>
      <c r="AD1035">
        <v>8</v>
      </c>
    </row>
    <row r="1036" spans="1:30" hidden="1" x14ac:dyDescent="0.25">
      <c r="A1036" s="20" t="s">
        <v>210</v>
      </c>
      <c r="B1036" s="17" t="s">
        <v>237</v>
      </c>
      <c r="C1036" s="17" t="s">
        <v>2305</v>
      </c>
      <c r="D1036">
        <v>9.6199999999999992</v>
      </c>
      <c r="E1036">
        <v>11</v>
      </c>
      <c r="F1036" t="s">
        <v>101</v>
      </c>
      <c r="G1036">
        <v>8</v>
      </c>
      <c r="H1036" s="22" t="s">
        <v>471</v>
      </c>
      <c r="I1036">
        <v>3</v>
      </c>
      <c r="J1036" s="37" t="str">
        <f>VLOOKUP(AB1036, method!$A$1:$B$15, 2, 0)</f>
        <v>中前</v>
      </c>
      <c r="K1036">
        <v>30</v>
      </c>
      <c r="L1036">
        <v>1200</v>
      </c>
      <c r="M1036">
        <v>123</v>
      </c>
      <c r="N1036">
        <v>1</v>
      </c>
      <c r="O1036">
        <v>8</v>
      </c>
      <c r="P1036">
        <v>9</v>
      </c>
      <c r="Q1036">
        <v>24</v>
      </c>
      <c r="R1036" t="s">
        <v>434</v>
      </c>
      <c r="S1036">
        <v>1156</v>
      </c>
      <c r="T1036">
        <v>4</v>
      </c>
      <c r="U1036" s="32" t="s">
        <v>435</v>
      </c>
      <c r="V1036">
        <v>9</v>
      </c>
      <c r="Y1036" t="s">
        <v>436</v>
      </c>
      <c r="Z1036">
        <v>50</v>
      </c>
      <c r="AA1036" s="23" t="s">
        <v>692</v>
      </c>
      <c r="AB1036">
        <v>4</v>
      </c>
      <c r="AC1036">
        <v>4</v>
      </c>
      <c r="AD1036">
        <v>8</v>
      </c>
    </row>
    <row r="1037" spans="1:30" hidden="1" x14ac:dyDescent="0.25">
      <c r="A1037" s="20" t="s">
        <v>210</v>
      </c>
      <c r="B1037" s="17" t="s">
        <v>237</v>
      </c>
      <c r="C1037" s="17" t="s">
        <v>2305</v>
      </c>
      <c r="D1037">
        <v>10.09</v>
      </c>
      <c r="E1037">
        <v>11</v>
      </c>
      <c r="F1037" t="s">
        <v>101</v>
      </c>
      <c r="G1037">
        <v>12</v>
      </c>
      <c r="H1037" s="22" t="s">
        <v>471</v>
      </c>
      <c r="I1037">
        <v>7</v>
      </c>
      <c r="J1037" s="38" t="str">
        <f>VLOOKUP(AB1037, method!$A$1:$B$15, 2, 0)</f>
        <v>留後</v>
      </c>
      <c r="K1037">
        <v>139</v>
      </c>
      <c r="L1037">
        <v>1200</v>
      </c>
      <c r="M1037">
        <v>127</v>
      </c>
      <c r="N1037">
        <v>1</v>
      </c>
      <c r="O1037">
        <v>1</v>
      </c>
      <c r="P1037">
        <v>7</v>
      </c>
      <c r="Q1037">
        <v>24</v>
      </c>
      <c r="R1037" t="s">
        <v>518</v>
      </c>
      <c r="S1037">
        <v>1118</v>
      </c>
      <c r="T1037">
        <v>4</v>
      </c>
      <c r="U1037" s="32" t="s">
        <v>435</v>
      </c>
      <c r="V1037">
        <v>788</v>
      </c>
      <c r="Y1037" t="s">
        <v>488</v>
      </c>
      <c r="Z1037">
        <v>52</v>
      </c>
      <c r="AA1037" s="23" t="s">
        <v>692</v>
      </c>
      <c r="AB1037">
        <v>14</v>
      </c>
      <c r="AC1037">
        <v>14</v>
      </c>
      <c r="AD1037">
        <v>12</v>
      </c>
    </row>
    <row r="1038" spans="1:30" hidden="1" x14ac:dyDescent="0.25">
      <c r="A1038" s="20" t="s">
        <v>210</v>
      </c>
      <c r="B1038" s="17" t="s">
        <v>237</v>
      </c>
      <c r="C1038" s="17" t="s">
        <v>2305</v>
      </c>
      <c r="D1038">
        <v>58.78</v>
      </c>
      <c r="E1038">
        <v>11</v>
      </c>
      <c r="F1038" t="s">
        <v>101</v>
      </c>
      <c r="G1038">
        <v>14</v>
      </c>
      <c r="H1038" s="18" t="s">
        <v>116</v>
      </c>
      <c r="I1038">
        <v>8</v>
      </c>
      <c r="J1038" s="37" t="str">
        <f>VLOOKUP(AB1038, method!$A$1:$B$15, 2, 0)</f>
        <v>中前</v>
      </c>
      <c r="K1038">
        <v>80</v>
      </c>
      <c r="L1038" s="43">
        <v>1000</v>
      </c>
      <c r="M1038">
        <v>127</v>
      </c>
      <c r="N1038">
        <v>0</v>
      </c>
      <c r="O1038">
        <v>8</v>
      </c>
      <c r="P1038">
        <v>6</v>
      </c>
      <c r="Q1038">
        <v>24</v>
      </c>
      <c r="R1038" t="s">
        <v>429</v>
      </c>
      <c r="S1038">
        <v>1145</v>
      </c>
      <c r="T1038">
        <v>4</v>
      </c>
      <c r="U1038" s="32" t="s">
        <v>435</v>
      </c>
      <c r="V1038">
        <v>733</v>
      </c>
      <c r="Y1038" t="s">
        <v>689</v>
      </c>
      <c r="Z1038">
        <v>52</v>
      </c>
      <c r="AA1038" s="23" t="s">
        <v>692</v>
      </c>
      <c r="AB1038">
        <v>5</v>
      </c>
      <c r="AC1038">
        <v>8</v>
      </c>
      <c r="AD1038">
        <v>14</v>
      </c>
    </row>
    <row r="1039" spans="1:30" x14ac:dyDescent="0.25">
      <c r="A1039" s="20" t="s">
        <v>210</v>
      </c>
      <c r="B1039" s="18" t="s">
        <v>240</v>
      </c>
      <c r="C1039" s="18" t="s">
        <v>2306</v>
      </c>
      <c r="D1039">
        <v>57.87</v>
      </c>
      <c r="E1039">
        <v>10</v>
      </c>
      <c r="F1039" t="s">
        <v>34</v>
      </c>
      <c r="G1039">
        <v>8</v>
      </c>
      <c r="H1039" s="24" t="s">
        <v>34</v>
      </c>
      <c r="I1039">
        <v>4</v>
      </c>
      <c r="J1039" s="36" t="str">
        <f>VLOOKUP(AB1039, method!$A$1:$B$15, 2, 0)</f>
        <v>中後</v>
      </c>
      <c r="K1039">
        <v>5.8</v>
      </c>
      <c r="L1039" s="43">
        <v>1000</v>
      </c>
      <c r="M1039">
        <v>121</v>
      </c>
      <c r="N1039">
        <v>0</v>
      </c>
      <c r="O1039">
        <v>10</v>
      </c>
      <c r="P1039">
        <v>9</v>
      </c>
      <c r="Q1039">
        <v>25</v>
      </c>
      <c r="R1039" s="31" t="s">
        <v>450</v>
      </c>
      <c r="S1039">
        <v>1018</v>
      </c>
      <c r="T1039">
        <v>4</v>
      </c>
      <c r="U1039" s="32" t="s">
        <v>435</v>
      </c>
      <c r="V1039">
        <v>13</v>
      </c>
      <c r="Y1039" s="12" t="s">
        <v>521</v>
      </c>
      <c r="Z1039">
        <v>44</v>
      </c>
      <c r="AA1039" s="19" t="s">
        <v>94</v>
      </c>
      <c r="AB1039">
        <v>9</v>
      </c>
      <c r="AC1039">
        <v>9</v>
      </c>
      <c r="AD1039">
        <v>8</v>
      </c>
    </row>
    <row r="1040" spans="1:30" x14ac:dyDescent="0.25">
      <c r="A1040" s="20" t="s">
        <v>210</v>
      </c>
      <c r="B1040" s="18" t="s">
        <v>240</v>
      </c>
      <c r="C1040" s="18" t="s">
        <v>2306</v>
      </c>
      <c r="D1040">
        <v>57.33</v>
      </c>
      <c r="E1040">
        <v>10</v>
      </c>
      <c r="F1040" t="s">
        <v>34</v>
      </c>
      <c r="G1040" s="34">
        <v>5</v>
      </c>
      <c r="H1040" s="20" t="s">
        <v>19</v>
      </c>
      <c r="I1040">
        <v>12</v>
      </c>
      <c r="J1040" s="38" t="str">
        <f>VLOOKUP(AB1040, method!$A$1:$B$15, 2, 0)</f>
        <v>留後</v>
      </c>
      <c r="K1040">
        <v>9.3000000000000007</v>
      </c>
      <c r="L1040" s="43">
        <v>1000</v>
      </c>
      <c r="M1040">
        <v>122</v>
      </c>
      <c r="N1040">
        <v>0</v>
      </c>
      <c r="O1040">
        <v>9</v>
      </c>
      <c r="P1040">
        <v>7</v>
      </c>
      <c r="Q1040">
        <v>25</v>
      </c>
      <c r="R1040" s="31" t="s">
        <v>450</v>
      </c>
      <c r="S1040">
        <v>1031</v>
      </c>
      <c r="T1040">
        <v>4</v>
      </c>
      <c r="U1040" s="32" t="s">
        <v>446</v>
      </c>
      <c r="V1040">
        <v>822</v>
      </c>
      <c r="Y1040" s="12" t="s">
        <v>558</v>
      </c>
      <c r="Z1040">
        <v>46</v>
      </c>
      <c r="AA1040" s="19" t="s">
        <v>94</v>
      </c>
      <c r="AB1040">
        <v>11</v>
      </c>
      <c r="AC1040">
        <v>10</v>
      </c>
      <c r="AD1040">
        <v>5</v>
      </c>
    </row>
    <row r="1041" spans="1:30" x14ac:dyDescent="0.25">
      <c r="A1041" s="20" t="s">
        <v>210</v>
      </c>
      <c r="B1041" s="18" t="s">
        <v>240</v>
      </c>
      <c r="C1041" s="18" t="s">
        <v>2306</v>
      </c>
      <c r="D1041">
        <v>57.2</v>
      </c>
      <c r="E1041">
        <v>10</v>
      </c>
      <c r="F1041" t="s">
        <v>34</v>
      </c>
      <c r="G1041" s="28">
        <v>3</v>
      </c>
      <c r="H1041" s="24" t="s">
        <v>34</v>
      </c>
      <c r="I1041">
        <v>5</v>
      </c>
      <c r="J1041" s="36" t="str">
        <f>VLOOKUP(AB1041, method!$A$1:$B$15, 2, 0)</f>
        <v>中後</v>
      </c>
      <c r="K1041">
        <v>75</v>
      </c>
      <c r="L1041" s="43">
        <v>1000</v>
      </c>
      <c r="M1041">
        <v>121</v>
      </c>
      <c r="N1041">
        <v>0</v>
      </c>
      <c r="O1041">
        <v>11</v>
      </c>
      <c r="P1041">
        <v>6</v>
      </c>
      <c r="Q1041">
        <v>25</v>
      </c>
      <c r="R1041" s="31" t="s">
        <v>455</v>
      </c>
      <c r="S1041">
        <v>1018</v>
      </c>
      <c r="T1041">
        <v>4</v>
      </c>
      <c r="U1041" s="32" t="s">
        <v>446</v>
      </c>
      <c r="V1041">
        <v>748</v>
      </c>
      <c r="Y1041" s="12" t="s">
        <v>456</v>
      </c>
      <c r="Z1041">
        <v>46</v>
      </c>
      <c r="AA1041" s="19" t="s">
        <v>94</v>
      </c>
      <c r="AB1041">
        <v>8</v>
      </c>
      <c r="AC1041">
        <v>8</v>
      </c>
      <c r="AD1041">
        <v>3</v>
      </c>
    </row>
    <row r="1042" spans="1:30" x14ac:dyDescent="0.25">
      <c r="A1042" s="20" t="s">
        <v>210</v>
      </c>
      <c r="B1042" s="18" t="s">
        <v>240</v>
      </c>
      <c r="C1042" s="18" t="s">
        <v>2306</v>
      </c>
      <c r="D1042">
        <v>58.2</v>
      </c>
      <c r="E1042">
        <v>10</v>
      </c>
      <c r="F1042" t="s">
        <v>34</v>
      </c>
      <c r="G1042">
        <v>10</v>
      </c>
      <c r="H1042" s="24" t="s">
        <v>34</v>
      </c>
      <c r="I1042">
        <v>11</v>
      </c>
      <c r="J1042" s="38" t="str">
        <f>VLOOKUP(AB1042, method!$A$1:$B$15, 2, 0)</f>
        <v>留後</v>
      </c>
      <c r="K1042">
        <v>113</v>
      </c>
      <c r="L1042" s="43">
        <v>1000</v>
      </c>
      <c r="M1042">
        <v>125</v>
      </c>
      <c r="N1042">
        <v>0</v>
      </c>
      <c r="O1042">
        <v>21</v>
      </c>
      <c r="P1042">
        <v>5</v>
      </c>
      <c r="Q1042">
        <v>25</v>
      </c>
      <c r="R1042" s="31" t="s">
        <v>461</v>
      </c>
      <c r="S1042">
        <v>1018</v>
      </c>
      <c r="T1042">
        <v>4</v>
      </c>
      <c r="U1042" s="32" t="s">
        <v>446</v>
      </c>
      <c r="V1042">
        <v>692</v>
      </c>
      <c r="Y1042">
        <v>6</v>
      </c>
      <c r="Z1042">
        <v>48</v>
      </c>
      <c r="AA1042" s="19" t="s">
        <v>94</v>
      </c>
      <c r="AB1042">
        <v>12</v>
      </c>
      <c r="AC1042">
        <v>12</v>
      </c>
      <c r="AD1042">
        <v>10</v>
      </c>
    </row>
    <row r="1043" spans="1:30" x14ac:dyDescent="0.25">
      <c r="A1043" s="20" t="s">
        <v>210</v>
      </c>
      <c r="B1043" s="18" t="s">
        <v>240</v>
      </c>
      <c r="C1043" s="18" t="s">
        <v>2306</v>
      </c>
      <c r="D1043">
        <v>57.7</v>
      </c>
      <c r="E1043">
        <v>10</v>
      </c>
      <c r="F1043" t="s">
        <v>34</v>
      </c>
      <c r="G1043">
        <v>8</v>
      </c>
      <c r="H1043" s="24" t="s">
        <v>34</v>
      </c>
      <c r="I1043">
        <v>7</v>
      </c>
      <c r="J1043" s="36" t="str">
        <f>VLOOKUP(AB1043, method!$A$1:$B$15, 2, 0)</f>
        <v>中後</v>
      </c>
      <c r="K1043">
        <v>146</v>
      </c>
      <c r="L1043" s="43">
        <v>1000</v>
      </c>
      <c r="M1043">
        <v>128</v>
      </c>
      <c r="N1043">
        <v>0</v>
      </c>
      <c r="O1043">
        <v>23</v>
      </c>
      <c r="P1043">
        <v>4</v>
      </c>
      <c r="Q1043">
        <v>25</v>
      </c>
      <c r="R1043" s="31" t="s">
        <v>461</v>
      </c>
      <c r="S1043">
        <v>1039</v>
      </c>
      <c r="T1043">
        <v>4</v>
      </c>
      <c r="U1043" s="32" t="s">
        <v>435</v>
      </c>
      <c r="V1043">
        <v>614</v>
      </c>
      <c r="Y1043">
        <v>3</v>
      </c>
      <c r="Z1043">
        <v>50</v>
      </c>
      <c r="AA1043" s="19" t="s">
        <v>94</v>
      </c>
      <c r="AB1043">
        <v>10</v>
      </c>
      <c r="AC1043">
        <v>9</v>
      </c>
      <c r="AD1043">
        <v>8</v>
      </c>
    </row>
    <row r="1044" spans="1:30" hidden="1" x14ac:dyDescent="0.25">
      <c r="A1044" s="20" t="s">
        <v>210</v>
      </c>
      <c r="B1044" s="18" t="s">
        <v>240</v>
      </c>
      <c r="C1044" s="18" t="s">
        <v>2306</v>
      </c>
      <c r="D1044">
        <v>9.66</v>
      </c>
      <c r="E1044">
        <v>10</v>
      </c>
      <c r="F1044" t="s">
        <v>34</v>
      </c>
      <c r="G1044">
        <v>14</v>
      </c>
      <c r="H1044" s="24" t="s">
        <v>34</v>
      </c>
      <c r="I1044">
        <v>10</v>
      </c>
      <c r="J1044" s="38" t="str">
        <f>VLOOKUP(AB1044, method!$A$1:$B$15, 2, 0)</f>
        <v>留後</v>
      </c>
      <c r="K1044">
        <v>175</v>
      </c>
      <c r="L1044">
        <v>1200</v>
      </c>
      <c r="M1044">
        <v>127</v>
      </c>
      <c r="N1044">
        <v>1</v>
      </c>
      <c r="O1044">
        <v>23</v>
      </c>
      <c r="P1044">
        <v>3</v>
      </c>
      <c r="Q1044">
        <v>25</v>
      </c>
      <c r="R1044" t="s">
        <v>434</v>
      </c>
      <c r="S1044">
        <v>1038</v>
      </c>
      <c r="T1044">
        <v>4</v>
      </c>
      <c r="U1044" s="32" t="s">
        <v>446</v>
      </c>
      <c r="V1044">
        <v>527</v>
      </c>
      <c r="Y1044" t="s">
        <v>447</v>
      </c>
      <c r="Z1044">
        <v>52</v>
      </c>
      <c r="AA1044" s="19" t="s">
        <v>94</v>
      </c>
      <c r="AB1044">
        <v>11</v>
      </c>
      <c r="AC1044">
        <v>11</v>
      </c>
      <c r="AD1044">
        <v>14</v>
      </c>
    </row>
    <row r="1045" spans="1:30" hidden="1" x14ac:dyDescent="0.25">
      <c r="A1045" s="20" t="s">
        <v>210</v>
      </c>
      <c r="B1045" s="18" t="s">
        <v>240</v>
      </c>
      <c r="C1045" s="18" t="s">
        <v>2306</v>
      </c>
      <c r="D1045">
        <v>57.37</v>
      </c>
      <c r="E1045">
        <v>10</v>
      </c>
      <c r="F1045" t="s">
        <v>34</v>
      </c>
      <c r="G1045">
        <v>12</v>
      </c>
      <c r="H1045" s="16" t="s">
        <v>29</v>
      </c>
      <c r="I1045">
        <v>5</v>
      </c>
      <c r="J1045" s="36" t="str">
        <f>VLOOKUP(AB1045, method!$A$1:$B$15, 2, 0)</f>
        <v>中後</v>
      </c>
      <c r="K1045">
        <v>39</v>
      </c>
      <c r="L1045" s="43">
        <v>1000</v>
      </c>
      <c r="M1045">
        <v>128</v>
      </c>
      <c r="N1045">
        <v>0</v>
      </c>
      <c r="O1045">
        <v>2</v>
      </c>
      <c r="P1045">
        <v>3</v>
      </c>
      <c r="Q1045">
        <v>25</v>
      </c>
      <c r="R1045" t="s">
        <v>518</v>
      </c>
      <c r="S1045">
        <v>1043</v>
      </c>
      <c r="T1045">
        <v>4</v>
      </c>
      <c r="U1045" s="32" t="s">
        <v>435</v>
      </c>
      <c r="V1045">
        <v>466</v>
      </c>
      <c r="Y1045" t="s">
        <v>507</v>
      </c>
      <c r="Z1045">
        <v>52</v>
      </c>
      <c r="AA1045" s="19" t="s">
        <v>94</v>
      </c>
      <c r="AB1045">
        <v>10</v>
      </c>
      <c r="AC1045">
        <v>12</v>
      </c>
      <c r="AD1045">
        <v>12</v>
      </c>
    </row>
    <row r="1046" spans="1:30" hidden="1" x14ac:dyDescent="0.25">
      <c r="A1046" s="20" t="s">
        <v>210</v>
      </c>
      <c r="B1046" s="19" t="s">
        <v>243</v>
      </c>
      <c r="C1046" s="19" t="s">
        <v>2307</v>
      </c>
      <c r="D1046">
        <v>10.82</v>
      </c>
      <c r="E1046">
        <v>4</v>
      </c>
      <c r="F1046" t="s">
        <v>63</v>
      </c>
      <c r="G1046">
        <v>9</v>
      </c>
      <c r="H1046" s="26" t="s">
        <v>693</v>
      </c>
      <c r="I1046">
        <v>12</v>
      </c>
      <c r="J1046" s="36" t="str">
        <f>VLOOKUP(AB1046, method!$A$1:$B$15, 2, 0)</f>
        <v>中後</v>
      </c>
      <c r="K1046">
        <v>24</v>
      </c>
      <c r="L1046">
        <v>1200</v>
      </c>
      <c r="M1046">
        <v>119</v>
      </c>
      <c r="N1046">
        <v>1</v>
      </c>
      <c r="O1046">
        <v>25</v>
      </c>
      <c r="P1046">
        <v>6</v>
      </c>
      <c r="Q1046">
        <v>25</v>
      </c>
      <c r="R1046" s="31" t="s">
        <v>461</v>
      </c>
      <c r="S1046">
        <v>1071</v>
      </c>
      <c r="T1046">
        <v>4</v>
      </c>
      <c r="U1046" s="32" t="s">
        <v>446</v>
      </c>
      <c r="V1046">
        <v>783</v>
      </c>
      <c r="Y1046" t="s">
        <v>442</v>
      </c>
      <c r="Z1046">
        <v>44</v>
      </c>
      <c r="AA1046" s="23" t="s">
        <v>692</v>
      </c>
      <c r="AB1046">
        <v>10</v>
      </c>
      <c r="AC1046">
        <v>10</v>
      </c>
      <c r="AD1046">
        <v>9</v>
      </c>
    </row>
    <row r="1047" spans="1:30" hidden="1" x14ac:dyDescent="0.25">
      <c r="A1047" s="20" t="s">
        <v>210</v>
      </c>
      <c r="B1047" s="19" t="s">
        <v>243</v>
      </c>
      <c r="C1047" s="19" t="s">
        <v>2307</v>
      </c>
      <c r="D1047">
        <v>12.1</v>
      </c>
      <c r="E1047">
        <v>4</v>
      </c>
      <c r="F1047" t="s">
        <v>63</v>
      </c>
      <c r="G1047">
        <v>11</v>
      </c>
      <c r="H1047" s="17" t="s">
        <v>121</v>
      </c>
      <c r="I1047">
        <v>3</v>
      </c>
      <c r="J1047" s="37" t="str">
        <f>VLOOKUP(AB1047, method!$A$1:$B$15, 2, 0)</f>
        <v>中前</v>
      </c>
      <c r="K1047">
        <v>6.9</v>
      </c>
      <c r="L1047">
        <v>1200</v>
      </c>
      <c r="M1047">
        <v>122</v>
      </c>
      <c r="N1047">
        <v>1</v>
      </c>
      <c r="O1047">
        <v>4</v>
      </c>
      <c r="P1047">
        <v>6</v>
      </c>
      <c r="Q1047">
        <v>25</v>
      </c>
      <c r="R1047" s="31" t="s">
        <v>450</v>
      </c>
      <c r="S1047">
        <v>1082</v>
      </c>
      <c r="T1047">
        <v>4</v>
      </c>
      <c r="U1047" s="33" t="s">
        <v>499</v>
      </c>
      <c r="V1047">
        <v>730</v>
      </c>
      <c r="Y1047" t="s">
        <v>1046</v>
      </c>
      <c r="Z1047">
        <v>46</v>
      </c>
      <c r="AA1047" s="23" t="s">
        <v>692</v>
      </c>
      <c r="AB1047">
        <v>5</v>
      </c>
      <c r="AC1047">
        <v>6</v>
      </c>
      <c r="AD1047">
        <v>11</v>
      </c>
    </row>
    <row r="1048" spans="1:30" hidden="1" x14ac:dyDescent="0.25">
      <c r="A1048" s="20" t="s">
        <v>210</v>
      </c>
      <c r="B1048" s="19" t="s">
        <v>243</v>
      </c>
      <c r="C1048" s="19" t="s">
        <v>2307</v>
      </c>
      <c r="D1048">
        <v>11.04</v>
      </c>
      <c r="E1048">
        <v>4</v>
      </c>
      <c r="F1048" t="s">
        <v>63</v>
      </c>
      <c r="G1048">
        <v>7</v>
      </c>
      <c r="H1048" s="21" t="s">
        <v>53</v>
      </c>
      <c r="I1048">
        <v>7</v>
      </c>
      <c r="J1048" s="38" t="str">
        <f>VLOOKUP(AB1048, method!$A$1:$B$15, 2, 0)</f>
        <v>留後</v>
      </c>
      <c r="K1048">
        <v>7.3</v>
      </c>
      <c r="L1048">
        <v>1200</v>
      </c>
      <c r="M1048">
        <v>123</v>
      </c>
      <c r="N1048">
        <v>1</v>
      </c>
      <c r="O1048">
        <v>7</v>
      </c>
      <c r="P1048">
        <v>5</v>
      </c>
      <c r="Q1048">
        <v>25</v>
      </c>
      <c r="R1048" s="31" t="s">
        <v>450</v>
      </c>
      <c r="S1048">
        <v>1073</v>
      </c>
      <c r="T1048">
        <v>4</v>
      </c>
      <c r="U1048" s="32" t="s">
        <v>435</v>
      </c>
      <c r="V1048">
        <v>653</v>
      </c>
      <c r="Y1048" s="12" t="s">
        <v>558</v>
      </c>
      <c r="Z1048">
        <v>46</v>
      </c>
      <c r="AA1048" s="23" t="s">
        <v>692</v>
      </c>
      <c r="AB1048">
        <v>12</v>
      </c>
      <c r="AC1048">
        <v>12</v>
      </c>
      <c r="AD1048">
        <v>7</v>
      </c>
    </row>
    <row r="1049" spans="1:30" hidden="1" x14ac:dyDescent="0.25">
      <c r="A1049" s="20" t="s">
        <v>210</v>
      </c>
      <c r="B1049" s="19" t="s">
        <v>243</v>
      </c>
      <c r="C1049" s="19" t="s">
        <v>2307</v>
      </c>
      <c r="D1049">
        <v>10.16</v>
      </c>
      <c r="E1049">
        <v>4</v>
      </c>
      <c r="F1049" t="s">
        <v>63</v>
      </c>
      <c r="G1049" s="28">
        <v>2</v>
      </c>
      <c r="H1049" s="21" t="s">
        <v>53</v>
      </c>
      <c r="I1049">
        <v>1</v>
      </c>
      <c r="J1049" s="35" t="str">
        <f>VLOOKUP(AB1049, method!$A$1:$B$15, 2, 0)</f>
        <v>放頭</v>
      </c>
      <c r="K1049">
        <v>3.2</v>
      </c>
      <c r="L1049">
        <v>1200</v>
      </c>
      <c r="M1049">
        <v>122</v>
      </c>
      <c r="N1049">
        <v>1</v>
      </c>
      <c r="O1049">
        <v>9</v>
      </c>
      <c r="P1049">
        <v>4</v>
      </c>
      <c r="Q1049">
        <v>25</v>
      </c>
      <c r="R1049" s="31" t="s">
        <v>450</v>
      </c>
      <c r="S1049">
        <v>1075</v>
      </c>
      <c r="T1049">
        <v>4</v>
      </c>
      <c r="U1049" s="32" t="s">
        <v>446</v>
      </c>
      <c r="V1049">
        <v>575</v>
      </c>
      <c r="Y1049" s="12" t="s">
        <v>521</v>
      </c>
      <c r="Z1049">
        <v>46</v>
      </c>
      <c r="AA1049" s="23" t="s">
        <v>692</v>
      </c>
      <c r="AB1049">
        <v>3</v>
      </c>
      <c r="AC1049">
        <v>3</v>
      </c>
      <c r="AD1049">
        <v>2</v>
      </c>
    </row>
    <row r="1050" spans="1:30" hidden="1" x14ac:dyDescent="0.25">
      <c r="A1050" s="20" t="s">
        <v>210</v>
      </c>
      <c r="B1050" s="19" t="s">
        <v>243</v>
      </c>
      <c r="C1050" s="19" t="s">
        <v>2307</v>
      </c>
      <c r="D1050">
        <v>9.9499999999999993</v>
      </c>
      <c r="E1050">
        <v>4</v>
      </c>
      <c r="F1050" t="s">
        <v>63</v>
      </c>
      <c r="G1050" s="34">
        <v>4</v>
      </c>
      <c r="H1050" s="21" t="s">
        <v>53</v>
      </c>
      <c r="I1050">
        <v>11</v>
      </c>
      <c r="J1050" s="36" t="str">
        <f>VLOOKUP(AB1050, method!$A$1:$B$15, 2, 0)</f>
        <v>中後</v>
      </c>
      <c r="K1050">
        <v>12</v>
      </c>
      <c r="L1050">
        <v>1200</v>
      </c>
      <c r="M1050">
        <v>122</v>
      </c>
      <c r="N1050">
        <v>1</v>
      </c>
      <c r="O1050">
        <v>19</v>
      </c>
      <c r="P1050">
        <v>3</v>
      </c>
      <c r="Q1050">
        <v>25</v>
      </c>
      <c r="R1050" s="31" t="s">
        <v>455</v>
      </c>
      <c r="S1050">
        <v>1069</v>
      </c>
      <c r="T1050">
        <v>4</v>
      </c>
      <c r="U1050" s="32" t="s">
        <v>446</v>
      </c>
      <c r="V1050">
        <v>517</v>
      </c>
      <c r="Y1050" t="s">
        <v>600</v>
      </c>
      <c r="Z1050">
        <v>46</v>
      </c>
      <c r="AA1050" s="23" t="s">
        <v>692</v>
      </c>
      <c r="AB1050">
        <v>10</v>
      </c>
      <c r="AC1050">
        <v>10</v>
      </c>
      <c r="AD1050">
        <v>4</v>
      </c>
    </row>
    <row r="1051" spans="1:30" hidden="1" x14ac:dyDescent="0.25">
      <c r="A1051" s="20" t="s">
        <v>210</v>
      </c>
      <c r="B1051" s="19" t="s">
        <v>243</v>
      </c>
      <c r="C1051" s="19" t="s">
        <v>2307</v>
      </c>
      <c r="D1051">
        <v>10.029999999999999</v>
      </c>
      <c r="E1051">
        <v>4</v>
      </c>
      <c r="F1051" t="s">
        <v>63</v>
      </c>
      <c r="G1051" s="28">
        <v>2</v>
      </c>
      <c r="H1051" s="21" t="s">
        <v>53</v>
      </c>
      <c r="I1051">
        <v>4</v>
      </c>
      <c r="J1051" s="37" t="str">
        <f>VLOOKUP(AB1051, method!$A$1:$B$15, 2, 0)</f>
        <v>中前</v>
      </c>
      <c r="K1051">
        <v>8</v>
      </c>
      <c r="L1051">
        <v>1200</v>
      </c>
      <c r="M1051">
        <v>123</v>
      </c>
      <c r="N1051">
        <v>1</v>
      </c>
      <c r="O1051">
        <v>26</v>
      </c>
      <c r="P1051">
        <v>2</v>
      </c>
      <c r="Q1051">
        <v>25</v>
      </c>
      <c r="R1051" s="31" t="s">
        <v>461</v>
      </c>
      <c r="S1051">
        <v>1077</v>
      </c>
      <c r="T1051">
        <v>4</v>
      </c>
      <c r="U1051" s="32" t="s">
        <v>435</v>
      </c>
      <c r="V1051">
        <v>462</v>
      </c>
      <c r="Y1051" s="12" t="s">
        <v>480</v>
      </c>
      <c r="Z1051">
        <v>44</v>
      </c>
      <c r="AA1051" s="23" t="s">
        <v>692</v>
      </c>
      <c r="AB1051">
        <v>7</v>
      </c>
      <c r="AC1051">
        <v>7</v>
      </c>
      <c r="AD1051">
        <v>2</v>
      </c>
    </row>
    <row r="1052" spans="1:30" hidden="1" x14ac:dyDescent="0.25">
      <c r="A1052" s="20" t="s">
        <v>210</v>
      </c>
      <c r="B1052" s="19" t="s">
        <v>243</v>
      </c>
      <c r="C1052" s="19" t="s">
        <v>2307</v>
      </c>
      <c r="D1052">
        <v>10.09</v>
      </c>
      <c r="E1052">
        <v>4</v>
      </c>
      <c r="F1052" t="s">
        <v>63</v>
      </c>
      <c r="G1052" s="28">
        <v>2</v>
      </c>
      <c r="H1052" s="17" t="s">
        <v>121</v>
      </c>
      <c r="I1052">
        <v>1</v>
      </c>
      <c r="J1052" s="36" t="str">
        <f>VLOOKUP(AB1052, method!$A$1:$B$15, 2, 0)</f>
        <v>中後</v>
      </c>
      <c r="K1052">
        <v>25</v>
      </c>
      <c r="L1052">
        <v>1200</v>
      </c>
      <c r="M1052">
        <v>118</v>
      </c>
      <c r="N1052">
        <v>1</v>
      </c>
      <c r="O1052">
        <v>5</v>
      </c>
      <c r="P1052">
        <v>2</v>
      </c>
      <c r="Q1052">
        <v>25</v>
      </c>
      <c r="R1052" s="31" t="s">
        <v>450</v>
      </c>
      <c r="S1052">
        <v>1072</v>
      </c>
      <c r="T1052">
        <v>4</v>
      </c>
      <c r="U1052" s="32" t="s">
        <v>435</v>
      </c>
      <c r="V1052">
        <v>400</v>
      </c>
      <c r="Y1052" s="12" t="s">
        <v>480</v>
      </c>
      <c r="Z1052">
        <v>43</v>
      </c>
      <c r="AA1052" s="23" t="s">
        <v>692</v>
      </c>
      <c r="AB1052">
        <v>9</v>
      </c>
      <c r="AC1052">
        <v>6</v>
      </c>
      <c r="AD1052">
        <v>2</v>
      </c>
    </row>
    <row r="1053" spans="1:30" hidden="1" x14ac:dyDescent="0.25">
      <c r="A1053" s="20" t="s">
        <v>210</v>
      </c>
      <c r="B1053" s="19" t="s">
        <v>243</v>
      </c>
      <c r="C1053" s="19" t="s">
        <v>2307</v>
      </c>
      <c r="D1053">
        <v>10.7</v>
      </c>
      <c r="E1053">
        <v>4</v>
      </c>
      <c r="F1053" t="s">
        <v>63</v>
      </c>
      <c r="G1053">
        <v>11</v>
      </c>
      <c r="H1053" s="22" t="s">
        <v>471</v>
      </c>
      <c r="I1053">
        <v>2</v>
      </c>
      <c r="J1053" s="37" t="str">
        <f>VLOOKUP(AB1053, method!$A$1:$B$15, 2, 0)</f>
        <v>中前</v>
      </c>
      <c r="K1053">
        <v>9.5</v>
      </c>
      <c r="L1053">
        <v>1200</v>
      </c>
      <c r="M1053">
        <v>120</v>
      </c>
      <c r="N1053">
        <v>1</v>
      </c>
      <c r="O1053">
        <v>15</v>
      </c>
      <c r="P1053">
        <v>1</v>
      </c>
      <c r="Q1053">
        <v>25</v>
      </c>
      <c r="R1053" s="31" t="s">
        <v>455</v>
      </c>
      <c r="S1053">
        <v>1073</v>
      </c>
      <c r="T1053">
        <v>4</v>
      </c>
      <c r="U1053" s="32" t="s">
        <v>435</v>
      </c>
      <c r="V1053">
        <v>352</v>
      </c>
      <c r="Y1053" t="s">
        <v>474</v>
      </c>
      <c r="Z1053">
        <v>45</v>
      </c>
      <c r="AA1053" s="23" t="s">
        <v>692</v>
      </c>
      <c r="AB1053">
        <v>5</v>
      </c>
      <c r="AC1053">
        <v>7</v>
      </c>
      <c r="AD1053">
        <v>11</v>
      </c>
    </row>
    <row r="1054" spans="1:30" hidden="1" x14ac:dyDescent="0.25">
      <c r="A1054" s="20" t="s">
        <v>210</v>
      </c>
      <c r="B1054" s="19" t="s">
        <v>243</v>
      </c>
      <c r="C1054" s="19" t="s">
        <v>2307</v>
      </c>
      <c r="D1054">
        <v>10.130000000000001</v>
      </c>
      <c r="E1054">
        <v>4</v>
      </c>
      <c r="F1054" t="s">
        <v>63</v>
      </c>
      <c r="G1054">
        <v>11</v>
      </c>
      <c r="H1054" s="17" t="s">
        <v>121</v>
      </c>
      <c r="I1054">
        <v>9</v>
      </c>
      <c r="J1054" s="36" t="str">
        <f>VLOOKUP(AB1054, method!$A$1:$B$15, 2, 0)</f>
        <v>中後</v>
      </c>
      <c r="K1054">
        <v>14</v>
      </c>
      <c r="L1054">
        <v>1200</v>
      </c>
      <c r="M1054">
        <v>122</v>
      </c>
      <c r="N1054">
        <v>1</v>
      </c>
      <c r="O1054">
        <v>29</v>
      </c>
      <c r="P1054">
        <v>12</v>
      </c>
      <c r="Q1054">
        <v>24</v>
      </c>
      <c r="R1054" t="s">
        <v>506</v>
      </c>
      <c r="S1054">
        <v>1077</v>
      </c>
      <c r="T1054">
        <v>4</v>
      </c>
      <c r="U1054" s="32" t="s">
        <v>435</v>
      </c>
      <c r="V1054">
        <v>301</v>
      </c>
      <c r="Y1054" t="s">
        <v>817</v>
      </c>
      <c r="Z1054">
        <v>47</v>
      </c>
      <c r="AA1054" s="23" t="s">
        <v>692</v>
      </c>
      <c r="AB1054">
        <v>9</v>
      </c>
      <c r="AC1054">
        <v>9</v>
      </c>
      <c r="AD1054">
        <v>11</v>
      </c>
    </row>
    <row r="1055" spans="1:30" hidden="1" x14ac:dyDescent="0.25">
      <c r="A1055" s="20" t="s">
        <v>210</v>
      </c>
      <c r="B1055" s="19" t="s">
        <v>243</v>
      </c>
      <c r="C1055" s="19" t="s">
        <v>2307</v>
      </c>
      <c r="D1055">
        <v>10.38</v>
      </c>
      <c r="E1055">
        <v>4</v>
      </c>
      <c r="F1055" t="s">
        <v>63</v>
      </c>
      <c r="G1055" s="34">
        <v>4</v>
      </c>
      <c r="H1055" s="22" t="s">
        <v>471</v>
      </c>
      <c r="I1055">
        <v>5</v>
      </c>
      <c r="J1055" s="37" t="str">
        <f>VLOOKUP(AB1055, method!$A$1:$B$15, 2, 0)</f>
        <v>中前</v>
      </c>
      <c r="K1055">
        <v>20</v>
      </c>
      <c r="L1055">
        <v>1200</v>
      </c>
      <c r="M1055">
        <v>122</v>
      </c>
      <c r="N1055">
        <v>1</v>
      </c>
      <c r="O1055">
        <v>27</v>
      </c>
      <c r="P1055">
        <v>11</v>
      </c>
      <c r="Q1055">
        <v>24</v>
      </c>
      <c r="R1055" s="42" t="s">
        <v>445</v>
      </c>
      <c r="S1055">
        <v>1068</v>
      </c>
      <c r="T1055">
        <v>4</v>
      </c>
      <c r="U1055" s="32" t="s">
        <v>435</v>
      </c>
      <c r="V1055">
        <v>217</v>
      </c>
      <c r="Y1055" s="12" t="s">
        <v>456</v>
      </c>
      <c r="Z1055">
        <v>48</v>
      </c>
      <c r="AA1055" s="23" t="s">
        <v>692</v>
      </c>
      <c r="AB1055">
        <v>6</v>
      </c>
      <c r="AC1055">
        <v>6</v>
      </c>
      <c r="AD1055">
        <v>4</v>
      </c>
    </row>
    <row r="1056" spans="1:30" hidden="1" x14ac:dyDescent="0.25">
      <c r="A1056" s="20" t="s">
        <v>210</v>
      </c>
      <c r="B1056" s="19" t="s">
        <v>243</v>
      </c>
      <c r="C1056" s="19" t="s">
        <v>2307</v>
      </c>
      <c r="D1056">
        <v>10.41</v>
      </c>
      <c r="E1056">
        <v>4</v>
      </c>
      <c r="F1056" t="s">
        <v>63</v>
      </c>
      <c r="G1056">
        <v>8</v>
      </c>
      <c r="H1056" s="22" t="s">
        <v>471</v>
      </c>
      <c r="I1056">
        <v>9</v>
      </c>
      <c r="J1056" s="37" t="str">
        <f>VLOOKUP(AB1056, method!$A$1:$B$15, 2, 0)</f>
        <v>中前</v>
      </c>
      <c r="K1056">
        <v>98</v>
      </c>
      <c r="L1056">
        <v>1200</v>
      </c>
      <c r="M1056">
        <v>128</v>
      </c>
      <c r="N1056">
        <v>1</v>
      </c>
      <c r="O1056">
        <v>1</v>
      </c>
      <c r="P1056">
        <v>10</v>
      </c>
      <c r="Q1056">
        <v>24</v>
      </c>
      <c r="R1056" t="s">
        <v>441</v>
      </c>
      <c r="S1056">
        <v>1056</v>
      </c>
      <c r="T1056">
        <v>4</v>
      </c>
      <c r="U1056" s="32" t="s">
        <v>446</v>
      </c>
      <c r="V1056">
        <v>68</v>
      </c>
      <c r="Y1056" t="s">
        <v>650</v>
      </c>
      <c r="Z1056">
        <v>50</v>
      </c>
      <c r="AA1056" s="23" t="s">
        <v>692</v>
      </c>
      <c r="AB1056">
        <v>6</v>
      </c>
      <c r="AC1056">
        <v>6</v>
      </c>
      <c r="AD1056">
        <v>8</v>
      </c>
    </row>
    <row r="1057" spans="1:32" hidden="1" x14ac:dyDescent="0.25">
      <c r="A1057" s="20" t="s">
        <v>210</v>
      </c>
      <c r="B1057" s="19" t="s">
        <v>243</v>
      </c>
      <c r="C1057" s="19" t="s">
        <v>2307</v>
      </c>
      <c r="D1057">
        <v>10.46</v>
      </c>
      <c r="E1057">
        <v>4</v>
      </c>
      <c r="F1057" t="s">
        <v>63</v>
      </c>
      <c r="G1057">
        <v>10</v>
      </c>
      <c r="H1057" s="21" t="s">
        <v>53</v>
      </c>
      <c r="I1057">
        <v>9</v>
      </c>
      <c r="J1057" s="37" t="str">
        <f>VLOOKUP(AB1057, method!$A$1:$B$15, 2, 0)</f>
        <v>中前</v>
      </c>
      <c r="K1057">
        <v>90</v>
      </c>
      <c r="L1057">
        <v>1200</v>
      </c>
      <c r="M1057">
        <v>121</v>
      </c>
      <c r="N1057">
        <v>1</v>
      </c>
      <c r="O1057">
        <v>6</v>
      </c>
      <c r="P1057">
        <v>7</v>
      </c>
      <c r="Q1057">
        <v>24</v>
      </c>
      <c r="R1057" t="s">
        <v>429</v>
      </c>
      <c r="S1057">
        <v>1105</v>
      </c>
      <c r="T1057" t="s">
        <v>1059</v>
      </c>
      <c r="U1057" s="32" t="s">
        <v>446</v>
      </c>
      <c r="V1057">
        <v>802</v>
      </c>
      <c r="Y1057">
        <v>5</v>
      </c>
      <c r="Z1057" t="s">
        <v>546</v>
      </c>
      <c r="AA1057" s="23" t="s">
        <v>692</v>
      </c>
      <c r="AB1057">
        <v>5</v>
      </c>
      <c r="AC1057">
        <v>3</v>
      </c>
      <c r="AD1057">
        <v>10</v>
      </c>
    </row>
    <row r="1058" spans="1:32" x14ac:dyDescent="0.25">
      <c r="A1058" s="20" t="s">
        <v>210</v>
      </c>
      <c r="B1058" s="20" t="s">
        <v>2308</v>
      </c>
      <c r="C1058" s="20" t="s">
        <v>2309</v>
      </c>
      <c r="D1058">
        <v>57.38</v>
      </c>
      <c r="G1058">
        <v>6</v>
      </c>
      <c r="H1058" s="21" t="s">
        <v>53</v>
      </c>
      <c r="I1058">
        <v>8</v>
      </c>
      <c r="J1058" s="36" t="str">
        <f>VLOOKUP(AB1058, method!$A$1:$B$15, 2, 0)</f>
        <v>中後</v>
      </c>
      <c r="K1058">
        <v>20</v>
      </c>
      <c r="L1058" s="43">
        <v>1000</v>
      </c>
      <c r="M1058">
        <v>126</v>
      </c>
      <c r="N1058">
        <v>0</v>
      </c>
      <c r="O1058">
        <v>9</v>
      </c>
      <c r="P1058">
        <v>7</v>
      </c>
      <c r="Q1058">
        <v>25</v>
      </c>
      <c r="R1058" s="31" t="s">
        <v>450</v>
      </c>
      <c r="S1058">
        <v>996</v>
      </c>
      <c r="T1058">
        <v>4</v>
      </c>
      <c r="U1058" s="32" t="s">
        <v>446</v>
      </c>
      <c r="V1058">
        <v>822</v>
      </c>
      <c r="Y1058">
        <v>3</v>
      </c>
      <c r="Z1058">
        <v>50</v>
      </c>
      <c r="AA1058" s="22" t="s">
        <v>39</v>
      </c>
      <c r="AB1058">
        <v>10</v>
      </c>
      <c r="AC1058">
        <v>11</v>
      </c>
      <c r="AD1058">
        <v>6</v>
      </c>
    </row>
    <row r="1059" spans="1:32" hidden="1" x14ac:dyDescent="0.25">
      <c r="A1059" s="20" t="s">
        <v>210</v>
      </c>
      <c r="B1059" s="20" t="s">
        <v>2308</v>
      </c>
      <c r="C1059" s="20" t="s">
        <v>2309</v>
      </c>
      <c r="D1059">
        <v>10.44</v>
      </c>
      <c r="G1059">
        <v>9</v>
      </c>
      <c r="H1059" s="16" t="s">
        <v>29</v>
      </c>
      <c r="I1059">
        <v>3</v>
      </c>
      <c r="J1059" s="36" t="str">
        <f>VLOOKUP(AB1059, method!$A$1:$B$15, 2, 0)</f>
        <v>中後</v>
      </c>
      <c r="K1059">
        <v>111</v>
      </c>
      <c r="L1059">
        <v>1200</v>
      </c>
      <c r="M1059">
        <v>128</v>
      </c>
      <c r="N1059">
        <v>1</v>
      </c>
      <c r="O1059">
        <v>28</v>
      </c>
      <c r="P1059">
        <v>5</v>
      </c>
      <c r="Q1059">
        <v>25</v>
      </c>
      <c r="R1059" s="42" t="s">
        <v>445</v>
      </c>
      <c r="S1059">
        <v>1002</v>
      </c>
      <c r="T1059">
        <v>4</v>
      </c>
      <c r="U1059" s="32" t="s">
        <v>446</v>
      </c>
      <c r="V1059">
        <v>713</v>
      </c>
      <c r="Y1059" t="s">
        <v>629</v>
      </c>
      <c r="Z1059">
        <v>52</v>
      </c>
      <c r="AA1059" s="22" t="s">
        <v>39</v>
      </c>
      <c r="AB1059">
        <v>8</v>
      </c>
      <c r="AC1059">
        <v>9</v>
      </c>
      <c r="AD1059">
        <v>9</v>
      </c>
    </row>
    <row r="1060" spans="1:32" hidden="1" x14ac:dyDescent="0.25">
      <c r="A1060" s="20" t="s">
        <v>210</v>
      </c>
      <c r="B1060" s="20" t="s">
        <v>2308</v>
      </c>
      <c r="C1060" s="20" t="s">
        <v>2309</v>
      </c>
      <c r="D1060">
        <v>12.67</v>
      </c>
      <c r="G1060">
        <v>12</v>
      </c>
      <c r="H1060" s="26" t="s">
        <v>693</v>
      </c>
      <c r="I1060">
        <v>11</v>
      </c>
      <c r="J1060" s="36" t="str">
        <f>VLOOKUP(AB1060, method!$A$1:$B$15, 2, 0)</f>
        <v>中後</v>
      </c>
      <c r="K1060">
        <v>92</v>
      </c>
      <c r="L1060">
        <v>1200</v>
      </c>
      <c r="M1060">
        <v>128</v>
      </c>
      <c r="N1060">
        <v>1</v>
      </c>
      <c r="O1060">
        <v>9</v>
      </c>
      <c r="P1060">
        <v>4</v>
      </c>
      <c r="Q1060">
        <v>25</v>
      </c>
      <c r="R1060" s="31" t="s">
        <v>450</v>
      </c>
      <c r="S1060">
        <v>1011</v>
      </c>
      <c r="T1060">
        <v>4</v>
      </c>
      <c r="U1060" s="32" t="s">
        <v>446</v>
      </c>
      <c r="V1060">
        <v>575</v>
      </c>
      <c r="Y1060" t="s">
        <v>1503</v>
      </c>
      <c r="Z1060">
        <v>52</v>
      </c>
      <c r="AA1060" s="22" t="s">
        <v>39</v>
      </c>
      <c r="AB1060">
        <v>8</v>
      </c>
      <c r="AC1060">
        <v>8</v>
      </c>
      <c r="AD1060">
        <v>12</v>
      </c>
    </row>
    <row r="1061" spans="1:32" hidden="1" x14ac:dyDescent="0.25">
      <c r="A1061" s="20" t="s">
        <v>210</v>
      </c>
      <c r="B1061" s="20" t="s">
        <v>2308</v>
      </c>
      <c r="C1061" s="20" t="s">
        <v>2309</v>
      </c>
      <c r="G1061" t="s">
        <v>1505</v>
      </c>
      <c r="H1061" s="22" t="s">
        <v>588</v>
      </c>
      <c r="I1061" t="s">
        <v>546</v>
      </c>
      <c r="K1061" t="s">
        <v>546</v>
      </c>
      <c r="L1061" s="43">
        <v>1000</v>
      </c>
      <c r="M1061">
        <v>116</v>
      </c>
      <c r="N1061" t="s">
        <v>546</v>
      </c>
      <c r="O1061">
        <v>9</v>
      </c>
      <c r="P1061">
        <v>2</v>
      </c>
      <c r="Q1061">
        <v>25</v>
      </c>
      <c r="R1061" t="s">
        <v>429</v>
      </c>
      <c r="S1061" t="s">
        <v>546</v>
      </c>
      <c r="T1061">
        <v>4</v>
      </c>
      <c r="U1061" s="32" t="s">
        <v>435</v>
      </c>
      <c r="V1061">
        <v>409</v>
      </c>
      <c r="Y1061" t="s">
        <v>546</v>
      </c>
      <c r="Z1061">
        <v>52</v>
      </c>
      <c r="AA1061" s="22" t="s">
        <v>39</v>
      </c>
      <c r="AB1061" t="s">
        <v>546</v>
      </c>
    </row>
    <row r="1062" spans="1:32" x14ac:dyDescent="0.25">
      <c r="A1062" s="21" t="s">
        <v>247</v>
      </c>
      <c r="B1062" s="21" t="s">
        <v>248</v>
      </c>
      <c r="C1062" s="21" t="s">
        <v>2310</v>
      </c>
      <c r="D1062">
        <v>39.82</v>
      </c>
      <c r="E1062">
        <v>8</v>
      </c>
      <c r="F1062" t="s">
        <v>471</v>
      </c>
      <c r="G1062" s="34">
        <v>4</v>
      </c>
      <c r="H1062" s="22" t="s">
        <v>471</v>
      </c>
      <c r="I1062">
        <v>10</v>
      </c>
      <c r="J1062" s="38" t="str">
        <f>VLOOKUP(AB1062, method!$A$1:$B$15, 2, 0)</f>
        <v>留後</v>
      </c>
      <c r="K1062">
        <v>12</v>
      </c>
      <c r="L1062" s="43">
        <v>1650</v>
      </c>
      <c r="M1062">
        <v>133</v>
      </c>
      <c r="N1062">
        <v>1</v>
      </c>
      <c r="O1062">
        <v>10</v>
      </c>
      <c r="P1062">
        <v>9</v>
      </c>
      <c r="Q1062">
        <v>25</v>
      </c>
      <c r="R1062" s="31" t="s">
        <v>450</v>
      </c>
      <c r="S1062">
        <v>1079</v>
      </c>
      <c r="T1062">
        <v>3</v>
      </c>
      <c r="U1062" s="32" t="s">
        <v>435</v>
      </c>
      <c r="V1062">
        <v>15</v>
      </c>
      <c r="Y1062" s="12" t="s">
        <v>451</v>
      </c>
      <c r="Z1062">
        <v>80</v>
      </c>
      <c r="AA1062" s="17" t="s">
        <v>111</v>
      </c>
      <c r="AB1062">
        <v>11</v>
      </c>
      <c r="AC1062">
        <v>10</v>
      </c>
      <c r="AD1062">
        <v>11</v>
      </c>
      <c r="AE1062">
        <v>4</v>
      </c>
    </row>
    <row r="1063" spans="1:32" hidden="1" x14ac:dyDescent="0.25">
      <c r="A1063" s="21" t="s">
        <v>247</v>
      </c>
      <c r="B1063" s="21" t="s">
        <v>248</v>
      </c>
      <c r="C1063" s="21" t="s">
        <v>2310</v>
      </c>
      <c r="D1063">
        <v>48.82</v>
      </c>
      <c r="E1063">
        <v>8</v>
      </c>
      <c r="F1063" t="s">
        <v>471</v>
      </c>
      <c r="G1063" s="34">
        <v>4</v>
      </c>
      <c r="H1063" s="22" t="s">
        <v>471</v>
      </c>
      <c r="I1063">
        <v>12</v>
      </c>
      <c r="J1063" s="36" t="str">
        <f>VLOOKUP(AB1063, method!$A$1:$B$15, 2, 0)</f>
        <v>中後</v>
      </c>
      <c r="K1063">
        <v>17</v>
      </c>
      <c r="L1063">
        <v>1800</v>
      </c>
      <c r="M1063">
        <v>126</v>
      </c>
      <c r="N1063">
        <v>1</v>
      </c>
      <c r="O1063">
        <v>9</v>
      </c>
      <c r="P1063">
        <v>7</v>
      </c>
      <c r="Q1063">
        <v>25</v>
      </c>
      <c r="R1063" s="31" t="s">
        <v>450</v>
      </c>
      <c r="S1063">
        <v>1083</v>
      </c>
      <c r="T1063">
        <v>2</v>
      </c>
      <c r="U1063" s="32" t="s">
        <v>446</v>
      </c>
      <c r="V1063">
        <v>826</v>
      </c>
      <c r="Y1063" s="12">
        <v>1</v>
      </c>
      <c r="Z1063">
        <v>80</v>
      </c>
      <c r="AA1063" s="17" t="s">
        <v>111</v>
      </c>
      <c r="AB1063">
        <v>9</v>
      </c>
      <c r="AC1063">
        <v>9</v>
      </c>
      <c r="AD1063">
        <v>10</v>
      </c>
      <c r="AE1063">
        <v>11</v>
      </c>
      <c r="AF1063">
        <v>4</v>
      </c>
    </row>
    <row r="1064" spans="1:32" x14ac:dyDescent="0.25">
      <c r="A1064" s="21" t="s">
        <v>247</v>
      </c>
      <c r="B1064" s="21" t="s">
        <v>248</v>
      </c>
      <c r="C1064" s="21" t="s">
        <v>2310</v>
      </c>
      <c r="D1064">
        <v>39.090000000000003</v>
      </c>
      <c r="E1064">
        <v>8</v>
      </c>
      <c r="F1064" t="s">
        <v>471</v>
      </c>
      <c r="G1064">
        <v>8</v>
      </c>
      <c r="H1064" s="23" t="s">
        <v>487</v>
      </c>
      <c r="I1064">
        <v>6</v>
      </c>
      <c r="J1064" s="36" t="str">
        <f>VLOOKUP(AB1064, method!$A$1:$B$15, 2, 0)</f>
        <v>中後</v>
      </c>
      <c r="K1064">
        <v>5.5</v>
      </c>
      <c r="L1064" s="43">
        <v>1650</v>
      </c>
      <c r="M1064">
        <v>116</v>
      </c>
      <c r="N1064">
        <v>1</v>
      </c>
      <c r="O1064">
        <v>11</v>
      </c>
      <c r="P1064">
        <v>6</v>
      </c>
      <c r="Q1064">
        <v>25</v>
      </c>
      <c r="R1064" s="31" t="s">
        <v>455</v>
      </c>
      <c r="S1064">
        <v>1079</v>
      </c>
      <c r="T1064">
        <v>2</v>
      </c>
      <c r="U1064" s="32" t="s">
        <v>446</v>
      </c>
      <c r="V1064">
        <v>752</v>
      </c>
      <c r="Y1064">
        <v>4</v>
      </c>
      <c r="Z1064">
        <v>80</v>
      </c>
      <c r="AA1064" s="17" t="s">
        <v>111</v>
      </c>
      <c r="AB1064">
        <v>8</v>
      </c>
      <c r="AC1064">
        <v>9</v>
      </c>
      <c r="AD1064">
        <v>8</v>
      </c>
      <c r="AE1064">
        <v>8</v>
      </c>
    </row>
    <row r="1065" spans="1:32" x14ac:dyDescent="0.25">
      <c r="A1065" s="21" t="s">
        <v>247</v>
      </c>
      <c r="B1065" s="21" t="s">
        <v>248</v>
      </c>
      <c r="C1065" s="21" t="s">
        <v>2310</v>
      </c>
      <c r="D1065">
        <v>39.69</v>
      </c>
      <c r="E1065">
        <v>8</v>
      </c>
      <c r="F1065" t="s">
        <v>471</v>
      </c>
      <c r="G1065" s="28">
        <v>1</v>
      </c>
      <c r="H1065" s="22" t="s">
        <v>471</v>
      </c>
      <c r="I1065">
        <v>11</v>
      </c>
      <c r="J1065" s="36" t="str">
        <f>VLOOKUP(AB1065, method!$A$1:$B$15, 2, 0)</f>
        <v>中後</v>
      </c>
      <c r="K1065">
        <v>6.3</v>
      </c>
      <c r="L1065" s="43">
        <v>1650</v>
      </c>
      <c r="M1065">
        <v>129</v>
      </c>
      <c r="N1065">
        <v>1</v>
      </c>
      <c r="O1065">
        <v>21</v>
      </c>
      <c r="P1065">
        <v>5</v>
      </c>
      <c r="Q1065">
        <v>25</v>
      </c>
      <c r="R1065" s="31" t="s">
        <v>461</v>
      </c>
      <c r="S1065">
        <v>1068</v>
      </c>
      <c r="T1065">
        <v>3</v>
      </c>
      <c r="U1065" s="32" t="s">
        <v>446</v>
      </c>
      <c r="V1065">
        <v>695</v>
      </c>
      <c r="Y1065" s="12" t="s">
        <v>431</v>
      </c>
      <c r="Z1065">
        <v>72</v>
      </c>
      <c r="AA1065" s="17" t="s">
        <v>111</v>
      </c>
      <c r="AB1065">
        <v>10</v>
      </c>
      <c r="AC1065">
        <v>10</v>
      </c>
      <c r="AD1065">
        <v>10</v>
      </c>
      <c r="AE1065">
        <v>1</v>
      </c>
    </row>
    <row r="1066" spans="1:32" x14ac:dyDescent="0.25">
      <c r="A1066" s="21" t="s">
        <v>247</v>
      </c>
      <c r="B1066" s="21" t="s">
        <v>248</v>
      </c>
      <c r="C1066" s="21" t="s">
        <v>2310</v>
      </c>
      <c r="D1066">
        <v>39.4</v>
      </c>
      <c r="E1066">
        <v>8</v>
      </c>
      <c r="F1066" t="s">
        <v>471</v>
      </c>
      <c r="G1066" s="34">
        <v>5</v>
      </c>
      <c r="H1066" s="22" t="s">
        <v>471</v>
      </c>
      <c r="I1066">
        <v>6</v>
      </c>
      <c r="J1066" s="37" t="str">
        <f>VLOOKUP(AB1066, method!$A$1:$B$15, 2, 0)</f>
        <v>中前</v>
      </c>
      <c r="K1066">
        <v>2.7</v>
      </c>
      <c r="L1066" s="43">
        <v>1650</v>
      </c>
      <c r="M1066">
        <v>125</v>
      </c>
      <c r="N1066">
        <v>1</v>
      </c>
      <c r="O1066">
        <v>16</v>
      </c>
      <c r="P1066">
        <v>4</v>
      </c>
      <c r="Q1066">
        <v>25</v>
      </c>
      <c r="R1066" s="31" t="s">
        <v>455</v>
      </c>
      <c r="S1066">
        <v>1066</v>
      </c>
      <c r="T1066">
        <v>3</v>
      </c>
      <c r="U1066" s="32" t="s">
        <v>446</v>
      </c>
      <c r="V1066">
        <v>600</v>
      </c>
      <c r="Y1066" s="12">
        <v>1</v>
      </c>
      <c r="Z1066">
        <v>72</v>
      </c>
      <c r="AA1066" s="17" t="s">
        <v>111</v>
      </c>
      <c r="AB1066">
        <v>6</v>
      </c>
      <c r="AC1066">
        <v>6</v>
      </c>
      <c r="AD1066">
        <v>5</v>
      </c>
      <c r="AE1066">
        <v>5</v>
      </c>
    </row>
    <row r="1067" spans="1:32" hidden="1" x14ac:dyDescent="0.25">
      <c r="A1067" s="21" t="s">
        <v>247</v>
      </c>
      <c r="B1067" s="21" t="s">
        <v>248</v>
      </c>
      <c r="C1067" s="21" t="s">
        <v>2310</v>
      </c>
      <c r="D1067">
        <v>33.909999999999997</v>
      </c>
      <c r="E1067">
        <v>8</v>
      </c>
      <c r="F1067" t="s">
        <v>471</v>
      </c>
      <c r="G1067" s="28">
        <v>2</v>
      </c>
      <c r="H1067" s="18" t="s">
        <v>116</v>
      </c>
      <c r="I1067">
        <v>2</v>
      </c>
      <c r="J1067" s="37" t="str">
        <f>VLOOKUP(AB1067, method!$A$1:$B$15, 2, 0)</f>
        <v>中前</v>
      </c>
      <c r="K1067">
        <v>9.3000000000000007</v>
      </c>
      <c r="L1067">
        <v>1600</v>
      </c>
      <c r="M1067">
        <v>125</v>
      </c>
      <c r="N1067">
        <v>1</v>
      </c>
      <c r="O1067">
        <v>9</v>
      </c>
      <c r="P1067">
        <v>3</v>
      </c>
      <c r="Q1067">
        <v>25</v>
      </c>
      <c r="R1067" t="s">
        <v>429</v>
      </c>
      <c r="S1067">
        <v>1066</v>
      </c>
      <c r="T1067">
        <v>3</v>
      </c>
      <c r="U1067" s="32" t="s">
        <v>446</v>
      </c>
      <c r="V1067">
        <v>495</v>
      </c>
      <c r="Y1067" s="12">
        <v>1</v>
      </c>
      <c r="Z1067">
        <v>70</v>
      </c>
      <c r="AA1067" s="17" t="s">
        <v>111</v>
      </c>
      <c r="AB1067">
        <v>6</v>
      </c>
      <c r="AC1067">
        <v>7</v>
      </c>
      <c r="AD1067">
        <v>8</v>
      </c>
      <c r="AE1067">
        <v>2</v>
      </c>
    </row>
    <row r="1068" spans="1:32" hidden="1" x14ac:dyDescent="0.25">
      <c r="A1068" s="21" t="s">
        <v>247</v>
      </c>
      <c r="B1068" s="21" t="s">
        <v>248</v>
      </c>
      <c r="C1068" s="21" t="s">
        <v>2310</v>
      </c>
      <c r="D1068">
        <v>34.1</v>
      </c>
      <c r="E1068">
        <v>8</v>
      </c>
      <c r="F1068" t="s">
        <v>471</v>
      </c>
      <c r="G1068" s="34">
        <v>4</v>
      </c>
      <c r="H1068" s="18" t="s">
        <v>116</v>
      </c>
      <c r="I1068">
        <v>13</v>
      </c>
      <c r="J1068" s="37" t="str">
        <f>VLOOKUP(AB1068, method!$A$1:$B$15, 2, 0)</f>
        <v>中前</v>
      </c>
      <c r="K1068">
        <v>13</v>
      </c>
      <c r="L1068">
        <v>1600</v>
      </c>
      <c r="M1068">
        <v>127</v>
      </c>
      <c r="N1068">
        <v>1</v>
      </c>
      <c r="O1068">
        <v>16</v>
      </c>
      <c r="P1068">
        <v>2</v>
      </c>
      <c r="Q1068">
        <v>25</v>
      </c>
      <c r="R1068" t="s">
        <v>441</v>
      </c>
      <c r="S1068">
        <v>1073</v>
      </c>
      <c r="T1068">
        <v>3</v>
      </c>
      <c r="U1068" s="32" t="s">
        <v>446</v>
      </c>
      <c r="V1068">
        <v>437</v>
      </c>
      <c r="Y1068" s="12">
        <v>2</v>
      </c>
      <c r="Z1068">
        <v>70</v>
      </c>
      <c r="AA1068" s="17" t="s">
        <v>111</v>
      </c>
      <c r="AB1068">
        <v>7</v>
      </c>
      <c r="AC1068">
        <v>7</v>
      </c>
      <c r="AD1068">
        <v>7</v>
      </c>
      <c r="AE1068">
        <v>4</v>
      </c>
    </row>
    <row r="1069" spans="1:32" hidden="1" x14ac:dyDescent="0.25">
      <c r="A1069" s="21" t="s">
        <v>247</v>
      </c>
      <c r="B1069" s="21" t="s">
        <v>248</v>
      </c>
      <c r="C1069" s="21" t="s">
        <v>2310</v>
      </c>
      <c r="D1069">
        <v>35.799999999999997</v>
      </c>
      <c r="E1069">
        <v>8</v>
      </c>
      <c r="F1069" t="s">
        <v>471</v>
      </c>
      <c r="G1069" s="34">
        <v>4</v>
      </c>
      <c r="H1069" s="22" t="s">
        <v>471</v>
      </c>
      <c r="I1069">
        <v>11</v>
      </c>
      <c r="J1069" s="37" t="str">
        <f>VLOOKUP(AB1069, method!$A$1:$B$15, 2, 0)</f>
        <v>中前</v>
      </c>
      <c r="K1069">
        <v>4.7</v>
      </c>
      <c r="L1069">
        <v>1600</v>
      </c>
      <c r="M1069">
        <v>124</v>
      </c>
      <c r="N1069">
        <v>1</v>
      </c>
      <c r="O1069">
        <v>31</v>
      </c>
      <c r="P1069">
        <v>1</v>
      </c>
      <c r="Q1069">
        <v>25</v>
      </c>
      <c r="R1069" t="s">
        <v>506</v>
      </c>
      <c r="S1069">
        <v>1060</v>
      </c>
      <c r="T1069">
        <v>3</v>
      </c>
      <c r="U1069" s="32" t="s">
        <v>435</v>
      </c>
      <c r="V1069">
        <v>395</v>
      </c>
      <c r="Y1069" s="12">
        <v>2</v>
      </c>
      <c r="Z1069">
        <v>70</v>
      </c>
      <c r="AA1069" s="17" t="s">
        <v>111</v>
      </c>
      <c r="AB1069">
        <v>6</v>
      </c>
      <c r="AC1069">
        <v>5</v>
      </c>
      <c r="AD1069">
        <v>4</v>
      </c>
      <c r="AE1069">
        <v>4</v>
      </c>
    </row>
    <row r="1070" spans="1:32" hidden="1" x14ac:dyDescent="0.25">
      <c r="A1070" s="21" t="s">
        <v>247</v>
      </c>
      <c r="B1070" s="21" t="s">
        <v>248</v>
      </c>
      <c r="C1070" s="21" t="s">
        <v>2310</v>
      </c>
      <c r="D1070">
        <v>34.46</v>
      </c>
      <c r="E1070">
        <v>8</v>
      </c>
      <c r="F1070" t="s">
        <v>471</v>
      </c>
      <c r="G1070" s="28">
        <v>1</v>
      </c>
      <c r="H1070" s="22" t="s">
        <v>471</v>
      </c>
      <c r="I1070">
        <v>4</v>
      </c>
      <c r="J1070" s="38" t="str">
        <f>VLOOKUP(AB1070, method!$A$1:$B$15, 2, 0)</f>
        <v>留後</v>
      </c>
      <c r="K1070">
        <v>4.8</v>
      </c>
      <c r="L1070">
        <v>1600</v>
      </c>
      <c r="M1070">
        <v>118</v>
      </c>
      <c r="N1070">
        <v>1</v>
      </c>
      <c r="O1070">
        <v>12</v>
      </c>
      <c r="P1070">
        <v>1</v>
      </c>
      <c r="Q1070">
        <v>25</v>
      </c>
      <c r="R1070" t="s">
        <v>441</v>
      </c>
      <c r="S1070">
        <v>1076</v>
      </c>
      <c r="T1070">
        <v>3</v>
      </c>
      <c r="U1070" s="32" t="s">
        <v>435</v>
      </c>
      <c r="V1070">
        <v>346</v>
      </c>
      <c r="Y1070" s="12" t="s">
        <v>662</v>
      </c>
      <c r="Z1070">
        <v>62</v>
      </c>
      <c r="AA1070" s="17" t="s">
        <v>111</v>
      </c>
      <c r="AB1070">
        <v>12</v>
      </c>
      <c r="AC1070">
        <v>12</v>
      </c>
      <c r="AD1070">
        <v>12</v>
      </c>
      <c r="AE1070">
        <v>1</v>
      </c>
    </row>
    <row r="1071" spans="1:32" hidden="1" x14ac:dyDescent="0.25">
      <c r="A1071" s="21" t="s">
        <v>247</v>
      </c>
      <c r="B1071" s="21" t="s">
        <v>248</v>
      </c>
      <c r="C1071" s="21" t="s">
        <v>2310</v>
      </c>
      <c r="D1071">
        <v>39.92</v>
      </c>
      <c r="E1071">
        <v>8</v>
      </c>
      <c r="F1071" t="s">
        <v>471</v>
      </c>
      <c r="G1071" s="28">
        <v>1</v>
      </c>
      <c r="H1071" s="22" t="s">
        <v>471</v>
      </c>
      <c r="I1071">
        <v>5</v>
      </c>
      <c r="J1071" s="36" t="str">
        <f>VLOOKUP(AB1071, method!$A$1:$B$15, 2, 0)</f>
        <v>中後</v>
      </c>
      <c r="K1071">
        <v>6.4</v>
      </c>
      <c r="L1071" s="43">
        <v>1650</v>
      </c>
      <c r="M1071">
        <v>127</v>
      </c>
      <c r="N1071">
        <v>1</v>
      </c>
      <c r="O1071">
        <v>26</v>
      </c>
      <c r="P1071">
        <v>12</v>
      </c>
      <c r="Q1071">
        <v>24</v>
      </c>
      <c r="R1071" s="30" t="s">
        <v>445</v>
      </c>
      <c r="S1071">
        <v>1071</v>
      </c>
      <c r="T1071">
        <v>4</v>
      </c>
      <c r="U1071" s="32" t="s">
        <v>435</v>
      </c>
      <c r="V1071">
        <v>293</v>
      </c>
      <c r="Y1071" s="12">
        <v>2</v>
      </c>
      <c r="Z1071">
        <v>54</v>
      </c>
      <c r="AA1071" s="17" t="s">
        <v>111</v>
      </c>
      <c r="AB1071">
        <v>10</v>
      </c>
      <c r="AC1071">
        <v>11</v>
      </c>
      <c r="AD1071">
        <v>12</v>
      </c>
      <c r="AE1071">
        <v>1</v>
      </c>
    </row>
    <row r="1072" spans="1:32" hidden="1" x14ac:dyDescent="0.25">
      <c r="A1072" s="21" t="s">
        <v>247</v>
      </c>
      <c r="B1072" s="21" t="s">
        <v>248</v>
      </c>
      <c r="C1072" s="21" t="s">
        <v>2310</v>
      </c>
      <c r="D1072">
        <v>9.67</v>
      </c>
      <c r="E1072">
        <v>8</v>
      </c>
      <c r="F1072" t="s">
        <v>471</v>
      </c>
      <c r="G1072" s="28">
        <v>2</v>
      </c>
      <c r="H1072" s="20" t="s">
        <v>19</v>
      </c>
      <c r="I1072">
        <v>4</v>
      </c>
      <c r="J1072" s="36" t="str">
        <f>VLOOKUP(AB1072, method!$A$1:$B$15, 2, 0)</f>
        <v>中後</v>
      </c>
      <c r="K1072">
        <v>3.5</v>
      </c>
      <c r="L1072">
        <v>1200</v>
      </c>
      <c r="M1072">
        <v>128</v>
      </c>
      <c r="N1072">
        <v>1</v>
      </c>
      <c r="O1072">
        <v>16</v>
      </c>
      <c r="P1072">
        <v>10</v>
      </c>
      <c r="Q1072">
        <v>24</v>
      </c>
      <c r="R1072" s="31" t="s">
        <v>455</v>
      </c>
      <c r="S1072">
        <v>1085</v>
      </c>
      <c r="T1072">
        <v>4</v>
      </c>
      <c r="U1072" s="32" t="s">
        <v>446</v>
      </c>
      <c r="V1072">
        <v>106</v>
      </c>
      <c r="Y1072" s="12" t="s">
        <v>431</v>
      </c>
      <c r="Z1072">
        <v>52</v>
      </c>
      <c r="AA1072" s="20" t="s">
        <v>184</v>
      </c>
      <c r="AB1072">
        <v>8</v>
      </c>
      <c r="AC1072">
        <v>7</v>
      </c>
      <c r="AD1072">
        <v>2</v>
      </c>
    </row>
    <row r="1073" spans="1:32" hidden="1" x14ac:dyDescent="0.25">
      <c r="A1073" s="21" t="s">
        <v>247</v>
      </c>
      <c r="B1073" s="21" t="s">
        <v>248</v>
      </c>
      <c r="C1073" s="21" t="s">
        <v>2310</v>
      </c>
      <c r="D1073">
        <v>10.61</v>
      </c>
      <c r="E1073">
        <v>8</v>
      </c>
      <c r="F1073" t="s">
        <v>471</v>
      </c>
      <c r="G1073">
        <v>7</v>
      </c>
      <c r="H1073" s="22" t="s">
        <v>471</v>
      </c>
      <c r="I1073">
        <v>2</v>
      </c>
      <c r="J1073" s="37" t="str">
        <f>VLOOKUP(AB1073, method!$A$1:$B$15, 2, 0)</f>
        <v>中前</v>
      </c>
      <c r="K1073">
        <v>4</v>
      </c>
      <c r="L1073">
        <v>1200</v>
      </c>
      <c r="M1073">
        <v>126</v>
      </c>
      <c r="N1073">
        <v>1</v>
      </c>
      <c r="O1073">
        <v>25</v>
      </c>
      <c r="P1073">
        <v>9</v>
      </c>
      <c r="Q1073">
        <v>24</v>
      </c>
      <c r="R1073" s="31" t="s">
        <v>461</v>
      </c>
      <c r="S1073">
        <v>1070</v>
      </c>
      <c r="T1073">
        <v>4</v>
      </c>
      <c r="U1073" s="32" t="s">
        <v>435</v>
      </c>
      <c r="V1073">
        <v>49</v>
      </c>
      <c r="Y1073" t="s">
        <v>519</v>
      </c>
      <c r="Z1073">
        <v>53</v>
      </c>
      <c r="AA1073" s="20" t="s">
        <v>184</v>
      </c>
      <c r="AB1073">
        <v>5</v>
      </c>
      <c r="AC1073">
        <v>7</v>
      </c>
      <c r="AD1073">
        <v>7</v>
      </c>
    </row>
    <row r="1074" spans="1:32" hidden="1" x14ac:dyDescent="0.25">
      <c r="A1074" s="21" t="s">
        <v>247</v>
      </c>
      <c r="B1074" s="21" t="s">
        <v>248</v>
      </c>
      <c r="C1074" s="21" t="s">
        <v>2310</v>
      </c>
      <c r="D1074">
        <v>22.35</v>
      </c>
      <c r="E1074">
        <v>8</v>
      </c>
      <c r="F1074" t="s">
        <v>471</v>
      </c>
      <c r="G1074" s="34">
        <v>5</v>
      </c>
      <c r="H1074" s="22" t="s">
        <v>471</v>
      </c>
      <c r="I1074">
        <v>1</v>
      </c>
      <c r="J1074" s="38" t="str">
        <f>VLOOKUP(AB1074, method!$A$1:$B$15, 2, 0)</f>
        <v>留後</v>
      </c>
      <c r="K1074">
        <v>13</v>
      </c>
      <c r="L1074">
        <v>1400</v>
      </c>
      <c r="M1074">
        <v>128</v>
      </c>
      <c r="N1074">
        <v>1</v>
      </c>
      <c r="O1074">
        <v>1</v>
      </c>
      <c r="P1074">
        <v>7</v>
      </c>
      <c r="Q1074">
        <v>24</v>
      </c>
      <c r="R1074" t="s">
        <v>518</v>
      </c>
      <c r="S1074">
        <v>1062</v>
      </c>
      <c r="T1074">
        <v>4</v>
      </c>
      <c r="U1074" s="32" t="s">
        <v>435</v>
      </c>
      <c r="V1074">
        <v>789</v>
      </c>
      <c r="Y1074">
        <v>3</v>
      </c>
      <c r="Z1074">
        <v>54</v>
      </c>
      <c r="AA1074" s="20" t="s">
        <v>184</v>
      </c>
      <c r="AB1074">
        <v>11</v>
      </c>
      <c r="AC1074">
        <v>11</v>
      </c>
      <c r="AD1074">
        <v>10</v>
      </c>
      <c r="AE1074">
        <v>5</v>
      </c>
    </row>
    <row r="1075" spans="1:32" hidden="1" x14ac:dyDescent="0.25">
      <c r="A1075" s="21" t="s">
        <v>247</v>
      </c>
      <c r="B1075" s="21" t="s">
        <v>248</v>
      </c>
      <c r="C1075" s="21" t="s">
        <v>2310</v>
      </c>
      <c r="D1075">
        <v>9.73</v>
      </c>
      <c r="E1075">
        <v>8</v>
      </c>
      <c r="F1075" t="s">
        <v>471</v>
      </c>
      <c r="G1075">
        <v>10</v>
      </c>
      <c r="H1075" s="22" t="s">
        <v>471</v>
      </c>
      <c r="I1075">
        <v>6</v>
      </c>
      <c r="J1075" s="36" t="str">
        <f>VLOOKUP(AB1075, method!$A$1:$B$15, 2, 0)</f>
        <v>中後</v>
      </c>
      <c r="K1075">
        <v>7.7</v>
      </c>
      <c r="L1075">
        <v>1200</v>
      </c>
      <c r="M1075">
        <v>127</v>
      </c>
      <c r="N1075">
        <v>1</v>
      </c>
      <c r="O1075">
        <v>26</v>
      </c>
      <c r="P1075">
        <v>5</v>
      </c>
      <c r="Q1075">
        <v>24</v>
      </c>
      <c r="R1075" t="s">
        <v>434</v>
      </c>
      <c r="S1075">
        <v>1044</v>
      </c>
      <c r="T1075">
        <v>4</v>
      </c>
      <c r="U1075" s="32" t="s">
        <v>435</v>
      </c>
      <c r="V1075">
        <v>698</v>
      </c>
      <c r="Y1075" t="s">
        <v>629</v>
      </c>
      <c r="Z1075">
        <v>54</v>
      </c>
      <c r="AA1075" s="20" t="s">
        <v>184</v>
      </c>
      <c r="AB1075">
        <v>10</v>
      </c>
      <c r="AC1075">
        <v>9</v>
      </c>
      <c r="AD1075">
        <v>10</v>
      </c>
    </row>
    <row r="1076" spans="1:32" hidden="1" x14ac:dyDescent="0.25">
      <c r="A1076" s="21" t="s">
        <v>247</v>
      </c>
      <c r="B1076" s="21" t="s">
        <v>248</v>
      </c>
      <c r="C1076" s="21" t="s">
        <v>2310</v>
      </c>
      <c r="D1076">
        <v>11.04</v>
      </c>
      <c r="E1076">
        <v>8</v>
      </c>
      <c r="F1076" t="s">
        <v>471</v>
      </c>
      <c r="G1076" s="28">
        <v>2</v>
      </c>
      <c r="H1076" s="22" t="s">
        <v>471</v>
      </c>
      <c r="I1076">
        <v>5</v>
      </c>
      <c r="J1076" s="36" t="str">
        <f>VLOOKUP(AB1076, method!$A$1:$B$15, 2, 0)</f>
        <v>中後</v>
      </c>
      <c r="K1076">
        <v>10</v>
      </c>
      <c r="L1076">
        <v>1200</v>
      </c>
      <c r="M1076">
        <v>125</v>
      </c>
      <c r="N1076">
        <v>1</v>
      </c>
      <c r="O1076">
        <v>1</v>
      </c>
      <c r="P1076">
        <v>5</v>
      </c>
      <c r="Q1076">
        <v>24</v>
      </c>
      <c r="R1076" s="31" t="s">
        <v>450</v>
      </c>
      <c r="S1076">
        <v>1057</v>
      </c>
      <c r="T1076">
        <v>4</v>
      </c>
      <c r="U1076" s="33" t="s">
        <v>499</v>
      </c>
      <c r="V1076">
        <v>630</v>
      </c>
      <c r="Y1076" s="12" t="s">
        <v>662</v>
      </c>
      <c r="Z1076">
        <v>52</v>
      </c>
      <c r="AA1076" s="20" t="s">
        <v>184</v>
      </c>
      <c r="AB1076">
        <v>9</v>
      </c>
      <c r="AC1076">
        <v>9</v>
      </c>
      <c r="AD1076">
        <v>2</v>
      </c>
    </row>
    <row r="1077" spans="1:32" hidden="1" x14ac:dyDescent="0.25">
      <c r="A1077" s="21" t="s">
        <v>247</v>
      </c>
      <c r="B1077" s="22" t="s">
        <v>250</v>
      </c>
      <c r="C1077" s="22" t="s">
        <v>2311</v>
      </c>
      <c r="D1077">
        <v>36.51</v>
      </c>
      <c r="E1077">
        <v>1</v>
      </c>
      <c r="F1077" t="s">
        <v>53</v>
      </c>
      <c r="G1077">
        <v>13</v>
      </c>
      <c r="H1077" s="22" t="s">
        <v>588</v>
      </c>
      <c r="I1077">
        <v>13</v>
      </c>
      <c r="J1077" s="35" t="str">
        <f>VLOOKUP(AB1077, method!$A$1:$B$15, 2, 0)</f>
        <v>放頭</v>
      </c>
      <c r="K1077">
        <v>87</v>
      </c>
      <c r="L1077">
        <v>1600</v>
      </c>
      <c r="M1077">
        <v>116</v>
      </c>
      <c r="N1077">
        <v>1</v>
      </c>
      <c r="O1077">
        <v>13</v>
      </c>
      <c r="P1077">
        <v>7</v>
      </c>
      <c r="Q1077">
        <v>25</v>
      </c>
      <c r="R1077" t="s">
        <v>434</v>
      </c>
      <c r="S1077">
        <v>1090</v>
      </c>
      <c r="T1077">
        <v>3</v>
      </c>
      <c r="U1077" s="32" t="s">
        <v>446</v>
      </c>
      <c r="V1077">
        <v>836</v>
      </c>
      <c r="Y1077">
        <v>15</v>
      </c>
      <c r="Z1077">
        <v>75</v>
      </c>
      <c r="AA1077" s="22" t="s">
        <v>39</v>
      </c>
      <c r="AB1077">
        <v>3</v>
      </c>
      <c r="AC1077">
        <v>2</v>
      </c>
      <c r="AD1077">
        <v>6</v>
      </c>
      <c r="AE1077">
        <v>13</v>
      </c>
    </row>
    <row r="1078" spans="1:32" hidden="1" x14ac:dyDescent="0.25">
      <c r="A1078" s="21" t="s">
        <v>247</v>
      </c>
      <c r="B1078" s="22" t="s">
        <v>250</v>
      </c>
      <c r="C1078" s="22" t="s">
        <v>2311</v>
      </c>
      <c r="D1078">
        <v>35.22</v>
      </c>
      <c r="E1078">
        <v>1</v>
      </c>
      <c r="F1078" t="s">
        <v>53</v>
      </c>
      <c r="G1078">
        <v>11</v>
      </c>
      <c r="H1078" s="22" t="s">
        <v>588</v>
      </c>
      <c r="I1078">
        <v>7</v>
      </c>
      <c r="J1078" s="35" t="str">
        <f>VLOOKUP(AB1078, method!$A$1:$B$15, 2, 0)</f>
        <v>放頭</v>
      </c>
      <c r="K1078">
        <v>69</v>
      </c>
      <c r="L1078">
        <v>1600</v>
      </c>
      <c r="M1078">
        <v>121</v>
      </c>
      <c r="N1078">
        <v>1</v>
      </c>
      <c r="O1078">
        <v>22</v>
      </c>
      <c r="P1078">
        <v>6</v>
      </c>
      <c r="Q1078">
        <v>25</v>
      </c>
      <c r="R1078" t="s">
        <v>434</v>
      </c>
      <c r="S1078">
        <v>1104</v>
      </c>
      <c r="T1078">
        <v>3</v>
      </c>
      <c r="U1078" s="32" t="s">
        <v>435</v>
      </c>
      <c r="V1078">
        <v>776</v>
      </c>
      <c r="Y1078" t="s">
        <v>442</v>
      </c>
      <c r="Z1078">
        <v>75</v>
      </c>
      <c r="AA1078" s="22" t="s">
        <v>39</v>
      </c>
      <c r="AB1078">
        <v>2</v>
      </c>
      <c r="AC1078">
        <v>2</v>
      </c>
      <c r="AD1078">
        <v>4</v>
      </c>
      <c r="AE1078">
        <v>11</v>
      </c>
    </row>
    <row r="1079" spans="1:32" x14ac:dyDescent="0.25">
      <c r="A1079" s="21" t="s">
        <v>247</v>
      </c>
      <c r="B1079" s="23" t="s">
        <v>252</v>
      </c>
      <c r="C1079" s="23" t="s">
        <v>2312</v>
      </c>
      <c r="D1079">
        <v>39.96</v>
      </c>
      <c r="E1079">
        <v>5</v>
      </c>
      <c r="F1079" t="s">
        <v>84</v>
      </c>
      <c r="G1079" s="28">
        <v>2</v>
      </c>
      <c r="H1079" s="17" t="s">
        <v>84</v>
      </c>
      <c r="I1079">
        <v>8</v>
      </c>
      <c r="J1079" s="35" t="str">
        <f>VLOOKUP(AB1079, method!$A$1:$B$15, 2, 0)</f>
        <v>放頭</v>
      </c>
      <c r="K1079">
        <v>7.1</v>
      </c>
      <c r="L1079" s="43">
        <v>1650</v>
      </c>
      <c r="M1079">
        <v>128</v>
      </c>
      <c r="N1079">
        <v>1</v>
      </c>
      <c r="O1079">
        <v>17</v>
      </c>
      <c r="P1079">
        <v>9</v>
      </c>
      <c r="Q1079">
        <v>25</v>
      </c>
      <c r="R1079" s="31" t="s">
        <v>455</v>
      </c>
      <c r="S1079">
        <v>1197</v>
      </c>
      <c r="T1079">
        <v>3</v>
      </c>
      <c r="U1079" s="32" t="s">
        <v>446</v>
      </c>
      <c r="V1079">
        <v>32</v>
      </c>
      <c r="Y1079" s="12" t="s">
        <v>662</v>
      </c>
      <c r="Z1079">
        <v>71</v>
      </c>
      <c r="AA1079" s="18" t="s">
        <v>89</v>
      </c>
      <c r="AB1079">
        <v>2</v>
      </c>
      <c r="AC1079">
        <v>2</v>
      </c>
      <c r="AD1079">
        <v>2</v>
      </c>
      <c r="AE1079">
        <v>2</v>
      </c>
    </row>
    <row r="1080" spans="1:32" hidden="1" x14ac:dyDescent="0.25">
      <c r="A1080" s="21" t="s">
        <v>247</v>
      </c>
      <c r="B1080" s="23" t="s">
        <v>252</v>
      </c>
      <c r="C1080" s="23" t="s">
        <v>2312</v>
      </c>
      <c r="D1080">
        <v>0.86</v>
      </c>
      <c r="E1080">
        <v>5</v>
      </c>
      <c r="F1080" t="s">
        <v>84</v>
      </c>
      <c r="G1080" s="28">
        <v>2</v>
      </c>
      <c r="H1080" s="17" t="s">
        <v>84</v>
      </c>
      <c r="I1080">
        <v>7</v>
      </c>
      <c r="J1080" s="35" t="str">
        <f>VLOOKUP(AB1080, method!$A$1:$B$15, 2, 0)</f>
        <v>放頭</v>
      </c>
      <c r="K1080">
        <v>15</v>
      </c>
      <c r="L1080">
        <v>2000</v>
      </c>
      <c r="M1080">
        <v>125</v>
      </c>
      <c r="N1080">
        <v>2</v>
      </c>
      <c r="O1080">
        <v>28</v>
      </c>
      <c r="P1080">
        <v>6</v>
      </c>
      <c r="Q1080">
        <v>25</v>
      </c>
      <c r="R1080" t="s">
        <v>518</v>
      </c>
      <c r="S1080">
        <v>1180</v>
      </c>
      <c r="T1080">
        <v>3</v>
      </c>
      <c r="U1080" s="32" t="s">
        <v>435</v>
      </c>
      <c r="V1080">
        <v>789</v>
      </c>
      <c r="Y1080" s="12" t="s">
        <v>480</v>
      </c>
      <c r="Z1080">
        <v>72</v>
      </c>
      <c r="AA1080" s="18" t="s">
        <v>89</v>
      </c>
      <c r="AB1080">
        <v>2</v>
      </c>
      <c r="AC1080">
        <v>2</v>
      </c>
      <c r="AD1080">
        <v>2</v>
      </c>
      <c r="AE1080">
        <v>1</v>
      </c>
      <c r="AF1080">
        <v>2</v>
      </c>
    </row>
    <row r="1081" spans="1:32" x14ac:dyDescent="0.25">
      <c r="A1081" s="21" t="s">
        <v>247</v>
      </c>
      <c r="B1081" s="23" t="s">
        <v>252</v>
      </c>
      <c r="C1081" s="23" t="s">
        <v>2312</v>
      </c>
      <c r="D1081">
        <v>41.12</v>
      </c>
      <c r="E1081">
        <v>5</v>
      </c>
      <c r="F1081" t="s">
        <v>84</v>
      </c>
      <c r="G1081">
        <v>12</v>
      </c>
      <c r="H1081" s="26" t="s">
        <v>389</v>
      </c>
      <c r="I1081">
        <v>11</v>
      </c>
      <c r="J1081" s="37" t="str">
        <f>VLOOKUP(AB1081, method!$A$1:$B$15, 2, 0)</f>
        <v>中前</v>
      </c>
      <c r="K1081">
        <v>45</v>
      </c>
      <c r="L1081" s="43">
        <v>1650</v>
      </c>
      <c r="M1081">
        <v>130</v>
      </c>
      <c r="N1081">
        <v>1</v>
      </c>
      <c r="O1081">
        <v>4</v>
      </c>
      <c r="P1081">
        <v>6</v>
      </c>
      <c r="Q1081">
        <v>25</v>
      </c>
      <c r="R1081" s="31" t="s">
        <v>450</v>
      </c>
      <c r="S1081">
        <v>1212</v>
      </c>
      <c r="T1081">
        <v>3</v>
      </c>
      <c r="U1081" s="33" t="s">
        <v>499</v>
      </c>
      <c r="V1081">
        <v>735</v>
      </c>
      <c r="Y1081">
        <v>10</v>
      </c>
      <c r="Z1081">
        <v>72</v>
      </c>
      <c r="AA1081" s="18" t="s">
        <v>89</v>
      </c>
      <c r="AB1081">
        <v>7</v>
      </c>
      <c r="AC1081">
        <v>7</v>
      </c>
      <c r="AD1081">
        <v>7</v>
      </c>
      <c r="AE1081">
        <v>12</v>
      </c>
    </row>
    <row r="1082" spans="1:32" x14ac:dyDescent="0.25">
      <c r="A1082" s="21" t="s">
        <v>247</v>
      </c>
      <c r="B1082" s="23" t="s">
        <v>252</v>
      </c>
      <c r="C1082" s="23" t="s">
        <v>2312</v>
      </c>
      <c r="D1082">
        <v>39.799999999999997</v>
      </c>
      <c r="E1082">
        <v>5</v>
      </c>
      <c r="F1082" t="s">
        <v>84</v>
      </c>
      <c r="G1082" s="28">
        <v>2</v>
      </c>
      <c r="H1082" s="26" t="s">
        <v>389</v>
      </c>
      <c r="I1082">
        <v>5</v>
      </c>
      <c r="J1082" s="37" t="str">
        <f>VLOOKUP(AB1082, method!$A$1:$B$15, 2, 0)</f>
        <v>中前</v>
      </c>
      <c r="K1082">
        <v>37</v>
      </c>
      <c r="L1082" s="43">
        <v>1650</v>
      </c>
      <c r="M1082">
        <v>130</v>
      </c>
      <c r="N1082">
        <v>1</v>
      </c>
      <c r="O1082">
        <v>21</v>
      </c>
      <c r="P1082">
        <v>5</v>
      </c>
      <c r="Q1082">
        <v>25</v>
      </c>
      <c r="R1082" s="31" t="s">
        <v>461</v>
      </c>
      <c r="S1082">
        <v>1206</v>
      </c>
      <c r="T1082">
        <v>3</v>
      </c>
      <c r="U1082" s="32" t="s">
        <v>446</v>
      </c>
      <c r="V1082">
        <v>695</v>
      </c>
      <c r="Y1082" s="12" t="s">
        <v>431</v>
      </c>
      <c r="Z1082">
        <v>71</v>
      </c>
      <c r="AA1082" s="18" t="s">
        <v>89</v>
      </c>
      <c r="AB1082">
        <v>5</v>
      </c>
      <c r="AC1082">
        <v>4</v>
      </c>
      <c r="AD1082">
        <v>4</v>
      </c>
      <c r="AE1082">
        <v>2</v>
      </c>
    </row>
    <row r="1083" spans="1:32" x14ac:dyDescent="0.25">
      <c r="A1083" s="21" t="s">
        <v>247</v>
      </c>
      <c r="B1083" s="23" t="s">
        <v>252</v>
      </c>
      <c r="C1083" s="23" t="s">
        <v>2312</v>
      </c>
      <c r="D1083">
        <v>39.85</v>
      </c>
      <c r="E1083">
        <v>5</v>
      </c>
      <c r="F1083" t="s">
        <v>84</v>
      </c>
      <c r="G1083">
        <v>10</v>
      </c>
      <c r="H1083" s="17" t="s">
        <v>84</v>
      </c>
      <c r="I1083">
        <v>12</v>
      </c>
      <c r="J1083" s="35" t="str">
        <f>VLOOKUP(AB1083, method!$A$1:$B$15, 2, 0)</f>
        <v>放頭</v>
      </c>
      <c r="K1083">
        <v>60</v>
      </c>
      <c r="L1083" s="43">
        <v>1650</v>
      </c>
      <c r="M1083">
        <v>131</v>
      </c>
      <c r="N1083">
        <v>1</v>
      </c>
      <c r="O1083">
        <v>30</v>
      </c>
      <c r="P1083">
        <v>4</v>
      </c>
      <c r="Q1083">
        <v>25</v>
      </c>
      <c r="R1083" s="42" t="s">
        <v>445</v>
      </c>
      <c r="S1083">
        <v>1200</v>
      </c>
      <c r="T1083">
        <v>3</v>
      </c>
      <c r="U1083" s="32" t="s">
        <v>446</v>
      </c>
      <c r="V1083">
        <v>637</v>
      </c>
      <c r="Y1083">
        <v>6</v>
      </c>
      <c r="Z1083">
        <v>73</v>
      </c>
      <c r="AA1083" s="18" t="s">
        <v>89</v>
      </c>
      <c r="AB1083">
        <v>3</v>
      </c>
      <c r="AC1083">
        <v>2</v>
      </c>
      <c r="AD1083">
        <v>2</v>
      </c>
      <c r="AE1083">
        <v>10</v>
      </c>
    </row>
    <row r="1084" spans="1:32" x14ac:dyDescent="0.25">
      <c r="A1084" s="21" t="s">
        <v>247</v>
      </c>
      <c r="B1084" s="23" t="s">
        <v>252</v>
      </c>
      <c r="C1084" s="23" t="s">
        <v>2312</v>
      </c>
      <c r="D1084">
        <v>39.86</v>
      </c>
      <c r="E1084">
        <v>5</v>
      </c>
      <c r="F1084" t="s">
        <v>84</v>
      </c>
      <c r="G1084">
        <v>6</v>
      </c>
      <c r="H1084" s="19" t="s">
        <v>63</v>
      </c>
      <c r="I1084">
        <v>6</v>
      </c>
      <c r="J1084" s="36" t="str">
        <f>VLOOKUP(AB1084, method!$A$1:$B$15, 2, 0)</f>
        <v>中後</v>
      </c>
      <c r="K1084">
        <v>10</v>
      </c>
      <c r="L1084" s="43">
        <v>1650</v>
      </c>
      <c r="M1084">
        <v>131</v>
      </c>
      <c r="N1084">
        <v>1</v>
      </c>
      <c r="O1084">
        <v>9</v>
      </c>
      <c r="P1084">
        <v>4</v>
      </c>
      <c r="Q1084">
        <v>25</v>
      </c>
      <c r="R1084" s="31" t="s">
        <v>450</v>
      </c>
      <c r="S1084">
        <v>1215</v>
      </c>
      <c r="T1084">
        <v>3</v>
      </c>
      <c r="U1084" s="32" t="s">
        <v>446</v>
      </c>
      <c r="V1084">
        <v>579</v>
      </c>
      <c r="Y1084" t="s">
        <v>541</v>
      </c>
      <c r="Z1084">
        <v>75</v>
      </c>
      <c r="AA1084" s="18" t="s">
        <v>89</v>
      </c>
      <c r="AB1084">
        <v>8</v>
      </c>
      <c r="AC1084">
        <v>8</v>
      </c>
      <c r="AD1084">
        <v>8</v>
      </c>
      <c r="AE1084">
        <v>6</v>
      </c>
    </row>
    <row r="1085" spans="1:32" hidden="1" x14ac:dyDescent="0.25">
      <c r="A1085" s="21" t="s">
        <v>247</v>
      </c>
      <c r="B1085" s="23" t="s">
        <v>252</v>
      </c>
      <c r="C1085" s="23" t="s">
        <v>2312</v>
      </c>
      <c r="D1085">
        <v>23.6</v>
      </c>
      <c r="E1085">
        <v>5</v>
      </c>
      <c r="F1085" t="s">
        <v>84</v>
      </c>
      <c r="G1085">
        <v>8</v>
      </c>
      <c r="H1085" s="20" t="s">
        <v>402</v>
      </c>
      <c r="I1085">
        <v>12</v>
      </c>
      <c r="J1085" s="38" t="str">
        <f>VLOOKUP(AB1085, method!$A$1:$B$15, 2, 0)</f>
        <v>留後</v>
      </c>
      <c r="K1085">
        <v>72</v>
      </c>
      <c r="L1085">
        <v>1400</v>
      </c>
      <c r="M1085">
        <v>133</v>
      </c>
      <c r="N1085">
        <v>1</v>
      </c>
      <c r="O1085">
        <v>15</v>
      </c>
      <c r="P1085">
        <v>3</v>
      </c>
      <c r="Q1085">
        <v>25</v>
      </c>
      <c r="R1085" t="s">
        <v>441</v>
      </c>
      <c r="S1085">
        <v>1191</v>
      </c>
      <c r="T1085">
        <v>3</v>
      </c>
      <c r="U1085" s="33" t="s">
        <v>499</v>
      </c>
      <c r="V1085">
        <v>514</v>
      </c>
      <c r="Y1085">
        <v>5</v>
      </c>
      <c r="Z1085">
        <v>77</v>
      </c>
      <c r="AA1085" s="18" t="s">
        <v>89</v>
      </c>
      <c r="AB1085">
        <v>12</v>
      </c>
      <c r="AC1085">
        <v>12</v>
      </c>
      <c r="AD1085">
        <v>12</v>
      </c>
      <c r="AE1085">
        <v>8</v>
      </c>
    </row>
    <row r="1086" spans="1:32" hidden="1" x14ac:dyDescent="0.25">
      <c r="A1086" s="21" t="s">
        <v>247</v>
      </c>
      <c r="B1086" s="23" t="s">
        <v>252</v>
      </c>
      <c r="C1086" s="23" t="s">
        <v>2312</v>
      </c>
      <c r="E1086">
        <v>5</v>
      </c>
      <c r="F1086" t="s">
        <v>84</v>
      </c>
      <c r="G1086" t="s">
        <v>1517</v>
      </c>
      <c r="H1086" s="19" t="s">
        <v>63</v>
      </c>
      <c r="I1086">
        <v>6</v>
      </c>
      <c r="J1086" s="37" t="str">
        <f>VLOOKUP(AB1086, method!$A$1:$B$15, 2, 0)</f>
        <v>中前</v>
      </c>
      <c r="K1086">
        <v>36</v>
      </c>
      <c r="L1086">
        <v>1800</v>
      </c>
      <c r="M1086">
        <v>134</v>
      </c>
      <c r="N1086" t="s">
        <v>546</v>
      </c>
      <c r="O1086">
        <v>9</v>
      </c>
      <c r="P1086">
        <v>2</v>
      </c>
      <c r="Q1086">
        <v>25</v>
      </c>
      <c r="R1086" t="s">
        <v>429</v>
      </c>
      <c r="S1086">
        <v>1224</v>
      </c>
      <c r="T1086">
        <v>3</v>
      </c>
      <c r="U1086" s="32" t="s">
        <v>435</v>
      </c>
      <c r="V1086">
        <v>415</v>
      </c>
      <c r="Y1086" t="s">
        <v>1518</v>
      </c>
      <c r="Z1086">
        <v>79</v>
      </c>
      <c r="AA1086" s="18" t="s">
        <v>89</v>
      </c>
      <c r="AB1086">
        <v>5</v>
      </c>
      <c r="AC1086">
        <v>5</v>
      </c>
      <c r="AD1086">
        <v>5</v>
      </c>
      <c r="AE1086">
        <v>7</v>
      </c>
    </row>
    <row r="1087" spans="1:32" hidden="1" x14ac:dyDescent="0.25">
      <c r="A1087" s="21" t="s">
        <v>247</v>
      </c>
      <c r="B1087" s="23" t="s">
        <v>252</v>
      </c>
      <c r="C1087" s="23" t="s">
        <v>2312</v>
      </c>
      <c r="D1087">
        <v>49.51</v>
      </c>
      <c r="E1087">
        <v>5</v>
      </c>
      <c r="F1087" t="s">
        <v>84</v>
      </c>
      <c r="G1087">
        <v>7</v>
      </c>
      <c r="H1087" s="24" t="s">
        <v>34</v>
      </c>
      <c r="I1087">
        <v>7</v>
      </c>
      <c r="J1087" s="35" t="str">
        <f>VLOOKUP(AB1087, method!$A$1:$B$15, 2, 0)</f>
        <v>放頭</v>
      </c>
      <c r="K1087">
        <v>24</v>
      </c>
      <c r="L1087">
        <v>1800</v>
      </c>
      <c r="M1087">
        <v>116</v>
      </c>
      <c r="N1087">
        <v>1</v>
      </c>
      <c r="O1087">
        <v>8</v>
      </c>
      <c r="P1087">
        <v>1</v>
      </c>
      <c r="Q1087">
        <v>25</v>
      </c>
      <c r="R1087" s="31" t="s">
        <v>450</v>
      </c>
      <c r="S1087">
        <v>1200</v>
      </c>
      <c r="T1087" t="s">
        <v>1519</v>
      </c>
      <c r="U1087" s="32" t="s">
        <v>435</v>
      </c>
      <c r="V1087">
        <v>334</v>
      </c>
      <c r="Y1087" s="12">
        <v>2</v>
      </c>
      <c r="Z1087">
        <v>79</v>
      </c>
      <c r="AA1087" s="18" t="s">
        <v>89</v>
      </c>
      <c r="AB1087">
        <v>2</v>
      </c>
      <c r="AC1087">
        <v>3</v>
      </c>
      <c r="AD1087">
        <v>6</v>
      </c>
      <c r="AE1087">
        <v>5</v>
      </c>
      <c r="AF1087">
        <v>7</v>
      </c>
    </row>
    <row r="1088" spans="1:32" hidden="1" x14ac:dyDescent="0.25">
      <c r="A1088" s="21" t="s">
        <v>247</v>
      </c>
      <c r="B1088" s="23" t="s">
        <v>252</v>
      </c>
      <c r="C1088" s="23" t="s">
        <v>2312</v>
      </c>
      <c r="D1088">
        <v>1.36</v>
      </c>
      <c r="E1088">
        <v>5</v>
      </c>
      <c r="F1088" t="s">
        <v>84</v>
      </c>
      <c r="G1088" s="34">
        <v>4</v>
      </c>
      <c r="H1088" s="24" t="s">
        <v>34</v>
      </c>
      <c r="I1088">
        <v>3</v>
      </c>
      <c r="J1088" s="35" t="str">
        <f>VLOOKUP(AB1088, method!$A$1:$B$15, 2, 0)</f>
        <v>放頭</v>
      </c>
      <c r="K1088">
        <v>18</v>
      </c>
      <c r="L1088">
        <v>2000</v>
      </c>
      <c r="M1088">
        <v>122</v>
      </c>
      <c r="N1088">
        <v>2</v>
      </c>
      <c r="O1088">
        <v>29</v>
      </c>
      <c r="P1088">
        <v>12</v>
      </c>
      <c r="Q1088">
        <v>24</v>
      </c>
      <c r="R1088" t="s">
        <v>506</v>
      </c>
      <c r="S1088">
        <v>1197</v>
      </c>
      <c r="T1088">
        <v>2</v>
      </c>
      <c r="U1088" s="32" t="s">
        <v>435</v>
      </c>
      <c r="V1088">
        <v>299</v>
      </c>
      <c r="Y1088" s="12" t="s">
        <v>558</v>
      </c>
      <c r="Z1088">
        <v>80</v>
      </c>
      <c r="AA1088" s="18" t="s">
        <v>89</v>
      </c>
      <c r="AB1088">
        <v>3</v>
      </c>
      <c r="AC1088">
        <v>4</v>
      </c>
      <c r="AD1088">
        <v>4</v>
      </c>
      <c r="AE1088">
        <v>4</v>
      </c>
      <c r="AF1088">
        <v>4</v>
      </c>
    </row>
    <row r="1089" spans="1:32" hidden="1" x14ac:dyDescent="0.25">
      <c r="A1089" s="21" t="s">
        <v>247</v>
      </c>
      <c r="B1089" s="23" t="s">
        <v>252</v>
      </c>
      <c r="C1089" s="23" t="s">
        <v>2312</v>
      </c>
      <c r="D1089">
        <v>49.15</v>
      </c>
      <c r="E1089">
        <v>5</v>
      </c>
      <c r="F1089" t="s">
        <v>84</v>
      </c>
      <c r="G1089" s="34">
        <v>4</v>
      </c>
      <c r="H1089" s="24" t="s">
        <v>34</v>
      </c>
      <c r="I1089">
        <v>9</v>
      </c>
      <c r="J1089" s="37" t="str">
        <f>VLOOKUP(AB1089, method!$A$1:$B$15, 2, 0)</f>
        <v>中前</v>
      </c>
      <c r="K1089">
        <v>59</v>
      </c>
      <c r="L1089">
        <v>1800</v>
      </c>
      <c r="M1089">
        <v>116</v>
      </c>
      <c r="N1089">
        <v>1</v>
      </c>
      <c r="O1089">
        <v>4</v>
      </c>
      <c r="P1089">
        <v>12</v>
      </c>
      <c r="Q1089">
        <v>24</v>
      </c>
      <c r="R1089" s="31" t="s">
        <v>450</v>
      </c>
      <c r="S1089">
        <v>1204</v>
      </c>
      <c r="T1089">
        <v>2</v>
      </c>
      <c r="U1089" s="32" t="s">
        <v>435</v>
      </c>
      <c r="V1089">
        <v>239</v>
      </c>
      <c r="Y1089" s="12" t="s">
        <v>431</v>
      </c>
      <c r="Z1089">
        <v>80</v>
      </c>
      <c r="AA1089" s="18" t="s">
        <v>89</v>
      </c>
      <c r="AB1089">
        <v>5</v>
      </c>
      <c r="AC1089">
        <v>5</v>
      </c>
      <c r="AD1089">
        <v>5</v>
      </c>
      <c r="AE1089">
        <v>4</v>
      </c>
      <c r="AF1089">
        <v>4</v>
      </c>
    </row>
    <row r="1090" spans="1:32" hidden="1" x14ac:dyDescent="0.25">
      <c r="A1090" s="21" t="s">
        <v>247</v>
      </c>
      <c r="B1090" s="23" t="s">
        <v>252</v>
      </c>
      <c r="C1090" s="23" t="s">
        <v>2312</v>
      </c>
      <c r="D1090">
        <v>40.119999999999997</v>
      </c>
      <c r="E1090">
        <v>5</v>
      </c>
      <c r="F1090" t="s">
        <v>84</v>
      </c>
      <c r="G1090">
        <v>9</v>
      </c>
      <c r="H1090" s="19" t="s">
        <v>63</v>
      </c>
      <c r="I1090">
        <v>10</v>
      </c>
      <c r="J1090" s="36" t="str">
        <f>VLOOKUP(AB1090, method!$A$1:$B$15, 2, 0)</f>
        <v>中後</v>
      </c>
      <c r="K1090">
        <v>15</v>
      </c>
      <c r="L1090" s="43">
        <v>1650</v>
      </c>
      <c r="M1090">
        <v>120</v>
      </c>
      <c r="N1090">
        <v>1</v>
      </c>
      <c r="O1090">
        <v>6</v>
      </c>
      <c r="P1090">
        <v>11</v>
      </c>
      <c r="Q1090">
        <v>24</v>
      </c>
      <c r="R1090" s="31" t="s">
        <v>450</v>
      </c>
      <c r="S1090">
        <v>1217</v>
      </c>
      <c r="T1090">
        <v>2</v>
      </c>
      <c r="U1090" s="32" t="s">
        <v>435</v>
      </c>
      <c r="V1090">
        <v>165</v>
      </c>
      <c r="Y1090">
        <v>4</v>
      </c>
      <c r="Z1090">
        <v>80</v>
      </c>
      <c r="AA1090" s="18" t="s">
        <v>89</v>
      </c>
      <c r="AB1090">
        <v>10</v>
      </c>
      <c r="AC1090">
        <v>11</v>
      </c>
      <c r="AD1090">
        <v>11</v>
      </c>
      <c r="AE1090">
        <v>9</v>
      </c>
    </row>
    <row r="1091" spans="1:32" hidden="1" x14ac:dyDescent="0.25">
      <c r="A1091" s="21" t="s">
        <v>247</v>
      </c>
      <c r="B1091" s="23" t="s">
        <v>252</v>
      </c>
      <c r="C1091" s="23" t="s">
        <v>2312</v>
      </c>
      <c r="D1091">
        <v>34.49</v>
      </c>
      <c r="E1091">
        <v>5</v>
      </c>
      <c r="F1091" t="s">
        <v>84</v>
      </c>
      <c r="G1091">
        <v>8</v>
      </c>
      <c r="H1091" s="22" t="s">
        <v>588</v>
      </c>
      <c r="I1091">
        <v>10</v>
      </c>
      <c r="J1091" s="35" t="str">
        <f>VLOOKUP(AB1091, method!$A$1:$B$15, 2, 0)</f>
        <v>放頭</v>
      </c>
      <c r="K1091">
        <v>16</v>
      </c>
      <c r="L1091">
        <v>1600</v>
      </c>
      <c r="M1091">
        <v>110</v>
      </c>
      <c r="N1091">
        <v>1</v>
      </c>
      <c r="O1091">
        <v>20</v>
      </c>
      <c r="P1091">
        <v>10</v>
      </c>
      <c r="Q1091">
        <v>24</v>
      </c>
      <c r="R1091" t="s">
        <v>506</v>
      </c>
      <c r="S1091">
        <v>1209</v>
      </c>
      <c r="T1091">
        <v>2</v>
      </c>
      <c r="U1091" s="32" t="s">
        <v>446</v>
      </c>
      <c r="V1091">
        <v>115</v>
      </c>
      <c r="Y1091" t="s">
        <v>629</v>
      </c>
      <c r="Z1091">
        <v>80</v>
      </c>
      <c r="AA1091" s="18" t="s">
        <v>89</v>
      </c>
      <c r="AB1091">
        <v>2</v>
      </c>
      <c r="AC1091">
        <v>2</v>
      </c>
      <c r="AD1091">
        <v>2</v>
      </c>
      <c r="AE1091">
        <v>8</v>
      </c>
    </row>
    <row r="1092" spans="1:32" hidden="1" x14ac:dyDescent="0.25">
      <c r="A1092" s="21" t="s">
        <v>247</v>
      </c>
      <c r="B1092" s="23" t="s">
        <v>252</v>
      </c>
      <c r="C1092" s="23" t="s">
        <v>2312</v>
      </c>
      <c r="D1092">
        <v>40.15</v>
      </c>
      <c r="E1092">
        <v>5</v>
      </c>
      <c r="F1092" t="s">
        <v>84</v>
      </c>
      <c r="G1092" s="28">
        <v>2</v>
      </c>
      <c r="H1092" s="19" t="s">
        <v>63</v>
      </c>
      <c r="I1092">
        <v>10</v>
      </c>
      <c r="J1092" s="35" t="str">
        <f>VLOOKUP(AB1092, method!$A$1:$B$15, 2, 0)</f>
        <v>放頭</v>
      </c>
      <c r="K1092">
        <v>16</v>
      </c>
      <c r="L1092" s="43">
        <v>1650</v>
      </c>
      <c r="M1092">
        <v>135</v>
      </c>
      <c r="N1092">
        <v>1</v>
      </c>
      <c r="O1092">
        <v>9</v>
      </c>
      <c r="P1092">
        <v>10</v>
      </c>
      <c r="Q1092">
        <v>24</v>
      </c>
      <c r="R1092" s="31" t="s">
        <v>450</v>
      </c>
      <c r="S1092">
        <v>1177</v>
      </c>
      <c r="T1092">
        <v>3</v>
      </c>
      <c r="U1092" s="32" t="s">
        <v>435</v>
      </c>
      <c r="V1092">
        <v>91</v>
      </c>
      <c r="Y1092" s="12" t="s">
        <v>914</v>
      </c>
      <c r="Z1092">
        <v>78</v>
      </c>
      <c r="AA1092" s="18" t="s">
        <v>89</v>
      </c>
      <c r="AB1092">
        <v>3</v>
      </c>
      <c r="AC1092">
        <v>2</v>
      </c>
      <c r="AD1092">
        <v>2</v>
      </c>
      <c r="AE1092">
        <v>2</v>
      </c>
    </row>
    <row r="1093" spans="1:32" hidden="1" x14ac:dyDescent="0.25">
      <c r="A1093" s="21" t="s">
        <v>247</v>
      </c>
      <c r="B1093" s="23" t="s">
        <v>252</v>
      </c>
      <c r="C1093" s="23" t="s">
        <v>2312</v>
      </c>
      <c r="D1093">
        <v>39.75</v>
      </c>
      <c r="E1093">
        <v>5</v>
      </c>
      <c r="F1093" t="s">
        <v>84</v>
      </c>
      <c r="G1093" s="28">
        <v>1</v>
      </c>
      <c r="H1093" s="19" t="s">
        <v>63</v>
      </c>
      <c r="I1093">
        <v>6</v>
      </c>
      <c r="J1093" s="37" t="str">
        <f>VLOOKUP(AB1093, method!$A$1:$B$15, 2, 0)</f>
        <v>中前</v>
      </c>
      <c r="K1093">
        <v>5.2</v>
      </c>
      <c r="L1093" s="43">
        <v>1650</v>
      </c>
      <c r="M1093">
        <v>130</v>
      </c>
      <c r="N1093">
        <v>1</v>
      </c>
      <c r="O1093">
        <v>18</v>
      </c>
      <c r="P1093">
        <v>9</v>
      </c>
      <c r="Q1093">
        <v>24</v>
      </c>
      <c r="R1093" s="31" t="s">
        <v>455</v>
      </c>
      <c r="S1093">
        <v>1207</v>
      </c>
      <c r="T1093">
        <v>3</v>
      </c>
      <c r="U1093" s="32" t="s">
        <v>435</v>
      </c>
      <c r="V1093">
        <v>33</v>
      </c>
      <c r="Y1093" s="12" t="s">
        <v>431</v>
      </c>
      <c r="Z1093">
        <v>72</v>
      </c>
      <c r="AA1093" s="18" t="s">
        <v>89</v>
      </c>
      <c r="AB1093">
        <v>4</v>
      </c>
      <c r="AC1093">
        <v>4</v>
      </c>
      <c r="AD1093">
        <v>4</v>
      </c>
      <c r="AE1093">
        <v>1</v>
      </c>
    </row>
    <row r="1094" spans="1:32" hidden="1" x14ac:dyDescent="0.25">
      <c r="A1094" s="21" t="s">
        <v>247</v>
      </c>
      <c r="B1094" s="23" t="s">
        <v>252</v>
      </c>
      <c r="C1094" s="23" t="s">
        <v>2312</v>
      </c>
      <c r="D1094">
        <v>40.549999999999997</v>
      </c>
      <c r="E1094">
        <v>5</v>
      </c>
      <c r="F1094" t="s">
        <v>84</v>
      </c>
      <c r="G1094" s="28">
        <v>2</v>
      </c>
      <c r="H1094" s="19" t="s">
        <v>63</v>
      </c>
      <c r="I1094">
        <v>5</v>
      </c>
      <c r="J1094" s="35" t="str">
        <f>VLOOKUP(AB1094, method!$A$1:$B$15, 2, 0)</f>
        <v>放頭</v>
      </c>
      <c r="K1094">
        <v>5.4</v>
      </c>
      <c r="L1094" s="43">
        <v>1650</v>
      </c>
      <c r="M1094">
        <v>125</v>
      </c>
      <c r="N1094">
        <v>1</v>
      </c>
      <c r="O1094">
        <v>4</v>
      </c>
      <c r="P1094">
        <v>7</v>
      </c>
      <c r="Q1094">
        <v>24</v>
      </c>
      <c r="R1094" s="31" t="s">
        <v>450</v>
      </c>
      <c r="S1094">
        <v>1201</v>
      </c>
      <c r="T1094">
        <v>3</v>
      </c>
      <c r="U1094" s="32" t="s">
        <v>435</v>
      </c>
      <c r="V1094">
        <v>800</v>
      </c>
      <c r="Y1094" s="12" t="s">
        <v>480</v>
      </c>
      <c r="Z1094">
        <v>70</v>
      </c>
      <c r="AA1094" s="18" t="s">
        <v>89</v>
      </c>
      <c r="AB1094">
        <v>3</v>
      </c>
      <c r="AC1094">
        <v>3</v>
      </c>
      <c r="AD1094">
        <v>5</v>
      </c>
      <c r="AE1094">
        <v>2</v>
      </c>
    </row>
    <row r="1095" spans="1:32" hidden="1" x14ac:dyDescent="0.25">
      <c r="A1095" s="21" t="s">
        <v>247</v>
      </c>
      <c r="B1095" s="23" t="s">
        <v>252</v>
      </c>
      <c r="C1095" s="23" t="s">
        <v>2312</v>
      </c>
      <c r="D1095">
        <v>40.549999999999997</v>
      </c>
      <c r="E1095">
        <v>5</v>
      </c>
      <c r="F1095" t="s">
        <v>84</v>
      </c>
      <c r="G1095" s="28">
        <v>3</v>
      </c>
      <c r="H1095" s="19" t="s">
        <v>63</v>
      </c>
      <c r="I1095">
        <v>4</v>
      </c>
      <c r="J1095" s="37" t="str">
        <f>VLOOKUP(AB1095, method!$A$1:$B$15, 2, 0)</f>
        <v>中前</v>
      </c>
      <c r="K1095">
        <v>8.4</v>
      </c>
      <c r="L1095" s="43">
        <v>1650</v>
      </c>
      <c r="M1095">
        <v>129</v>
      </c>
      <c r="N1095">
        <v>1</v>
      </c>
      <c r="O1095">
        <v>12</v>
      </c>
      <c r="P1095">
        <v>6</v>
      </c>
      <c r="Q1095">
        <v>24</v>
      </c>
      <c r="R1095" s="31" t="s">
        <v>455</v>
      </c>
      <c r="S1095">
        <v>1188</v>
      </c>
      <c r="T1095">
        <v>3</v>
      </c>
      <c r="U1095" s="32" t="s">
        <v>435</v>
      </c>
      <c r="V1095">
        <v>750</v>
      </c>
      <c r="Y1095" s="12" t="s">
        <v>431</v>
      </c>
      <c r="Z1095">
        <v>69</v>
      </c>
      <c r="AA1095" s="18" t="s">
        <v>89</v>
      </c>
      <c r="AB1095">
        <v>7</v>
      </c>
      <c r="AC1095">
        <v>7</v>
      </c>
      <c r="AD1095">
        <v>6</v>
      </c>
      <c r="AE1095">
        <v>3</v>
      </c>
    </row>
    <row r="1096" spans="1:32" hidden="1" x14ac:dyDescent="0.25">
      <c r="A1096" s="21" t="s">
        <v>247</v>
      </c>
      <c r="B1096" s="23" t="s">
        <v>252</v>
      </c>
      <c r="C1096" s="23" t="s">
        <v>2312</v>
      </c>
      <c r="D1096">
        <v>40.9</v>
      </c>
      <c r="E1096">
        <v>5</v>
      </c>
      <c r="F1096" t="s">
        <v>84</v>
      </c>
      <c r="G1096" s="28">
        <v>2</v>
      </c>
      <c r="H1096" s="19" t="s">
        <v>63</v>
      </c>
      <c r="I1096">
        <v>8</v>
      </c>
      <c r="J1096" s="36" t="str">
        <f>VLOOKUP(AB1096, method!$A$1:$B$15, 2, 0)</f>
        <v>中後</v>
      </c>
      <c r="K1096">
        <v>12</v>
      </c>
      <c r="L1096" s="43">
        <v>1650</v>
      </c>
      <c r="M1096">
        <v>122</v>
      </c>
      <c r="N1096">
        <v>1</v>
      </c>
      <c r="O1096">
        <v>8</v>
      </c>
      <c r="P1096">
        <v>5</v>
      </c>
      <c r="Q1096">
        <v>24</v>
      </c>
      <c r="R1096" s="31" t="s">
        <v>455</v>
      </c>
      <c r="S1096">
        <v>1180</v>
      </c>
      <c r="T1096">
        <v>3</v>
      </c>
      <c r="U1096" s="32" t="s">
        <v>435</v>
      </c>
      <c r="V1096">
        <v>653</v>
      </c>
      <c r="Y1096" s="12" t="s">
        <v>591</v>
      </c>
      <c r="Z1096">
        <v>67</v>
      </c>
      <c r="AA1096" s="18" t="s">
        <v>89</v>
      </c>
      <c r="AB1096">
        <v>8</v>
      </c>
      <c r="AC1096">
        <v>6</v>
      </c>
      <c r="AD1096">
        <v>6</v>
      </c>
      <c r="AE1096">
        <v>2</v>
      </c>
    </row>
    <row r="1097" spans="1:32" hidden="1" x14ac:dyDescent="0.25">
      <c r="A1097" s="21" t="s">
        <v>247</v>
      </c>
      <c r="B1097" s="23" t="s">
        <v>252</v>
      </c>
      <c r="C1097" s="23" t="s">
        <v>2312</v>
      </c>
      <c r="D1097">
        <v>34.409999999999997</v>
      </c>
      <c r="E1097">
        <v>5</v>
      </c>
      <c r="F1097" t="s">
        <v>84</v>
      </c>
      <c r="G1097" s="28">
        <v>2</v>
      </c>
      <c r="H1097" s="24" t="s">
        <v>34</v>
      </c>
      <c r="I1097">
        <v>12</v>
      </c>
      <c r="J1097" s="37" t="str">
        <f>VLOOKUP(AB1097, method!$A$1:$B$15, 2, 0)</f>
        <v>中前</v>
      </c>
      <c r="K1097">
        <v>72</v>
      </c>
      <c r="L1097">
        <v>1600</v>
      </c>
      <c r="M1097">
        <v>125</v>
      </c>
      <c r="N1097">
        <v>1</v>
      </c>
      <c r="O1097">
        <v>14</v>
      </c>
      <c r="P1097">
        <v>4</v>
      </c>
      <c r="Q1097">
        <v>24</v>
      </c>
      <c r="R1097" t="s">
        <v>429</v>
      </c>
      <c r="S1097">
        <v>1212</v>
      </c>
      <c r="T1097">
        <v>3</v>
      </c>
      <c r="U1097" s="32" t="s">
        <v>446</v>
      </c>
      <c r="V1097">
        <v>588</v>
      </c>
      <c r="Y1097" s="12" t="s">
        <v>480</v>
      </c>
      <c r="Z1097">
        <v>66</v>
      </c>
      <c r="AA1097" s="18" t="s">
        <v>89</v>
      </c>
      <c r="AB1097">
        <v>4</v>
      </c>
      <c r="AC1097">
        <v>4</v>
      </c>
      <c r="AD1097">
        <v>3</v>
      </c>
      <c r="AE1097">
        <v>2</v>
      </c>
    </row>
    <row r="1098" spans="1:32" hidden="1" x14ac:dyDescent="0.25">
      <c r="A1098" s="21" t="s">
        <v>247</v>
      </c>
      <c r="B1098" s="23" t="s">
        <v>252</v>
      </c>
      <c r="C1098" s="23" t="s">
        <v>2312</v>
      </c>
      <c r="D1098">
        <v>40.950000000000003</v>
      </c>
      <c r="E1098">
        <v>5</v>
      </c>
      <c r="F1098" t="s">
        <v>84</v>
      </c>
      <c r="G1098">
        <v>6</v>
      </c>
      <c r="H1098" s="24" t="s">
        <v>34</v>
      </c>
      <c r="I1098">
        <v>6</v>
      </c>
      <c r="J1098" s="36" t="str">
        <f>VLOOKUP(AB1098, method!$A$1:$B$15, 2, 0)</f>
        <v>中後</v>
      </c>
      <c r="K1098">
        <v>11</v>
      </c>
      <c r="L1098" s="43">
        <v>1650</v>
      </c>
      <c r="M1098">
        <v>123</v>
      </c>
      <c r="N1098">
        <v>1</v>
      </c>
      <c r="O1098">
        <v>27</v>
      </c>
      <c r="P1098">
        <v>3</v>
      </c>
      <c r="Q1098">
        <v>24</v>
      </c>
      <c r="R1098" s="31" t="s">
        <v>450</v>
      </c>
      <c r="S1098">
        <v>1196</v>
      </c>
      <c r="T1098">
        <v>3</v>
      </c>
      <c r="U1098" s="32" t="s">
        <v>435</v>
      </c>
      <c r="V1098">
        <v>539</v>
      </c>
      <c r="Y1098">
        <v>6</v>
      </c>
      <c r="Z1098">
        <v>67</v>
      </c>
      <c r="AA1098" s="18" t="s">
        <v>89</v>
      </c>
      <c r="AB1098">
        <v>8</v>
      </c>
      <c r="AC1098">
        <v>8</v>
      </c>
      <c r="AD1098">
        <v>9</v>
      </c>
      <c r="AE1098">
        <v>6</v>
      </c>
    </row>
    <row r="1099" spans="1:32" hidden="1" x14ac:dyDescent="0.25">
      <c r="A1099" s="21" t="s">
        <v>247</v>
      </c>
      <c r="B1099" s="23" t="s">
        <v>252</v>
      </c>
      <c r="C1099" s="23" t="s">
        <v>2312</v>
      </c>
      <c r="D1099">
        <v>41.37</v>
      </c>
      <c r="E1099">
        <v>5</v>
      </c>
      <c r="F1099" t="s">
        <v>84</v>
      </c>
      <c r="G1099">
        <v>6</v>
      </c>
      <c r="H1099" s="22" t="s">
        <v>471</v>
      </c>
      <c r="I1099">
        <v>5</v>
      </c>
      <c r="J1099" s="37" t="str">
        <f>VLOOKUP(AB1099, method!$A$1:$B$15, 2, 0)</f>
        <v>中前</v>
      </c>
      <c r="K1099">
        <v>16</v>
      </c>
      <c r="L1099" s="43">
        <v>1650</v>
      </c>
      <c r="M1099">
        <v>122</v>
      </c>
      <c r="N1099">
        <v>1</v>
      </c>
      <c r="O1099">
        <v>6</v>
      </c>
      <c r="P1099">
        <v>3</v>
      </c>
      <c r="Q1099">
        <v>24</v>
      </c>
      <c r="R1099" s="31" t="s">
        <v>455</v>
      </c>
      <c r="S1099">
        <v>1216</v>
      </c>
      <c r="T1099">
        <v>3</v>
      </c>
      <c r="U1099" s="32" t="s">
        <v>435</v>
      </c>
      <c r="V1099">
        <v>479</v>
      </c>
      <c r="Y1099" s="12" t="s">
        <v>464</v>
      </c>
      <c r="Z1099">
        <v>67</v>
      </c>
      <c r="AA1099" s="18" t="s">
        <v>89</v>
      </c>
      <c r="AB1099">
        <v>5</v>
      </c>
      <c r="AC1099">
        <v>5</v>
      </c>
      <c r="AD1099">
        <v>6</v>
      </c>
      <c r="AE1099">
        <v>6</v>
      </c>
    </row>
    <row r="1100" spans="1:32" hidden="1" x14ac:dyDescent="0.25">
      <c r="A1100" s="21" t="s">
        <v>247</v>
      </c>
      <c r="B1100" s="23" t="s">
        <v>252</v>
      </c>
      <c r="C1100" s="23" t="s">
        <v>2312</v>
      </c>
      <c r="D1100">
        <v>39.92</v>
      </c>
      <c r="E1100">
        <v>5</v>
      </c>
      <c r="F1100" t="s">
        <v>84</v>
      </c>
      <c r="G1100">
        <v>6</v>
      </c>
      <c r="H1100" s="26" t="s">
        <v>693</v>
      </c>
      <c r="I1100">
        <v>10</v>
      </c>
      <c r="J1100" s="36" t="str">
        <f>VLOOKUP(AB1100, method!$A$1:$B$15, 2, 0)</f>
        <v>中後</v>
      </c>
      <c r="K1100">
        <v>35</v>
      </c>
      <c r="L1100" s="43">
        <v>1650</v>
      </c>
      <c r="M1100">
        <v>118</v>
      </c>
      <c r="N1100">
        <v>1</v>
      </c>
      <c r="O1100">
        <v>21</v>
      </c>
      <c r="P1100">
        <v>2</v>
      </c>
      <c r="Q1100">
        <v>24</v>
      </c>
      <c r="R1100" s="42" t="s">
        <v>445</v>
      </c>
      <c r="S1100">
        <v>1200</v>
      </c>
      <c r="T1100">
        <v>3</v>
      </c>
      <c r="U1100" s="32" t="s">
        <v>435</v>
      </c>
      <c r="V1100">
        <v>443</v>
      </c>
      <c r="Y1100" t="s">
        <v>600</v>
      </c>
      <c r="Z1100">
        <v>67</v>
      </c>
      <c r="AA1100" s="18" t="s">
        <v>89</v>
      </c>
      <c r="AB1100">
        <v>9</v>
      </c>
      <c r="AC1100">
        <v>9</v>
      </c>
      <c r="AD1100">
        <v>9</v>
      </c>
      <c r="AE1100">
        <v>6</v>
      </c>
    </row>
    <row r="1101" spans="1:32" hidden="1" x14ac:dyDescent="0.25">
      <c r="A1101" s="21" t="s">
        <v>247</v>
      </c>
      <c r="B1101" s="23" t="s">
        <v>252</v>
      </c>
      <c r="C1101" s="23" t="s">
        <v>2312</v>
      </c>
      <c r="D1101">
        <v>41.61</v>
      </c>
      <c r="E1101">
        <v>5</v>
      </c>
      <c r="F1101" t="s">
        <v>84</v>
      </c>
      <c r="G1101">
        <v>11</v>
      </c>
      <c r="H1101" s="24" t="s">
        <v>34</v>
      </c>
      <c r="I1101">
        <v>8</v>
      </c>
      <c r="J1101" s="35" t="str">
        <f>VLOOKUP(AB1101, method!$A$1:$B$15, 2, 0)</f>
        <v>放頭</v>
      </c>
      <c r="K1101">
        <v>20</v>
      </c>
      <c r="L1101" s="43">
        <v>1650</v>
      </c>
      <c r="M1101">
        <v>126</v>
      </c>
      <c r="N1101">
        <v>1</v>
      </c>
      <c r="O1101">
        <v>17</v>
      </c>
      <c r="P1101">
        <v>1</v>
      </c>
      <c r="Q1101">
        <v>24</v>
      </c>
      <c r="R1101" s="31" t="s">
        <v>461</v>
      </c>
      <c r="S1101">
        <v>1229</v>
      </c>
      <c r="T1101">
        <v>3</v>
      </c>
      <c r="U1101" s="32" t="s">
        <v>435</v>
      </c>
      <c r="V1101">
        <v>349</v>
      </c>
      <c r="Y1101" t="s">
        <v>488</v>
      </c>
      <c r="Z1101">
        <v>67</v>
      </c>
      <c r="AA1101" s="18" t="s">
        <v>89</v>
      </c>
      <c r="AB1101">
        <v>2</v>
      </c>
      <c r="AC1101">
        <v>3</v>
      </c>
      <c r="AD1101">
        <v>3</v>
      </c>
      <c r="AE1101">
        <v>11</v>
      </c>
    </row>
    <row r="1102" spans="1:32" hidden="1" x14ac:dyDescent="0.25">
      <c r="A1102" s="21" t="s">
        <v>247</v>
      </c>
      <c r="B1102" s="23" t="s">
        <v>252</v>
      </c>
      <c r="C1102" s="23" t="s">
        <v>2312</v>
      </c>
      <c r="D1102">
        <v>40.26</v>
      </c>
      <c r="E1102">
        <v>5</v>
      </c>
      <c r="F1102" t="s">
        <v>84</v>
      </c>
      <c r="G1102" s="28">
        <v>1</v>
      </c>
      <c r="H1102" s="24" t="s">
        <v>34</v>
      </c>
      <c r="I1102">
        <v>6</v>
      </c>
      <c r="J1102" s="35" t="str">
        <f>VLOOKUP(AB1102, method!$A$1:$B$15, 2, 0)</f>
        <v>放頭</v>
      </c>
      <c r="K1102">
        <v>26</v>
      </c>
      <c r="L1102" s="43">
        <v>1650</v>
      </c>
      <c r="M1102">
        <v>117</v>
      </c>
      <c r="N1102">
        <v>1</v>
      </c>
      <c r="O1102">
        <v>29</v>
      </c>
      <c r="P1102">
        <v>12</v>
      </c>
      <c r="Q1102">
        <v>23</v>
      </c>
      <c r="R1102" s="30" t="s">
        <v>445</v>
      </c>
      <c r="S1102">
        <v>1222</v>
      </c>
      <c r="T1102">
        <v>3</v>
      </c>
      <c r="U1102" s="32" t="s">
        <v>435</v>
      </c>
      <c r="V1102">
        <v>296</v>
      </c>
      <c r="Y1102" s="12">
        <v>1</v>
      </c>
      <c r="Z1102">
        <v>62</v>
      </c>
      <c r="AA1102" s="18" t="s">
        <v>89</v>
      </c>
      <c r="AB1102">
        <v>2</v>
      </c>
      <c r="AC1102">
        <v>2</v>
      </c>
      <c r="AD1102">
        <v>2</v>
      </c>
      <c r="AE1102">
        <v>1</v>
      </c>
    </row>
    <row r="1103" spans="1:32" hidden="1" x14ac:dyDescent="0.25">
      <c r="A1103" s="21" t="s">
        <v>247</v>
      </c>
      <c r="B1103" s="23" t="s">
        <v>252</v>
      </c>
      <c r="C1103" s="23" t="s">
        <v>2312</v>
      </c>
      <c r="D1103">
        <v>41.41</v>
      </c>
      <c r="E1103">
        <v>5</v>
      </c>
      <c r="F1103" t="s">
        <v>84</v>
      </c>
      <c r="G1103">
        <v>7</v>
      </c>
      <c r="H1103" s="26" t="s">
        <v>410</v>
      </c>
      <c r="I1103">
        <v>8</v>
      </c>
      <c r="J1103" s="37" t="str">
        <f>VLOOKUP(AB1103, method!$A$1:$B$15, 2, 0)</f>
        <v>中前</v>
      </c>
      <c r="K1103">
        <v>59</v>
      </c>
      <c r="L1103" s="43">
        <v>1650</v>
      </c>
      <c r="M1103">
        <v>119</v>
      </c>
      <c r="N1103">
        <v>1</v>
      </c>
      <c r="O1103">
        <v>6</v>
      </c>
      <c r="P1103">
        <v>12</v>
      </c>
      <c r="Q1103">
        <v>23</v>
      </c>
      <c r="R1103" s="31" t="s">
        <v>450</v>
      </c>
      <c r="S1103">
        <v>1204</v>
      </c>
      <c r="T1103">
        <v>3</v>
      </c>
      <c r="U1103" s="32" t="s">
        <v>435</v>
      </c>
      <c r="V1103">
        <v>229</v>
      </c>
      <c r="Y1103" t="s">
        <v>629</v>
      </c>
      <c r="Z1103">
        <v>64</v>
      </c>
      <c r="AA1103" s="18" t="s">
        <v>89</v>
      </c>
      <c r="AB1103">
        <v>5</v>
      </c>
      <c r="AC1103">
        <v>4</v>
      </c>
      <c r="AD1103">
        <v>3</v>
      </c>
      <c r="AE1103">
        <v>7</v>
      </c>
    </row>
    <row r="1104" spans="1:32" hidden="1" x14ac:dyDescent="0.25">
      <c r="A1104" s="21" t="s">
        <v>247</v>
      </c>
      <c r="B1104" s="23" t="s">
        <v>252</v>
      </c>
      <c r="C1104" s="23" t="s">
        <v>2312</v>
      </c>
      <c r="D1104">
        <v>40.5</v>
      </c>
      <c r="E1104">
        <v>5</v>
      </c>
      <c r="F1104" t="s">
        <v>84</v>
      </c>
      <c r="G1104">
        <v>10</v>
      </c>
      <c r="H1104" s="19" t="s">
        <v>63</v>
      </c>
      <c r="I1104">
        <v>10</v>
      </c>
      <c r="J1104" s="38" t="str">
        <f>VLOOKUP(AB1104, method!$A$1:$B$15, 2, 0)</f>
        <v>留後</v>
      </c>
      <c r="K1104">
        <v>67</v>
      </c>
      <c r="L1104" s="43">
        <v>1650</v>
      </c>
      <c r="M1104">
        <v>122</v>
      </c>
      <c r="N1104">
        <v>1</v>
      </c>
      <c r="O1104">
        <v>15</v>
      </c>
      <c r="P1104">
        <v>11</v>
      </c>
      <c r="Q1104">
        <v>23</v>
      </c>
      <c r="R1104" s="31" t="s">
        <v>455</v>
      </c>
      <c r="S1104">
        <v>1185</v>
      </c>
      <c r="T1104">
        <v>3</v>
      </c>
      <c r="U1104" s="32" t="s">
        <v>435</v>
      </c>
      <c r="V1104">
        <v>175</v>
      </c>
      <c r="Y1104" t="s">
        <v>817</v>
      </c>
      <c r="Z1104">
        <v>66</v>
      </c>
      <c r="AA1104" s="18" t="s">
        <v>89</v>
      </c>
      <c r="AB1104">
        <v>12</v>
      </c>
      <c r="AC1104">
        <v>12</v>
      </c>
      <c r="AD1104">
        <v>11</v>
      </c>
      <c r="AE1104">
        <v>10</v>
      </c>
    </row>
    <row r="1105" spans="1:32" hidden="1" x14ac:dyDescent="0.25">
      <c r="A1105" s="21" t="s">
        <v>247</v>
      </c>
      <c r="B1105" s="23" t="s">
        <v>252</v>
      </c>
      <c r="C1105" s="23" t="s">
        <v>2312</v>
      </c>
      <c r="D1105">
        <v>40.32</v>
      </c>
      <c r="E1105">
        <v>5</v>
      </c>
      <c r="F1105" t="s">
        <v>84</v>
      </c>
      <c r="G1105">
        <v>7</v>
      </c>
      <c r="H1105" s="19" t="s">
        <v>63</v>
      </c>
      <c r="I1105">
        <v>7</v>
      </c>
      <c r="J1105" s="37" t="str">
        <f>VLOOKUP(AB1105, method!$A$1:$B$15, 2, 0)</f>
        <v>中前</v>
      </c>
      <c r="K1105">
        <v>9.5</v>
      </c>
      <c r="L1105" s="43">
        <v>1650</v>
      </c>
      <c r="M1105">
        <v>122</v>
      </c>
      <c r="N1105">
        <v>1</v>
      </c>
      <c r="O1105">
        <v>11</v>
      </c>
      <c r="P1105">
        <v>10</v>
      </c>
      <c r="Q1105">
        <v>23</v>
      </c>
      <c r="R1105" s="31" t="s">
        <v>450</v>
      </c>
      <c r="S1105">
        <v>1191</v>
      </c>
      <c r="T1105">
        <v>3</v>
      </c>
      <c r="U1105" s="32" t="s">
        <v>435</v>
      </c>
      <c r="V1105">
        <v>76</v>
      </c>
      <c r="Y1105" t="s">
        <v>629</v>
      </c>
      <c r="Z1105">
        <v>67</v>
      </c>
      <c r="AA1105" s="18" t="s">
        <v>89</v>
      </c>
      <c r="AB1105">
        <v>5</v>
      </c>
      <c r="AC1105">
        <v>5</v>
      </c>
      <c r="AD1105">
        <v>4</v>
      </c>
      <c r="AE1105">
        <v>7</v>
      </c>
    </row>
    <row r="1106" spans="1:32" hidden="1" x14ac:dyDescent="0.25">
      <c r="A1106" s="21" t="s">
        <v>247</v>
      </c>
      <c r="B1106" s="23" t="s">
        <v>252</v>
      </c>
      <c r="C1106" s="23" t="s">
        <v>2312</v>
      </c>
      <c r="D1106">
        <v>40.630000000000003</v>
      </c>
      <c r="E1106">
        <v>5</v>
      </c>
      <c r="F1106" t="s">
        <v>84</v>
      </c>
      <c r="G1106" s="28">
        <v>3</v>
      </c>
      <c r="H1106" s="20" t="s">
        <v>19</v>
      </c>
      <c r="I1106">
        <v>2</v>
      </c>
      <c r="J1106" s="35" t="str">
        <f>VLOOKUP(AB1106, method!$A$1:$B$15, 2, 0)</f>
        <v>放頭</v>
      </c>
      <c r="K1106">
        <v>5.0999999999999996</v>
      </c>
      <c r="L1106" s="43">
        <v>1650</v>
      </c>
      <c r="M1106">
        <v>122</v>
      </c>
      <c r="N1106">
        <v>1</v>
      </c>
      <c r="O1106">
        <v>20</v>
      </c>
      <c r="P1106">
        <v>9</v>
      </c>
      <c r="Q1106">
        <v>23</v>
      </c>
      <c r="R1106" s="31" t="s">
        <v>455</v>
      </c>
      <c r="S1106">
        <v>1189</v>
      </c>
      <c r="T1106">
        <v>3</v>
      </c>
      <c r="U1106" s="32" t="s">
        <v>435</v>
      </c>
      <c r="V1106">
        <v>34</v>
      </c>
      <c r="Y1106" s="12" t="s">
        <v>558</v>
      </c>
      <c r="Z1106">
        <v>67</v>
      </c>
      <c r="AA1106" s="18" t="s">
        <v>89</v>
      </c>
      <c r="AB1106">
        <v>2</v>
      </c>
      <c r="AC1106">
        <v>3</v>
      </c>
      <c r="AD1106">
        <v>3</v>
      </c>
      <c r="AE1106">
        <v>3</v>
      </c>
    </row>
    <row r="1107" spans="1:32" x14ac:dyDescent="0.25">
      <c r="A1107" s="21" t="s">
        <v>247</v>
      </c>
      <c r="B1107" s="24" t="s">
        <v>256</v>
      </c>
      <c r="C1107" s="24" t="s">
        <v>2313</v>
      </c>
      <c r="D1107">
        <v>38.36</v>
      </c>
      <c r="E1107">
        <v>11</v>
      </c>
      <c r="F1107" t="s">
        <v>29</v>
      </c>
      <c r="G1107" s="28">
        <v>2</v>
      </c>
      <c r="H1107" s="16" t="s">
        <v>29</v>
      </c>
      <c r="I1107">
        <v>5</v>
      </c>
      <c r="J1107" s="37" t="str">
        <f>VLOOKUP(AB1107, method!$A$1:$B$15, 2, 0)</f>
        <v>中前</v>
      </c>
      <c r="K1107">
        <v>6</v>
      </c>
      <c r="L1107" s="43">
        <v>1650</v>
      </c>
      <c r="M1107">
        <v>127</v>
      </c>
      <c r="N1107">
        <v>1</v>
      </c>
      <c r="O1107">
        <v>16</v>
      </c>
      <c r="P1107">
        <v>7</v>
      </c>
      <c r="Q1107">
        <v>25</v>
      </c>
      <c r="R1107" s="31" t="s">
        <v>455</v>
      </c>
      <c r="S1107">
        <v>1115</v>
      </c>
      <c r="T1107">
        <v>3</v>
      </c>
      <c r="U1107" s="32" t="s">
        <v>446</v>
      </c>
      <c r="V1107">
        <v>845</v>
      </c>
      <c r="Y1107" s="12" t="s">
        <v>591</v>
      </c>
      <c r="Z1107">
        <v>68</v>
      </c>
      <c r="AA1107" s="24" t="s">
        <v>45</v>
      </c>
      <c r="AB1107">
        <v>7</v>
      </c>
      <c r="AC1107">
        <v>7</v>
      </c>
      <c r="AD1107">
        <v>6</v>
      </c>
      <c r="AE1107">
        <v>2</v>
      </c>
    </row>
    <row r="1108" spans="1:32" x14ac:dyDescent="0.25">
      <c r="A1108" s="21" t="s">
        <v>247</v>
      </c>
      <c r="B1108" s="24" t="s">
        <v>256</v>
      </c>
      <c r="C1108" s="24" t="s">
        <v>2313</v>
      </c>
      <c r="D1108">
        <v>40.68</v>
      </c>
      <c r="E1108">
        <v>11</v>
      </c>
      <c r="F1108" t="s">
        <v>29</v>
      </c>
      <c r="G1108">
        <v>8</v>
      </c>
      <c r="H1108" s="21" t="s">
        <v>53</v>
      </c>
      <c r="I1108">
        <v>8</v>
      </c>
      <c r="J1108" s="35" t="str">
        <f>VLOOKUP(AB1108, method!$A$1:$B$15, 2, 0)</f>
        <v>放頭</v>
      </c>
      <c r="K1108">
        <v>3.7</v>
      </c>
      <c r="L1108" s="43">
        <v>1650</v>
      </c>
      <c r="M1108">
        <v>126</v>
      </c>
      <c r="N1108">
        <v>1</v>
      </c>
      <c r="O1108">
        <v>4</v>
      </c>
      <c r="P1108">
        <v>6</v>
      </c>
      <c r="Q1108">
        <v>25</v>
      </c>
      <c r="R1108" s="31" t="s">
        <v>450</v>
      </c>
      <c r="S1108">
        <v>1107</v>
      </c>
      <c r="T1108">
        <v>3</v>
      </c>
      <c r="U1108" s="33" t="s">
        <v>499</v>
      </c>
      <c r="V1108">
        <v>735</v>
      </c>
      <c r="Y1108" t="s">
        <v>674</v>
      </c>
      <c r="Z1108">
        <v>68</v>
      </c>
      <c r="AA1108" s="24" t="s">
        <v>45</v>
      </c>
      <c r="AB1108">
        <v>3</v>
      </c>
      <c r="AC1108">
        <v>4</v>
      </c>
      <c r="AD1108">
        <v>4</v>
      </c>
      <c r="AE1108">
        <v>8</v>
      </c>
    </row>
    <row r="1109" spans="1:32" x14ac:dyDescent="0.25">
      <c r="A1109" s="21" t="s">
        <v>247</v>
      </c>
      <c r="B1109" s="24" t="s">
        <v>256</v>
      </c>
      <c r="C1109" s="24" t="s">
        <v>2313</v>
      </c>
      <c r="D1109">
        <v>39.47</v>
      </c>
      <c r="E1109">
        <v>11</v>
      </c>
      <c r="F1109" t="s">
        <v>29</v>
      </c>
      <c r="G1109" s="28">
        <v>1</v>
      </c>
      <c r="H1109" s="21" t="s">
        <v>53</v>
      </c>
      <c r="I1109">
        <v>3</v>
      </c>
      <c r="J1109" s="35" t="str">
        <f>VLOOKUP(AB1109, method!$A$1:$B$15, 2, 0)</f>
        <v>放頭</v>
      </c>
      <c r="K1109">
        <v>2.6</v>
      </c>
      <c r="L1109" s="43">
        <v>1650</v>
      </c>
      <c r="M1109">
        <v>135</v>
      </c>
      <c r="N1109">
        <v>1</v>
      </c>
      <c r="O1109">
        <v>28</v>
      </c>
      <c r="P1109">
        <v>5</v>
      </c>
      <c r="Q1109">
        <v>25</v>
      </c>
      <c r="R1109" s="30" t="s">
        <v>445</v>
      </c>
      <c r="S1109">
        <v>1108</v>
      </c>
      <c r="T1109">
        <v>4</v>
      </c>
      <c r="U1109" s="32" t="s">
        <v>446</v>
      </c>
      <c r="V1109">
        <v>712</v>
      </c>
      <c r="Y1109" s="12" t="s">
        <v>456</v>
      </c>
      <c r="Z1109">
        <v>60</v>
      </c>
      <c r="AA1109" s="24" t="s">
        <v>45</v>
      </c>
      <c r="AB1109">
        <v>1</v>
      </c>
      <c r="AC1109">
        <v>1</v>
      </c>
      <c r="AD1109">
        <v>1</v>
      </c>
      <c r="AE1109">
        <v>1</v>
      </c>
    </row>
    <row r="1110" spans="1:32" hidden="1" x14ac:dyDescent="0.25">
      <c r="A1110" s="21" t="s">
        <v>247</v>
      </c>
      <c r="B1110" s="24" t="s">
        <v>256</v>
      </c>
      <c r="C1110" s="24" t="s">
        <v>2313</v>
      </c>
      <c r="D1110">
        <v>48.96</v>
      </c>
      <c r="E1110">
        <v>11</v>
      </c>
      <c r="F1110" t="s">
        <v>29</v>
      </c>
      <c r="G1110" s="28">
        <v>3</v>
      </c>
      <c r="H1110" s="16" t="s">
        <v>29</v>
      </c>
      <c r="I1110">
        <v>6</v>
      </c>
      <c r="J1110" s="35" t="str">
        <f>VLOOKUP(AB1110, method!$A$1:$B$15, 2, 0)</f>
        <v>放頭</v>
      </c>
      <c r="K1110">
        <v>4.5</v>
      </c>
      <c r="L1110">
        <v>1800</v>
      </c>
      <c r="M1110">
        <v>135</v>
      </c>
      <c r="N1110">
        <v>1</v>
      </c>
      <c r="O1110">
        <v>30</v>
      </c>
      <c r="P1110">
        <v>4</v>
      </c>
      <c r="Q1110">
        <v>25</v>
      </c>
      <c r="R1110" s="30" t="s">
        <v>445</v>
      </c>
      <c r="S1110">
        <v>1102</v>
      </c>
      <c r="T1110">
        <v>4</v>
      </c>
      <c r="U1110" s="32" t="s">
        <v>446</v>
      </c>
      <c r="V1110">
        <v>634</v>
      </c>
      <c r="Y1110" s="12" t="s">
        <v>464</v>
      </c>
      <c r="Z1110">
        <v>60</v>
      </c>
      <c r="AA1110" s="24" t="s">
        <v>45</v>
      </c>
      <c r="AB1110">
        <v>2</v>
      </c>
      <c r="AC1110">
        <v>3</v>
      </c>
      <c r="AD1110">
        <v>4</v>
      </c>
      <c r="AE1110">
        <v>3</v>
      </c>
      <c r="AF1110">
        <v>3</v>
      </c>
    </row>
    <row r="1111" spans="1:32" x14ac:dyDescent="0.25">
      <c r="A1111" s="21" t="s">
        <v>247</v>
      </c>
      <c r="B1111" s="24" t="s">
        <v>256</v>
      </c>
      <c r="C1111" s="24" t="s">
        <v>2313</v>
      </c>
      <c r="D1111">
        <v>38.54</v>
      </c>
      <c r="E1111">
        <v>11</v>
      </c>
      <c r="F1111" t="s">
        <v>29</v>
      </c>
      <c r="G1111" s="28">
        <v>3</v>
      </c>
      <c r="H1111" s="21" t="s">
        <v>44</v>
      </c>
      <c r="I1111">
        <v>10</v>
      </c>
      <c r="J1111" s="35" t="str">
        <f>VLOOKUP(AB1111, method!$A$1:$B$15, 2, 0)</f>
        <v>放頭</v>
      </c>
      <c r="K1111">
        <v>9.3000000000000007</v>
      </c>
      <c r="L1111" s="43">
        <v>1650</v>
      </c>
      <c r="M1111">
        <v>135</v>
      </c>
      <c r="N1111">
        <v>1</v>
      </c>
      <c r="O1111">
        <v>2</v>
      </c>
      <c r="P1111">
        <v>4</v>
      </c>
      <c r="Q1111">
        <v>25</v>
      </c>
      <c r="R1111" s="30" t="s">
        <v>445</v>
      </c>
      <c r="S1111">
        <v>1109</v>
      </c>
      <c r="T1111">
        <v>4</v>
      </c>
      <c r="U1111" s="32" t="s">
        <v>446</v>
      </c>
      <c r="V1111">
        <v>553</v>
      </c>
      <c r="Y1111" s="12" t="s">
        <v>480</v>
      </c>
      <c r="Z1111">
        <v>60</v>
      </c>
      <c r="AA1111" s="24" t="s">
        <v>45</v>
      </c>
      <c r="AB1111">
        <v>2</v>
      </c>
      <c r="AC1111">
        <v>2</v>
      </c>
      <c r="AD1111">
        <v>2</v>
      </c>
      <c r="AE1111">
        <v>3</v>
      </c>
    </row>
    <row r="1112" spans="1:32" x14ac:dyDescent="0.25">
      <c r="A1112" s="21" t="s">
        <v>247</v>
      </c>
      <c r="B1112" s="24" t="s">
        <v>256</v>
      </c>
      <c r="C1112" s="24" t="s">
        <v>2313</v>
      </c>
      <c r="D1112">
        <v>41.01</v>
      </c>
      <c r="E1112">
        <v>11</v>
      </c>
      <c r="F1112" t="s">
        <v>29</v>
      </c>
      <c r="G1112" s="28">
        <v>3</v>
      </c>
      <c r="H1112" s="21" t="s">
        <v>44</v>
      </c>
      <c r="I1112">
        <v>6</v>
      </c>
      <c r="J1112" s="37" t="str">
        <f>VLOOKUP(AB1112, method!$A$1:$B$15, 2, 0)</f>
        <v>中前</v>
      </c>
      <c r="K1112">
        <v>8.1</v>
      </c>
      <c r="L1112" s="43">
        <v>1650</v>
      </c>
      <c r="M1112">
        <v>135</v>
      </c>
      <c r="N1112">
        <v>1</v>
      </c>
      <c r="O1112">
        <v>5</v>
      </c>
      <c r="P1112">
        <v>3</v>
      </c>
      <c r="Q1112">
        <v>25</v>
      </c>
      <c r="R1112" s="30" t="s">
        <v>445</v>
      </c>
      <c r="S1112">
        <v>1105</v>
      </c>
      <c r="T1112">
        <v>4</v>
      </c>
      <c r="U1112" s="32" t="s">
        <v>435</v>
      </c>
      <c r="V1112">
        <v>483</v>
      </c>
      <c r="Y1112" s="12" t="s">
        <v>451</v>
      </c>
      <c r="Z1112">
        <v>60</v>
      </c>
      <c r="AA1112" s="24" t="s">
        <v>45</v>
      </c>
      <c r="AB1112">
        <v>5</v>
      </c>
      <c r="AC1112">
        <v>5</v>
      </c>
      <c r="AD1112">
        <v>7</v>
      </c>
      <c r="AE1112">
        <v>3</v>
      </c>
    </row>
    <row r="1113" spans="1:32" hidden="1" x14ac:dyDescent="0.25">
      <c r="A1113" s="21" t="s">
        <v>247</v>
      </c>
      <c r="B1113" s="24" t="s">
        <v>256</v>
      </c>
      <c r="C1113" s="24" t="s">
        <v>2313</v>
      </c>
      <c r="D1113">
        <v>47.78</v>
      </c>
      <c r="E1113">
        <v>11</v>
      </c>
      <c r="F1113" t="s">
        <v>29</v>
      </c>
      <c r="G1113">
        <v>6</v>
      </c>
      <c r="H1113" s="26" t="s">
        <v>389</v>
      </c>
      <c r="I1113">
        <v>5</v>
      </c>
      <c r="J1113" s="37" t="str">
        <f>VLOOKUP(AB1113, method!$A$1:$B$15, 2, 0)</f>
        <v>中前</v>
      </c>
      <c r="K1113">
        <v>36</v>
      </c>
      <c r="L1113">
        <v>1800</v>
      </c>
      <c r="M1113">
        <v>117</v>
      </c>
      <c r="N1113">
        <v>1</v>
      </c>
      <c r="O1113">
        <v>9</v>
      </c>
      <c r="P1113">
        <v>2</v>
      </c>
      <c r="Q1113">
        <v>25</v>
      </c>
      <c r="R1113" t="s">
        <v>429</v>
      </c>
      <c r="S1113">
        <v>1111</v>
      </c>
      <c r="T1113">
        <v>3</v>
      </c>
      <c r="U1113" s="32" t="s">
        <v>435</v>
      </c>
      <c r="V1113">
        <v>415</v>
      </c>
      <c r="Y1113">
        <v>6</v>
      </c>
      <c r="Z1113">
        <v>62</v>
      </c>
      <c r="AA1113" s="24" t="s">
        <v>45</v>
      </c>
      <c r="AB1113">
        <v>4</v>
      </c>
      <c r="AC1113">
        <v>3</v>
      </c>
      <c r="AD1113">
        <v>3</v>
      </c>
      <c r="AE1113">
        <v>3</v>
      </c>
      <c r="AF1113">
        <v>6</v>
      </c>
    </row>
    <row r="1114" spans="1:32" hidden="1" x14ac:dyDescent="0.25">
      <c r="A1114" s="21" t="s">
        <v>247</v>
      </c>
      <c r="B1114" s="24" t="s">
        <v>256</v>
      </c>
      <c r="C1114" s="24" t="s">
        <v>2313</v>
      </c>
      <c r="D1114">
        <v>36.1</v>
      </c>
      <c r="E1114">
        <v>11</v>
      </c>
      <c r="F1114" t="s">
        <v>29</v>
      </c>
      <c r="G1114">
        <v>12</v>
      </c>
      <c r="H1114" s="20" t="s">
        <v>58</v>
      </c>
      <c r="I1114">
        <v>3</v>
      </c>
      <c r="J1114" s="36" t="str">
        <f>VLOOKUP(AB1114, method!$A$1:$B$15, 2, 0)</f>
        <v>中後</v>
      </c>
      <c r="K1114">
        <v>22</v>
      </c>
      <c r="L1114">
        <v>1600</v>
      </c>
      <c r="M1114">
        <v>120</v>
      </c>
      <c r="N1114">
        <v>1</v>
      </c>
      <c r="O1114">
        <v>31</v>
      </c>
      <c r="P1114">
        <v>1</v>
      </c>
      <c r="Q1114">
        <v>25</v>
      </c>
      <c r="R1114" t="s">
        <v>506</v>
      </c>
      <c r="S1114">
        <v>1123</v>
      </c>
      <c r="T1114">
        <v>3</v>
      </c>
      <c r="U1114" s="32" t="s">
        <v>435</v>
      </c>
      <c r="V1114">
        <v>395</v>
      </c>
      <c r="Y1114">
        <v>4</v>
      </c>
      <c r="Z1114">
        <v>64</v>
      </c>
      <c r="AA1114" s="24" t="s">
        <v>45</v>
      </c>
      <c r="AB1114">
        <v>10</v>
      </c>
      <c r="AC1114">
        <v>10</v>
      </c>
      <c r="AD1114">
        <v>11</v>
      </c>
      <c r="AE1114">
        <v>12</v>
      </c>
    </row>
    <row r="1115" spans="1:32" hidden="1" x14ac:dyDescent="0.25">
      <c r="A1115" s="21" t="s">
        <v>247</v>
      </c>
      <c r="B1115" s="24" t="s">
        <v>256</v>
      </c>
      <c r="C1115" s="24" t="s">
        <v>2313</v>
      </c>
      <c r="D1115">
        <v>35.4</v>
      </c>
      <c r="E1115">
        <v>11</v>
      </c>
      <c r="F1115" t="s">
        <v>29</v>
      </c>
      <c r="G1115">
        <v>8</v>
      </c>
      <c r="H1115" s="20" t="s">
        <v>58</v>
      </c>
      <c r="I1115">
        <v>9</v>
      </c>
      <c r="J1115" s="36" t="str">
        <f>VLOOKUP(AB1115, method!$A$1:$B$15, 2, 0)</f>
        <v>中後</v>
      </c>
      <c r="K1115">
        <v>125</v>
      </c>
      <c r="L1115">
        <v>1600</v>
      </c>
      <c r="M1115">
        <v>115</v>
      </c>
      <c r="N1115">
        <v>1</v>
      </c>
      <c r="O1115">
        <v>1</v>
      </c>
      <c r="P1115">
        <v>1</v>
      </c>
      <c r="Q1115">
        <v>25</v>
      </c>
      <c r="R1115" t="s">
        <v>429</v>
      </c>
      <c r="S1115">
        <v>1130</v>
      </c>
      <c r="T1115">
        <v>3</v>
      </c>
      <c r="U1115" s="32" t="s">
        <v>435</v>
      </c>
      <c r="V1115">
        <v>317</v>
      </c>
      <c r="Y1115" t="s">
        <v>519</v>
      </c>
      <c r="Z1115">
        <v>64</v>
      </c>
      <c r="AA1115" s="24" t="s">
        <v>45</v>
      </c>
      <c r="AB1115">
        <v>9</v>
      </c>
      <c r="AC1115">
        <v>6</v>
      </c>
      <c r="AD1115">
        <v>6</v>
      </c>
      <c r="AE1115">
        <v>8</v>
      </c>
    </row>
    <row r="1116" spans="1:32" x14ac:dyDescent="0.25">
      <c r="A1116" s="21" t="s">
        <v>247</v>
      </c>
      <c r="B1116" s="25" t="s">
        <v>259</v>
      </c>
      <c r="C1116" s="25" t="s">
        <v>2314</v>
      </c>
      <c r="D1116">
        <v>40.07</v>
      </c>
      <c r="E1116">
        <v>3</v>
      </c>
      <c r="F1116" t="s">
        <v>524</v>
      </c>
      <c r="G1116" s="28">
        <v>3</v>
      </c>
      <c r="H1116" s="25" t="s">
        <v>150</v>
      </c>
      <c r="I1116">
        <v>7</v>
      </c>
      <c r="J1116" s="35" t="str">
        <f>VLOOKUP(AB1116, method!$A$1:$B$15, 2, 0)</f>
        <v>放頭</v>
      </c>
      <c r="K1116">
        <v>5</v>
      </c>
      <c r="L1116" s="43">
        <v>1650</v>
      </c>
      <c r="M1116">
        <v>125</v>
      </c>
      <c r="N1116">
        <v>1</v>
      </c>
      <c r="O1116">
        <v>17</v>
      </c>
      <c r="P1116">
        <v>9</v>
      </c>
      <c r="Q1116">
        <v>25</v>
      </c>
      <c r="R1116" s="31" t="s">
        <v>455</v>
      </c>
      <c r="S1116">
        <v>1124</v>
      </c>
      <c r="T1116">
        <v>3</v>
      </c>
      <c r="U1116" s="32" t="s">
        <v>446</v>
      </c>
      <c r="V1116">
        <v>32</v>
      </c>
      <c r="Y1116" s="12">
        <v>1</v>
      </c>
      <c r="Z1116">
        <v>68</v>
      </c>
      <c r="AA1116" s="24" t="s">
        <v>145</v>
      </c>
      <c r="AB1116">
        <v>1</v>
      </c>
      <c r="AC1116">
        <v>1</v>
      </c>
      <c r="AD1116">
        <v>1</v>
      </c>
      <c r="AE1116">
        <v>3</v>
      </c>
    </row>
    <row r="1117" spans="1:32" x14ac:dyDescent="0.25">
      <c r="A1117" s="21" t="s">
        <v>247</v>
      </c>
      <c r="B1117" s="25" t="s">
        <v>259</v>
      </c>
      <c r="C1117" s="25" t="s">
        <v>2314</v>
      </c>
      <c r="D1117">
        <v>39.090000000000003</v>
      </c>
      <c r="E1117">
        <v>3</v>
      </c>
      <c r="F1117" t="s">
        <v>524</v>
      </c>
      <c r="G1117" s="28">
        <v>1</v>
      </c>
      <c r="H1117" s="25" t="s">
        <v>150</v>
      </c>
      <c r="I1117">
        <v>5</v>
      </c>
      <c r="J1117" s="35" t="str">
        <f>VLOOKUP(AB1117, method!$A$1:$B$15, 2, 0)</f>
        <v>放頭</v>
      </c>
      <c r="K1117">
        <v>10</v>
      </c>
      <c r="L1117" s="43">
        <v>1650</v>
      </c>
      <c r="M1117">
        <v>120</v>
      </c>
      <c r="N1117">
        <v>1</v>
      </c>
      <c r="O1117">
        <v>25</v>
      </c>
      <c r="P1117">
        <v>6</v>
      </c>
      <c r="Q1117">
        <v>25</v>
      </c>
      <c r="R1117" s="31" t="s">
        <v>461</v>
      </c>
      <c r="S1117">
        <v>1121</v>
      </c>
      <c r="T1117">
        <v>3</v>
      </c>
      <c r="U1117" s="32" t="s">
        <v>446</v>
      </c>
      <c r="V1117">
        <v>785</v>
      </c>
      <c r="Y1117" s="12" t="s">
        <v>431</v>
      </c>
      <c r="Z1117">
        <v>61</v>
      </c>
      <c r="AA1117" s="24" t="s">
        <v>145</v>
      </c>
      <c r="AB1117">
        <v>3</v>
      </c>
      <c r="AC1117">
        <v>2</v>
      </c>
      <c r="AD1117">
        <v>1</v>
      </c>
      <c r="AE1117">
        <v>1</v>
      </c>
    </row>
    <row r="1118" spans="1:32" hidden="1" x14ac:dyDescent="0.25">
      <c r="A1118" s="21" t="s">
        <v>247</v>
      </c>
      <c r="B1118" s="25" t="s">
        <v>259</v>
      </c>
      <c r="C1118" s="25" t="s">
        <v>2314</v>
      </c>
      <c r="D1118">
        <v>9.64</v>
      </c>
      <c r="E1118">
        <v>3</v>
      </c>
      <c r="F1118" t="s">
        <v>524</v>
      </c>
      <c r="G1118">
        <v>10</v>
      </c>
      <c r="H1118" s="16" t="s">
        <v>316</v>
      </c>
      <c r="I1118">
        <v>2</v>
      </c>
      <c r="J1118" s="37" t="str">
        <f>VLOOKUP(AB1118, method!$A$1:$B$15, 2, 0)</f>
        <v>中前</v>
      </c>
      <c r="K1118">
        <v>24</v>
      </c>
      <c r="L1118">
        <v>1200</v>
      </c>
      <c r="M1118">
        <v>120</v>
      </c>
      <c r="N1118">
        <v>1</v>
      </c>
      <c r="O1118">
        <v>8</v>
      </c>
      <c r="P1118">
        <v>6</v>
      </c>
      <c r="Q1118">
        <v>25</v>
      </c>
      <c r="R1118" t="s">
        <v>429</v>
      </c>
      <c r="S1118">
        <v>1120</v>
      </c>
      <c r="T1118">
        <v>3</v>
      </c>
      <c r="U1118" s="32" t="s">
        <v>446</v>
      </c>
      <c r="V1118">
        <v>746</v>
      </c>
      <c r="Y1118">
        <v>4</v>
      </c>
      <c r="Z1118">
        <v>63</v>
      </c>
      <c r="AA1118" s="24" t="s">
        <v>145</v>
      </c>
      <c r="AB1118">
        <v>7</v>
      </c>
      <c r="AC1118">
        <v>9</v>
      </c>
      <c r="AD1118">
        <v>10</v>
      </c>
    </row>
    <row r="1119" spans="1:32" hidden="1" x14ac:dyDescent="0.25">
      <c r="A1119" s="21" t="s">
        <v>247</v>
      </c>
      <c r="B1119" s="25" t="s">
        <v>259</v>
      </c>
      <c r="C1119" s="25" t="s">
        <v>2314</v>
      </c>
      <c r="D1119">
        <v>9.99</v>
      </c>
      <c r="E1119">
        <v>3</v>
      </c>
      <c r="F1119" t="s">
        <v>524</v>
      </c>
      <c r="G1119" s="34">
        <v>5</v>
      </c>
      <c r="H1119" s="22" t="s">
        <v>471</v>
      </c>
      <c r="I1119">
        <v>2</v>
      </c>
      <c r="J1119" s="37" t="str">
        <f>VLOOKUP(AB1119, method!$A$1:$B$15, 2, 0)</f>
        <v>中前</v>
      </c>
      <c r="K1119">
        <v>11</v>
      </c>
      <c r="L1119">
        <v>1200</v>
      </c>
      <c r="M1119">
        <v>121</v>
      </c>
      <c r="N1119">
        <v>1</v>
      </c>
      <c r="O1119">
        <v>21</v>
      </c>
      <c r="P1119">
        <v>5</v>
      </c>
      <c r="Q1119">
        <v>25</v>
      </c>
      <c r="R1119" s="31" t="s">
        <v>461</v>
      </c>
      <c r="S1119">
        <v>1126</v>
      </c>
      <c r="T1119">
        <v>3</v>
      </c>
      <c r="U1119" s="32" t="s">
        <v>446</v>
      </c>
      <c r="V1119">
        <v>694</v>
      </c>
      <c r="Y1119" s="12" t="s">
        <v>456</v>
      </c>
      <c r="Z1119">
        <v>64</v>
      </c>
      <c r="AA1119" s="24" t="s">
        <v>145</v>
      </c>
      <c r="AB1119">
        <v>4</v>
      </c>
      <c r="AC1119">
        <v>4</v>
      </c>
      <c r="AD1119">
        <v>5</v>
      </c>
    </row>
    <row r="1120" spans="1:32" hidden="1" x14ac:dyDescent="0.25">
      <c r="A1120" s="21" t="s">
        <v>247</v>
      </c>
      <c r="B1120" s="25" t="s">
        <v>259</v>
      </c>
      <c r="C1120" s="25" t="s">
        <v>2314</v>
      </c>
      <c r="D1120">
        <v>8.98</v>
      </c>
      <c r="E1120">
        <v>3</v>
      </c>
      <c r="F1120" t="s">
        <v>524</v>
      </c>
      <c r="G1120" s="34">
        <v>4</v>
      </c>
      <c r="H1120" s="22" t="s">
        <v>471</v>
      </c>
      <c r="I1120">
        <v>9</v>
      </c>
      <c r="J1120" s="35" t="str">
        <f>VLOOKUP(AB1120, method!$A$1:$B$15, 2, 0)</f>
        <v>放頭</v>
      </c>
      <c r="K1120">
        <v>37</v>
      </c>
      <c r="L1120">
        <v>1200</v>
      </c>
      <c r="M1120">
        <v>121</v>
      </c>
      <c r="N1120">
        <v>1</v>
      </c>
      <c r="O1120">
        <v>4</v>
      </c>
      <c r="P1120">
        <v>5</v>
      </c>
      <c r="Q1120">
        <v>25</v>
      </c>
      <c r="R1120" t="s">
        <v>518</v>
      </c>
      <c r="S1120">
        <v>1112</v>
      </c>
      <c r="T1120">
        <v>3</v>
      </c>
      <c r="U1120" s="32" t="s">
        <v>446</v>
      </c>
      <c r="V1120">
        <v>643</v>
      </c>
      <c r="Y1120" s="12" t="s">
        <v>480</v>
      </c>
      <c r="Z1120">
        <v>64</v>
      </c>
      <c r="AA1120" s="24" t="s">
        <v>145</v>
      </c>
      <c r="AB1120">
        <v>2</v>
      </c>
      <c r="AC1120">
        <v>2</v>
      </c>
      <c r="AD1120">
        <v>4</v>
      </c>
    </row>
    <row r="1121" spans="1:32" hidden="1" x14ac:dyDescent="0.25">
      <c r="A1121" s="21" t="s">
        <v>247</v>
      </c>
      <c r="B1121" s="25" t="s">
        <v>259</v>
      </c>
      <c r="C1121" s="25" t="s">
        <v>2314</v>
      </c>
      <c r="D1121">
        <v>21.97</v>
      </c>
      <c r="E1121">
        <v>3</v>
      </c>
      <c r="F1121" t="s">
        <v>524</v>
      </c>
      <c r="G1121">
        <v>10</v>
      </c>
      <c r="H1121" s="25" t="s">
        <v>150</v>
      </c>
      <c r="I1121">
        <v>4</v>
      </c>
      <c r="J1121" s="37" t="str">
        <f>VLOOKUP(AB1121, method!$A$1:$B$15, 2, 0)</f>
        <v>中前</v>
      </c>
      <c r="K1121">
        <v>25</v>
      </c>
      <c r="L1121">
        <v>1400</v>
      </c>
      <c r="M1121">
        <v>123</v>
      </c>
      <c r="N1121">
        <v>1</v>
      </c>
      <c r="O1121">
        <v>27</v>
      </c>
      <c r="P1121">
        <v>4</v>
      </c>
      <c r="Q1121">
        <v>25</v>
      </c>
      <c r="R1121" t="s">
        <v>434</v>
      </c>
      <c r="S1121">
        <v>1129</v>
      </c>
      <c r="T1121">
        <v>3</v>
      </c>
      <c r="U1121" s="32" t="s">
        <v>435</v>
      </c>
      <c r="V1121">
        <v>629</v>
      </c>
      <c r="Y1121" t="s">
        <v>459</v>
      </c>
      <c r="Z1121">
        <v>64</v>
      </c>
      <c r="AA1121" s="24" t="s">
        <v>145</v>
      </c>
      <c r="AB1121">
        <v>5</v>
      </c>
      <c r="AC1121">
        <v>5</v>
      </c>
      <c r="AD1121">
        <v>7</v>
      </c>
      <c r="AE1121">
        <v>10</v>
      </c>
    </row>
    <row r="1122" spans="1:32" hidden="1" x14ac:dyDescent="0.25">
      <c r="A1122" s="21" t="s">
        <v>247</v>
      </c>
      <c r="B1122" s="25" t="s">
        <v>259</v>
      </c>
      <c r="C1122" s="25" t="s">
        <v>2314</v>
      </c>
      <c r="D1122">
        <v>21.71</v>
      </c>
      <c r="E1122">
        <v>3</v>
      </c>
      <c r="F1122" t="s">
        <v>524</v>
      </c>
      <c r="G1122" s="28">
        <v>1</v>
      </c>
      <c r="H1122" s="16" t="s">
        <v>29</v>
      </c>
      <c r="I1122">
        <v>11</v>
      </c>
      <c r="J1122" s="36" t="str">
        <f>VLOOKUP(AB1122, method!$A$1:$B$15, 2, 0)</f>
        <v>中後</v>
      </c>
      <c r="K1122">
        <v>16</v>
      </c>
      <c r="L1122">
        <v>1400</v>
      </c>
      <c r="M1122">
        <v>135</v>
      </c>
      <c r="N1122">
        <v>1</v>
      </c>
      <c r="O1122">
        <v>13</v>
      </c>
      <c r="P1122">
        <v>4</v>
      </c>
      <c r="Q1122">
        <v>25</v>
      </c>
      <c r="R1122" t="s">
        <v>429</v>
      </c>
      <c r="S1122">
        <v>1135</v>
      </c>
      <c r="T1122">
        <v>4</v>
      </c>
      <c r="U1122" s="32" t="s">
        <v>435</v>
      </c>
      <c r="V1122">
        <v>587</v>
      </c>
      <c r="Y1122" s="12" t="s">
        <v>591</v>
      </c>
      <c r="Z1122">
        <v>59</v>
      </c>
      <c r="AA1122" s="24" t="s">
        <v>145</v>
      </c>
      <c r="AB1122">
        <v>9</v>
      </c>
      <c r="AC1122">
        <v>11</v>
      </c>
      <c r="AD1122">
        <v>9</v>
      </c>
      <c r="AE1122">
        <v>1</v>
      </c>
    </row>
    <row r="1123" spans="1:32" hidden="1" x14ac:dyDescent="0.25">
      <c r="A1123" s="21" t="s">
        <v>247</v>
      </c>
      <c r="B1123" s="25" t="s">
        <v>259</v>
      </c>
      <c r="C1123" s="25" t="s">
        <v>2314</v>
      </c>
      <c r="D1123">
        <v>21.73</v>
      </c>
      <c r="E1123">
        <v>3</v>
      </c>
      <c r="F1123" t="s">
        <v>524</v>
      </c>
      <c r="G1123" s="34">
        <v>5</v>
      </c>
      <c r="H1123" s="16" t="s">
        <v>29</v>
      </c>
      <c r="I1123">
        <v>13</v>
      </c>
      <c r="J1123" s="36" t="str">
        <f>VLOOKUP(AB1123, method!$A$1:$B$15, 2, 0)</f>
        <v>中後</v>
      </c>
      <c r="K1123">
        <v>33</v>
      </c>
      <c r="L1123">
        <v>1400</v>
      </c>
      <c r="M1123">
        <v>135</v>
      </c>
      <c r="N1123">
        <v>1</v>
      </c>
      <c r="O1123">
        <v>23</v>
      </c>
      <c r="P1123">
        <v>3</v>
      </c>
      <c r="Q1123">
        <v>25</v>
      </c>
      <c r="R1123" t="s">
        <v>434</v>
      </c>
      <c r="S1123">
        <v>1117</v>
      </c>
      <c r="T1123">
        <v>4</v>
      </c>
      <c r="U1123" s="32" t="s">
        <v>446</v>
      </c>
      <c r="V1123">
        <v>526</v>
      </c>
      <c r="Y1123" s="12" t="s">
        <v>521</v>
      </c>
      <c r="Z1123">
        <v>60</v>
      </c>
      <c r="AA1123" s="24" t="s">
        <v>145</v>
      </c>
      <c r="AB1123">
        <v>10</v>
      </c>
      <c r="AC1123">
        <v>11</v>
      </c>
      <c r="AD1123">
        <v>11</v>
      </c>
      <c r="AE1123">
        <v>5</v>
      </c>
    </row>
    <row r="1124" spans="1:32" hidden="1" x14ac:dyDescent="0.25">
      <c r="A1124" s="21" t="s">
        <v>247</v>
      </c>
      <c r="B1124" s="25" t="s">
        <v>259</v>
      </c>
      <c r="C1124" s="25" t="s">
        <v>2314</v>
      </c>
      <c r="D1124">
        <v>21.45</v>
      </c>
      <c r="E1124">
        <v>3</v>
      </c>
      <c r="F1124" t="s">
        <v>524</v>
      </c>
      <c r="G1124">
        <v>7</v>
      </c>
      <c r="H1124" s="25" t="s">
        <v>49</v>
      </c>
      <c r="I1124">
        <v>4</v>
      </c>
      <c r="J1124" s="37" t="str">
        <f>VLOOKUP(AB1124, method!$A$1:$B$15, 2, 0)</f>
        <v>中前</v>
      </c>
      <c r="K1124">
        <v>80</v>
      </c>
      <c r="L1124">
        <v>1400</v>
      </c>
      <c r="M1124">
        <v>118</v>
      </c>
      <c r="N1124">
        <v>1</v>
      </c>
      <c r="O1124">
        <v>23</v>
      </c>
      <c r="P1124">
        <v>2</v>
      </c>
      <c r="Q1124">
        <v>25</v>
      </c>
      <c r="R1124" t="s">
        <v>434</v>
      </c>
      <c r="S1124">
        <v>1101</v>
      </c>
      <c r="T1124">
        <v>3</v>
      </c>
      <c r="U1124" s="32" t="s">
        <v>435</v>
      </c>
      <c r="V1124">
        <v>454</v>
      </c>
      <c r="Y1124" t="s">
        <v>600</v>
      </c>
      <c r="Z1124">
        <v>62</v>
      </c>
      <c r="AA1124" s="24" t="s">
        <v>145</v>
      </c>
      <c r="AB1124">
        <v>4</v>
      </c>
      <c r="AC1124">
        <v>4</v>
      </c>
      <c r="AD1124">
        <v>4</v>
      </c>
      <c r="AE1124">
        <v>7</v>
      </c>
    </row>
    <row r="1125" spans="1:32" hidden="1" x14ac:dyDescent="0.25">
      <c r="A1125" s="21" t="s">
        <v>247</v>
      </c>
      <c r="B1125" s="25" t="s">
        <v>259</v>
      </c>
      <c r="C1125" s="25" t="s">
        <v>2314</v>
      </c>
      <c r="D1125">
        <v>9.7200000000000006</v>
      </c>
      <c r="E1125">
        <v>3</v>
      </c>
      <c r="F1125" t="s">
        <v>524</v>
      </c>
      <c r="G1125">
        <v>8</v>
      </c>
      <c r="H1125" s="24" t="s">
        <v>34</v>
      </c>
      <c r="I1125">
        <v>8</v>
      </c>
      <c r="J1125" s="36" t="str">
        <f>VLOOKUP(AB1125, method!$A$1:$B$15, 2, 0)</f>
        <v>中後</v>
      </c>
      <c r="K1125">
        <v>150</v>
      </c>
      <c r="L1125">
        <v>1200</v>
      </c>
      <c r="M1125">
        <v>119</v>
      </c>
      <c r="N1125">
        <v>1</v>
      </c>
      <c r="O1125">
        <v>31</v>
      </c>
      <c r="P1125">
        <v>1</v>
      </c>
      <c r="Q1125">
        <v>25</v>
      </c>
      <c r="R1125" t="s">
        <v>506</v>
      </c>
      <c r="S1125">
        <v>1133</v>
      </c>
      <c r="T1125">
        <v>3</v>
      </c>
      <c r="U1125" s="32" t="s">
        <v>435</v>
      </c>
      <c r="V1125">
        <v>396</v>
      </c>
      <c r="Y1125">
        <v>3</v>
      </c>
      <c r="Z1125">
        <v>64</v>
      </c>
      <c r="AA1125" s="24" t="s">
        <v>145</v>
      </c>
      <c r="AB1125">
        <v>8</v>
      </c>
      <c r="AC1125">
        <v>8</v>
      </c>
      <c r="AD1125">
        <v>8</v>
      </c>
    </row>
    <row r="1126" spans="1:32" hidden="1" x14ac:dyDescent="0.25">
      <c r="A1126" s="21" t="s">
        <v>247</v>
      </c>
      <c r="B1126" s="25" t="s">
        <v>259</v>
      </c>
      <c r="C1126" s="25" t="s">
        <v>2314</v>
      </c>
      <c r="D1126">
        <v>9.64</v>
      </c>
      <c r="E1126">
        <v>3</v>
      </c>
      <c r="F1126" t="s">
        <v>524</v>
      </c>
      <c r="G1126">
        <v>8</v>
      </c>
      <c r="H1126" s="24" t="s">
        <v>34</v>
      </c>
      <c r="I1126">
        <v>7</v>
      </c>
      <c r="J1126" s="35" t="str">
        <f>VLOOKUP(AB1126, method!$A$1:$B$15, 2, 0)</f>
        <v>放頭</v>
      </c>
      <c r="K1126">
        <v>73</v>
      </c>
      <c r="L1126">
        <v>1200</v>
      </c>
      <c r="M1126">
        <v>122</v>
      </c>
      <c r="N1126">
        <v>1</v>
      </c>
      <c r="O1126">
        <v>12</v>
      </c>
      <c r="P1126">
        <v>1</v>
      </c>
      <c r="Q1126">
        <v>25</v>
      </c>
      <c r="R1126" t="s">
        <v>441</v>
      </c>
      <c r="S1126">
        <v>1133</v>
      </c>
      <c r="T1126">
        <v>3</v>
      </c>
      <c r="U1126" s="32" t="s">
        <v>435</v>
      </c>
      <c r="V1126">
        <v>344</v>
      </c>
      <c r="Y1126" t="s">
        <v>600</v>
      </c>
      <c r="Z1126">
        <v>64</v>
      </c>
      <c r="AA1126" s="24" t="s">
        <v>145</v>
      </c>
      <c r="AB1126">
        <v>3</v>
      </c>
      <c r="AC1126">
        <v>2</v>
      </c>
      <c r="AD1126">
        <v>8</v>
      </c>
    </row>
    <row r="1127" spans="1:32" hidden="1" x14ac:dyDescent="0.25">
      <c r="A1127" s="21" t="s">
        <v>247</v>
      </c>
      <c r="B1127" s="26" t="s">
        <v>261</v>
      </c>
      <c r="C1127" s="26" t="s">
        <v>2315</v>
      </c>
      <c r="D1127">
        <v>22.09</v>
      </c>
      <c r="E1127">
        <v>7</v>
      </c>
      <c r="F1127" t="s">
        <v>63</v>
      </c>
      <c r="G1127" s="34">
        <v>4</v>
      </c>
      <c r="H1127" s="19" t="s">
        <v>63</v>
      </c>
      <c r="I1127">
        <v>4</v>
      </c>
      <c r="J1127" s="35" t="str">
        <f>VLOOKUP(AB1127, method!$A$1:$B$15, 2, 0)</f>
        <v>放頭</v>
      </c>
      <c r="K1127">
        <v>25</v>
      </c>
      <c r="L1127">
        <v>1400</v>
      </c>
      <c r="M1127">
        <v>125</v>
      </c>
      <c r="N1127">
        <v>1</v>
      </c>
      <c r="O1127">
        <v>14</v>
      </c>
      <c r="P1127">
        <v>9</v>
      </c>
      <c r="Q1127">
        <v>25</v>
      </c>
      <c r="R1127" t="s">
        <v>518</v>
      </c>
      <c r="S1127">
        <v>1143</v>
      </c>
      <c r="T1127">
        <v>3</v>
      </c>
      <c r="U1127" s="32" t="s">
        <v>446</v>
      </c>
      <c r="V1127">
        <v>28</v>
      </c>
      <c r="Y1127" s="12" t="s">
        <v>451</v>
      </c>
      <c r="Z1127">
        <v>68</v>
      </c>
      <c r="AA1127" s="16" t="s">
        <v>80</v>
      </c>
      <c r="AB1127">
        <v>1</v>
      </c>
      <c r="AC1127">
        <v>3</v>
      </c>
      <c r="AD1127">
        <v>3</v>
      </c>
      <c r="AE1127">
        <v>4</v>
      </c>
    </row>
    <row r="1128" spans="1:32" hidden="1" x14ac:dyDescent="0.25">
      <c r="A1128" s="21" t="s">
        <v>247</v>
      </c>
      <c r="B1128" s="26" t="s">
        <v>261</v>
      </c>
      <c r="C1128" s="26" t="s">
        <v>2315</v>
      </c>
      <c r="D1128">
        <v>22.39</v>
      </c>
      <c r="E1128">
        <v>7</v>
      </c>
      <c r="F1128" t="s">
        <v>63</v>
      </c>
      <c r="G1128">
        <v>8</v>
      </c>
      <c r="H1128" s="19" t="s">
        <v>63</v>
      </c>
      <c r="I1128">
        <v>1</v>
      </c>
      <c r="J1128" s="37" t="str">
        <f>VLOOKUP(AB1128, method!$A$1:$B$15, 2, 0)</f>
        <v>中前</v>
      </c>
      <c r="K1128">
        <v>41</v>
      </c>
      <c r="L1128">
        <v>1400</v>
      </c>
      <c r="M1128">
        <v>126</v>
      </c>
      <c r="N1128">
        <v>1</v>
      </c>
      <c r="O1128">
        <v>31</v>
      </c>
      <c r="P1128">
        <v>5</v>
      </c>
      <c r="Q1128">
        <v>25</v>
      </c>
      <c r="R1128" t="s">
        <v>518</v>
      </c>
      <c r="S1128">
        <v>1153</v>
      </c>
      <c r="T1128">
        <v>3</v>
      </c>
      <c r="U1128" s="32" t="s">
        <v>435</v>
      </c>
      <c r="V1128">
        <v>725</v>
      </c>
      <c r="Y1128" t="s">
        <v>492</v>
      </c>
      <c r="Z1128">
        <v>68</v>
      </c>
      <c r="AA1128" s="16" t="s">
        <v>80</v>
      </c>
      <c r="AB1128">
        <v>7</v>
      </c>
      <c r="AC1128">
        <v>6</v>
      </c>
      <c r="AD1128">
        <v>6</v>
      </c>
      <c r="AE1128">
        <v>8</v>
      </c>
    </row>
    <row r="1129" spans="1:32" x14ac:dyDescent="0.25">
      <c r="A1129" s="21" t="s">
        <v>247</v>
      </c>
      <c r="B1129" s="27" t="s">
        <v>263</v>
      </c>
      <c r="C1129" s="27" t="s">
        <v>2316</v>
      </c>
      <c r="D1129">
        <v>40.369999999999997</v>
      </c>
      <c r="E1129">
        <v>6</v>
      </c>
      <c r="F1129" t="s">
        <v>44</v>
      </c>
      <c r="G1129">
        <v>7</v>
      </c>
      <c r="H1129" s="22" t="s">
        <v>471</v>
      </c>
      <c r="I1129">
        <v>3</v>
      </c>
      <c r="J1129" s="37" t="str">
        <f>VLOOKUP(AB1129, method!$A$1:$B$15, 2, 0)</f>
        <v>中前</v>
      </c>
      <c r="K1129">
        <v>13</v>
      </c>
      <c r="L1129" s="43">
        <v>1650</v>
      </c>
      <c r="M1129">
        <v>123</v>
      </c>
      <c r="N1129">
        <v>1</v>
      </c>
      <c r="O1129">
        <v>17</v>
      </c>
      <c r="P1129">
        <v>9</v>
      </c>
      <c r="Q1129">
        <v>25</v>
      </c>
      <c r="R1129" s="31" t="s">
        <v>455</v>
      </c>
      <c r="S1129">
        <v>1027</v>
      </c>
      <c r="T1129">
        <v>3</v>
      </c>
      <c r="U1129" s="32" t="s">
        <v>446</v>
      </c>
      <c r="V1129">
        <v>32</v>
      </c>
      <c r="Y1129" t="s">
        <v>519</v>
      </c>
      <c r="Z1129">
        <v>68</v>
      </c>
      <c r="AA1129" s="16" t="s">
        <v>14</v>
      </c>
      <c r="AB1129">
        <v>5</v>
      </c>
      <c r="AC1129">
        <v>5</v>
      </c>
      <c r="AD1129">
        <v>5</v>
      </c>
      <c r="AE1129">
        <v>7</v>
      </c>
    </row>
    <row r="1130" spans="1:32" x14ac:dyDescent="0.25">
      <c r="A1130" s="21" t="s">
        <v>247</v>
      </c>
      <c r="B1130" s="27" t="s">
        <v>263</v>
      </c>
      <c r="C1130" s="27" t="s">
        <v>2316</v>
      </c>
      <c r="D1130">
        <v>40.39</v>
      </c>
      <c r="E1130">
        <v>6</v>
      </c>
      <c r="F1130" t="s">
        <v>44</v>
      </c>
      <c r="G1130">
        <v>9</v>
      </c>
      <c r="H1130" s="17" t="s">
        <v>84</v>
      </c>
      <c r="I1130">
        <v>5</v>
      </c>
      <c r="J1130" s="37" t="str">
        <f>VLOOKUP(AB1130, method!$A$1:$B$15, 2, 0)</f>
        <v>中前</v>
      </c>
      <c r="K1130">
        <v>14</v>
      </c>
      <c r="L1130" s="43">
        <v>1650</v>
      </c>
      <c r="M1130">
        <v>123</v>
      </c>
      <c r="N1130">
        <v>1</v>
      </c>
      <c r="O1130">
        <v>10</v>
      </c>
      <c r="P1130">
        <v>9</v>
      </c>
      <c r="Q1130">
        <v>25</v>
      </c>
      <c r="R1130" s="31" t="s">
        <v>450</v>
      </c>
      <c r="S1130">
        <v>1010</v>
      </c>
      <c r="T1130">
        <v>3</v>
      </c>
      <c r="U1130" s="32" t="s">
        <v>435</v>
      </c>
      <c r="V1130">
        <v>15</v>
      </c>
      <c r="Y1130" t="s">
        <v>699</v>
      </c>
      <c r="Z1130">
        <v>68</v>
      </c>
      <c r="AA1130" s="16" t="s">
        <v>14</v>
      </c>
      <c r="AB1130">
        <v>5</v>
      </c>
      <c r="AC1130">
        <v>6</v>
      </c>
      <c r="AD1130">
        <v>6</v>
      </c>
      <c r="AE1130">
        <v>9</v>
      </c>
    </row>
    <row r="1131" spans="1:32" x14ac:dyDescent="0.25">
      <c r="A1131" s="21" t="s">
        <v>247</v>
      </c>
      <c r="B1131" s="27" t="s">
        <v>263</v>
      </c>
      <c r="C1131" s="27" t="s">
        <v>2316</v>
      </c>
      <c r="D1131">
        <v>39.229999999999997</v>
      </c>
      <c r="E1131">
        <v>6</v>
      </c>
      <c r="F1131" t="s">
        <v>44</v>
      </c>
      <c r="G1131" s="28">
        <v>3</v>
      </c>
      <c r="H1131" s="17" t="s">
        <v>84</v>
      </c>
      <c r="I1131">
        <v>3</v>
      </c>
      <c r="J1131" s="37" t="str">
        <f>VLOOKUP(AB1131, method!$A$1:$B$15, 2, 0)</f>
        <v>中前</v>
      </c>
      <c r="K1131">
        <v>11</v>
      </c>
      <c r="L1131" s="43">
        <v>1650</v>
      </c>
      <c r="M1131">
        <v>126</v>
      </c>
      <c r="N1131">
        <v>1</v>
      </c>
      <c r="O1131">
        <v>25</v>
      </c>
      <c r="P1131">
        <v>6</v>
      </c>
      <c r="Q1131">
        <v>25</v>
      </c>
      <c r="R1131" s="31" t="s">
        <v>461</v>
      </c>
      <c r="S1131">
        <v>1013</v>
      </c>
      <c r="T1131">
        <v>3</v>
      </c>
      <c r="U1131" s="32" t="s">
        <v>446</v>
      </c>
      <c r="V1131">
        <v>785</v>
      </c>
      <c r="Y1131" s="12" t="s">
        <v>480</v>
      </c>
      <c r="Z1131">
        <v>67</v>
      </c>
      <c r="AA1131" s="16" t="s">
        <v>14</v>
      </c>
      <c r="AB1131">
        <v>6</v>
      </c>
      <c r="AC1131">
        <v>6</v>
      </c>
      <c r="AD1131">
        <v>5</v>
      </c>
      <c r="AE1131">
        <v>3</v>
      </c>
    </row>
    <row r="1132" spans="1:32" x14ac:dyDescent="0.25">
      <c r="A1132" s="21" t="s">
        <v>247</v>
      </c>
      <c r="B1132" s="27" t="s">
        <v>263</v>
      </c>
      <c r="C1132" s="27" t="s">
        <v>2316</v>
      </c>
      <c r="D1132">
        <v>40.729999999999997</v>
      </c>
      <c r="E1132">
        <v>6</v>
      </c>
      <c r="F1132" t="s">
        <v>44</v>
      </c>
      <c r="G1132">
        <v>9</v>
      </c>
      <c r="H1132" s="17" t="s">
        <v>84</v>
      </c>
      <c r="I1132">
        <v>3</v>
      </c>
      <c r="J1132" s="36" t="str">
        <f>VLOOKUP(AB1132, method!$A$1:$B$15, 2, 0)</f>
        <v>中後</v>
      </c>
      <c r="K1132">
        <v>17</v>
      </c>
      <c r="L1132" s="43">
        <v>1650</v>
      </c>
      <c r="M1132">
        <v>125</v>
      </c>
      <c r="N1132">
        <v>1</v>
      </c>
      <c r="O1132">
        <v>4</v>
      </c>
      <c r="P1132">
        <v>6</v>
      </c>
      <c r="Q1132">
        <v>25</v>
      </c>
      <c r="R1132" s="31" t="s">
        <v>450</v>
      </c>
      <c r="S1132">
        <v>1008</v>
      </c>
      <c r="T1132">
        <v>3</v>
      </c>
      <c r="U1132" s="33" t="s">
        <v>499</v>
      </c>
      <c r="V1132">
        <v>735</v>
      </c>
      <c r="Y1132" t="s">
        <v>624</v>
      </c>
      <c r="Z1132">
        <v>67</v>
      </c>
      <c r="AA1132" s="16" t="s">
        <v>14</v>
      </c>
      <c r="AB1132">
        <v>8</v>
      </c>
      <c r="AC1132">
        <v>6</v>
      </c>
      <c r="AD1132">
        <v>5</v>
      </c>
      <c r="AE1132">
        <v>9</v>
      </c>
    </row>
    <row r="1133" spans="1:32" hidden="1" x14ac:dyDescent="0.25">
      <c r="A1133" s="21" t="s">
        <v>247</v>
      </c>
      <c r="B1133" s="27" t="s">
        <v>263</v>
      </c>
      <c r="C1133" s="27" t="s">
        <v>2316</v>
      </c>
      <c r="D1133">
        <v>48.72</v>
      </c>
      <c r="E1133">
        <v>6</v>
      </c>
      <c r="F1133" t="s">
        <v>44</v>
      </c>
      <c r="G1133" s="28">
        <v>1</v>
      </c>
      <c r="H1133" s="17" t="s">
        <v>84</v>
      </c>
      <c r="I1133">
        <v>11</v>
      </c>
      <c r="J1133" s="38" t="str">
        <f>VLOOKUP(AB1133, method!$A$1:$B$15, 2, 0)</f>
        <v>留後</v>
      </c>
      <c r="K1133">
        <v>20</v>
      </c>
      <c r="L1133">
        <v>1800</v>
      </c>
      <c r="M1133">
        <v>135</v>
      </c>
      <c r="N1133">
        <v>1</v>
      </c>
      <c r="O1133">
        <v>30</v>
      </c>
      <c r="P1133">
        <v>4</v>
      </c>
      <c r="Q1133">
        <v>25</v>
      </c>
      <c r="R1133" s="30" t="s">
        <v>445</v>
      </c>
      <c r="S1133">
        <v>1027</v>
      </c>
      <c r="T1133">
        <v>4</v>
      </c>
      <c r="U1133" s="32" t="s">
        <v>446</v>
      </c>
      <c r="V1133">
        <v>634</v>
      </c>
      <c r="Y1133" s="12" t="s">
        <v>480</v>
      </c>
      <c r="Z1133">
        <v>60</v>
      </c>
      <c r="AA1133" s="16" t="s">
        <v>14</v>
      </c>
      <c r="AB1133">
        <v>12</v>
      </c>
      <c r="AC1133">
        <v>12</v>
      </c>
      <c r="AD1133">
        <v>12</v>
      </c>
      <c r="AE1133">
        <v>12</v>
      </c>
      <c r="AF1133">
        <v>1</v>
      </c>
    </row>
    <row r="1134" spans="1:32" hidden="1" x14ac:dyDescent="0.25">
      <c r="A1134" s="21" t="s">
        <v>247</v>
      </c>
      <c r="B1134" s="27" t="s">
        <v>263</v>
      </c>
      <c r="C1134" s="27" t="s">
        <v>2316</v>
      </c>
      <c r="D1134">
        <v>49.36</v>
      </c>
      <c r="E1134">
        <v>6</v>
      </c>
      <c r="F1134" t="s">
        <v>44</v>
      </c>
      <c r="G1134" s="28">
        <v>1</v>
      </c>
      <c r="H1134" s="16" t="s">
        <v>13</v>
      </c>
      <c r="I1134">
        <v>10</v>
      </c>
      <c r="J1134" s="38" t="str">
        <f>VLOOKUP(AB1134, method!$A$1:$B$15, 2, 0)</f>
        <v>留後</v>
      </c>
      <c r="K1134">
        <v>3.6</v>
      </c>
      <c r="L1134">
        <v>1800</v>
      </c>
      <c r="M1134">
        <v>133</v>
      </c>
      <c r="N1134">
        <v>1</v>
      </c>
      <c r="O1134">
        <v>9</v>
      </c>
      <c r="P1134">
        <v>4</v>
      </c>
      <c r="Q1134">
        <v>25</v>
      </c>
      <c r="R1134" s="31" t="s">
        <v>450</v>
      </c>
      <c r="S1134">
        <v>1034</v>
      </c>
      <c r="T1134">
        <v>4</v>
      </c>
      <c r="U1134" s="32" t="s">
        <v>446</v>
      </c>
      <c r="V1134">
        <v>574</v>
      </c>
      <c r="Y1134" s="12" t="s">
        <v>591</v>
      </c>
      <c r="Z1134">
        <v>55</v>
      </c>
      <c r="AA1134" s="16" t="s">
        <v>14</v>
      </c>
      <c r="AB1134">
        <v>11</v>
      </c>
      <c r="AC1134">
        <v>11</v>
      </c>
      <c r="AD1134">
        <v>11</v>
      </c>
      <c r="AE1134">
        <v>8</v>
      </c>
      <c r="AF1134">
        <v>1</v>
      </c>
    </row>
    <row r="1135" spans="1:32" x14ac:dyDescent="0.25">
      <c r="A1135" s="21" t="s">
        <v>247</v>
      </c>
      <c r="B1135" s="27" t="s">
        <v>263</v>
      </c>
      <c r="C1135" s="27" t="s">
        <v>2316</v>
      </c>
      <c r="D1135">
        <v>38.5</v>
      </c>
      <c r="E1135">
        <v>6</v>
      </c>
      <c r="F1135" t="s">
        <v>44</v>
      </c>
      <c r="G1135" s="28">
        <v>2</v>
      </c>
      <c r="H1135" s="17" t="s">
        <v>84</v>
      </c>
      <c r="I1135">
        <v>5</v>
      </c>
      <c r="J1135" s="36" t="str">
        <f>VLOOKUP(AB1135, method!$A$1:$B$15, 2, 0)</f>
        <v>中後</v>
      </c>
      <c r="K1135">
        <v>4.5</v>
      </c>
      <c r="L1135" s="43">
        <v>1650</v>
      </c>
      <c r="M1135">
        <v>129</v>
      </c>
      <c r="N1135">
        <v>1</v>
      </c>
      <c r="O1135">
        <v>2</v>
      </c>
      <c r="P1135">
        <v>4</v>
      </c>
      <c r="Q1135">
        <v>25</v>
      </c>
      <c r="R1135" s="30" t="s">
        <v>445</v>
      </c>
      <c r="S1135">
        <v>1041</v>
      </c>
      <c r="T1135">
        <v>4</v>
      </c>
      <c r="U1135" s="32" t="s">
        <v>446</v>
      </c>
      <c r="V1135">
        <v>553</v>
      </c>
      <c r="Y1135" s="12" t="s">
        <v>431</v>
      </c>
      <c r="Z1135">
        <v>54</v>
      </c>
      <c r="AA1135" s="16" t="s">
        <v>14</v>
      </c>
      <c r="AB1135">
        <v>8</v>
      </c>
      <c r="AC1135">
        <v>8</v>
      </c>
      <c r="AD1135">
        <v>6</v>
      </c>
      <c r="AE1135">
        <v>2</v>
      </c>
    </row>
    <row r="1136" spans="1:32" x14ac:dyDescent="0.25">
      <c r="A1136" s="21" t="s">
        <v>247</v>
      </c>
      <c r="B1136" s="27" t="s">
        <v>263</v>
      </c>
      <c r="C1136" s="27" t="s">
        <v>2316</v>
      </c>
      <c r="D1136">
        <v>39.79</v>
      </c>
      <c r="E1136">
        <v>6</v>
      </c>
      <c r="F1136" t="s">
        <v>44</v>
      </c>
      <c r="G1136" s="34">
        <v>5</v>
      </c>
      <c r="H1136" s="20" t="s">
        <v>58</v>
      </c>
      <c r="I1136">
        <v>12</v>
      </c>
      <c r="J1136" s="38" t="str">
        <f>VLOOKUP(AB1136, method!$A$1:$B$15, 2, 0)</f>
        <v>留後</v>
      </c>
      <c r="K1136">
        <v>20</v>
      </c>
      <c r="L1136" s="43">
        <v>1650</v>
      </c>
      <c r="M1136">
        <v>131</v>
      </c>
      <c r="N1136">
        <v>1</v>
      </c>
      <c r="O1136">
        <v>19</v>
      </c>
      <c r="P1136">
        <v>3</v>
      </c>
      <c r="Q1136">
        <v>25</v>
      </c>
      <c r="R1136" s="31" t="s">
        <v>455</v>
      </c>
      <c r="S1136">
        <v>1039</v>
      </c>
      <c r="T1136">
        <v>4</v>
      </c>
      <c r="U1136" s="32" t="s">
        <v>446</v>
      </c>
      <c r="V1136">
        <v>519</v>
      </c>
      <c r="Y1136" s="12" t="s">
        <v>558</v>
      </c>
      <c r="Z1136">
        <v>56</v>
      </c>
      <c r="AA1136" s="16" t="s">
        <v>14</v>
      </c>
      <c r="AB1136">
        <v>12</v>
      </c>
      <c r="AC1136">
        <v>12</v>
      </c>
      <c r="AD1136">
        <v>12</v>
      </c>
      <c r="AE1136">
        <v>5</v>
      </c>
    </row>
    <row r="1137" spans="1:32" x14ac:dyDescent="0.25">
      <c r="A1137" s="21" t="s">
        <v>247</v>
      </c>
      <c r="B1137" s="27" t="s">
        <v>263</v>
      </c>
      <c r="C1137" s="27" t="s">
        <v>2316</v>
      </c>
      <c r="D1137">
        <v>40.76</v>
      </c>
      <c r="E1137">
        <v>6</v>
      </c>
      <c r="F1137" t="s">
        <v>44</v>
      </c>
      <c r="G1137">
        <v>7</v>
      </c>
      <c r="H1137" s="20" t="s">
        <v>402</v>
      </c>
      <c r="I1137">
        <v>6</v>
      </c>
      <c r="J1137" s="36" t="str">
        <f>VLOOKUP(AB1137, method!$A$1:$B$15, 2, 0)</f>
        <v>中後</v>
      </c>
      <c r="K1137">
        <v>12</v>
      </c>
      <c r="L1137" s="43">
        <v>1650</v>
      </c>
      <c r="M1137">
        <v>133</v>
      </c>
      <c r="N1137">
        <v>1</v>
      </c>
      <c r="O1137">
        <v>26</v>
      </c>
      <c r="P1137">
        <v>2</v>
      </c>
      <c r="Q1137">
        <v>25</v>
      </c>
      <c r="R1137" s="31" t="s">
        <v>461</v>
      </c>
      <c r="S1137">
        <v>1043</v>
      </c>
      <c r="T1137">
        <v>4</v>
      </c>
      <c r="U1137" s="32" t="s">
        <v>435</v>
      </c>
      <c r="V1137">
        <v>463</v>
      </c>
      <c r="Y1137" t="s">
        <v>474</v>
      </c>
      <c r="Z1137">
        <v>58</v>
      </c>
      <c r="AA1137" s="16" t="s">
        <v>14</v>
      </c>
      <c r="AB1137">
        <v>8</v>
      </c>
      <c r="AC1137">
        <v>8</v>
      </c>
      <c r="AD1137">
        <v>8</v>
      </c>
      <c r="AE1137">
        <v>7</v>
      </c>
    </row>
    <row r="1138" spans="1:32" x14ac:dyDescent="0.25">
      <c r="A1138" s="21" t="s">
        <v>247</v>
      </c>
      <c r="B1138" s="27" t="s">
        <v>263</v>
      </c>
      <c r="C1138" s="27" t="s">
        <v>2316</v>
      </c>
      <c r="D1138">
        <v>41.43</v>
      </c>
      <c r="E1138">
        <v>6</v>
      </c>
      <c r="F1138" t="s">
        <v>44</v>
      </c>
      <c r="G1138">
        <v>6</v>
      </c>
      <c r="H1138" s="16" t="s">
        <v>13</v>
      </c>
      <c r="I1138">
        <v>7</v>
      </c>
      <c r="J1138" s="35" t="str">
        <f>VLOOKUP(AB1138, method!$A$1:$B$15, 2, 0)</f>
        <v>放頭</v>
      </c>
      <c r="K1138">
        <v>4</v>
      </c>
      <c r="L1138" s="43">
        <v>1650</v>
      </c>
      <c r="M1138">
        <v>135</v>
      </c>
      <c r="N1138">
        <v>1</v>
      </c>
      <c r="O1138">
        <v>8</v>
      </c>
      <c r="P1138">
        <v>1</v>
      </c>
      <c r="Q1138">
        <v>25</v>
      </c>
      <c r="R1138" s="31" t="s">
        <v>450</v>
      </c>
      <c r="S1138">
        <v>1033</v>
      </c>
      <c r="T1138">
        <v>4</v>
      </c>
      <c r="U1138" s="32" t="s">
        <v>435</v>
      </c>
      <c r="V1138">
        <v>333</v>
      </c>
      <c r="Y1138" s="12" t="s">
        <v>558</v>
      </c>
      <c r="Z1138">
        <v>59</v>
      </c>
      <c r="AA1138" s="16" t="s">
        <v>14</v>
      </c>
      <c r="AB1138">
        <v>3</v>
      </c>
      <c r="AC1138">
        <v>4</v>
      </c>
      <c r="AD1138">
        <v>4</v>
      </c>
      <c r="AE1138">
        <v>6</v>
      </c>
    </row>
    <row r="1139" spans="1:32" hidden="1" x14ac:dyDescent="0.25">
      <c r="A1139" s="21" t="s">
        <v>247</v>
      </c>
      <c r="B1139" s="27" t="s">
        <v>263</v>
      </c>
      <c r="C1139" s="27" t="s">
        <v>2316</v>
      </c>
      <c r="D1139">
        <v>39.75</v>
      </c>
      <c r="E1139">
        <v>6</v>
      </c>
      <c r="F1139" t="s">
        <v>44</v>
      </c>
      <c r="G1139" s="28">
        <v>3</v>
      </c>
      <c r="H1139" s="20" t="s">
        <v>58</v>
      </c>
      <c r="I1139">
        <v>12</v>
      </c>
      <c r="J1139" s="38" t="str">
        <f>VLOOKUP(AB1139, method!$A$1:$B$15, 2, 0)</f>
        <v>留後</v>
      </c>
      <c r="K1139">
        <v>48</v>
      </c>
      <c r="L1139" s="43">
        <v>1650</v>
      </c>
      <c r="M1139">
        <v>135</v>
      </c>
      <c r="N1139">
        <v>1</v>
      </c>
      <c r="O1139">
        <v>26</v>
      </c>
      <c r="P1139">
        <v>12</v>
      </c>
      <c r="Q1139">
        <v>24</v>
      </c>
      <c r="R1139" s="30" t="s">
        <v>445</v>
      </c>
      <c r="S1139">
        <v>1023</v>
      </c>
      <c r="T1139">
        <v>4</v>
      </c>
      <c r="U1139" s="32" t="s">
        <v>435</v>
      </c>
      <c r="V1139">
        <v>294</v>
      </c>
      <c r="Y1139" s="12" t="s">
        <v>591</v>
      </c>
      <c r="Z1139">
        <v>58</v>
      </c>
      <c r="AA1139" s="16" t="s">
        <v>14</v>
      </c>
      <c r="AB1139">
        <v>12</v>
      </c>
      <c r="AC1139">
        <v>12</v>
      </c>
      <c r="AD1139">
        <v>12</v>
      </c>
      <c r="AE1139">
        <v>3</v>
      </c>
    </row>
    <row r="1140" spans="1:32" hidden="1" x14ac:dyDescent="0.25">
      <c r="A1140" s="21" t="s">
        <v>247</v>
      </c>
      <c r="B1140" s="27" t="s">
        <v>263</v>
      </c>
      <c r="C1140" s="27" t="s">
        <v>2316</v>
      </c>
      <c r="D1140">
        <v>41.84</v>
      </c>
      <c r="E1140">
        <v>6</v>
      </c>
      <c r="F1140" t="s">
        <v>44</v>
      </c>
      <c r="G1140">
        <v>11</v>
      </c>
      <c r="H1140" s="17" t="s">
        <v>393</v>
      </c>
      <c r="I1140">
        <v>7</v>
      </c>
      <c r="J1140" s="35" t="str">
        <f>VLOOKUP(AB1140, method!$A$1:$B$15, 2, 0)</f>
        <v>放頭</v>
      </c>
      <c r="K1140">
        <v>10</v>
      </c>
      <c r="L1140" s="43">
        <v>1650</v>
      </c>
      <c r="M1140">
        <v>135</v>
      </c>
      <c r="N1140">
        <v>1</v>
      </c>
      <c r="O1140">
        <v>20</v>
      </c>
      <c r="P1140">
        <v>11</v>
      </c>
      <c r="Q1140">
        <v>24</v>
      </c>
      <c r="R1140" s="31" t="s">
        <v>461</v>
      </c>
      <c r="S1140">
        <v>1024</v>
      </c>
      <c r="T1140">
        <v>4</v>
      </c>
      <c r="U1140" s="33" t="s">
        <v>499</v>
      </c>
      <c r="V1140">
        <v>194</v>
      </c>
      <c r="Y1140" t="s">
        <v>689</v>
      </c>
      <c r="Z1140">
        <v>58</v>
      </c>
      <c r="AA1140" s="16" t="s">
        <v>14</v>
      </c>
      <c r="AB1140">
        <v>1</v>
      </c>
      <c r="AC1140">
        <v>2</v>
      </c>
      <c r="AD1140">
        <v>1</v>
      </c>
      <c r="AE1140">
        <v>11</v>
      </c>
    </row>
    <row r="1141" spans="1:32" hidden="1" x14ac:dyDescent="0.25">
      <c r="A1141" s="21" t="s">
        <v>247</v>
      </c>
      <c r="B1141" s="27" t="s">
        <v>263</v>
      </c>
      <c r="C1141" s="27" t="s">
        <v>2316</v>
      </c>
      <c r="D1141">
        <v>40.659999999999997</v>
      </c>
      <c r="E1141">
        <v>6</v>
      </c>
      <c r="F1141" t="s">
        <v>44</v>
      </c>
      <c r="G1141" s="28">
        <v>2</v>
      </c>
      <c r="H1141" s="20" t="s">
        <v>58</v>
      </c>
      <c r="I1141">
        <v>3</v>
      </c>
      <c r="J1141" s="35" t="str">
        <f>VLOOKUP(AB1141, method!$A$1:$B$15, 2, 0)</f>
        <v>放頭</v>
      </c>
      <c r="K1141">
        <v>35</v>
      </c>
      <c r="L1141" s="43">
        <v>1650</v>
      </c>
      <c r="M1141">
        <v>131</v>
      </c>
      <c r="N1141">
        <v>1</v>
      </c>
      <c r="O1141">
        <v>30</v>
      </c>
      <c r="P1141">
        <v>10</v>
      </c>
      <c r="Q1141">
        <v>24</v>
      </c>
      <c r="R1141" s="30" t="s">
        <v>445</v>
      </c>
      <c r="S1141">
        <v>1020</v>
      </c>
      <c r="T1141">
        <v>4</v>
      </c>
      <c r="U1141" s="32" t="s">
        <v>435</v>
      </c>
      <c r="V1141">
        <v>143</v>
      </c>
      <c r="Y1141" s="12" t="s">
        <v>662</v>
      </c>
      <c r="Z1141">
        <v>57</v>
      </c>
      <c r="AA1141" s="16" t="s">
        <v>14</v>
      </c>
      <c r="AB1141">
        <v>3</v>
      </c>
      <c r="AC1141">
        <v>4</v>
      </c>
      <c r="AD1141">
        <v>3</v>
      </c>
      <c r="AE1141">
        <v>2</v>
      </c>
    </row>
    <row r="1142" spans="1:32" hidden="1" x14ac:dyDescent="0.25">
      <c r="A1142" s="21" t="s">
        <v>247</v>
      </c>
      <c r="B1142" s="27" t="s">
        <v>263</v>
      </c>
      <c r="C1142" s="27" t="s">
        <v>2316</v>
      </c>
      <c r="D1142">
        <v>23.23</v>
      </c>
      <c r="E1142">
        <v>6</v>
      </c>
      <c r="F1142" t="s">
        <v>44</v>
      </c>
      <c r="G1142">
        <v>12</v>
      </c>
      <c r="H1142" s="22" t="s">
        <v>471</v>
      </c>
      <c r="I1142">
        <v>12</v>
      </c>
      <c r="J1142" s="36" t="str">
        <f>VLOOKUP(AB1142, method!$A$1:$B$15, 2, 0)</f>
        <v>中後</v>
      </c>
      <c r="K1142">
        <v>60</v>
      </c>
      <c r="L1142">
        <v>1400</v>
      </c>
      <c r="M1142">
        <v>133</v>
      </c>
      <c r="N1142">
        <v>1</v>
      </c>
      <c r="O1142">
        <v>6</v>
      </c>
      <c r="P1142">
        <v>10</v>
      </c>
      <c r="Q1142">
        <v>24</v>
      </c>
      <c r="R1142" t="s">
        <v>434</v>
      </c>
      <c r="S1142">
        <v>1012</v>
      </c>
      <c r="T1142">
        <v>4</v>
      </c>
      <c r="U1142" s="32" t="s">
        <v>446</v>
      </c>
      <c r="V1142">
        <v>80</v>
      </c>
      <c r="Y1142" t="s">
        <v>613</v>
      </c>
      <c r="Z1142">
        <v>59</v>
      </c>
      <c r="AA1142" s="16" t="s">
        <v>14</v>
      </c>
      <c r="AB1142">
        <v>9</v>
      </c>
      <c r="AC1142">
        <v>9</v>
      </c>
      <c r="AD1142">
        <v>8</v>
      </c>
      <c r="AE1142">
        <v>12</v>
      </c>
    </row>
    <row r="1143" spans="1:32" hidden="1" x14ac:dyDescent="0.25">
      <c r="A1143" s="21" t="s">
        <v>247</v>
      </c>
      <c r="B1143" s="27" t="s">
        <v>263</v>
      </c>
      <c r="C1143" s="27" t="s">
        <v>2316</v>
      </c>
      <c r="D1143">
        <v>22.74</v>
      </c>
      <c r="E1143">
        <v>6</v>
      </c>
      <c r="F1143" t="s">
        <v>44</v>
      </c>
      <c r="G1143">
        <v>6</v>
      </c>
      <c r="H1143" s="22" t="s">
        <v>588</v>
      </c>
      <c r="I1143">
        <v>3</v>
      </c>
      <c r="J1143" s="37" t="str">
        <f>VLOOKUP(AB1143, method!$A$1:$B$15, 2, 0)</f>
        <v>中前</v>
      </c>
      <c r="K1143">
        <v>51</v>
      </c>
      <c r="L1143">
        <v>1400</v>
      </c>
      <c r="M1143">
        <v>125</v>
      </c>
      <c r="N1143">
        <v>1</v>
      </c>
      <c r="O1143">
        <v>15</v>
      </c>
      <c r="P1143">
        <v>9</v>
      </c>
      <c r="Q1143">
        <v>24</v>
      </c>
      <c r="R1143" t="s">
        <v>539</v>
      </c>
      <c r="S1143">
        <v>1029</v>
      </c>
      <c r="T1143">
        <v>4</v>
      </c>
      <c r="U1143" s="32" t="s">
        <v>446</v>
      </c>
      <c r="V1143">
        <v>25</v>
      </c>
      <c r="Y1143" t="s">
        <v>459</v>
      </c>
      <c r="Z1143">
        <v>60</v>
      </c>
      <c r="AA1143" s="16" t="s">
        <v>14</v>
      </c>
      <c r="AB1143">
        <v>4</v>
      </c>
      <c r="AC1143">
        <v>5</v>
      </c>
      <c r="AD1143">
        <v>3</v>
      </c>
      <c r="AE1143">
        <v>6</v>
      </c>
    </row>
    <row r="1144" spans="1:32" hidden="1" x14ac:dyDescent="0.25">
      <c r="A1144" s="21" t="s">
        <v>247</v>
      </c>
      <c r="B1144" s="27" t="s">
        <v>263</v>
      </c>
      <c r="C1144" s="27" t="s">
        <v>2316</v>
      </c>
      <c r="D1144">
        <v>22.18</v>
      </c>
      <c r="E1144">
        <v>6</v>
      </c>
      <c r="F1144" t="s">
        <v>44</v>
      </c>
      <c r="G1144">
        <v>9</v>
      </c>
      <c r="H1144" s="20" t="s">
        <v>58</v>
      </c>
      <c r="I1144">
        <v>8</v>
      </c>
      <c r="J1144" s="38" t="str">
        <f>VLOOKUP(AB1144, method!$A$1:$B$15, 2, 0)</f>
        <v>留後</v>
      </c>
      <c r="K1144">
        <v>124</v>
      </c>
      <c r="L1144">
        <v>1400</v>
      </c>
      <c r="M1144">
        <v>121</v>
      </c>
      <c r="N1144">
        <v>1</v>
      </c>
      <c r="O1144">
        <v>6</v>
      </c>
      <c r="P1144">
        <v>7</v>
      </c>
      <c r="Q1144">
        <v>24</v>
      </c>
      <c r="R1144" t="s">
        <v>429</v>
      </c>
      <c r="S1144">
        <v>1055</v>
      </c>
      <c r="T1144">
        <v>3</v>
      </c>
      <c r="U1144" s="32" t="s">
        <v>446</v>
      </c>
      <c r="V1144">
        <v>810</v>
      </c>
      <c r="Y1144" t="s">
        <v>650</v>
      </c>
      <c r="Z1144">
        <v>64</v>
      </c>
      <c r="AA1144" s="16" t="s">
        <v>14</v>
      </c>
      <c r="AB1144">
        <v>11</v>
      </c>
      <c r="AC1144">
        <v>13</v>
      </c>
      <c r="AD1144">
        <v>13</v>
      </c>
      <c r="AE1144">
        <v>9</v>
      </c>
    </row>
    <row r="1145" spans="1:32" hidden="1" x14ac:dyDescent="0.25">
      <c r="A1145" s="21" t="s">
        <v>247</v>
      </c>
      <c r="B1145" s="27" t="s">
        <v>263</v>
      </c>
      <c r="C1145" s="27" t="s">
        <v>2316</v>
      </c>
      <c r="D1145">
        <v>23.47</v>
      </c>
      <c r="E1145">
        <v>6</v>
      </c>
      <c r="F1145" t="s">
        <v>44</v>
      </c>
      <c r="G1145">
        <v>11</v>
      </c>
      <c r="H1145" s="22" t="s">
        <v>471</v>
      </c>
      <c r="I1145">
        <v>13</v>
      </c>
      <c r="J1145" s="36" t="str">
        <f>VLOOKUP(AB1145, method!$A$1:$B$15, 2, 0)</f>
        <v>中後</v>
      </c>
      <c r="K1145">
        <v>57</v>
      </c>
      <c r="L1145">
        <v>1400</v>
      </c>
      <c r="M1145">
        <v>121</v>
      </c>
      <c r="N1145">
        <v>1</v>
      </c>
      <c r="O1145">
        <v>23</v>
      </c>
      <c r="P1145">
        <v>6</v>
      </c>
      <c r="Q1145">
        <v>24</v>
      </c>
      <c r="R1145" t="s">
        <v>434</v>
      </c>
      <c r="S1145">
        <v>1059</v>
      </c>
      <c r="T1145">
        <v>3</v>
      </c>
      <c r="U1145" s="32" t="s">
        <v>435</v>
      </c>
      <c r="V1145">
        <v>772</v>
      </c>
      <c r="Y1145">
        <v>10</v>
      </c>
      <c r="Z1145">
        <v>66</v>
      </c>
      <c r="AA1145" s="16" t="s">
        <v>14</v>
      </c>
      <c r="AB1145">
        <v>10</v>
      </c>
      <c r="AC1145">
        <v>12</v>
      </c>
      <c r="AD1145">
        <v>14</v>
      </c>
      <c r="AE1145">
        <v>11</v>
      </c>
    </row>
    <row r="1146" spans="1:32" hidden="1" x14ac:dyDescent="0.25">
      <c r="A1146" s="21" t="s">
        <v>247</v>
      </c>
      <c r="B1146" s="27" t="s">
        <v>263</v>
      </c>
      <c r="C1146" s="27" t="s">
        <v>2316</v>
      </c>
      <c r="D1146">
        <v>22.56</v>
      </c>
      <c r="E1146">
        <v>6</v>
      </c>
      <c r="F1146" t="s">
        <v>44</v>
      </c>
      <c r="G1146">
        <v>8</v>
      </c>
      <c r="H1146" s="20" t="s">
        <v>58</v>
      </c>
      <c r="I1146">
        <v>3</v>
      </c>
      <c r="J1146" s="36" t="str">
        <f>VLOOKUP(AB1146, method!$A$1:$B$15, 2, 0)</f>
        <v>中後</v>
      </c>
      <c r="K1146">
        <v>118</v>
      </c>
      <c r="L1146">
        <v>1400</v>
      </c>
      <c r="M1146">
        <v>126</v>
      </c>
      <c r="N1146">
        <v>1</v>
      </c>
      <c r="O1146">
        <v>2</v>
      </c>
      <c r="P1146">
        <v>6</v>
      </c>
      <c r="Q1146">
        <v>24</v>
      </c>
      <c r="R1146" t="s">
        <v>518</v>
      </c>
      <c r="S1146">
        <v>1063</v>
      </c>
      <c r="T1146">
        <v>3</v>
      </c>
      <c r="U1146" s="32" t="s">
        <v>446</v>
      </c>
      <c r="V1146">
        <v>722</v>
      </c>
      <c r="Y1146" t="s">
        <v>699</v>
      </c>
      <c r="Z1146">
        <v>68</v>
      </c>
      <c r="AA1146" s="16" t="s">
        <v>14</v>
      </c>
      <c r="AB1146">
        <v>9</v>
      </c>
      <c r="AC1146">
        <v>8</v>
      </c>
      <c r="AD1146">
        <v>11</v>
      </c>
      <c r="AE1146">
        <v>8</v>
      </c>
    </row>
    <row r="1147" spans="1:32" hidden="1" x14ac:dyDescent="0.25">
      <c r="A1147" s="21" t="s">
        <v>247</v>
      </c>
      <c r="B1147" s="27" t="s">
        <v>263</v>
      </c>
      <c r="C1147" s="27" t="s">
        <v>2316</v>
      </c>
      <c r="D1147">
        <v>24.44</v>
      </c>
      <c r="E1147">
        <v>6</v>
      </c>
      <c r="F1147" t="s">
        <v>44</v>
      </c>
      <c r="G1147">
        <v>13</v>
      </c>
      <c r="H1147" s="17" t="s">
        <v>393</v>
      </c>
      <c r="I1147">
        <v>7</v>
      </c>
      <c r="J1147" s="36" t="str">
        <f>VLOOKUP(AB1147, method!$A$1:$B$15, 2, 0)</f>
        <v>中後</v>
      </c>
      <c r="K1147">
        <v>40</v>
      </c>
      <c r="L1147">
        <v>1400</v>
      </c>
      <c r="M1147">
        <v>124</v>
      </c>
      <c r="N1147">
        <v>1</v>
      </c>
      <c r="O1147">
        <v>28</v>
      </c>
      <c r="P1147">
        <v>4</v>
      </c>
      <c r="Q1147">
        <v>24</v>
      </c>
      <c r="R1147" t="s">
        <v>434</v>
      </c>
      <c r="S1147">
        <v>1049</v>
      </c>
      <c r="T1147">
        <v>3</v>
      </c>
      <c r="U1147" s="33" t="s">
        <v>430</v>
      </c>
      <c r="V1147">
        <v>622</v>
      </c>
      <c r="Y1147" t="s">
        <v>674</v>
      </c>
      <c r="Z1147">
        <v>68</v>
      </c>
      <c r="AA1147" s="16" t="s">
        <v>14</v>
      </c>
      <c r="AB1147">
        <v>10</v>
      </c>
      <c r="AC1147">
        <v>9</v>
      </c>
      <c r="AD1147">
        <v>10</v>
      </c>
      <c r="AE1147">
        <v>13</v>
      </c>
    </row>
    <row r="1148" spans="1:32" x14ac:dyDescent="0.25">
      <c r="A1148" s="21" t="s">
        <v>247</v>
      </c>
      <c r="B1148" s="16" t="s">
        <v>266</v>
      </c>
      <c r="C1148" s="16" t="s">
        <v>2317</v>
      </c>
      <c r="D1148">
        <v>39.840000000000003</v>
      </c>
      <c r="E1148">
        <v>4</v>
      </c>
      <c r="F1148" t="s">
        <v>101</v>
      </c>
      <c r="G1148" s="34">
        <v>5</v>
      </c>
      <c r="H1148" s="25" t="s">
        <v>150</v>
      </c>
      <c r="I1148">
        <v>4</v>
      </c>
      <c r="J1148" s="36" t="str">
        <f>VLOOKUP(AB1148, method!$A$1:$B$15, 2, 0)</f>
        <v>中後</v>
      </c>
      <c r="K1148">
        <v>17</v>
      </c>
      <c r="L1148" s="43">
        <v>1650</v>
      </c>
      <c r="M1148">
        <v>118</v>
      </c>
      <c r="N1148">
        <v>1</v>
      </c>
      <c r="O1148">
        <v>10</v>
      </c>
      <c r="P1148">
        <v>9</v>
      </c>
      <c r="Q1148">
        <v>25</v>
      </c>
      <c r="R1148" s="31" t="s">
        <v>450</v>
      </c>
      <c r="S1148">
        <v>952</v>
      </c>
      <c r="T1148">
        <v>3</v>
      </c>
      <c r="U1148" s="32" t="s">
        <v>435</v>
      </c>
      <c r="V1148">
        <v>15</v>
      </c>
      <c r="Y1148" s="12" t="s">
        <v>451</v>
      </c>
      <c r="Z1148">
        <v>63</v>
      </c>
      <c r="AA1148" s="19" t="s">
        <v>94</v>
      </c>
      <c r="AB1148">
        <v>8</v>
      </c>
      <c r="AC1148">
        <v>9</v>
      </c>
      <c r="AD1148">
        <v>9</v>
      </c>
      <c r="AE1148">
        <v>5</v>
      </c>
    </row>
    <row r="1149" spans="1:32" hidden="1" x14ac:dyDescent="0.25">
      <c r="A1149" s="21" t="s">
        <v>247</v>
      </c>
      <c r="B1149" s="16" t="s">
        <v>266</v>
      </c>
      <c r="C1149" s="16" t="s">
        <v>2317</v>
      </c>
      <c r="D1149">
        <v>54.63</v>
      </c>
      <c r="E1149">
        <v>4</v>
      </c>
      <c r="F1149" t="s">
        <v>101</v>
      </c>
      <c r="G1149">
        <v>12</v>
      </c>
      <c r="H1149" s="20" t="s">
        <v>19</v>
      </c>
      <c r="I1149">
        <v>4</v>
      </c>
      <c r="J1149" s="37" t="str">
        <f>VLOOKUP(AB1149, method!$A$1:$B$15, 2, 0)</f>
        <v>中前</v>
      </c>
      <c r="K1149">
        <v>2.7</v>
      </c>
      <c r="L1149">
        <v>1800</v>
      </c>
      <c r="M1149">
        <v>120</v>
      </c>
      <c r="N1149">
        <v>1</v>
      </c>
      <c r="O1149">
        <v>4</v>
      </c>
      <c r="P1149">
        <v>6</v>
      </c>
      <c r="Q1149">
        <v>25</v>
      </c>
      <c r="R1149" s="31" t="s">
        <v>450</v>
      </c>
      <c r="S1149">
        <v>951</v>
      </c>
      <c r="T1149">
        <v>3</v>
      </c>
      <c r="U1149" s="33" t="s">
        <v>499</v>
      </c>
      <c r="V1149">
        <v>734</v>
      </c>
      <c r="Y1149">
        <v>18</v>
      </c>
      <c r="Z1149">
        <v>63</v>
      </c>
      <c r="AA1149" s="19" t="s">
        <v>94</v>
      </c>
      <c r="AB1149">
        <v>5</v>
      </c>
      <c r="AC1149">
        <v>5</v>
      </c>
      <c r="AD1149">
        <v>6</v>
      </c>
      <c r="AE1149">
        <v>6</v>
      </c>
      <c r="AF1149">
        <v>12</v>
      </c>
    </row>
    <row r="1150" spans="1:32" x14ac:dyDescent="0.25">
      <c r="A1150" s="21" t="s">
        <v>247</v>
      </c>
      <c r="B1150" s="16" t="s">
        <v>266</v>
      </c>
      <c r="C1150" s="16" t="s">
        <v>2317</v>
      </c>
      <c r="D1150">
        <v>39.4</v>
      </c>
      <c r="E1150">
        <v>4</v>
      </c>
      <c r="F1150" t="s">
        <v>101</v>
      </c>
      <c r="G1150" s="34">
        <v>5</v>
      </c>
      <c r="H1150" s="24" t="s">
        <v>34</v>
      </c>
      <c r="I1150">
        <v>1</v>
      </c>
      <c r="J1150" s="37" t="str">
        <f>VLOOKUP(AB1150, method!$A$1:$B$15, 2, 0)</f>
        <v>中前</v>
      </c>
      <c r="K1150">
        <v>7.6</v>
      </c>
      <c r="L1150" s="43">
        <v>1650</v>
      </c>
      <c r="M1150">
        <v>118</v>
      </c>
      <c r="N1150">
        <v>1</v>
      </c>
      <c r="O1150">
        <v>7</v>
      </c>
      <c r="P1150">
        <v>5</v>
      </c>
      <c r="Q1150">
        <v>25</v>
      </c>
      <c r="R1150" s="31" t="s">
        <v>450</v>
      </c>
      <c r="S1150">
        <v>945</v>
      </c>
      <c r="T1150">
        <v>3</v>
      </c>
      <c r="U1150" s="32" t="s">
        <v>435</v>
      </c>
      <c r="V1150">
        <v>657</v>
      </c>
      <c r="Y1150" s="12" t="s">
        <v>456</v>
      </c>
      <c r="Z1150">
        <v>63</v>
      </c>
      <c r="AA1150" s="19" t="s">
        <v>94</v>
      </c>
      <c r="AB1150">
        <v>7</v>
      </c>
      <c r="AC1150">
        <v>8</v>
      </c>
      <c r="AD1150">
        <v>7</v>
      </c>
      <c r="AE1150">
        <v>5</v>
      </c>
    </row>
    <row r="1151" spans="1:32" x14ac:dyDescent="0.25">
      <c r="A1151" s="21" t="s">
        <v>247</v>
      </c>
      <c r="B1151" s="16" t="s">
        <v>266</v>
      </c>
      <c r="C1151" s="16" t="s">
        <v>2317</v>
      </c>
      <c r="D1151">
        <v>39.54</v>
      </c>
      <c r="E1151">
        <v>4</v>
      </c>
      <c r="F1151" t="s">
        <v>101</v>
      </c>
      <c r="G1151" s="28">
        <v>1</v>
      </c>
      <c r="H1151" s="16" t="s">
        <v>13</v>
      </c>
      <c r="I1151">
        <v>8</v>
      </c>
      <c r="J1151" s="36" t="str">
        <f>VLOOKUP(AB1151, method!$A$1:$B$15, 2, 0)</f>
        <v>中後</v>
      </c>
      <c r="K1151">
        <v>6.2</v>
      </c>
      <c r="L1151" s="43">
        <v>1650</v>
      </c>
      <c r="M1151">
        <v>132</v>
      </c>
      <c r="N1151">
        <v>1</v>
      </c>
      <c r="O1151">
        <v>9</v>
      </c>
      <c r="P1151">
        <v>4</v>
      </c>
      <c r="Q1151">
        <v>25</v>
      </c>
      <c r="R1151" s="31" t="s">
        <v>450</v>
      </c>
      <c r="S1151">
        <v>938</v>
      </c>
      <c r="T1151">
        <v>4</v>
      </c>
      <c r="U1151" s="32" t="s">
        <v>446</v>
      </c>
      <c r="V1151">
        <v>578</v>
      </c>
      <c r="Y1151" s="12" t="s">
        <v>883</v>
      </c>
      <c r="Z1151">
        <v>57</v>
      </c>
      <c r="AA1151" s="19" t="s">
        <v>94</v>
      </c>
      <c r="AB1151">
        <v>10</v>
      </c>
      <c r="AC1151">
        <v>10</v>
      </c>
      <c r="AD1151">
        <v>7</v>
      </c>
      <c r="AE1151">
        <v>1</v>
      </c>
    </row>
    <row r="1152" spans="1:32" x14ac:dyDescent="0.25">
      <c r="A1152" s="21" t="s">
        <v>247</v>
      </c>
      <c r="B1152" s="16" t="s">
        <v>266</v>
      </c>
      <c r="C1152" s="16" t="s">
        <v>2317</v>
      </c>
      <c r="D1152">
        <v>39.82</v>
      </c>
      <c r="E1152">
        <v>4</v>
      </c>
      <c r="F1152" t="s">
        <v>101</v>
      </c>
      <c r="G1152">
        <v>6</v>
      </c>
      <c r="H1152" s="24" t="s">
        <v>34</v>
      </c>
      <c r="I1152">
        <v>5</v>
      </c>
      <c r="J1152" s="37" t="str">
        <f>VLOOKUP(AB1152, method!$A$1:$B$15, 2, 0)</f>
        <v>中前</v>
      </c>
      <c r="K1152">
        <v>6.1</v>
      </c>
      <c r="L1152" s="43">
        <v>1650</v>
      </c>
      <c r="M1152">
        <v>134</v>
      </c>
      <c r="N1152">
        <v>1</v>
      </c>
      <c r="O1152">
        <v>19</v>
      </c>
      <c r="P1152">
        <v>3</v>
      </c>
      <c r="Q1152">
        <v>25</v>
      </c>
      <c r="R1152" s="31" t="s">
        <v>455</v>
      </c>
      <c r="S1152">
        <v>942</v>
      </c>
      <c r="T1152">
        <v>4</v>
      </c>
      <c r="U1152" s="32" t="s">
        <v>446</v>
      </c>
      <c r="V1152">
        <v>519</v>
      </c>
      <c r="Y1152" s="12" t="s">
        <v>558</v>
      </c>
      <c r="Z1152">
        <v>59</v>
      </c>
      <c r="AA1152" s="19" t="s">
        <v>94</v>
      </c>
      <c r="AB1152">
        <v>5</v>
      </c>
      <c r="AC1152">
        <v>5</v>
      </c>
      <c r="AD1152">
        <v>5</v>
      </c>
      <c r="AE1152">
        <v>6</v>
      </c>
    </row>
    <row r="1153" spans="1:32" x14ac:dyDescent="0.25">
      <c r="A1153" s="21" t="s">
        <v>247</v>
      </c>
      <c r="B1153" s="16" t="s">
        <v>266</v>
      </c>
      <c r="C1153" s="16" t="s">
        <v>2317</v>
      </c>
      <c r="D1153">
        <v>41.12</v>
      </c>
      <c r="E1153">
        <v>4</v>
      </c>
      <c r="F1153" t="s">
        <v>101</v>
      </c>
      <c r="G1153" s="34">
        <v>5</v>
      </c>
      <c r="H1153" s="24" t="s">
        <v>34</v>
      </c>
      <c r="I1153">
        <v>11</v>
      </c>
      <c r="J1153" s="36" t="str">
        <f>VLOOKUP(AB1153, method!$A$1:$B$15, 2, 0)</f>
        <v>中後</v>
      </c>
      <c r="K1153">
        <v>39</v>
      </c>
      <c r="L1153" s="43">
        <v>1650</v>
      </c>
      <c r="M1153">
        <v>134</v>
      </c>
      <c r="N1153">
        <v>1</v>
      </c>
      <c r="O1153">
        <v>5</v>
      </c>
      <c r="P1153">
        <v>3</v>
      </c>
      <c r="Q1153">
        <v>25</v>
      </c>
      <c r="R1153" s="42" t="s">
        <v>445</v>
      </c>
      <c r="S1153">
        <v>937</v>
      </c>
      <c r="T1153">
        <v>4</v>
      </c>
      <c r="U1153" s="32" t="s">
        <v>435</v>
      </c>
      <c r="V1153">
        <v>483</v>
      </c>
      <c r="Y1153" s="12">
        <v>2</v>
      </c>
      <c r="Z1153">
        <v>59</v>
      </c>
      <c r="AA1153" s="19" t="s">
        <v>94</v>
      </c>
      <c r="AB1153">
        <v>10</v>
      </c>
      <c r="AC1153">
        <v>11</v>
      </c>
      <c r="AD1153">
        <v>11</v>
      </c>
      <c r="AE1153">
        <v>5</v>
      </c>
    </row>
    <row r="1154" spans="1:32" hidden="1" x14ac:dyDescent="0.25">
      <c r="A1154" s="21" t="s">
        <v>247</v>
      </c>
      <c r="B1154" s="16" t="s">
        <v>266</v>
      </c>
      <c r="C1154" s="16" t="s">
        <v>2317</v>
      </c>
      <c r="D1154">
        <v>22.8</v>
      </c>
      <c r="E1154">
        <v>4</v>
      </c>
      <c r="F1154" t="s">
        <v>101</v>
      </c>
      <c r="G1154">
        <v>10</v>
      </c>
      <c r="H1154" s="20" t="s">
        <v>58</v>
      </c>
      <c r="I1154">
        <v>9</v>
      </c>
      <c r="J1154" s="38" t="str">
        <f>VLOOKUP(AB1154, method!$A$1:$B$15, 2, 0)</f>
        <v>留後</v>
      </c>
      <c r="K1154">
        <v>27</v>
      </c>
      <c r="L1154">
        <v>1400</v>
      </c>
      <c r="M1154">
        <v>120</v>
      </c>
      <c r="N1154">
        <v>1</v>
      </c>
      <c r="O1154">
        <v>9</v>
      </c>
      <c r="P1154">
        <v>2</v>
      </c>
      <c r="Q1154">
        <v>25</v>
      </c>
      <c r="R1154" t="s">
        <v>429</v>
      </c>
      <c r="S1154">
        <v>945</v>
      </c>
      <c r="T1154">
        <v>3</v>
      </c>
      <c r="U1154" s="32" t="s">
        <v>435</v>
      </c>
      <c r="V1154">
        <v>417</v>
      </c>
      <c r="Y1154">
        <v>8</v>
      </c>
      <c r="Z1154">
        <v>61</v>
      </c>
      <c r="AA1154" s="19" t="s">
        <v>94</v>
      </c>
      <c r="AB1154">
        <v>11</v>
      </c>
      <c r="AC1154">
        <v>12</v>
      </c>
      <c r="AD1154">
        <v>13</v>
      </c>
      <c r="AE1154">
        <v>10</v>
      </c>
    </row>
    <row r="1155" spans="1:32" hidden="1" x14ac:dyDescent="0.25">
      <c r="A1155" s="21" t="s">
        <v>247</v>
      </c>
      <c r="B1155" s="16" t="s">
        <v>266</v>
      </c>
      <c r="C1155" s="16" t="s">
        <v>2317</v>
      </c>
      <c r="D1155">
        <v>21.92</v>
      </c>
      <c r="E1155">
        <v>4</v>
      </c>
      <c r="F1155" t="s">
        <v>101</v>
      </c>
      <c r="G1155">
        <v>8</v>
      </c>
      <c r="H1155" s="24" t="s">
        <v>34</v>
      </c>
      <c r="I1155">
        <v>7</v>
      </c>
      <c r="J1155" s="38" t="str">
        <f>VLOOKUP(AB1155, method!$A$1:$B$15, 2, 0)</f>
        <v>留後</v>
      </c>
      <c r="K1155">
        <v>43</v>
      </c>
      <c r="L1155">
        <v>1400</v>
      </c>
      <c r="M1155">
        <v>118</v>
      </c>
      <c r="N1155">
        <v>1</v>
      </c>
      <c r="O1155">
        <v>22</v>
      </c>
      <c r="P1155">
        <v>12</v>
      </c>
      <c r="Q1155">
        <v>24</v>
      </c>
      <c r="R1155" t="s">
        <v>539</v>
      </c>
      <c r="S1155">
        <v>950</v>
      </c>
      <c r="T1155">
        <v>3</v>
      </c>
      <c r="U1155" s="32" t="s">
        <v>435</v>
      </c>
      <c r="V1155">
        <v>285</v>
      </c>
      <c r="Y1155" t="s">
        <v>519</v>
      </c>
      <c r="Z1155">
        <v>63</v>
      </c>
      <c r="AA1155" s="19" t="s">
        <v>94</v>
      </c>
      <c r="AB1155">
        <v>11</v>
      </c>
      <c r="AC1155">
        <v>10</v>
      </c>
      <c r="AD1155">
        <v>9</v>
      </c>
      <c r="AE1155">
        <v>8</v>
      </c>
    </row>
    <row r="1156" spans="1:32" hidden="1" x14ac:dyDescent="0.25">
      <c r="A1156" s="21" t="s">
        <v>247</v>
      </c>
      <c r="B1156" s="16" t="s">
        <v>266</v>
      </c>
      <c r="C1156" s="16" t="s">
        <v>2317</v>
      </c>
      <c r="D1156">
        <v>9.42</v>
      </c>
      <c r="E1156">
        <v>4</v>
      </c>
      <c r="F1156" t="s">
        <v>101</v>
      </c>
      <c r="G1156">
        <v>6</v>
      </c>
      <c r="H1156" s="18" t="s">
        <v>116</v>
      </c>
      <c r="I1156">
        <v>9</v>
      </c>
      <c r="J1156" s="38" t="str">
        <f>VLOOKUP(AB1156, method!$A$1:$B$15, 2, 0)</f>
        <v>留後</v>
      </c>
      <c r="K1156">
        <v>76</v>
      </c>
      <c r="L1156">
        <v>1200</v>
      </c>
      <c r="M1156">
        <v>118</v>
      </c>
      <c r="N1156">
        <v>1</v>
      </c>
      <c r="O1156">
        <v>17</v>
      </c>
      <c r="P1156">
        <v>11</v>
      </c>
      <c r="Q1156">
        <v>24</v>
      </c>
      <c r="R1156" t="s">
        <v>506</v>
      </c>
      <c r="S1156">
        <v>956</v>
      </c>
      <c r="T1156">
        <v>3</v>
      </c>
      <c r="U1156" s="32" t="s">
        <v>435</v>
      </c>
      <c r="V1156">
        <v>192</v>
      </c>
      <c r="Y1156" t="s">
        <v>541</v>
      </c>
      <c r="Z1156">
        <v>63</v>
      </c>
      <c r="AA1156" s="19" t="s">
        <v>94</v>
      </c>
      <c r="AB1156">
        <v>12</v>
      </c>
      <c r="AC1156">
        <v>12</v>
      </c>
      <c r="AD1156">
        <v>6</v>
      </c>
    </row>
    <row r="1157" spans="1:32" hidden="1" x14ac:dyDescent="0.25">
      <c r="A1157" s="21" t="s">
        <v>247</v>
      </c>
      <c r="B1157" s="17" t="s">
        <v>268</v>
      </c>
      <c r="C1157" s="17" t="s">
        <v>2318</v>
      </c>
      <c r="D1157">
        <v>22.46</v>
      </c>
      <c r="E1157">
        <v>2</v>
      </c>
      <c r="F1157" t="s">
        <v>58</v>
      </c>
      <c r="G1157">
        <v>6</v>
      </c>
      <c r="H1157" s="25" t="s">
        <v>150</v>
      </c>
      <c r="I1157">
        <v>13</v>
      </c>
      <c r="J1157" s="35" t="str">
        <f>VLOOKUP(AB1157, method!$A$1:$B$15, 2, 0)</f>
        <v>放頭</v>
      </c>
      <c r="K1157">
        <v>146</v>
      </c>
      <c r="L1157">
        <v>1400</v>
      </c>
      <c r="M1157">
        <v>119</v>
      </c>
      <c r="N1157">
        <v>1</v>
      </c>
      <c r="O1157">
        <v>14</v>
      </c>
      <c r="P1157">
        <v>9</v>
      </c>
      <c r="Q1157">
        <v>25</v>
      </c>
      <c r="R1157" t="s">
        <v>518</v>
      </c>
      <c r="S1157">
        <v>1098</v>
      </c>
      <c r="T1157">
        <v>3</v>
      </c>
      <c r="U1157" s="32" t="s">
        <v>446</v>
      </c>
      <c r="V1157">
        <v>28</v>
      </c>
      <c r="Y1157" t="s">
        <v>474</v>
      </c>
      <c r="Z1157">
        <v>62</v>
      </c>
      <c r="AA1157" s="22" t="s">
        <v>171</v>
      </c>
      <c r="AB1157">
        <v>3</v>
      </c>
      <c r="AC1157">
        <v>2</v>
      </c>
      <c r="AD1157">
        <v>2</v>
      </c>
      <c r="AE1157">
        <v>6</v>
      </c>
    </row>
    <row r="1158" spans="1:32" x14ac:dyDescent="0.25">
      <c r="A1158" s="21" t="s">
        <v>247</v>
      </c>
      <c r="B1158" s="17" t="s">
        <v>268</v>
      </c>
      <c r="C1158" s="17" t="s">
        <v>2318</v>
      </c>
      <c r="D1158">
        <v>41.03</v>
      </c>
      <c r="E1158">
        <v>2</v>
      </c>
      <c r="F1158" t="s">
        <v>58</v>
      </c>
      <c r="G1158">
        <v>12</v>
      </c>
      <c r="H1158" s="18" t="s">
        <v>524</v>
      </c>
      <c r="I1158">
        <v>10</v>
      </c>
      <c r="J1158" s="38" t="str">
        <f>VLOOKUP(AB1158, method!$A$1:$B$15, 2, 0)</f>
        <v>留後</v>
      </c>
      <c r="K1158">
        <v>134</v>
      </c>
      <c r="L1158" s="43">
        <v>1650</v>
      </c>
      <c r="M1158">
        <v>119</v>
      </c>
      <c r="N1158">
        <v>1</v>
      </c>
      <c r="O1158">
        <v>16</v>
      </c>
      <c r="P1158">
        <v>7</v>
      </c>
      <c r="Q1158">
        <v>25</v>
      </c>
      <c r="R1158" s="31" t="s">
        <v>455</v>
      </c>
      <c r="S1158">
        <v>1129</v>
      </c>
      <c r="T1158">
        <v>3</v>
      </c>
      <c r="U1158" s="32" t="s">
        <v>446</v>
      </c>
      <c r="V1158">
        <v>845</v>
      </c>
      <c r="Y1158" t="s">
        <v>1555</v>
      </c>
      <c r="Z1158">
        <v>65</v>
      </c>
      <c r="AA1158" s="22" t="s">
        <v>171</v>
      </c>
      <c r="AB1158">
        <v>12</v>
      </c>
      <c r="AC1158">
        <v>12</v>
      </c>
      <c r="AD1158">
        <v>12</v>
      </c>
      <c r="AE1158">
        <v>12</v>
      </c>
    </row>
    <row r="1159" spans="1:32" hidden="1" x14ac:dyDescent="0.25">
      <c r="A1159" s="21" t="s">
        <v>247</v>
      </c>
      <c r="B1159" s="17" t="s">
        <v>268</v>
      </c>
      <c r="C1159" s="17" t="s">
        <v>2318</v>
      </c>
      <c r="D1159">
        <v>12.16</v>
      </c>
      <c r="E1159">
        <v>2</v>
      </c>
      <c r="F1159" t="s">
        <v>58</v>
      </c>
      <c r="G1159">
        <v>12</v>
      </c>
      <c r="H1159" s="20" t="s">
        <v>58</v>
      </c>
      <c r="I1159">
        <v>11</v>
      </c>
      <c r="J1159" s="38" t="str">
        <f>VLOOKUP(AB1159, method!$A$1:$B$15, 2, 0)</f>
        <v>留後</v>
      </c>
      <c r="K1159">
        <v>106</v>
      </c>
      <c r="L1159">
        <v>1200</v>
      </c>
      <c r="M1159">
        <v>124</v>
      </c>
      <c r="N1159">
        <v>1</v>
      </c>
      <c r="O1159">
        <v>4</v>
      </c>
      <c r="P1159">
        <v>6</v>
      </c>
      <c r="Q1159">
        <v>25</v>
      </c>
      <c r="R1159" s="31" t="s">
        <v>450</v>
      </c>
      <c r="S1159">
        <v>1139</v>
      </c>
      <c r="T1159">
        <v>3</v>
      </c>
      <c r="U1159" s="33" t="s">
        <v>499</v>
      </c>
      <c r="V1159">
        <v>733</v>
      </c>
      <c r="Y1159" t="s">
        <v>689</v>
      </c>
      <c r="Z1159">
        <v>65</v>
      </c>
      <c r="AA1159" s="22" t="s">
        <v>171</v>
      </c>
      <c r="AB1159">
        <v>12</v>
      </c>
      <c r="AC1159">
        <v>12</v>
      </c>
      <c r="AD1159">
        <v>12</v>
      </c>
    </row>
    <row r="1160" spans="1:32" x14ac:dyDescent="0.25">
      <c r="A1160" s="21" t="s">
        <v>247</v>
      </c>
      <c r="B1160" s="18" t="s">
        <v>271</v>
      </c>
      <c r="C1160" s="18" t="s">
        <v>2319</v>
      </c>
      <c r="D1160">
        <v>40.9</v>
      </c>
      <c r="E1160">
        <v>9</v>
      </c>
      <c r="F1160" t="s">
        <v>150</v>
      </c>
      <c r="G1160" s="28">
        <v>1</v>
      </c>
      <c r="H1160" s="25" t="s">
        <v>150</v>
      </c>
      <c r="I1160">
        <v>1</v>
      </c>
      <c r="J1160" s="37" t="str">
        <f>VLOOKUP(AB1160, method!$A$1:$B$15, 2, 0)</f>
        <v>中前</v>
      </c>
      <c r="K1160">
        <v>7.1</v>
      </c>
      <c r="L1160" s="43">
        <v>1650</v>
      </c>
      <c r="M1160">
        <v>130</v>
      </c>
      <c r="N1160">
        <v>1</v>
      </c>
      <c r="O1160">
        <v>10</v>
      </c>
      <c r="P1160">
        <v>9</v>
      </c>
      <c r="Q1160">
        <v>25</v>
      </c>
      <c r="R1160" s="31" t="s">
        <v>450</v>
      </c>
      <c r="S1160">
        <v>1090</v>
      </c>
      <c r="T1160">
        <v>4</v>
      </c>
      <c r="U1160" s="32" t="s">
        <v>435</v>
      </c>
      <c r="V1160">
        <v>16</v>
      </c>
      <c r="Y1160" s="12" t="s">
        <v>451</v>
      </c>
      <c r="Z1160">
        <v>55</v>
      </c>
      <c r="AA1160" s="19" t="s">
        <v>24</v>
      </c>
      <c r="AB1160">
        <v>4</v>
      </c>
      <c r="AC1160">
        <v>4</v>
      </c>
      <c r="AD1160">
        <v>3</v>
      </c>
      <c r="AE1160">
        <v>1</v>
      </c>
    </row>
    <row r="1161" spans="1:32" hidden="1" x14ac:dyDescent="0.25">
      <c r="A1161" s="21" t="s">
        <v>247</v>
      </c>
      <c r="B1161" s="18" t="s">
        <v>271</v>
      </c>
      <c r="C1161" s="18" t="s">
        <v>2319</v>
      </c>
      <c r="D1161">
        <v>36.39</v>
      </c>
      <c r="E1161">
        <v>9</v>
      </c>
      <c r="F1161" t="s">
        <v>150</v>
      </c>
      <c r="G1161">
        <v>12</v>
      </c>
      <c r="H1161" s="25" t="s">
        <v>150</v>
      </c>
      <c r="I1161">
        <v>13</v>
      </c>
      <c r="J1161" s="37" t="str">
        <f>VLOOKUP(AB1161, method!$A$1:$B$15, 2, 0)</f>
        <v>中前</v>
      </c>
      <c r="K1161">
        <v>21</v>
      </c>
      <c r="L1161">
        <v>1600</v>
      </c>
      <c r="M1161">
        <v>135</v>
      </c>
      <c r="N1161">
        <v>1</v>
      </c>
      <c r="O1161">
        <v>1</v>
      </c>
      <c r="P1161">
        <v>7</v>
      </c>
      <c r="Q1161">
        <v>25</v>
      </c>
      <c r="R1161" t="s">
        <v>429</v>
      </c>
      <c r="S1161">
        <v>1087</v>
      </c>
      <c r="T1161">
        <v>4</v>
      </c>
      <c r="U1161" s="32" t="s">
        <v>435</v>
      </c>
      <c r="V1161">
        <v>805</v>
      </c>
      <c r="Y1161" t="s">
        <v>634</v>
      </c>
      <c r="Z1161">
        <v>58</v>
      </c>
      <c r="AA1161" s="19" t="s">
        <v>24</v>
      </c>
      <c r="AB1161">
        <v>5</v>
      </c>
      <c r="AC1161">
        <v>5</v>
      </c>
      <c r="AD1161">
        <v>5</v>
      </c>
      <c r="AE1161">
        <v>12</v>
      </c>
    </row>
    <row r="1162" spans="1:32" x14ac:dyDescent="0.25">
      <c r="A1162" s="21" t="s">
        <v>247</v>
      </c>
      <c r="B1162" s="18" t="s">
        <v>271</v>
      </c>
      <c r="C1162" s="18" t="s">
        <v>2319</v>
      </c>
      <c r="D1162">
        <v>40.25</v>
      </c>
      <c r="E1162">
        <v>9</v>
      </c>
      <c r="F1162" t="s">
        <v>150</v>
      </c>
      <c r="G1162" s="28">
        <v>3</v>
      </c>
      <c r="H1162" s="25" t="s">
        <v>150</v>
      </c>
      <c r="I1162">
        <v>11</v>
      </c>
      <c r="J1162" s="37" t="str">
        <f>VLOOKUP(AB1162, method!$A$1:$B$15, 2, 0)</f>
        <v>中前</v>
      </c>
      <c r="K1162">
        <v>25</v>
      </c>
      <c r="L1162" s="43">
        <v>1650</v>
      </c>
      <c r="M1162">
        <v>134</v>
      </c>
      <c r="N1162">
        <v>1</v>
      </c>
      <c r="O1162">
        <v>28</v>
      </c>
      <c r="P1162">
        <v>5</v>
      </c>
      <c r="Q1162">
        <v>25</v>
      </c>
      <c r="R1162" s="30" t="s">
        <v>445</v>
      </c>
      <c r="S1162">
        <v>1093</v>
      </c>
      <c r="T1162">
        <v>4</v>
      </c>
      <c r="U1162" s="32" t="s">
        <v>446</v>
      </c>
      <c r="V1162">
        <v>715</v>
      </c>
      <c r="Y1162" s="12" t="s">
        <v>558</v>
      </c>
      <c r="Z1162">
        <v>59</v>
      </c>
      <c r="AA1162" s="19" t="s">
        <v>24</v>
      </c>
      <c r="AB1162">
        <v>6</v>
      </c>
      <c r="AC1162">
        <v>3</v>
      </c>
      <c r="AD1162">
        <v>4</v>
      </c>
      <c r="AE1162">
        <v>3</v>
      </c>
    </row>
    <row r="1163" spans="1:32" hidden="1" x14ac:dyDescent="0.25">
      <c r="A1163" s="21" t="s">
        <v>247</v>
      </c>
      <c r="B1163" s="18" t="s">
        <v>271</v>
      </c>
      <c r="C1163" s="18" t="s">
        <v>2319</v>
      </c>
      <c r="D1163">
        <v>49.69</v>
      </c>
      <c r="E1163">
        <v>9</v>
      </c>
      <c r="F1163" t="s">
        <v>150</v>
      </c>
      <c r="G1163">
        <v>11</v>
      </c>
      <c r="H1163" s="25" t="s">
        <v>150</v>
      </c>
      <c r="I1163">
        <v>3</v>
      </c>
      <c r="J1163" s="35" t="str">
        <f>VLOOKUP(AB1163, method!$A$1:$B$15, 2, 0)</f>
        <v>放頭</v>
      </c>
      <c r="K1163">
        <v>12</v>
      </c>
      <c r="L1163">
        <v>1800</v>
      </c>
      <c r="M1163">
        <v>135</v>
      </c>
      <c r="N1163">
        <v>1</v>
      </c>
      <c r="O1163">
        <v>30</v>
      </c>
      <c r="P1163">
        <v>4</v>
      </c>
      <c r="Q1163">
        <v>25</v>
      </c>
      <c r="R1163" s="42" t="s">
        <v>445</v>
      </c>
      <c r="S1163">
        <v>1079</v>
      </c>
      <c r="T1163">
        <v>4</v>
      </c>
      <c r="U1163" s="32" t="s">
        <v>446</v>
      </c>
      <c r="V1163">
        <v>634</v>
      </c>
      <c r="Y1163">
        <v>6</v>
      </c>
      <c r="Z1163">
        <v>60</v>
      </c>
      <c r="AA1163" s="19" t="s">
        <v>24</v>
      </c>
      <c r="AB1163">
        <v>3</v>
      </c>
      <c r="AC1163">
        <v>2</v>
      </c>
      <c r="AD1163">
        <v>3</v>
      </c>
      <c r="AE1163">
        <v>4</v>
      </c>
      <c r="AF1163">
        <v>11</v>
      </c>
    </row>
    <row r="1164" spans="1:32" x14ac:dyDescent="0.25">
      <c r="A1164" s="21" t="s">
        <v>247</v>
      </c>
      <c r="B1164" s="18" t="s">
        <v>271</v>
      </c>
      <c r="C1164" s="18" t="s">
        <v>2319</v>
      </c>
      <c r="D1164">
        <v>42.03</v>
      </c>
      <c r="E1164">
        <v>9</v>
      </c>
      <c r="F1164" t="s">
        <v>150</v>
      </c>
      <c r="G1164">
        <v>11</v>
      </c>
      <c r="H1164" s="20" t="s">
        <v>19</v>
      </c>
      <c r="I1164">
        <v>10</v>
      </c>
      <c r="J1164" s="35" t="str">
        <f>VLOOKUP(AB1164, method!$A$1:$B$15, 2, 0)</f>
        <v>放頭</v>
      </c>
      <c r="K1164">
        <v>3.2</v>
      </c>
      <c r="L1164" s="43">
        <v>1650</v>
      </c>
      <c r="M1164">
        <v>135</v>
      </c>
      <c r="N1164">
        <v>1</v>
      </c>
      <c r="O1164">
        <v>2</v>
      </c>
      <c r="P1164">
        <v>4</v>
      </c>
      <c r="Q1164">
        <v>25</v>
      </c>
      <c r="R1164" s="42" t="s">
        <v>445</v>
      </c>
      <c r="S1164">
        <v>1092</v>
      </c>
      <c r="T1164">
        <v>4</v>
      </c>
      <c r="U1164" s="32" t="s">
        <v>446</v>
      </c>
      <c r="V1164">
        <v>558</v>
      </c>
      <c r="Y1164">
        <v>16</v>
      </c>
      <c r="Z1164">
        <v>60</v>
      </c>
      <c r="AA1164" s="19" t="s">
        <v>24</v>
      </c>
      <c r="AB1164">
        <v>2</v>
      </c>
      <c r="AC1164">
        <v>2</v>
      </c>
      <c r="AD1164">
        <v>2</v>
      </c>
      <c r="AE1164">
        <v>11</v>
      </c>
    </row>
    <row r="1165" spans="1:32" x14ac:dyDescent="0.25">
      <c r="A1165" s="21" t="s">
        <v>247</v>
      </c>
      <c r="B1165" s="18" t="s">
        <v>271</v>
      </c>
      <c r="C1165" s="18" t="s">
        <v>2319</v>
      </c>
      <c r="D1165">
        <v>39.770000000000003</v>
      </c>
      <c r="E1165">
        <v>9</v>
      </c>
      <c r="F1165" t="s">
        <v>150</v>
      </c>
      <c r="G1165" s="28">
        <v>2</v>
      </c>
      <c r="H1165" s="25" t="s">
        <v>150</v>
      </c>
      <c r="I1165">
        <v>3</v>
      </c>
      <c r="J1165" s="35" t="str">
        <f>VLOOKUP(AB1165, method!$A$1:$B$15, 2, 0)</f>
        <v>放頭</v>
      </c>
      <c r="K1165">
        <v>4.7</v>
      </c>
      <c r="L1165" s="43">
        <v>1650</v>
      </c>
      <c r="M1165">
        <v>135</v>
      </c>
      <c r="N1165">
        <v>1</v>
      </c>
      <c r="O1165">
        <v>12</v>
      </c>
      <c r="P1165">
        <v>3</v>
      </c>
      <c r="Q1165">
        <v>25</v>
      </c>
      <c r="R1165" s="31" t="s">
        <v>450</v>
      </c>
      <c r="S1165">
        <v>1105</v>
      </c>
      <c r="T1165">
        <v>4</v>
      </c>
      <c r="U1165" s="32" t="s">
        <v>446</v>
      </c>
      <c r="V1165">
        <v>500</v>
      </c>
      <c r="Y1165" s="12" t="s">
        <v>480</v>
      </c>
      <c r="Z1165">
        <v>60</v>
      </c>
      <c r="AA1165" s="19" t="s">
        <v>24</v>
      </c>
      <c r="AB1165">
        <v>2</v>
      </c>
      <c r="AC1165">
        <v>2</v>
      </c>
      <c r="AD1165">
        <v>2</v>
      </c>
      <c r="AE1165">
        <v>2</v>
      </c>
    </row>
    <row r="1166" spans="1:32" x14ac:dyDescent="0.25">
      <c r="A1166" s="21" t="s">
        <v>247</v>
      </c>
      <c r="B1166" s="18" t="s">
        <v>271</v>
      </c>
      <c r="C1166" s="18" t="s">
        <v>2319</v>
      </c>
      <c r="D1166">
        <v>40.06</v>
      </c>
      <c r="E1166">
        <v>9</v>
      </c>
      <c r="F1166" t="s">
        <v>150</v>
      </c>
      <c r="G1166" s="34">
        <v>5</v>
      </c>
      <c r="H1166" s="25" t="s">
        <v>150</v>
      </c>
      <c r="I1166">
        <v>11</v>
      </c>
      <c r="J1166" s="37" t="str">
        <f>VLOOKUP(AB1166, method!$A$1:$B$15, 2, 0)</f>
        <v>中前</v>
      </c>
      <c r="K1166">
        <v>9.3000000000000007</v>
      </c>
      <c r="L1166" s="43">
        <v>1650</v>
      </c>
      <c r="M1166">
        <v>117</v>
      </c>
      <c r="N1166">
        <v>1</v>
      </c>
      <c r="O1166">
        <v>19</v>
      </c>
      <c r="P1166">
        <v>2</v>
      </c>
      <c r="Q1166">
        <v>25</v>
      </c>
      <c r="R1166" s="31" t="s">
        <v>455</v>
      </c>
      <c r="S1166">
        <v>1109</v>
      </c>
      <c r="T1166">
        <v>3</v>
      </c>
      <c r="U1166" s="32" t="s">
        <v>435</v>
      </c>
      <c r="V1166">
        <v>446</v>
      </c>
      <c r="Y1166" s="12" t="s">
        <v>521</v>
      </c>
      <c r="Z1166">
        <v>60</v>
      </c>
      <c r="AA1166" s="19" t="s">
        <v>24</v>
      </c>
      <c r="AB1166">
        <v>6</v>
      </c>
      <c r="AC1166">
        <v>6</v>
      </c>
      <c r="AD1166">
        <v>7</v>
      </c>
      <c r="AE1166">
        <v>5</v>
      </c>
    </row>
    <row r="1167" spans="1:32" x14ac:dyDescent="0.25">
      <c r="A1167" s="21" t="s">
        <v>247</v>
      </c>
      <c r="B1167" s="18" t="s">
        <v>271</v>
      </c>
      <c r="C1167" s="18" t="s">
        <v>2319</v>
      </c>
      <c r="D1167">
        <v>40.020000000000003</v>
      </c>
      <c r="E1167">
        <v>9</v>
      </c>
      <c r="F1167" t="s">
        <v>150</v>
      </c>
      <c r="G1167" s="28">
        <v>2</v>
      </c>
      <c r="H1167" s="25" t="s">
        <v>150</v>
      </c>
      <c r="I1167">
        <v>3</v>
      </c>
      <c r="J1167" s="37" t="str">
        <f>VLOOKUP(AB1167, method!$A$1:$B$15, 2, 0)</f>
        <v>中前</v>
      </c>
      <c r="K1167">
        <v>4.3</v>
      </c>
      <c r="L1167" s="43">
        <v>1650</v>
      </c>
      <c r="M1167">
        <v>135</v>
      </c>
      <c r="N1167">
        <v>1</v>
      </c>
      <c r="O1167">
        <v>22</v>
      </c>
      <c r="P1167">
        <v>1</v>
      </c>
      <c r="Q1167">
        <v>25</v>
      </c>
      <c r="R1167" s="31" t="s">
        <v>461</v>
      </c>
      <c r="S1167">
        <v>1095</v>
      </c>
      <c r="T1167">
        <v>4</v>
      </c>
      <c r="U1167" s="32" t="s">
        <v>435</v>
      </c>
      <c r="V1167">
        <v>372</v>
      </c>
      <c r="Y1167" s="12" t="s">
        <v>662</v>
      </c>
      <c r="Z1167">
        <v>58</v>
      </c>
      <c r="AA1167" s="19" t="s">
        <v>24</v>
      </c>
      <c r="AB1167">
        <v>4</v>
      </c>
      <c r="AC1167">
        <v>3</v>
      </c>
      <c r="AD1167">
        <v>3</v>
      </c>
      <c r="AE1167">
        <v>2</v>
      </c>
    </row>
    <row r="1168" spans="1:32" hidden="1" x14ac:dyDescent="0.25">
      <c r="A1168" s="21" t="s">
        <v>247</v>
      </c>
      <c r="B1168" s="18" t="s">
        <v>271</v>
      </c>
      <c r="C1168" s="18" t="s">
        <v>2319</v>
      </c>
      <c r="D1168">
        <v>39.75</v>
      </c>
      <c r="E1168">
        <v>9</v>
      </c>
      <c r="F1168" t="s">
        <v>150</v>
      </c>
      <c r="G1168" s="28">
        <v>3</v>
      </c>
      <c r="H1168" s="25" t="s">
        <v>150</v>
      </c>
      <c r="I1168">
        <v>1</v>
      </c>
      <c r="J1168" s="35" t="str">
        <f>VLOOKUP(AB1168, method!$A$1:$B$15, 2, 0)</f>
        <v>放頭</v>
      </c>
      <c r="K1168">
        <v>4.3</v>
      </c>
      <c r="L1168" s="43">
        <v>1650</v>
      </c>
      <c r="M1168">
        <v>133</v>
      </c>
      <c r="N1168">
        <v>1</v>
      </c>
      <c r="O1168">
        <v>26</v>
      </c>
      <c r="P1168">
        <v>12</v>
      </c>
      <c r="Q1168">
        <v>24</v>
      </c>
      <c r="R1168" s="30" t="s">
        <v>445</v>
      </c>
      <c r="S1168">
        <v>1099</v>
      </c>
      <c r="T1168">
        <v>4</v>
      </c>
      <c r="U1168" s="32" t="s">
        <v>435</v>
      </c>
      <c r="V1168">
        <v>291</v>
      </c>
      <c r="Y1168" s="12" t="s">
        <v>521</v>
      </c>
      <c r="Z1168">
        <v>58</v>
      </c>
      <c r="AA1168" s="19" t="s">
        <v>24</v>
      </c>
      <c r="AB1168">
        <v>1</v>
      </c>
      <c r="AC1168">
        <v>1</v>
      </c>
      <c r="AD1168">
        <v>1</v>
      </c>
      <c r="AE1168">
        <v>3</v>
      </c>
    </row>
    <row r="1169" spans="1:31" hidden="1" x14ac:dyDescent="0.25">
      <c r="A1169" s="21" t="s">
        <v>247</v>
      </c>
      <c r="B1169" s="18" t="s">
        <v>271</v>
      </c>
      <c r="C1169" s="18" t="s">
        <v>2319</v>
      </c>
      <c r="D1169">
        <v>40.409999999999997</v>
      </c>
      <c r="E1169">
        <v>9</v>
      </c>
      <c r="F1169" t="s">
        <v>150</v>
      </c>
      <c r="G1169" s="28">
        <v>1</v>
      </c>
      <c r="H1169" s="25" t="s">
        <v>150</v>
      </c>
      <c r="I1169">
        <v>6</v>
      </c>
      <c r="J1169" s="35" t="str">
        <f>VLOOKUP(AB1169, method!$A$1:$B$15, 2, 0)</f>
        <v>放頭</v>
      </c>
      <c r="K1169">
        <v>10</v>
      </c>
      <c r="L1169" s="43">
        <v>1650</v>
      </c>
      <c r="M1169">
        <v>132</v>
      </c>
      <c r="N1169">
        <v>1</v>
      </c>
      <c r="O1169">
        <v>20</v>
      </c>
      <c r="P1169">
        <v>11</v>
      </c>
      <c r="Q1169">
        <v>24</v>
      </c>
      <c r="R1169" s="31" t="s">
        <v>461</v>
      </c>
      <c r="S1169">
        <v>1093</v>
      </c>
      <c r="T1169">
        <v>4</v>
      </c>
      <c r="U1169" s="33" t="s">
        <v>499</v>
      </c>
      <c r="V1169">
        <v>196</v>
      </c>
      <c r="Y1169" s="12" t="s">
        <v>662</v>
      </c>
      <c r="Z1169">
        <v>52</v>
      </c>
      <c r="AA1169" s="19" t="s">
        <v>24</v>
      </c>
      <c r="AB1169">
        <v>1</v>
      </c>
      <c r="AC1169">
        <v>1</v>
      </c>
      <c r="AD1169">
        <v>1</v>
      </c>
      <c r="AE1169">
        <v>1</v>
      </c>
    </row>
    <row r="1170" spans="1:31" hidden="1" x14ac:dyDescent="0.25">
      <c r="A1170" s="21" t="s">
        <v>247</v>
      </c>
      <c r="B1170" s="18" t="s">
        <v>271</v>
      </c>
      <c r="C1170" s="18" t="s">
        <v>2319</v>
      </c>
      <c r="D1170">
        <v>40.58</v>
      </c>
      <c r="E1170">
        <v>9</v>
      </c>
      <c r="F1170" t="s">
        <v>150</v>
      </c>
      <c r="G1170" s="28">
        <v>2</v>
      </c>
      <c r="H1170" s="25" t="s">
        <v>150</v>
      </c>
      <c r="I1170">
        <v>7</v>
      </c>
      <c r="J1170" s="35" t="str">
        <f>VLOOKUP(AB1170, method!$A$1:$B$15, 2, 0)</f>
        <v>放頭</v>
      </c>
      <c r="K1170">
        <v>23</v>
      </c>
      <c r="L1170" s="43">
        <v>1650</v>
      </c>
      <c r="M1170">
        <v>127</v>
      </c>
      <c r="N1170">
        <v>1</v>
      </c>
      <c r="O1170">
        <v>27</v>
      </c>
      <c r="P1170">
        <v>10</v>
      </c>
      <c r="Q1170">
        <v>24</v>
      </c>
      <c r="R1170" s="31" t="s">
        <v>461</v>
      </c>
      <c r="S1170">
        <v>1095</v>
      </c>
      <c r="T1170">
        <v>4</v>
      </c>
      <c r="U1170" s="32" t="s">
        <v>435</v>
      </c>
      <c r="V1170">
        <v>131</v>
      </c>
      <c r="Y1170" s="12" t="s">
        <v>451</v>
      </c>
      <c r="Z1170">
        <v>52</v>
      </c>
      <c r="AA1170" s="19" t="s">
        <v>24</v>
      </c>
      <c r="AB1170">
        <v>2</v>
      </c>
      <c r="AC1170">
        <v>2</v>
      </c>
      <c r="AD1170">
        <v>2</v>
      </c>
      <c r="AE1170">
        <v>2</v>
      </c>
    </row>
    <row r="1171" spans="1:31" hidden="1" x14ac:dyDescent="0.25">
      <c r="A1171" s="21" t="s">
        <v>247</v>
      </c>
      <c r="B1171" s="18" t="s">
        <v>271</v>
      </c>
      <c r="C1171" s="18" t="s">
        <v>2319</v>
      </c>
      <c r="D1171">
        <v>41.5</v>
      </c>
      <c r="E1171">
        <v>9</v>
      </c>
      <c r="F1171" t="s">
        <v>150</v>
      </c>
      <c r="G1171">
        <v>7</v>
      </c>
      <c r="H1171" s="25" t="s">
        <v>150</v>
      </c>
      <c r="I1171">
        <v>8</v>
      </c>
      <c r="J1171" s="36" t="str">
        <f>VLOOKUP(AB1171, method!$A$1:$B$15, 2, 0)</f>
        <v>中後</v>
      </c>
      <c r="K1171">
        <v>23</v>
      </c>
      <c r="L1171" s="43">
        <v>1650</v>
      </c>
      <c r="M1171">
        <v>130</v>
      </c>
      <c r="N1171">
        <v>1</v>
      </c>
      <c r="O1171">
        <v>6</v>
      </c>
      <c r="P1171">
        <v>10</v>
      </c>
      <c r="Q1171">
        <v>24</v>
      </c>
      <c r="R1171" t="s">
        <v>467</v>
      </c>
      <c r="S1171">
        <v>1085</v>
      </c>
      <c r="T1171">
        <v>4</v>
      </c>
      <c r="U1171" s="32" t="s">
        <v>435</v>
      </c>
      <c r="V1171">
        <v>77</v>
      </c>
      <c r="Y1171" t="s">
        <v>696</v>
      </c>
      <c r="Z1171">
        <v>54</v>
      </c>
      <c r="AA1171" s="19" t="s">
        <v>24</v>
      </c>
      <c r="AB1171">
        <v>9</v>
      </c>
      <c r="AC1171">
        <v>9</v>
      </c>
      <c r="AD1171">
        <v>9</v>
      </c>
      <c r="AE1171">
        <v>7</v>
      </c>
    </row>
    <row r="1172" spans="1:31" hidden="1" x14ac:dyDescent="0.25">
      <c r="A1172" s="21" t="s">
        <v>247</v>
      </c>
      <c r="B1172" s="18" t="s">
        <v>271</v>
      </c>
      <c r="C1172" s="18" t="s">
        <v>2319</v>
      </c>
      <c r="D1172">
        <v>23.16</v>
      </c>
      <c r="E1172">
        <v>9</v>
      </c>
      <c r="F1172" t="s">
        <v>150</v>
      </c>
      <c r="G1172">
        <v>12</v>
      </c>
      <c r="H1172" s="25" t="s">
        <v>150</v>
      </c>
      <c r="I1172">
        <v>12</v>
      </c>
      <c r="J1172" s="36" t="str">
        <f>VLOOKUP(AB1172, method!$A$1:$B$15, 2, 0)</f>
        <v>中後</v>
      </c>
      <c r="K1172">
        <v>51</v>
      </c>
      <c r="L1172">
        <v>1400</v>
      </c>
      <c r="M1172">
        <v>131</v>
      </c>
      <c r="N1172">
        <v>1</v>
      </c>
      <c r="O1172">
        <v>28</v>
      </c>
      <c r="P1172">
        <v>9</v>
      </c>
      <c r="Q1172">
        <v>24</v>
      </c>
      <c r="R1172" t="s">
        <v>429</v>
      </c>
      <c r="S1172">
        <v>1080</v>
      </c>
      <c r="T1172">
        <v>4</v>
      </c>
      <c r="U1172" s="32" t="s">
        <v>435</v>
      </c>
      <c r="V1172">
        <v>59</v>
      </c>
      <c r="Y1172" t="s">
        <v>837</v>
      </c>
      <c r="Z1172">
        <v>56</v>
      </c>
      <c r="AA1172" s="19" t="s">
        <v>24</v>
      </c>
      <c r="AB1172">
        <v>8</v>
      </c>
      <c r="AC1172">
        <v>7</v>
      </c>
      <c r="AD1172">
        <v>5</v>
      </c>
      <c r="AE1172">
        <v>12</v>
      </c>
    </row>
    <row r="1173" spans="1:31" hidden="1" x14ac:dyDescent="0.25">
      <c r="A1173" s="21" t="s">
        <v>247</v>
      </c>
      <c r="B1173" s="18" t="s">
        <v>271</v>
      </c>
      <c r="C1173" s="18" t="s">
        <v>2319</v>
      </c>
      <c r="D1173">
        <v>23.14</v>
      </c>
      <c r="E1173">
        <v>9</v>
      </c>
      <c r="F1173" t="s">
        <v>150</v>
      </c>
      <c r="G1173">
        <v>9</v>
      </c>
      <c r="H1173" s="17" t="s">
        <v>84</v>
      </c>
      <c r="I1173">
        <v>7</v>
      </c>
      <c r="J1173" s="37" t="str">
        <f>VLOOKUP(AB1173, method!$A$1:$B$15, 2, 0)</f>
        <v>中前</v>
      </c>
      <c r="K1173">
        <v>39</v>
      </c>
      <c r="L1173">
        <v>1400</v>
      </c>
      <c r="M1173">
        <v>135</v>
      </c>
      <c r="N1173">
        <v>1</v>
      </c>
      <c r="O1173">
        <v>8</v>
      </c>
      <c r="P1173">
        <v>9</v>
      </c>
      <c r="Q1173">
        <v>24</v>
      </c>
      <c r="R1173" t="s">
        <v>434</v>
      </c>
      <c r="S1173">
        <v>1077</v>
      </c>
      <c r="T1173">
        <v>4</v>
      </c>
      <c r="U1173" s="32" t="s">
        <v>435</v>
      </c>
      <c r="V1173">
        <v>8</v>
      </c>
      <c r="Y1173" t="s">
        <v>519</v>
      </c>
      <c r="Z1173">
        <v>58</v>
      </c>
      <c r="AA1173" s="19" t="s">
        <v>24</v>
      </c>
      <c r="AB1173">
        <v>4</v>
      </c>
      <c r="AC1173">
        <v>4</v>
      </c>
      <c r="AD1173">
        <v>5</v>
      </c>
      <c r="AE1173">
        <v>9</v>
      </c>
    </row>
    <row r="1174" spans="1:31" hidden="1" x14ac:dyDescent="0.25">
      <c r="A1174" s="21" t="s">
        <v>247</v>
      </c>
      <c r="B1174" s="18" t="s">
        <v>271</v>
      </c>
      <c r="C1174" s="18" t="s">
        <v>2319</v>
      </c>
      <c r="D1174">
        <v>9.7799999999999994</v>
      </c>
      <c r="E1174">
        <v>9</v>
      </c>
      <c r="F1174" t="s">
        <v>150</v>
      </c>
      <c r="G1174">
        <v>9</v>
      </c>
      <c r="H1174" s="25" t="s">
        <v>150</v>
      </c>
      <c r="I1174">
        <v>12</v>
      </c>
      <c r="J1174" s="36" t="str">
        <f>VLOOKUP(AB1174, method!$A$1:$B$15, 2, 0)</f>
        <v>中後</v>
      </c>
      <c r="K1174">
        <v>53</v>
      </c>
      <c r="L1174">
        <v>1200</v>
      </c>
      <c r="M1174">
        <v>116</v>
      </c>
      <c r="N1174">
        <v>1</v>
      </c>
      <c r="O1174">
        <v>14</v>
      </c>
      <c r="P1174">
        <v>7</v>
      </c>
      <c r="Q1174">
        <v>24</v>
      </c>
      <c r="R1174" t="s">
        <v>434</v>
      </c>
      <c r="S1174">
        <v>1084</v>
      </c>
      <c r="T1174">
        <v>3</v>
      </c>
      <c r="U1174" s="32" t="s">
        <v>435</v>
      </c>
      <c r="V1174">
        <v>829</v>
      </c>
      <c r="Y1174" t="s">
        <v>447</v>
      </c>
      <c r="Z1174">
        <v>61</v>
      </c>
      <c r="AA1174" s="19" t="s">
        <v>24</v>
      </c>
      <c r="AB1174">
        <v>10</v>
      </c>
      <c r="AC1174">
        <v>11</v>
      </c>
      <c r="AD1174">
        <v>9</v>
      </c>
    </row>
    <row r="1175" spans="1:31" hidden="1" x14ac:dyDescent="0.25">
      <c r="A1175" s="21" t="s">
        <v>247</v>
      </c>
      <c r="B1175" s="18" t="s">
        <v>271</v>
      </c>
      <c r="C1175" s="18" t="s">
        <v>2319</v>
      </c>
      <c r="D1175">
        <v>9.14</v>
      </c>
      <c r="E1175">
        <v>9</v>
      </c>
      <c r="F1175" t="s">
        <v>150</v>
      </c>
      <c r="G1175">
        <v>6</v>
      </c>
      <c r="H1175" s="24" t="s">
        <v>38</v>
      </c>
      <c r="I1175">
        <v>3</v>
      </c>
      <c r="J1175" s="38" t="str">
        <f>VLOOKUP(AB1175, method!$A$1:$B$15, 2, 0)</f>
        <v>留後</v>
      </c>
      <c r="K1175">
        <v>49</v>
      </c>
      <c r="L1175">
        <v>1200</v>
      </c>
      <c r="M1175">
        <v>123</v>
      </c>
      <c r="N1175">
        <v>1</v>
      </c>
      <c r="O1175">
        <v>1</v>
      </c>
      <c r="P1175">
        <v>7</v>
      </c>
      <c r="Q1175">
        <v>24</v>
      </c>
      <c r="R1175" t="s">
        <v>518</v>
      </c>
      <c r="S1175">
        <v>1081</v>
      </c>
      <c r="T1175">
        <v>3</v>
      </c>
      <c r="U1175" s="32" t="s">
        <v>435</v>
      </c>
      <c r="V1175">
        <v>791</v>
      </c>
      <c r="Y1175" t="s">
        <v>442</v>
      </c>
      <c r="Z1175">
        <v>63</v>
      </c>
      <c r="AA1175" s="19" t="s">
        <v>24</v>
      </c>
      <c r="AB1175">
        <v>13</v>
      </c>
      <c r="AC1175">
        <v>12</v>
      </c>
      <c r="AD1175">
        <v>6</v>
      </c>
    </row>
    <row r="1176" spans="1:31" hidden="1" x14ac:dyDescent="0.25">
      <c r="A1176" s="21" t="s">
        <v>247</v>
      </c>
      <c r="B1176" s="18" t="s">
        <v>271</v>
      </c>
      <c r="C1176" s="18" t="s">
        <v>2319</v>
      </c>
      <c r="D1176">
        <v>57.56</v>
      </c>
      <c r="E1176">
        <v>9</v>
      </c>
      <c r="F1176" t="s">
        <v>150</v>
      </c>
      <c r="G1176">
        <v>9</v>
      </c>
      <c r="H1176" s="24" t="s">
        <v>38</v>
      </c>
      <c r="I1176">
        <v>2</v>
      </c>
      <c r="J1176" s="36" t="str">
        <f>VLOOKUP(AB1176, method!$A$1:$B$15, 2, 0)</f>
        <v>中後</v>
      </c>
      <c r="K1176">
        <v>35</v>
      </c>
      <c r="L1176">
        <v>1000</v>
      </c>
      <c r="M1176">
        <v>120</v>
      </c>
      <c r="N1176">
        <v>0</v>
      </c>
      <c r="O1176">
        <v>8</v>
      </c>
      <c r="P1176">
        <v>6</v>
      </c>
      <c r="Q1176">
        <v>24</v>
      </c>
      <c r="R1176" t="s">
        <v>429</v>
      </c>
      <c r="S1176">
        <v>1076</v>
      </c>
      <c r="T1176">
        <v>3</v>
      </c>
      <c r="U1176" s="32" t="s">
        <v>435</v>
      </c>
      <c r="V1176">
        <v>734</v>
      </c>
      <c r="Y1176" t="s">
        <v>442</v>
      </c>
      <c r="Z1176">
        <v>65</v>
      </c>
      <c r="AA1176" s="19" t="s">
        <v>24</v>
      </c>
      <c r="AB1176">
        <v>9</v>
      </c>
      <c r="AC1176">
        <v>10</v>
      </c>
      <c r="AD1176">
        <v>9</v>
      </c>
    </row>
    <row r="1177" spans="1:31" hidden="1" x14ac:dyDescent="0.25">
      <c r="A1177" s="21" t="s">
        <v>247</v>
      </c>
      <c r="B1177" s="18" t="s">
        <v>271</v>
      </c>
      <c r="C1177" s="18" t="s">
        <v>2319</v>
      </c>
      <c r="D1177">
        <v>24.19</v>
      </c>
      <c r="E1177">
        <v>9</v>
      </c>
      <c r="F1177" t="s">
        <v>150</v>
      </c>
      <c r="G1177">
        <v>13</v>
      </c>
      <c r="H1177" s="17" t="s">
        <v>84</v>
      </c>
      <c r="I1177">
        <v>7</v>
      </c>
      <c r="J1177" s="38" t="str">
        <f>VLOOKUP(AB1177, method!$A$1:$B$15, 2, 0)</f>
        <v>留後</v>
      </c>
      <c r="K1177">
        <v>54</v>
      </c>
      <c r="L1177">
        <v>1400</v>
      </c>
      <c r="M1177">
        <v>122</v>
      </c>
      <c r="N1177">
        <v>1</v>
      </c>
      <c r="O1177">
        <v>20</v>
      </c>
      <c r="P1177">
        <v>4</v>
      </c>
      <c r="Q1177">
        <v>24</v>
      </c>
      <c r="R1177" t="s">
        <v>441</v>
      </c>
      <c r="S1177">
        <v>1063</v>
      </c>
      <c r="T1177">
        <v>3</v>
      </c>
      <c r="U1177" s="32" t="s">
        <v>435</v>
      </c>
      <c r="V1177">
        <v>607</v>
      </c>
      <c r="Y1177" t="s">
        <v>819</v>
      </c>
      <c r="Z1177">
        <v>65</v>
      </c>
      <c r="AA1177" s="19" t="s">
        <v>24</v>
      </c>
      <c r="AB1177">
        <v>11</v>
      </c>
      <c r="AC1177">
        <v>10</v>
      </c>
      <c r="AD1177">
        <v>13</v>
      </c>
      <c r="AE1177">
        <v>13</v>
      </c>
    </row>
    <row r="1178" spans="1:31" hidden="1" x14ac:dyDescent="0.25">
      <c r="A1178" s="21" t="s">
        <v>247</v>
      </c>
      <c r="B1178" s="18" t="s">
        <v>271</v>
      </c>
      <c r="C1178" s="18" t="s">
        <v>2319</v>
      </c>
      <c r="D1178">
        <v>23.77</v>
      </c>
      <c r="E1178">
        <v>9</v>
      </c>
      <c r="F1178" t="s">
        <v>150</v>
      </c>
      <c r="G1178">
        <v>6</v>
      </c>
      <c r="H1178" s="17" t="s">
        <v>84</v>
      </c>
      <c r="I1178">
        <v>3</v>
      </c>
      <c r="J1178" s="37" t="str">
        <f>VLOOKUP(AB1178, method!$A$1:$B$15, 2, 0)</f>
        <v>中前</v>
      </c>
      <c r="K1178">
        <v>14</v>
      </c>
      <c r="L1178">
        <v>1400</v>
      </c>
      <c r="M1178">
        <v>126</v>
      </c>
      <c r="N1178">
        <v>1</v>
      </c>
      <c r="O1178">
        <v>31</v>
      </c>
      <c r="P1178">
        <v>3</v>
      </c>
      <c r="Q1178">
        <v>24</v>
      </c>
      <c r="R1178" t="s">
        <v>539</v>
      </c>
      <c r="S1178">
        <v>1076</v>
      </c>
      <c r="T1178">
        <v>3</v>
      </c>
      <c r="U1178" s="32" t="s">
        <v>435</v>
      </c>
      <c r="V1178">
        <v>547</v>
      </c>
      <c r="Y1178" t="s">
        <v>442</v>
      </c>
      <c r="Z1178">
        <v>67</v>
      </c>
      <c r="AA1178" s="19" t="s">
        <v>24</v>
      </c>
      <c r="AB1178">
        <v>6</v>
      </c>
      <c r="AC1178">
        <v>6</v>
      </c>
      <c r="AD1178">
        <v>5</v>
      </c>
      <c r="AE1178">
        <v>6</v>
      </c>
    </row>
    <row r="1179" spans="1:31" hidden="1" x14ac:dyDescent="0.25">
      <c r="A1179" s="21" t="s">
        <v>247</v>
      </c>
      <c r="B1179" s="18" t="s">
        <v>271</v>
      </c>
      <c r="C1179" s="18" t="s">
        <v>2319</v>
      </c>
      <c r="D1179">
        <v>10.33</v>
      </c>
      <c r="E1179">
        <v>9</v>
      </c>
      <c r="F1179" t="s">
        <v>150</v>
      </c>
      <c r="G1179" s="34">
        <v>5</v>
      </c>
      <c r="H1179" s="17" t="s">
        <v>84</v>
      </c>
      <c r="I1179">
        <v>8</v>
      </c>
      <c r="J1179" s="36" t="str">
        <f>VLOOKUP(AB1179, method!$A$1:$B$15, 2, 0)</f>
        <v>中後</v>
      </c>
      <c r="K1179">
        <v>30</v>
      </c>
      <c r="L1179">
        <v>1200</v>
      </c>
      <c r="M1179">
        <v>125</v>
      </c>
      <c r="N1179">
        <v>1</v>
      </c>
      <c r="O1179">
        <v>13</v>
      </c>
      <c r="P1179">
        <v>3</v>
      </c>
      <c r="Q1179">
        <v>24</v>
      </c>
      <c r="R1179" s="31" t="s">
        <v>461</v>
      </c>
      <c r="S1179">
        <v>1077</v>
      </c>
      <c r="T1179">
        <v>3</v>
      </c>
      <c r="U1179" s="32" t="s">
        <v>435</v>
      </c>
      <c r="V1179">
        <v>499</v>
      </c>
      <c r="Y1179" t="s">
        <v>600</v>
      </c>
      <c r="Z1179">
        <v>69</v>
      </c>
      <c r="AA1179" s="19" t="s">
        <v>24</v>
      </c>
      <c r="AB1179">
        <v>9</v>
      </c>
      <c r="AC1179">
        <v>9</v>
      </c>
      <c r="AD1179">
        <v>5</v>
      </c>
    </row>
    <row r="1180" spans="1:31" hidden="1" x14ac:dyDescent="0.25">
      <c r="A1180" s="21" t="s">
        <v>247</v>
      </c>
      <c r="B1180" s="18" t="s">
        <v>271</v>
      </c>
      <c r="C1180" s="18" t="s">
        <v>2319</v>
      </c>
      <c r="D1180">
        <v>11.08</v>
      </c>
      <c r="E1180">
        <v>9</v>
      </c>
      <c r="F1180" t="s">
        <v>150</v>
      </c>
      <c r="G1180" s="34">
        <v>5</v>
      </c>
      <c r="H1180" s="23" t="s">
        <v>487</v>
      </c>
      <c r="I1180">
        <v>1</v>
      </c>
      <c r="J1180" s="35" t="str">
        <f>VLOOKUP(AB1180, method!$A$1:$B$15, 2, 0)</f>
        <v>放頭</v>
      </c>
      <c r="K1180">
        <v>14</v>
      </c>
      <c r="L1180">
        <v>1200</v>
      </c>
      <c r="M1180">
        <v>121</v>
      </c>
      <c r="N1180">
        <v>1</v>
      </c>
      <c r="O1180">
        <v>28</v>
      </c>
      <c r="P1180">
        <v>2</v>
      </c>
      <c r="Q1180">
        <v>24</v>
      </c>
      <c r="R1180" s="31" t="s">
        <v>450</v>
      </c>
      <c r="S1180">
        <v>1084</v>
      </c>
      <c r="T1180">
        <v>3</v>
      </c>
      <c r="U1180" s="32" t="s">
        <v>435</v>
      </c>
      <c r="V1180">
        <v>463</v>
      </c>
      <c r="Y1180" s="12" t="s">
        <v>558</v>
      </c>
      <c r="Z1180">
        <v>70</v>
      </c>
      <c r="AA1180" s="19" t="s">
        <v>24</v>
      </c>
      <c r="AB1180">
        <v>3</v>
      </c>
      <c r="AC1180">
        <v>3</v>
      </c>
      <c r="AD1180">
        <v>5</v>
      </c>
    </row>
    <row r="1181" spans="1:31" hidden="1" x14ac:dyDescent="0.25">
      <c r="A1181" s="21" t="s">
        <v>247</v>
      </c>
      <c r="B1181" s="18" t="s">
        <v>271</v>
      </c>
      <c r="C1181" s="18" t="s">
        <v>2319</v>
      </c>
      <c r="D1181">
        <v>9.9</v>
      </c>
      <c r="E1181">
        <v>9</v>
      </c>
      <c r="F1181" t="s">
        <v>150</v>
      </c>
      <c r="G1181">
        <v>6</v>
      </c>
      <c r="H1181" s="19" t="s">
        <v>63</v>
      </c>
      <c r="I1181">
        <v>9</v>
      </c>
      <c r="J1181" s="37" t="str">
        <f>VLOOKUP(AB1181, method!$A$1:$B$15, 2, 0)</f>
        <v>中前</v>
      </c>
      <c r="K1181">
        <v>59</v>
      </c>
      <c r="L1181">
        <v>1200</v>
      </c>
      <c r="M1181">
        <v>131</v>
      </c>
      <c r="N1181">
        <v>1</v>
      </c>
      <c r="O1181">
        <v>13</v>
      </c>
      <c r="P1181">
        <v>1</v>
      </c>
      <c r="Q1181">
        <v>24</v>
      </c>
      <c r="R1181" t="s">
        <v>441</v>
      </c>
      <c r="S1181">
        <v>1080</v>
      </c>
      <c r="T1181">
        <v>3</v>
      </c>
      <c r="U1181" s="32" t="s">
        <v>435</v>
      </c>
      <c r="V1181">
        <v>340</v>
      </c>
      <c r="Y1181" t="s">
        <v>488</v>
      </c>
      <c r="Z1181">
        <v>72</v>
      </c>
      <c r="AA1181" s="19" t="s">
        <v>24</v>
      </c>
      <c r="AB1181">
        <v>7</v>
      </c>
      <c r="AC1181">
        <v>7</v>
      </c>
      <c r="AD1181">
        <v>6</v>
      </c>
    </row>
    <row r="1182" spans="1:31" hidden="1" x14ac:dyDescent="0.25">
      <c r="A1182" s="21" t="s">
        <v>247</v>
      </c>
      <c r="B1182" s="18" t="s">
        <v>271</v>
      </c>
      <c r="C1182" s="18" t="s">
        <v>2319</v>
      </c>
      <c r="D1182">
        <v>24.02</v>
      </c>
      <c r="E1182">
        <v>9</v>
      </c>
      <c r="F1182" t="s">
        <v>150</v>
      </c>
      <c r="G1182">
        <v>11</v>
      </c>
      <c r="H1182" s="19" t="s">
        <v>63</v>
      </c>
      <c r="I1182">
        <v>4</v>
      </c>
      <c r="J1182" s="35" t="str">
        <f>VLOOKUP(AB1182, method!$A$1:$B$15, 2, 0)</f>
        <v>放頭</v>
      </c>
      <c r="K1182">
        <v>53</v>
      </c>
      <c r="L1182">
        <v>1400</v>
      </c>
      <c r="M1182">
        <v>129</v>
      </c>
      <c r="N1182">
        <v>1</v>
      </c>
      <c r="O1182">
        <v>1</v>
      </c>
      <c r="P1182">
        <v>1</v>
      </c>
      <c r="Q1182">
        <v>24</v>
      </c>
      <c r="R1182" t="s">
        <v>434</v>
      </c>
      <c r="S1182">
        <v>1082</v>
      </c>
      <c r="T1182">
        <v>3</v>
      </c>
      <c r="U1182" s="32" t="s">
        <v>435</v>
      </c>
      <c r="V1182">
        <v>304</v>
      </c>
      <c r="Y1182" t="s">
        <v>634</v>
      </c>
      <c r="Z1182">
        <v>72</v>
      </c>
      <c r="AA1182" s="19" t="s">
        <v>24</v>
      </c>
      <c r="AB1182">
        <v>3</v>
      </c>
      <c r="AC1182">
        <v>3</v>
      </c>
      <c r="AD1182">
        <v>4</v>
      </c>
      <c r="AE1182">
        <v>11</v>
      </c>
    </row>
    <row r="1183" spans="1:31" hidden="1" x14ac:dyDescent="0.25">
      <c r="A1183" s="21" t="s">
        <v>247</v>
      </c>
      <c r="B1183" s="19" t="s">
        <v>273</v>
      </c>
      <c r="C1183" s="19" t="s">
        <v>2320</v>
      </c>
      <c r="D1183">
        <v>41.13</v>
      </c>
      <c r="E1183">
        <v>10</v>
      </c>
      <c r="F1183" t="s">
        <v>487</v>
      </c>
      <c r="G1183">
        <v>11</v>
      </c>
      <c r="H1183" s="16" t="s">
        <v>316</v>
      </c>
      <c r="I1183">
        <v>4</v>
      </c>
      <c r="J1183" s="35" t="str">
        <f>VLOOKUP(AB1183, method!$A$1:$B$15, 2, 0)</f>
        <v>放頭</v>
      </c>
      <c r="K1183">
        <v>38</v>
      </c>
      <c r="L1183" s="43">
        <v>1650</v>
      </c>
      <c r="M1183">
        <v>121</v>
      </c>
      <c r="N1183">
        <v>1</v>
      </c>
      <c r="O1183">
        <v>21</v>
      </c>
      <c r="P1183">
        <v>9</v>
      </c>
      <c r="Q1183">
        <v>25</v>
      </c>
      <c r="R1183" t="s">
        <v>467</v>
      </c>
      <c r="S1183">
        <v>1135</v>
      </c>
      <c r="T1183">
        <v>3</v>
      </c>
      <c r="U1183" s="33" t="s">
        <v>483</v>
      </c>
      <c r="V1183">
        <v>44</v>
      </c>
      <c r="Y1183" t="s">
        <v>1566</v>
      </c>
      <c r="Z1183">
        <v>63</v>
      </c>
      <c r="AA1183" s="27" t="s">
        <v>64</v>
      </c>
      <c r="AB1183">
        <v>3</v>
      </c>
      <c r="AC1183">
        <v>4</v>
      </c>
      <c r="AD1183">
        <v>3</v>
      </c>
      <c r="AE1183">
        <v>11</v>
      </c>
    </row>
    <row r="1184" spans="1:31" hidden="1" x14ac:dyDescent="0.25">
      <c r="A1184" s="21" t="s">
        <v>247</v>
      </c>
      <c r="B1184" s="19" t="s">
        <v>273</v>
      </c>
      <c r="C1184" s="19" t="s">
        <v>2320</v>
      </c>
      <c r="D1184">
        <v>41.55</v>
      </c>
      <c r="E1184">
        <v>10</v>
      </c>
      <c r="F1184" t="s">
        <v>487</v>
      </c>
      <c r="G1184">
        <v>14</v>
      </c>
      <c r="H1184" s="23" t="s">
        <v>487</v>
      </c>
      <c r="I1184">
        <v>12</v>
      </c>
      <c r="J1184" s="37" t="str">
        <f>VLOOKUP(AB1184, method!$A$1:$B$15, 2, 0)</f>
        <v>中前</v>
      </c>
      <c r="K1184">
        <v>63</v>
      </c>
      <c r="L1184" s="43">
        <v>1650</v>
      </c>
      <c r="M1184">
        <v>123</v>
      </c>
      <c r="N1184">
        <v>1</v>
      </c>
      <c r="O1184">
        <v>28</v>
      </c>
      <c r="P1184">
        <v>6</v>
      </c>
      <c r="Q1184">
        <v>25</v>
      </c>
      <c r="R1184" t="s">
        <v>467</v>
      </c>
      <c r="S1184">
        <v>1132</v>
      </c>
      <c r="T1184">
        <v>3</v>
      </c>
      <c r="U1184" s="33" t="s">
        <v>483</v>
      </c>
      <c r="V1184">
        <v>796</v>
      </c>
      <c r="Y1184" t="s">
        <v>1567</v>
      </c>
      <c r="Z1184">
        <v>66</v>
      </c>
      <c r="AA1184" s="27" t="s">
        <v>64</v>
      </c>
      <c r="AB1184">
        <v>4</v>
      </c>
      <c r="AC1184">
        <v>3</v>
      </c>
      <c r="AD1184">
        <v>6</v>
      </c>
      <c r="AE1184">
        <v>14</v>
      </c>
    </row>
    <row r="1185" spans="1:33" hidden="1" x14ac:dyDescent="0.25">
      <c r="A1185" s="21" t="s">
        <v>247</v>
      </c>
      <c r="B1185" s="19" t="s">
        <v>273</v>
      </c>
      <c r="C1185" s="19" t="s">
        <v>2320</v>
      </c>
      <c r="D1185">
        <v>35.729999999999997</v>
      </c>
      <c r="E1185">
        <v>10</v>
      </c>
      <c r="F1185" t="s">
        <v>487</v>
      </c>
      <c r="G1185">
        <v>10</v>
      </c>
      <c r="H1185" s="18" t="s">
        <v>524</v>
      </c>
      <c r="I1185">
        <v>2</v>
      </c>
      <c r="J1185" s="37" t="str">
        <f>VLOOKUP(AB1185, method!$A$1:$B$15, 2, 0)</f>
        <v>中前</v>
      </c>
      <c r="K1185">
        <v>29</v>
      </c>
      <c r="L1185">
        <v>1600</v>
      </c>
      <c r="M1185">
        <v>118</v>
      </c>
      <c r="N1185">
        <v>1</v>
      </c>
      <c r="O1185">
        <v>31</v>
      </c>
      <c r="P1185">
        <v>5</v>
      </c>
      <c r="Q1185">
        <v>25</v>
      </c>
      <c r="R1185" t="s">
        <v>518</v>
      </c>
      <c r="S1185">
        <v>1128</v>
      </c>
      <c r="T1185">
        <v>3</v>
      </c>
      <c r="U1185" s="32" t="s">
        <v>435</v>
      </c>
      <c r="V1185">
        <v>727</v>
      </c>
      <c r="Y1185" t="s">
        <v>447</v>
      </c>
      <c r="Z1185">
        <v>68</v>
      </c>
      <c r="AA1185" s="27" t="s">
        <v>64</v>
      </c>
      <c r="AB1185">
        <v>4</v>
      </c>
      <c r="AC1185">
        <v>7</v>
      </c>
      <c r="AD1185">
        <v>9</v>
      </c>
      <c r="AE1185">
        <v>10</v>
      </c>
    </row>
    <row r="1186" spans="1:33" hidden="1" x14ac:dyDescent="0.25">
      <c r="A1186" s="21" t="s">
        <v>247</v>
      </c>
      <c r="B1186" s="19" t="s">
        <v>273</v>
      </c>
      <c r="C1186" s="19" t="s">
        <v>2320</v>
      </c>
      <c r="D1186">
        <v>48.24</v>
      </c>
      <c r="E1186">
        <v>10</v>
      </c>
      <c r="F1186" t="s">
        <v>487</v>
      </c>
      <c r="G1186">
        <v>12</v>
      </c>
      <c r="H1186" s="22" t="s">
        <v>471</v>
      </c>
      <c r="I1186">
        <v>2</v>
      </c>
      <c r="J1186" s="35" t="str">
        <f>VLOOKUP(AB1186, method!$A$1:$B$15, 2, 0)</f>
        <v>放頭</v>
      </c>
      <c r="K1186">
        <v>51</v>
      </c>
      <c r="L1186">
        <v>1800</v>
      </c>
      <c r="M1186">
        <v>126</v>
      </c>
      <c r="N1186">
        <v>1</v>
      </c>
      <c r="O1186">
        <v>13</v>
      </c>
      <c r="P1186">
        <v>4</v>
      </c>
      <c r="Q1186">
        <v>25</v>
      </c>
      <c r="R1186" t="s">
        <v>429</v>
      </c>
      <c r="S1186">
        <v>1137</v>
      </c>
      <c r="T1186">
        <v>3</v>
      </c>
      <c r="U1186" s="32" t="s">
        <v>435</v>
      </c>
      <c r="V1186">
        <v>590</v>
      </c>
      <c r="Y1186" t="s">
        <v>624</v>
      </c>
      <c r="Z1186">
        <v>70</v>
      </c>
      <c r="AA1186" s="27" t="s">
        <v>64</v>
      </c>
      <c r="AB1186">
        <v>1</v>
      </c>
      <c r="AC1186">
        <v>1</v>
      </c>
      <c r="AD1186">
        <v>1</v>
      </c>
      <c r="AE1186">
        <v>1</v>
      </c>
      <c r="AF1186">
        <v>12</v>
      </c>
    </row>
    <row r="1187" spans="1:33" hidden="1" x14ac:dyDescent="0.25">
      <c r="A1187" s="21" t="s">
        <v>247</v>
      </c>
      <c r="B1187" s="19" t="s">
        <v>273</v>
      </c>
      <c r="C1187" s="19" t="s">
        <v>2320</v>
      </c>
      <c r="D1187">
        <v>39.130000000000003</v>
      </c>
      <c r="E1187">
        <v>10</v>
      </c>
      <c r="F1187" t="s">
        <v>487</v>
      </c>
      <c r="G1187">
        <v>10</v>
      </c>
      <c r="H1187" s="22" t="s">
        <v>471</v>
      </c>
      <c r="I1187">
        <v>14</v>
      </c>
      <c r="J1187" s="37" t="str">
        <f>VLOOKUP(AB1187, method!$A$1:$B$15, 2, 0)</f>
        <v>中前</v>
      </c>
      <c r="K1187">
        <v>54</v>
      </c>
      <c r="L1187" s="43">
        <v>1650</v>
      </c>
      <c r="M1187">
        <v>121</v>
      </c>
      <c r="N1187">
        <v>1</v>
      </c>
      <c r="O1187">
        <v>26</v>
      </c>
      <c r="P1187">
        <v>3</v>
      </c>
      <c r="Q1187">
        <v>25</v>
      </c>
      <c r="R1187" t="s">
        <v>467</v>
      </c>
      <c r="S1187">
        <v>1150</v>
      </c>
      <c r="T1187">
        <v>3</v>
      </c>
      <c r="U1187" s="32" t="s">
        <v>435</v>
      </c>
      <c r="V1187">
        <v>541</v>
      </c>
      <c r="Y1187">
        <v>5</v>
      </c>
      <c r="Z1187">
        <v>71</v>
      </c>
      <c r="AA1187" s="27" t="s">
        <v>64</v>
      </c>
      <c r="AB1187">
        <v>6</v>
      </c>
      <c r="AC1187">
        <v>4</v>
      </c>
      <c r="AD1187">
        <v>3</v>
      </c>
      <c r="AE1187">
        <v>10</v>
      </c>
    </row>
    <row r="1188" spans="1:33" hidden="1" x14ac:dyDescent="0.25">
      <c r="A1188" s="21" t="s">
        <v>247</v>
      </c>
      <c r="B1188" s="19" t="s">
        <v>273</v>
      </c>
      <c r="C1188" s="19" t="s">
        <v>2320</v>
      </c>
      <c r="D1188">
        <v>44.8</v>
      </c>
      <c r="E1188">
        <v>10</v>
      </c>
      <c r="F1188" t="s">
        <v>487</v>
      </c>
      <c r="G1188">
        <v>12</v>
      </c>
      <c r="H1188" s="18" t="s">
        <v>524</v>
      </c>
      <c r="I1188">
        <v>12</v>
      </c>
      <c r="J1188" s="37" t="str">
        <f>VLOOKUP(AB1188, method!$A$1:$B$15, 2, 0)</f>
        <v>中前</v>
      </c>
      <c r="K1188">
        <v>24</v>
      </c>
      <c r="L1188" s="43">
        <v>1650</v>
      </c>
      <c r="M1188">
        <v>116</v>
      </c>
      <c r="N1188">
        <v>1</v>
      </c>
      <c r="O1188">
        <v>12</v>
      </c>
      <c r="P1188">
        <v>2</v>
      </c>
      <c r="Q1188">
        <v>25</v>
      </c>
      <c r="R1188" t="s">
        <v>467</v>
      </c>
      <c r="S1188">
        <v>1153</v>
      </c>
      <c r="T1188">
        <v>3</v>
      </c>
      <c r="U1188" s="33" t="s">
        <v>483</v>
      </c>
      <c r="V1188">
        <v>426</v>
      </c>
      <c r="Y1188" t="s">
        <v>1569</v>
      </c>
      <c r="Z1188">
        <v>71</v>
      </c>
      <c r="AA1188" s="27" t="s">
        <v>64</v>
      </c>
      <c r="AB1188">
        <v>5</v>
      </c>
      <c r="AC1188">
        <v>6</v>
      </c>
      <c r="AD1188">
        <v>10</v>
      </c>
      <c r="AE1188">
        <v>12</v>
      </c>
    </row>
    <row r="1189" spans="1:33" hidden="1" x14ac:dyDescent="0.25">
      <c r="A1189" s="21" t="s">
        <v>247</v>
      </c>
      <c r="B1189" s="19" t="s">
        <v>273</v>
      </c>
      <c r="C1189" s="19" t="s">
        <v>2320</v>
      </c>
      <c r="D1189">
        <v>39.270000000000003</v>
      </c>
      <c r="E1189">
        <v>10</v>
      </c>
      <c r="F1189" t="s">
        <v>487</v>
      </c>
      <c r="G1189">
        <v>8</v>
      </c>
      <c r="H1189" s="23" t="s">
        <v>487</v>
      </c>
      <c r="I1189">
        <v>2</v>
      </c>
      <c r="J1189" s="35" t="str">
        <f>VLOOKUP(AB1189, method!$A$1:$B$15, 2, 0)</f>
        <v>放頭</v>
      </c>
      <c r="K1189">
        <v>13</v>
      </c>
      <c r="L1189" s="43">
        <v>1650</v>
      </c>
      <c r="M1189">
        <v>125</v>
      </c>
      <c r="N1189">
        <v>1</v>
      </c>
      <c r="O1189">
        <v>26</v>
      </c>
      <c r="P1189">
        <v>1</v>
      </c>
      <c r="Q1189">
        <v>25</v>
      </c>
      <c r="R1189" t="s">
        <v>467</v>
      </c>
      <c r="S1189">
        <v>1154</v>
      </c>
      <c r="T1189">
        <v>3</v>
      </c>
      <c r="U1189" s="32" t="s">
        <v>435</v>
      </c>
      <c r="V1189">
        <v>386</v>
      </c>
      <c r="Y1189">
        <v>4</v>
      </c>
      <c r="Z1189">
        <v>71</v>
      </c>
      <c r="AA1189" s="27" t="s">
        <v>64</v>
      </c>
      <c r="AB1189">
        <v>2</v>
      </c>
      <c r="AC1189">
        <v>3</v>
      </c>
      <c r="AD1189">
        <v>2</v>
      </c>
      <c r="AE1189">
        <v>8</v>
      </c>
    </row>
    <row r="1190" spans="1:33" hidden="1" x14ac:dyDescent="0.25">
      <c r="A1190" s="21" t="s">
        <v>247</v>
      </c>
      <c r="B1190" s="19" t="s">
        <v>273</v>
      </c>
      <c r="C1190" s="19" t="s">
        <v>2320</v>
      </c>
      <c r="D1190">
        <v>38.18</v>
      </c>
      <c r="E1190">
        <v>10</v>
      </c>
      <c r="F1190" t="s">
        <v>487</v>
      </c>
      <c r="G1190" s="28">
        <v>1</v>
      </c>
      <c r="H1190" s="23" t="s">
        <v>487</v>
      </c>
      <c r="I1190">
        <v>9</v>
      </c>
      <c r="J1190" s="35" t="str">
        <f>VLOOKUP(AB1190, method!$A$1:$B$15, 2, 0)</f>
        <v>放頭</v>
      </c>
      <c r="K1190">
        <v>44</v>
      </c>
      <c r="L1190" s="43">
        <v>1650</v>
      </c>
      <c r="M1190">
        <v>112</v>
      </c>
      <c r="N1190">
        <v>1</v>
      </c>
      <c r="O1190">
        <v>18</v>
      </c>
      <c r="P1190">
        <v>12</v>
      </c>
      <c r="Q1190">
        <v>24</v>
      </c>
      <c r="R1190" t="s">
        <v>467</v>
      </c>
      <c r="S1190">
        <v>1138</v>
      </c>
      <c r="T1190">
        <v>3</v>
      </c>
      <c r="U1190" s="32" t="s">
        <v>435</v>
      </c>
      <c r="V1190">
        <v>276</v>
      </c>
      <c r="Y1190" s="12" t="s">
        <v>431</v>
      </c>
      <c r="Z1190">
        <v>65</v>
      </c>
      <c r="AA1190" s="27" t="s">
        <v>64</v>
      </c>
      <c r="AB1190">
        <v>1</v>
      </c>
      <c r="AC1190">
        <v>1</v>
      </c>
      <c r="AD1190">
        <v>1</v>
      </c>
      <c r="AE1190">
        <v>1</v>
      </c>
    </row>
    <row r="1191" spans="1:33" hidden="1" x14ac:dyDescent="0.25">
      <c r="A1191" s="21" t="s">
        <v>247</v>
      </c>
      <c r="B1191" s="19" t="s">
        <v>273</v>
      </c>
      <c r="C1191" s="19" t="s">
        <v>2320</v>
      </c>
      <c r="D1191">
        <v>39.369999999999997</v>
      </c>
      <c r="E1191">
        <v>10</v>
      </c>
      <c r="F1191" t="s">
        <v>487</v>
      </c>
      <c r="G1191">
        <v>9</v>
      </c>
      <c r="H1191" s="22" t="s">
        <v>471</v>
      </c>
      <c r="I1191">
        <v>2</v>
      </c>
      <c r="J1191" s="37" t="str">
        <f>VLOOKUP(AB1191, method!$A$1:$B$15, 2, 0)</f>
        <v>中前</v>
      </c>
      <c r="K1191">
        <v>37</v>
      </c>
      <c r="L1191" s="43">
        <v>1650</v>
      </c>
      <c r="M1191">
        <v>122</v>
      </c>
      <c r="N1191">
        <v>1</v>
      </c>
      <c r="O1191">
        <v>1</v>
      </c>
      <c r="P1191">
        <v>12</v>
      </c>
      <c r="Q1191">
        <v>24</v>
      </c>
      <c r="R1191" t="s">
        <v>467</v>
      </c>
      <c r="S1191">
        <v>1141</v>
      </c>
      <c r="T1191">
        <v>3</v>
      </c>
      <c r="U1191" s="32" t="s">
        <v>435</v>
      </c>
      <c r="V1191">
        <v>228</v>
      </c>
      <c r="Y1191">
        <v>7</v>
      </c>
      <c r="Z1191">
        <v>65</v>
      </c>
      <c r="AA1191" s="27" t="s">
        <v>64</v>
      </c>
      <c r="AB1191">
        <v>5</v>
      </c>
      <c r="AC1191">
        <v>8</v>
      </c>
      <c r="AD1191">
        <v>11</v>
      </c>
      <c r="AE1191">
        <v>9</v>
      </c>
    </row>
    <row r="1192" spans="1:33" hidden="1" x14ac:dyDescent="0.25">
      <c r="A1192" s="21" t="s">
        <v>247</v>
      </c>
      <c r="B1192" s="19" t="s">
        <v>273</v>
      </c>
      <c r="C1192" s="19" t="s">
        <v>2320</v>
      </c>
      <c r="D1192">
        <v>40.75</v>
      </c>
      <c r="E1192">
        <v>10</v>
      </c>
      <c r="F1192" t="s">
        <v>487</v>
      </c>
      <c r="G1192">
        <v>7</v>
      </c>
      <c r="H1192" s="22" t="s">
        <v>471</v>
      </c>
      <c r="I1192">
        <v>5</v>
      </c>
      <c r="J1192" s="37" t="str">
        <f>VLOOKUP(AB1192, method!$A$1:$B$15, 2, 0)</f>
        <v>中前</v>
      </c>
      <c r="K1192">
        <v>20</v>
      </c>
      <c r="L1192" s="43">
        <v>1650</v>
      </c>
      <c r="M1192">
        <v>122</v>
      </c>
      <c r="N1192">
        <v>1</v>
      </c>
      <c r="O1192">
        <v>23</v>
      </c>
      <c r="P1192">
        <v>10</v>
      </c>
      <c r="Q1192">
        <v>24</v>
      </c>
      <c r="R1192" t="s">
        <v>467</v>
      </c>
      <c r="S1192">
        <v>1145</v>
      </c>
      <c r="T1192">
        <v>3</v>
      </c>
      <c r="U1192" s="32" t="s">
        <v>435</v>
      </c>
      <c r="V1192">
        <v>127</v>
      </c>
      <c r="Y1192">
        <v>6</v>
      </c>
      <c r="Z1192">
        <v>65</v>
      </c>
      <c r="AA1192" s="27" t="s">
        <v>64</v>
      </c>
      <c r="AB1192">
        <v>4</v>
      </c>
      <c r="AC1192">
        <v>4</v>
      </c>
      <c r="AD1192">
        <v>3</v>
      </c>
      <c r="AE1192">
        <v>7</v>
      </c>
    </row>
    <row r="1193" spans="1:33" hidden="1" x14ac:dyDescent="0.25">
      <c r="A1193" s="21" t="s">
        <v>247</v>
      </c>
      <c r="B1193" s="19" t="s">
        <v>273</v>
      </c>
      <c r="C1193" s="19" t="s">
        <v>2320</v>
      </c>
      <c r="D1193">
        <v>38.729999999999997</v>
      </c>
      <c r="E1193">
        <v>10</v>
      </c>
      <c r="F1193" t="s">
        <v>487</v>
      </c>
      <c r="G1193" s="28">
        <v>1</v>
      </c>
      <c r="H1193" s="22" t="s">
        <v>471</v>
      </c>
      <c r="I1193">
        <v>9</v>
      </c>
      <c r="J1193" s="37" t="str">
        <f>VLOOKUP(AB1193, method!$A$1:$B$15, 2, 0)</f>
        <v>中前</v>
      </c>
      <c r="K1193">
        <v>34</v>
      </c>
      <c r="L1193" s="43">
        <v>1650</v>
      </c>
      <c r="M1193">
        <v>133</v>
      </c>
      <c r="N1193">
        <v>1</v>
      </c>
      <c r="O1193">
        <v>23</v>
      </c>
      <c r="P1193">
        <v>6</v>
      </c>
      <c r="Q1193">
        <v>24</v>
      </c>
      <c r="R1193" t="s">
        <v>467</v>
      </c>
      <c r="S1193">
        <v>1141</v>
      </c>
      <c r="T1193">
        <v>4</v>
      </c>
      <c r="U1193" s="32" t="s">
        <v>435</v>
      </c>
      <c r="V1193">
        <v>764</v>
      </c>
      <c r="Y1193" s="12" t="s">
        <v>591</v>
      </c>
      <c r="Z1193">
        <v>60</v>
      </c>
      <c r="AA1193" s="27" t="s">
        <v>64</v>
      </c>
      <c r="AB1193">
        <v>6</v>
      </c>
      <c r="AC1193">
        <v>3</v>
      </c>
      <c r="AD1193">
        <v>2</v>
      </c>
      <c r="AE1193">
        <v>1</v>
      </c>
    </row>
    <row r="1194" spans="1:33" hidden="1" x14ac:dyDescent="0.25">
      <c r="A1194" s="21" t="s">
        <v>247</v>
      </c>
      <c r="B1194" s="19" t="s">
        <v>273</v>
      </c>
      <c r="C1194" s="19" t="s">
        <v>2320</v>
      </c>
      <c r="E1194">
        <v>10</v>
      </c>
      <c r="F1194" t="s">
        <v>487</v>
      </c>
      <c r="G1194" t="s">
        <v>778</v>
      </c>
      <c r="H1194" s="18" t="s">
        <v>524</v>
      </c>
      <c r="I1194" t="s">
        <v>546</v>
      </c>
      <c r="K1194" t="s">
        <v>546</v>
      </c>
      <c r="L1194">
        <v>1800</v>
      </c>
      <c r="M1194">
        <v>128</v>
      </c>
      <c r="N1194" t="s">
        <v>546</v>
      </c>
      <c r="O1194">
        <v>19</v>
      </c>
      <c r="P1194">
        <v>5</v>
      </c>
      <c r="Q1194">
        <v>24</v>
      </c>
      <c r="R1194" t="s">
        <v>441</v>
      </c>
      <c r="S1194" t="s">
        <v>546</v>
      </c>
      <c r="T1194">
        <v>4</v>
      </c>
      <c r="U1194" s="32" t="s">
        <v>435</v>
      </c>
      <c r="V1194">
        <v>679</v>
      </c>
      <c r="Y1194" t="s">
        <v>546</v>
      </c>
      <c r="Z1194">
        <v>60</v>
      </c>
      <c r="AA1194" s="27" t="s">
        <v>64</v>
      </c>
      <c r="AB1194" t="s">
        <v>546</v>
      </c>
    </row>
    <row r="1195" spans="1:33" hidden="1" x14ac:dyDescent="0.25">
      <c r="A1195" s="21" t="s">
        <v>247</v>
      </c>
      <c r="B1195" s="19" t="s">
        <v>273</v>
      </c>
      <c r="C1195" s="19" t="s">
        <v>2320</v>
      </c>
      <c r="D1195">
        <v>23.43</v>
      </c>
      <c r="E1195">
        <v>10</v>
      </c>
      <c r="F1195" t="s">
        <v>487</v>
      </c>
      <c r="G1195">
        <v>14</v>
      </c>
      <c r="H1195" s="25" t="s">
        <v>150</v>
      </c>
      <c r="I1195">
        <v>10</v>
      </c>
      <c r="J1195" s="37" t="str">
        <f>VLOOKUP(AB1195, method!$A$1:$B$15, 2, 0)</f>
        <v>中前</v>
      </c>
      <c r="K1195">
        <v>104</v>
      </c>
      <c r="L1195">
        <v>1400</v>
      </c>
      <c r="M1195">
        <v>123</v>
      </c>
      <c r="N1195">
        <v>1</v>
      </c>
      <c r="O1195">
        <v>14</v>
      </c>
      <c r="P1195">
        <v>4</v>
      </c>
      <c r="Q1195">
        <v>24</v>
      </c>
      <c r="R1195" t="s">
        <v>429</v>
      </c>
      <c r="S1195">
        <v>1143</v>
      </c>
      <c r="T1195">
        <v>3</v>
      </c>
      <c r="U1195" s="32" t="s">
        <v>446</v>
      </c>
      <c r="V1195">
        <v>587</v>
      </c>
      <c r="Y1195" t="s">
        <v>1046</v>
      </c>
      <c r="Z1195">
        <v>63</v>
      </c>
      <c r="AA1195" s="27" t="s">
        <v>64</v>
      </c>
      <c r="AB1195">
        <v>7</v>
      </c>
      <c r="AC1195">
        <v>5</v>
      </c>
      <c r="AD1195">
        <v>7</v>
      </c>
      <c r="AE1195">
        <v>14</v>
      </c>
    </row>
    <row r="1196" spans="1:33" hidden="1" x14ac:dyDescent="0.25">
      <c r="A1196" s="21" t="s">
        <v>247</v>
      </c>
      <c r="B1196" s="19" t="s">
        <v>273</v>
      </c>
      <c r="C1196" s="19" t="s">
        <v>2320</v>
      </c>
      <c r="D1196">
        <v>40.04</v>
      </c>
      <c r="E1196">
        <v>10</v>
      </c>
      <c r="F1196" t="s">
        <v>487</v>
      </c>
      <c r="G1196">
        <v>14</v>
      </c>
      <c r="H1196" s="16" t="s">
        <v>316</v>
      </c>
      <c r="I1196">
        <v>6</v>
      </c>
      <c r="J1196" s="37" t="str">
        <f>VLOOKUP(AB1196, method!$A$1:$B$15, 2, 0)</f>
        <v>中前</v>
      </c>
      <c r="K1196">
        <v>35</v>
      </c>
      <c r="L1196">
        <v>1600</v>
      </c>
      <c r="M1196">
        <v>125</v>
      </c>
      <c r="N1196">
        <v>1</v>
      </c>
      <c r="O1196">
        <v>10</v>
      </c>
      <c r="P1196">
        <v>3</v>
      </c>
      <c r="Q1196">
        <v>24</v>
      </c>
      <c r="R1196" t="s">
        <v>429</v>
      </c>
      <c r="S1196">
        <v>1151</v>
      </c>
      <c r="T1196">
        <v>3</v>
      </c>
      <c r="U1196" s="33" t="s">
        <v>499</v>
      </c>
      <c r="V1196">
        <v>493</v>
      </c>
      <c r="Y1196" t="s">
        <v>1569</v>
      </c>
      <c r="Z1196">
        <v>65</v>
      </c>
      <c r="AA1196" s="27" t="s">
        <v>64</v>
      </c>
      <c r="AB1196">
        <v>4</v>
      </c>
      <c r="AC1196">
        <v>5</v>
      </c>
      <c r="AD1196">
        <v>6</v>
      </c>
      <c r="AE1196">
        <v>14</v>
      </c>
    </row>
    <row r="1197" spans="1:33" hidden="1" x14ac:dyDescent="0.25">
      <c r="A1197" s="21" t="s">
        <v>247</v>
      </c>
      <c r="B1197" s="19" t="s">
        <v>273</v>
      </c>
      <c r="C1197" s="19" t="s">
        <v>2320</v>
      </c>
      <c r="D1197">
        <v>49.1</v>
      </c>
      <c r="E1197">
        <v>10</v>
      </c>
      <c r="F1197" t="s">
        <v>487</v>
      </c>
      <c r="G1197">
        <v>7</v>
      </c>
      <c r="H1197" s="19" t="s">
        <v>101</v>
      </c>
      <c r="I1197">
        <v>6</v>
      </c>
      <c r="J1197" s="37" t="str">
        <f>VLOOKUP(AB1197, method!$A$1:$B$15, 2, 0)</f>
        <v>中前</v>
      </c>
      <c r="K1197">
        <v>20</v>
      </c>
      <c r="L1197">
        <v>1800</v>
      </c>
      <c r="M1197">
        <v>120</v>
      </c>
      <c r="N1197">
        <v>1</v>
      </c>
      <c r="O1197">
        <v>8</v>
      </c>
      <c r="P1197">
        <v>11</v>
      </c>
      <c r="Q1197">
        <v>23</v>
      </c>
      <c r="R1197" s="31" t="s">
        <v>450</v>
      </c>
      <c r="S1197">
        <v>1140</v>
      </c>
      <c r="T1197">
        <v>3</v>
      </c>
      <c r="U1197" s="32" t="s">
        <v>435</v>
      </c>
      <c r="V1197">
        <v>154</v>
      </c>
      <c r="Y1197" t="s">
        <v>699</v>
      </c>
      <c r="Z1197">
        <v>65</v>
      </c>
      <c r="AA1197" s="27" t="s">
        <v>64</v>
      </c>
      <c r="AB1197">
        <v>5</v>
      </c>
      <c r="AC1197">
        <v>5</v>
      </c>
      <c r="AD1197">
        <v>5</v>
      </c>
      <c r="AE1197">
        <v>4</v>
      </c>
      <c r="AF1197">
        <v>7</v>
      </c>
    </row>
    <row r="1198" spans="1:33" hidden="1" x14ac:dyDescent="0.25">
      <c r="A1198" s="21" t="s">
        <v>247</v>
      </c>
      <c r="B1198" s="19" t="s">
        <v>273</v>
      </c>
      <c r="C1198" s="19" t="s">
        <v>2320</v>
      </c>
      <c r="D1198">
        <v>17.91</v>
      </c>
      <c r="E1198">
        <v>10</v>
      </c>
      <c r="F1198" t="s">
        <v>487</v>
      </c>
      <c r="G1198">
        <v>7</v>
      </c>
      <c r="H1198" s="17" t="s">
        <v>121</v>
      </c>
      <c r="I1198">
        <v>7</v>
      </c>
      <c r="J1198" s="35" t="str">
        <f>VLOOKUP(AB1198, method!$A$1:$B$15, 2, 0)</f>
        <v>放頭</v>
      </c>
      <c r="K1198">
        <v>19</v>
      </c>
      <c r="L1198">
        <v>2200</v>
      </c>
      <c r="M1198">
        <v>122</v>
      </c>
      <c r="N1198">
        <v>2</v>
      </c>
      <c r="O1198">
        <v>29</v>
      </c>
      <c r="P1198">
        <v>10</v>
      </c>
      <c r="Q1198">
        <v>23</v>
      </c>
      <c r="R1198" s="31" t="s">
        <v>461</v>
      </c>
      <c r="S1198">
        <v>1137</v>
      </c>
      <c r="T1198">
        <v>3</v>
      </c>
      <c r="U1198" s="32" t="s">
        <v>435</v>
      </c>
      <c r="V1198">
        <v>120</v>
      </c>
      <c r="Y1198" t="s">
        <v>442</v>
      </c>
      <c r="Z1198">
        <v>67</v>
      </c>
      <c r="AA1198" s="27" t="s">
        <v>64</v>
      </c>
      <c r="AB1198">
        <v>2</v>
      </c>
      <c r="AC1198">
        <v>1</v>
      </c>
      <c r="AD1198">
        <v>1</v>
      </c>
      <c r="AE1198">
        <v>1</v>
      </c>
      <c r="AF1198">
        <v>1</v>
      </c>
      <c r="AG1198">
        <v>7</v>
      </c>
    </row>
    <row r="1199" spans="1:33" hidden="1" x14ac:dyDescent="0.25">
      <c r="A1199" s="21" t="s">
        <v>247</v>
      </c>
      <c r="B1199" s="19" t="s">
        <v>273</v>
      </c>
      <c r="C1199" s="19" t="s">
        <v>2320</v>
      </c>
      <c r="D1199">
        <v>48.46</v>
      </c>
      <c r="E1199">
        <v>10</v>
      </c>
      <c r="F1199" t="s">
        <v>487</v>
      </c>
      <c r="G1199">
        <v>7</v>
      </c>
      <c r="H1199" s="17" t="s">
        <v>121</v>
      </c>
      <c r="I1199">
        <v>13</v>
      </c>
      <c r="J1199" s="35" t="str">
        <f>VLOOKUP(AB1199, method!$A$1:$B$15, 2, 0)</f>
        <v>放頭</v>
      </c>
      <c r="K1199">
        <v>22</v>
      </c>
      <c r="L1199">
        <v>1800</v>
      </c>
      <c r="M1199">
        <v>127</v>
      </c>
      <c r="N1199">
        <v>1</v>
      </c>
      <c r="O1199">
        <v>15</v>
      </c>
      <c r="P1199">
        <v>10</v>
      </c>
      <c r="Q1199">
        <v>23</v>
      </c>
      <c r="R1199" t="s">
        <v>539</v>
      </c>
      <c r="S1199">
        <v>1140</v>
      </c>
      <c r="T1199">
        <v>3</v>
      </c>
      <c r="U1199" s="32" t="s">
        <v>435</v>
      </c>
      <c r="V1199">
        <v>87</v>
      </c>
      <c r="Y1199" t="s">
        <v>519</v>
      </c>
      <c r="Z1199">
        <v>68</v>
      </c>
      <c r="AA1199" s="27" t="s">
        <v>64</v>
      </c>
      <c r="AB1199">
        <v>3</v>
      </c>
      <c r="AC1199">
        <v>2</v>
      </c>
      <c r="AD1199">
        <v>1</v>
      </c>
      <c r="AE1199">
        <v>1</v>
      </c>
      <c r="AF1199">
        <v>7</v>
      </c>
    </row>
    <row r="1200" spans="1:33" hidden="1" x14ac:dyDescent="0.25">
      <c r="A1200" s="21" t="s">
        <v>247</v>
      </c>
      <c r="B1200" s="19" t="s">
        <v>273</v>
      </c>
      <c r="C1200" s="19" t="s">
        <v>2320</v>
      </c>
      <c r="D1200">
        <v>35.65</v>
      </c>
      <c r="E1200">
        <v>10</v>
      </c>
      <c r="F1200" t="s">
        <v>487</v>
      </c>
      <c r="G1200">
        <v>7</v>
      </c>
      <c r="H1200" s="20" t="s">
        <v>58</v>
      </c>
      <c r="I1200">
        <v>6</v>
      </c>
      <c r="J1200" s="35" t="str">
        <f>VLOOKUP(AB1200, method!$A$1:$B$15, 2, 0)</f>
        <v>放頭</v>
      </c>
      <c r="K1200">
        <v>6.8</v>
      </c>
      <c r="L1200">
        <v>1600</v>
      </c>
      <c r="M1200">
        <v>121</v>
      </c>
      <c r="N1200">
        <v>1</v>
      </c>
      <c r="O1200">
        <v>24</v>
      </c>
      <c r="P1200">
        <v>9</v>
      </c>
      <c r="Q1200">
        <v>23</v>
      </c>
      <c r="R1200" t="s">
        <v>429</v>
      </c>
      <c r="S1200">
        <v>1130</v>
      </c>
      <c r="T1200">
        <v>3</v>
      </c>
      <c r="U1200" s="32" t="s">
        <v>435</v>
      </c>
      <c r="V1200">
        <v>45</v>
      </c>
      <c r="Y1200" t="s">
        <v>600</v>
      </c>
      <c r="Z1200">
        <v>68</v>
      </c>
      <c r="AA1200" s="27" t="s">
        <v>64</v>
      </c>
      <c r="AB1200">
        <v>2</v>
      </c>
      <c r="AC1200">
        <v>2</v>
      </c>
      <c r="AD1200">
        <v>2</v>
      </c>
      <c r="AE1200">
        <v>7</v>
      </c>
    </row>
    <row r="1201" spans="1:31" x14ac:dyDescent="0.25">
      <c r="A1201" s="22" t="s">
        <v>275</v>
      </c>
      <c r="B1201" s="20" t="s">
        <v>276</v>
      </c>
      <c r="C1201" s="20" t="s">
        <v>2321</v>
      </c>
      <c r="E1201">
        <v>2</v>
      </c>
      <c r="F1201" t="s">
        <v>29</v>
      </c>
      <c r="G1201" t="s">
        <v>778</v>
      </c>
      <c r="H1201" s="24" t="s">
        <v>38</v>
      </c>
      <c r="I1201" t="s">
        <v>546</v>
      </c>
      <c r="K1201" t="s">
        <v>546</v>
      </c>
      <c r="L1201" s="43">
        <v>1200</v>
      </c>
      <c r="M1201">
        <v>135</v>
      </c>
      <c r="N1201" t="s">
        <v>546</v>
      </c>
      <c r="O1201">
        <v>10</v>
      </c>
      <c r="P1201">
        <v>9</v>
      </c>
      <c r="Q1201">
        <v>25</v>
      </c>
      <c r="R1201" s="31" t="s">
        <v>450</v>
      </c>
      <c r="S1201" t="s">
        <v>546</v>
      </c>
      <c r="T1201">
        <v>4</v>
      </c>
      <c r="U1201" s="32" t="s">
        <v>435</v>
      </c>
      <c r="V1201">
        <v>17</v>
      </c>
      <c r="Y1201" t="s">
        <v>546</v>
      </c>
      <c r="Z1201">
        <v>60</v>
      </c>
      <c r="AA1201" s="24" t="s">
        <v>45</v>
      </c>
      <c r="AB1201" t="s">
        <v>546</v>
      </c>
    </row>
    <row r="1202" spans="1:31" x14ac:dyDescent="0.25">
      <c r="A1202" s="22" t="s">
        <v>275</v>
      </c>
      <c r="B1202" s="20" t="s">
        <v>276</v>
      </c>
      <c r="C1202" s="20" t="s">
        <v>2321</v>
      </c>
      <c r="D1202">
        <v>9.7200000000000006</v>
      </c>
      <c r="E1202">
        <v>2</v>
      </c>
      <c r="F1202" t="s">
        <v>29</v>
      </c>
      <c r="G1202" s="28">
        <v>3</v>
      </c>
      <c r="H1202" s="16" t="s">
        <v>29</v>
      </c>
      <c r="I1202">
        <v>1</v>
      </c>
      <c r="J1202" s="37" t="str">
        <f>VLOOKUP(AB1202, method!$A$1:$B$15, 2, 0)</f>
        <v>中前</v>
      </c>
      <c r="K1202">
        <v>6.7</v>
      </c>
      <c r="L1202" s="43">
        <v>1200</v>
      </c>
      <c r="M1202">
        <v>135</v>
      </c>
      <c r="N1202">
        <v>1</v>
      </c>
      <c r="O1202">
        <v>25</v>
      </c>
      <c r="P1202">
        <v>6</v>
      </c>
      <c r="Q1202">
        <v>25</v>
      </c>
      <c r="R1202" s="31" t="s">
        <v>461</v>
      </c>
      <c r="S1202">
        <v>1097</v>
      </c>
      <c r="T1202">
        <v>4</v>
      </c>
      <c r="U1202" s="32" t="s">
        <v>446</v>
      </c>
      <c r="V1202">
        <v>779</v>
      </c>
      <c r="Y1202" s="12">
        <v>1</v>
      </c>
      <c r="Z1202">
        <v>60</v>
      </c>
      <c r="AA1202" s="24" t="s">
        <v>45</v>
      </c>
      <c r="AB1202">
        <v>4</v>
      </c>
      <c r="AC1202">
        <v>4</v>
      </c>
      <c r="AD1202">
        <v>3</v>
      </c>
    </row>
    <row r="1203" spans="1:31" hidden="1" x14ac:dyDescent="0.25">
      <c r="A1203" s="22" t="s">
        <v>275</v>
      </c>
      <c r="B1203" s="20" t="s">
        <v>276</v>
      </c>
      <c r="C1203" s="20" t="s">
        <v>2321</v>
      </c>
      <c r="D1203">
        <v>9.9700000000000006</v>
      </c>
      <c r="E1203">
        <v>2</v>
      </c>
      <c r="F1203" t="s">
        <v>29</v>
      </c>
      <c r="G1203">
        <v>11</v>
      </c>
      <c r="H1203" s="16" t="s">
        <v>316</v>
      </c>
      <c r="I1203">
        <v>10</v>
      </c>
      <c r="J1203" s="36" t="str">
        <f>VLOOKUP(AB1203, method!$A$1:$B$15, 2, 0)</f>
        <v>中後</v>
      </c>
      <c r="K1203">
        <v>69</v>
      </c>
      <c r="L1203" s="43">
        <v>1200</v>
      </c>
      <c r="M1203">
        <v>117</v>
      </c>
      <c r="N1203">
        <v>1</v>
      </c>
      <c r="O1203">
        <v>31</v>
      </c>
      <c r="P1203">
        <v>5</v>
      </c>
      <c r="Q1203">
        <v>25</v>
      </c>
      <c r="R1203" t="s">
        <v>518</v>
      </c>
      <c r="S1203">
        <v>1081</v>
      </c>
      <c r="T1203">
        <v>3</v>
      </c>
      <c r="U1203" s="32" t="s">
        <v>435</v>
      </c>
      <c r="V1203">
        <v>723</v>
      </c>
      <c r="Y1203">
        <v>5</v>
      </c>
      <c r="Z1203">
        <v>62</v>
      </c>
      <c r="AA1203" s="24" t="s">
        <v>45</v>
      </c>
      <c r="AB1203">
        <v>8</v>
      </c>
      <c r="AC1203">
        <v>8</v>
      </c>
      <c r="AD1203">
        <v>11</v>
      </c>
    </row>
    <row r="1204" spans="1:31" x14ac:dyDescent="0.25">
      <c r="A1204" s="22" t="s">
        <v>275</v>
      </c>
      <c r="B1204" s="20" t="s">
        <v>276</v>
      </c>
      <c r="C1204" s="20" t="s">
        <v>2321</v>
      </c>
      <c r="D1204">
        <v>9.85</v>
      </c>
      <c r="E1204">
        <v>2</v>
      </c>
      <c r="F1204" t="s">
        <v>29</v>
      </c>
      <c r="G1204">
        <v>10</v>
      </c>
      <c r="H1204" s="21" t="s">
        <v>53</v>
      </c>
      <c r="I1204">
        <v>8</v>
      </c>
      <c r="J1204" s="36" t="str">
        <f>VLOOKUP(AB1204, method!$A$1:$B$15, 2, 0)</f>
        <v>中後</v>
      </c>
      <c r="K1204">
        <v>28</v>
      </c>
      <c r="L1204" s="43">
        <v>1200</v>
      </c>
      <c r="M1204">
        <v>120</v>
      </c>
      <c r="N1204">
        <v>1</v>
      </c>
      <c r="O1204">
        <v>30</v>
      </c>
      <c r="P1204">
        <v>4</v>
      </c>
      <c r="Q1204">
        <v>25</v>
      </c>
      <c r="R1204" s="42" t="s">
        <v>445</v>
      </c>
      <c r="S1204">
        <v>1070</v>
      </c>
      <c r="T1204">
        <v>3</v>
      </c>
      <c r="U1204" s="32" t="s">
        <v>446</v>
      </c>
      <c r="V1204">
        <v>636</v>
      </c>
      <c r="Y1204" t="s">
        <v>459</v>
      </c>
      <c r="Z1204">
        <v>63</v>
      </c>
      <c r="AA1204" s="24" t="s">
        <v>45</v>
      </c>
      <c r="AB1204">
        <v>10</v>
      </c>
      <c r="AC1204">
        <v>11</v>
      </c>
      <c r="AD1204">
        <v>10</v>
      </c>
    </row>
    <row r="1205" spans="1:31" hidden="1" x14ac:dyDescent="0.25">
      <c r="A1205" s="22" t="s">
        <v>275</v>
      </c>
      <c r="B1205" s="20" t="s">
        <v>276</v>
      </c>
      <c r="C1205" s="20" t="s">
        <v>2321</v>
      </c>
      <c r="D1205">
        <v>22.76</v>
      </c>
      <c r="E1205">
        <v>2</v>
      </c>
      <c r="F1205" t="s">
        <v>29</v>
      </c>
      <c r="G1205">
        <v>12</v>
      </c>
      <c r="H1205" s="26" t="s">
        <v>693</v>
      </c>
      <c r="I1205">
        <v>12</v>
      </c>
      <c r="J1205" s="37" t="str">
        <f>VLOOKUP(AB1205, method!$A$1:$B$15, 2, 0)</f>
        <v>中前</v>
      </c>
      <c r="K1205">
        <v>55</v>
      </c>
      <c r="L1205">
        <v>1400</v>
      </c>
      <c r="M1205">
        <v>122</v>
      </c>
      <c r="N1205">
        <v>1</v>
      </c>
      <c r="O1205">
        <v>27</v>
      </c>
      <c r="P1205">
        <v>4</v>
      </c>
      <c r="Q1205">
        <v>25</v>
      </c>
      <c r="R1205" t="s">
        <v>434</v>
      </c>
      <c r="S1205">
        <v>1084</v>
      </c>
      <c r="T1205">
        <v>3</v>
      </c>
      <c r="U1205" s="32" t="s">
        <v>435</v>
      </c>
      <c r="V1205">
        <v>629</v>
      </c>
      <c r="Y1205" t="s">
        <v>634</v>
      </c>
      <c r="Z1205">
        <v>63</v>
      </c>
      <c r="AA1205" s="24" t="s">
        <v>45</v>
      </c>
      <c r="AB1205">
        <v>4</v>
      </c>
      <c r="AC1205">
        <v>4</v>
      </c>
      <c r="AD1205">
        <v>5</v>
      </c>
      <c r="AE1205">
        <v>12</v>
      </c>
    </row>
    <row r="1206" spans="1:31" x14ac:dyDescent="0.25">
      <c r="A1206" s="22" t="s">
        <v>275</v>
      </c>
      <c r="B1206" s="20" t="s">
        <v>276</v>
      </c>
      <c r="C1206" s="20" t="s">
        <v>2321</v>
      </c>
      <c r="D1206">
        <v>9.8000000000000007</v>
      </c>
      <c r="E1206">
        <v>2</v>
      </c>
      <c r="F1206" t="s">
        <v>29</v>
      </c>
      <c r="G1206" s="34">
        <v>5</v>
      </c>
      <c r="H1206" s="26" t="s">
        <v>693</v>
      </c>
      <c r="I1206">
        <v>6</v>
      </c>
      <c r="J1206" s="35" t="str">
        <f>VLOOKUP(AB1206, method!$A$1:$B$15, 2, 0)</f>
        <v>放頭</v>
      </c>
      <c r="K1206">
        <v>8.8000000000000007</v>
      </c>
      <c r="L1206" s="43">
        <v>1200</v>
      </c>
      <c r="M1206">
        <v>119</v>
      </c>
      <c r="N1206">
        <v>1</v>
      </c>
      <c r="O1206">
        <v>9</v>
      </c>
      <c r="P1206">
        <v>4</v>
      </c>
      <c r="Q1206">
        <v>25</v>
      </c>
      <c r="R1206" s="31" t="s">
        <v>450</v>
      </c>
      <c r="S1206">
        <v>1086</v>
      </c>
      <c r="T1206">
        <v>3</v>
      </c>
      <c r="U1206" s="32" t="s">
        <v>446</v>
      </c>
      <c r="V1206">
        <v>580</v>
      </c>
      <c r="Y1206" s="12" t="s">
        <v>456</v>
      </c>
      <c r="Z1206">
        <v>63</v>
      </c>
      <c r="AA1206" s="24" t="s">
        <v>45</v>
      </c>
      <c r="AB1206">
        <v>3</v>
      </c>
      <c r="AC1206">
        <v>4</v>
      </c>
      <c r="AD1206">
        <v>5</v>
      </c>
    </row>
    <row r="1207" spans="1:31" x14ac:dyDescent="0.25">
      <c r="A1207" s="22" t="s">
        <v>275</v>
      </c>
      <c r="B1207" s="20" t="s">
        <v>276</v>
      </c>
      <c r="C1207" s="20" t="s">
        <v>2321</v>
      </c>
      <c r="D1207">
        <v>9.92</v>
      </c>
      <c r="E1207">
        <v>2</v>
      </c>
      <c r="F1207" t="s">
        <v>29</v>
      </c>
      <c r="G1207" s="28">
        <v>1</v>
      </c>
      <c r="H1207" s="16" t="s">
        <v>29</v>
      </c>
      <c r="I1207">
        <v>11</v>
      </c>
      <c r="J1207" s="36" t="str">
        <f>VLOOKUP(AB1207, method!$A$1:$B$15, 2, 0)</f>
        <v>中後</v>
      </c>
      <c r="K1207">
        <v>26</v>
      </c>
      <c r="L1207" s="43">
        <v>1200</v>
      </c>
      <c r="M1207">
        <v>135</v>
      </c>
      <c r="N1207">
        <v>1</v>
      </c>
      <c r="O1207">
        <v>26</v>
      </c>
      <c r="P1207">
        <v>2</v>
      </c>
      <c r="Q1207">
        <v>25</v>
      </c>
      <c r="R1207" s="31" t="s">
        <v>461</v>
      </c>
      <c r="S1207">
        <v>1091</v>
      </c>
      <c r="T1207">
        <v>4</v>
      </c>
      <c r="U1207" s="32" t="s">
        <v>435</v>
      </c>
      <c r="V1207">
        <v>462</v>
      </c>
      <c r="Y1207" s="12" t="s">
        <v>480</v>
      </c>
      <c r="Z1207">
        <v>56</v>
      </c>
      <c r="AA1207" s="24" t="s">
        <v>45</v>
      </c>
      <c r="AB1207">
        <v>8</v>
      </c>
      <c r="AC1207">
        <v>8</v>
      </c>
      <c r="AD1207">
        <v>1</v>
      </c>
    </row>
    <row r="1208" spans="1:31" hidden="1" x14ac:dyDescent="0.25">
      <c r="A1208" s="22" t="s">
        <v>275</v>
      </c>
      <c r="B1208" s="20" t="s">
        <v>276</v>
      </c>
      <c r="C1208" s="20" t="s">
        <v>2321</v>
      </c>
      <c r="D1208">
        <v>22.75</v>
      </c>
      <c r="E1208">
        <v>2</v>
      </c>
      <c r="F1208" t="s">
        <v>29</v>
      </c>
      <c r="G1208" s="34">
        <v>4</v>
      </c>
      <c r="H1208" s="16" t="s">
        <v>13</v>
      </c>
      <c r="I1208">
        <v>1</v>
      </c>
      <c r="J1208" s="35" t="str">
        <f>VLOOKUP(AB1208, method!$A$1:$B$15, 2, 0)</f>
        <v>放頭</v>
      </c>
      <c r="K1208">
        <v>4.7</v>
      </c>
      <c r="L1208">
        <v>1400</v>
      </c>
      <c r="M1208">
        <v>134</v>
      </c>
      <c r="N1208">
        <v>1</v>
      </c>
      <c r="O1208">
        <v>9</v>
      </c>
      <c r="P1208">
        <v>2</v>
      </c>
      <c r="Q1208">
        <v>25</v>
      </c>
      <c r="R1208" t="s">
        <v>429</v>
      </c>
      <c r="S1208">
        <v>1094</v>
      </c>
      <c r="T1208">
        <v>4</v>
      </c>
      <c r="U1208" s="32" t="s">
        <v>435</v>
      </c>
      <c r="V1208">
        <v>408</v>
      </c>
      <c r="Y1208" s="12">
        <v>2</v>
      </c>
      <c r="Z1208">
        <v>57</v>
      </c>
      <c r="AA1208" s="24" t="s">
        <v>45</v>
      </c>
      <c r="AB1208">
        <v>3</v>
      </c>
      <c r="AC1208">
        <v>4</v>
      </c>
      <c r="AD1208">
        <v>3</v>
      </c>
      <c r="AE1208">
        <v>4</v>
      </c>
    </row>
    <row r="1209" spans="1:31" hidden="1" x14ac:dyDescent="0.25">
      <c r="A1209" s="22" t="s">
        <v>275</v>
      </c>
      <c r="B1209" s="20" t="s">
        <v>276</v>
      </c>
      <c r="C1209" s="20" t="s">
        <v>2321</v>
      </c>
      <c r="D1209">
        <v>22.97</v>
      </c>
      <c r="E1209">
        <v>2</v>
      </c>
      <c r="F1209" t="s">
        <v>29</v>
      </c>
      <c r="G1209">
        <v>10</v>
      </c>
      <c r="H1209" s="19" t="s">
        <v>63</v>
      </c>
      <c r="I1209">
        <v>5</v>
      </c>
      <c r="J1209" s="37" t="str">
        <f>VLOOKUP(AB1209, method!$A$1:$B$15, 2, 0)</f>
        <v>中前</v>
      </c>
      <c r="K1209">
        <v>16</v>
      </c>
      <c r="L1209">
        <v>1400</v>
      </c>
      <c r="M1209">
        <v>134</v>
      </c>
      <c r="N1209">
        <v>1</v>
      </c>
      <c r="O1209">
        <v>31</v>
      </c>
      <c r="P1209">
        <v>1</v>
      </c>
      <c r="Q1209">
        <v>25</v>
      </c>
      <c r="R1209" t="s">
        <v>506</v>
      </c>
      <c r="S1209">
        <v>1099</v>
      </c>
      <c r="T1209">
        <v>4</v>
      </c>
      <c r="U1209" s="32" t="s">
        <v>435</v>
      </c>
      <c r="V1209">
        <v>391</v>
      </c>
      <c r="Y1209" t="s">
        <v>541</v>
      </c>
      <c r="Z1209">
        <v>59</v>
      </c>
      <c r="AA1209" s="24" t="s">
        <v>45</v>
      </c>
      <c r="AB1209">
        <v>5</v>
      </c>
      <c r="AC1209">
        <v>5</v>
      </c>
      <c r="AD1209">
        <v>6</v>
      </c>
      <c r="AE1209">
        <v>10</v>
      </c>
    </row>
    <row r="1210" spans="1:31" hidden="1" x14ac:dyDescent="0.25">
      <c r="A1210" s="22" t="s">
        <v>275</v>
      </c>
      <c r="B1210" s="20" t="s">
        <v>276</v>
      </c>
      <c r="C1210" s="20" t="s">
        <v>2321</v>
      </c>
      <c r="D1210">
        <v>22.86</v>
      </c>
      <c r="E1210">
        <v>2</v>
      </c>
      <c r="F1210" t="s">
        <v>29</v>
      </c>
      <c r="G1210">
        <v>7</v>
      </c>
      <c r="H1210" s="19" t="s">
        <v>63</v>
      </c>
      <c r="I1210">
        <v>3</v>
      </c>
      <c r="J1210" s="35" t="str">
        <f>VLOOKUP(AB1210, method!$A$1:$B$15, 2, 0)</f>
        <v>放頭</v>
      </c>
      <c r="K1210">
        <v>134</v>
      </c>
      <c r="L1210">
        <v>1400</v>
      </c>
      <c r="M1210">
        <v>116</v>
      </c>
      <c r="N1210">
        <v>1</v>
      </c>
      <c r="O1210">
        <v>5</v>
      </c>
      <c r="P1210">
        <v>1</v>
      </c>
      <c r="Q1210">
        <v>25</v>
      </c>
      <c r="R1210" t="s">
        <v>441</v>
      </c>
      <c r="S1210">
        <v>1111</v>
      </c>
      <c r="T1210">
        <v>3</v>
      </c>
      <c r="U1210" s="32" t="s">
        <v>435</v>
      </c>
      <c r="V1210">
        <v>327</v>
      </c>
      <c r="Y1210" t="s">
        <v>600</v>
      </c>
      <c r="Z1210">
        <v>61</v>
      </c>
      <c r="AA1210" s="24" t="s">
        <v>45</v>
      </c>
      <c r="AB1210">
        <v>3</v>
      </c>
      <c r="AC1210">
        <v>3</v>
      </c>
      <c r="AD1210">
        <v>4</v>
      </c>
      <c r="AE1210">
        <v>7</v>
      </c>
    </row>
    <row r="1211" spans="1:31" hidden="1" x14ac:dyDescent="0.25">
      <c r="A1211" s="22" t="s">
        <v>275</v>
      </c>
      <c r="B1211" s="20" t="s">
        <v>276</v>
      </c>
      <c r="C1211" s="20" t="s">
        <v>2321</v>
      </c>
      <c r="D1211">
        <v>10.29</v>
      </c>
      <c r="E1211">
        <v>2</v>
      </c>
      <c r="F1211" t="s">
        <v>29</v>
      </c>
      <c r="G1211">
        <v>8</v>
      </c>
      <c r="H1211" s="19" t="s">
        <v>63</v>
      </c>
      <c r="I1211">
        <v>8</v>
      </c>
      <c r="J1211" s="35" t="str">
        <f>VLOOKUP(AB1211, method!$A$1:$B$15, 2, 0)</f>
        <v>放頭</v>
      </c>
      <c r="K1211">
        <v>133</v>
      </c>
      <c r="L1211" s="43">
        <v>1200</v>
      </c>
      <c r="M1211">
        <v>121</v>
      </c>
      <c r="N1211">
        <v>1</v>
      </c>
      <c r="O1211">
        <v>15</v>
      </c>
      <c r="P1211">
        <v>12</v>
      </c>
      <c r="Q1211">
        <v>24</v>
      </c>
      <c r="R1211" t="s">
        <v>441</v>
      </c>
      <c r="S1211">
        <v>1116</v>
      </c>
      <c r="T1211">
        <v>3</v>
      </c>
      <c r="U1211" s="32" t="s">
        <v>435</v>
      </c>
      <c r="V1211">
        <v>267</v>
      </c>
      <c r="Y1211" t="s">
        <v>459</v>
      </c>
      <c r="Z1211">
        <v>63</v>
      </c>
      <c r="AA1211" s="24" t="s">
        <v>45</v>
      </c>
      <c r="AB1211">
        <v>3</v>
      </c>
      <c r="AC1211">
        <v>4</v>
      </c>
      <c r="AD1211">
        <v>8</v>
      </c>
    </row>
    <row r="1212" spans="1:31" hidden="1" x14ac:dyDescent="0.25">
      <c r="A1212" s="22" t="s">
        <v>275</v>
      </c>
      <c r="B1212" s="20" t="s">
        <v>276</v>
      </c>
      <c r="C1212" s="20" t="s">
        <v>2321</v>
      </c>
      <c r="D1212">
        <v>57.69</v>
      </c>
      <c r="E1212">
        <v>2</v>
      </c>
      <c r="F1212" t="s">
        <v>29</v>
      </c>
      <c r="G1212">
        <v>7</v>
      </c>
      <c r="H1212" s="20" t="s">
        <v>58</v>
      </c>
      <c r="I1212">
        <v>4</v>
      </c>
      <c r="J1212" s="36" t="str">
        <f>VLOOKUP(AB1212, method!$A$1:$B$15, 2, 0)</f>
        <v>中後</v>
      </c>
      <c r="K1212">
        <v>102</v>
      </c>
      <c r="L1212">
        <v>1000</v>
      </c>
      <c r="M1212">
        <v>122</v>
      </c>
      <c r="N1212">
        <v>0</v>
      </c>
      <c r="O1212">
        <v>27</v>
      </c>
      <c r="P1212">
        <v>11</v>
      </c>
      <c r="Q1212">
        <v>24</v>
      </c>
      <c r="R1212" s="42" t="s">
        <v>445</v>
      </c>
      <c r="S1212">
        <v>1119</v>
      </c>
      <c r="T1212">
        <v>3</v>
      </c>
      <c r="U1212" s="32" t="s">
        <v>435</v>
      </c>
      <c r="V1212">
        <v>219</v>
      </c>
      <c r="Y1212" t="s">
        <v>436</v>
      </c>
      <c r="Z1212">
        <v>65</v>
      </c>
      <c r="AA1212" s="24" t="s">
        <v>45</v>
      </c>
      <c r="AB1212">
        <v>8</v>
      </c>
      <c r="AC1212">
        <v>9</v>
      </c>
      <c r="AD1212">
        <v>7</v>
      </c>
    </row>
    <row r="1213" spans="1:31" hidden="1" x14ac:dyDescent="0.25">
      <c r="A1213" s="22" t="s">
        <v>275</v>
      </c>
      <c r="B1213" s="20" t="s">
        <v>276</v>
      </c>
      <c r="C1213" s="20" t="s">
        <v>2321</v>
      </c>
      <c r="D1213">
        <v>10.31</v>
      </c>
      <c r="E1213">
        <v>2</v>
      </c>
      <c r="F1213" t="s">
        <v>29</v>
      </c>
      <c r="G1213">
        <v>14</v>
      </c>
      <c r="H1213" s="20" t="s">
        <v>58</v>
      </c>
      <c r="I1213">
        <v>6</v>
      </c>
      <c r="J1213" s="37" t="str">
        <f>VLOOKUP(AB1213, method!$A$1:$B$15, 2, 0)</f>
        <v>中前</v>
      </c>
      <c r="K1213">
        <v>32</v>
      </c>
      <c r="L1213" s="43">
        <v>1200</v>
      </c>
      <c r="M1213">
        <v>118</v>
      </c>
      <c r="N1213">
        <v>1</v>
      </c>
      <c r="O1213">
        <v>9</v>
      </c>
      <c r="P1213">
        <v>11</v>
      </c>
      <c r="Q1213">
        <v>24</v>
      </c>
      <c r="R1213" t="s">
        <v>539</v>
      </c>
      <c r="S1213">
        <v>1107</v>
      </c>
      <c r="T1213">
        <v>3</v>
      </c>
      <c r="U1213" s="32" t="s">
        <v>446</v>
      </c>
      <c r="V1213">
        <v>174</v>
      </c>
      <c r="Y1213">
        <v>11</v>
      </c>
      <c r="Z1213">
        <v>65</v>
      </c>
      <c r="AA1213" s="24" t="s">
        <v>45</v>
      </c>
      <c r="AB1213">
        <v>4</v>
      </c>
      <c r="AC1213">
        <v>5</v>
      </c>
      <c r="AD1213">
        <v>14</v>
      </c>
    </row>
    <row r="1214" spans="1:31" x14ac:dyDescent="0.25">
      <c r="A1214" s="22" t="s">
        <v>275</v>
      </c>
      <c r="B1214" s="21" t="s">
        <v>279</v>
      </c>
      <c r="C1214" s="21" t="s">
        <v>2322</v>
      </c>
      <c r="D1214">
        <v>10.37</v>
      </c>
      <c r="E1214">
        <v>8</v>
      </c>
      <c r="F1214" t="s">
        <v>84</v>
      </c>
      <c r="G1214" s="34">
        <v>4</v>
      </c>
      <c r="H1214" s="17" t="s">
        <v>84</v>
      </c>
      <c r="I1214">
        <v>11</v>
      </c>
      <c r="J1214" s="36" t="str">
        <f>VLOOKUP(AB1214, method!$A$1:$B$15, 2, 0)</f>
        <v>中後</v>
      </c>
      <c r="K1214">
        <v>35</v>
      </c>
      <c r="L1214" s="43">
        <v>1200</v>
      </c>
      <c r="M1214">
        <v>132</v>
      </c>
      <c r="N1214">
        <v>1</v>
      </c>
      <c r="O1214">
        <v>10</v>
      </c>
      <c r="P1214">
        <v>9</v>
      </c>
      <c r="Q1214">
        <v>25</v>
      </c>
      <c r="R1214" s="31" t="s">
        <v>450</v>
      </c>
      <c r="S1214">
        <v>1132</v>
      </c>
      <c r="T1214">
        <v>4</v>
      </c>
      <c r="U1214" s="32" t="s">
        <v>435</v>
      </c>
      <c r="V1214">
        <v>17</v>
      </c>
      <c r="Y1214" s="12" t="s">
        <v>456</v>
      </c>
      <c r="Z1214">
        <v>57</v>
      </c>
      <c r="AA1214" s="16" t="s">
        <v>14</v>
      </c>
      <c r="AB1214">
        <v>8</v>
      </c>
      <c r="AC1214">
        <v>8</v>
      </c>
      <c r="AD1214">
        <v>4</v>
      </c>
    </row>
    <row r="1215" spans="1:31" x14ac:dyDescent="0.25">
      <c r="A1215" s="22" t="s">
        <v>275</v>
      </c>
      <c r="B1215" s="21" t="s">
        <v>279</v>
      </c>
      <c r="C1215" s="21" t="s">
        <v>2322</v>
      </c>
      <c r="D1215">
        <v>10.15</v>
      </c>
      <c r="E1215">
        <v>8</v>
      </c>
      <c r="F1215" t="s">
        <v>84</v>
      </c>
      <c r="G1215">
        <v>6</v>
      </c>
      <c r="H1215" s="16" t="s">
        <v>29</v>
      </c>
      <c r="I1215">
        <v>9</v>
      </c>
      <c r="J1215" s="36" t="str">
        <f>VLOOKUP(AB1215, method!$A$1:$B$15, 2, 0)</f>
        <v>中後</v>
      </c>
      <c r="K1215">
        <v>19</v>
      </c>
      <c r="L1215" s="43">
        <v>1200</v>
      </c>
      <c r="M1215">
        <v>135</v>
      </c>
      <c r="N1215">
        <v>1</v>
      </c>
      <c r="O1215">
        <v>9</v>
      </c>
      <c r="P1215">
        <v>7</v>
      </c>
      <c r="Q1215">
        <v>25</v>
      </c>
      <c r="R1215" s="31" t="s">
        <v>450</v>
      </c>
      <c r="S1215">
        <v>1160</v>
      </c>
      <c r="T1215">
        <v>4</v>
      </c>
      <c r="U1215" s="32" t="s">
        <v>446</v>
      </c>
      <c r="V1215">
        <v>825</v>
      </c>
      <c r="Y1215" t="s">
        <v>459</v>
      </c>
      <c r="Z1215">
        <v>60</v>
      </c>
      <c r="AA1215" s="16" t="s">
        <v>14</v>
      </c>
      <c r="AB1215">
        <v>10</v>
      </c>
      <c r="AC1215">
        <v>9</v>
      </c>
      <c r="AD1215">
        <v>6</v>
      </c>
    </row>
    <row r="1216" spans="1:31" x14ac:dyDescent="0.25">
      <c r="A1216" s="22" t="s">
        <v>275</v>
      </c>
      <c r="B1216" s="21" t="s">
        <v>279</v>
      </c>
      <c r="C1216" s="21" t="s">
        <v>2322</v>
      </c>
      <c r="D1216">
        <v>11.55</v>
      </c>
      <c r="E1216">
        <v>8</v>
      </c>
      <c r="F1216" t="s">
        <v>84</v>
      </c>
      <c r="G1216" s="28">
        <v>3</v>
      </c>
      <c r="H1216" s="18" t="s">
        <v>524</v>
      </c>
      <c r="I1216">
        <v>7</v>
      </c>
      <c r="J1216" s="37" t="str">
        <f>VLOOKUP(AB1216, method!$A$1:$B$15, 2, 0)</f>
        <v>中前</v>
      </c>
      <c r="K1216">
        <v>21</v>
      </c>
      <c r="L1216" s="43">
        <v>1200</v>
      </c>
      <c r="M1216">
        <v>128</v>
      </c>
      <c r="N1216">
        <v>1</v>
      </c>
      <c r="O1216">
        <v>4</v>
      </c>
      <c r="P1216">
        <v>6</v>
      </c>
      <c r="Q1216">
        <v>25</v>
      </c>
      <c r="R1216" s="31" t="s">
        <v>450</v>
      </c>
      <c r="S1216">
        <v>1160</v>
      </c>
      <c r="T1216">
        <v>4</v>
      </c>
      <c r="U1216" s="33" t="s">
        <v>499</v>
      </c>
      <c r="V1216">
        <v>732</v>
      </c>
      <c r="Y1216" s="12" t="s">
        <v>521</v>
      </c>
      <c r="Z1216">
        <v>60</v>
      </c>
      <c r="AA1216" s="16" t="s">
        <v>14</v>
      </c>
      <c r="AB1216">
        <v>4</v>
      </c>
      <c r="AC1216">
        <v>3</v>
      </c>
      <c r="AD1216">
        <v>3</v>
      </c>
    </row>
    <row r="1217" spans="1:30" x14ac:dyDescent="0.25">
      <c r="A1217" s="22" t="s">
        <v>275</v>
      </c>
      <c r="B1217" s="21" t="s">
        <v>279</v>
      </c>
      <c r="C1217" s="21" t="s">
        <v>2322</v>
      </c>
      <c r="D1217">
        <v>10.36</v>
      </c>
      <c r="E1217">
        <v>8</v>
      </c>
      <c r="F1217" t="s">
        <v>84</v>
      </c>
      <c r="G1217">
        <v>10</v>
      </c>
      <c r="H1217" s="20" t="s">
        <v>58</v>
      </c>
      <c r="I1217">
        <v>11</v>
      </c>
      <c r="J1217" s="38" t="str">
        <f>VLOOKUP(AB1217, method!$A$1:$B$15, 2, 0)</f>
        <v>留後</v>
      </c>
      <c r="K1217">
        <v>79</v>
      </c>
      <c r="L1217" s="43">
        <v>1200</v>
      </c>
      <c r="M1217">
        <v>119</v>
      </c>
      <c r="N1217">
        <v>1</v>
      </c>
      <c r="O1217">
        <v>21</v>
      </c>
      <c r="P1217">
        <v>5</v>
      </c>
      <c r="Q1217">
        <v>25</v>
      </c>
      <c r="R1217" s="31" t="s">
        <v>461</v>
      </c>
      <c r="S1217">
        <v>1167</v>
      </c>
      <c r="T1217">
        <v>3</v>
      </c>
      <c r="U1217" s="32" t="s">
        <v>446</v>
      </c>
      <c r="V1217">
        <v>694</v>
      </c>
      <c r="Y1217" t="s">
        <v>699</v>
      </c>
      <c r="Z1217">
        <v>62</v>
      </c>
      <c r="AA1217" s="16" t="s">
        <v>14</v>
      </c>
      <c r="AB1217">
        <v>11</v>
      </c>
      <c r="AC1217">
        <v>11</v>
      </c>
      <c r="AD1217">
        <v>10</v>
      </c>
    </row>
    <row r="1218" spans="1:30" x14ac:dyDescent="0.25">
      <c r="A1218" s="22" t="s">
        <v>275</v>
      </c>
      <c r="B1218" s="21" t="s">
        <v>279</v>
      </c>
      <c r="C1218" s="21" t="s">
        <v>2322</v>
      </c>
      <c r="D1218">
        <v>9.94</v>
      </c>
      <c r="E1218">
        <v>8</v>
      </c>
      <c r="F1218" t="s">
        <v>84</v>
      </c>
      <c r="G1218">
        <v>11</v>
      </c>
      <c r="H1218" s="17" t="s">
        <v>121</v>
      </c>
      <c r="I1218">
        <v>7</v>
      </c>
      <c r="J1218" s="38" t="str">
        <f>VLOOKUP(AB1218, method!$A$1:$B$15, 2, 0)</f>
        <v>留後</v>
      </c>
      <c r="K1218">
        <v>29</v>
      </c>
      <c r="L1218" s="43">
        <v>1200</v>
      </c>
      <c r="M1218">
        <v>121</v>
      </c>
      <c r="N1218">
        <v>1</v>
      </c>
      <c r="O1218">
        <v>30</v>
      </c>
      <c r="P1218">
        <v>4</v>
      </c>
      <c r="Q1218">
        <v>25</v>
      </c>
      <c r="R1218" s="42" t="s">
        <v>445</v>
      </c>
      <c r="S1218">
        <v>1166</v>
      </c>
      <c r="T1218">
        <v>3</v>
      </c>
      <c r="U1218" s="32" t="s">
        <v>446</v>
      </c>
      <c r="V1218">
        <v>636</v>
      </c>
      <c r="Y1218">
        <v>5</v>
      </c>
      <c r="Z1218">
        <v>64</v>
      </c>
      <c r="AA1218" s="16" t="s">
        <v>14</v>
      </c>
      <c r="AB1218">
        <v>11</v>
      </c>
      <c r="AC1218">
        <v>10</v>
      </c>
      <c r="AD1218">
        <v>11</v>
      </c>
    </row>
    <row r="1219" spans="1:30" x14ac:dyDescent="0.25">
      <c r="A1219" s="22" t="s">
        <v>275</v>
      </c>
      <c r="B1219" s="21" t="s">
        <v>279</v>
      </c>
      <c r="C1219" s="21" t="s">
        <v>2322</v>
      </c>
      <c r="D1219">
        <v>9.8699999999999992</v>
      </c>
      <c r="E1219">
        <v>8</v>
      </c>
      <c r="F1219" t="s">
        <v>84</v>
      </c>
      <c r="G1219" s="34">
        <v>4</v>
      </c>
      <c r="H1219" s="20" t="s">
        <v>19</v>
      </c>
      <c r="I1219">
        <v>1</v>
      </c>
      <c r="J1219" s="35" t="str">
        <f>VLOOKUP(AB1219, method!$A$1:$B$15, 2, 0)</f>
        <v>放頭</v>
      </c>
      <c r="K1219">
        <v>7.9</v>
      </c>
      <c r="L1219" s="43">
        <v>1200</v>
      </c>
      <c r="M1219">
        <v>121</v>
      </c>
      <c r="N1219">
        <v>1</v>
      </c>
      <c r="O1219">
        <v>16</v>
      </c>
      <c r="P1219">
        <v>4</v>
      </c>
      <c r="Q1219">
        <v>25</v>
      </c>
      <c r="R1219" s="31" t="s">
        <v>455</v>
      </c>
      <c r="S1219">
        <v>1176</v>
      </c>
      <c r="T1219">
        <v>3</v>
      </c>
      <c r="U1219" s="32" t="s">
        <v>446</v>
      </c>
      <c r="V1219">
        <v>595</v>
      </c>
      <c r="Y1219" s="12">
        <v>2</v>
      </c>
      <c r="Z1219">
        <v>65</v>
      </c>
      <c r="AA1219" s="16" t="s">
        <v>14</v>
      </c>
      <c r="AB1219">
        <v>3</v>
      </c>
      <c r="AC1219">
        <v>3</v>
      </c>
      <c r="AD1219">
        <v>4</v>
      </c>
    </row>
    <row r="1220" spans="1:30" x14ac:dyDescent="0.25">
      <c r="A1220" s="22" t="s">
        <v>275</v>
      </c>
      <c r="B1220" s="21" t="s">
        <v>279</v>
      </c>
      <c r="C1220" s="21" t="s">
        <v>2322</v>
      </c>
      <c r="D1220">
        <v>10.64</v>
      </c>
      <c r="E1220">
        <v>8</v>
      </c>
      <c r="F1220" t="s">
        <v>84</v>
      </c>
      <c r="G1220">
        <v>9</v>
      </c>
      <c r="H1220" s="20" t="s">
        <v>58</v>
      </c>
      <c r="I1220">
        <v>1</v>
      </c>
      <c r="J1220" s="37" t="str">
        <f>VLOOKUP(AB1220, method!$A$1:$B$15, 2, 0)</f>
        <v>中前</v>
      </c>
      <c r="K1220">
        <v>19</v>
      </c>
      <c r="L1220" s="43">
        <v>1200</v>
      </c>
      <c r="M1220">
        <v>121</v>
      </c>
      <c r="N1220">
        <v>1</v>
      </c>
      <c r="O1220">
        <v>15</v>
      </c>
      <c r="P1220">
        <v>1</v>
      </c>
      <c r="Q1220">
        <v>25</v>
      </c>
      <c r="R1220" s="31" t="s">
        <v>455</v>
      </c>
      <c r="S1220">
        <v>1147</v>
      </c>
      <c r="T1220">
        <v>3</v>
      </c>
      <c r="U1220" s="32" t="s">
        <v>435</v>
      </c>
      <c r="V1220">
        <v>355</v>
      </c>
      <c r="Y1220" s="12" t="s">
        <v>558</v>
      </c>
      <c r="Z1220">
        <v>66</v>
      </c>
      <c r="AA1220" s="16" t="s">
        <v>14</v>
      </c>
      <c r="AB1220">
        <v>6</v>
      </c>
      <c r="AC1220">
        <v>7</v>
      </c>
      <c r="AD1220">
        <v>9</v>
      </c>
    </row>
    <row r="1221" spans="1:30" hidden="1" x14ac:dyDescent="0.25">
      <c r="A1221" s="22" t="s">
        <v>275</v>
      </c>
      <c r="B1221" s="21" t="s">
        <v>279</v>
      </c>
      <c r="C1221" s="21" t="s">
        <v>2322</v>
      </c>
      <c r="D1221">
        <v>10.17</v>
      </c>
      <c r="E1221">
        <v>8</v>
      </c>
      <c r="F1221" t="s">
        <v>84</v>
      </c>
      <c r="G1221" s="34">
        <v>5</v>
      </c>
      <c r="H1221" s="25" t="s">
        <v>405</v>
      </c>
      <c r="I1221">
        <v>5</v>
      </c>
      <c r="J1221" s="36" t="str">
        <f>VLOOKUP(AB1221, method!$A$1:$B$15, 2, 0)</f>
        <v>中後</v>
      </c>
      <c r="K1221">
        <v>31</v>
      </c>
      <c r="L1221" s="43">
        <v>1200</v>
      </c>
      <c r="M1221">
        <v>123</v>
      </c>
      <c r="N1221">
        <v>1</v>
      </c>
      <c r="O1221">
        <v>4</v>
      </c>
      <c r="P1221">
        <v>12</v>
      </c>
      <c r="Q1221">
        <v>24</v>
      </c>
      <c r="R1221" s="31" t="s">
        <v>450</v>
      </c>
      <c r="S1221">
        <v>1142</v>
      </c>
      <c r="T1221">
        <v>3</v>
      </c>
      <c r="U1221" s="32" t="s">
        <v>435</v>
      </c>
      <c r="V1221">
        <v>238</v>
      </c>
      <c r="Y1221" t="s">
        <v>459</v>
      </c>
      <c r="Z1221">
        <v>66</v>
      </c>
      <c r="AA1221" s="16" t="s">
        <v>14</v>
      </c>
      <c r="AB1221">
        <v>9</v>
      </c>
      <c r="AC1221">
        <v>10</v>
      </c>
      <c r="AD1221">
        <v>5</v>
      </c>
    </row>
    <row r="1222" spans="1:30" hidden="1" x14ac:dyDescent="0.25">
      <c r="A1222" s="22" t="s">
        <v>275</v>
      </c>
      <c r="B1222" s="21" t="s">
        <v>279</v>
      </c>
      <c r="C1222" s="21" t="s">
        <v>2322</v>
      </c>
      <c r="D1222">
        <v>10.34</v>
      </c>
      <c r="E1222">
        <v>8</v>
      </c>
      <c r="F1222" t="s">
        <v>84</v>
      </c>
      <c r="G1222" s="28">
        <v>3</v>
      </c>
      <c r="H1222" s="17" t="s">
        <v>393</v>
      </c>
      <c r="I1222">
        <v>1</v>
      </c>
      <c r="J1222" s="36" t="str">
        <f>VLOOKUP(AB1222, method!$A$1:$B$15, 2, 0)</f>
        <v>中後</v>
      </c>
      <c r="K1222">
        <v>5.5</v>
      </c>
      <c r="L1222" s="43">
        <v>1200</v>
      </c>
      <c r="M1222">
        <v>126</v>
      </c>
      <c r="N1222">
        <v>1</v>
      </c>
      <c r="O1222">
        <v>20</v>
      </c>
      <c r="P1222">
        <v>11</v>
      </c>
      <c r="Q1222">
        <v>24</v>
      </c>
      <c r="R1222" s="31" t="s">
        <v>461</v>
      </c>
      <c r="S1222">
        <v>1137</v>
      </c>
      <c r="T1222">
        <v>3</v>
      </c>
      <c r="U1222" s="33" t="s">
        <v>499</v>
      </c>
      <c r="V1222">
        <v>201</v>
      </c>
      <c r="Y1222" s="12">
        <v>1</v>
      </c>
      <c r="Z1222">
        <v>66</v>
      </c>
      <c r="AA1222" s="16" t="s">
        <v>14</v>
      </c>
      <c r="AB1222">
        <v>8</v>
      </c>
      <c r="AC1222">
        <v>7</v>
      </c>
      <c r="AD1222">
        <v>3</v>
      </c>
    </row>
    <row r="1223" spans="1:30" hidden="1" x14ac:dyDescent="0.25">
      <c r="A1223" s="22" t="s">
        <v>275</v>
      </c>
      <c r="B1223" s="21" t="s">
        <v>279</v>
      </c>
      <c r="C1223" s="21" t="s">
        <v>2322</v>
      </c>
      <c r="D1223">
        <v>10.119999999999999</v>
      </c>
      <c r="E1223">
        <v>8</v>
      </c>
      <c r="F1223" t="s">
        <v>84</v>
      </c>
      <c r="G1223" s="28">
        <v>1</v>
      </c>
      <c r="H1223" s="16" t="s">
        <v>13</v>
      </c>
      <c r="I1223">
        <v>5</v>
      </c>
      <c r="J1223" s="37" t="str">
        <f>VLOOKUP(AB1223, method!$A$1:$B$15, 2, 0)</f>
        <v>中前</v>
      </c>
      <c r="K1223">
        <v>2.9</v>
      </c>
      <c r="L1223" s="43">
        <v>1200</v>
      </c>
      <c r="M1223">
        <v>135</v>
      </c>
      <c r="N1223">
        <v>1</v>
      </c>
      <c r="O1223">
        <v>27</v>
      </c>
      <c r="P1223">
        <v>10</v>
      </c>
      <c r="Q1223">
        <v>24</v>
      </c>
      <c r="R1223" s="31" t="s">
        <v>461</v>
      </c>
      <c r="S1223">
        <v>1145</v>
      </c>
      <c r="T1223">
        <v>4</v>
      </c>
      <c r="U1223" s="32" t="s">
        <v>435</v>
      </c>
      <c r="V1223">
        <v>132</v>
      </c>
      <c r="Y1223" s="12" t="s">
        <v>451</v>
      </c>
      <c r="Z1223">
        <v>59</v>
      </c>
      <c r="AA1223" s="16" t="s">
        <v>14</v>
      </c>
      <c r="AB1223">
        <v>7</v>
      </c>
      <c r="AC1223">
        <v>3</v>
      </c>
      <c r="AD1223">
        <v>1</v>
      </c>
    </row>
    <row r="1224" spans="1:30" hidden="1" x14ac:dyDescent="0.25">
      <c r="A1224" s="22" t="s">
        <v>275</v>
      </c>
      <c r="B1224" s="21" t="s">
        <v>279</v>
      </c>
      <c r="C1224" s="21" t="s">
        <v>2322</v>
      </c>
      <c r="D1224">
        <v>10.41</v>
      </c>
      <c r="E1224">
        <v>8</v>
      </c>
      <c r="F1224" t="s">
        <v>84</v>
      </c>
      <c r="G1224" s="28">
        <v>2</v>
      </c>
      <c r="H1224" s="16" t="s">
        <v>13</v>
      </c>
      <c r="I1224">
        <v>10</v>
      </c>
      <c r="J1224" s="38" t="str">
        <f>VLOOKUP(AB1224, method!$A$1:$B$15, 2, 0)</f>
        <v>留後</v>
      </c>
      <c r="K1224">
        <v>16</v>
      </c>
      <c r="L1224" s="43">
        <v>1200</v>
      </c>
      <c r="M1224">
        <v>133</v>
      </c>
      <c r="N1224">
        <v>1</v>
      </c>
      <c r="O1224">
        <v>25</v>
      </c>
      <c r="P1224">
        <v>9</v>
      </c>
      <c r="Q1224">
        <v>24</v>
      </c>
      <c r="R1224" s="31" t="s">
        <v>461</v>
      </c>
      <c r="S1224">
        <v>1153</v>
      </c>
      <c r="T1224">
        <v>4</v>
      </c>
      <c r="U1224" s="32" t="s">
        <v>435</v>
      </c>
      <c r="V1224">
        <v>49</v>
      </c>
      <c r="Y1224" s="12" t="s">
        <v>464</v>
      </c>
      <c r="Z1224">
        <v>58</v>
      </c>
      <c r="AA1224" s="16" t="s">
        <v>14</v>
      </c>
      <c r="AB1224">
        <v>12</v>
      </c>
      <c r="AC1224">
        <v>12</v>
      </c>
      <c r="AD1224">
        <v>2</v>
      </c>
    </row>
    <row r="1225" spans="1:30" hidden="1" x14ac:dyDescent="0.25">
      <c r="A1225" s="22" t="s">
        <v>275</v>
      </c>
      <c r="B1225" s="21" t="s">
        <v>279</v>
      </c>
      <c r="C1225" s="21" t="s">
        <v>2322</v>
      </c>
      <c r="D1225">
        <v>10.39</v>
      </c>
      <c r="E1225">
        <v>8</v>
      </c>
      <c r="F1225" t="s">
        <v>84</v>
      </c>
      <c r="G1225" s="34">
        <v>5</v>
      </c>
      <c r="H1225" s="16" t="s">
        <v>13</v>
      </c>
      <c r="I1225">
        <v>9</v>
      </c>
      <c r="J1225" s="36" t="str">
        <f>VLOOKUP(AB1225, method!$A$1:$B$15, 2, 0)</f>
        <v>中後</v>
      </c>
      <c r="K1225">
        <v>7.1</v>
      </c>
      <c r="L1225" s="43">
        <v>1200</v>
      </c>
      <c r="M1225">
        <v>135</v>
      </c>
      <c r="N1225">
        <v>1</v>
      </c>
      <c r="O1225">
        <v>26</v>
      </c>
      <c r="P1225">
        <v>6</v>
      </c>
      <c r="Q1225">
        <v>24</v>
      </c>
      <c r="R1225" s="31" t="s">
        <v>461</v>
      </c>
      <c r="S1225">
        <v>1146</v>
      </c>
      <c r="T1225">
        <v>4</v>
      </c>
      <c r="U1225" s="32" t="s">
        <v>435</v>
      </c>
      <c r="V1225">
        <v>776</v>
      </c>
      <c r="Y1225" t="s">
        <v>474</v>
      </c>
      <c r="Z1225">
        <v>58</v>
      </c>
      <c r="AA1225" s="16" t="s">
        <v>14</v>
      </c>
      <c r="AB1225">
        <v>10</v>
      </c>
      <c r="AC1225">
        <v>9</v>
      </c>
      <c r="AD1225">
        <v>5</v>
      </c>
    </row>
    <row r="1226" spans="1:30" hidden="1" x14ac:dyDescent="0.25">
      <c r="A1226" s="22" t="s">
        <v>275</v>
      </c>
      <c r="B1226" s="21" t="s">
        <v>279</v>
      </c>
      <c r="C1226" s="21" t="s">
        <v>2322</v>
      </c>
      <c r="D1226">
        <v>11.39</v>
      </c>
      <c r="E1226">
        <v>8</v>
      </c>
      <c r="F1226" t="s">
        <v>84</v>
      </c>
      <c r="G1226" s="34">
        <v>5</v>
      </c>
      <c r="H1226" s="23" t="s">
        <v>487</v>
      </c>
      <c r="I1226">
        <v>6</v>
      </c>
      <c r="J1226" s="38" t="str">
        <f>VLOOKUP(AB1226, method!$A$1:$B$15, 2, 0)</f>
        <v>留後</v>
      </c>
      <c r="K1226">
        <v>4.4000000000000004</v>
      </c>
      <c r="L1226" s="43">
        <v>1200</v>
      </c>
      <c r="M1226">
        <v>132</v>
      </c>
      <c r="N1226">
        <v>1</v>
      </c>
      <c r="O1226">
        <v>8</v>
      </c>
      <c r="P1226">
        <v>5</v>
      </c>
      <c r="Q1226">
        <v>24</v>
      </c>
      <c r="R1226" s="31" t="s">
        <v>455</v>
      </c>
      <c r="S1226">
        <v>1144</v>
      </c>
      <c r="T1226">
        <v>4</v>
      </c>
      <c r="U1226" s="32" t="s">
        <v>435</v>
      </c>
      <c r="V1226">
        <v>650</v>
      </c>
      <c r="Y1226" s="12" t="s">
        <v>456</v>
      </c>
      <c r="Z1226">
        <v>60</v>
      </c>
      <c r="AA1226" s="16" t="s">
        <v>14</v>
      </c>
      <c r="AB1226">
        <v>11</v>
      </c>
      <c r="AC1226">
        <v>11</v>
      </c>
      <c r="AD1226">
        <v>5</v>
      </c>
    </row>
    <row r="1227" spans="1:30" hidden="1" x14ac:dyDescent="0.25">
      <c r="A1227" s="22" t="s">
        <v>275</v>
      </c>
      <c r="B1227" s="21" t="s">
        <v>279</v>
      </c>
      <c r="C1227" s="21" t="s">
        <v>2322</v>
      </c>
      <c r="D1227">
        <v>10.69</v>
      </c>
      <c r="E1227">
        <v>8</v>
      </c>
      <c r="F1227" t="s">
        <v>84</v>
      </c>
      <c r="G1227">
        <v>7</v>
      </c>
      <c r="H1227" s="16" t="s">
        <v>316</v>
      </c>
      <c r="I1227">
        <v>7</v>
      </c>
      <c r="J1227" s="36" t="str">
        <f>VLOOKUP(AB1227, method!$A$1:$B$15, 2, 0)</f>
        <v>中後</v>
      </c>
      <c r="K1227">
        <v>20</v>
      </c>
      <c r="L1227" s="43">
        <v>1200</v>
      </c>
      <c r="M1227">
        <v>118</v>
      </c>
      <c r="N1227">
        <v>1</v>
      </c>
      <c r="O1227">
        <v>13</v>
      </c>
      <c r="P1227">
        <v>3</v>
      </c>
      <c r="Q1227">
        <v>24</v>
      </c>
      <c r="R1227" s="31" t="s">
        <v>461</v>
      </c>
      <c r="S1227">
        <v>1142</v>
      </c>
      <c r="T1227">
        <v>3</v>
      </c>
      <c r="U1227" s="32" t="s">
        <v>435</v>
      </c>
      <c r="V1227">
        <v>499</v>
      </c>
      <c r="Y1227" t="s">
        <v>442</v>
      </c>
      <c r="Z1227">
        <v>62</v>
      </c>
      <c r="AA1227" s="16" t="s">
        <v>14</v>
      </c>
      <c r="AB1227">
        <v>8</v>
      </c>
      <c r="AC1227">
        <v>8</v>
      </c>
      <c r="AD1227">
        <v>7</v>
      </c>
    </row>
    <row r="1228" spans="1:30" hidden="1" x14ac:dyDescent="0.25">
      <c r="A1228" s="22" t="s">
        <v>275</v>
      </c>
      <c r="B1228" s="21" t="s">
        <v>279</v>
      </c>
      <c r="C1228" s="21" t="s">
        <v>2322</v>
      </c>
      <c r="D1228">
        <v>11.07</v>
      </c>
      <c r="E1228">
        <v>8</v>
      </c>
      <c r="F1228" t="s">
        <v>84</v>
      </c>
      <c r="G1228" s="34">
        <v>4</v>
      </c>
      <c r="H1228" s="20" t="s">
        <v>19</v>
      </c>
      <c r="I1228">
        <v>5</v>
      </c>
      <c r="J1228" s="37" t="str">
        <f>VLOOKUP(AB1228, method!$A$1:$B$15, 2, 0)</f>
        <v>中前</v>
      </c>
      <c r="K1228">
        <v>4.5</v>
      </c>
      <c r="L1228" s="43">
        <v>1200</v>
      </c>
      <c r="M1228">
        <v>120</v>
      </c>
      <c r="N1228">
        <v>1</v>
      </c>
      <c r="O1228">
        <v>28</v>
      </c>
      <c r="P1228">
        <v>2</v>
      </c>
      <c r="Q1228">
        <v>24</v>
      </c>
      <c r="R1228" s="31" t="s">
        <v>450</v>
      </c>
      <c r="S1228">
        <v>1127</v>
      </c>
      <c r="T1228">
        <v>3</v>
      </c>
      <c r="U1228" s="32" t="s">
        <v>435</v>
      </c>
      <c r="V1228">
        <v>463</v>
      </c>
      <c r="Y1228" s="12" t="s">
        <v>558</v>
      </c>
      <c r="Z1228">
        <v>62</v>
      </c>
      <c r="AA1228" s="16" t="s">
        <v>14</v>
      </c>
      <c r="AB1228">
        <v>5</v>
      </c>
      <c r="AC1228">
        <v>5</v>
      </c>
      <c r="AD1228">
        <v>4</v>
      </c>
    </row>
    <row r="1229" spans="1:30" hidden="1" x14ac:dyDescent="0.25">
      <c r="A1229" s="22" t="s">
        <v>275</v>
      </c>
      <c r="B1229" s="21" t="s">
        <v>279</v>
      </c>
      <c r="C1229" s="21" t="s">
        <v>2322</v>
      </c>
      <c r="D1229">
        <v>10.62</v>
      </c>
      <c r="E1229">
        <v>8</v>
      </c>
      <c r="F1229" t="s">
        <v>84</v>
      </c>
      <c r="G1229" s="34">
        <v>4</v>
      </c>
      <c r="H1229" s="23" t="s">
        <v>487</v>
      </c>
      <c r="I1229">
        <v>3</v>
      </c>
      <c r="J1229" s="35" t="str">
        <f>VLOOKUP(AB1229, method!$A$1:$B$15, 2, 0)</f>
        <v>放頭</v>
      </c>
      <c r="K1229">
        <v>8.4</v>
      </c>
      <c r="L1229" s="43">
        <v>1200</v>
      </c>
      <c r="M1229">
        <v>117</v>
      </c>
      <c r="N1229">
        <v>1</v>
      </c>
      <c r="O1229">
        <v>15</v>
      </c>
      <c r="P1229">
        <v>2</v>
      </c>
      <c r="Q1229">
        <v>24</v>
      </c>
      <c r="R1229" s="31" t="s">
        <v>461</v>
      </c>
      <c r="S1229">
        <v>1132</v>
      </c>
      <c r="T1229">
        <v>3</v>
      </c>
      <c r="U1229" s="32" t="s">
        <v>435</v>
      </c>
      <c r="V1229">
        <v>422</v>
      </c>
      <c r="Y1229" s="12" t="s">
        <v>480</v>
      </c>
      <c r="Z1229">
        <v>62</v>
      </c>
      <c r="AA1229" s="16" t="s">
        <v>14</v>
      </c>
      <c r="AB1229">
        <v>3</v>
      </c>
      <c r="AC1229">
        <v>3</v>
      </c>
      <c r="AD1229">
        <v>4</v>
      </c>
    </row>
    <row r="1230" spans="1:30" hidden="1" x14ac:dyDescent="0.25">
      <c r="A1230" s="22" t="s">
        <v>275</v>
      </c>
      <c r="B1230" s="21" t="s">
        <v>279</v>
      </c>
      <c r="C1230" s="21" t="s">
        <v>2322</v>
      </c>
      <c r="D1230">
        <v>10.43</v>
      </c>
      <c r="E1230">
        <v>8</v>
      </c>
      <c r="F1230" t="s">
        <v>84</v>
      </c>
      <c r="G1230">
        <v>12</v>
      </c>
      <c r="H1230" s="27" t="s">
        <v>93</v>
      </c>
      <c r="I1230">
        <v>10</v>
      </c>
      <c r="J1230" s="35" t="str">
        <f>VLOOKUP(AB1230, method!$A$1:$B$15, 2, 0)</f>
        <v>放頭</v>
      </c>
      <c r="K1230">
        <v>20</v>
      </c>
      <c r="L1230" s="43">
        <v>1200</v>
      </c>
      <c r="M1230">
        <v>123</v>
      </c>
      <c r="N1230">
        <v>1</v>
      </c>
      <c r="O1230">
        <v>13</v>
      </c>
      <c r="P1230">
        <v>1</v>
      </c>
      <c r="Q1230">
        <v>24</v>
      </c>
      <c r="R1230" t="s">
        <v>441</v>
      </c>
      <c r="S1230">
        <v>1142</v>
      </c>
      <c r="T1230">
        <v>3</v>
      </c>
      <c r="U1230" s="32" t="s">
        <v>435</v>
      </c>
      <c r="V1230">
        <v>340</v>
      </c>
      <c r="Y1230" t="s">
        <v>837</v>
      </c>
      <c r="Z1230">
        <v>64</v>
      </c>
      <c r="AA1230" s="16" t="s">
        <v>14</v>
      </c>
      <c r="AB1230">
        <v>3</v>
      </c>
      <c r="AC1230">
        <v>4</v>
      </c>
      <c r="AD1230">
        <v>12</v>
      </c>
    </row>
    <row r="1231" spans="1:30" hidden="1" x14ac:dyDescent="0.25">
      <c r="A1231" s="22" t="s">
        <v>275</v>
      </c>
      <c r="B1231" s="21" t="s">
        <v>279</v>
      </c>
      <c r="C1231" s="21" t="s">
        <v>2322</v>
      </c>
      <c r="D1231">
        <v>10.67</v>
      </c>
      <c r="E1231">
        <v>8</v>
      </c>
      <c r="F1231" t="s">
        <v>84</v>
      </c>
      <c r="G1231">
        <v>8</v>
      </c>
      <c r="H1231" s="17" t="s">
        <v>84</v>
      </c>
      <c r="I1231">
        <v>4</v>
      </c>
      <c r="J1231" s="37" t="str">
        <f>VLOOKUP(AB1231, method!$A$1:$B$15, 2, 0)</f>
        <v>中前</v>
      </c>
      <c r="K1231">
        <v>7.8</v>
      </c>
      <c r="L1231" s="43">
        <v>1200</v>
      </c>
      <c r="M1231">
        <v>122</v>
      </c>
      <c r="N1231">
        <v>1</v>
      </c>
      <c r="O1231">
        <v>29</v>
      </c>
      <c r="P1231">
        <v>12</v>
      </c>
      <c r="Q1231">
        <v>23</v>
      </c>
      <c r="R1231" s="42" t="s">
        <v>445</v>
      </c>
      <c r="S1231">
        <v>1135</v>
      </c>
      <c r="T1231">
        <v>3</v>
      </c>
      <c r="U1231" s="32" t="s">
        <v>435</v>
      </c>
      <c r="V1231">
        <v>295</v>
      </c>
      <c r="Y1231" t="s">
        <v>519</v>
      </c>
      <c r="Z1231">
        <v>65</v>
      </c>
      <c r="AA1231" s="16" t="s">
        <v>14</v>
      </c>
      <c r="AB1231">
        <v>4</v>
      </c>
      <c r="AC1231">
        <v>4</v>
      </c>
      <c r="AD1231">
        <v>8</v>
      </c>
    </row>
    <row r="1232" spans="1:30" hidden="1" x14ac:dyDescent="0.25">
      <c r="A1232" s="22" t="s">
        <v>275</v>
      </c>
      <c r="B1232" s="21" t="s">
        <v>279</v>
      </c>
      <c r="C1232" s="21" t="s">
        <v>2322</v>
      </c>
      <c r="D1232">
        <v>10.31</v>
      </c>
      <c r="E1232">
        <v>8</v>
      </c>
      <c r="F1232" t="s">
        <v>84</v>
      </c>
      <c r="G1232">
        <v>7</v>
      </c>
      <c r="H1232" s="24" t="s">
        <v>38</v>
      </c>
      <c r="I1232">
        <v>2</v>
      </c>
      <c r="J1232" s="37" t="str">
        <f>VLOOKUP(AB1232, method!$A$1:$B$15, 2, 0)</f>
        <v>中前</v>
      </c>
      <c r="K1232">
        <v>3.6</v>
      </c>
      <c r="L1232" s="43">
        <v>1200</v>
      </c>
      <c r="M1232">
        <v>121</v>
      </c>
      <c r="N1232">
        <v>1</v>
      </c>
      <c r="O1232">
        <v>22</v>
      </c>
      <c r="P1232">
        <v>11</v>
      </c>
      <c r="Q1232">
        <v>23</v>
      </c>
      <c r="R1232" s="31" t="s">
        <v>461</v>
      </c>
      <c r="S1232">
        <v>1139</v>
      </c>
      <c r="T1232">
        <v>3</v>
      </c>
      <c r="U1232" s="32" t="s">
        <v>435</v>
      </c>
      <c r="V1232">
        <v>194</v>
      </c>
      <c r="Y1232" s="12" t="s">
        <v>451</v>
      </c>
      <c r="Z1232">
        <v>65</v>
      </c>
      <c r="AA1232" s="16" t="s">
        <v>14</v>
      </c>
      <c r="AB1232">
        <v>4</v>
      </c>
      <c r="AC1232">
        <v>4</v>
      </c>
      <c r="AD1232">
        <v>7</v>
      </c>
    </row>
    <row r="1233" spans="1:30" hidden="1" x14ac:dyDescent="0.25">
      <c r="A1233" s="22" t="s">
        <v>275</v>
      </c>
      <c r="B1233" s="21" t="s">
        <v>279</v>
      </c>
      <c r="C1233" s="21" t="s">
        <v>2322</v>
      </c>
      <c r="D1233">
        <v>11.15</v>
      </c>
      <c r="E1233">
        <v>8</v>
      </c>
      <c r="F1233" t="s">
        <v>84</v>
      </c>
      <c r="G1233">
        <v>8</v>
      </c>
      <c r="H1233" s="19" t="s">
        <v>63</v>
      </c>
      <c r="I1233">
        <v>8</v>
      </c>
      <c r="J1233" s="37" t="str">
        <f>VLOOKUP(AB1233, method!$A$1:$B$15, 2, 0)</f>
        <v>中前</v>
      </c>
      <c r="K1233">
        <v>4</v>
      </c>
      <c r="L1233" s="43">
        <v>1200</v>
      </c>
      <c r="M1233">
        <v>124</v>
      </c>
      <c r="N1233">
        <v>1</v>
      </c>
      <c r="O1233">
        <v>1</v>
      </c>
      <c r="P1233">
        <v>11</v>
      </c>
      <c r="Q1233">
        <v>23</v>
      </c>
      <c r="R1233" s="42" t="s">
        <v>445</v>
      </c>
      <c r="S1233">
        <v>1145</v>
      </c>
      <c r="T1233">
        <v>3</v>
      </c>
      <c r="U1233" s="32" t="s">
        <v>435</v>
      </c>
      <c r="V1233">
        <v>137</v>
      </c>
      <c r="Y1233" s="12" t="s">
        <v>558</v>
      </c>
      <c r="Z1233">
        <v>65</v>
      </c>
      <c r="AA1233" s="16" t="s">
        <v>14</v>
      </c>
      <c r="AB1233">
        <v>5</v>
      </c>
      <c r="AC1233">
        <v>3</v>
      </c>
      <c r="AD1233">
        <v>8</v>
      </c>
    </row>
    <row r="1234" spans="1:30" hidden="1" x14ac:dyDescent="0.25">
      <c r="A1234" s="22" t="s">
        <v>275</v>
      </c>
      <c r="B1234" s="21" t="s">
        <v>279</v>
      </c>
      <c r="C1234" s="21" t="s">
        <v>2322</v>
      </c>
      <c r="D1234">
        <v>9.69</v>
      </c>
      <c r="E1234">
        <v>8</v>
      </c>
      <c r="F1234" t="s">
        <v>84</v>
      </c>
      <c r="G1234" s="28">
        <v>1</v>
      </c>
      <c r="H1234" s="20" t="s">
        <v>19</v>
      </c>
      <c r="I1234">
        <v>9</v>
      </c>
      <c r="J1234" s="35" t="str">
        <f>VLOOKUP(AB1234, method!$A$1:$B$15, 2, 0)</f>
        <v>放頭</v>
      </c>
      <c r="K1234">
        <v>1.6</v>
      </c>
      <c r="L1234" s="43">
        <v>1200</v>
      </c>
      <c r="M1234">
        <v>135</v>
      </c>
      <c r="N1234">
        <v>1</v>
      </c>
      <c r="O1234">
        <v>4</v>
      </c>
      <c r="P1234">
        <v>10</v>
      </c>
      <c r="Q1234">
        <v>23</v>
      </c>
      <c r="R1234" s="30" t="s">
        <v>445</v>
      </c>
      <c r="S1234">
        <v>1134</v>
      </c>
      <c r="T1234">
        <v>4</v>
      </c>
      <c r="U1234" s="32" t="s">
        <v>446</v>
      </c>
      <c r="V1234">
        <v>71</v>
      </c>
      <c r="Y1234" s="12" t="s">
        <v>662</v>
      </c>
      <c r="Z1234">
        <v>60</v>
      </c>
      <c r="AA1234" s="16" t="s">
        <v>14</v>
      </c>
      <c r="AB1234">
        <v>1</v>
      </c>
      <c r="AC1234">
        <v>1</v>
      </c>
      <c r="AD1234">
        <v>1</v>
      </c>
    </row>
    <row r="1235" spans="1:30" hidden="1" x14ac:dyDescent="0.25">
      <c r="A1235" s="22" t="s">
        <v>275</v>
      </c>
      <c r="B1235" s="21" t="s">
        <v>279</v>
      </c>
      <c r="C1235" s="21" t="s">
        <v>2322</v>
      </c>
      <c r="D1235">
        <v>10.37</v>
      </c>
      <c r="E1235">
        <v>8</v>
      </c>
      <c r="F1235" t="s">
        <v>84</v>
      </c>
      <c r="G1235" s="28">
        <v>3</v>
      </c>
      <c r="H1235" s="19" t="s">
        <v>63</v>
      </c>
      <c r="I1235">
        <v>3</v>
      </c>
      <c r="J1235" s="37" t="str">
        <f>VLOOKUP(AB1235, method!$A$1:$B$15, 2, 0)</f>
        <v>中前</v>
      </c>
      <c r="K1235">
        <v>1.5</v>
      </c>
      <c r="L1235" s="43">
        <v>1200</v>
      </c>
      <c r="M1235">
        <v>135</v>
      </c>
      <c r="N1235">
        <v>1</v>
      </c>
      <c r="O1235">
        <v>13</v>
      </c>
      <c r="P1235">
        <v>9</v>
      </c>
      <c r="Q1235">
        <v>23</v>
      </c>
      <c r="R1235" s="31" t="s">
        <v>450</v>
      </c>
      <c r="S1235">
        <v>1142</v>
      </c>
      <c r="T1235">
        <v>4</v>
      </c>
      <c r="U1235" s="32" t="s">
        <v>435</v>
      </c>
      <c r="V1235">
        <v>13</v>
      </c>
      <c r="Y1235" s="12">
        <v>1</v>
      </c>
      <c r="Z1235">
        <v>60</v>
      </c>
      <c r="AA1235" s="16" t="s">
        <v>14</v>
      </c>
      <c r="AB1235">
        <v>6</v>
      </c>
      <c r="AC1235">
        <v>6</v>
      </c>
      <c r="AD1235">
        <v>3</v>
      </c>
    </row>
    <row r="1236" spans="1:30" hidden="1" x14ac:dyDescent="0.25">
      <c r="A1236" s="22" t="s">
        <v>275</v>
      </c>
      <c r="B1236" s="22" t="s">
        <v>282</v>
      </c>
      <c r="C1236" s="22" t="s">
        <v>2323</v>
      </c>
      <c r="D1236">
        <v>57.74</v>
      </c>
      <c r="E1236">
        <v>7</v>
      </c>
      <c r="F1236" t="s">
        <v>13</v>
      </c>
      <c r="G1236" s="34">
        <v>4</v>
      </c>
      <c r="H1236" s="16" t="s">
        <v>13</v>
      </c>
      <c r="I1236">
        <v>5</v>
      </c>
      <c r="J1236" s="36" t="str">
        <f>VLOOKUP(AB1236, method!$A$1:$B$15, 2, 0)</f>
        <v>中後</v>
      </c>
      <c r="K1236">
        <v>6.8</v>
      </c>
      <c r="L1236">
        <v>1000</v>
      </c>
      <c r="M1236">
        <v>133</v>
      </c>
      <c r="N1236">
        <v>0</v>
      </c>
      <c r="O1236">
        <v>10</v>
      </c>
      <c r="P1236">
        <v>9</v>
      </c>
      <c r="Q1236">
        <v>25</v>
      </c>
      <c r="R1236" s="31" t="s">
        <v>450</v>
      </c>
      <c r="S1236">
        <v>1060</v>
      </c>
      <c r="T1236">
        <v>4</v>
      </c>
      <c r="U1236" s="32" t="s">
        <v>435</v>
      </c>
      <c r="V1236">
        <v>13</v>
      </c>
      <c r="Y1236" s="12">
        <v>1</v>
      </c>
      <c r="Z1236">
        <v>56</v>
      </c>
      <c r="AA1236" s="17" t="s">
        <v>85</v>
      </c>
      <c r="AB1236">
        <v>8</v>
      </c>
      <c r="AC1236">
        <v>8</v>
      </c>
      <c r="AD1236">
        <v>4</v>
      </c>
    </row>
    <row r="1237" spans="1:30" x14ac:dyDescent="0.25">
      <c r="A1237" s="22" t="s">
        <v>275</v>
      </c>
      <c r="B1237" s="22" t="s">
        <v>282</v>
      </c>
      <c r="C1237" s="22" t="s">
        <v>2323</v>
      </c>
      <c r="D1237">
        <v>9.48</v>
      </c>
      <c r="E1237">
        <v>7</v>
      </c>
      <c r="F1237" t="s">
        <v>13</v>
      </c>
      <c r="G1237" s="28">
        <v>3</v>
      </c>
      <c r="H1237" s="25" t="s">
        <v>150</v>
      </c>
      <c r="I1237">
        <v>3</v>
      </c>
      <c r="J1237" s="35" t="str">
        <f>VLOOKUP(AB1237, method!$A$1:$B$15, 2, 0)</f>
        <v>放頭</v>
      </c>
      <c r="K1237">
        <v>12</v>
      </c>
      <c r="L1237" s="43">
        <v>1200</v>
      </c>
      <c r="M1237">
        <v>131</v>
      </c>
      <c r="N1237">
        <v>1</v>
      </c>
      <c r="O1237">
        <v>16</v>
      </c>
      <c r="P1237">
        <v>7</v>
      </c>
      <c r="Q1237">
        <v>25</v>
      </c>
      <c r="R1237" s="31" t="s">
        <v>455</v>
      </c>
      <c r="S1237">
        <v>1069</v>
      </c>
      <c r="T1237">
        <v>4</v>
      </c>
      <c r="U1237" s="32" t="s">
        <v>446</v>
      </c>
      <c r="V1237">
        <v>843</v>
      </c>
      <c r="Y1237" s="12" t="s">
        <v>662</v>
      </c>
      <c r="Z1237">
        <v>55</v>
      </c>
      <c r="AA1237" s="17" t="s">
        <v>85</v>
      </c>
      <c r="AB1237">
        <v>3</v>
      </c>
      <c r="AC1237">
        <v>3</v>
      </c>
      <c r="AD1237">
        <v>3</v>
      </c>
    </row>
    <row r="1238" spans="1:30" hidden="1" x14ac:dyDescent="0.25">
      <c r="A1238" s="22" t="s">
        <v>275</v>
      </c>
      <c r="B1238" s="22" t="s">
        <v>282</v>
      </c>
      <c r="C1238" s="22" t="s">
        <v>2323</v>
      </c>
      <c r="D1238">
        <v>56.76</v>
      </c>
      <c r="E1238">
        <v>7</v>
      </c>
      <c r="F1238" t="s">
        <v>13</v>
      </c>
      <c r="G1238">
        <v>6</v>
      </c>
      <c r="H1238" s="16" t="s">
        <v>13</v>
      </c>
      <c r="I1238">
        <v>4</v>
      </c>
      <c r="J1238" s="38" t="str">
        <f>VLOOKUP(AB1238, method!$A$1:$B$15, 2, 0)</f>
        <v>留後</v>
      </c>
      <c r="K1238">
        <v>35</v>
      </c>
      <c r="L1238">
        <v>1000</v>
      </c>
      <c r="M1238">
        <v>134</v>
      </c>
      <c r="N1238">
        <v>0</v>
      </c>
      <c r="O1238">
        <v>22</v>
      </c>
      <c r="P1238">
        <v>6</v>
      </c>
      <c r="Q1238">
        <v>25</v>
      </c>
      <c r="R1238" t="s">
        <v>434</v>
      </c>
      <c r="S1238">
        <v>1080</v>
      </c>
      <c r="T1238">
        <v>4</v>
      </c>
      <c r="U1238" s="32" t="s">
        <v>435</v>
      </c>
      <c r="V1238">
        <v>767</v>
      </c>
      <c r="Y1238">
        <v>6</v>
      </c>
      <c r="Z1238">
        <v>57</v>
      </c>
      <c r="AA1238" s="17" t="s">
        <v>85</v>
      </c>
      <c r="AB1238">
        <v>13</v>
      </c>
      <c r="AC1238">
        <v>9</v>
      </c>
      <c r="AD1238">
        <v>6</v>
      </c>
    </row>
    <row r="1239" spans="1:30" hidden="1" x14ac:dyDescent="0.25">
      <c r="A1239" s="22" t="s">
        <v>275</v>
      </c>
      <c r="B1239" s="22" t="s">
        <v>282</v>
      </c>
      <c r="C1239" s="22" t="s">
        <v>2323</v>
      </c>
      <c r="D1239">
        <v>56.53</v>
      </c>
      <c r="E1239">
        <v>7</v>
      </c>
      <c r="F1239" t="s">
        <v>13</v>
      </c>
      <c r="G1239">
        <v>6</v>
      </c>
      <c r="H1239" s="17" t="s">
        <v>393</v>
      </c>
      <c r="I1239">
        <v>3</v>
      </c>
      <c r="J1239" s="37" t="str">
        <f>VLOOKUP(AB1239, method!$A$1:$B$15, 2, 0)</f>
        <v>中前</v>
      </c>
      <c r="K1239">
        <v>10</v>
      </c>
      <c r="L1239">
        <v>1000</v>
      </c>
      <c r="M1239">
        <v>135</v>
      </c>
      <c r="N1239">
        <v>0</v>
      </c>
      <c r="O1239">
        <v>2</v>
      </c>
      <c r="P1239">
        <v>3</v>
      </c>
      <c r="Q1239">
        <v>25</v>
      </c>
      <c r="R1239" t="s">
        <v>518</v>
      </c>
      <c r="S1239">
        <v>1082</v>
      </c>
      <c r="T1239">
        <v>4</v>
      </c>
      <c r="U1239" s="32" t="s">
        <v>435</v>
      </c>
      <c r="V1239">
        <v>466</v>
      </c>
      <c r="Y1239" t="s">
        <v>442</v>
      </c>
      <c r="Z1239">
        <v>59</v>
      </c>
      <c r="AA1239" s="17" t="s">
        <v>85</v>
      </c>
      <c r="AB1239">
        <v>7</v>
      </c>
      <c r="AC1239">
        <v>7</v>
      </c>
      <c r="AD1239">
        <v>6</v>
      </c>
    </row>
    <row r="1240" spans="1:30" hidden="1" x14ac:dyDescent="0.25">
      <c r="A1240" s="22" t="s">
        <v>275</v>
      </c>
      <c r="B1240" s="22" t="s">
        <v>282</v>
      </c>
      <c r="C1240" s="22" t="s">
        <v>2323</v>
      </c>
      <c r="D1240">
        <v>57.56</v>
      </c>
      <c r="E1240">
        <v>7</v>
      </c>
      <c r="F1240" t="s">
        <v>13</v>
      </c>
      <c r="G1240" s="34">
        <v>4</v>
      </c>
      <c r="H1240" s="17" t="s">
        <v>84</v>
      </c>
      <c r="I1240">
        <v>12</v>
      </c>
      <c r="J1240" s="38" t="str">
        <f>VLOOKUP(AB1240, method!$A$1:$B$15, 2, 0)</f>
        <v>留後</v>
      </c>
      <c r="K1240">
        <v>14</v>
      </c>
      <c r="L1240">
        <v>1000</v>
      </c>
      <c r="M1240">
        <v>135</v>
      </c>
      <c r="N1240">
        <v>0</v>
      </c>
      <c r="O1240">
        <v>19</v>
      </c>
      <c r="P1240">
        <v>2</v>
      </c>
      <c r="Q1240">
        <v>25</v>
      </c>
      <c r="R1240" s="31" t="s">
        <v>455</v>
      </c>
      <c r="S1240">
        <v>1081</v>
      </c>
      <c r="T1240">
        <v>4</v>
      </c>
      <c r="U1240" s="32" t="s">
        <v>435</v>
      </c>
      <c r="V1240">
        <v>442</v>
      </c>
      <c r="Y1240" t="s">
        <v>600</v>
      </c>
      <c r="Z1240">
        <v>60</v>
      </c>
      <c r="AA1240" s="17" t="s">
        <v>85</v>
      </c>
      <c r="AB1240">
        <v>12</v>
      </c>
      <c r="AC1240">
        <v>11</v>
      </c>
      <c r="AD1240">
        <v>4</v>
      </c>
    </row>
    <row r="1241" spans="1:30" hidden="1" x14ac:dyDescent="0.25">
      <c r="A1241" s="22" t="s">
        <v>275</v>
      </c>
      <c r="B1241" s="22" t="s">
        <v>282</v>
      </c>
      <c r="C1241" s="22" t="s">
        <v>2323</v>
      </c>
      <c r="D1241">
        <v>57.01</v>
      </c>
      <c r="E1241">
        <v>7</v>
      </c>
      <c r="F1241" t="s">
        <v>13</v>
      </c>
      <c r="G1241">
        <v>6</v>
      </c>
      <c r="H1241" s="17" t="s">
        <v>121</v>
      </c>
      <c r="I1241">
        <v>10</v>
      </c>
      <c r="J1241" s="38" t="str">
        <f>VLOOKUP(AB1241, method!$A$1:$B$15, 2, 0)</f>
        <v>留後</v>
      </c>
      <c r="K1241">
        <v>50</v>
      </c>
      <c r="L1241">
        <v>1000</v>
      </c>
      <c r="M1241">
        <v>119</v>
      </c>
      <c r="N1241">
        <v>0</v>
      </c>
      <c r="O1241">
        <v>5</v>
      </c>
      <c r="P1241">
        <v>2</v>
      </c>
      <c r="Q1241">
        <v>25</v>
      </c>
      <c r="R1241" s="31" t="s">
        <v>450</v>
      </c>
      <c r="S1241">
        <v>1076</v>
      </c>
      <c r="T1241">
        <v>3</v>
      </c>
      <c r="U1241" s="32" t="s">
        <v>435</v>
      </c>
      <c r="V1241">
        <v>404</v>
      </c>
      <c r="Y1241" s="12" t="s">
        <v>456</v>
      </c>
      <c r="Z1241">
        <v>61</v>
      </c>
      <c r="AA1241" s="17" t="s">
        <v>85</v>
      </c>
      <c r="AB1241">
        <v>12</v>
      </c>
      <c r="AC1241">
        <v>9</v>
      </c>
      <c r="AD1241">
        <v>6</v>
      </c>
    </row>
    <row r="1242" spans="1:30" hidden="1" x14ac:dyDescent="0.25">
      <c r="A1242" s="22" t="s">
        <v>275</v>
      </c>
      <c r="B1242" s="22" t="s">
        <v>282</v>
      </c>
      <c r="C1242" s="22" t="s">
        <v>2323</v>
      </c>
      <c r="D1242">
        <v>59.11</v>
      </c>
      <c r="E1242">
        <v>7</v>
      </c>
      <c r="F1242" t="s">
        <v>13</v>
      </c>
      <c r="G1242">
        <v>12</v>
      </c>
      <c r="H1242" s="17" t="s">
        <v>121</v>
      </c>
      <c r="I1242">
        <v>4</v>
      </c>
      <c r="J1242" s="37" t="str">
        <f>VLOOKUP(AB1242, method!$A$1:$B$15, 2, 0)</f>
        <v>中前</v>
      </c>
      <c r="K1242">
        <v>9.8000000000000007</v>
      </c>
      <c r="L1242">
        <v>1000</v>
      </c>
      <c r="M1242">
        <v>120</v>
      </c>
      <c r="N1242">
        <v>0</v>
      </c>
      <c r="O1242">
        <v>26</v>
      </c>
      <c r="P1242">
        <v>1</v>
      </c>
      <c r="Q1242">
        <v>25</v>
      </c>
      <c r="R1242" t="s">
        <v>539</v>
      </c>
      <c r="S1242">
        <v>1084</v>
      </c>
      <c r="T1242">
        <v>3</v>
      </c>
      <c r="U1242" s="32" t="s">
        <v>435</v>
      </c>
      <c r="V1242">
        <v>384</v>
      </c>
      <c r="Y1242" t="s">
        <v>507</v>
      </c>
      <c r="Z1242">
        <v>62</v>
      </c>
      <c r="AA1242" s="17" t="s">
        <v>85</v>
      </c>
      <c r="AB1242">
        <v>6</v>
      </c>
      <c r="AC1242">
        <v>10</v>
      </c>
      <c r="AD1242">
        <v>12</v>
      </c>
    </row>
    <row r="1243" spans="1:30" hidden="1" x14ac:dyDescent="0.25">
      <c r="A1243" s="22" t="s">
        <v>275</v>
      </c>
      <c r="B1243" s="22" t="s">
        <v>282</v>
      </c>
      <c r="C1243" s="22" t="s">
        <v>2323</v>
      </c>
      <c r="D1243">
        <v>56.97</v>
      </c>
      <c r="E1243">
        <v>7</v>
      </c>
      <c r="F1243" t="s">
        <v>13</v>
      </c>
      <c r="G1243">
        <v>6</v>
      </c>
      <c r="H1243" s="19" t="s">
        <v>63</v>
      </c>
      <c r="I1243">
        <v>7</v>
      </c>
      <c r="J1243" s="36" t="str">
        <f>VLOOKUP(AB1243, method!$A$1:$B$15, 2, 0)</f>
        <v>中後</v>
      </c>
      <c r="K1243">
        <v>5.8</v>
      </c>
      <c r="L1243">
        <v>1000</v>
      </c>
      <c r="M1243">
        <v>121</v>
      </c>
      <c r="N1243">
        <v>0</v>
      </c>
      <c r="O1243">
        <v>5</v>
      </c>
      <c r="P1243">
        <v>1</v>
      </c>
      <c r="Q1243">
        <v>25</v>
      </c>
      <c r="R1243" t="s">
        <v>441</v>
      </c>
      <c r="S1243">
        <v>1086</v>
      </c>
      <c r="T1243">
        <v>3</v>
      </c>
      <c r="U1243" s="32" t="s">
        <v>435</v>
      </c>
      <c r="V1243">
        <v>323</v>
      </c>
      <c r="Y1243">
        <v>4</v>
      </c>
      <c r="Z1243">
        <v>62</v>
      </c>
      <c r="AA1243" s="17" t="s">
        <v>85</v>
      </c>
      <c r="AB1243">
        <v>10</v>
      </c>
      <c r="AC1243">
        <v>5</v>
      </c>
      <c r="AD1243">
        <v>6</v>
      </c>
    </row>
    <row r="1244" spans="1:30" hidden="1" x14ac:dyDescent="0.25">
      <c r="A1244" s="22" t="s">
        <v>275</v>
      </c>
      <c r="B1244" s="22" t="s">
        <v>282</v>
      </c>
      <c r="C1244" s="22" t="s">
        <v>2323</v>
      </c>
      <c r="D1244">
        <v>57.23</v>
      </c>
      <c r="E1244">
        <v>7</v>
      </c>
      <c r="F1244" t="s">
        <v>13</v>
      </c>
      <c r="G1244">
        <v>8</v>
      </c>
      <c r="H1244" s="19" t="s">
        <v>63</v>
      </c>
      <c r="I1244">
        <v>1</v>
      </c>
      <c r="J1244" s="38" t="str">
        <f>VLOOKUP(AB1244, method!$A$1:$B$15, 2, 0)</f>
        <v>留後</v>
      </c>
      <c r="K1244">
        <v>12</v>
      </c>
      <c r="L1244">
        <v>1000</v>
      </c>
      <c r="M1244">
        <v>119</v>
      </c>
      <c r="N1244">
        <v>0</v>
      </c>
      <c r="O1244">
        <v>29</v>
      </c>
      <c r="P1244">
        <v>12</v>
      </c>
      <c r="Q1244">
        <v>24</v>
      </c>
      <c r="R1244" t="s">
        <v>506</v>
      </c>
      <c r="S1244">
        <v>1081</v>
      </c>
      <c r="T1244">
        <v>3</v>
      </c>
      <c r="U1244" s="32" t="s">
        <v>435</v>
      </c>
      <c r="V1244">
        <v>304</v>
      </c>
      <c r="Y1244">
        <v>4</v>
      </c>
      <c r="Z1244">
        <v>62</v>
      </c>
      <c r="AA1244" s="17" t="s">
        <v>85</v>
      </c>
      <c r="AB1244">
        <v>11</v>
      </c>
      <c r="AC1244">
        <v>12</v>
      </c>
      <c r="AD1244">
        <v>8</v>
      </c>
    </row>
    <row r="1245" spans="1:30" hidden="1" x14ac:dyDescent="0.25">
      <c r="A1245" s="22" t="s">
        <v>275</v>
      </c>
      <c r="B1245" s="22" t="s">
        <v>282</v>
      </c>
      <c r="C1245" s="22" t="s">
        <v>2323</v>
      </c>
      <c r="D1245">
        <v>56.4</v>
      </c>
      <c r="E1245">
        <v>7</v>
      </c>
      <c r="F1245" t="s">
        <v>13</v>
      </c>
      <c r="G1245" s="28">
        <v>1</v>
      </c>
      <c r="H1245" s="17" t="s">
        <v>393</v>
      </c>
      <c r="I1245">
        <v>11</v>
      </c>
      <c r="J1245" s="37" t="str">
        <f>VLOOKUP(AB1245, method!$A$1:$B$15, 2, 0)</f>
        <v>中前</v>
      </c>
      <c r="K1245">
        <v>5.6</v>
      </c>
      <c r="L1245">
        <v>1000</v>
      </c>
      <c r="M1245">
        <v>131</v>
      </c>
      <c r="N1245">
        <v>0</v>
      </c>
      <c r="O1245">
        <v>15</v>
      </c>
      <c r="P1245">
        <v>12</v>
      </c>
      <c r="Q1245">
        <v>24</v>
      </c>
      <c r="R1245" t="s">
        <v>441</v>
      </c>
      <c r="S1245">
        <v>1086</v>
      </c>
      <c r="T1245">
        <v>4</v>
      </c>
      <c r="U1245" s="32" t="s">
        <v>435</v>
      </c>
      <c r="V1245">
        <v>262</v>
      </c>
      <c r="Y1245" s="12" t="s">
        <v>662</v>
      </c>
      <c r="Z1245">
        <v>56</v>
      </c>
      <c r="AA1245" s="17" t="s">
        <v>85</v>
      </c>
      <c r="AB1245">
        <v>4</v>
      </c>
      <c r="AC1245">
        <v>4</v>
      </c>
      <c r="AD1245">
        <v>1</v>
      </c>
    </row>
    <row r="1246" spans="1:30" hidden="1" x14ac:dyDescent="0.25">
      <c r="A1246" s="22" t="s">
        <v>275</v>
      </c>
      <c r="B1246" s="22" t="s">
        <v>282</v>
      </c>
      <c r="C1246" s="22" t="s">
        <v>2323</v>
      </c>
      <c r="D1246">
        <v>57.83</v>
      </c>
      <c r="E1246">
        <v>7</v>
      </c>
      <c r="F1246" t="s">
        <v>13</v>
      </c>
      <c r="G1246">
        <v>9</v>
      </c>
      <c r="H1246" s="23" t="s">
        <v>394</v>
      </c>
      <c r="I1246">
        <v>12</v>
      </c>
      <c r="J1246" s="38" t="str">
        <f>VLOOKUP(AB1246, method!$A$1:$B$15, 2, 0)</f>
        <v>留後</v>
      </c>
      <c r="K1246">
        <v>16</v>
      </c>
      <c r="L1246">
        <v>1000</v>
      </c>
      <c r="M1246">
        <v>134</v>
      </c>
      <c r="N1246">
        <v>0</v>
      </c>
      <c r="O1246">
        <v>4</v>
      </c>
      <c r="P1246">
        <v>12</v>
      </c>
      <c r="Q1246">
        <v>24</v>
      </c>
      <c r="R1246" s="31" t="s">
        <v>450</v>
      </c>
      <c r="S1246">
        <v>1079</v>
      </c>
      <c r="T1246">
        <v>4</v>
      </c>
      <c r="U1246" s="32" t="s">
        <v>435</v>
      </c>
      <c r="V1246">
        <v>234</v>
      </c>
      <c r="Y1246" t="s">
        <v>474</v>
      </c>
      <c r="Z1246">
        <v>57</v>
      </c>
      <c r="AA1246" s="17" t="s">
        <v>85</v>
      </c>
      <c r="AB1246">
        <v>11</v>
      </c>
      <c r="AC1246">
        <v>9</v>
      </c>
      <c r="AD1246">
        <v>9</v>
      </c>
    </row>
    <row r="1247" spans="1:30" hidden="1" x14ac:dyDescent="0.25">
      <c r="A1247" s="22" t="s">
        <v>275</v>
      </c>
      <c r="B1247" s="22" t="s">
        <v>282</v>
      </c>
      <c r="C1247" s="22" t="s">
        <v>2323</v>
      </c>
      <c r="D1247">
        <v>57.07</v>
      </c>
      <c r="E1247">
        <v>7</v>
      </c>
      <c r="F1247" t="s">
        <v>13</v>
      </c>
      <c r="G1247" s="34">
        <v>5</v>
      </c>
      <c r="H1247" s="16" t="s">
        <v>13</v>
      </c>
      <c r="I1247">
        <v>13</v>
      </c>
      <c r="J1247" s="38" t="str">
        <f>VLOOKUP(AB1247, method!$A$1:$B$15, 2, 0)</f>
        <v>留後</v>
      </c>
      <c r="K1247">
        <v>4.5</v>
      </c>
      <c r="L1247">
        <v>1000</v>
      </c>
      <c r="M1247">
        <v>133</v>
      </c>
      <c r="N1247">
        <v>0</v>
      </c>
      <c r="O1247">
        <v>24</v>
      </c>
      <c r="P1247">
        <v>11</v>
      </c>
      <c r="Q1247">
        <v>24</v>
      </c>
      <c r="R1247" t="s">
        <v>429</v>
      </c>
      <c r="S1247">
        <v>1086</v>
      </c>
      <c r="T1247">
        <v>4</v>
      </c>
      <c r="U1247" s="32" t="s">
        <v>435</v>
      </c>
      <c r="V1247">
        <v>203</v>
      </c>
      <c r="Y1247" s="12" t="s">
        <v>464</v>
      </c>
      <c r="Z1247">
        <v>57</v>
      </c>
      <c r="AA1247" s="17" t="s">
        <v>85</v>
      </c>
      <c r="AB1247">
        <v>11</v>
      </c>
      <c r="AC1247">
        <v>9</v>
      </c>
      <c r="AD1247">
        <v>5</v>
      </c>
    </row>
    <row r="1248" spans="1:30" hidden="1" x14ac:dyDescent="0.25">
      <c r="A1248" s="22" t="s">
        <v>275</v>
      </c>
      <c r="B1248" s="22" t="s">
        <v>282</v>
      </c>
      <c r="C1248" s="22" t="s">
        <v>2323</v>
      </c>
      <c r="D1248">
        <v>57.88</v>
      </c>
      <c r="E1248">
        <v>7</v>
      </c>
      <c r="F1248" t="s">
        <v>13</v>
      </c>
      <c r="G1248">
        <v>10</v>
      </c>
      <c r="H1248" s="16" t="s">
        <v>13</v>
      </c>
      <c r="I1248">
        <v>1</v>
      </c>
      <c r="J1248" s="37" t="str">
        <f>VLOOKUP(AB1248, method!$A$1:$B$15, 2, 0)</f>
        <v>中前</v>
      </c>
      <c r="K1248">
        <v>5.3</v>
      </c>
      <c r="L1248">
        <v>1000</v>
      </c>
      <c r="M1248">
        <v>132</v>
      </c>
      <c r="N1248">
        <v>0</v>
      </c>
      <c r="O1248">
        <v>27</v>
      </c>
      <c r="P1248">
        <v>10</v>
      </c>
      <c r="Q1248">
        <v>24</v>
      </c>
      <c r="R1248" s="31" t="s">
        <v>461</v>
      </c>
      <c r="S1248">
        <v>1072</v>
      </c>
      <c r="T1248">
        <v>4</v>
      </c>
      <c r="U1248" s="32" t="s">
        <v>435</v>
      </c>
      <c r="V1248">
        <v>135</v>
      </c>
      <c r="Y1248" t="s">
        <v>519</v>
      </c>
      <c r="Z1248">
        <v>57</v>
      </c>
      <c r="AA1248" s="17" t="s">
        <v>85</v>
      </c>
      <c r="AB1248">
        <v>7</v>
      </c>
      <c r="AC1248">
        <v>9</v>
      </c>
      <c r="AD1248">
        <v>10</v>
      </c>
    </row>
    <row r="1249" spans="1:31" hidden="1" x14ac:dyDescent="0.25">
      <c r="A1249" s="22" t="s">
        <v>275</v>
      </c>
      <c r="B1249" s="22" t="s">
        <v>282</v>
      </c>
      <c r="C1249" s="22" t="s">
        <v>2323</v>
      </c>
      <c r="D1249">
        <v>57.24</v>
      </c>
      <c r="E1249">
        <v>7</v>
      </c>
      <c r="F1249" t="s">
        <v>13</v>
      </c>
      <c r="G1249" s="28">
        <v>1</v>
      </c>
      <c r="H1249" s="16" t="s">
        <v>13</v>
      </c>
      <c r="I1249">
        <v>6</v>
      </c>
      <c r="J1249" s="36" t="str">
        <f>VLOOKUP(AB1249, method!$A$1:$B$15, 2, 0)</f>
        <v>中後</v>
      </c>
      <c r="K1249">
        <v>4.9000000000000004</v>
      </c>
      <c r="L1249">
        <v>1000</v>
      </c>
      <c r="M1249">
        <v>127</v>
      </c>
      <c r="N1249">
        <v>0</v>
      </c>
      <c r="O1249">
        <v>4</v>
      </c>
      <c r="P1249">
        <v>7</v>
      </c>
      <c r="Q1249">
        <v>24</v>
      </c>
      <c r="R1249" s="31" t="s">
        <v>450</v>
      </c>
      <c r="S1249">
        <v>1059</v>
      </c>
      <c r="T1249">
        <v>4</v>
      </c>
      <c r="U1249" s="32" t="s">
        <v>435</v>
      </c>
      <c r="V1249">
        <v>795</v>
      </c>
      <c r="Y1249" s="12" t="s">
        <v>662</v>
      </c>
      <c r="Z1249">
        <v>51</v>
      </c>
      <c r="AA1249" s="17" t="s">
        <v>85</v>
      </c>
      <c r="AB1249">
        <v>8</v>
      </c>
      <c r="AC1249">
        <v>5</v>
      </c>
      <c r="AD1249">
        <v>1</v>
      </c>
    </row>
    <row r="1250" spans="1:31" hidden="1" x14ac:dyDescent="0.25">
      <c r="A1250" s="22" t="s">
        <v>275</v>
      </c>
      <c r="B1250" s="22" t="s">
        <v>282</v>
      </c>
      <c r="C1250" s="22" t="s">
        <v>2323</v>
      </c>
      <c r="D1250">
        <v>56.87</v>
      </c>
      <c r="E1250">
        <v>7</v>
      </c>
      <c r="F1250" t="s">
        <v>13</v>
      </c>
      <c r="G1250" s="28">
        <v>2</v>
      </c>
      <c r="H1250" s="16" t="s">
        <v>13</v>
      </c>
      <c r="I1250">
        <v>4</v>
      </c>
      <c r="J1250" s="38" t="str">
        <f>VLOOKUP(AB1250, method!$A$1:$B$15, 2, 0)</f>
        <v>留後</v>
      </c>
      <c r="K1250">
        <v>14</v>
      </c>
      <c r="L1250">
        <v>1000</v>
      </c>
      <c r="M1250">
        <v>125</v>
      </c>
      <c r="N1250">
        <v>0</v>
      </c>
      <c r="O1250">
        <v>8</v>
      </c>
      <c r="P1250">
        <v>6</v>
      </c>
      <c r="Q1250">
        <v>24</v>
      </c>
      <c r="R1250" t="s">
        <v>429</v>
      </c>
      <c r="S1250">
        <v>1057</v>
      </c>
      <c r="T1250">
        <v>4</v>
      </c>
      <c r="U1250" s="32" t="s">
        <v>435</v>
      </c>
      <c r="V1250">
        <v>733</v>
      </c>
      <c r="Y1250" s="12" t="s">
        <v>464</v>
      </c>
      <c r="Z1250">
        <v>50</v>
      </c>
      <c r="AA1250" s="17" t="s">
        <v>85</v>
      </c>
      <c r="AB1250">
        <v>13</v>
      </c>
      <c r="AC1250">
        <v>13</v>
      </c>
      <c r="AD1250">
        <v>2</v>
      </c>
    </row>
    <row r="1251" spans="1:31" hidden="1" x14ac:dyDescent="0.25">
      <c r="A1251" s="22" t="s">
        <v>275</v>
      </c>
      <c r="B1251" s="22" t="s">
        <v>282</v>
      </c>
      <c r="C1251" s="22" t="s">
        <v>2323</v>
      </c>
      <c r="D1251">
        <v>9.83</v>
      </c>
      <c r="E1251">
        <v>7</v>
      </c>
      <c r="F1251" t="s">
        <v>13</v>
      </c>
      <c r="G1251">
        <v>6</v>
      </c>
      <c r="H1251" s="16" t="s">
        <v>13</v>
      </c>
      <c r="I1251">
        <v>7</v>
      </c>
      <c r="J1251" s="37" t="str">
        <f>VLOOKUP(AB1251, method!$A$1:$B$15, 2, 0)</f>
        <v>中前</v>
      </c>
      <c r="K1251">
        <v>11</v>
      </c>
      <c r="L1251" s="43">
        <v>1200</v>
      </c>
      <c r="M1251">
        <v>129</v>
      </c>
      <c r="N1251">
        <v>1</v>
      </c>
      <c r="O1251">
        <v>2</v>
      </c>
      <c r="P1251">
        <v>6</v>
      </c>
      <c r="Q1251">
        <v>24</v>
      </c>
      <c r="R1251" t="s">
        <v>518</v>
      </c>
      <c r="S1251">
        <v>1069</v>
      </c>
      <c r="T1251">
        <v>4</v>
      </c>
      <c r="U1251" s="32" t="s">
        <v>435</v>
      </c>
      <c r="V1251">
        <v>715</v>
      </c>
      <c r="Y1251" t="s">
        <v>600</v>
      </c>
      <c r="Z1251">
        <v>52</v>
      </c>
      <c r="AA1251" s="17" t="s">
        <v>85</v>
      </c>
      <c r="AB1251">
        <v>7</v>
      </c>
      <c r="AC1251">
        <v>7</v>
      </c>
      <c r="AD1251">
        <v>6</v>
      </c>
    </row>
    <row r="1252" spans="1:31" hidden="1" x14ac:dyDescent="0.25">
      <c r="A1252" s="22" t="s">
        <v>275</v>
      </c>
      <c r="B1252" s="22" t="s">
        <v>282</v>
      </c>
      <c r="C1252" s="22" t="s">
        <v>2323</v>
      </c>
      <c r="D1252">
        <v>58.34</v>
      </c>
      <c r="E1252">
        <v>7</v>
      </c>
      <c r="F1252" t="s">
        <v>13</v>
      </c>
      <c r="G1252">
        <v>10</v>
      </c>
      <c r="H1252" s="16" t="s">
        <v>13</v>
      </c>
      <c r="I1252">
        <v>7</v>
      </c>
      <c r="J1252" s="38" t="str">
        <f>VLOOKUP(AB1252, method!$A$1:$B$15, 2, 0)</f>
        <v>留後</v>
      </c>
      <c r="K1252">
        <v>9.5</v>
      </c>
      <c r="L1252">
        <v>1000</v>
      </c>
      <c r="M1252">
        <v>127</v>
      </c>
      <c r="N1252">
        <v>0</v>
      </c>
      <c r="O1252">
        <v>24</v>
      </c>
      <c r="P1252">
        <v>4</v>
      </c>
      <c r="Q1252">
        <v>24</v>
      </c>
      <c r="R1252" s="42" t="s">
        <v>445</v>
      </c>
      <c r="S1252">
        <v>1064</v>
      </c>
      <c r="T1252">
        <v>4</v>
      </c>
      <c r="U1252" s="32" t="s">
        <v>435</v>
      </c>
      <c r="V1252">
        <v>611</v>
      </c>
      <c r="Y1252" t="s">
        <v>541</v>
      </c>
      <c r="Z1252">
        <v>52</v>
      </c>
      <c r="AA1252" s="17" t="s">
        <v>85</v>
      </c>
      <c r="AB1252">
        <v>11</v>
      </c>
      <c r="AC1252">
        <v>12</v>
      </c>
      <c r="AD1252">
        <v>10</v>
      </c>
    </row>
    <row r="1253" spans="1:31" x14ac:dyDescent="0.25">
      <c r="A1253" s="22" t="s">
        <v>275</v>
      </c>
      <c r="B1253" s="23" t="s">
        <v>286</v>
      </c>
      <c r="C1253" s="23" t="s">
        <v>2324</v>
      </c>
      <c r="D1253">
        <v>9.7799999999999994</v>
      </c>
      <c r="E1253">
        <v>12</v>
      </c>
      <c r="F1253" t="s">
        <v>63</v>
      </c>
      <c r="G1253" s="28">
        <v>3</v>
      </c>
      <c r="H1253" s="25" t="s">
        <v>150</v>
      </c>
      <c r="I1253">
        <v>2</v>
      </c>
      <c r="J1253" s="37" t="str">
        <f>VLOOKUP(AB1253, method!$A$1:$B$15, 2, 0)</f>
        <v>中前</v>
      </c>
      <c r="K1253">
        <v>16</v>
      </c>
      <c r="L1253" s="43">
        <v>1200</v>
      </c>
      <c r="M1253">
        <v>130</v>
      </c>
      <c r="N1253">
        <v>1</v>
      </c>
      <c r="O1253">
        <v>9</v>
      </c>
      <c r="P1253">
        <v>7</v>
      </c>
      <c r="Q1253">
        <v>25</v>
      </c>
      <c r="R1253" s="31" t="s">
        <v>450</v>
      </c>
      <c r="S1253">
        <v>1144</v>
      </c>
      <c r="T1253">
        <v>4</v>
      </c>
      <c r="U1253" s="32" t="s">
        <v>446</v>
      </c>
      <c r="V1253">
        <v>825</v>
      </c>
      <c r="Y1253" s="12">
        <v>2</v>
      </c>
      <c r="Z1253">
        <v>55</v>
      </c>
      <c r="AA1253" s="20" t="s">
        <v>184</v>
      </c>
      <c r="AB1253">
        <v>4</v>
      </c>
      <c r="AC1253">
        <v>4</v>
      </c>
      <c r="AD1253">
        <v>3</v>
      </c>
    </row>
    <row r="1254" spans="1:31" x14ac:dyDescent="0.25">
      <c r="A1254" s="22" t="s">
        <v>275</v>
      </c>
      <c r="B1254" s="23" t="s">
        <v>286</v>
      </c>
      <c r="C1254" s="23" t="s">
        <v>2324</v>
      </c>
      <c r="D1254">
        <v>10.01</v>
      </c>
      <c r="E1254">
        <v>12</v>
      </c>
      <c r="F1254" t="s">
        <v>63</v>
      </c>
      <c r="G1254">
        <v>8</v>
      </c>
      <c r="H1254" s="19" t="s">
        <v>63</v>
      </c>
      <c r="I1254">
        <v>12</v>
      </c>
      <c r="J1254" s="38" t="str">
        <f>VLOOKUP(AB1254, method!$A$1:$B$15, 2, 0)</f>
        <v>留後</v>
      </c>
      <c r="K1254">
        <v>45</v>
      </c>
      <c r="L1254" s="43">
        <v>1200</v>
      </c>
      <c r="M1254">
        <v>132</v>
      </c>
      <c r="N1254">
        <v>1</v>
      </c>
      <c r="O1254">
        <v>25</v>
      </c>
      <c r="P1254">
        <v>6</v>
      </c>
      <c r="Q1254">
        <v>25</v>
      </c>
      <c r="R1254" s="31" t="s">
        <v>461</v>
      </c>
      <c r="S1254">
        <v>1128</v>
      </c>
      <c r="T1254">
        <v>4</v>
      </c>
      <c r="U1254" s="32" t="s">
        <v>446</v>
      </c>
      <c r="V1254">
        <v>780</v>
      </c>
      <c r="Y1254" s="12" t="s">
        <v>558</v>
      </c>
      <c r="Z1254">
        <v>57</v>
      </c>
      <c r="AA1254" s="20" t="s">
        <v>184</v>
      </c>
      <c r="AB1254">
        <v>11</v>
      </c>
      <c r="AC1254">
        <v>11</v>
      </c>
      <c r="AD1254">
        <v>8</v>
      </c>
    </row>
    <row r="1255" spans="1:31" hidden="1" x14ac:dyDescent="0.25">
      <c r="A1255" s="22" t="s">
        <v>275</v>
      </c>
      <c r="B1255" s="23" t="s">
        <v>286</v>
      </c>
      <c r="C1255" s="23" t="s">
        <v>2324</v>
      </c>
      <c r="D1255">
        <v>41.45</v>
      </c>
      <c r="E1255">
        <v>12</v>
      </c>
      <c r="F1255" t="s">
        <v>63</v>
      </c>
      <c r="G1255">
        <v>12</v>
      </c>
      <c r="H1255" s="20" t="s">
        <v>19</v>
      </c>
      <c r="I1255">
        <v>7</v>
      </c>
      <c r="J1255" s="35" t="str">
        <f>VLOOKUP(AB1255, method!$A$1:$B$15, 2, 0)</f>
        <v>放頭</v>
      </c>
      <c r="K1255">
        <v>12</v>
      </c>
      <c r="L1255">
        <v>1650</v>
      </c>
      <c r="M1255">
        <v>133</v>
      </c>
      <c r="N1255">
        <v>1</v>
      </c>
      <c r="O1255">
        <v>21</v>
      </c>
      <c r="P1255">
        <v>5</v>
      </c>
      <c r="Q1255">
        <v>25</v>
      </c>
      <c r="R1255" s="31" t="s">
        <v>461</v>
      </c>
      <c r="S1255">
        <v>1131</v>
      </c>
      <c r="T1255">
        <v>4</v>
      </c>
      <c r="U1255" s="32" t="s">
        <v>446</v>
      </c>
      <c r="V1255">
        <v>690</v>
      </c>
      <c r="Y1255">
        <v>15</v>
      </c>
      <c r="Z1255">
        <v>58</v>
      </c>
      <c r="AA1255" s="20" t="s">
        <v>184</v>
      </c>
      <c r="AB1255">
        <v>3</v>
      </c>
      <c r="AC1255">
        <v>3</v>
      </c>
      <c r="AD1255">
        <v>5</v>
      </c>
      <c r="AE1255">
        <v>12</v>
      </c>
    </row>
    <row r="1256" spans="1:31" x14ac:dyDescent="0.25">
      <c r="A1256" s="22" t="s">
        <v>275</v>
      </c>
      <c r="B1256" s="23" t="s">
        <v>286</v>
      </c>
      <c r="C1256" s="23" t="s">
        <v>2324</v>
      </c>
      <c r="D1256">
        <v>9.52</v>
      </c>
      <c r="E1256">
        <v>12</v>
      </c>
      <c r="F1256" t="s">
        <v>63</v>
      </c>
      <c r="G1256">
        <v>6</v>
      </c>
      <c r="H1256" s="20" t="s">
        <v>58</v>
      </c>
      <c r="I1256">
        <v>3</v>
      </c>
      <c r="J1256" s="37" t="str">
        <f>VLOOKUP(AB1256, method!$A$1:$B$15, 2, 0)</f>
        <v>中前</v>
      </c>
      <c r="K1256">
        <v>25</v>
      </c>
      <c r="L1256" s="43">
        <v>1200</v>
      </c>
      <c r="M1256">
        <v>117</v>
      </c>
      <c r="N1256">
        <v>1</v>
      </c>
      <c r="O1256">
        <v>30</v>
      </c>
      <c r="P1256">
        <v>4</v>
      </c>
      <c r="Q1256">
        <v>25</v>
      </c>
      <c r="R1256" s="42" t="s">
        <v>445</v>
      </c>
      <c r="S1256">
        <v>1138</v>
      </c>
      <c r="T1256">
        <v>3</v>
      </c>
      <c r="U1256" s="32" t="s">
        <v>446</v>
      </c>
      <c r="V1256">
        <v>636</v>
      </c>
      <c r="Y1256" s="12" t="s">
        <v>456</v>
      </c>
      <c r="Z1256">
        <v>60</v>
      </c>
      <c r="AA1256" s="20" t="s">
        <v>184</v>
      </c>
      <c r="AB1256">
        <v>6</v>
      </c>
      <c r="AC1256">
        <v>6</v>
      </c>
      <c r="AD1256">
        <v>6</v>
      </c>
    </row>
    <row r="1257" spans="1:31" x14ac:dyDescent="0.25">
      <c r="A1257" s="22" t="s">
        <v>275</v>
      </c>
      <c r="B1257" s="23" t="s">
        <v>286</v>
      </c>
      <c r="C1257" s="23" t="s">
        <v>2324</v>
      </c>
      <c r="D1257">
        <v>9.91</v>
      </c>
      <c r="E1257">
        <v>12</v>
      </c>
      <c r="F1257" t="s">
        <v>63</v>
      </c>
      <c r="G1257" s="34">
        <v>5</v>
      </c>
      <c r="H1257" s="25" t="s">
        <v>150</v>
      </c>
      <c r="I1257">
        <v>7</v>
      </c>
      <c r="J1257" s="36" t="str">
        <f>VLOOKUP(AB1257, method!$A$1:$B$15, 2, 0)</f>
        <v>中後</v>
      </c>
      <c r="K1257">
        <v>35</v>
      </c>
      <c r="L1257" s="43">
        <v>1200</v>
      </c>
      <c r="M1257">
        <v>117</v>
      </c>
      <c r="N1257">
        <v>1</v>
      </c>
      <c r="O1257">
        <v>16</v>
      </c>
      <c r="P1257">
        <v>4</v>
      </c>
      <c r="Q1257">
        <v>25</v>
      </c>
      <c r="R1257" s="31" t="s">
        <v>455</v>
      </c>
      <c r="S1257">
        <v>1135</v>
      </c>
      <c r="T1257">
        <v>3</v>
      </c>
      <c r="U1257" s="32" t="s">
        <v>446</v>
      </c>
      <c r="V1257">
        <v>595</v>
      </c>
      <c r="Y1257" s="12" t="s">
        <v>456</v>
      </c>
      <c r="Z1257">
        <v>61</v>
      </c>
      <c r="AA1257" s="20" t="s">
        <v>184</v>
      </c>
      <c r="AB1257">
        <v>8</v>
      </c>
      <c r="AC1257">
        <v>8</v>
      </c>
      <c r="AD1257">
        <v>5</v>
      </c>
    </row>
    <row r="1258" spans="1:31" x14ac:dyDescent="0.25">
      <c r="A1258" s="22" t="s">
        <v>275</v>
      </c>
      <c r="B1258" s="23" t="s">
        <v>286</v>
      </c>
      <c r="C1258" s="23" t="s">
        <v>2324</v>
      </c>
      <c r="D1258">
        <v>9.93</v>
      </c>
      <c r="E1258">
        <v>12</v>
      </c>
      <c r="F1258" t="s">
        <v>63</v>
      </c>
      <c r="G1258">
        <v>9</v>
      </c>
      <c r="H1258" s="19" t="s">
        <v>63</v>
      </c>
      <c r="I1258">
        <v>8</v>
      </c>
      <c r="J1258" s="38" t="str">
        <f>VLOOKUP(AB1258, method!$A$1:$B$15, 2, 0)</f>
        <v>留後</v>
      </c>
      <c r="K1258">
        <v>81</v>
      </c>
      <c r="L1258" s="43">
        <v>1200</v>
      </c>
      <c r="M1258">
        <v>121</v>
      </c>
      <c r="N1258">
        <v>1</v>
      </c>
      <c r="O1258">
        <v>2</v>
      </c>
      <c r="P1258">
        <v>4</v>
      </c>
      <c r="Q1258">
        <v>25</v>
      </c>
      <c r="R1258" s="42" t="s">
        <v>445</v>
      </c>
      <c r="S1258">
        <v>1143</v>
      </c>
      <c r="T1258">
        <v>3</v>
      </c>
      <c r="U1258" s="32" t="s">
        <v>446</v>
      </c>
      <c r="V1258">
        <v>561</v>
      </c>
      <c r="Y1258">
        <v>4</v>
      </c>
      <c r="Z1258">
        <v>61</v>
      </c>
      <c r="AA1258" s="20" t="s">
        <v>184</v>
      </c>
      <c r="AB1258">
        <v>11</v>
      </c>
      <c r="AC1258">
        <v>12</v>
      </c>
      <c r="AD1258">
        <v>9</v>
      </c>
    </row>
    <row r="1259" spans="1:31" x14ac:dyDescent="0.25">
      <c r="A1259" s="22" t="s">
        <v>275</v>
      </c>
      <c r="B1259" s="23" t="s">
        <v>286</v>
      </c>
      <c r="C1259" s="23" t="s">
        <v>2324</v>
      </c>
      <c r="D1259">
        <v>10</v>
      </c>
      <c r="E1259">
        <v>12</v>
      </c>
      <c r="F1259" t="s">
        <v>63</v>
      </c>
      <c r="G1259">
        <v>9</v>
      </c>
      <c r="H1259" s="17" t="s">
        <v>121</v>
      </c>
      <c r="I1259">
        <v>10</v>
      </c>
      <c r="J1259" s="36" t="str">
        <f>VLOOKUP(AB1259, method!$A$1:$B$15, 2, 0)</f>
        <v>中後</v>
      </c>
      <c r="K1259">
        <v>24</v>
      </c>
      <c r="L1259" s="43">
        <v>1200</v>
      </c>
      <c r="M1259">
        <v>122</v>
      </c>
      <c r="N1259">
        <v>1</v>
      </c>
      <c r="O1259">
        <v>12</v>
      </c>
      <c r="P1259">
        <v>3</v>
      </c>
      <c r="Q1259">
        <v>25</v>
      </c>
      <c r="R1259" s="31" t="s">
        <v>450</v>
      </c>
      <c r="S1259">
        <v>1148</v>
      </c>
      <c r="T1259">
        <v>3</v>
      </c>
      <c r="U1259" s="32" t="s">
        <v>446</v>
      </c>
      <c r="V1259">
        <v>503</v>
      </c>
      <c r="Y1259" t="s">
        <v>442</v>
      </c>
      <c r="Z1259">
        <v>61</v>
      </c>
      <c r="AA1259" s="20" t="s">
        <v>184</v>
      </c>
      <c r="AB1259">
        <v>10</v>
      </c>
      <c r="AC1259">
        <v>11</v>
      </c>
      <c r="AD1259">
        <v>9</v>
      </c>
    </row>
    <row r="1260" spans="1:31" x14ac:dyDescent="0.25">
      <c r="A1260" s="22" t="s">
        <v>275</v>
      </c>
      <c r="B1260" s="23" t="s">
        <v>286</v>
      </c>
      <c r="C1260" s="23" t="s">
        <v>2324</v>
      </c>
      <c r="D1260">
        <v>9.82</v>
      </c>
      <c r="E1260">
        <v>12</v>
      </c>
      <c r="F1260" t="s">
        <v>63</v>
      </c>
      <c r="G1260" s="28">
        <v>1</v>
      </c>
      <c r="H1260" s="19" t="s">
        <v>63</v>
      </c>
      <c r="I1260">
        <v>5</v>
      </c>
      <c r="J1260" s="37" t="str">
        <f>VLOOKUP(AB1260, method!$A$1:$B$15, 2, 0)</f>
        <v>中前</v>
      </c>
      <c r="K1260">
        <v>26</v>
      </c>
      <c r="L1260" s="43">
        <v>1200</v>
      </c>
      <c r="M1260">
        <v>129</v>
      </c>
      <c r="N1260">
        <v>1</v>
      </c>
      <c r="O1260">
        <v>19</v>
      </c>
      <c r="P1260">
        <v>2</v>
      </c>
      <c r="Q1260">
        <v>25</v>
      </c>
      <c r="R1260" s="31" t="s">
        <v>455</v>
      </c>
      <c r="S1260">
        <v>1144</v>
      </c>
      <c r="T1260">
        <v>4</v>
      </c>
      <c r="U1260" s="32" t="s">
        <v>435</v>
      </c>
      <c r="V1260">
        <v>440</v>
      </c>
      <c r="Y1260" s="12" t="s">
        <v>451</v>
      </c>
      <c r="Z1260">
        <v>54</v>
      </c>
      <c r="AA1260" s="20" t="s">
        <v>184</v>
      </c>
      <c r="AB1260">
        <v>7</v>
      </c>
      <c r="AC1260">
        <v>6</v>
      </c>
      <c r="AD1260">
        <v>1</v>
      </c>
    </row>
    <row r="1261" spans="1:31" hidden="1" x14ac:dyDescent="0.25">
      <c r="A1261" s="22" t="s">
        <v>275</v>
      </c>
      <c r="B1261" s="23" t="s">
        <v>286</v>
      </c>
      <c r="C1261" s="23" t="s">
        <v>2324</v>
      </c>
      <c r="D1261">
        <v>9.99</v>
      </c>
      <c r="E1261">
        <v>12</v>
      </c>
      <c r="F1261" t="s">
        <v>63</v>
      </c>
      <c r="G1261">
        <v>10</v>
      </c>
      <c r="H1261" s="26" t="s">
        <v>693</v>
      </c>
      <c r="I1261">
        <v>9</v>
      </c>
      <c r="J1261" s="36" t="str">
        <f>VLOOKUP(AB1261, method!$A$1:$B$15, 2, 0)</f>
        <v>中後</v>
      </c>
      <c r="K1261">
        <v>100</v>
      </c>
      <c r="L1261" s="43">
        <v>1200</v>
      </c>
      <c r="M1261">
        <v>131</v>
      </c>
      <c r="N1261">
        <v>1</v>
      </c>
      <c r="O1261">
        <v>13</v>
      </c>
      <c r="P1261">
        <v>10</v>
      </c>
      <c r="Q1261">
        <v>24</v>
      </c>
      <c r="R1261" t="s">
        <v>539</v>
      </c>
      <c r="S1261">
        <v>1133</v>
      </c>
      <c r="T1261">
        <v>4</v>
      </c>
      <c r="U1261" s="32" t="s">
        <v>446</v>
      </c>
      <c r="V1261">
        <v>97</v>
      </c>
      <c r="Y1261">
        <v>7</v>
      </c>
      <c r="Z1261">
        <v>56</v>
      </c>
      <c r="AA1261" s="20" t="s">
        <v>184</v>
      </c>
      <c r="AB1261">
        <v>8</v>
      </c>
      <c r="AC1261">
        <v>9</v>
      </c>
      <c r="AD1261">
        <v>10</v>
      </c>
    </row>
    <row r="1262" spans="1:31" hidden="1" x14ac:dyDescent="0.25">
      <c r="A1262" s="22" t="s">
        <v>275</v>
      </c>
      <c r="B1262" s="23" t="s">
        <v>286</v>
      </c>
      <c r="C1262" s="23" t="s">
        <v>2324</v>
      </c>
      <c r="D1262">
        <v>10.55</v>
      </c>
      <c r="E1262">
        <v>12</v>
      </c>
      <c r="F1262" t="s">
        <v>63</v>
      </c>
      <c r="G1262">
        <v>9</v>
      </c>
      <c r="H1262" s="17" t="s">
        <v>84</v>
      </c>
      <c r="I1262">
        <v>3</v>
      </c>
      <c r="J1262" s="36" t="str">
        <f>VLOOKUP(AB1262, method!$A$1:$B$15, 2, 0)</f>
        <v>中後</v>
      </c>
      <c r="K1262">
        <v>87</v>
      </c>
      <c r="L1262" s="43">
        <v>1200</v>
      </c>
      <c r="M1262">
        <v>135</v>
      </c>
      <c r="N1262">
        <v>1</v>
      </c>
      <c r="O1262">
        <v>15</v>
      </c>
      <c r="P1262">
        <v>9</v>
      </c>
      <c r="Q1262">
        <v>24</v>
      </c>
      <c r="R1262" t="s">
        <v>467</v>
      </c>
      <c r="S1262">
        <v>1137</v>
      </c>
      <c r="T1262">
        <v>4</v>
      </c>
      <c r="U1262" s="32" t="s">
        <v>435</v>
      </c>
      <c r="V1262">
        <v>24</v>
      </c>
      <c r="Y1262">
        <v>10</v>
      </c>
      <c r="Z1262">
        <v>58</v>
      </c>
      <c r="AA1262" s="20" t="s">
        <v>184</v>
      </c>
      <c r="AB1262">
        <v>8</v>
      </c>
      <c r="AC1262">
        <v>10</v>
      </c>
      <c r="AD1262">
        <v>9</v>
      </c>
    </row>
    <row r="1263" spans="1:31" hidden="1" x14ac:dyDescent="0.25">
      <c r="A1263" s="22" t="s">
        <v>275</v>
      </c>
      <c r="B1263" s="23" t="s">
        <v>286</v>
      </c>
      <c r="C1263" s="23" t="s">
        <v>2324</v>
      </c>
      <c r="D1263">
        <v>42.46</v>
      </c>
      <c r="E1263">
        <v>12</v>
      </c>
      <c r="F1263" t="s">
        <v>63</v>
      </c>
      <c r="G1263">
        <v>12</v>
      </c>
      <c r="H1263" s="26" t="s">
        <v>389</v>
      </c>
      <c r="I1263">
        <v>9</v>
      </c>
      <c r="J1263" s="37" t="str">
        <f>VLOOKUP(AB1263, method!$A$1:$B$15, 2, 0)</f>
        <v>中前</v>
      </c>
      <c r="K1263">
        <v>92</v>
      </c>
      <c r="L1263">
        <v>1650</v>
      </c>
      <c r="M1263">
        <v>117</v>
      </c>
      <c r="N1263">
        <v>1</v>
      </c>
      <c r="O1263">
        <v>4</v>
      </c>
      <c r="P1263">
        <v>7</v>
      </c>
      <c r="Q1263">
        <v>24</v>
      </c>
      <c r="R1263" s="31" t="s">
        <v>450</v>
      </c>
      <c r="S1263">
        <v>1111</v>
      </c>
      <c r="T1263">
        <v>3</v>
      </c>
      <c r="U1263" s="32" t="s">
        <v>435</v>
      </c>
      <c r="V1263">
        <v>800</v>
      </c>
      <c r="Y1263" t="s">
        <v>1271</v>
      </c>
      <c r="Z1263">
        <v>62</v>
      </c>
      <c r="AA1263" s="20" t="s">
        <v>184</v>
      </c>
      <c r="AB1263">
        <v>5</v>
      </c>
      <c r="AC1263">
        <v>5</v>
      </c>
      <c r="AD1263">
        <v>10</v>
      </c>
      <c r="AE1263">
        <v>12</v>
      </c>
    </row>
    <row r="1264" spans="1:31" hidden="1" x14ac:dyDescent="0.25">
      <c r="A1264" s="22" t="s">
        <v>275</v>
      </c>
      <c r="B1264" s="23" t="s">
        <v>286</v>
      </c>
      <c r="C1264" s="23" t="s">
        <v>2324</v>
      </c>
      <c r="D1264">
        <v>25.38</v>
      </c>
      <c r="E1264">
        <v>12</v>
      </c>
      <c r="F1264" t="s">
        <v>63</v>
      </c>
      <c r="G1264">
        <v>9</v>
      </c>
      <c r="H1264" s="17" t="s">
        <v>84</v>
      </c>
      <c r="I1264">
        <v>5</v>
      </c>
      <c r="J1264" s="35" t="str">
        <f>VLOOKUP(AB1264, method!$A$1:$B$15, 2, 0)</f>
        <v>放頭</v>
      </c>
      <c r="K1264">
        <v>98</v>
      </c>
      <c r="L1264">
        <v>1400</v>
      </c>
      <c r="M1264">
        <v>123</v>
      </c>
      <c r="N1264">
        <v>1</v>
      </c>
      <c r="O1264">
        <v>15</v>
      </c>
      <c r="P1264">
        <v>6</v>
      </c>
      <c r="Q1264">
        <v>24</v>
      </c>
      <c r="R1264" t="s">
        <v>441</v>
      </c>
      <c r="S1264">
        <v>1097</v>
      </c>
      <c r="T1264">
        <v>3</v>
      </c>
      <c r="U1264" s="33" t="s">
        <v>577</v>
      </c>
      <c r="V1264">
        <v>759</v>
      </c>
      <c r="Y1264" t="s">
        <v>819</v>
      </c>
      <c r="Z1264">
        <v>64</v>
      </c>
      <c r="AA1264" s="20" t="s">
        <v>184</v>
      </c>
      <c r="AB1264">
        <v>3</v>
      </c>
      <c r="AC1264">
        <v>4</v>
      </c>
      <c r="AD1264">
        <v>7</v>
      </c>
      <c r="AE1264">
        <v>9</v>
      </c>
    </row>
    <row r="1265" spans="1:31" hidden="1" x14ac:dyDescent="0.25">
      <c r="A1265" s="22" t="s">
        <v>275</v>
      </c>
      <c r="B1265" s="23" t="s">
        <v>286</v>
      </c>
      <c r="C1265" s="23" t="s">
        <v>2324</v>
      </c>
      <c r="D1265">
        <v>10.79</v>
      </c>
      <c r="E1265">
        <v>12</v>
      </c>
      <c r="F1265" t="s">
        <v>63</v>
      </c>
      <c r="G1265">
        <v>12</v>
      </c>
      <c r="H1265" s="26" t="s">
        <v>389</v>
      </c>
      <c r="I1265">
        <v>2</v>
      </c>
      <c r="J1265" s="36" t="str">
        <f>VLOOKUP(AB1265, method!$A$1:$B$15, 2, 0)</f>
        <v>中後</v>
      </c>
      <c r="K1265">
        <v>59</v>
      </c>
      <c r="L1265" s="43">
        <v>1200</v>
      </c>
      <c r="M1265">
        <v>121</v>
      </c>
      <c r="N1265">
        <v>1</v>
      </c>
      <c r="O1265">
        <v>19</v>
      </c>
      <c r="P1265">
        <v>5</v>
      </c>
      <c r="Q1265">
        <v>24</v>
      </c>
      <c r="R1265" t="s">
        <v>441</v>
      </c>
      <c r="S1265">
        <v>1130</v>
      </c>
      <c r="T1265">
        <v>3</v>
      </c>
      <c r="U1265" s="32" t="s">
        <v>435</v>
      </c>
      <c r="V1265">
        <v>683</v>
      </c>
      <c r="Y1265" t="s">
        <v>650</v>
      </c>
      <c r="Z1265">
        <v>64</v>
      </c>
      <c r="AA1265" s="20" t="s">
        <v>184</v>
      </c>
      <c r="AB1265">
        <v>8</v>
      </c>
      <c r="AC1265">
        <v>10</v>
      </c>
      <c r="AD1265">
        <v>12</v>
      </c>
    </row>
    <row r="1266" spans="1:31" x14ac:dyDescent="0.25">
      <c r="A1266" s="22" t="s">
        <v>275</v>
      </c>
      <c r="B1266" s="24" t="s">
        <v>289</v>
      </c>
      <c r="C1266" s="24" t="s">
        <v>2325</v>
      </c>
      <c r="D1266">
        <v>10.119999999999999</v>
      </c>
      <c r="E1266">
        <v>4</v>
      </c>
      <c r="F1266" t="s">
        <v>93</v>
      </c>
      <c r="G1266" s="34">
        <v>4</v>
      </c>
      <c r="H1266" s="27" t="s">
        <v>93</v>
      </c>
      <c r="I1266">
        <v>10</v>
      </c>
      <c r="J1266" s="38" t="str">
        <f>VLOOKUP(AB1266, method!$A$1:$B$15, 2, 0)</f>
        <v>留後</v>
      </c>
      <c r="K1266">
        <v>18</v>
      </c>
      <c r="L1266" s="43">
        <v>1200</v>
      </c>
      <c r="M1266">
        <v>130</v>
      </c>
      <c r="N1266">
        <v>1</v>
      </c>
      <c r="O1266">
        <v>17</v>
      </c>
      <c r="P1266">
        <v>9</v>
      </c>
      <c r="Q1266">
        <v>25</v>
      </c>
      <c r="R1266" s="31" t="s">
        <v>455</v>
      </c>
      <c r="S1266">
        <v>1091</v>
      </c>
      <c r="T1266">
        <v>4</v>
      </c>
      <c r="U1266" s="32" t="s">
        <v>446</v>
      </c>
      <c r="V1266">
        <v>34</v>
      </c>
      <c r="Y1266" s="12">
        <v>2</v>
      </c>
      <c r="Z1266">
        <v>53</v>
      </c>
      <c r="AA1266" s="25" t="s">
        <v>166</v>
      </c>
      <c r="AB1266">
        <v>11</v>
      </c>
      <c r="AC1266">
        <v>11</v>
      </c>
      <c r="AD1266">
        <v>4</v>
      </c>
    </row>
    <row r="1267" spans="1:31" x14ac:dyDescent="0.25">
      <c r="A1267" s="22" t="s">
        <v>275</v>
      </c>
      <c r="B1267" s="24" t="s">
        <v>289</v>
      </c>
      <c r="C1267" s="24" t="s">
        <v>2325</v>
      </c>
      <c r="D1267">
        <v>9.49</v>
      </c>
      <c r="E1267">
        <v>4</v>
      </c>
      <c r="F1267" t="s">
        <v>93</v>
      </c>
      <c r="G1267" s="28">
        <v>1</v>
      </c>
      <c r="H1267" s="27" t="s">
        <v>93</v>
      </c>
      <c r="I1267">
        <v>10</v>
      </c>
      <c r="J1267" s="38" t="str">
        <f>VLOOKUP(AB1267, method!$A$1:$B$15, 2, 0)</f>
        <v>留後</v>
      </c>
      <c r="K1267">
        <v>46</v>
      </c>
      <c r="L1267" s="43">
        <v>1200</v>
      </c>
      <c r="M1267">
        <v>122</v>
      </c>
      <c r="N1267">
        <v>1</v>
      </c>
      <c r="O1267">
        <v>9</v>
      </c>
      <c r="P1267">
        <v>7</v>
      </c>
      <c r="Q1267">
        <v>25</v>
      </c>
      <c r="R1267" s="31" t="s">
        <v>450</v>
      </c>
      <c r="S1267">
        <v>1104</v>
      </c>
      <c r="T1267">
        <v>4</v>
      </c>
      <c r="U1267" s="32" t="s">
        <v>446</v>
      </c>
      <c r="V1267">
        <v>825</v>
      </c>
      <c r="Y1267" s="12" t="s">
        <v>480</v>
      </c>
      <c r="Z1267">
        <v>45</v>
      </c>
      <c r="AA1267" s="25" t="s">
        <v>166</v>
      </c>
      <c r="AB1267">
        <v>11</v>
      </c>
      <c r="AC1267">
        <v>11</v>
      </c>
      <c r="AD1267">
        <v>1</v>
      </c>
    </row>
    <row r="1268" spans="1:31" hidden="1" x14ac:dyDescent="0.25">
      <c r="A1268" s="22" t="s">
        <v>275</v>
      </c>
      <c r="B1268" s="24" t="s">
        <v>289</v>
      </c>
      <c r="C1268" s="24" t="s">
        <v>2325</v>
      </c>
      <c r="D1268">
        <v>10.62</v>
      </c>
      <c r="E1268">
        <v>4</v>
      </c>
      <c r="F1268" t="s">
        <v>93</v>
      </c>
      <c r="G1268">
        <v>13</v>
      </c>
      <c r="H1268" s="25" t="s">
        <v>150</v>
      </c>
      <c r="I1268">
        <v>13</v>
      </c>
      <c r="J1268" s="38" t="str">
        <f>VLOOKUP(AB1268, method!$A$1:$B$15, 2, 0)</f>
        <v>留後</v>
      </c>
      <c r="K1268">
        <v>121</v>
      </c>
      <c r="L1268" s="43">
        <v>1200</v>
      </c>
      <c r="M1268">
        <v>121</v>
      </c>
      <c r="N1268">
        <v>1</v>
      </c>
      <c r="O1268">
        <v>31</v>
      </c>
      <c r="P1268">
        <v>5</v>
      </c>
      <c r="Q1268">
        <v>25</v>
      </c>
      <c r="R1268" t="s">
        <v>518</v>
      </c>
      <c r="S1268">
        <v>1109</v>
      </c>
      <c r="T1268">
        <v>4</v>
      </c>
      <c r="U1268" s="32" t="s">
        <v>435</v>
      </c>
      <c r="V1268">
        <v>719</v>
      </c>
      <c r="Y1268" t="s">
        <v>624</v>
      </c>
      <c r="Z1268">
        <v>46</v>
      </c>
      <c r="AA1268" s="25" t="s">
        <v>166</v>
      </c>
      <c r="AB1268">
        <v>13</v>
      </c>
      <c r="AC1268">
        <v>14</v>
      </c>
      <c r="AD1268">
        <v>13</v>
      </c>
    </row>
    <row r="1269" spans="1:31" x14ac:dyDescent="0.25">
      <c r="A1269" s="22" t="s">
        <v>275</v>
      </c>
      <c r="B1269" s="24" t="s">
        <v>289</v>
      </c>
      <c r="C1269" s="24" t="s">
        <v>2325</v>
      </c>
      <c r="D1269">
        <v>11.11</v>
      </c>
      <c r="E1269">
        <v>4</v>
      </c>
      <c r="F1269" t="s">
        <v>93</v>
      </c>
      <c r="G1269">
        <v>8</v>
      </c>
      <c r="H1269" s="19" t="s">
        <v>63</v>
      </c>
      <c r="I1269">
        <v>8</v>
      </c>
      <c r="J1269" s="36" t="str">
        <f>VLOOKUP(AB1269, method!$A$1:$B$15, 2, 0)</f>
        <v>中後</v>
      </c>
      <c r="K1269">
        <v>16</v>
      </c>
      <c r="L1269" s="43">
        <v>1200</v>
      </c>
      <c r="M1269">
        <v>122</v>
      </c>
      <c r="N1269">
        <v>1</v>
      </c>
      <c r="O1269">
        <v>7</v>
      </c>
      <c r="P1269">
        <v>5</v>
      </c>
      <c r="Q1269">
        <v>25</v>
      </c>
      <c r="R1269" s="31" t="s">
        <v>450</v>
      </c>
      <c r="S1269">
        <v>1108</v>
      </c>
      <c r="T1269">
        <v>4</v>
      </c>
      <c r="U1269" s="32" t="s">
        <v>435</v>
      </c>
      <c r="V1269">
        <v>655</v>
      </c>
      <c r="Y1269" t="s">
        <v>629</v>
      </c>
      <c r="Z1269">
        <v>46</v>
      </c>
      <c r="AA1269" s="25" t="s">
        <v>166</v>
      </c>
      <c r="AB1269">
        <v>9</v>
      </c>
      <c r="AC1269">
        <v>9</v>
      </c>
      <c r="AD1269">
        <v>8</v>
      </c>
    </row>
    <row r="1270" spans="1:31" x14ac:dyDescent="0.25">
      <c r="A1270" s="22" t="s">
        <v>275</v>
      </c>
      <c r="B1270" s="24" t="s">
        <v>289</v>
      </c>
      <c r="C1270" s="24" t="s">
        <v>2325</v>
      </c>
      <c r="D1270">
        <v>10.26</v>
      </c>
      <c r="E1270">
        <v>4</v>
      </c>
      <c r="F1270" t="s">
        <v>93</v>
      </c>
      <c r="G1270">
        <v>6</v>
      </c>
      <c r="H1270" s="19" t="s">
        <v>63</v>
      </c>
      <c r="I1270">
        <v>3</v>
      </c>
      <c r="J1270" s="37" t="str">
        <f>VLOOKUP(AB1270, method!$A$1:$B$15, 2, 0)</f>
        <v>中前</v>
      </c>
      <c r="K1270">
        <v>8</v>
      </c>
      <c r="L1270" s="43">
        <v>1200</v>
      </c>
      <c r="M1270">
        <v>122</v>
      </c>
      <c r="N1270">
        <v>1</v>
      </c>
      <c r="O1270">
        <v>9</v>
      </c>
      <c r="P1270">
        <v>4</v>
      </c>
      <c r="Q1270">
        <v>25</v>
      </c>
      <c r="R1270" s="31" t="s">
        <v>450</v>
      </c>
      <c r="S1270">
        <v>1112</v>
      </c>
      <c r="T1270">
        <v>4</v>
      </c>
      <c r="U1270" s="32" t="s">
        <v>446</v>
      </c>
      <c r="V1270">
        <v>577</v>
      </c>
      <c r="Y1270" s="12" t="s">
        <v>558</v>
      </c>
      <c r="Z1270">
        <v>46</v>
      </c>
      <c r="AA1270" s="25" t="s">
        <v>166</v>
      </c>
      <c r="AB1270">
        <v>6</v>
      </c>
      <c r="AC1270">
        <v>6</v>
      </c>
      <c r="AD1270">
        <v>6</v>
      </c>
    </row>
    <row r="1271" spans="1:31" x14ac:dyDescent="0.25">
      <c r="A1271" s="22" t="s">
        <v>275</v>
      </c>
      <c r="B1271" s="24" t="s">
        <v>289</v>
      </c>
      <c r="C1271" s="24" t="s">
        <v>2325</v>
      </c>
      <c r="D1271">
        <v>9.69</v>
      </c>
      <c r="E1271">
        <v>4</v>
      </c>
      <c r="F1271" t="s">
        <v>93</v>
      </c>
      <c r="G1271" s="28">
        <v>1</v>
      </c>
      <c r="H1271" s="19" t="s">
        <v>63</v>
      </c>
      <c r="I1271">
        <v>3</v>
      </c>
      <c r="J1271" s="36" t="str">
        <f>VLOOKUP(AB1271, method!$A$1:$B$15, 2, 0)</f>
        <v>中後</v>
      </c>
      <c r="K1271">
        <v>6.5</v>
      </c>
      <c r="L1271" s="43">
        <v>1200</v>
      </c>
      <c r="M1271">
        <v>117</v>
      </c>
      <c r="N1271">
        <v>1</v>
      </c>
      <c r="O1271">
        <v>19</v>
      </c>
      <c r="P1271">
        <v>3</v>
      </c>
      <c r="Q1271">
        <v>25</v>
      </c>
      <c r="R1271" s="31" t="s">
        <v>455</v>
      </c>
      <c r="S1271">
        <v>1118</v>
      </c>
      <c r="T1271">
        <v>4</v>
      </c>
      <c r="U1271" s="32" t="s">
        <v>446</v>
      </c>
      <c r="V1271">
        <v>518</v>
      </c>
      <c r="Y1271" s="12" t="s">
        <v>591</v>
      </c>
      <c r="Z1271">
        <v>41</v>
      </c>
      <c r="AA1271" s="25" t="s">
        <v>166</v>
      </c>
      <c r="AB1271">
        <v>8</v>
      </c>
      <c r="AC1271">
        <v>8</v>
      </c>
      <c r="AD1271">
        <v>1</v>
      </c>
    </row>
    <row r="1272" spans="1:31" x14ac:dyDescent="0.25">
      <c r="A1272" s="22" t="s">
        <v>275</v>
      </c>
      <c r="B1272" s="24" t="s">
        <v>289</v>
      </c>
      <c r="C1272" s="24" t="s">
        <v>2325</v>
      </c>
      <c r="D1272">
        <v>10.53</v>
      </c>
      <c r="E1272">
        <v>4</v>
      </c>
      <c r="F1272" t="s">
        <v>93</v>
      </c>
      <c r="G1272">
        <v>7</v>
      </c>
      <c r="H1272" s="17" t="s">
        <v>121</v>
      </c>
      <c r="I1272">
        <v>7</v>
      </c>
      <c r="J1272" s="36" t="str">
        <f>VLOOKUP(AB1272, method!$A$1:$B$15, 2, 0)</f>
        <v>中後</v>
      </c>
      <c r="K1272">
        <v>8.4</v>
      </c>
      <c r="L1272" s="43">
        <v>1200</v>
      </c>
      <c r="M1272">
        <v>122</v>
      </c>
      <c r="N1272">
        <v>1</v>
      </c>
      <c r="O1272">
        <v>26</v>
      </c>
      <c r="P1272">
        <v>2</v>
      </c>
      <c r="Q1272">
        <v>25</v>
      </c>
      <c r="R1272" s="31" t="s">
        <v>461</v>
      </c>
      <c r="S1272">
        <v>1113</v>
      </c>
      <c r="T1272">
        <v>4</v>
      </c>
      <c r="U1272" s="32" t="s">
        <v>435</v>
      </c>
      <c r="V1272">
        <v>462</v>
      </c>
      <c r="Y1272" t="s">
        <v>541</v>
      </c>
      <c r="Z1272">
        <v>43</v>
      </c>
      <c r="AA1272" s="25" t="s">
        <v>166</v>
      </c>
      <c r="AB1272">
        <v>10</v>
      </c>
      <c r="AC1272">
        <v>10</v>
      </c>
      <c r="AD1272">
        <v>7</v>
      </c>
    </row>
    <row r="1273" spans="1:31" x14ac:dyDescent="0.25">
      <c r="A1273" s="22" t="s">
        <v>275</v>
      </c>
      <c r="B1273" s="24" t="s">
        <v>289</v>
      </c>
      <c r="C1273" s="24" t="s">
        <v>2325</v>
      </c>
      <c r="D1273">
        <v>10.4</v>
      </c>
      <c r="E1273">
        <v>4</v>
      </c>
      <c r="F1273" t="s">
        <v>93</v>
      </c>
      <c r="G1273" s="34">
        <v>5</v>
      </c>
      <c r="H1273" s="17" t="s">
        <v>121</v>
      </c>
      <c r="I1273">
        <v>11</v>
      </c>
      <c r="J1273" s="38" t="str">
        <f>VLOOKUP(AB1273, method!$A$1:$B$15, 2, 0)</f>
        <v>留後</v>
      </c>
      <c r="K1273">
        <v>25</v>
      </c>
      <c r="L1273" s="43">
        <v>1200</v>
      </c>
      <c r="M1273">
        <v>120</v>
      </c>
      <c r="N1273">
        <v>1</v>
      </c>
      <c r="O1273">
        <v>5</v>
      </c>
      <c r="P1273">
        <v>2</v>
      </c>
      <c r="Q1273">
        <v>25</v>
      </c>
      <c r="R1273" s="31" t="s">
        <v>450</v>
      </c>
      <c r="S1273">
        <v>1105</v>
      </c>
      <c r="T1273">
        <v>4</v>
      </c>
      <c r="U1273" s="32" t="s">
        <v>435</v>
      </c>
      <c r="V1273">
        <v>402</v>
      </c>
      <c r="Y1273" s="12" t="s">
        <v>464</v>
      </c>
      <c r="Z1273">
        <v>44</v>
      </c>
      <c r="AA1273" s="25" t="s">
        <v>166</v>
      </c>
      <c r="AB1273">
        <v>11</v>
      </c>
      <c r="AC1273">
        <v>12</v>
      </c>
      <c r="AD1273">
        <v>5</v>
      </c>
    </row>
    <row r="1274" spans="1:31" x14ac:dyDescent="0.25">
      <c r="A1274" s="22" t="s">
        <v>275</v>
      </c>
      <c r="B1274" s="24" t="s">
        <v>289</v>
      </c>
      <c r="C1274" s="24" t="s">
        <v>2325</v>
      </c>
      <c r="D1274">
        <v>10.49</v>
      </c>
      <c r="E1274">
        <v>4</v>
      </c>
      <c r="F1274" t="s">
        <v>93</v>
      </c>
      <c r="G1274">
        <v>6</v>
      </c>
      <c r="H1274" s="27" t="s">
        <v>398</v>
      </c>
      <c r="I1274">
        <v>9</v>
      </c>
      <c r="J1274" s="38" t="str">
        <f>VLOOKUP(AB1274, method!$A$1:$B$15, 2, 0)</f>
        <v>留後</v>
      </c>
      <c r="K1274">
        <v>55</v>
      </c>
      <c r="L1274" s="43">
        <v>1200</v>
      </c>
      <c r="M1274">
        <v>122</v>
      </c>
      <c r="N1274">
        <v>1</v>
      </c>
      <c r="O1274">
        <v>15</v>
      </c>
      <c r="P1274">
        <v>1</v>
      </c>
      <c r="Q1274">
        <v>25</v>
      </c>
      <c r="R1274" s="31" t="s">
        <v>455</v>
      </c>
      <c r="S1274">
        <v>1107</v>
      </c>
      <c r="T1274">
        <v>4</v>
      </c>
      <c r="U1274" s="32" t="s">
        <v>435</v>
      </c>
      <c r="V1274">
        <v>353</v>
      </c>
      <c r="Y1274" s="12" t="s">
        <v>456</v>
      </c>
      <c r="Z1274">
        <v>46</v>
      </c>
      <c r="AA1274" s="25" t="s">
        <v>166</v>
      </c>
      <c r="AB1274">
        <v>12</v>
      </c>
      <c r="AC1274">
        <v>11</v>
      </c>
      <c r="AD1274">
        <v>6</v>
      </c>
    </row>
    <row r="1275" spans="1:31" hidden="1" x14ac:dyDescent="0.25">
      <c r="A1275" s="22" t="s">
        <v>275</v>
      </c>
      <c r="B1275" s="24" t="s">
        <v>289</v>
      </c>
      <c r="C1275" s="24" t="s">
        <v>2325</v>
      </c>
      <c r="D1275">
        <v>40.15</v>
      </c>
      <c r="E1275">
        <v>4</v>
      </c>
      <c r="F1275" t="s">
        <v>93</v>
      </c>
      <c r="G1275">
        <v>10</v>
      </c>
      <c r="H1275" s="25" t="s">
        <v>150</v>
      </c>
      <c r="I1275">
        <v>13</v>
      </c>
      <c r="J1275" s="38" t="str">
        <f>VLOOKUP(AB1275, method!$A$1:$B$15, 2, 0)</f>
        <v>留後</v>
      </c>
      <c r="K1275">
        <v>33</v>
      </c>
      <c r="L1275">
        <v>1650</v>
      </c>
      <c r="M1275">
        <v>124</v>
      </c>
      <c r="N1275">
        <v>1</v>
      </c>
      <c r="O1275">
        <v>18</v>
      </c>
      <c r="P1275">
        <v>12</v>
      </c>
      <c r="Q1275">
        <v>24</v>
      </c>
      <c r="R1275" t="s">
        <v>467</v>
      </c>
      <c r="S1275">
        <v>1100</v>
      </c>
      <c r="T1275">
        <v>4</v>
      </c>
      <c r="U1275" s="32" t="s">
        <v>435</v>
      </c>
      <c r="V1275">
        <v>274</v>
      </c>
      <c r="Y1275" t="s">
        <v>624</v>
      </c>
      <c r="Z1275">
        <v>48</v>
      </c>
      <c r="AA1275" s="25" t="s">
        <v>166</v>
      </c>
      <c r="AB1275">
        <v>13</v>
      </c>
      <c r="AC1275">
        <v>13</v>
      </c>
      <c r="AD1275">
        <v>13</v>
      </c>
      <c r="AE1275">
        <v>10</v>
      </c>
    </row>
    <row r="1276" spans="1:31" hidden="1" x14ac:dyDescent="0.25">
      <c r="A1276" s="22" t="s">
        <v>275</v>
      </c>
      <c r="B1276" s="24" t="s">
        <v>289</v>
      </c>
      <c r="C1276" s="24" t="s">
        <v>2325</v>
      </c>
      <c r="D1276">
        <v>10.11</v>
      </c>
      <c r="E1276">
        <v>4</v>
      </c>
      <c r="F1276" t="s">
        <v>93</v>
      </c>
      <c r="G1276">
        <v>8</v>
      </c>
      <c r="H1276" s="24" t="s">
        <v>34</v>
      </c>
      <c r="I1276">
        <v>6</v>
      </c>
      <c r="J1276" s="38" t="str">
        <f>VLOOKUP(AB1276, method!$A$1:$B$15, 2, 0)</f>
        <v>留後</v>
      </c>
      <c r="K1276">
        <v>19</v>
      </c>
      <c r="L1276" s="43">
        <v>1200</v>
      </c>
      <c r="M1276">
        <v>125</v>
      </c>
      <c r="N1276">
        <v>1</v>
      </c>
      <c r="O1276">
        <v>1</v>
      </c>
      <c r="P1276">
        <v>12</v>
      </c>
      <c r="Q1276">
        <v>24</v>
      </c>
      <c r="R1276" t="s">
        <v>467</v>
      </c>
      <c r="S1276">
        <v>1102</v>
      </c>
      <c r="T1276">
        <v>4</v>
      </c>
      <c r="U1276" s="32" t="s">
        <v>435</v>
      </c>
      <c r="V1276">
        <v>224</v>
      </c>
      <c r="Y1276">
        <v>3</v>
      </c>
      <c r="Z1276">
        <v>50</v>
      </c>
      <c r="AA1276" s="25" t="s">
        <v>166</v>
      </c>
      <c r="AB1276">
        <v>12</v>
      </c>
      <c r="AC1276">
        <v>12</v>
      </c>
      <c r="AD1276">
        <v>8</v>
      </c>
    </row>
    <row r="1277" spans="1:31" hidden="1" x14ac:dyDescent="0.25">
      <c r="A1277" s="22" t="s">
        <v>275</v>
      </c>
      <c r="B1277" s="24" t="s">
        <v>289</v>
      </c>
      <c r="C1277" s="24" t="s">
        <v>2325</v>
      </c>
      <c r="D1277">
        <v>10.75</v>
      </c>
      <c r="E1277">
        <v>4</v>
      </c>
      <c r="F1277" t="s">
        <v>93</v>
      </c>
      <c r="G1277">
        <v>7</v>
      </c>
      <c r="H1277" s="27" t="s">
        <v>93</v>
      </c>
      <c r="I1277">
        <v>7</v>
      </c>
      <c r="J1277" s="36" t="str">
        <f>VLOOKUP(AB1277, method!$A$1:$B$15, 2, 0)</f>
        <v>中後</v>
      </c>
      <c r="K1277">
        <v>28</v>
      </c>
      <c r="L1277" s="43">
        <v>1200</v>
      </c>
      <c r="M1277">
        <v>127</v>
      </c>
      <c r="N1277">
        <v>1</v>
      </c>
      <c r="O1277">
        <v>13</v>
      </c>
      <c r="P1277">
        <v>11</v>
      </c>
      <c r="Q1277">
        <v>24</v>
      </c>
      <c r="R1277" s="31" t="s">
        <v>455</v>
      </c>
      <c r="S1277">
        <v>1092</v>
      </c>
      <c r="T1277">
        <v>4</v>
      </c>
      <c r="U1277" s="32" t="s">
        <v>435</v>
      </c>
      <c r="V1277">
        <v>181</v>
      </c>
      <c r="Y1277" t="s">
        <v>459</v>
      </c>
      <c r="Z1277">
        <v>52</v>
      </c>
      <c r="AA1277" s="25" t="s">
        <v>166</v>
      </c>
      <c r="AB1277">
        <v>10</v>
      </c>
      <c r="AC1277">
        <v>8</v>
      </c>
      <c r="AD1277">
        <v>7</v>
      </c>
    </row>
    <row r="1278" spans="1:31" hidden="1" x14ac:dyDescent="0.25">
      <c r="A1278" s="22" t="s">
        <v>275</v>
      </c>
      <c r="B1278" s="24" t="s">
        <v>289</v>
      </c>
      <c r="C1278" s="24" t="s">
        <v>2325</v>
      </c>
      <c r="D1278">
        <v>23.14</v>
      </c>
      <c r="E1278">
        <v>4</v>
      </c>
      <c r="F1278" t="s">
        <v>93</v>
      </c>
      <c r="G1278">
        <v>11</v>
      </c>
      <c r="H1278" s="17" t="s">
        <v>84</v>
      </c>
      <c r="I1278">
        <v>2</v>
      </c>
      <c r="J1278" s="37" t="str">
        <f>VLOOKUP(AB1278, method!$A$1:$B$15, 2, 0)</f>
        <v>中前</v>
      </c>
      <c r="K1278">
        <v>54</v>
      </c>
      <c r="L1278">
        <v>1400</v>
      </c>
      <c r="M1278">
        <v>129</v>
      </c>
      <c r="N1278">
        <v>1</v>
      </c>
      <c r="O1278">
        <v>28</v>
      </c>
      <c r="P1278">
        <v>9</v>
      </c>
      <c r="Q1278">
        <v>24</v>
      </c>
      <c r="R1278" t="s">
        <v>429</v>
      </c>
      <c r="S1278">
        <v>1095</v>
      </c>
      <c r="T1278">
        <v>4</v>
      </c>
      <c r="U1278" s="32" t="s">
        <v>435</v>
      </c>
      <c r="V1278">
        <v>59</v>
      </c>
      <c r="Y1278" t="s">
        <v>492</v>
      </c>
      <c r="Z1278">
        <v>54</v>
      </c>
      <c r="AA1278" s="25" t="s">
        <v>166</v>
      </c>
      <c r="AB1278">
        <v>6</v>
      </c>
      <c r="AC1278">
        <v>5</v>
      </c>
      <c r="AD1278">
        <v>6</v>
      </c>
      <c r="AE1278">
        <v>11</v>
      </c>
    </row>
    <row r="1279" spans="1:31" hidden="1" x14ac:dyDescent="0.25">
      <c r="A1279" s="22" t="s">
        <v>275</v>
      </c>
      <c r="B1279" s="24" t="s">
        <v>289</v>
      </c>
      <c r="C1279" s="24" t="s">
        <v>2325</v>
      </c>
      <c r="D1279">
        <v>58.46</v>
      </c>
      <c r="E1279">
        <v>4</v>
      </c>
      <c r="F1279" t="s">
        <v>93</v>
      </c>
      <c r="G1279">
        <v>10</v>
      </c>
      <c r="H1279" s="25" t="s">
        <v>150</v>
      </c>
      <c r="I1279">
        <v>7</v>
      </c>
      <c r="J1279" s="36" t="str">
        <f>VLOOKUP(AB1279, method!$A$1:$B$15, 2, 0)</f>
        <v>中後</v>
      </c>
      <c r="K1279">
        <v>33</v>
      </c>
      <c r="L1279">
        <v>1000</v>
      </c>
      <c r="M1279">
        <v>130</v>
      </c>
      <c r="N1279">
        <v>0</v>
      </c>
      <c r="O1279">
        <v>11</v>
      </c>
      <c r="P1279">
        <v>9</v>
      </c>
      <c r="Q1279">
        <v>24</v>
      </c>
      <c r="R1279" s="31" t="s">
        <v>450</v>
      </c>
      <c r="S1279">
        <v>1090</v>
      </c>
      <c r="T1279">
        <v>4</v>
      </c>
      <c r="U1279" s="32" t="s">
        <v>435</v>
      </c>
      <c r="V1279">
        <v>15</v>
      </c>
      <c r="Y1279" t="s">
        <v>541</v>
      </c>
      <c r="Z1279">
        <v>55</v>
      </c>
      <c r="AA1279" s="25" t="s">
        <v>166</v>
      </c>
      <c r="AB1279">
        <v>10</v>
      </c>
      <c r="AC1279">
        <v>10</v>
      </c>
      <c r="AD1279">
        <v>10</v>
      </c>
    </row>
    <row r="1280" spans="1:31" hidden="1" x14ac:dyDescent="0.25">
      <c r="A1280" s="22" t="s">
        <v>275</v>
      </c>
      <c r="B1280" s="24" t="s">
        <v>289</v>
      </c>
      <c r="C1280" s="24" t="s">
        <v>2325</v>
      </c>
      <c r="D1280">
        <v>9.9</v>
      </c>
      <c r="E1280">
        <v>4</v>
      </c>
      <c r="F1280" t="s">
        <v>93</v>
      </c>
      <c r="G1280">
        <v>10</v>
      </c>
      <c r="H1280" s="18" t="s">
        <v>116</v>
      </c>
      <c r="I1280">
        <v>8</v>
      </c>
      <c r="J1280" s="37" t="str">
        <f>VLOOKUP(AB1280, method!$A$1:$B$15, 2, 0)</f>
        <v>中前</v>
      </c>
      <c r="K1280">
        <v>37</v>
      </c>
      <c r="L1280" s="43">
        <v>1200</v>
      </c>
      <c r="M1280">
        <v>132</v>
      </c>
      <c r="N1280">
        <v>1</v>
      </c>
      <c r="O1280">
        <v>1</v>
      </c>
      <c r="P1280">
        <v>7</v>
      </c>
      <c r="Q1280">
        <v>24</v>
      </c>
      <c r="R1280" t="s">
        <v>518</v>
      </c>
      <c r="S1280">
        <v>1119</v>
      </c>
      <c r="T1280">
        <v>4</v>
      </c>
      <c r="U1280" s="32" t="s">
        <v>435</v>
      </c>
      <c r="V1280">
        <v>788</v>
      </c>
      <c r="Y1280" t="s">
        <v>459</v>
      </c>
      <c r="Z1280">
        <v>55</v>
      </c>
      <c r="AA1280" s="25" t="s">
        <v>166</v>
      </c>
      <c r="AB1280">
        <v>6</v>
      </c>
      <c r="AC1280">
        <v>7</v>
      </c>
      <c r="AD1280">
        <v>10</v>
      </c>
    </row>
    <row r="1281" spans="1:31" hidden="1" x14ac:dyDescent="0.25">
      <c r="A1281" s="22" t="s">
        <v>275</v>
      </c>
      <c r="B1281" s="24" t="s">
        <v>289</v>
      </c>
      <c r="C1281" s="24" t="s">
        <v>2325</v>
      </c>
      <c r="D1281">
        <v>12.51</v>
      </c>
      <c r="E1281">
        <v>4</v>
      </c>
      <c r="F1281" t="s">
        <v>93</v>
      </c>
      <c r="G1281">
        <v>12</v>
      </c>
      <c r="H1281" s="17" t="s">
        <v>121</v>
      </c>
      <c r="I1281">
        <v>10</v>
      </c>
      <c r="J1281" s="36" t="str">
        <f>VLOOKUP(AB1281, method!$A$1:$B$15, 2, 0)</f>
        <v>中後</v>
      </c>
      <c r="K1281">
        <v>24</v>
      </c>
      <c r="L1281" s="43">
        <v>1200</v>
      </c>
      <c r="M1281">
        <v>133</v>
      </c>
      <c r="N1281">
        <v>1</v>
      </c>
      <c r="O1281">
        <v>5</v>
      </c>
      <c r="P1281">
        <v>6</v>
      </c>
      <c r="Q1281">
        <v>24</v>
      </c>
      <c r="R1281" s="31" t="s">
        <v>450</v>
      </c>
      <c r="S1281">
        <v>1109</v>
      </c>
      <c r="T1281">
        <v>4</v>
      </c>
      <c r="U1281" s="33" t="s">
        <v>499</v>
      </c>
      <c r="V1281">
        <v>725</v>
      </c>
      <c r="Y1281" t="s">
        <v>563</v>
      </c>
      <c r="Z1281">
        <v>55</v>
      </c>
      <c r="AA1281" s="25" t="s">
        <v>166</v>
      </c>
      <c r="AB1281">
        <v>10</v>
      </c>
      <c r="AC1281">
        <v>11</v>
      </c>
      <c r="AD1281">
        <v>12</v>
      </c>
    </row>
    <row r="1282" spans="1:31" hidden="1" x14ac:dyDescent="0.25">
      <c r="A1282" s="22" t="s">
        <v>275</v>
      </c>
      <c r="B1282" s="24" t="s">
        <v>289</v>
      </c>
      <c r="C1282" s="24" t="s">
        <v>2325</v>
      </c>
      <c r="D1282">
        <v>11.02</v>
      </c>
      <c r="E1282">
        <v>4</v>
      </c>
      <c r="F1282" t="s">
        <v>93</v>
      </c>
      <c r="G1282" s="28">
        <v>1</v>
      </c>
      <c r="H1282" s="17" t="s">
        <v>121</v>
      </c>
      <c r="I1282">
        <v>4</v>
      </c>
      <c r="J1282" s="37" t="str">
        <f>VLOOKUP(AB1282, method!$A$1:$B$15, 2, 0)</f>
        <v>中前</v>
      </c>
      <c r="K1282">
        <v>12</v>
      </c>
      <c r="L1282" s="43">
        <v>1200</v>
      </c>
      <c r="M1282">
        <v>125</v>
      </c>
      <c r="N1282">
        <v>1</v>
      </c>
      <c r="O1282">
        <v>8</v>
      </c>
      <c r="P1282">
        <v>5</v>
      </c>
      <c r="Q1282">
        <v>24</v>
      </c>
      <c r="R1282" s="31" t="s">
        <v>455</v>
      </c>
      <c r="S1282">
        <v>1110</v>
      </c>
      <c r="T1282">
        <v>4</v>
      </c>
      <c r="U1282" s="32" t="s">
        <v>435</v>
      </c>
      <c r="V1282">
        <v>650</v>
      </c>
      <c r="Y1282" s="12" t="s">
        <v>591</v>
      </c>
      <c r="Z1282">
        <v>50</v>
      </c>
      <c r="AA1282" s="25" t="s">
        <v>166</v>
      </c>
      <c r="AB1282">
        <v>7</v>
      </c>
      <c r="AC1282">
        <v>6</v>
      </c>
      <c r="AD1282">
        <v>1</v>
      </c>
    </row>
    <row r="1283" spans="1:31" hidden="1" x14ac:dyDescent="0.25">
      <c r="A1283" s="22" t="s">
        <v>275</v>
      </c>
      <c r="B1283" s="24" t="s">
        <v>289</v>
      </c>
      <c r="C1283" s="24" t="s">
        <v>2325</v>
      </c>
      <c r="D1283">
        <v>10.84</v>
      </c>
      <c r="E1283">
        <v>4</v>
      </c>
      <c r="F1283" t="s">
        <v>93</v>
      </c>
      <c r="G1283">
        <v>7</v>
      </c>
      <c r="H1283" s="27" t="s">
        <v>93</v>
      </c>
      <c r="I1283">
        <v>7</v>
      </c>
      <c r="J1283" s="35" t="str">
        <f>VLOOKUP(AB1283, method!$A$1:$B$15, 2, 0)</f>
        <v>放頭</v>
      </c>
      <c r="K1283">
        <v>73</v>
      </c>
      <c r="L1283" s="43">
        <v>1200</v>
      </c>
      <c r="M1283">
        <v>123</v>
      </c>
      <c r="N1283">
        <v>1</v>
      </c>
      <c r="O1283">
        <v>7</v>
      </c>
      <c r="P1283">
        <v>4</v>
      </c>
      <c r="Q1283">
        <v>24</v>
      </c>
      <c r="R1283" t="s">
        <v>506</v>
      </c>
      <c r="S1283">
        <v>1106</v>
      </c>
      <c r="T1283">
        <v>4</v>
      </c>
      <c r="U1283" s="32" t="s">
        <v>435</v>
      </c>
      <c r="V1283">
        <v>564</v>
      </c>
      <c r="Y1283">
        <v>9</v>
      </c>
      <c r="Z1283">
        <v>52</v>
      </c>
      <c r="AA1283" s="25" t="s">
        <v>166</v>
      </c>
      <c r="AB1283">
        <v>3</v>
      </c>
      <c r="AC1283">
        <v>2</v>
      </c>
      <c r="AD1283">
        <v>7</v>
      </c>
    </row>
    <row r="1284" spans="1:31" hidden="1" x14ac:dyDescent="0.25">
      <c r="A1284" s="22" t="s">
        <v>275</v>
      </c>
      <c r="B1284" s="24" t="s">
        <v>289</v>
      </c>
      <c r="C1284" s="24" t="s">
        <v>2325</v>
      </c>
      <c r="D1284">
        <v>11.24</v>
      </c>
      <c r="E1284">
        <v>4</v>
      </c>
      <c r="F1284" t="s">
        <v>93</v>
      </c>
      <c r="G1284">
        <v>9</v>
      </c>
      <c r="H1284" s="18" t="s">
        <v>116</v>
      </c>
      <c r="I1284">
        <v>2</v>
      </c>
      <c r="J1284" s="35" t="str">
        <f>VLOOKUP(AB1284, method!$A$1:$B$15, 2, 0)</f>
        <v>放頭</v>
      </c>
      <c r="K1284">
        <v>12</v>
      </c>
      <c r="L1284" s="43">
        <v>1200</v>
      </c>
      <c r="M1284">
        <v>127</v>
      </c>
      <c r="N1284">
        <v>1</v>
      </c>
      <c r="O1284">
        <v>6</v>
      </c>
      <c r="P1284">
        <v>3</v>
      </c>
      <c r="Q1284">
        <v>24</v>
      </c>
      <c r="R1284" s="31" t="s">
        <v>455</v>
      </c>
      <c r="S1284">
        <v>1100</v>
      </c>
      <c r="T1284">
        <v>4</v>
      </c>
      <c r="U1284" s="32" t="s">
        <v>435</v>
      </c>
      <c r="V1284">
        <v>480</v>
      </c>
      <c r="Y1284" t="s">
        <v>699</v>
      </c>
      <c r="Z1284">
        <v>52</v>
      </c>
      <c r="AA1284" s="25" t="s">
        <v>166</v>
      </c>
      <c r="AB1284">
        <v>3</v>
      </c>
      <c r="AC1284">
        <v>2</v>
      </c>
      <c r="AD1284">
        <v>9</v>
      </c>
    </row>
    <row r="1285" spans="1:31" hidden="1" x14ac:dyDescent="0.25">
      <c r="A1285" s="22" t="s">
        <v>275</v>
      </c>
      <c r="B1285" s="25" t="s">
        <v>292</v>
      </c>
      <c r="C1285" s="25" t="s">
        <v>2326</v>
      </c>
      <c r="D1285">
        <v>22.08</v>
      </c>
      <c r="E1285">
        <v>9</v>
      </c>
      <c r="F1285" t="s">
        <v>101</v>
      </c>
      <c r="G1285" s="34">
        <v>4</v>
      </c>
      <c r="H1285" s="19" t="s">
        <v>101</v>
      </c>
      <c r="I1285">
        <v>7</v>
      </c>
      <c r="J1285" s="35" t="str">
        <f>VLOOKUP(AB1285, method!$A$1:$B$15, 2, 0)</f>
        <v>放頭</v>
      </c>
      <c r="K1285">
        <v>4.5999999999999996</v>
      </c>
      <c r="L1285">
        <v>1400</v>
      </c>
      <c r="M1285">
        <v>127</v>
      </c>
      <c r="N1285">
        <v>1</v>
      </c>
      <c r="O1285">
        <v>13</v>
      </c>
      <c r="P1285">
        <v>7</v>
      </c>
      <c r="Q1285">
        <v>25</v>
      </c>
      <c r="R1285" t="s">
        <v>434</v>
      </c>
      <c r="S1285">
        <v>1087</v>
      </c>
      <c r="T1285">
        <v>4</v>
      </c>
      <c r="U1285" s="32" t="s">
        <v>446</v>
      </c>
      <c r="V1285">
        <v>833</v>
      </c>
      <c r="Y1285" s="12">
        <v>2</v>
      </c>
      <c r="Z1285">
        <v>51</v>
      </c>
      <c r="AA1285" s="18" t="s">
        <v>89</v>
      </c>
      <c r="AB1285">
        <v>1</v>
      </c>
      <c r="AC1285">
        <v>1</v>
      </c>
      <c r="AD1285">
        <v>1</v>
      </c>
      <c r="AE1285">
        <v>4</v>
      </c>
    </row>
    <row r="1286" spans="1:31" hidden="1" x14ac:dyDescent="0.25">
      <c r="A1286" s="22" t="s">
        <v>275</v>
      </c>
      <c r="B1286" s="25" t="s">
        <v>292</v>
      </c>
      <c r="C1286" s="25" t="s">
        <v>2326</v>
      </c>
      <c r="D1286">
        <v>21.97</v>
      </c>
      <c r="E1286">
        <v>9</v>
      </c>
      <c r="F1286" t="s">
        <v>101</v>
      </c>
      <c r="G1286" s="28">
        <v>2</v>
      </c>
      <c r="H1286" s="19" t="s">
        <v>101</v>
      </c>
      <c r="I1286">
        <v>14</v>
      </c>
      <c r="J1286" s="35" t="str">
        <f>VLOOKUP(AB1286, method!$A$1:$B$15, 2, 0)</f>
        <v>放頭</v>
      </c>
      <c r="K1286">
        <v>11</v>
      </c>
      <c r="L1286">
        <v>1400</v>
      </c>
      <c r="M1286">
        <v>125</v>
      </c>
      <c r="N1286">
        <v>1</v>
      </c>
      <c r="O1286">
        <v>14</v>
      </c>
      <c r="P1286">
        <v>6</v>
      </c>
      <c r="Q1286">
        <v>25</v>
      </c>
      <c r="R1286" t="s">
        <v>441</v>
      </c>
      <c r="S1286">
        <v>1075</v>
      </c>
      <c r="T1286">
        <v>4</v>
      </c>
      <c r="U1286" s="32" t="s">
        <v>435</v>
      </c>
      <c r="V1286">
        <v>762</v>
      </c>
      <c r="Y1286" s="12" t="s">
        <v>464</v>
      </c>
      <c r="Z1286">
        <v>50</v>
      </c>
      <c r="AA1286" s="18" t="s">
        <v>89</v>
      </c>
      <c r="AB1286">
        <v>3</v>
      </c>
      <c r="AC1286">
        <v>1</v>
      </c>
      <c r="AD1286">
        <v>1</v>
      </c>
      <c r="AE1286">
        <v>2</v>
      </c>
    </row>
    <row r="1287" spans="1:31" hidden="1" x14ac:dyDescent="0.25">
      <c r="A1287" s="22" t="s">
        <v>275</v>
      </c>
      <c r="B1287" s="25" t="s">
        <v>292</v>
      </c>
      <c r="C1287" s="25" t="s">
        <v>2326</v>
      </c>
      <c r="D1287">
        <v>22.07</v>
      </c>
      <c r="E1287">
        <v>9</v>
      </c>
      <c r="F1287" t="s">
        <v>101</v>
      </c>
      <c r="G1287" s="28">
        <v>1</v>
      </c>
      <c r="H1287" s="19" t="s">
        <v>101</v>
      </c>
      <c r="I1287">
        <v>5</v>
      </c>
      <c r="J1287" s="35" t="str">
        <f>VLOOKUP(AB1287, method!$A$1:$B$15, 2, 0)</f>
        <v>放頭</v>
      </c>
      <c r="K1287">
        <v>7.2</v>
      </c>
      <c r="L1287">
        <v>1400</v>
      </c>
      <c r="M1287">
        <v>119</v>
      </c>
      <c r="N1287">
        <v>1</v>
      </c>
      <c r="O1287">
        <v>18</v>
      </c>
      <c r="P1287">
        <v>5</v>
      </c>
      <c r="Q1287">
        <v>25</v>
      </c>
      <c r="R1287" t="s">
        <v>441</v>
      </c>
      <c r="S1287">
        <v>1083</v>
      </c>
      <c r="T1287">
        <v>4</v>
      </c>
      <c r="U1287" s="32" t="s">
        <v>446</v>
      </c>
      <c r="V1287">
        <v>685</v>
      </c>
      <c r="Y1287" s="12" t="s">
        <v>480</v>
      </c>
      <c r="Z1287">
        <v>43</v>
      </c>
      <c r="AA1287" s="18" t="s">
        <v>89</v>
      </c>
      <c r="AB1287">
        <v>1</v>
      </c>
      <c r="AC1287">
        <v>1</v>
      </c>
      <c r="AD1287">
        <v>1</v>
      </c>
      <c r="AE1287">
        <v>1</v>
      </c>
    </row>
    <row r="1288" spans="1:31" x14ac:dyDescent="0.25">
      <c r="A1288" s="22" t="s">
        <v>275</v>
      </c>
      <c r="B1288" s="25" t="s">
        <v>292</v>
      </c>
      <c r="C1288" s="25" t="s">
        <v>2326</v>
      </c>
      <c r="D1288">
        <v>10.49</v>
      </c>
      <c r="E1288">
        <v>9</v>
      </c>
      <c r="F1288" t="s">
        <v>101</v>
      </c>
      <c r="G1288">
        <v>7</v>
      </c>
      <c r="H1288" s="19" t="s">
        <v>101</v>
      </c>
      <c r="I1288">
        <v>10</v>
      </c>
      <c r="J1288" s="35" t="str">
        <f>VLOOKUP(AB1288, method!$A$1:$B$15, 2, 0)</f>
        <v>放頭</v>
      </c>
      <c r="K1288">
        <v>13</v>
      </c>
      <c r="L1288" s="43">
        <v>1200</v>
      </c>
      <c r="M1288">
        <v>119</v>
      </c>
      <c r="N1288">
        <v>1</v>
      </c>
      <c r="O1288">
        <v>16</v>
      </c>
      <c r="P1288">
        <v>4</v>
      </c>
      <c r="Q1288">
        <v>25</v>
      </c>
      <c r="R1288" s="31" t="s">
        <v>455</v>
      </c>
      <c r="S1288">
        <v>1086</v>
      </c>
      <c r="T1288">
        <v>4</v>
      </c>
      <c r="U1288" s="32" t="s">
        <v>446</v>
      </c>
      <c r="V1288">
        <v>599</v>
      </c>
      <c r="Y1288" t="s">
        <v>488</v>
      </c>
      <c r="Z1288">
        <v>43</v>
      </c>
      <c r="AA1288" s="18" t="s">
        <v>89</v>
      </c>
      <c r="AB1288">
        <v>3</v>
      </c>
      <c r="AC1288">
        <v>4</v>
      </c>
      <c r="AD1288">
        <v>7</v>
      </c>
    </row>
    <row r="1289" spans="1:31" hidden="1" x14ac:dyDescent="0.25">
      <c r="A1289" s="22" t="s">
        <v>275</v>
      </c>
      <c r="B1289" s="25" t="s">
        <v>292</v>
      </c>
      <c r="C1289" s="25" t="s">
        <v>2326</v>
      </c>
      <c r="D1289">
        <v>9.3000000000000007</v>
      </c>
      <c r="E1289">
        <v>9</v>
      </c>
      <c r="F1289" t="s">
        <v>101</v>
      </c>
      <c r="G1289" s="28">
        <v>1</v>
      </c>
      <c r="H1289" s="27" t="s">
        <v>93</v>
      </c>
      <c r="I1289">
        <v>7</v>
      </c>
      <c r="J1289" s="35" t="str">
        <f>VLOOKUP(AB1289, method!$A$1:$B$15, 2, 0)</f>
        <v>放頭</v>
      </c>
      <c r="K1289">
        <v>7.2</v>
      </c>
      <c r="L1289" s="43">
        <v>1200</v>
      </c>
      <c r="M1289">
        <v>132</v>
      </c>
      <c r="N1289">
        <v>1</v>
      </c>
      <c r="O1289">
        <v>15</v>
      </c>
      <c r="P1289">
        <v>3</v>
      </c>
      <c r="Q1289">
        <v>25</v>
      </c>
      <c r="R1289" t="s">
        <v>441</v>
      </c>
      <c r="S1289">
        <v>1096</v>
      </c>
      <c r="T1289">
        <v>5</v>
      </c>
      <c r="U1289" s="32" t="s">
        <v>446</v>
      </c>
      <c r="V1289">
        <v>505</v>
      </c>
      <c r="Y1289" s="12" t="s">
        <v>431</v>
      </c>
      <c r="Z1289">
        <v>37</v>
      </c>
      <c r="AA1289" s="18" t="s">
        <v>89</v>
      </c>
      <c r="AB1289">
        <v>1</v>
      </c>
      <c r="AC1289">
        <v>1</v>
      </c>
      <c r="AD1289">
        <v>1</v>
      </c>
    </row>
    <row r="1290" spans="1:31" x14ac:dyDescent="0.25">
      <c r="A1290" s="22" t="s">
        <v>275</v>
      </c>
      <c r="B1290" s="25" t="s">
        <v>292</v>
      </c>
      <c r="C1290" s="25" t="s">
        <v>2326</v>
      </c>
      <c r="D1290">
        <v>10.24</v>
      </c>
      <c r="E1290">
        <v>9</v>
      </c>
      <c r="F1290" t="s">
        <v>101</v>
      </c>
      <c r="G1290">
        <v>6</v>
      </c>
      <c r="H1290" s="27" t="s">
        <v>93</v>
      </c>
      <c r="I1290">
        <v>8</v>
      </c>
      <c r="J1290" s="36" t="str">
        <f>VLOOKUP(AB1290, method!$A$1:$B$15, 2, 0)</f>
        <v>中後</v>
      </c>
      <c r="K1290">
        <v>11</v>
      </c>
      <c r="L1290" s="43">
        <v>1200</v>
      </c>
      <c r="M1290">
        <v>135</v>
      </c>
      <c r="N1290">
        <v>1</v>
      </c>
      <c r="O1290">
        <v>19</v>
      </c>
      <c r="P1290">
        <v>2</v>
      </c>
      <c r="Q1290">
        <v>25</v>
      </c>
      <c r="R1290" s="31" t="s">
        <v>455</v>
      </c>
      <c r="S1290">
        <v>1100</v>
      </c>
      <c r="T1290">
        <v>5</v>
      </c>
      <c r="U1290" s="32" t="s">
        <v>435</v>
      </c>
      <c r="V1290">
        <v>438</v>
      </c>
      <c r="Y1290" s="12" t="s">
        <v>521</v>
      </c>
      <c r="Z1290">
        <v>39</v>
      </c>
      <c r="AA1290" s="18" t="s">
        <v>89</v>
      </c>
      <c r="AB1290">
        <v>8</v>
      </c>
      <c r="AC1290">
        <v>7</v>
      </c>
      <c r="AD1290">
        <v>6</v>
      </c>
    </row>
    <row r="1291" spans="1:31" x14ac:dyDescent="0.25">
      <c r="A1291" s="22" t="s">
        <v>275</v>
      </c>
      <c r="B1291" s="25" t="s">
        <v>292</v>
      </c>
      <c r="C1291" s="25" t="s">
        <v>2326</v>
      </c>
      <c r="D1291">
        <v>10.5</v>
      </c>
      <c r="E1291">
        <v>9</v>
      </c>
      <c r="F1291" t="s">
        <v>101</v>
      </c>
      <c r="G1291">
        <v>6</v>
      </c>
      <c r="H1291" s="24" t="s">
        <v>34</v>
      </c>
      <c r="I1291">
        <v>1</v>
      </c>
      <c r="J1291" s="37" t="str">
        <f>VLOOKUP(AB1291, method!$A$1:$B$15, 2, 0)</f>
        <v>中前</v>
      </c>
      <c r="K1291">
        <v>6.7</v>
      </c>
      <c r="L1291" s="43">
        <v>1200</v>
      </c>
      <c r="M1291">
        <v>117</v>
      </c>
      <c r="N1291">
        <v>1</v>
      </c>
      <c r="O1291">
        <v>5</v>
      </c>
      <c r="P1291">
        <v>2</v>
      </c>
      <c r="Q1291">
        <v>25</v>
      </c>
      <c r="R1291" s="31" t="s">
        <v>450</v>
      </c>
      <c r="S1291">
        <v>1102</v>
      </c>
      <c r="T1291">
        <v>4</v>
      </c>
      <c r="U1291" s="32" t="s">
        <v>435</v>
      </c>
      <c r="V1291">
        <v>402</v>
      </c>
      <c r="Y1291" s="12" t="s">
        <v>456</v>
      </c>
      <c r="Z1291">
        <v>41</v>
      </c>
      <c r="AA1291" s="18" t="s">
        <v>89</v>
      </c>
      <c r="AB1291">
        <v>6</v>
      </c>
      <c r="AC1291">
        <v>7</v>
      </c>
      <c r="AD1291">
        <v>6</v>
      </c>
    </row>
    <row r="1292" spans="1:31" hidden="1" x14ac:dyDescent="0.25">
      <c r="A1292" s="22" t="s">
        <v>275</v>
      </c>
      <c r="B1292" s="25" t="s">
        <v>292</v>
      </c>
      <c r="C1292" s="25" t="s">
        <v>2326</v>
      </c>
      <c r="D1292">
        <v>23.14</v>
      </c>
      <c r="E1292">
        <v>9</v>
      </c>
      <c r="F1292" t="s">
        <v>101</v>
      </c>
      <c r="G1292">
        <v>13</v>
      </c>
      <c r="H1292" s="27" t="s">
        <v>398</v>
      </c>
      <c r="I1292">
        <v>10</v>
      </c>
      <c r="J1292" s="35" t="str">
        <f>VLOOKUP(AB1292, method!$A$1:$B$15, 2, 0)</f>
        <v>放頭</v>
      </c>
      <c r="K1292">
        <v>41</v>
      </c>
      <c r="L1292">
        <v>1400</v>
      </c>
      <c r="M1292">
        <v>119</v>
      </c>
      <c r="N1292">
        <v>1</v>
      </c>
      <c r="O1292">
        <v>19</v>
      </c>
      <c r="P1292">
        <v>1</v>
      </c>
      <c r="Q1292">
        <v>25</v>
      </c>
      <c r="R1292" t="s">
        <v>434</v>
      </c>
      <c r="S1292">
        <v>1100</v>
      </c>
      <c r="T1292">
        <v>4</v>
      </c>
      <c r="U1292" s="32" t="s">
        <v>435</v>
      </c>
      <c r="V1292">
        <v>359</v>
      </c>
      <c r="Y1292">
        <v>9</v>
      </c>
      <c r="Z1292">
        <v>43</v>
      </c>
      <c r="AA1292" s="18" t="s">
        <v>89</v>
      </c>
      <c r="AB1292">
        <v>1</v>
      </c>
      <c r="AC1292">
        <v>1</v>
      </c>
      <c r="AD1292">
        <v>1</v>
      </c>
      <c r="AE1292">
        <v>13</v>
      </c>
    </row>
    <row r="1293" spans="1:31" hidden="1" x14ac:dyDescent="0.25">
      <c r="A1293" s="22" t="s">
        <v>275</v>
      </c>
      <c r="B1293" s="25" t="s">
        <v>292</v>
      </c>
      <c r="C1293" s="25" t="s">
        <v>2326</v>
      </c>
      <c r="D1293">
        <v>22.49</v>
      </c>
      <c r="E1293">
        <v>9</v>
      </c>
      <c r="F1293" t="s">
        <v>101</v>
      </c>
      <c r="G1293" s="34">
        <v>4</v>
      </c>
      <c r="H1293" s="27" t="s">
        <v>398</v>
      </c>
      <c r="I1293">
        <v>7</v>
      </c>
      <c r="J1293" s="35" t="str">
        <f>VLOOKUP(AB1293, method!$A$1:$B$15, 2, 0)</f>
        <v>放頭</v>
      </c>
      <c r="K1293">
        <v>29</v>
      </c>
      <c r="L1293">
        <v>1400</v>
      </c>
      <c r="M1293">
        <v>121</v>
      </c>
      <c r="N1293">
        <v>1</v>
      </c>
      <c r="O1293">
        <v>22</v>
      </c>
      <c r="P1293">
        <v>12</v>
      </c>
      <c r="Q1293">
        <v>24</v>
      </c>
      <c r="R1293" t="s">
        <v>539</v>
      </c>
      <c r="S1293">
        <v>1113</v>
      </c>
      <c r="T1293" t="s">
        <v>540</v>
      </c>
      <c r="U1293" s="32" t="s">
        <v>435</v>
      </c>
      <c r="V1293">
        <v>278</v>
      </c>
      <c r="Y1293" s="12" t="s">
        <v>521</v>
      </c>
      <c r="Z1293">
        <v>44</v>
      </c>
      <c r="AA1293" s="18" t="s">
        <v>89</v>
      </c>
      <c r="AB1293">
        <v>1</v>
      </c>
      <c r="AC1293">
        <v>3</v>
      </c>
      <c r="AD1293">
        <v>4</v>
      </c>
      <c r="AE1293">
        <v>4</v>
      </c>
    </row>
    <row r="1294" spans="1:31" hidden="1" x14ac:dyDescent="0.25">
      <c r="A1294" s="22" t="s">
        <v>275</v>
      </c>
      <c r="B1294" s="25" t="s">
        <v>292</v>
      </c>
      <c r="C1294" s="25" t="s">
        <v>2326</v>
      </c>
      <c r="D1294">
        <v>11.05</v>
      </c>
      <c r="E1294">
        <v>9</v>
      </c>
      <c r="F1294" t="s">
        <v>101</v>
      </c>
      <c r="G1294">
        <v>10</v>
      </c>
      <c r="H1294" s="27" t="s">
        <v>400</v>
      </c>
      <c r="I1294">
        <v>12</v>
      </c>
      <c r="J1294" s="38" t="str">
        <f>VLOOKUP(AB1294, method!$A$1:$B$15, 2, 0)</f>
        <v>留後</v>
      </c>
      <c r="K1294">
        <v>43</v>
      </c>
      <c r="L1294" s="43">
        <v>1200</v>
      </c>
      <c r="M1294">
        <v>122</v>
      </c>
      <c r="N1294">
        <v>1</v>
      </c>
      <c r="O1294">
        <v>4</v>
      </c>
      <c r="P1294">
        <v>12</v>
      </c>
      <c r="Q1294">
        <v>24</v>
      </c>
      <c r="R1294" s="31" t="s">
        <v>450</v>
      </c>
      <c r="S1294">
        <v>1102</v>
      </c>
      <c r="T1294">
        <v>4</v>
      </c>
      <c r="U1294" s="32" t="s">
        <v>435</v>
      </c>
      <c r="V1294">
        <v>236</v>
      </c>
      <c r="Y1294" t="s">
        <v>699</v>
      </c>
      <c r="Z1294">
        <v>46</v>
      </c>
      <c r="AA1294" s="18" t="s">
        <v>89</v>
      </c>
      <c r="AB1294">
        <v>12</v>
      </c>
      <c r="AC1294">
        <v>12</v>
      </c>
      <c r="AD1294">
        <v>10</v>
      </c>
    </row>
    <row r="1295" spans="1:31" hidden="1" x14ac:dyDescent="0.25">
      <c r="A1295" s="22" t="s">
        <v>275</v>
      </c>
      <c r="B1295" s="25" t="s">
        <v>292</v>
      </c>
      <c r="C1295" s="25" t="s">
        <v>2326</v>
      </c>
      <c r="D1295">
        <v>10.34</v>
      </c>
      <c r="E1295">
        <v>9</v>
      </c>
      <c r="F1295" t="s">
        <v>101</v>
      </c>
      <c r="G1295" s="34">
        <v>5</v>
      </c>
      <c r="H1295" s="19" t="s">
        <v>101</v>
      </c>
      <c r="I1295">
        <v>4</v>
      </c>
      <c r="J1295" s="37" t="str">
        <f>VLOOKUP(AB1295, method!$A$1:$B$15, 2, 0)</f>
        <v>中前</v>
      </c>
      <c r="K1295">
        <v>47</v>
      </c>
      <c r="L1295" s="43">
        <v>1200</v>
      </c>
      <c r="M1295">
        <v>122</v>
      </c>
      <c r="N1295">
        <v>1</v>
      </c>
      <c r="O1295">
        <v>30</v>
      </c>
      <c r="P1295">
        <v>10</v>
      </c>
      <c r="Q1295">
        <v>24</v>
      </c>
      <c r="R1295" s="42" t="s">
        <v>445</v>
      </c>
      <c r="S1295">
        <v>1105</v>
      </c>
      <c r="T1295">
        <v>4</v>
      </c>
      <c r="U1295" s="32" t="s">
        <v>435</v>
      </c>
      <c r="V1295">
        <v>141</v>
      </c>
      <c r="Y1295" s="12" t="s">
        <v>464</v>
      </c>
      <c r="Z1295">
        <v>47</v>
      </c>
      <c r="AA1295" s="18" t="s">
        <v>89</v>
      </c>
      <c r="AB1295">
        <v>6</v>
      </c>
      <c r="AC1295">
        <v>6</v>
      </c>
      <c r="AD1295">
        <v>5</v>
      </c>
    </row>
    <row r="1296" spans="1:31" hidden="1" x14ac:dyDescent="0.25">
      <c r="A1296" s="22" t="s">
        <v>275</v>
      </c>
      <c r="B1296" s="25" t="s">
        <v>292</v>
      </c>
      <c r="C1296" s="25" t="s">
        <v>2326</v>
      </c>
      <c r="D1296">
        <v>10.82</v>
      </c>
      <c r="E1296">
        <v>9</v>
      </c>
      <c r="F1296" t="s">
        <v>101</v>
      </c>
      <c r="G1296">
        <v>8</v>
      </c>
      <c r="H1296" s="19" t="s">
        <v>63</v>
      </c>
      <c r="I1296">
        <v>3</v>
      </c>
      <c r="J1296" s="37" t="str">
        <f>VLOOKUP(AB1296, method!$A$1:$B$15, 2, 0)</f>
        <v>中前</v>
      </c>
      <c r="K1296">
        <v>40</v>
      </c>
      <c r="L1296" s="43">
        <v>1200</v>
      </c>
      <c r="M1296">
        <v>124</v>
      </c>
      <c r="N1296">
        <v>1</v>
      </c>
      <c r="O1296">
        <v>9</v>
      </c>
      <c r="P1296">
        <v>10</v>
      </c>
      <c r="Q1296">
        <v>24</v>
      </c>
      <c r="R1296" s="31" t="s">
        <v>450</v>
      </c>
      <c r="S1296">
        <v>1107</v>
      </c>
      <c r="T1296">
        <v>4</v>
      </c>
      <c r="U1296" s="32" t="s">
        <v>435</v>
      </c>
      <c r="V1296">
        <v>88</v>
      </c>
      <c r="Y1296" t="s">
        <v>488</v>
      </c>
      <c r="Z1296">
        <v>49</v>
      </c>
      <c r="AA1296" s="18" t="s">
        <v>89</v>
      </c>
      <c r="AB1296">
        <v>7</v>
      </c>
      <c r="AC1296">
        <v>7</v>
      </c>
      <c r="AD1296">
        <v>8</v>
      </c>
    </row>
    <row r="1297" spans="1:30" hidden="1" x14ac:dyDescent="0.25">
      <c r="A1297" s="22" t="s">
        <v>275</v>
      </c>
      <c r="B1297" s="25" t="s">
        <v>292</v>
      </c>
      <c r="C1297" s="25" t="s">
        <v>2326</v>
      </c>
      <c r="D1297">
        <v>10.78</v>
      </c>
      <c r="E1297">
        <v>9</v>
      </c>
      <c r="F1297" t="s">
        <v>101</v>
      </c>
      <c r="G1297">
        <v>7</v>
      </c>
      <c r="H1297" s="16" t="s">
        <v>316</v>
      </c>
      <c r="I1297">
        <v>9</v>
      </c>
      <c r="J1297" s="37" t="str">
        <f>VLOOKUP(AB1297, method!$A$1:$B$15, 2, 0)</f>
        <v>中前</v>
      </c>
      <c r="K1297">
        <v>59</v>
      </c>
      <c r="L1297" s="43">
        <v>1200</v>
      </c>
      <c r="M1297">
        <v>126</v>
      </c>
      <c r="N1297">
        <v>1</v>
      </c>
      <c r="O1297">
        <v>22</v>
      </c>
      <c r="P1297">
        <v>9</v>
      </c>
      <c r="Q1297">
        <v>24</v>
      </c>
      <c r="R1297" t="s">
        <v>506</v>
      </c>
      <c r="S1297">
        <v>1106</v>
      </c>
      <c r="T1297" t="s">
        <v>540</v>
      </c>
      <c r="U1297" s="32" t="s">
        <v>435</v>
      </c>
      <c r="V1297">
        <v>40</v>
      </c>
      <c r="Y1297" t="s">
        <v>541</v>
      </c>
      <c r="Z1297">
        <v>50</v>
      </c>
      <c r="AA1297" s="18" t="s">
        <v>89</v>
      </c>
      <c r="AB1297">
        <v>5</v>
      </c>
      <c r="AC1297">
        <v>3</v>
      </c>
      <c r="AD1297">
        <v>7</v>
      </c>
    </row>
    <row r="1298" spans="1:30" hidden="1" x14ac:dyDescent="0.25">
      <c r="A1298" s="22" t="s">
        <v>275</v>
      </c>
      <c r="B1298" s="25" t="s">
        <v>292</v>
      </c>
      <c r="C1298" s="25" t="s">
        <v>2326</v>
      </c>
      <c r="D1298">
        <v>11.28</v>
      </c>
      <c r="E1298">
        <v>9</v>
      </c>
      <c r="F1298" t="s">
        <v>101</v>
      </c>
      <c r="G1298">
        <v>14</v>
      </c>
      <c r="H1298" s="17" t="s">
        <v>121</v>
      </c>
      <c r="I1298">
        <v>13</v>
      </c>
      <c r="J1298" s="38" t="str">
        <f>VLOOKUP(AB1298, method!$A$1:$B$15, 2, 0)</f>
        <v>留後</v>
      </c>
      <c r="K1298">
        <v>30</v>
      </c>
      <c r="L1298" s="43">
        <v>1200</v>
      </c>
      <c r="M1298">
        <v>121</v>
      </c>
      <c r="N1298">
        <v>1</v>
      </c>
      <c r="O1298">
        <v>26</v>
      </c>
      <c r="P1298">
        <v>5</v>
      </c>
      <c r="Q1298">
        <v>24</v>
      </c>
      <c r="R1298" t="s">
        <v>434</v>
      </c>
      <c r="S1298">
        <v>1142</v>
      </c>
      <c r="T1298" t="s">
        <v>1059</v>
      </c>
      <c r="U1298" s="32" t="s">
        <v>435</v>
      </c>
      <c r="V1298">
        <v>694</v>
      </c>
      <c r="Y1298">
        <v>10</v>
      </c>
      <c r="Z1298" t="s">
        <v>546</v>
      </c>
      <c r="AA1298" s="18" t="s">
        <v>89</v>
      </c>
      <c r="AB1298">
        <v>11</v>
      </c>
      <c r="AC1298">
        <v>12</v>
      </c>
      <c r="AD1298">
        <v>14</v>
      </c>
    </row>
    <row r="1299" spans="1:30" x14ac:dyDescent="0.25">
      <c r="A1299" s="22" t="s">
        <v>275</v>
      </c>
      <c r="B1299" s="26" t="s">
        <v>295</v>
      </c>
      <c r="C1299" s="26" t="s">
        <v>2327</v>
      </c>
      <c r="D1299">
        <v>10.54</v>
      </c>
      <c r="E1299">
        <v>3</v>
      </c>
      <c r="F1299" t="s">
        <v>121</v>
      </c>
      <c r="G1299" s="34">
        <v>4</v>
      </c>
      <c r="H1299" s="16" t="s">
        <v>13</v>
      </c>
      <c r="I1299">
        <v>1</v>
      </c>
      <c r="J1299" s="37" t="str">
        <f>VLOOKUP(AB1299, method!$A$1:$B$15, 2, 0)</f>
        <v>中前</v>
      </c>
      <c r="K1299">
        <v>3.7</v>
      </c>
      <c r="L1299" s="43">
        <v>1200</v>
      </c>
      <c r="M1299">
        <v>132</v>
      </c>
      <c r="N1299">
        <v>1</v>
      </c>
      <c r="O1299">
        <v>11</v>
      </c>
      <c r="P1299">
        <v>6</v>
      </c>
      <c r="Q1299">
        <v>25</v>
      </c>
      <c r="R1299" s="31" t="s">
        <v>455</v>
      </c>
      <c r="S1299">
        <v>1078</v>
      </c>
      <c r="T1299">
        <v>4</v>
      </c>
      <c r="U1299" s="32" t="s">
        <v>446</v>
      </c>
      <c r="V1299">
        <v>750</v>
      </c>
      <c r="Y1299" s="12">
        <v>1</v>
      </c>
      <c r="Z1299">
        <v>53</v>
      </c>
      <c r="AA1299" s="25" t="s">
        <v>166</v>
      </c>
      <c r="AB1299">
        <v>7</v>
      </c>
      <c r="AC1299">
        <v>6</v>
      </c>
      <c r="AD1299">
        <v>4</v>
      </c>
    </row>
    <row r="1300" spans="1:30" x14ac:dyDescent="0.25">
      <c r="A1300" s="22" t="s">
        <v>275</v>
      </c>
      <c r="B1300" s="26" t="s">
        <v>295</v>
      </c>
      <c r="C1300" s="26" t="s">
        <v>2327</v>
      </c>
      <c r="D1300">
        <v>10.199999999999999</v>
      </c>
      <c r="E1300">
        <v>3</v>
      </c>
      <c r="F1300" t="s">
        <v>121</v>
      </c>
      <c r="G1300" s="34">
        <v>5</v>
      </c>
      <c r="H1300" s="24" t="s">
        <v>34</v>
      </c>
      <c r="I1300">
        <v>8</v>
      </c>
      <c r="J1300" s="36" t="str">
        <f>VLOOKUP(AB1300, method!$A$1:$B$15, 2, 0)</f>
        <v>中後</v>
      </c>
      <c r="K1300">
        <v>12</v>
      </c>
      <c r="L1300" s="43">
        <v>1200</v>
      </c>
      <c r="M1300">
        <v>132</v>
      </c>
      <c r="N1300">
        <v>1</v>
      </c>
      <c r="O1300">
        <v>21</v>
      </c>
      <c r="P1300">
        <v>5</v>
      </c>
      <c r="Q1300">
        <v>25</v>
      </c>
      <c r="R1300" s="31" t="s">
        <v>461</v>
      </c>
      <c r="S1300">
        <v>1069</v>
      </c>
      <c r="T1300">
        <v>4</v>
      </c>
      <c r="U1300" s="32" t="s">
        <v>446</v>
      </c>
      <c r="V1300">
        <v>693</v>
      </c>
      <c r="Y1300" s="12" t="s">
        <v>521</v>
      </c>
      <c r="Z1300">
        <v>55</v>
      </c>
      <c r="AA1300" s="25" t="s">
        <v>166</v>
      </c>
      <c r="AB1300">
        <v>10</v>
      </c>
      <c r="AC1300">
        <v>8</v>
      </c>
      <c r="AD1300">
        <v>5</v>
      </c>
    </row>
    <row r="1301" spans="1:30" x14ac:dyDescent="0.25">
      <c r="A1301" s="22" t="s">
        <v>275</v>
      </c>
      <c r="B1301" s="26" t="s">
        <v>295</v>
      </c>
      <c r="C1301" s="26" t="s">
        <v>2327</v>
      </c>
      <c r="D1301">
        <v>10.220000000000001</v>
      </c>
      <c r="E1301">
        <v>3</v>
      </c>
      <c r="F1301" t="s">
        <v>121</v>
      </c>
      <c r="G1301" s="34">
        <v>4</v>
      </c>
      <c r="H1301" s="16" t="s">
        <v>13</v>
      </c>
      <c r="I1301">
        <v>4</v>
      </c>
      <c r="J1301" s="37" t="str">
        <f>VLOOKUP(AB1301, method!$A$1:$B$15, 2, 0)</f>
        <v>中前</v>
      </c>
      <c r="K1301">
        <v>4.2</v>
      </c>
      <c r="L1301" s="43">
        <v>1200</v>
      </c>
      <c r="M1301">
        <v>131</v>
      </c>
      <c r="N1301">
        <v>1</v>
      </c>
      <c r="O1301">
        <v>9</v>
      </c>
      <c r="P1301">
        <v>4</v>
      </c>
      <c r="Q1301">
        <v>25</v>
      </c>
      <c r="R1301" s="31" t="s">
        <v>450</v>
      </c>
      <c r="S1301">
        <v>1074</v>
      </c>
      <c r="T1301">
        <v>4</v>
      </c>
      <c r="U1301" s="32" t="s">
        <v>446</v>
      </c>
      <c r="V1301">
        <v>575</v>
      </c>
      <c r="Y1301" s="12" t="s">
        <v>456</v>
      </c>
      <c r="Z1301">
        <v>55</v>
      </c>
      <c r="AA1301" s="25" t="s">
        <v>166</v>
      </c>
      <c r="AB1301">
        <v>7</v>
      </c>
      <c r="AC1301">
        <v>6</v>
      </c>
      <c r="AD1301">
        <v>4</v>
      </c>
    </row>
    <row r="1302" spans="1:30" x14ac:dyDescent="0.25">
      <c r="A1302" s="22" t="s">
        <v>275</v>
      </c>
      <c r="B1302" s="26" t="s">
        <v>295</v>
      </c>
      <c r="C1302" s="26" t="s">
        <v>2327</v>
      </c>
      <c r="D1302">
        <v>10.130000000000001</v>
      </c>
      <c r="E1302">
        <v>3</v>
      </c>
      <c r="F1302" t="s">
        <v>121</v>
      </c>
      <c r="G1302" s="28">
        <v>2</v>
      </c>
      <c r="H1302" s="16" t="s">
        <v>13</v>
      </c>
      <c r="I1302">
        <v>12</v>
      </c>
      <c r="J1302" s="36" t="str">
        <f>VLOOKUP(AB1302, method!$A$1:$B$15, 2, 0)</f>
        <v>中後</v>
      </c>
      <c r="K1302">
        <v>22</v>
      </c>
      <c r="L1302" s="43">
        <v>1200</v>
      </c>
      <c r="M1302">
        <v>129</v>
      </c>
      <c r="N1302">
        <v>1</v>
      </c>
      <c r="O1302">
        <v>12</v>
      </c>
      <c r="P1302">
        <v>3</v>
      </c>
      <c r="Q1302">
        <v>25</v>
      </c>
      <c r="R1302" s="31" t="s">
        <v>450</v>
      </c>
      <c r="S1302">
        <v>1072</v>
      </c>
      <c r="T1302">
        <v>4</v>
      </c>
      <c r="U1302" s="32" t="s">
        <v>446</v>
      </c>
      <c r="V1302">
        <v>498</v>
      </c>
      <c r="Y1302" s="12" t="s">
        <v>662</v>
      </c>
      <c r="Z1302">
        <v>54</v>
      </c>
      <c r="AA1302" s="25" t="s">
        <v>166</v>
      </c>
      <c r="AB1302">
        <v>10</v>
      </c>
      <c r="AC1302">
        <v>11</v>
      </c>
      <c r="AD1302">
        <v>2</v>
      </c>
    </row>
    <row r="1303" spans="1:30" x14ac:dyDescent="0.25">
      <c r="A1303" s="22" t="s">
        <v>275</v>
      </c>
      <c r="B1303" s="26" t="s">
        <v>295</v>
      </c>
      <c r="C1303" s="26" t="s">
        <v>2327</v>
      </c>
      <c r="D1303">
        <v>10.37</v>
      </c>
      <c r="E1303">
        <v>3</v>
      </c>
      <c r="F1303" t="s">
        <v>121</v>
      </c>
      <c r="G1303">
        <v>7</v>
      </c>
      <c r="H1303" s="16" t="s">
        <v>401</v>
      </c>
      <c r="I1303">
        <v>9</v>
      </c>
      <c r="J1303" s="36" t="str">
        <f>VLOOKUP(AB1303, method!$A$1:$B$15, 2, 0)</f>
        <v>中後</v>
      </c>
      <c r="K1303">
        <v>24</v>
      </c>
      <c r="L1303" s="43">
        <v>1200</v>
      </c>
      <c r="M1303">
        <v>131</v>
      </c>
      <c r="N1303">
        <v>1</v>
      </c>
      <c r="O1303">
        <v>19</v>
      </c>
      <c r="P1303">
        <v>2</v>
      </c>
      <c r="Q1303">
        <v>25</v>
      </c>
      <c r="R1303" s="31" t="s">
        <v>455</v>
      </c>
      <c r="S1303">
        <v>1074</v>
      </c>
      <c r="T1303">
        <v>4</v>
      </c>
      <c r="U1303" s="32" t="s">
        <v>435</v>
      </c>
      <c r="V1303">
        <v>439</v>
      </c>
      <c r="Y1303">
        <v>3</v>
      </c>
      <c r="Z1303">
        <v>56</v>
      </c>
      <c r="AA1303" s="25" t="s">
        <v>166</v>
      </c>
      <c r="AB1303">
        <v>9</v>
      </c>
      <c r="AC1303">
        <v>9</v>
      </c>
      <c r="AD1303">
        <v>7</v>
      </c>
    </row>
    <row r="1304" spans="1:30" x14ac:dyDescent="0.25">
      <c r="A1304" s="22" t="s">
        <v>275</v>
      </c>
      <c r="B1304" s="26" t="s">
        <v>295</v>
      </c>
      <c r="C1304" s="26" t="s">
        <v>2327</v>
      </c>
      <c r="D1304">
        <v>10.71</v>
      </c>
      <c r="E1304">
        <v>3</v>
      </c>
      <c r="F1304" t="s">
        <v>121</v>
      </c>
      <c r="G1304">
        <v>7</v>
      </c>
      <c r="H1304" s="16" t="s">
        <v>13</v>
      </c>
      <c r="I1304">
        <v>11</v>
      </c>
      <c r="J1304" s="38" t="str">
        <f>VLOOKUP(AB1304, method!$A$1:$B$15, 2, 0)</f>
        <v>留後</v>
      </c>
      <c r="K1304">
        <v>35</v>
      </c>
      <c r="L1304" s="43">
        <v>1200</v>
      </c>
      <c r="M1304">
        <v>133</v>
      </c>
      <c r="N1304">
        <v>1</v>
      </c>
      <c r="O1304">
        <v>22</v>
      </c>
      <c r="P1304">
        <v>1</v>
      </c>
      <c r="Q1304">
        <v>25</v>
      </c>
      <c r="R1304" s="31" t="s">
        <v>461</v>
      </c>
      <c r="S1304">
        <v>1069</v>
      </c>
      <c r="T1304">
        <v>4</v>
      </c>
      <c r="U1304" s="32" t="s">
        <v>435</v>
      </c>
      <c r="V1304">
        <v>369</v>
      </c>
      <c r="Y1304" t="s">
        <v>629</v>
      </c>
      <c r="Z1304">
        <v>58</v>
      </c>
      <c r="AA1304" s="25" t="s">
        <v>166</v>
      </c>
      <c r="AB1304">
        <v>11</v>
      </c>
      <c r="AC1304">
        <v>11</v>
      </c>
      <c r="AD1304">
        <v>7</v>
      </c>
    </row>
    <row r="1305" spans="1:30" hidden="1" x14ac:dyDescent="0.25">
      <c r="A1305" s="22" t="s">
        <v>275</v>
      </c>
      <c r="B1305" s="26" t="s">
        <v>295</v>
      </c>
      <c r="C1305" s="26" t="s">
        <v>2327</v>
      </c>
      <c r="D1305">
        <v>10.210000000000001</v>
      </c>
      <c r="E1305">
        <v>3</v>
      </c>
      <c r="F1305" t="s">
        <v>121</v>
      </c>
      <c r="G1305">
        <v>10</v>
      </c>
      <c r="H1305" s="17" t="s">
        <v>121</v>
      </c>
      <c r="I1305">
        <v>4</v>
      </c>
      <c r="J1305" s="36" t="str">
        <f>VLOOKUP(AB1305, method!$A$1:$B$15, 2, 0)</f>
        <v>中後</v>
      </c>
      <c r="K1305">
        <v>30</v>
      </c>
      <c r="L1305" s="43">
        <v>1200</v>
      </c>
      <c r="M1305">
        <v>119</v>
      </c>
      <c r="N1305">
        <v>1</v>
      </c>
      <c r="O1305">
        <v>5</v>
      </c>
      <c r="P1305">
        <v>1</v>
      </c>
      <c r="Q1305">
        <v>25</v>
      </c>
      <c r="R1305" t="s">
        <v>441</v>
      </c>
      <c r="S1305">
        <v>1074</v>
      </c>
      <c r="T1305">
        <v>3</v>
      </c>
      <c r="U1305" s="32" t="s">
        <v>435</v>
      </c>
      <c r="V1305">
        <v>325</v>
      </c>
      <c r="Y1305">
        <v>5</v>
      </c>
      <c r="Z1305">
        <v>60</v>
      </c>
      <c r="AA1305" s="25" t="s">
        <v>166</v>
      </c>
      <c r="AB1305">
        <v>9</v>
      </c>
      <c r="AC1305">
        <v>11</v>
      </c>
      <c r="AD1305">
        <v>10</v>
      </c>
    </row>
    <row r="1306" spans="1:30" hidden="1" x14ac:dyDescent="0.25">
      <c r="A1306" s="22" t="s">
        <v>275</v>
      </c>
      <c r="B1306" s="26" t="s">
        <v>295</v>
      </c>
      <c r="C1306" s="26" t="s">
        <v>2327</v>
      </c>
      <c r="D1306">
        <v>9.59</v>
      </c>
      <c r="E1306">
        <v>3</v>
      </c>
      <c r="F1306" t="s">
        <v>121</v>
      </c>
      <c r="G1306">
        <v>9</v>
      </c>
      <c r="H1306" s="18" t="s">
        <v>116</v>
      </c>
      <c r="I1306">
        <v>12</v>
      </c>
      <c r="J1306" s="36" t="str">
        <f>VLOOKUP(AB1306, method!$A$1:$B$15, 2, 0)</f>
        <v>中後</v>
      </c>
      <c r="K1306">
        <v>36</v>
      </c>
      <c r="L1306" s="43">
        <v>1200</v>
      </c>
      <c r="M1306">
        <v>118</v>
      </c>
      <c r="N1306">
        <v>1</v>
      </c>
      <c r="O1306">
        <v>18</v>
      </c>
      <c r="P1306">
        <v>12</v>
      </c>
      <c r="Q1306">
        <v>24</v>
      </c>
      <c r="R1306" t="s">
        <v>467</v>
      </c>
      <c r="S1306">
        <v>1083</v>
      </c>
      <c r="T1306">
        <v>3</v>
      </c>
      <c r="U1306" s="32" t="s">
        <v>435</v>
      </c>
      <c r="V1306">
        <v>275</v>
      </c>
      <c r="Y1306" t="s">
        <v>492</v>
      </c>
      <c r="Z1306">
        <v>63</v>
      </c>
      <c r="AA1306" s="25" t="s">
        <v>166</v>
      </c>
      <c r="AB1306">
        <v>9</v>
      </c>
      <c r="AC1306">
        <v>8</v>
      </c>
      <c r="AD1306">
        <v>9</v>
      </c>
    </row>
    <row r="1307" spans="1:30" hidden="1" x14ac:dyDescent="0.25">
      <c r="A1307" s="22" t="s">
        <v>275</v>
      </c>
      <c r="B1307" s="26" t="s">
        <v>295</v>
      </c>
      <c r="C1307" s="26" t="s">
        <v>2327</v>
      </c>
      <c r="D1307">
        <v>9.6199999999999992</v>
      </c>
      <c r="E1307">
        <v>3</v>
      </c>
      <c r="F1307" t="s">
        <v>121</v>
      </c>
      <c r="G1307">
        <v>9</v>
      </c>
      <c r="H1307" s="18" t="s">
        <v>116</v>
      </c>
      <c r="I1307">
        <v>8</v>
      </c>
      <c r="J1307" s="38" t="str">
        <f>VLOOKUP(AB1307, method!$A$1:$B$15, 2, 0)</f>
        <v>留後</v>
      </c>
      <c r="K1307">
        <v>94</v>
      </c>
      <c r="L1307" s="43">
        <v>1200</v>
      </c>
      <c r="M1307">
        <v>120</v>
      </c>
      <c r="N1307">
        <v>1</v>
      </c>
      <c r="O1307">
        <v>24</v>
      </c>
      <c r="P1307">
        <v>11</v>
      </c>
      <c r="Q1307">
        <v>24</v>
      </c>
      <c r="R1307" t="s">
        <v>429</v>
      </c>
      <c r="S1307">
        <v>1081</v>
      </c>
      <c r="T1307">
        <v>3</v>
      </c>
      <c r="U1307" s="32" t="s">
        <v>446</v>
      </c>
      <c r="V1307">
        <v>210</v>
      </c>
      <c r="Y1307" t="s">
        <v>674</v>
      </c>
      <c r="Z1307">
        <v>65</v>
      </c>
      <c r="AA1307" s="25" t="s">
        <v>166</v>
      </c>
      <c r="AB1307">
        <v>11</v>
      </c>
      <c r="AC1307">
        <v>12</v>
      </c>
      <c r="AD1307">
        <v>9</v>
      </c>
    </row>
    <row r="1308" spans="1:30" hidden="1" x14ac:dyDescent="0.25">
      <c r="A1308" s="22" t="s">
        <v>275</v>
      </c>
      <c r="B1308" s="26" t="s">
        <v>295</v>
      </c>
      <c r="C1308" s="26" t="s">
        <v>2327</v>
      </c>
      <c r="D1308">
        <v>10.56</v>
      </c>
      <c r="E1308">
        <v>3</v>
      </c>
      <c r="F1308" t="s">
        <v>121</v>
      </c>
      <c r="G1308" s="34">
        <v>4</v>
      </c>
      <c r="H1308" s="17" t="s">
        <v>393</v>
      </c>
      <c r="I1308">
        <v>4</v>
      </c>
      <c r="J1308" s="37" t="str">
        <f>VLOOKUP(AB1308, method!$A$1:$B$15, 2, 0)</f>
        <v>中前</v>
      </c>
      <c r="K1308">
        <v>4.3</v>
      </c>
      <c r="L1308" s="43">
        <v>1200</v>
      </c>
      <c r="M1308">
        <v>126</v>
      </c>
      <c r="N1308">
        <v>1</v>
      </c>
      <c r="O1308">
        <v>6</v>
      </c>
      <c r="P1308">
        <v>12</v>
      </c>
      <c r="Q1308">
        <v>23</v>
      </c>
      <c r="R1308" s="31" t="s">
        <v>450</v>
      </c>
      <c r="S1308">
        <v>1041</v>
      </c>
      <c r="T1308">
        <v>3</v>
      </c>
      <c r="U1308" s="32" t="s">
        <v>435</v>
      </c>
      <c r="V1308">
        <v>230</v>
      </c>
      <c r="Y1308" s="12" t="s">
        <v>456</v>
      </c>
      <c r="Z1308">
        <v>67</v>
      </c>
      <c r="AA1308" s="25" t="s">
        <v>166</v>
      </c>
      <c r="AB1308">
        <v>5</v>
      </c>
      <c r="AC1308">
        <v>5</v>
      </c>
      <c r="AD1308">
        <v>4</v>
      </c>
    </row>
    <row r="1309" spans="1:30" hidden="1" x14ac:dyDescent="0.25">
      <c r="A1309" s="22" t="s">
        <v>275</v>
      </c>
      <c r="B1309" s="26" t="s">
        <v>295</v>
      </c>
      <c r="C1309" s="26" t="s">
        <v>2327</v>
      </c>
      <c r="D1309">
        <v>9.9499999999999993</v>
      </c>
      <c r="E1309">
        <v>3</v>
      </c>
      <c r="F1309" t="s">
        <v>121</v>
      </c>
      <c r="G1309" s="34">
        <v>4</v>
      </c>
      <c r="H1309" s="19" t="s">
        <v>63</v>
      </c>
      <c r="I1309">
        <v>10</v>
      </c>
      <c r="J1309" s="38" t="str">
        <f>VLOOKUP(AB1309, method!$A$1:$B$15, 2, 0)</f>
        <v>留後</v>
      </c>
      <c r="K1309">
        <v>10</v>
      </c>
      <c r="L1309" s="43">
        <v>1200</v>
      </c>
      <c r="M1309">
        <v>126</v>
      </c>
      <c r="N1309">
        <v>1</v>
      </c>
      <c r="O1309">
        <v>15</v>
      </c>
      <c r="P1309">
        <v>11</v>
      </c>
      <c r="Q1309">
        <v>23</v>
      </c>
      <c r="R1309" s="31" t="s">
        <v>455</v>
      </c>
      <c r="S1309">
        <v>1057</v>
      </c>
      <c r="T1309">
        <v>3</v>
      </c>
      <c r="U1309" s="32" t="s">
        <v>435</v>
      </c>
      <c r="V1309">
        <v>174</v>
      </c>
      <c r="Y1309" s="12" t="s">
        <v>464</v>
      </c>
      <c r="Z1309">
        <v>67</v>
      </c>
      <c r="AA1309" s="25" t="s">
        <v>166</v>
      </c>
      <c r="AB1309">
        <v>11</v>
      </c>
      <c r="AC1309">
        <v>11</v>
      </c>
      <c r="AD1309">
        <v>4</v>
      </c>
    </row>
    <row r="1310" spans="1:30" hidden="1" x14ac:dyDescent="0.25">
      <c r="A1310" s="22" t="s">
        <v>275</v>
      </c>
      <c r="B1310" s="26" t="s">
        <v>295</v>
      </c>
      <c r="C1310" s="26" t="s">
        <v>2327</v>
      </c>
      <c r="D1310">
        <v>11.09</v>
      </c>
      <c r="E1310">
        <v>3</v>
      </c>
      <c r="F1310" t="s">
        <v>121</v>
      </c>
      <c r="G1310">
        <v>6</v>
      </c>
      <c r="H1310" s="16" t="s">
        <v>316</v>
      </c>
      <c r="I1310">
        <v>5</v>
      </c>
      <c r="J1310" s="37" t="str">
        <f>VLOOKUP(AB1310, method!$A$1:$B$15, 2, 0)</f>
        <v>中前</v>
      </c>
      <c r="K1310">
        <v>16</v>
      </c>
      <c r="L1310" s="43">
        <v>1200</v>
      </c>
      <c r="M1310">
        <v>126</v>
      </c>
      <c r="N1310">
        <v>1</v>
      </c>
      <c r="O1310">
        <v>1</v>
      </c>
      <c r="P1310">
        <v>11</v>
      </c>
      <c r="Q1310">
        <v>23</v>
      </c>
      <c r="R1310" s="42" t="s">
        <v>445</v>
      </c>
      <c r="S1310">
        <v>1058</v>
      </c>
      <c r="T1310">
        <v>3</v>
      </c>
      <c r="U1310" s="32" t="s">
        <v>435</v>
      </c>
      <c r="V1310">
        <v>137</v>
      </c>
      <c r="Y1310" s="12" t="s">
        <v>456</v>
      </c>
      <c r="Z1310">
        <v>67</v>
      </c>
      <c r="AA1310" s="25" t="s">
        <v>166</v>
      </c>
      <c r="AB1310">
        <v>6</v>
      </c>
      <c r="AC1310">
        <v>10</v>
      </c>
      <c r="AD1310">
        <v>6</v>
      </c>
    </row>
    <row r="1311" spans="1:30" x14ac:dyDescent="0.25">
      <c r="A1311" s="22" t="s">
        <v>275</v>
      </c>
      <c r="B1311" s="27" t="s">
        <v>299</v>
      </c>
      <c r="C1311" s="27" t="s">
        <v>2328</v>
      </c>
      <c r="D1311">
        <v>10.28</v>
      </c>
      <c r="E1311">
        <v>11</v>
      </c>
      <c r="F1311" t="s">
        <v>471</v>
      </c>
      <c r="G1311" s="28">
        <v>2</v>
      </c>
      <c r="H1311" s="22" t="s">
        <v>471</v>
      </c>
      <c r="I1311">
        <v>10</v>
      </c>
      <c r="J1311" s="35" t="str">
        <f>VLOOKUP(AB1311, method!$A$1:$B$15, 2, 0)</f>
        <v>放頭</v>
      </c>
      <c r="K1311">
        <v>3.5</v>
      </c>
      <c r="L1311" s="43">
        <v>1200</v>
      </c>
      <c r="M1311">
        <v>122</v>
      </c>
      <c r="N1311">
        <v>1</v>
      </c>
      <c r="O1311">
        <v>10</v>
      </c>
      <c r="P1311">
        <v>9</v>
      </c>
      <c r="Q1311">
        <v>25</v>
      </c>
      <c r="R1311" s="31" t="s">
        <v>450</v>
      </c>
      <c r="S1311">
        <v>1131</v>
      </c>
      <c r="T1311">
        <v>4</v>
      </c>
      <c r="U1311" s="32" t="s">
        <v>435</v>
      </c>
      <c r="V1311">
        <v>17</v>
      </c>
      <c r="Y1311" s="12" t="s">
        <v>521</v>
      </c>
      <c r="Z1311">
        <v>49</v>
      </c>
      <c r="AA1311" s="19" t="s">
        <v>24</v>
      </c>
      <c r="AB1311">
        <v>3</v>
      </c>
      <c r="AC1311">
        <v>2</v>
      </c>
      <c r="AD1311">
        <v>2</v>
      </c>
    </row>
    <row r="1312" spans="1:30" x14ac:dyDescent="0.25">
      <c r="A1312" s="22" t="s">
        <v>275</v>
      </c>
      <c r="B1312" s="27" t="s">
        <v>299</v>
      </c>
      <c r="C1312" s="27" t="s">
        <v>2328</v>
      </c>
      <c r="D1312">
        <v>9.31</v>
      </c>
      <c r="E1312">
        <v>11</v>
      </c>
      <c r="F1312" t="s">
        <v>471</v>
      </c>
      <c r="G1312" s="28">
        <v>3</v>
      </c>
      <c r="H1312" s="20" t="s">
        <v>58</v>
      </c>
      <c r="I1312">
        <v>8</v>
      </c>
      <c r="J1312" s="37" t="str">
        <f>VLOOKUP(AB1312, method!$A$1:$B$15, 2, 0)</f>
        <v>中前</v>
      </c>
      <c r="K1312">
        <v>6.6</v>
      </c>
      <c r="L1312" s="43">
        <v>1200</v>
      </c>
      <c r="M1312">
        <v>125</v>
      </c>
      <c r="N1312">
        <v>1</v>
      </c>
      <c r="O1312">
        <v>16</v>
      </c>
      <c r="P1312">
        <v>7</v>
      </c>
      <c r="Q1312">
        <v>25</v>
      </c>
      <c r="R1312" s="31" t="s">
        <v>455</v>
      </c>
      <c r="S1312">
        <v>1139</v>
      </c>
      <c r="T1312">
        <v>4</v>
      </c>
      <c r="U1312" s="32" t="s">
        <v>446</v>
      </c>
      <c r="V1312">
        <v>840</v>
      </c>
      <c r="Y1312" s="12" t="s">
        <v>591</v>
      </c>
      <c r="Z1312">
        <v>50</v>
      </c>
      <c r="AA1312" s="19" t="s">
        <v>24</v>
      </c>
      <c r="AB1312">
        <v>4</v>
      </c>
      <c r="AC1312">
        <v>4</v>
      </c>
      <c r="AD1312">
        <v>3</v>
      </c>
    </row>
    <row r="1313" spans="1:31" x14ac:dyDescent="0.25">
      <c r="A1313" s="22" t="s">
        <v>275</v>
      </c>
      <c r="B1313" s="27" t="s">
        <v>299</v>
      </c>
      <c r="C1313" s="27" t="s">
        <v>2328</v>
      </c>
      <c r="D1313">
        <v>9.77</v>
      </c>
      <c r="E1313">
        <v>11</v>
      </c>
      <c r="F1313" t="s">
        <v>471</v>
      </c>
      <c r="G1313" s="34">
        <v>4</v>
      </c>
      <c r="H1313" s="20" t="s">
        <v>58</v>
      </c>
      <c r="I1313">
        <v>7</v>
      </c>
      <c r="J1313" s="35" t="str">
        <f>VLOOKUP(AB1313, method!$A$1:$B$15, 2, 0)</f>
        <v>放頭</v>
      </c>
      <c r="K1313">
        <v>8.3000000000000007</v>
      </c>
      <c r="L1313" s="43">
        <v>1200</v>
      </c>
      <c r="M1313">
        <v>126</v>
      </c>
      <c r="N1313">
        <v>1</v>
      </c>
      <c r="O1313">
        <v>25</v>
      </c>
      <c r="P1313">
        <v>6</v>
      </c>
      <c r="Q1313">
        <v>25</v>
      </c>
      <c r="R1313" s="31" t="s">
        <v>461</v>
      </c>
      <c r="S1313">
        <v>1114</v>
      </c>
      <c r="T1313">
        <v>4</v>
      </c>
      <c r="U1313" s="32" t="s">
        <v>446</v>
      </c>
      <c r="V1313">
        <v>779</v>
      </c>
      <c r="Y1313" s="12" t="s">
        <v>451</v>
      </c>
      <c r="Z1313">
        <v>51</v>
      </c>
      <c r="AA1313" s="19" t="s">
        <v>24</v>
      </c>
      <c r="AB1313">
        <v>3</v>
      </c>
      <c r="AC1313">
        <v>3</v>
      </c>
      <c r="AD1313">
        <v>4</v>
      </c>
    </row>
    <row r="1314" spans="1:31" hidden="1" x14ac:dyDescent="0.25">
      <c r="A1314" s="22" t="s">
        <v>275</v>
      </c>
      <c r="B1314" s="27" t="s">
        <v>299</v>
      </c>
      <c r="C1314" s="27" t="s">
        <v>2328</v>
      </c>
      <c r="D1314">
        <v>41.99</v>
      </c>
      <c r="E1314">
        <v>11</v>
      </c>
      <c r="F1314" t="s">
        <v>471</v>
      </c>
      <c r="G1314">
        <v>6</v>
      </c>
      <c r="H1314" s="22" t="s">
        <v>471</v>
      </c>
      <c r="I1314">
        <v>5</v>
      </c>
      <c r="J1314" s="35" t="str">
        <f>VLOOKUP(AB1314, method!$A$1:$B$15, 2, 0)</f>
        <v>放頭</v>
      </c>
      <c r="K1314">
        <v>8</v>
      </c>
      <c r="L1314">
        <v>1650</v>
      </c>
      <c r="M1314">
        <v>129</v>
      </c>
      <c r="N1314">
        <v>1</v>
      </c>
      <c r="O1314">
        <v>4</v>
      </c>
      <c r="P1314">
        <v>6</v>
      </c>
      <c r="Q1314">
        <v>25</v>
      </c>
      <c r="R1314" s="31" t="s">
        <v>450</v>
      </c>
      <c r="S1314">
        <v>1124</v>
      </c>
      <c r="T1314">
        <v>4</v>
      </c>
      <c r="U1314" s="33" t="s">
        <v>499</v>
      </c>
      <c r="V1314">
        <v>731</v>
      </c>
      <c r="Y1314">
        <v>3</v>
      </c>
      <c r="Z1314">
        <v>53</v>
      </c>
      <c r="AA1314" s="19" t="s">
        <v>24</v>
      </c>
      <c r="AB1314">
        <v>2</v>
      </c>
      <c r="AC1314">
        <v>2</v>
      </c>
      <c r="AD1314">
        <v>2</v>
      </c>
      <c r="AE1314">
        <v>6</v>
      </c>
    </row>
    <row r="1315" spans="1:31" hidden="1" x14ac:dyDescent="0.25">
      <c r="A1315" s="22" t="s">
        <v>275</v>
      </c>
      <c r="B1315" s="27" t="s">
        <v>299</v>
      </c>
      <c r="C1315" s="27" t="s">
        <v>2328</v>
      </c>
      <c r="D1315">
        <v>40.29</v>
      </c>
      <c r="E1315">
        <v>11</v>
      </c>
      <c r="F1315" t="s">
        <v>471</v>
      </c>
      <c r="G1315">
        <v>6</v>
      </c>
      <c r="H1315" s="16" t="s">
        <v>13</v>
      </c>
      <c r="I1315">
        <v>4</v>
      </c>
      <c r="J1315" s="37" t="str">
        <f>VLOOKUP(AB1315, method!$A$1:$B$15, 2, 0)</f>
        <v>中前</v>
      </c>
      <c r="K1315">
        <v>4.8</v>
      </c>
      <c r="L1315">
        <v>1650</v>
      </c>
      <c r="M1315">
        <v>130</v>
      </c>
      <c r="N1315">
        <v>1</v>
      </c>
      <c r="O1315">
        <v>21</v>
      </c>
      <c r="P1315">
        <v>5</v>
      </c>
      <c r="Q1315">
        <v>25</v>
      </c>
      <c r="R1315" s="31" t="s">
        <v>461</v>
      </c>
      <c r="S1315">
        <v>1117</v>
      </c>
      <c r="T1315">
        <v>4</v>
      </c>
      <c r="U1315" s="32" t="s">
        <v>446</v>
      </c>
      <c r="V1315">
        <v>690</v>
      </c>
      <c r="Y1315" t="s">
        <v>572</v>
      </c>
      <c r="Z1315">
        <v>55</v>
      </c>
      <c r="AA1315" s="19" t="s">
        <v>24</v>
      </c>
      <c r="AB1315">
        <v>7</v>
      </c>
      <c r="AC1315">
        <v>7</v>
      </c>
      <c r="AD1315">
        <v>7</v>
      </c>
      <c r="AE1315">
        <v>6</v>
      </c>
    </row>
    <row r="1316" spans="1:31" hidden="1" x14ac:dyDescent="0.25">
      <c r="A1316" s="22" t="s">
        <v>275</v>
      </c>
      <c r="B1316" s="27" t="s">
        <v>299</v>
      </c>
      <c r="C1316" s="27" t="s">
        <v>2328</v>
      </c>
      <c r="D1316">
        <v>40.94</v>
      </c>
      <c r="E1316">
        <v>11</v>
      </c>
      <c r="F1316" t="s">
        <v>471</v>
      </c>
      <c r="G1316" s="34">
        <v>4</v>
      </c>
      <c r="H1316" s="23" t="s">
        <v>487</v>
      </c>
      <c r="I1316">
        <v>3</v>
      </c>
      <c r="J1316" s="37" t="str">
        <f>VLOOKUP(AB1316, method!$A$1:$B$15, 2, 0)</f>
        <v>中前</v>
      </c>
      <c r="K1316">
        <v>8.1</v>
      </c>
      <c r="L1316">
        <v>1650</v>
      </c>
      <c r="M1316">
        <v>127</v>
      </c>
      <c r="N1316">
        <v>1</v>
      </c>
      <c r="O1316">
        <v>7</v>
      </c>
      <c r="P1316">
        <v>5</v>
      </c>
      <c r="Q1316">
        <v>25</v>
      </c>
      <c r="R1316" s="31" t="s">
        <v>450</v>
      </c>
      <c r="S1316">
        <v>1107</v>
      </c>
      <c r="T1316">
        <v>4</v>
      </c>
      <c r="U1316" s="32" t="s">
        <v>435</v>
      </c>
      <c r="V1316">
        <v>654</v>
      </c>
      <c r="Y1316" s="12" t="s">
        <v>521</v>
      </c>
      <c r="Z1316">
        <v>55</v>
      </c>
      <c r="AA1316" s="19" t="s">
        <v>24</v>
      </c>
      <c r="AB1316">
        <v>5</v>
      </c>
      <c r="AC1316">
        <v>6</v>
      </c>
      <c r="AD1316">
        <v>6</v>
      </c>
      <c r="AE1316">
        <v>4</v>
      </c>
    </row>
    <row r="1317" spans="1:31" x14ac:dyDescent="0.25">
      <c r="A1317" s="22" t="s">
        <v>275</v>
      </c>
      <c r="B1317" s="27" t="s">
        <v>299</v>
      </c>
      <c r="C1317" s="27" t="s">
        <v>2328</v>
      </c>
      <c r="D1317">
        <v>9.84</v>
      </c>
      <c r="E1317">
        <v>11</v>
      </c>
      <c r="F1317" t="s">
        <v>471</v>
      </c>
      <c r="G1317" s="34">
        <v>5</v>
      </c>
      <c r="H1317" s="20" t="s">
        <v>58</v>
      </c>
      <c r="I1317">
        <v>1</v>
      </c>
      <c r="J1317" s="37" t="str">
        <f>VLOOKUP(AB1317, method!$A$1:$B$15, 2, 0)</f>
        <v>中前</v>
      </c>
      <c r="K1317">
        <v>3.6</v>
      </c>
      <c r="L1317" s="43">
        <v>1200</v>
      </c>
      <c r="M1317">
        <v>132</v>
      </c>
      <c r="N1317">
        <v>1</v>
      </c>
      <c r="O1317">
        <v>23</v>
      </c>
      <c r="P1317">
        <v>4</v>
      </c>
      <c r="Q1317">
        <v>25</v>
      </c>
      <c r="R1317" s="31" t="s">
        <v>461</v>
      </c>
      <c r="S1317">
        <v>1109</v>
      </c>
      <c r="T1317">
        <v>4</v>
      </c>
      <c r="U1317" s="32" t="s">
        <v>435</v>
      </c>
      <c r="V1317">
        <v>615</v>
      </c>
      <c r="Y1317" s="12" t="s">
        <v>464</v>
      </c>
      <c r="Z1317">
        <v>56</v>
      </c>
      <c r="AA1317" s="19" t="s">
        <v>24</v>
      </c>
      <c r="AB1317">
        <v>4</v>
      </c>
      <c r="AC1317">
        <v>4</v>
      </c>
      <c r="AD1317">
        <v>5</v>
      </c>
    </row>
    <row r="1318" spans="1:31" x14ac:dyDescent="0.25">
      <c r="A1318" s="22" t="s">
        <v>275</v>
      </c>
      <c r="B1318" s="27" t="s">
        <v>299</v>
      </c>
      <c r="C1318" s="27" t="s">
        <v>2328</v>
      </c>
      <c r="D1318">
        <v>10.09</v>
      </c>
      <c r="E1318">
        <v>11</v>
      </c>
      <c r="F1318" t="s">
        <v>471</v>
      </c>
      <c r="G1318">
        <v>6</v>
      </c>
      <c r="H1318" s="22" t="s">
        <v>471</v>
      </c>
      <c r="I1318">
        <v>12</v>
      </c>
      <c r="J1318" s="37" t="str">
        <f>VLOOKUP(AB1318, method!$A$1:$B$15, 2, 0)</f>
        <v>中前</v>
      </c>
      <c r="K1318">
        <v>13</v>
      </c>
      <c r="L1318" s="43">
        <v>1200</v>
      </c>
      <c r="M1318">
        <v>131</v>
      </c>
      <c r="N1318">
        <v>1</v>
      </c>
      <c r="O1318">
        <v>2</v>
      </c>
      <c r="P1318">
        <v>4</v>
      </c>
      <c r="Q1318">
        <v>25</v>
      </c>
      <c r="R1318" s="42" t="s">
        <v>445</v>
      </c>
      <c r="S1318">
        <v>1102</v>
      </c>
      <c r="T1318">
        <v>4</v>
      </c>
      <c r="U1318" s="32" t="s">
        <v>446</v>
      </c>
      <c r="V1318">
        <v>556</v>
      </c>
      <c r="Y1318" t="s">
        <v>519</v>
      </c>
      <c r="Z1318">
        <v>56</v>
      </c>
      <c r="AA1318" s="19" t="s">
        <v>24</v>
      </c>
      <c r="AB1318">
        <v>5</v>
      </c>
      <c r="AC1318">
        <v>5</v>
      </c>
      <c r="AD1318">
        <v>6</v>
      </c>
    </row>
    <row r="1319" spans="1:31" x14ac:dyDescent="0.25">
      <c r="A1319" s="22" t="s">
        <v>275</v>
      </c>
      <c r="B1319" s="27" t="s">
        <v>299</v>
      </c>
      <c r="C1319" s="27" t="s">
        <v>2328</v>
      </c>
      <c r="D1319">
        <v>9.7100000000000009</v>
      </c>
      <c r="E1319">
        <v>11</v>
      </c>
      <c r="F1319" t="s">
        <v>471</v>
      </c>
      <c r="G1319" s="28">
        <v>2</v>
      </c>
      <c r="H1319" s="22" t="s">
        <v>471</v>
      </c>
      <c r="I1319">
        <v>1</v>
      </c>
      <c r="J1319" s="37" t="str">
        <f>VLOOKUP(AB1319, method!$A$1:$B$15, 2, 0)</f>
        <v>中前</v>
      </c>
      <c r="K1319">
        <v>4.9000000000000004</v>
      </c>
      <c r="L1319" s="43">
        <v>1200</v>
      </c>
      <c r="M1319">
        <v>128</v>
      </c>
      <c r="N1319">
        <v>1</v>
      </c>
      <c r="O1319">
        <v>19</v>
      </c>
      <c r="P1319">
        <v>3</v>
      </c>
      <c r="Q1319">
        <v>25</v>
      </c>
      <c r="R1319" s="31" t="s">
        <v>455</v>
      </c>
      <c r="S1319">
        <v>1096</v>
      </c>
      <c r="T1319">
        <v>4</v>
      </c>
      <c r="U1319" s="32" t="s">
        <v>446</v>
      </c>
      <c r="V1319">
        <v>518</v>
      </c>
      <c r="Y1319" s="12" t="s">
        <v>591</v>
      </c>
      <c r="Z1319">
        <v>54</v>
      </c>
      <c r="AA1319" s="19" t="s">
        <v>24</v>
      </c>
      <c r="AB1319">
        <v>5</v>
      </c>
      <c r="AC1319">
        <v>5</v>
      </c>
      <c r="AD1319">
        <v>2</v>
      </c>
    </row>
    <row r="1320" spans="1:31" hidden="1" x14ac:dyDescent="0.25">
      <c r="A1320" s="22" t="s">
        <v>275</v>
      </c>
      <c r="B1320" s="27" t="s">
        <v>299</v>
      </c>
      <c r="C1320" s="27" t="s">
        <v>2328</v>
      </c>
      <c r="D1320">
        <v>22.61</v>
      </c>
      <c r="E1320">
        <v>11</v>
      </c>
      <c r="F1320" t="s">
        <v>471</v>
      </c>
      <c r="G1320">
        <v>9</v>
      </c>
      <c r="H1320" s="23" t="s">
        <v>622</v>
      </c>
      <c r="I1320">
        <v>9</v>
      </c>
      <c r="J1320" s="35" t="str">
        <f>VLOOKUP(AB1320, method!$A$1:$B$15, 2, 0)</f>
        <v>放頭</v>
      </c>
      <c r="K1320">
        <v>30</v>
      </c>
      <c r="L1320">
        <v>1400</v>
      </c>
      <c r="M1320">
        <v>129</v>
      </c>
      <c r="N1320">
        <v>1</v>
      </c>
      <c r="O1320">
        <v>23</v>
      </c>
      <c r="P1320">
        <v>2</v>
      </c>
      <c r="Q1320">
        <v>25</v>
      </c>
      <c r="R1320" t="s">
        <v>434</v>
      </c>
      <c r="S1320">
        <v>1108</v>
      </c>
      <c r="T1320">
        <v>4</v>
      </c>
      <c r="U1320" s="32" t="s">
        <v>435</v>
      </c>
      <c r="V1320">
        <v>447</v>
      </c>
      <c r="Y1320">
        <v>4</v>
      </c>
      <c r="Z1320">
        <v>56</v>
      </c>
      <c r="AA1320" s="19" t="s">
        <v>24</v>
      </c>
      <c r="AB1320">
        <v>2</v>
      </c>
      <c r="AC1320">
        <v>1</v>
      </c>
      <c r="AD1320">
        <v>1</v>
      </c>
      <c r="AE1320">
        <v>9</v>
      </c>
    </row>
    <row r="1321" spans="1:31" hidden="1" x14ac:dyDescent="0.25">
      <c r="A1321" s="22" t="s">
        <v>275</v>
      </c>
      <c r="B1321" s="27" t="s">
        <v>299</v>
      </c>
      <c r="C1321" s="27" t="s">
        <v>2328</v>
      </c>
      <c r="D1321">
        <v>22.59</v>
      </c>
      <c r="E1321">
        <v>11</v>
      </c>
      <c r="F1321" t="s">
        <v>471</v>
      </c>
      <c r="G1321">
        <v>9</v>
      </c>
      <c r="H1321" s="23" t="s">
        <v>487</v>
      </c>
      <c r="I1321">
        <v>4</v>
      </c>
      <c r="J1321" s="37" t="str">
        <f>VLOOKUP(AB1321, method!$A$1:$B$15, 2, 0)</f>
        <v>中前</v>
      </c>
      <c r="K1321">
        <v>18</v>
      </c>
      <c r="L1321">
        <v>1400</v>
      </c>
      <c r="M1321">
        <v>129</v>
      </c>
      <c r="N1321">
        <v>1</v>
      </c>
      <c r="O1321">
        <v>9</v>
      </c>
      <c r="P1321">
        <v>2</v>
      </c>
      <c r="Q1321">
        <v>25</v>
      </c>
      <c r="R1321" t="s">
        <v>429</v>
      </c>
      <c r="S1321">
        <v>1104</v>
      </c>
      <c r="T1321">
        <v>4</v>
      </c>
      <c r="U1321" s="32" t="s">
        <v>435</v>
      </c>
      <c r="V1321">
        <v>410</v>
      </c>
      <c r="Y1321" t="s">
        <v>541</v>
      </c>
      <c r="Z1321">
        <v>57</v>
      </c>
      <c r="AA1321" s="19" t="s">
        <v>24</v>
      </c>
      <c r="AB1321">
        <v>7</v>
      </c>
      <c r="AC1321">
        <v>8</v>
      </c>
      <c r="AD1321">
        <v>8</v>
      </c>
      <c r="AE1321">
        <v>9</v>
      </c>
    </row>
    <row r="1322" spans="1:31" hidden="1" x14ac:dyDescent="0.25">
      <c r="A1322" s="22" t="s">
        <v>275</v>
      </c>
      <c r="B1322" s="27" t="s">
        <v>299</v>
      </c>
      <c r="C1322" s="27" t="s">
        <v>2328</v>
      </c>
      <c r="E1322">
        <v>11</v>
      </c>
      <c r="F1322" t="s">
        <v>471</v>
      </c>
      <c r="G1322" t="s">
        <v>720</v>
      </c>
      <c r="H1322" s="23" t="s">
        <v>487</v>
      </c>
      <c r="I1322" t="s">
        <v>546</v>
      </c>
      <c r="K1322" t="s">
        <v>546</v>
      </c>
      <c r="L1322">
        <v>1650</v>
      </c>
      <c r="M1322">
        <v>131</v>
      </c>
      <c r="N1322" t="s">
        <v>546</v>
      </c>
      <c r="O1322">
        <v>9</v>
      </c>
      <c r="P1322">
        <v>10</v>
      </c>
      <c r="Q1322">
        <v>24</v>
      </c>
      <c r="R1322" s="31" t="s">
        <v>450</v>
      </c>
      <c r="S1322" t="s">
        <v>546</v>
      </c>
      <c r="T1322">
        <v>4</v>
      </c>
      <c r="U1322" s="32" t="s">
        <v>435</v>
      </c>
      <c r="V1322">
        <v>87</v>
      </c>
      <c r="Y1322" t="s">
        <v>546</v>
      </c>
      <c r="Z1322">
        <v>57</v>
      </c>
      <c r="AA1322" s="19" t="s">
        <v>24</v>
      </c>
      <c r="AB1322" t="s">
        <v>546</v>
      </c>
    </row>
    <row r="1323" spans="1:31" hidden="1" x14ac:dyDescent="0.25">
      <c r="A1323" s="22" t="s">
        <v>275</v>
      </c>
      <c r="B1323" s="27" t="s">
        <v>299</v>
      </c>
      <c r="C1323" s="27" t="s">
        <v>2328</v>
      </c>
      <c r="D1323">
        <v>11.16</v>
      </c>
      <c r="E1323">
        <v>11</v>
      </c>
      <c r="F1323" t="s">
        <v>471</v>
      </c>
      <c r="G1323" s="34">
        <v>4</v>
      </c>
      <c r="H1323" s="23" t="s">
        <v>487</v>
      </c>
      <c r="I1323">
        <v>6</v>
      </c>
      <c r="J1323" s="37" t="str">
        <f>VLOOKUP(AB1323, method!$A$1:$B$15, 2, 0)</f>
        <v>中前</v>
      </c>
      <c r="K1323">
        <v>15</v>
      </c>
      <c r="L1323" s="43">
        <v>1200</v>
      </c>
      <c r="M1323">
        <v>129</v>
      </c>
      <c r="N1323">
        <v>1</v>
      </c>
      <c r="O1323">
        <v>11</v>
      </c>
      <c r="P1323">
        <v>9</v>
      </c>
      <c r="Q1323">
        <v>24</v>
      </c>
      <c r="R1323" s="31" t="s">
        <v>450</v>
      </c>
      <c r="S1323">
        <v>1082</v>
      </c>
      <c r="T1323">
        <v>4</v>
      </c>
      <c r="U1323" s="32" t="s">
        <v>435</v>
      </c>
      <c r="V1323">
        <v>13</v>
      </c>
      <c r="Y1323" t="s">
        <v>699</v>
      </c>
      <c r="Z1323">
        <v>57</v>
      </c>
      <c r="AA1323" s="19" t="s">
        <v>24</v>
      </c>
      <c r="AB1323">
        <v>5</v>
      </c>
      <c r="AC1323">
        <v>5</v>
      </c>
      <c r="AD1323">
        <v>4</v>
      </c>
    </row>
    <row r="1324" spans="1:31" hidden="1" x14ac:dyDescent="0.25">
      <c r="A1324" s="22" t="s">
        <v>275</v>
      </c>
      <c r="B1324" s="27" t="s">
        <v>299</v>
      </c>
      <c r="C1324" s="27" t="s">
        <v>2328</v>
      </c>
      <c r="D1324">
        <v>10.72</v>
      </c>
      <c r="E1324">
        <v>11</v>
      </c>
      <c r="F1324" t="s">
        <v>471</v>
      </c>
      <c r="G1324" s="34">
        <v>5</v>
      </c>
      <c r="H1324" s="23" t="s">
        <v>487</v>
      </c>
      <c r="I1324">
        <v>2</v>
      </c>
      <c r="J1324" s="36" t="str">
        <f>VLOOKUP(AB1324, method!$A$1:$B$15, 2, 0)</f>
        <v>中後</v>
      </c>
      <c r="K1324">
        <v>3.9</v>
      </c>
      <c r="L1324" s="43">
        <v>1200</v>
      </c>
      <c r="M1324">
        <v>132</v>
      </c>
      <c r="N1324">
        <v>1</v>
      </c>
      <c r="O1324">
        <v>4</v>
      </c>
      <c r="P1324">
        <v>7</v>
      </c>
      <c r="Q1324">
        <v>24</v>
      </c>
      <c r="R1324" s="31" t="s">
        <v>450</v>
      </c>
      <c r="S1324">
        <v>1095</v>
      </c>
      <c r="T1324">
        <v>4</v>
      </c>
      <c r="U1324" s="32" t="s">
        <v>435</v>
      </c>
      <c r="V1324">
        <v>799</v>
      </c>
      <c r="Y1324">
        <v>3</v>
      </c>
      <c r="Z1324">
        <v>57</v>
      </c>
      <c r="AA1324" s="19" t="s">
        <v>24</v>
      </c>
      <c r="AB1324">
        <v>8</v>
      </c>
      <c r="AC1324">
        <v>9</v>
      </c>
      <c r="AD1324">
        <v>5</v>
      </c>
    </row>
    <row r="1325" spans="1:31" hidden="1" x14ac:dyDescent="0.25">
      <c r="A1325" s="22" t="s">
        <v>275</v>
      </c>
      <c r="B1325" s="27" t="s">
        <v>299</v>
      </c>
      <c r="C1325" s="27" t="s">
        <v>2328</v>
      </c>
      <c r="D1325">
        <v>10.16</v>
      </c>
      <c r="E1325">
        <v>11</v>
      </c>
      <c r="F1325" t="s">
        <v>471</v>
      </c>
      <c r="G1325" s="28">
        <v>1</v>
      </c>
      <c r="H1325" s="23" t="s">
        <v>487</v>
      </c>
      <c r="I1325">
        <v>8</v>
      </c>
      <c r="J1325" s="35" t="str">
        <f>VLOOKUP(AB1325, method!$A$1:$B$15, 2, 0)</f>
        <v>放頭</v>
      </c>
      <c r="K1325">
        <v>13</v>
      </c>
      <c r="L1325" s="43">
        <v>1200</v>
      </c>
      <c r="M1325">
        <v>125</v>
      </c>
      <c r="N1325">
        <v>1</v>
      </c>
      <c r="O1325">
        <v>12</v>
      </c>
      <c r="P1325">
        <v>6</v>
      </c>
      <c r="Q1325">
        <v>24</v>
      </c>
      <c r="R1325" s="31" t="s">
        <v>455</v>
      </c>
      <c r="S1325">
        <v>1106</v>
      </c>
      <c r="T1325">
        <v>4</v>
      </c>
      <c r="U1325" s="32" t="s">
        <v>435</v>
      </c>
      <c r="V1325">
        <v>745</v>
      </c>
      <c r="Y1325" s="12" t="s">
        <v>662</v>
      </c>
      <c r="Z1325">
        <v>51</v>
      </c>
      <c r="AA1325" s="19" t="s">
        <v>24</v>
      </c>
      <c r="AB1325">
        <v>1</v>
      </c>
      <c r="AC1325">
        <v>1</v>
      </c>
      <c r="AD1325">
        <v>1</v>
      </c>
    </row>
    <row r="1326" spans="1:31" hidden="1" x14ac:dyDescent="0.25">
      <c r="A1326" s="22" t="s">
        <v>275</v>
      </c>
      <c r="B1326" s="27" t="s">
        <v>299</v>
      </c>
      <c r="C1326" s="27" t="s">
        <v>2328</v>
      </c>
      <c r="D1326">
        <v>10.55</v>
      </c>
      <c r="E1326">
        <v>11</v>
      </c>
      <c r="F1326" t="s">
        <v>471</v>
      </c>
      <c r="G1326" s="34">
        <v>4</v>
      </c>
      <c r="H1326" s="23" t="s">
        <v>487</v>
      </c>
      <c r="I1326">
        <v>3</v>
      </c>
      <c r="J1326" s="35" t="str">
        <f>VLOOKUP(AB1326, method!$A$1:$B$15, 2, 0)</f>
        <v>放頭</v>
      </c>
      <c r="K1326">
        <v>9.4</v>
      </c>
      <c r="L1326" s="43">
        <v>1200</v>
      </c>
      <c r="M1326">
        <v>124</v>
      </c>
      <c r="N1326">
        <v>1</v>
      </c>
      <c r="O1326">
        <v>22</v>
      </c>
      <c r="P1326">
        <v>5</v>
      </c>
      <c r="Q1326">
        <v>24</v>
      </c>
      <c r="R1326" s="42" t="s">
        <v>445</v>
      </c>
      <c r="S1326">
        <v>1108</v>
      </c>
      <c r="T1326">
        <v>4</v>
      </c>
      <c r="U1326" s="32" t="s">
        <v>435</v>
      </c>
      <c r="V1326">
        <v>688</v>
      </c>
      <c r="Y1326" t="s">
        <v>519</v>
      </c>
      <c r="Z1326">
        <v>52</v>
      </c>
      <c r="AA1326" s="19" t="s">
        <v>24</v>
      </c>
      <c r="AB1326">
        <v>2</v>
      </c>
      <c r="AC1326">
        <v>3</v>
      </c>
      <c r="AD1326">
        <v>4</v>
      </c>
    </row>
    <row r="1327" spans="1:31" hidden="1" x14ac:dyDescent="0.25">
      <c r="A1327" s="22" t="s">
        <v>275</v>
      </c>
      <c r="B1327" s="27" t="s">
        <v>299</v>
      </c>
      <c r="C1327" s="27" t="s">
        <v>2328</v>
      </c>
      <c r="D1327">
        <v>11.3</v>
      </c>
      <c r="E1327">
        <v>11</v>
      </c>
      <c r="F1327" t="s">
        <v>471</v>
      </c>
      <c r="G1327" s="34">
        <v>5</v>
      </c>
      <c r="H1327" s="23" t="s">
        <v>487</v>
      </c>
      <c r="I1327">
        <v>2</v>
      </c>
      <c r="J1327" s="35" t="str">
        <f>VLOOKUP(AB1327, method!$A$1:$B$15, 2, 0)</f>
        <v>放頭</v>
      </c>
      <c r="K1327">
        <v>8.3000000000000007</v>
      </c>
      <c r="L1327" s="43">
        <v>1200</v>
      </c>
      <c r="M1327">
        <v>122</v>
      </c>
      <c r="N1327">
        <v>1</v>
      </c>
      <c r="O1327">
        <v>1</v>
      </c>
      <c r="P1327">
        <v>5</v>
      </c>
      <c r="Q1327">
        <v>24</v>
      </c>
      <c r="R1327" s="31" t="s">
        <v>450</v>
      </c>
      <c r="S1327">
        <v>1113</v>
      </c>
      <c r="T1327">
        <v>4</v>
      </c>
      <c r="U1327" s="33" t="s">
        <v>499</v>
      </c>
      <c r="V1327">
        <v>630</v>
      </c>
      <c r="Y1327" s="12">
        <v>2</v>
      </c>
      <c r="Z1327">
        <v>52</v>
      </c>
      <c r="AA1327" s="19" t="s">
        <v>24</v>
      </c>
      <c r="AB1327">
        <v>3</v>
      </c>
      <c r="AC1327">
        <v>4</v>
      </c>
      <c r="AD1327">
        <v>5</v>
      </c>
    </row>
    <row r="1328" spans="1:31" x14ac:dyDescent="0.25">
      <c r="A1328" s="22" t="s">
        <v>275</v>
      </c>
      <c r="B1328" s="16" t="s">
        <v>302</v>
      </c>
      <c r="C1328" s="16" t="s">
        <v>2329</v>
      </c>
      <c r="D1328">
        <v>11.73</v>
      </c>
      <c r="E1328">
        <v>5</v>
      </c>
      <c r="F1328" t="s">
        <v>38</v>
      </c>
      <c r="G1328">
        <v>12</v>
      </c>
      <c r="H1328" s="17" t="s">
        <v>121</v>
      </c>
      <c r="I1328">
        <v>7</v>
      </c>
      <c r="J1328" s="35" t="str">
        <f>VLOOKUP(AB1328, method!$A$1:$B$15, 2, 0)</f>
        <v>放頭</v>
      </c>
      <c r="K1328">
        <v>12</v>
      </c>
      <c r="L1328" s="43">
        <v>1200</v>
      </c>
      <c r="M1328">
        <v>126</v>
      </c>
      <c r="N1328">
        <v>1</v>
      </c>
      <c r="O1328">
        <v>9</v>
      </c>
      <c r="P1328">
        <v>7</v>
      </c>
      <c r="Q1328">
        <v>25</v>
      </c>
      <c r="R1328" s="31" t="s">
        <v>450</v>
      </c>
      <c r="S1328">
        <v>1217</v>
      </c>
      <c r="T1328">
        <v>4</v>
      </c>
      <c r="U1328" s="32" t="s">
        <v>446</v>
      </c>
      <c r="V1328">
        <v>825</v>
      </c>
      <c r="Y1328">
        <v>14</v>
      </c>
      <c r="Z1328">
        <v>51</v>
      </c>
      <c r="AA1328" s="23" t="s">
        <v>138</v>
      </c>
      <c r="AB1328">
        <v>2</v>
      </c>
      <c r="AC1328">
        <v>2</v>
      </c>
      <c r="AD1328">
        <v>12</v>
      </c>
    </row>
    <row r="1329" spans="1:31" x14ac:dyDescent="0.25">
      <c r="A1329" s="22" t="s">
        <v>275</v>
      </c>
      <c r="B1329" s="16" t="s">
        <v>302</v>
      </c>
      <c r="C1329" s="16" t="s">
        <v>2329</v>
      </c>
      <c r="E1329">
        <v>5</v>
      </c>
      <c r="F1329" t="s">
        <v>38</v>
      </c>
      <c r="G1329" t="s">
        <v>720</v>
      </c>
      <c r="H1329" s="20" t="s">
        <v>19</v>
      </c>
      <c r="I1329" t="s">
        <v>546</v>
      </c>
      <c r="K1329" t="s">
        <v>546</v>
      </c>
      <c r="L1329" s="43">
        <v>1200</v>
      </c>
      <c r="M1329">
        <v>130</v>
      </c>
      <c r="N1329" t="s">
        <v>546</v>
      </c>
      <c r="O1329">
        <v>11</v>
      </c>
      <c r="P1329">
        <v>6</v>
      </c>
      <c r="Q1329">
        <v>25</v>
      </c>
      <c r="R1329" s="31" t="s">
        <v>455</v>
      </c>
      <c r="S1329" t="s">
        <v>546</v>
      </c>
      <c r="T1329">
        <v>4</v>
      </c>
      <c r="U1329" s="32" t="s">
        <v>446</v>
      </c>
      <c r="V1329">
        <v>750</v>
      </c>
      <c r="Y1329" t="s">
        <v>546</v>
      </c>
      <c r="Z1329">
        <v>51</v>
      </c>
      <c r="AA1329" s="23" t="s">
        <v>138</v>
      </c>
      <c r="AB1329" t="s">
        <v>546</v>
      </c>
    </row>
    <row r="1330" spans="1:31" hidden="1" x14ac:dyDescent="0.25">
      <c r="A1330" s="22" t="s">
        <v>275</v>
      </c>
      <c r="B1330" s="16" t="s">
        <v>302</v>
      </c>
      <c r="C1330" s="16" t="s">
        <v>2329</v>
      </c>
      <c r="D1330">
        <v>9.7899999999999991</v>
      </c>
      <c r="E1330">
        <v>5</v>
      </c>
      <c r="F1330" t="s">
        <v>38</v>
      </c>
      <c r="G1330">
        <v>6</v>
      </c>
      <c r="H1330" s="23" t="s">
        <v>487</v>
      </c>
      <c r="I1330">
        <v>3</v>
      </c>
      <c r="J1330" s="35" t="str">
        <f>VLOOKUP(AB1330, method!$A$1:$B$15, 2, 0)</f>
        <v>放頭</v>
      </c>
      <c r="K1330">
        <v>17</v>
      </c>
      <c r="L1330" s="43">
        <v>1200</v>
      </c>
      <c r="M1330">
        <v>124</v>
      </c>
      <c r="N1330">
        <v>1</v>
      </c>
      <c r="O1330">
        <v>31</v>
      </c>
      <c r="P1330">
        <v>5</v>
      </c>
      <c r="Q1330">
        <v>25</v>
      </c>
      <c r="R1330" t="s">
        <v>518</v>
      </c>
      <c r="S1330">
        <v>1212</v>
      </c>
      <c r="T1330">
        <v>4</v>
      </c>
      <c r="U1330" s="32" t="s">
        <v>435</v>
      </c>
      <c r="V1330">
        <v>719</v>
      </c>
      <c r="Y1330" s="12" t="s">
        <v>558</v>
      </c>
      <c r="Z1330">
        <v>52</v>
      </c>
      <c r="AA1330" s="23" t="s">
        <v>138</v>
      </c>
      <c r="AB1330">
        <v>1</v>
      </c>
      <c r="AC1330">
        <v>1</v>
      </c>
      <c r="AD1330">
        <v>6</v>
      </c>
    </row>
    <row r="1331" spans="1:31" hidden="1" x14ac:dyDescent="0.25">
      <c r="A1331" s="22" t="s">
        <v>275</v>
      </c>
      <c r="B1331" s="16" t="s">
        <v>302</v>
      </c>
      <c r="C1331" s="16" t="s">
        <v>2329</v>
      </c>
      <c r="D1331">
        <v>10.55</v>
      </c>
      <c r="E1331">
        <v>5</v>
      </c>
      <c r="F1331" t="s">
        <v>38</v>
      </c>
      <c r="G1331">
        <v>9</v>
      </c>
      <c r="H1331" s="23" t="s">
        <v>487</v>
      </c>
      <c r="I1331">
        <v>6</v>
      </c>
      <c r="J1331" s="36" t="str">
        <f>VLOOKUP(AB1331, method!$A$1:$B$15, 2, 0)</f>
        <v>中後</v>
      </c>
      <c r="K1331">
        <v>12</v>
      </c>
      <c r="L1331" s="43">
        <v>1200</v>
      </c>
      <c r="M1331">
        <v>126</v>
      </c>
      <c r="N1331">
        <v>1</v>
      </c>
      <c r="O1331">
        <v>10</v>
      </c>
      <c r="P1331">
        <v>5</v>
      </c>
      <c r="Q1331">
        <v>25</v>
      </c>
      <c r="R1331" t="s">
        <v>429</v>
      </c>
      <c r="S1331">
        <v>1212</v>
      </c>
      <c r="T1331">
        <v>4</v>
      </c>
      <c r="U1331" s="32" t="s">
        <v>435</v>
      </c>
      <c r="V1331">
        <v>664</v>
      </c>
      <c r="Y1331" t="s">
        <v>837</v>
      </c>
      <c r="Z1331">
        <v>54</v>
      </c>
      <c r="AA1331" s="23" t="s">
        <v>138</v>
      </c>
      <c r="AB1331">
        <v>9</v>
      </c>
      <c r="AC1331">
        <v>9</v>
      </c>
      <c r="AD1331">
        <v>9</v>
      </c>
    </row>
    <row r="1332" spans="1:31" x14ac:dyDescent="0.25">
      <c r="A1332" s="22" t="s">
        <v>275</v>
      </c>
      <c r="B1332" s="16" t="s">
        <v>302</v>
      </c>
      <c r="C1332" s="16" t="s">
        <v>2329</v>
      </c>
      <c r="D1332">
        <v>10.16</v>
      </c>
      <c r="E1332">
        <v>5</v>
      </c>
      <c r="F1332" t="s">
        <v>38</v>
      </c>
      <c r="G1332">
        <v>10</v>
      </c>
      <c r="H1332" s="23" t="s">
        <v>487</v>
      </c>
      <c r="I1332">
        <v>2</v>
      </c>
      <c r="J1332" s="35" t="str">
        <f>VLOOKUP(AB1332, method!$A$1:$B$15, 2, 0)</f>
        <v>放頭</v>
      </c>
      <c r="K1332">
        <v>4.4000000000000004</v>
      </c>
      <c r="L1332" s="43">
        <v>1200</v>
      </c>
      <c r="M1332">
        <v>129</v>
      </c>
      <c r="N1332">
        <v>1</v>
      </c>
      <c r="O1332">
        <v>2</v>
      </c>
      <c r="P1332">
        <v>4</v>
      </c>
      <c r="Q1332">
        <v>25</v>
      </c>
      <c r="R1332" s="42" t="s">
        <v>445</v>
      </c>
      <c r="S1332">
        <v>1217</v>
      </c>
      <c r="T1332">
        <v>4</v>
      </c>
      <c r="U1332" s="32" t="s">
        <v>446</v>
      </c>
      <c r="V1332">
        <v>559</v>
      </c>
      <c r="Y1332" t="s">
        <v>600</v>
      </c>
      <c r="Z1332">
        <v>56</v>
      </c>
      <c r="AA1332" s="23" t="s">
        <v>138</v>
      </c>
      <c r="AB1332">
        <v>3</v>
      </c>
      <c r="AC1332">
        <v>4</v>
      </c>
      <c r="AD1332">
        <v>10</v>
      </c>
    </row>
    <row r="1333" spans="1:31" hidden="1" x14ac:dyDescent="0.25">
      <c r="A1333" s="22" t="s">
        <v>275</v>
      </c>
      <c r="B1333" s="16" t="s">
        <v>302</v>
      </c>
      <c r="C1333" s="16" t="s">
        <v>2329</v>
      </c>
      <c r="D1333">
        <v>9.43</v>
      </c>
      <c r="E1333">
        <v>5</v>
      </c>
      <c r="F1333" t="s">
        <v>38</v>
      </c>
      <c r="G1333" s="34">
        <v>5</v>
      </c>
      <c r="H1333" s="16" t="s">
        <v>29</v>
      </c>
      <c r="I1333">
        <v>4</v>
      </c>
      <c r="J1333" s="37" t="str">
        <f>VLOOKUP(AB1333, method!$A$1:$B$15, 2, 0)</f>
        <v>中前</v>
      </c>
      <c r="K1333">
        <v>12</v>
      </c>
      <c r="L1333" s="43">
        <v>1200</v>
      </c>
      <c r="M1333">
        <v>130</v>
      </c>
      <c r="N1333">
        <v>1</v>
      </c>
      <c r="O1333">
        <v>15</v>
      </c>
      <c r="P1333">
        <v>3</v>
      </c>
      <c r="Q1333">
        <v>25</v>
      </c>
      <c r="R1333" t="s">
        <v>441</v>
      </c>
      <c r="S1333">
        <v>1211</v>
      </c>
      <c r="T1333">
        <v>4</v>
      </c>
      <c r="U1333" s="32" t="s">
        <v>446</v>
      </c>
      <c r="V1333">
        <v>508</v>
      </c>
      <c r="Y1333" t="s">
        <v>600</v>
      </c>
      <c r="Z1333">
        <v>57</v>
      </c>
      <c r="AA1333" s="23" t="s">
        <v>138</v>
      </c>
      <c r="AB1333">
        <v>5</v>
      </c>
      <c r="AC1333">
        <v>5</v>
      </c>
      <c r="AD1333">
        <v>5</v>
      </c>
    </row>
    <row r="1334" spans="1:31" hidden="1" x14ac:dyDescent="0.25">
      <c r="A1334" s="22" t="s">
        <v>275</v>
      </c>
      <c r="B1334" s="16" t="s">
        <v>302</v>
      </c>
      <c r="C1334" s="16" t="s">
        <v>2329</v>
      </c>
      <c r="D1334">
        <v>23.9</v>
      </c>
      <c r="E1334">
        <v>5</v>
      </c>
      <c r="F1334" t="s">
        <v>38</v>
      </c>
      <c r="G1334">
        <v>13</v>
      </c>
      <c r="H1334" s="17" t="s">
        <v>121</v>
      </c>
      <c r="I1334">
        <v>11</v>
      </c>
      <c r="J1334" s="35" t="str">
        <f>VLOOKUP(AB1334, method!$A$1:$B$15, 2, 0)</f>
        <v>放頭</v>
      </c>
      <c r="K1334">
        <v>9.6</v>
      </c>
      <c r="L1334">
        <v>1400</v>
      </c>
      <c r="M1334">
        <v>134</v>
      </c>
      <c r="N1334">
        <v>1</v>
      </c>
      <c r="O1334">
        <v>26</v>
      </c>
      <c r="P1334">
        <v>1</v>
      </c>
      <c r="Q1334">
        <v>25</v>
      </c>
      <c r="R1334" t="s">
        <v>539</v>
      </c>
      <c r="S1334">
        <v>1218</v>
      </c>
      <c r="T1334">
        <v>4</v>
      </c>
      <c r="U1334" s="32" t="s">
        <v>435</v>
      </c>
      <c r="V1334">
        <v>381</v>
      </c>
      <c r="Y1334" t="s">
        <v>696</v>
      </c>
      <c r="Z1334">
        <v>57</v>
      </c>
      <c r="AA1334" s="23" t="s">
        <v>138</v>
      </c>
      <c r="AB1334">
        <v>1</v>
      </c>
      <c r="AC1334">
        <v>1</v>
      </c>
      <c r="AD1334">
        <v>1</v>
      </c>
      <c r="AE1334">
        <v>13</v>
      </c>
    </row>
    <row r="1335" spans="1:31" x14ac:dyDescent="0.25">
      <c r="A1335" s="22" t="s">
        <v>275</v>
      </c>
      <c r="B1335" s="16" t="s">
        <v>302</v>
      </c>
      <c r="C1335" s="16" t="s">
        <v>2329</v>
      </c>
      <c r="D1335">
        <v>10.77</v>
      </c>
      <c r="E1335">
        <v>5</v>
      </c>
      <c r="F1335" t="s">
        <v>38</v>
      </c>
      <c r="G1335">
        <v>7</v>
      </c>
      <c r="H1335" s="17" t="s">
        <v>121</v>
      </c>
      <c r="I1335">
        <v>11</v>
      </c>
      <c r="J1335" s="37" t="str">
        <f>VLOOKUP(AB1335, method!$A$1:$B$15, 2, 0)</f>
        <v>中前</v>
      </c>
      <c r="K1335">
        <v>8.5</v>
      </c>
      <c r="L1335" s="43">
        <v>1200</v>
      </c>
      <c r="M1335">
        <v>133</v>
      </c>
      <c r="N1335">
        <v>1</v>
      </c>
      <c r="O1335">
        <v>8</v>
      </c>
      <c r="P1335">
        <v>1</v>
      </c>
      <c r="Q1335">
        <v>25</v>
      </c>
      <c r="R1335" s="31" t="s">
        <v>450</v>
      </c>
      <c r="S1335">
        <v>1213</v>
      </c>
      <c r="T1335">
        <v>4</v>
      </c>
      <c r="U1335" s="32" t="s">
        <v>435</v>
      </c>
      <c r="V1335">
        <v>332</v>
      </c>
      <c r="Y1335" s="12" t="s">
        <v>558</v>
      </c>
      <c r="Z1335">
        <v>57</v>
      </c>
      <c r="AA1335" s="23" t="s">
        <v>138</v>
      </c>
      <c r="AB1335">
        <v>6</v>
      </c>
      <c r="AC1335">
        <v>5</v>
      </c>
      <c r="AD1335">
        <v>7</v>
      </c>
    </row>
    <row r="1336" spans="1:31" hidden="1" x14ac:dyDescent="0.25">
      <c r="A1336" s="22" t="s">
        <v>275</v>
      </c>
      <c r="B1336" s="16" t="s">
        <v>302</v>
      </c>
      <c r="C1336" s="16" t="s">
        <v>2329</v>
      </c>
      <c r="D1336">
        <v>9.58</v>
      </c>
      <c r="E1336">
        <v>5</v>
      </c>
      <c r="F1336" t="s">
        <v>38</v>
      </c>
      <c r="G1336" s="34">
        <v>4</v>
      </c>
      <c r="H1336" s="17" t="s">
        <v>121</v>
      </c>
      <c r="I1336">
        <v>5</v>
      </c>
      <c r="J1336" s="35" t="str">
        <f>VLOOKUP(AB1336, method!$A$1:$B$15, 2, 0)</f>
        <v>放頭</v>
      </c>
      <c r="K1336">
        <v>6.4</v>
      </c>
      <c r="L1336" s="43">
        <v>1200</v>
      </c>
      <c r="M1336">
        <v>133</v>
      </c>
      <c r="N1336">
        <v>1</v>
      </c>
      <c r="O1336">
        <v>22</v>
      </c>
      <c r="P1336">
        <v>12</v>
      </c>
      <c r="Q1336">
        <v>24</v>
      </c>
      <c r="R1336" t="s">
        <v>539</v>
      </c>
      <c r="S1336">
        <v>1238</v>
      </c>
      <c r="T1336">
        <v>4</v>
      </c>
      <c r="U1336" s="32" t="s">
        <v>435</v>
      </c>
      <c r="V1336">
        <v>281</v>
      </c>
      <c r="Y1336" s="12" t="s">
        <v>451</v>
      </c>
      <c r="Z1336">
        <v>57</v>
      </c>
      <c r="AA1336" s="23" t="s">
        <v>138</v>
      </c>
      <c r="AB1336">
        <v>2</v>
      </c>
      <c r="AC1336">
        <v>2</v>
      </c>
      <c r="AD1336">
        <v>4</v>
      </c>
    </row>
    <row r="1337" spans="1:31" hidden="1" x14ac:dyDescent="0.25">
      <c r="A1337" s="22" t="s">
        <v>275</v>
      </c>
      <c r="B1337" s="16" t="s">
        <v>302</v>
      </c>
      <c r="C1337" s="16" t="s">
        <v>2329</v>
      </c>
      <c r="D1337">
        <v>9.2899999999999991</v>
      </c>
      <c r="E1337">
        <v>5</v>
      </c>
      <c r="F1337" t="s">
        <v>38</v>
      </c>
      <c r="G1337" s="28">
        <v>1</v>
      </c>
      <c r="H1337" s="17" t="s">
        <v>121</v>
      </c>
      <c r="I1337">
        <v>1</v>
      </c>
      <c r="J1337" s="35" t="str">
        <f>VLOOKUP(AB1337, method!$A$1:$B$15, 2, 0)</f>
        <v>放頭</v>
      </c>
      <c r="K1337">
        <v>7.6</v>
      </c>
      <c r="L1337" s="43">
        <v>1200</v>
      </c>
      <c r="M1337">
        <v>127</v>
      </c>
      <c r="N1337">
        <v>1</v>
      </c>
      <c r="O1337">
        <v>8</v>
      </c>
      <c r="P1337">
        <v>12</v>
      </c>
      <c r="Q1337">
        <v>24</v>
      </c>
      <c r="R1337" t="s">
        <v>434</v>
      </c>
      <c r="S1337">
        <v>1218</v>
      </c>
      <c r="T1337">
        <v>4</v>
      </c>
      <c r="U1337" s="32" t="s">
        <v>435</v>
      </c>
      <c r="V1337">
        <v>240</v>
      </c>
      <c r="Y1337" s="12" t="s">
        <v>662</v>
      </c>
      <c r="Z1337">
        <v>51</v>
      </c>
      <c r="AA1337" s="23" t="s">
        <v>138</v>
      </c>
      <c r="AB1337">
        <v>2</v>
      </c>
      <c r="AC1337">
        <v>2</v>
      </c>
      <c r="AD1337">
        <v>1</v>
      </c>
    </row>
    <row r="1338" spans="1:31" hidden="1" x14ac:dyDescent="0.25">
      <c r="A1338" s="22" t="s">
        <v>275</v>
      </c>
      <c r="B1338" s="16" t="s">
        <v>302</v>
      </c>
      <c r="C1338" s="16" t="s">
        <v>2329</v>
      </c>
      <c r="D1338">
        <v>21.94</v>
      </c>
      <c r="E1338">
        <v>5</v>
      </c>
      <c r="F1338" t="s">
        <v>38</v>
      </c>
      <c r="G1338" s="28">
        <v>2</v>
      </c>
      <c r="H1338" s="17" t="s">
        <v>121</v>
      </c>
      <c r="I1338">
        <v>9</v>
      </c>
      <c r="J1338" s="35" t="str">
        <f>VLOOKUP(AB1338, method!$A$1:$B$15, 2, 0)</f>
        <v>放頭</v>
      </c>
      <c r="K1338">
        <v>12</v>
      </c>
      <c r="L1338">
        <v>1400</v>
      </c>
      <c r="M1338">
        <v>126</v>
      </c>
      <c r="N1338">
        <v>1</v>
      </c>
      <c r="O1338">
        <v>17</v>
      </c>
      <c r="P1338">
        <v>11</v>
      </c>
      <c r="Q1338">
        <v>24</v>
      </c>
      <c r="R1338" t="s">
        <v>506</v>
      </c>
      <c r="S1338">
        <v>1227</v>
      </c>
      <c r="T1338">
        <v>4</v>
      </c>
      <c r="U1338" s="32" t="s">
        <v>435</v>
      </c>
      <c r="V1338">
        <v>185</v>
      </c>
      <c r="Y1338" s="12">
        <v>2</v>
      </c>
      <c r="Z1338">
        <v>50</v>
      </c>
      <c r="AA1338" s="23" t="s">
        <v>138</v>
      </c>
      <c r="AB1338">
        <v>1</v>
      </c>
      <c r="AC1338">
        <v>1</v>
      </c>
      <c r="AD1338">
        <v>1</v>
      </c>
      <c r="AE1338">
        <v>2</v>
      </c>
    </row>
    <row r="1339" spans="1:31" hidden="1" x14ac:dyDescent="0.25">
      <c r="A1339" s="22" t="s">
        <v>275</v>
      </c>
      <c r="B1339" s="16" t="s">
        <v>302</v>
      </c>
      <c r="C1339" s="16" t="s">
        <v>2329</v>
      </c>
      <c r="D1339">
        <v>9.52</v>
      </c>
      <c r="E1339">
        <v>5</v>
      </c>
      <c r="F1339" t="s">
        <v>38</v>
      </c>
      <c r="G1339">
        <v>7</v>
      </c>
      <c r="H1339" s="17" t="s">
        <v>121</v>
      </c>
      <c r="I1339">
        <v>9</v>
      </c>
      <c r="J1339" s="36" t="str">
        <f>VLOOKUP(AB1339, method!$A$1:$B$15, 2, 0)</f>
        <v>中後</v>
      </c>
      <c r="K1339">
        <v>8.6999999999999993</v>
      </c>
      <c r="L1339" s="43">
        <v>1200</v>
      </c>
      <c r="M1339">
        <v>127</v>
      </c>
      <c r="N1339">
        <v>1</v>
      </c>
      <c r="O1339">
        <v>20</v>
      </c>
      <c r="P1339">
        <v>10</v>
      </c>
      <c r="Q1339">
        <v>24</v>
      </c>
      <c r="R1339" t="s">
        <v>506</v>
      </c>
      <c r="S1339">
        <v>1220</v>
      </c>
      <c r="T1339">
        <v>4</v>
      </c>
      <c r="U1339" s="32" t="s">
        <v>446</v>
      </c>
      <c r="V1339">
        <v>114</v>
      </c>
      <c r="Y1339" t="s">
        <v>519</v>
      </c>
      <c r="Z1339">
        <v>51</v>
      </c>
      <c r="AA1339" s="23" t="s">
        <v>138</v>
      </c>
      <c r="AB1339">
        <v>8</v>
      </c>
      <c r="AC1339">
        <v>8</v>
      </c>
      <c r="AD1339">
        <v>7</v>
      </c>
    </row>
    <row r="1340" spans="1:31" hidden="1" x14ac:dyDescent="0.25">
      <c r="A1340" s="22" t="s">
        <v>275</v>
      </c>
      <c r="B1340" s="16" t="s">
        <v>302</v>
      </c>
      <c r="C1340" s="16" t="s">
        <v>2329</v>
      </c>
      <c r="D1340">
        <v>10.52</v>
      </c>
      <c r="E1340">
        <v>5</v>
      </c>
      <c r="F1340" t="s">
        <v>38</v>
      </c>
      <c r="G1340" s="28">
        <v>3</v>
      </c>
      <c r="H1340" s="17" t="s">
        <v>121</v>
      </c>
      <c r="I1340">
        <v>3</v>
      </c>
      <c r="J1340" s="35" t="str">
        <f>VLOOKUP(AB1340, method!$A$1:$B$15, 2, 0)</f>
        <v>放頭</v>
      </c>
      <c r="K1340">
        <v>6.8</v>
      </c>
      <c r="L1340" s="43">
        <v>1200</v>
      </c>
      <c r="M1340">
        <v>125</v>
      </c>
      <c r="N1340">
        <v>1</v>
      </c>
      <c r="O1340">
        <v>9</v>
      </c>
      <c r="P1340">
        <v>10</v>
      </c>
      <c r="Q1340">
        <v>24</v>
      </c>
      <c r="R1340" s="31" t="s">
        <v>450</v>
      </c>
      <c r="S1340">
        <v>1225</v>
      </c>
      <c r="T1340">
        <v>4</v>
      </c>
      <c r="U1340" s="32" t="s">
        <v>435</v>
      </c>
      <c r="V1340">
        <v>89</v>
      </c>
      <c r="Y1340" s="12" t="s">
        <v>662</v>
      </c>
      <c r="Z1340">
        <v>49</v>
      </c>
      <c r="AA1340" s="23" t="s">
        <v>138</v>
      </c>
      <c r="AB1340">
        <v>2</v>
      </c>
      <c r="AC1340">
        <v>2</v>
      </c>
      <c r="AD1340">
        <v>3</v>
      </c>
    </row>
    <row r="1341" spans="1:31" hidden="1" x14ac:dyDescent="0.25">
      <c r="A1341" s="22" t="s">
        <v>275</v>
      </c>
      <c r="B1341" s="16" t="s">
        <v>302</v>
      </c>
      <c r="C1341" s="16" t="s">
        <v>2329</v>
      </c>
      <c r="D1341">
        <v>9.91</v>
      </c>
      <c r="E1341">
        <v>5</v>
      </c>
      <c r="F1341" t="s">
        <v>38</v>
      </c>
      <c r="G1341">
        <v>6</v>
      </c>
      <c r="H1341" s="24" t="s">
        <v>38</v>
      </c>
      <c r="I1341">
        <v>2</v>
      </c>
      <c r="J1341" s="35" t="str">
        <f>VLOOKUP(AB1341, method!$A$1:$B$15, 2, 0)</f>
        <v>放頭</v>
      </c>
      <c r="K1341">
        <v>9.8000000000000007</v>
      </c>
      <c r="L1341" s="43">
        <v>1200</v>
      </c>
      <c r="M1341">
        <v>131</v>
      </c>
      <c r="N1341">
        <v>1</v>
      </c>
      <c r="O1341">
        <v>1</v>
      </c>
      <c r="P1341">
        <v>10</v>
      </c>
      <c r="Q1341">
        <v>24</v>
      </c>
      <c r="R1341" t="s">
        <v>441</v>
      </c>
      <c r="S1341">
        <v>1235</v>
      </c>
      <c r="T1341">
        <v>4</v>
      </c>
      <c r="U1341" s="32" t="s">
        <v>446</v>
      </c>
      <c r="V1341">
        <v>68</v>
      </c>
      <c r="Y1341" t="s">
        <v>541</v>
      </c>
      <c r="Z1341">
        <v>51</v>
      </c>
      <c r="AA1341" s="23" t="s">
        <v>138</v>
      </c>
      <c r="AB1341">
        <v>1</v>
      </c>
      <c r="AC1341">
        <v>2</v>
      </c>
      <c r="AD1341">
        <v>6</v>
      </c>
    </row>
    <row r="1342" spans="1:31" hidden="1" x14ac:dyDescent="0.25">
      <c r="A1342" s="22" t="s">
        <v>275</v>
      </c>
      <c r="B1342" s="16" t="s">
        <v>302</v>
      </c>
      <c r="C1342" s="16" t="s">
        <v>2329</v>
      </c>
      <c r="D1342">
        <v>22.76</v>
      </c>
      <c r="E1342">
        <v>5</v>
      </c>
      <c r="F1342" t="s">
        <v>38</v>
      </c>
      <c r="G1342">
        <v>8</v>
      </c>
      <c r="H1342" s="24" t="s">
        <v>34</v>
      </c>
      <c r="I1342">
        <v>7</v>
      </c>
      <c r="J1342" s="35" t="str">
        <f>VLOOKUP(AB1342, method!$A$1:$B$15, 2, 0)</f>
        <v>放頭</v>
      </c>
      <c r="K1342">
        <v>55</v>
      </c>
      <c r="L1342">
        <v>1400</v>
      </c>
      <c r="M1342">
        <v>129</v>
      </c>
      <c r="N1342">
        <v>1</v>
      </c>
      <c r="O1342">
        <v>14</v>
      </c>
      <c r="P1342">
        <v>7</v>
      </c>
      <c r="Q1342">
        <v>24</v>
      </c>
      <c r="R1342" t="s">
        <v>434</v>
      </c>
      <c r="S1342">
        <v>1242</v>
      </c>
      <c r="T1342">
        <v>4</v>
      </c>
      <c r="U1342" s="32" t="s">
        <v>435</v>
      </c>
      <c r="V1342">
        <v>826</v>
      </c>
      <c r="Y1342" t="s">
        <v>541</v>
      </c>
      <c r="Z1342">
        <v>52</v>
      </c>
      <c r="AA1342" s="23" t="s">
        <v>138</v>
      </c>
      <c r="AB1342">
        <v>1</v>
      </c>
      <c r="AC1342">
        <v>2</v>
      </c>
      <c r="AD1342">
        <v>2</v>
      </c>
      <c r="AE1342">
        <v>8</v>
      </c>
    </row>
    <row r="1343" spans="1:31" x14ac:dyDescent="0.25">
      <c r="A1343" s="22" t="s">
        <v>275</v>
      </c>
      <c r="B1343" s="17" t="s">
        <v>305</v>
      </c>
      <c r="C1343" s="17" t="s">
        <v>2330</v>
      </c>
      <c r="D1343">
        <v>10.26</v>
      </c>
      <c r="E1343">
        <v>6</v>
      </c>
      <c r="F1343" t="s">
        <v>44</v>
      </c>
      <c r="G1343">
        <v>7</v>
      </c>
      <c r="H1343" s="21" t="s">
        <v>44</v>
      </c>
      <c r="I1343">
        <v>12</v>
      </c>
      <c r="J1343" s="38" t="str">
        <f>VLOOKUP(AB1343, method!$A$1:$B$15, 2, 0)</f>
        <v>留後</v>
      </c>
      <c r="K1343">
        <v>144</v>
      </c>
      <c r="L1343" s="43">
        <v>1200</v>
      </c>
      <c r="M1343">
        <v>123</v>
      </c>
      <c r="N1343">
        <v>1</v>
      </c>
      <c r="O1343">
        <v>17</v>
      </c>
      <c r="P1343">
        <v>9</v>
      </c>
      <c r="Q1343">
        <v>25</v>
      </c>
      <c r="R1343" s="31" t="s">
        <v>455</v>
      </c>
      <c r="S1343">
        <v>1090</v>
      </c>
      <c r="T1343">
        <v>4</v>
      </c>
      <c r="U1343" s="32" t="s">
        <v>446</v>
      </c>
      <c r="V1343">
        <v>33</v>
      </c>
      <c r="Y1343" t="s">
        <v>519</v>
      </c>
      <c r="Z1343">
        <v>48</v>
      </c>
      <c r="AA1343" s="24" t="s">
        <v>145</v>
      </c>
      <c r="AB1343">
        <v>11</v>
      </c>
      <c r="AC1343">
        <v>11</v>
      </c>
      <c r="AD1343">
        <v>7</v>
      </c>
    </row>
    <row r="1344" spans="1:31" hidden="1" x14ac:dyDescent="0.25">
      <c r="A1344" s="22" t="s">
        <v>275</v>
      </c>
      <c r="B1344" s="17" t="s">
        <v>305</v>
      </c>
      <c r="C1344" s="17" t="s">
        <v>2330</v>
      </c>
      <c r="D1344">
        <v>42.29</v>
      </c>
      <c r="E1344">
        <v>6</v>
      </c>
      <c r="F1344" t="s">
        <v>44</v>
      </c>
      <c r="G1344">
        <v>10</v>
      </c>
      <c r="H1344" s="26" t="s">
        <v>389</v>
      </c>
      <c r="I1344">
        <v>6</v>
      </c>
      <c r="J1344" s="37" t="str">
        <f>VLOOKUP(AB1344, method!$A$1:$B$15, 2, 0)</f>
        <v>中前</v>
      </c>
      <c r="K1344">
        <v>37</v>
      </c>
      <c r="L1344">
        <v>1650</v>
      </c>
      <c r="M1344">
        <v>127</v>
      </c>
      <c r="N1344">
        <v>1</v>
      </c>
      <c r="O1344">
        <v>28</v>
      </c>
      <c r="P1344">
        <v>5</v>
      </c>
      <c r="Q1344">
        <v>25</v>
      </c>
      <c r="R1344" s="42" t="s">
        <v>445</v>
      </c>
      <c r="S1344">
        <v>1091</v>
      </c>
      <c r="T1344">
        <v>4</v>
      </c>
      <c r="U1344" s="32" t="s">
        <v>446</v>
      </c>
      <c r="V1344">
        <v>715</v>
      </c>
      <c r="Y1344" t="s">
        <v>533</v>
      </c>
      <c r="Z1344">
        <v>52</v>
      </c>
      <c r="AA1344" s="18" t="s">
        <v>89</v>
      </c>
      <c r="AB1344">
        <v>7</v>
      </c>
      <c r="AC1344">
        <v>7</v>
      </c>
      <c r="AD1344">
        <v>9</v>
      </c>
      <c r="AE1344">
        <v>10</v>
      </c>
    </row>
    <row r="1345" spans="1:31" hidden="1" x14ac:dyDescent="0.25">
      <c r="A1345" s="22" t="s">
        <v>275</v>
      </c>
      <c r="B1345" s="17" t="s">
        <v>305</v>
      </c>
      <c r="C1345" s="17" t="s">
        <v>2330</v>
      </c>
      <c r="D1345">
        <v>22.71</v>
      </c>
      <c r="E1345">
        <v>6</v>
      </c>
      <c r="F1345" t="s">
        <v>44</v>
      </c>
      <c r="G1345">
        <v>6</v>
      </c>
      <c r="H1345" s="22" t="s">
        <v>588</v>
      </c>
      <c r="I1345">
        <v>4</v>
      </c>
      <c r="J1345" s="35" t="str">
        <f>VLOOKUP(AB1345, method!$A$1:$B$15, 2, 0)</f>
        <v>放頭</v>
      </c>
      <c r="K1345">
        <v>41</v>
      </c>
      <c r="L1345">
        <v>1400</v>
      </c>
      <c r="M1345">
        <v>119</v>
      </c>
      <c r="N1345">
        <v>1</v>
      </c>
      <c r="O1345">
        <v>10</v>
      </c>
      <c r="P1345">
        <v>5</v>
      </c>
      <c r="Q1345">
        <v>25</v>
      </c>
      <c r="R1345" t="s">
        <v>429</v>
      </c>
      <c r="S1345">
        <v>1094</v>
      </c>
      <c r="T1345">
        <v>4</v>
      </c>
      <c r="U1345" s="32" t="s">
        <v>435</v>
      </c>
      <c r="V1345">
        <v>661</v>
      </c>
      <c r="Y1345" t="s">
        <v>474</v>
      </c>
      <c r="Z1345">
        <v>54</v>
      </c>
      <c r="AA1345" s="18" t="s">
        <v>89</v>
      </c>
      <c r="AB1345">
        <v>3</v>
      </c>
      <c r="AC1345">
        <v>3</v>
      </c>
      <c r="AD1345">
        <v>3</v>
      </c>
      <c r="AE1345">
        <v>6</v>
      </c>
    </row>
    <row r="1346" spans="1:31" hidden="1" x14ac:dyDescent="0.25">
      <c r="A1346" s="22" t="s">
        <v>275</v>
      </c>
      <c r="B1346" s="17" t="s">
        <v>305</v>
      </c>
      <c r="C1346" s="17" t="s">
        <v>2330</v>
      </c>
      <c r="D1346">
        <v>22.23</v>
      </c>
      <c r="E1346">
        <v>6</v>
      </c>
      <c r="F1346" t="s">
        <v>44</v>
      </c>
      <c r="G1346">
        <v>11</v>
      </c>
      <c r="H1346" s="25" t="s">
        <v>49</v>
      </c>
      <c r="I1346">
        <v>11</v>
      </c>
      <c r="J1346" s="38" t="str">
        <f>VLOOKUP(AB1346, method!$A$1:$B$15, 2, 0)</f>
        <v>留後</v>
      </c>
      <c r="K1346">
        <v>60</v>
      </c>
      <c r="L1346">
        <v>1400</v>
      </c>
      <c r="M1346">
        <v>134</v>
      </c>
      <c r="N1346">
        <v>1</v>
      </c>
      <c r="O1346">
        <v>20</v>
      </c>
      <c r="P1346">
        <v>4</v>
      </c>
      <c r="Q1346">
        <v>25</v>
      </c>
      <c r="R1346" t="s">
        <v>441</v>
      </c>
      <c r="S1346">
        <v>1083</v>
      </c>
      <c r="T1346">
        <v>4</v>
      </c>
      <c r="U1346" s="32" t="s">
        <v>446</v>
      </c>
      <c r="V1346">
        <v>602</v>
      </c>
      <c r="Y1346" t="s">
        <v>634</v>
      </c>
      <c r="Z1346">
        <v>57</v>
      </c>
      <c r="AA1346" s="18" t="s">
        <v>89</v>
      </c>
      <c r="AB1346">
        <v>11</v>
      </c>
      <c r="AC1346">
        <v>13</v>
      </c>
      <c r="AD1346">
        <v>14</v>
      </c>
      <c r="AE1346">
        <v>11</v>
      </c>
    </row>
    <row r="1347" spans="1:31" hidden="1" x14ac:dyDescent="0.25">
      <c r="A1347" s="22" t="s">
        <v>275</v>
      </c>
      <c r="B1347" s="17" t="s">
        <v>305</v>
      </c>
      <c r="C1347" s="17" t="s">
        <v>2330</v>
      </c>
      <c r="D1347">
        <v>41.06</v>
      </c>
      <c r="E1347">
        <v>6</v>
      </c>
      <c r="F1347" t="s">
        <v>44</v>
      </c>
      <c r="G1347">
        <v>13</v>
      </c>
      <c r="H1347" s="16" t="s">
        <v>29</v>
      </c>
      <c r="I1347">
        <v>11</v>
      </c>
      <c r="J1347" s="38" t="str">
        <f>VLOOKUP(AB1347, method!$A$1:$B$15, 2, 0)</f>
        <v>留後</v>
      </c>
      <c r="K1347">
        <v>85</v>
      </c>
      <c r="L1347">
        <v>1650</v>
      </c>
      <c r="M1347">
        <v>134</v>
      </c>
      <c r="N1347">
        <v>1</v>
      </c>
      <c r="O1347">
        <v>26</v>
      </c>
      <c r="P1347">
        <v>3</v>
      </c>
      <c r="Q1347">
        <v>25</v>
      </c>
      <c r="R1347" t="s">
        <v>467</v>
      </c>
      <c r="S1347">
        <v>1096</v>
      </c>
      <c r="T1347">
        <v>4</v>
      </c>
      <c r="U1347" s="32" t="s">
        <v>435</v>
      </c>
      <c r="V1347">
        <v>539</v>
      </c>
      <c r="Y1347" t="s">
        <v>1092</v>
      </c>
      <c r="Z1347">
        <v>59</v>
      </c>
      <c r="AA1347" s="18" t="s">
        <v>89</v>
      </c>
      <c r="AB1347">
        <v>12</v>
      </c>
      <c r="AC1347">
        <v>11</v>
      </c>
      <c r="AD1347">
        <v>12</v>
      </c>
      <c r="AE1347">
        <v>13</v>
      </c>
    </row>
    <row r="1348" spans="1:31" hidden="1" x14ac:dyDescent="0.25">
      <c r="A1348" s="22" t="s">
        <v>275</v>
      </c>
      <c r="B1348" s="17" t="s">
        <v>305</v>
      </c>
      <c r="C1348" s="17" t="s">
        <v>2330</v>
      </c>
      <c r="D1348">
        <v>22.24</v>
      </c>
      <c r="E1348">
        <v>6</v>
      </c>
      <c r="F1348" t="s">
        <v>44</v>
      </c>
      <c r="G1348">
        <v>8</v>
      </c>
      <c r="H1348" s="22" t="s">
        <v>588</v>
      </c>
      <c r="I1348">
        <v>1</v>
      </c>
      <c r="J1348" s="36" t="str">
        <f>VLOOKUP(AB1348, method!$A$1:$B$15, 2, 0)</f>
        <v>中後</v>
      </c>
      <c r="K1348">
        <v>31</v>
      </c>
      <c r="L1348">
        <v>1400</v>
      </c>
      <c r="M1348">
        <v>110</v>
      </c>
      <c r="N1348">
        <v>1</v>
      </c>
      <c r="O1348">
        <v>9</v>
      </c>
      <c r="P1348">
        <v>3</v>
      </c>
      <c r="Q1348">
        <v>25</v>
      </c>
      <c r="R1348" t="s">
        <v>429</v>
      </c>
      <c r="S1348">
        <v>1112</v>
      </c>
      <c r="T1348">
        <v>3</v>
      </c>
      <c r="U1348" s="32" t="s">
        <v>446</v>
      </c>
      <c r="V1348">
        <v>493</v>
      </c>
      <c r="Y1348" t="s">
        <v>629</v>
      </c>
      <c r="Z1348">
        <v>61</v>
      </c>
      <c r="AA1348" s="18" t="s">
        <v>89</v>
      </c>
      <c r="AB1348">
        <v>8</v>
      </c>
      <c r="AC1348">
        <v>8</v>
      </c>
      <c r="AD1348">
        <v>8</v>
      </c>
      <c r="AE1348">
        <v>8</v>
      </c>
    </row>
    <row r="1349" spans="1:31" hidden="1" x14ac:dyDescent="0.25">
      <c r="A1349" s="22" t="s">
        <v>275</v>
      </c>
      <c r="B1349" s="17" t="s">
        <v>305</v>
      </c>
      <c r="C1349" s="17" t="s">
        <v>2330</v>
      </c>
      <c r="D1349">
        <v>9.34</v>
      </c>
      <c r="E1349">
        <v>6</v>
      </c>
      <c r="F1349" t="s">
        <v>44</v>
      </c>
      <c r="G1349">
        <v>6</v>
      </c>
      <c r="H1349" s="22" t="s">
        <v>588</v>
      </c>
      <c r="I1349">
        <v>2</v>
      </c>
      <c r="J1349" s="37" t="str">
        <f>VLOOKUP(AB1349, method!$A$1:$B$15, 2, 0)</f>
        <v>中前</v>
      </c>
      <c r="K1349">
        <v>57</v>
      </c>
      <c r="L1349" s="43">
        <v>1200</v>
      </c>
      <c r="M1349">
        <v>105</v>
      </c>
      <c r="N1349">
        <v>1</v>
      </c>
      <c r="O1349">
        <v>2</v>
      </c>
      <c r="P1349">
        <v>3</v>
      </c>
      <c r="Q1349">
        <v>25</v>
      </c>
      <c r="R1349" t="s">
        <v>518</v>
      </c>
      <c r="S1349">
        <v>1119</v>
      </c>
      <c r="T1349">
        <v>3</v>
      </c>
      <c r="U1349" s="32" t="s">
        <v>446</v>
      </c>
      <c r="V1349">
        <v>475</v>
      </c>
      <c r="Y1349">
        <v>6</v>
      </c>
      <c r="Z1349">
        <v>63</v>
      </c>
      <c r="AA1349" s="18" t="s">
        <v>89</v>
      </c>
      <c r="AB1349">
        <v>7</v>
      </c>
      <c r="AC1349">
        <v>9</v>
      </c>
      <c r="AD1349">
        <v>6</v>
      </c>
    </row>
    <row r="1350" spans="1:31" hidden="1" x14ac:dyDescent="0.25">
      <c r="A1350" s="22" t="s">
        <v>275</v>
      </c>
      <c r="B1350" s="17" t="s">
        <v>305</v>
      </c>
      <c r="C1350" s="17" t="s">
        <v>2330</v>
      </c>
      <c r="D1350">
        <v>9.36</v>
      </c>
      <c r="E1350">
        <v>6</v>
      </c>
      <c r="F1350" t="s">
        <v>44</v>
      </c>
      <c r="G1350">
        <v>7</v>
      </c>
      <c r="H1350" s="22" t="s">
        <v>588</v>
      </c>
      <c r="I1350">
        <v>2</v>
      </c>
      <c r="J1350" s="38" t="str">
        <f>VLOOKUP(AB1350, method!$A$1:$B$15, 2, 0)</f>
        <v>留後</v>
      </c>
      <c r="K1350">
        <v>190</v>
      </c>
      <c r="L1350" s="43">
        <v>1200</v>
      </c>
      <c r="M1350">
        <v>105</v>
      </c>
      <c r="N1350">
        <v>1</v>
      </c>
      <c r="O1350">
        <v>16</v>
      </c>
      <c r="P1350">
        <v>2</v>
      </c>
      <c r="Q1350">
        <v>25</v>
      </c>
      <c r="R1350" t="s">
        <v>441</v>
      </c>
      <c r="S1350">
        <v>1122</v>
      </c>
      <c r="T1350">
        <v>3</v>
      </c>
      <c r="U1350" s="32" t="s">
        <v>446</v>
      </c>
      <c r="V1350">
        <v>436</v>
      </c>
      <c r="Y1350" t="s">
        <v>436</v>
      </c>
      <c r="Z1350">
        <v>65</v>
      </c>
      <c r="AA1350" s="18" t="s">
        <v>89</v>
      </c>
      <c r="AB1350">
        <v>11</v>
      </c>
      <c r="AC1350">
        <v>11</v>
      </c>
      <c r="AD1350">
        <v>7</v>
      </c>
    </row>
    <row r="1351" spans="1:31" hidden="1" x14ac:dyDescent="0.25">
      <c r="A1351" s="22" t="s">
        <v>275</v>
      </c>
      <c r="B1351" s="17" t="s">
        <v>305</v>
      </c>
      <c r="C1351" s="17" t="s">
        <v>2330</v>
      </c>
      <c r="D1351">
        <v>10.199999999999999</v>
      </c>
      <c r="E1351">
        <v>6</v>
      </c>
      <c r="F1351" t="s">
        <v>44</v>
      </c>
      <c r="G1351">
        <v>12</v>
      </c>
      <c r="H1351" s="25" t="s">
        <v>49</v>
      </c>
      <c r="I1351">
        <v>3</v>
      </c>
      <c r="J1351" s="36" t="str">
        <f>VLOOKUP(AB1351, method!$A$1:$B$15, 2, 0)</f>
        <v>中後</v>
      </c>
      <c r="K1351">
        <v>138</v>
      </c>
      <c r="L1351" s="43">
        <v>1200</v>
      </c>
      <c r="M1351">
        <v>122</v>
      </c>
      <c r="N1351">
        <v>1</v>
      </c>
      <c r="O1351">
        <v>31</v>
      </c>
      <c r="P1351">
        <v>1</v>
      </c>
      <c r="Q1351">
        <v>25</v>
      </c>
      <c r="R1351" t="s">
        <v>506</v>
      </c>
      <c r="S1351">
        <v>1127</v>
      </c>
      <c r="T1351">
        <v>3</v>
      </c>
      <c r="U1351" s="32" t="s">
        <v>435</v>
      </c>
      <c r="V1351">
        <v>396</v>
      </c>
      <c r="Y1351">
        <v>6</v>
      </c>
      <c r="Z1351">
        <v>67</v>
      </c>
      <c r="AA1351" s="18" t="s">
        <v>89</v>
      </c>
      <c r="AB1351">
        <v>9</v>
      </c>
      <c r="AC1351">
        <v>9</v>
      </c>
      <c r="AD1351">
        <v>12</v>
      </c>
    </row>
    <row r="1352" spans="1:31" hidden="1" x14ac:dyDescent="0.25">
      <c r="A1352" s="22" t="s">
        <v>275</v>
      </c>
      <c r="B1352" s="17" t="s">
        <v>305</v>
      </c>
      <c r="C1352" s="17" t="s">
        <v>2330</v>
      </c>
      <c r="D1352">
        <v>9.9</v>
      </c>
      <c r="E1352">
        <v>6</v>
      </c>
      <c r="F1352" t="s">
        <v>44</v>
      </c>
      <c r="G1352">
        <v>11</v>
      </c>
      <c r="H1352" s="26" t="s">
        <v>389</v>
      </c>
      <c r="I1352">
        <v>10</v>
      </c>
      <c r="J1352" s="38" t="str">
        <f>VLOOKUP(AB1352, method!$A$1:$B$15, 2, 0)</f>
        <v>留後</v>
      </c>
      <c r="K1352">
        <v>110</v>
      </c>
      <c r="L1352" s="43">
        <v>1200</v>
      </c>
      <c r="M1352">
        <v>125</v>
      </c>
      <c r="N1352">
        <v>1</v>
      </c>
      <c r="O1352">
        <v>12</v>
      </c>
      <c r="P1352">
        <v>1</v>
      </c>
      <c r="Q1352">
        <v>25</v>
      </c>
      <c r="R1352" t="s">
        <v>441</v>
      </c>
      <c r="S1352">
        <v>1105</v>
      </c>
      <c r="T1352">
        <v>3</v>
      </c>
      <c r="U1352" s="32" t="s">
        <v>435</v>
      </c>
      <c r="V1352">
        <v>344</v>
      </c>
      <c r="Y1352">
        <v>5</v>
      </c>
      <c r="Z1352">
        <v>67</v>
      </c>
      <c r="AA1352" s="18" t="s">
        <v>89</v>
      </c>
      <c r="AB1352">
        <v>12</v>
      </c>
      <c r="AC1352">
        <v>12</v>
      </c>
      <c r="AD1352">
        <v>11</v>
      </c>
    </row>
    <row r="1353" spans="1:31" x14ac:dyDescent="0.25">
      <c r="A1353" s="22" t="s">
        <v>275</v>
      </c>
      <c r="B1353" s="18" t="s">
        <v>308</v>
      </c>
      <c r="C1353" s="18" t="s">
        <v>2331</v>
      </c>
      <c r="D1353">
        <v>10.119999999999999</v>
      </c>
      <c r="E1353">
        <v>10</v>
      </c>
      <c r="F1353" t="s">
        <v>34</v>
      </c>
      <c r="G1353" s="34">
        <v>5</v>
      </c>
      <c r="H1353" s="24" t="s">
        <v>34</v>
      </c>
      <c r="I1353">
        <v>8</v>
      </c>
      <c r="J1353" s="36" t="str">
        <f>VLOOKUP(AB1353, method!$A$1:$B$15, 2, 0)</f>
        <v>中後</v>
      </c>
      <c r="K1353">
        <v>16</v>
      </c>
      <c r="L1353" s="43">
        <v>1200</v>
      </c>
      <c r="M1353">
        <v>117</v>
      </c>
      <c r="N1353">
        <v>1</v>
      </c>
      <c r="O1353">
        <v>17</v>
      </c>
      <c r="P1353">
        <v>9</v>
      </c>
      <c r="Q1353">
        <v>25</v>
      </c>
      <c r="R1353" s="31" t="s">
        <v>455</v>
      </c>
      <c r="S1353">
        <v>1017</v>
      </c>
      <c r="T1353">
        <v>4</v>
      </c>
      <c r="U1353" s="32" t="s">
        <v>446</v>
      </c>
      <c r="V1353">
        <v>33</v>
      </c>
      <c r="Y1353" s="12">
        <v>2</v>
      </c>
      <c r="Z1353">
        <v>42</v>
      </c>
      <c r="AA1353" s="19" t="s">
        <v>94</v>
      </c>
      <c r="AB1353">
        <v>9</v>
      </c>
      <c r="AC1353">
        <v>8</v>
      </c>
      <c r="AD1353">
        <v>5</v>
      </c>
    </row>
    <row r="1354" spans="1:31" x14ac:dyDescent="0.25">
      <c r="A1354" s="22" t="s">
        <v>275</v>
      </c>
      <c r="B1354" s="18" t="s">
        <v>308</v>
      </c>
      <c r="C1354" s="18" t="s">
        <v>2331</v>
      </c>
      <c r="D1354">
        <v>10.26</v>
      </c>
      <c r="E1354">
        <v>10</v>
      </c>
      <c r="F1354" t="s">
        <v>34</v>
      </c>
      <c r="G1354">
        <v>9</v>
      </c>
      <c r="H1354" s="19" t="s">
        <v>101</v>
      </c>
      <c r="I1354">
        <v>6</v>
      </c>
      <c r="J1354" s="36" t="str">
        <f>VLOOKUP(AB1354, method!$A$1:$B$15, 2, 0)</f>
        <v>中後</v>
      </c>
      <c r="K1354">
        <v>12</v>
      </c>
      <c r="L1354" s="43">
        <v>1200</v>
      </c>
      <c r="M1354">
        <v>119</v>
      </c>
      <c r="N1354">
        <v>1</v>
      </c>
      <c r="O1354">
        <v>9</v>
      </c>
      <c r="P1354">
        <v>7</v>
      </c>
      <c r="Q1354">
        <v>25</v>
      </c>
      <c r="R1354" s="31" t="s">
        <v>450</v>
      </c>
      <c r="S1354">
        <v>1017</v>
      </c>
      <c r="T1354">
        <v>4</v>
      </c>
      <c r="U1354" s="32" t="s">
        <v>446</v>
      </c>
      <c r="V1354">
        <v>825</v>
      </c>
      <c r="Y1354" t="s">
        <v>699</v>
      </c>
      <c r="Z1354">
        <v>44</v>
      </c>
      <c r="AA1354" s="19" t="s">
        <v>94</v>
      </c>
      <c r="AB1354">
        <v>8</v>
      </c>
      <c r="AC1354">
        <v>8</v>
      </c>
      <c r="AD1354">
        <v>9</v>
      </c>
    </row>
    <row r="1355" spans="1:31" x14ac:dyDescent="0.25">
      <c r="A1355" s="22" t="s">
        <v>275</v>
      </c>
      <c r="B1355" s="18" t="s">
        <v>308</v>
      </c>
      <c r="C1355" s="18" t="s">
        <v>2331</v>
      </c>
      <c r="D1355">
        <v>10.39</v>
      </c>
      <c r="E1355">
        <v>10</v>
      </c>
      <c r="F1355" t="s">
        <v>34</v>
      </c>
      <c r="G1355" s="28">
        <v>2</v>
      </c>
      <c r="H1355" s="17" t="s">
        <v>121</v>
      </c>
      <c r="I1355">
        <v>11</v>
      </c>
      <c r="J1355" s="38" t="str">
        <f>VLOOKUP(AB1355, method!$A$1:$B$15, 2, 0)</f>
        <v>留後</v>
      </c>
      <c r="K1355">
        <v>22</v>
      </c>
      <c r="L1355" s="43">
        <v>1200</v>
      </c>
      <c r="M1355">
        <v>119</v>
      </c>
      <c r="N1355">
        <v>1</v>
      </c>
      <c r="O1355">
        <v>25</v>
      </c>
      <c r="P1355">
        <v>6</v>
      </c>
      <c r="Q1355">
        <v>25</v>
      </c>
      <c r="R1355" s="31" t="s">
        <v>461</v>
      </c>
      <c r="S1355">
        <v>1023</v>
      </c>
      <c r="T1355">
        <v>4</v>
      </c>
      <c r="U1355" s="32" t="s">
        <v>446</v>
      </c>
      <c r="V1355">
        <v>783</v>
      </c>
      <c r="Y1355">
        <v>3</v>
      </c>
      <c r="Z1355">
        <v>44</v>
      </c>
      <c r="AA1355" s="19" t="s">
        <v>94</v>
      </c>
      <c r="AB1355">
        <v>12</v>
      </c>
      <c r="AC1355">
        <v>12</v>
      </c>
      <c r="AD1355">
        <v>2</v>
      </c>
    </row>
    <row r="1356" spans="1:31" x14ac:dyDescent="0.25">
      <c r="A1356" s="22" t="s">
        <v>275</v>
      </c>
      <c r="B1356" s="18" t="s">
        <v>308</v>
      </c>
      <c r="C1356" s="18" t="s">
        <v>2331</v>
      </c>
      <c r="D1356">
        <v>9.75</v>
      </c>
      <c r="E1356">
        <v>10</v>
      </c>
      <c r="F1356" t="s">
        <v>34</v>
      </c>
      <c r="G1356" s="34">
        <v>5</v>
      </c>
      <c r="H1356" s="24" t="s">
        <v>34</v>
      </c>
      <c r="I1356">
        <v>10</v>
      </c>
      <c r="J1356" s="36" t="str">
        <f>VLOOKUP(AB1356, method!$A$1:$B$15, 2, 0)</f>
        <v>中後</v>
      </c>
      <c r="K1356">
        <v>38</v>
      </c>
      <c r="L1356" s="43">
        <v>1200</v>
      </c>
      <c r="M1356">
        <v>122</v>
      </c>
      <c r="N1356">
        <v>1</v>
      </c>
      <c r="O1356">
        <v>21</v>
      </c>
      <c r="P1356">
        <v>5</v>
      </c>
      <c r="Q1356">
        <v>25</v>
      </c>
      <c r="R1356" s="31" t="s">
        <v>461</v>
      </c>
      <c r="S1356">
        <v>1013</v>
      </c>
      <c r="T1356">
        <v>4</v>
      </c>
      <c r="U1356" s="32" t="s">
        <v>446</v>
      </c>
      <c r="V1356">
        <v>688</v>
      </c>
      <c r="Y1356" t="s">
        <v>600</v>
      </c>
      <c r="Z1356">
        <v>46</v>
      </c>
      <c r="AA1356" s="19" t="s">
        <v>94</v>
      </c>
      <c r="AB1356">
        <v>10</v>
      </c>
      <c r="AC1356">
        <v>11</v>
      </c>
      <c r="AD1356">
        <v>5</v>
      </c>
    </row>
    <row r="1357" spans="1:31" x14ac:dyDescent="0.25">
      <c r="A1357" s="22" t="s">
        <v>275</v>
      </c>
      <c r="B1357" s="18" t="s">
        <v>308</v>
      </c>
      <c r="C1357" s="18" t="s">
        <v>2331</v>
      </c>
      <c r="D1357">
        <v>10.38</v>
      </c>
      <c r="E1357">
        <v>10</v>
      </c>
      <c r="F1357" t="s">
        <v>34</v>
      </c>
      <c r="G1357">
        <v>6</v>
      </c>
      <c r="H1357" s="24" t="s">
        <v>34</v>
      </c>
      <c r="I1357">
        <v>3</v>
      </c>
      <c r="J1357" s="37" t="str">
        <f>VLOOKUP(AB1357, method!$A$1:$B$15, 2, 0)</f>
        <v>中前</v>
      </c>
      <c r="K1357">
        <v>18</v>
      </c>
      <c r="L1357" s="43">
        <v>1200</v>
      </c>
      <c r="M1357">
        <v>124</v>
      </c>
      <c r="N1357">
        <v>1</v>
      </c>
      <c r="O1357">
        <v>9</v>
      </c>
      <c r="P1357">
        <v>4</v>
      </c>
      <c r="Q1357">
        <v>25</v>
      </c>
      <c r="R1357" s="31" t="s">
        <v>450</v>
      </c>
      <c r="S1357">
        <v>1017</v>
      </c>
      <c r="T1357">
        <v>4</v>
      </c>
      <c r="U1357" s="32" t="s">
        <v>446</v>
      </c>
      <c r="V1357">
        <v>575</v>
      </c>
      <c r="Y1357" t="s">
        <v>600</v>
      </c>
      <c r="Z1357">
        <v>48</v>
      </c>
      <c r="AA1357" s="19" t="s">
        <v>94</v>
      </c>
      <c r="AB1357">
        <v>6</v>
      </c>
      <c r="AC1357">
        <v>7</v>
      </c>
      <c r="AD1357">
        <v>6</v>
      </c>
    </row>
    <row r="1358" spans="1:31" x14ac:dyDescent="0.25">
      <c r="A1358" s="22" t="s">
        <v>275</v>
      </c>
      <c r="B1358" s="18" t="s">
        <v>308</v>
      </c>
      <c r="C1358" s="18" t="s">
        <v>2331</v>
      </c>
      <c r="D1358">
        <v>10.36</v>
      </c>
      <c r="E1358">
        <v>10</v>
      </c>
      <c r="F1358" t="s">
        <v>34</v>
      </c>
      <c r="G1358">
        <v>6</v>
      </c>
      <c r="H1358" s="24" t="s">
        <v>34</v>
      </c>
      <c r="I1358">
        <v>9</v>
      </c>
      <c r="J1358" s="38" t="str">
        <f>VLOOKUP(AB1358, method!$A$1:$B$15, 2, 0)</f>
        <v>留後</v>
      </c>
      <c r="K1358">
        <v>95</v>
      </c>
      <c r="L1358" s="43">
        <v>1200</v>
      </c>
      <c r="M1358">
        <v>123</v>
      </c>
      <c r="N1358">
        <v>1</v>
      </c>
      <c r="O1358">
        <v>12</v>
      </c>
      <c r="P1358">
        <v>3</v>
      </c>
      <c r="Q1358">
        <v>25</v>
      </c>
      <c r="R1358" s="31" t="s">
        <v>450</v>
      </c>
      <c r="S1358">
        <v>1009</v>
      </c>
      <c r="T1358">
        <v>4</v>
      </c>
      <c r="U1358" s="32" t="s">
        <v>446</v>
      </c>
      <c r="V1358">
        <v>498</v>
      </c>
      <c r="Y1358" s="12" t="s">
        <v>521</v>
      </c>
      <c r="Z1358">
        <v>48</v>
      </c>
      <c r="AA1358" s="19" t="s">
        <v>94</v>
      </c>
      <c r="AB1358">
        <v>11</v>
      </c>
      <c r="AC1358">
        <v>10</v>
      </c>
      <c r="AD1358">
        <v>6</v>
      </c>
    </row>
    <row r="1359" spans="1:31" hidden="1" x14ac:dyDescent="0.25">
      <c r="A1359" s="22" t="s">
        <v>275</v>
      </c>
      <c r="B1359" s="18" t="s">
        <v>308</v>
      </c>
      <c r="C1359" s="18" t="s">
        <v>2331</v>
      </c>
      <c r="D1359">
        <v>9.56</v>
      </c>
      <c r="E1359">
        <v>10</v>
      </c>
      <c r="F1359" t="s">
        <v>34</v>
      </c>
      <c r="G1359">
        <v>9</v>
      </c>
      <c r="H1359" s="27" t="s">
        <v>93</v>
      </c>
      <c r="I1359">
        <v>6</v>
      </c>
      <c r="J1359" s="37" t="str">
        <f>VLOOKUP(AB1359, method!$A$1:$B$15, 2, 0)</f>
        <v>中前</v>
      </c>
      <c r="K1359">
        <v>98</v>
      </c>
      <c r="L1359" s="43">
        <v>1200</v>
      </c>
      <c r="M1359">
        <v>125</v>
      </c>
      <c r="N1359">
        <v>1</v>
      </c>
      <c r="O1359">
        <v>16</v>
      </c>
      <c r="P1359">
        <v>2</v>
      </c>
      <c r="Q1359">
        <v>25</v>
      </c>
      <c r="R1359" t="s">
        <v>441</v>
      </c>
      <c r="S1359">
        <v>1018</v>
      </c>
      <c r="T1359">
        <v>4</v>
      </c>
      <c r="U1359" s="32" t="s">
        <v>446</v>
      </c>
      <c r="V1359">
        <v>428</v>
      </c>
      <c r="Y1359">
        <v>5</v>
      </c>
      <c r="Z1359">
        <v>50</v>
      </c>
      <c r="AA1359" s="19" t="s">
        <v>94</v>
      </c>
      <c r="AB1359">
        <v>7</v>
      </c>
      <c r="AC1359">
        <v>7</v>
      </c>
      <c r="AD1359">
        <v>9</v>
      </c>
    </row>
    <row r="1360" spans="1:31" hidden="1" x14ac:dyDescent="0.25">
      <c r="A1360" s="22" t="s">
        <v>275</v>
      </c>
      <c r="B1360" s="18" t="s">
        <v>308</v>
      </c>
      <c r="C1360" s="18" t="s">
        <v>2331</v>
      </c>
      <c r="D1360">
        <v>10.01</v>
      </c>
      <c r="E1360">
        <v>10</v>
      </c>
      <c r="F1360" t="s">
        <v>34</v>
      </c>
      <c r="G1360">
        <v>10</v>
      </c>
      <c r="H1360" s="27" t="s">
        <v>93</v>
      </c>
      <c r="I1360">
        <v>7</v>
      </c>
      <c r="J1360" s="36" t="str">
        <f>VLOOKUP(AB1360, method!$A$1:$B$15, 2, 0)</f>
        <v>中後</v>
      </c>
      <c r="K1360">
        <v>70</v>
      </c>
      <c r="L1360" s="43">
        <v>1200</v>
      </c>
      <c r="M1360">
        <v>128</v>
      </c>
      <c r="N1360">
        <v>1</v>
      </c>
      <c r="O1360">
        <v>22</v>
      </c>
      <c r="P1360">
        <v>12</v>
      </c>
      <c r="Q1360">
        <v>24</v>
      </c>
      <c r="R1360" t="s">
        <v>539</v>
      </c>
      <c r="S1360">
        <v>1048</v>
      </c>
      <c r="T1360">
        <v>4</v>
      </c>
      <c r="U1360" s="32" t="s">
        <v>435</v>
      </c>
      <c r="V1360">
        <v>279</v>
      </c>
      <c r="Y1360">
        <v>6</v>
      </c>
      <c r="Z1360">
        <v>52</v>
      </c>
      <c r="AA1360" s="19" t="s">
        <v>94</v>
      </c>
      <c r="AB1360">
        <v>10</v>
      </c>
      <c r="AC1360">
        <v>10</v>
      </c>
      <c r="AD1360">
        <v>10</v>
      </c>
    </row>
    <row r="1361" spans="1:31" hidden="1" x14ac:dyDescent="0.25">
      <c r="A1361" s="22" t="s">
        <v>275</v>
      </c>
      <c r="B1361" s="18" t="s">
        <v>308</v>
      </c>
      <c r="C1361" s="18" t="s">
        <v>2331</v>
      </c>
      <c r="E1361">
        <v>10</v>
      </c>
      <c r="F1361" t="s">
        <v>34</v>
      </c>
      <c r="G1361" t="s">
        <v>720</v>
      </c>
      <c r="H1361" s="27" t="s">
        <v>93</v>
      </c>
      <c r="I1361" t="s">
        <v>546</v>
      </c>
      <c r="K1361" t="s">
        <v>546</v>
      </c>
      <c r="L1361" s="43">
        <v>1200</v>
      </c>
      <c r="M1361">
        <v>131</v>
      </c>
      <c r="N1361" t="s">
        <v>546</v>
      </c>
      <c r="O1361">
        <v>17</v>
      </c>
      <c r="P1361">
        <v>11</v>
      </c>
      <c r="Q1361">
        <v>24</v>
      </c>
      <c r="R1361" t="s">
        <v>506</v>
      </c>
      <c r="S1361" t="s">
        <v>546</v>
      </c>
      <c r="T1361">
        <v>4</v>
      </c>
      <c r="U1361" s="32" t="s">
        <v>435</v>
      </c>
      <c r="V1361">
        <v>182</v>
      </c>
      <c r="Y1361" t="s">
        <v>546</v>
      </c>
      <c r="Z1361">
        <v>52</v>
      </c>
      <c r="AA1361" s="19" t="s">
        <v>94</v>
      </c>
      <c r="AB1361" t="s">
        <v>546</v>
      </c>
    </row>
    <row r="1362" spans="1:31" hidden="1" x14ac:dyDescent="0.25">
      <c r="A1362" s="22" t="s">
        <v>275</v>
      </c>
      <c r="B1362" s="18" t="s">
        <v>308</v>
      </c>
      <c r="C1362" s="18" t="s">
        <v>2331</v>
      </c>
      <c r="D1362">
        <v>10.27</v>
      </c>
      <c r="E1362">
        <v>10</v>
      </c>
      <c r="F1362" t="s">
        <v>34</v>
      </c>
      <c r="G1362">
        <v>12</v>
      </c>
      <c r="H1362" s="27" t="s">
        <v>93</v>
      </c>
      <c r="I1362">
        <v>11</v>
      </c>
      <c r="J1362" s="36" t="str">
        <f>VLOOKUP(AB1362, method!$A$1:$B$15, 2, 0)</f>
        <v>中後</v>
      </c>
      <c r="K1362">
        <v>33</v>
      </c>
      <c r="L1362" s="43">
        <v>1200</v>
      </c>
      <c r="M1362">
        <v>128</v>
      </c>
      <c r="N1362">
        <v>1</v>
      </c>
      <c r="O1362">
        <v>20</v>
      </c>
      <c r="P1362">
        <v>10</v>
      </c>
      <c r="Q1362">
        <v>24</v>
      </c>
      <c r="R1362" t="s">
        <v>506</v>
      </c>
      <c r="S1362">
        <v>1040</v>
      </c>
      <c r="T1362">
        <v>4</v>
      </c>
      <c r="U1362" s="32" t="s">
        <v>446</v>
      </c>
      <c r="V1362">
        <v>114</v>
      </c>
      <c r="Y1362" t="s">
        <v>674</v>
      </c>
      <c r="Z1362">
        <v>52</v>
      </c>
      <c r="AA1362" s="19" t="s">
        <v>94</v>
      </c>
      <c r="AB1362">
        <v>10</v>
      </c>
      <c r="AC1362">
        <v>9</v>
      </c>
      <c r="AD1362">
        <v>12</v>
      </c>
    </row>
    <row r="1363" spans="1:31" hidden="1" x14ac:dyDescent="0.25">
      <c r="A1363" s="22" t="s">
        <v>275</v>
      </c>
      <c r="B1363" s="19" t="s">
        <v>311</v>
      </c>
      <c r="C1363" s="19" t="s">
        <v>2332</v>
      </c>
      <c r="D1363">
        <v>23.04</v>
      </c>
      <c r="E1363">
        <v>1</v>
      </c>
      <c r="F1363" t="s">
        <v>150</v>
      </c>
      <c r="G1363">
        <v>10</v>
      </c>
      <c r="H1363" s="17" t="s">
        <v>121</v>
      </c>
      <c r="I1363">
        <v>3</v>
      </c>
      <c r="J1363" s="35" t="str">
        <f>VLOOKUP(AB1363, method!$A$1:$B$15, 2, 0)</f>
        <v>放頭</v>
      </c>
      <c r="K1363">
        <v>22</v>
      </c>
      <c r="L1363">
        <v>1400</v>
      </c>
      <c r="M1363">
        <v>123</v>
      </c>
      <c r="N1363">
        <v>1</v>
      </c>
      <c r="O1363">
        <v>10</v>
      </c>
      <c r="P1363">
        <v>5</v>
      </c>
      <c r="Q1363">
        <v>25</v>
      </c>
      <c r="R1363" t="s">
        <v>429</v>
      </c>
      <c r="S1363">
        <v>1071</v>
      </c>
      <c r="T1363">
        <v>4</v>
      </c>
      <c r="U1363" s="32" t="s">
        <v>435</v>
      </c>
      <c r="V1363">
        <v>663</v>
      </c>
      <c r="Y1363" t="s">
        <v>447</v>
      </c>
      <c r="Z1363">
        <v>46</v>
      </c>
      <c r="AA1363" s="21" t="s">
        <v>35</v>
      </c>
      <c r="AB1363">
        <v>3</v>
      </c>
      <c r="AC1363">
        <v>3</v>
      </c>
      <c r="AD1363">
        <v>2</v>
      </c>
      <c r="AE1363">
        <v>10</v>
      </c>
    </row>
    <row r="1364" spans="1:31" x14ac:dyDescent="0.25">
      <c r="A1364" s="22" t="s">
        <v>275</v>
      </c>
      <c r="B1364" s="19" t="s">
        <v>311</v>
      </c>
      <c r="C1364" s="19" t="s">
        <v>2332</v>
      </c>
      <c r="D1364">
        <v>10.02</v>
      </c>
      <c r="E1364">
        <v>1</v>
      </c>
      <c r="F1364" t="s">
        <v>150</v>
      </c>
      <c r="G1364" s="34">
        <v>4</v>
      </c>
      <c r="H1364" s="17" t="s">
        <v>121</v>
      </c>
      <c r="I1364">
        <v>2</v>
      </c>
      <c r="J1364" s="35" t="str">
        <f>VLOOKUP(AB1364, method!$A$1:$B$15, 2, 0)</f>
        <v>放頭</v>
      </c>
      <c r="K1364">
        <v>14</v>
      </c>
      <c r="L1364" s="43">
        <v>1200</v>
      </c>
      <c r="M1364">
        <v>125</v>
      </c>
      <c r="N1364">
        <v>1</v>
      </c>
      <c r="O1364">
        <v>2</v>
      </c>
      <c r="P1364">
        <v>4</v>
      </c>
      <c r="Q1364">
        <v>25</v>
      </c>
      <c r="R1364" s="42" t="s">
        <v>445</v>
      </c>
      <c r="S1364">
        <v>1060</v>
      </c>
      <c r="T1364">
        <v>4</v>
      </c>
      <c r="U1364" s="32" t="s">
        <v>446</v>
      </c>
      <c r="V1364">
        <v>556</v>
      </c>
      <c r="Y1364" s="12" t="s">
        <v>456</v>
      </c>
      <c r="Z1364">
        <v>48</v>
      </c>
      <c r="AA1364" s="21" t="s">
        <v>35</v>
      </c>
      <c r="AB1364">
        <v>3</v>
      </c>
      <c r="AC1364">
        <v>4</v>
      </c>
      <c r="AD1364">
        <v>4</v>
      </c>
    </row>
    <row r="1365" spans="1:31" x14ac:dyDescent="0.25">
      <c r="A1365" s="22" t="s">
        <v>275</v>
      </c>
      <c r="B1365" s="19" t="s">
        <v>311</v>
      </c>
      <c r="C1365" s="19" t="s">
        <v>2332</v>
      </c>
      <c r="D1365">
        <v>10.15</v>
      </c>
      <c r="E1365">
        <v>1</v>
      </c>
      <c r="F1365" t="s">
        <v>150</v>
      </c>
      <c r="G1365">
        <v>6</v>
      </c>
      <c r="H1365" s="20" t="s">
        <v>402</v>
      </c>
      <c r="I1365">
        <v>3</v>
      </c>
      <c r="J1365" s="37" t="str">
        <f>VLOOKUP(AB1365, method!$A$1:$B$15, 2, 0)</f>
        <v>中前</v>
      </c>
      <c r="K1365">
        <v>12</v>
      </c>
      <c r="L1365" s="43">
        <v>1200</v>
      </c>
      <c r="M1365">
        <v>126</v>
      </c>
      <c r="N1365">
        <v>1</v>
      </c>
      <c r="O1365">
        <v>5</v>
      </c>
      <c r="P1365">
        <v>3</v>
      </c>
      <c r="Q1365">
        <v>25</v>
      </c>
      <c r="R1365" s="42" t="s">
        <v>445</v>
      </c>
      <c r="S1365">
        <v>1070</v>
      </c>
      <c r="T1365">
        <v>4</v>
      </c>
      <c r="U1365" s="32" t="s">
        <v>435</v>
      </c>
      <c r="V1365">
        <v>477</v>
      </c>
      <c r="Y1365" s="12" t="s">
        <v>456</v>
      </c>
      <c r="Z1365">
        <v>50</v>
      </c>
      <c r="AA1365" s="21" t="s">
        <v>35</v>
      </c>
      <c r="AB1365">
        <v>4</v>
      </c>
      <c r="AC1365">
        <v>4</v>
      </c>
      <c r="AD1365">
        <v>6</v>
      </c>
    </row>
    <row r="1366" spans="1:31" x14ac:dyDescent="0.25">
      <c r="A1366" s="22" t="s">
        <v>275</v>
      </c>
      <c r="B1366" s="19" t="s">
        <v>311</v>
      </c>
      <c r="C1366" s="19" t="s">
        <v>2332</v>
      </c>
      <c r="D1366">
        <v>10.35</v>
      </c>
      <c r="E1366">
        <v>1</v>
      </c>
      <c r="F1366" t="s">
        <v>150</v>
      </c>
      <c r="G1366">
        <v>6</v>
      </c>
      <c r="H1366" s="24" t="s">
        <v>38</v>
      </c>
      <c r="I1366">
        <v>2</v>
      </c>
      <c r="J1366" s="37" t="str">
        <f>VLOOKUP(AB1366, method!$A$1:$B$15, 2, 0)</f>
        <v>中前</v>
      </c>
      <c r="K1366">
        <v>14</v>
      </c>
      <c r="L1366" s="43">
        <v>1200</v>
      </c>
      <c r="M1366">
        <v>128</v>
      </c>
      <c r="N1366">
        <v>1</v>
      </c>
      <c r="O1366">
        <v>5</v>
      </c>
      <c r="P1366">
        <v>2</v>
      </c>
      <c r="Q1366">
        <v>25</v>
      </c>
      <c r="R1366" s="31" t="s">
        <v>450</v>
      </c>
      <c r="S1366">
        <v>1064</v>
      </c>
      <c r="T1366">
        <v>4</v>
      </c>
      <c r="U1366" s="32" t="s">
        <v>435</v>
      </c>
      <c r="V1366">
        <v>399</v>
      </c>
      <c r="Y1366" s="12" t="s">
        <v>558</v>
      </c>
      <c r="Z1366">
        <v>52</v>
      </c>
      <c r="AA1366" s="21" t="s">
        <v>35</v>
      </c>
      <c r="AB1366">
        <v>6</v>
      </c>
      <c r="AC1366">
        <v>7</v>
      </c>
      <c r="AD1366">
        <v>6</v>
      </c>
    </row>
    <row r="1367" spans="1:31" hidden="1" x14ac:dyDescent="0.25">
      <c r="A1367" s="22" t="s">
        <v>275</v>
      </c>
      <c r="B1367" s="19" t="s">
        <v>311</v>
      </c>
      <c r="C1367" s="19" t="s">
        <v>2332</v>
      </c>
      <c r="D1367">
        <v>10.5</v>
      </c>
      <c r="E1367">
        <v>1</v>
      </c>
      <c r="F1367" t="s">
        <v>150</v>
      </c>
      <c r="G1367">
        <v>8</v>
      </c>
      <c r="H1367" s="20" t="s">
        <v>19</v>
      </c>
      <c r="I1367">
        <v>11</v>
      </c>
      <c r="J1367" s="35" t="str">
        <f>VLOOKUP(AB1367, method!$A$1:$B$15, 2, 0)</f>
        <v>放頭</v>
      </c>
      <c r="K1367">
        <v>7.5</v>
      </c>
      <c r="L1367" s="43">
        <v>1200</v>
      </c>
      <c r="M1367">
        <v>128</v>
      </c>
      <c r="N1367">
        <v>1</v>
      </c>
      <c r="O1367">
        <v>12</v>
      </c>
      <c r="P1367">
        <v>1</v>
      </c>
      <c r="Q1367">
        <v>25</v>
      </c>
      <c r="R1367" t="s">
        <v>441</v>
      </c>
      <c r="S1367">
        <v>1071</v>
      </c>
      <c r="T1367">
        <v>4</v>
      </c>
      <c r="U1367" s="32" t="s">
        <v>435</v>
      </c>
      <c r="V1367">
        <v>338</v>
      </c>
      <c r="Y1367">
        <v>3</v>
      </c>
      <c r="Z1367">
        <v>52</v>
      </c>
      <c r="AA1367" s="21" t="s">
        <v>35</v>
      </c>
      <c r="AB1367">
        <v>1</v>
      </c>
      <c r="AC1367">
        <v>2</v>
      </c>
      <c r="AD1367">
        <v>8</v>
      </c>
    </row>
    <row r="1368" spans="1:31" hidden="1" x14ac:dyDescent="0.25">
      <c r="A1368" s="22" t="s">
        <v>275</v>
      </c>
      <c r="B1368" s="20" t="s">
        <v>2333</v>
      </c>
      <c r="C1368" s="20" t="s">
        <v>2334</v>
      </c>
      <c r="D1368">
        <v>9.08</v>
      </c>
      <c r="G1368">
        <v>7</v>
      </c>
      <c r="H1368" s="16" t="s">
        <v>29</v>
      </c>
      <c r="I1368">
        <v>10</v>
      </c>
      <c r="J1368" s="35" t="str">
        <f>VLOOKUP(AB1368, method!$A$1:$B$15, 2, 0)</f>
        <v>放頭</v>
      </c>
      <c r="K1368">
        <v>10</v>
      </c>
      <c r="L1368" s="43">
        <v>1200</v>
      </c>
      <c r="M1368">
        <v>131</v>
      </c>
      <c r="N1368">
        <v>1</v>
      </c>
      <c r="O1368">
        <v>14</v>
      </c>
      <c r="P1368">
        <v>9</v>
      </c>
      <c r="Q1368">
        <v>25</v>
      </c>
      <c r="R1368" t="s">
        <v>518</v>
      </c>
      <c r="S1368">
        <v>1072</v>
      </c>
      <c r="T1368">
        <v>4</v>
      </c>
      <c r="U1368" s="32" t="s">
        <v>446</v>
      </c>
      <c r="V1368">
        <v>26</v>
      </c>
      <c r="Y1368" t="s">
        <v>629</v>
      </c>
      <c r="Z1368">
        <v>52</v>
      </c>
      <c r="AA1368" s="18" t="s">
        <v>20</v>
      </c>
      <c r="AB1368">
        <v>2</v>
      </c>
      <c r="AC1368">
        <v>3</v>
      </c>
      <c r="AD1368">
        <v>7</v>
      </c>
    </row>
    <row r="1369" spans="1:31" hidden="1" x14ac:dyDescent="0.25">
      <c r="A1369" s="22" t="s">
        <v>275</v>
      </c>
      <c r="B1369" s="20" t="s">
        <v>2333</v>
      </c>
      <c r="C1369" s="20" t="s">
        <v>2334</v>
      </c>
      <c r="D1369">
        <v>9</v>
      </c>
      <c r="G1369" s="34">
        <v>4</v>
      </c>
      <c r="H1369" s="16" t="s">
        <v>29</v>
      </c>
      <c r="I1369">
        <v>10</v>
      </c>
      <c r="J1369" s="37" t="str">
        <f>VLOOKUP(AB1369, method!$A$1:$B$15, 2, 0)</f>
        <v>中前</v>
      </c>
      <c r="K1369">
        <v>149</v>
      </c>
      <c r="L1369" s="43">
        <v>1200</v>
      </c>
      <c r="M1369">
        <v>129</v>
      </c>
      <c r="N1369">
        <v>1</v>
      </c>
      <c r="O1369">
        <v>7</v>
      </c>
      <c r="P1369">
        <v>9</v>
      </c>
      <c r="Q1369">
        <v>25</v>
      </c>
      <c r="R1369" t="s">
        <v>434</v>
      </c>
      <c r="S1369">
        <v>1082</v>
      </c>
      <c r="T1369">
        <v>4</v>
      </c>
      <c r="U1369" s="32" t="s">
        <v>435</v>
      </c>
      <c r="V1369">
        <v>6</v>
      </c>
      <c r="Y1369" s="12">
        <v>2</v>
      </c>
      <c r="Z1369">
        <v>52</v>
      </c>
      <c r="AA1369" s="18" t="s">
        <v>20</v>
      </c>
      <c r="AB1369">
        <v>5</v>
      </c>
      <c r="AC1369">
        <v>5</v>
      </c>
      <c r="AD1369">
        <v>4</v>
      </c>
    </row>
    <row r="1370" spans="1:31" hidden="1" x14ac:dyDescent="0.25">
      <c r="A1370" s="22" t="s">
        <v>275</v>
      </c>
      <c r="B1370" s="21" t="s">
        <v>2335</v>
      </c>
      <c r="C1370" s="21" t="s">
        <v>2336</v>
      </c>
      <c r="D1370">
        <v>58.65</v>
      </c>
      <c r="G1370">
        <v>10</v>
      </c>
      <c r="H1370" s="17" t="s">
        <v>121</v>
      </c>
      <c r="I1370">
        <v>6</v>
      </c>
      <c r="J1370" s="38" t="str">
        <f>VLOOKUP(AB1370, method!$A$1:$B$15, 2, 0)</f>
        <v>留後</v>
      </c>
      <c r="K1370">
        <v>36</v>
      </c>
      <c r="L1370">
        <v>1000</v>
      </c>
      <c r="M1370">
        <v>128</v>
      </c>
      <c r="N1370">
        <v>0</v>
      </c>
      <c r="O1370">
        <v>10</v>
      </c>
      <c r="P1370">
        <v>9</v>
      </c>
      <c r="Q1370">
        <v>25</v>
      </c>
      <c r="R1370" s="31" t="s">
        <v>450</v>
      </c>
      <c r="S1370">
        <v>1131</v>
      </c>
      <c r="T1370">
        <v>4</v>
      </c>
      <c r="U1370" s="32" t="s">
        <v>435</v>
      </c>
      <c r="V1370">
        <v>13</v>
      </c>
      <c r="Y1370" t="s">
        <v>650</v>
      </c>
      <c r="Z1370">
        <v>51</v>
      </c>
      <c r="AA1370" s="17" t="s">
        <v>111</v>
      </c>
      <c r="AB1370">
        <v>11</v>
      </c>
      <c r="AC1370">
        <v>11</v>
      </c>
      <c r="AD1370">
        <v>10</v>
      </c>
    </row>
    <row r="1371" spans="1:31" hidden="1" x14ac:dyDescent="0.25">
      <c r="A1371" s="22" t="s">
        <v>275</v>
      </c>
      <c r="B1371" s="21" t="s">
        <v>2335</v>
      </c>
      <c r="C1371" s="21" t="s">
        <v>2336</v>
      </c>
      <c r="D1371">
        <v>57.44</v>
      </c>
      <c r="G1371">
        <v>7</v>
      </c>
      <c r="H1371" s="17" t="s">
        <v>121</v>
      </c>
      <c r="I1371">
        <v>6</v>
      </c>
      <c r="J1371" s="37" t="str">
        <f>VLOOKUP(AB1371, method!$A$1:$B$15, 2, 0)</f>
        <v>中前</v>
      </c>
      <c r="K1371">
        <v>9.6999999999999993</v>
      </c>
      <c r="L1371">
        <v>1000</v>
      </c>
      <c r="M1371">
        <v>128</v>
      </c>
      <c r="N1371">
        <v>0</v>
      </c>
      <c r="O1371">
        <v>9</v>
      </c>
      <c r="P1371">
        <v>7</v>
      </c>
      <c r="Q1371">
        <v>25</v>
      </c>
      <c r="R1371" s="31" t="s">
        <v>450</v>
      </c>
      <c r="S1371">
        <v>1162</v>
      </c>
      <c r="T1371">
        <v>4</v>
      </c>
      <c r="U1371" s="32" t="s">
        <v>446</v>
      </c>
      <c r="V1371">
        <v>822</v>
      </c>
      <c r="Y1371" t="s">
        <v>600</v>
      </c>
      <c r="Z1371">
        <v>52</v>
      </c>
      <c r="AA1371" s="17" t="s">
        <v>111</v>
      </c>
      <c r="AB1371">
        <v>4</v>
      </c>
      <c r="AC1371">
        <v>5</v>
      </c>
      <c r="AD1371">
        <v>7</v>
      </c>
    </row>
    <row r="1372" spans="1:31" x14ac:dyDescent="0.25">
      <c r="A1372" s="22" t="s">
        <v>275</v>
      </c>
      <c r="B1372" s="21" t="s">
        <v>2335</v>
      </c>
      <c r="C1372" s="21" t="s">
        <v>2336</v>
      </c>
      <c r="D1372">
        <v>10.24</v>
      </c>
      <c r="G1372" s="34">
        <v>5</v>
      </c>
      <c r="H1372" s="17" t="s">
        <v>121</v>
      </c>
      <c r="I1372">
        <v>5</v>
      </c>
      <c r="J1372" s="35" t="str">
        <f>VLOOKUP(AB1372, method!$A$1:$B$15, 2, 0)</f>
        <v>放頭</v>
      </c>
      <c r="K1372">
        <v>27</v>
      </c>
      <c r="L1372" s="43">
        <v>1200</v>
      </c>
      <c r="M1372">
        <v>128</v>
      </c>
      <c r="N1372">
        <v>1</v>
      </c>
      <c r="O1372">
        <v>28</v>
      </c>
      <c r="P1372">
        <v>5</v>
      </c>
      <c r="Q1372">
        <v>25</v>
      </c>
      <c r="R1372" s="42" t="s">
        <v>445</v>
      </c>
      <c r="S1372">
        <v>1155</v>
      </c>
      <c r="T1372">
        <v>4</v>
      </c>
      <c r="U1372" s="32" t="s">
        <v>446</v>
      </c>
      <c r="V1372">
        <v>713</v>
      </c>
      <c r="Y1372" t="s">
        <v>600</v>
      </c>
      <c r="Z1372">
        <v>52</v>
      </c>
      <c r="AA1372" s="17" t="s">
        <v>111</v>
      </c>
      <c r="AB1372">
        <v>1</v>
      </c>
      <c r="AC1372">
        <v>2</v>
      </c>
      <c r="AD1372">
        <v>5</v>
      </c>
    </row>
    <row r="1373" spans="1:31" x14ac:dyDescent="0.25">
      <c r="A1373" s="22" t="s">
        <v>275</v>
      </c>
      <c r="B1373" s="21" t="s">
        <v>2335</v>
      </c>
      <c r="C1373" s="21" t="s">
        <v>2336</v>
      </c>
      <c r="D1373">
        <v>10.16</v>
      </c>
      <c r="G1373">
        <v>10</v>
      </c>
      <c r="H1373" s="17" t="s">
        <v>121</v>
      </c>
      <c r="I1373">
        <v>3</v>
      </c>
      <c r="J1373" s="37" t="str">
        <f>VLOOKUP(AB1373, method!$A$1:$B$15, 2, 0)</f>
        <v>中前</v>
      </c>
      <c r="K1373">
        <v>16</v>
      </c>
      <c r="L1373" s="43">
        <v>1200</v>
      </c>
      <c r="M1373">
        <v>127</v>
      </c>
      <c r="N1373">
        <v>1</v>
      </c>
      <c r="O1373">
        <v>30</v>
      </c>
      <c r="P1373">
        <v>4</v>
      </c>
      <c r="Q1373">
        <v>25</v>
      </c>
      <c r="R1373" s="42" t="s">
        <v>445</v>
      </c>
      <c r="S1373">
        <v>1149</v>
      </c>
      <c r="T1373">
        <v>4</v>
      </c>
      <c r="U1373" s="32" t="s">
        <v>446</v>
      </c>
      <c r="V1373">
        <v>635</v>
      </c>
      <c r="Y1373">
        <v>5</v>
      </c>
      <c r="Z1373">
        <v>52</v>
      </c>
      <c r="AA1373" s="17" t="s">
        <v>111</v>
      </c>
      <c r="AB1373">
        <v>5</v>
      </c>
      <c r="AC1373">
        <v>5</v>
      </c>
      <c r="AD1373">
        <v>10</v>
      </c>
    </row>
    <row r="1374" spans="1:31" hidden="1" x14ac:dyDescent="0.25">
      <c r="A1374" s="22" t="s">
        <v>275</v>
      </c>
      <c r="B1374" s="21" t="s">
        <v>2335</v>
      </c>
      <c r="C1374" s="21" t="s">
        <v>2336</v>
      </c>
      <c r="D1374">
        <v>56.93</v>
      </c>
      <c r="G1374" s="28">
        <v>1</v>
      </c>
      <c r="H1374" s="17" t="s">
        <v>121</v>
      </c>
      <c r="I1374">
        <v>2</v>
      </c>
      <c r="J1374" s="35" t="str">
        <f>VLOOKUP(AB1374, method!$A$1:$B$15, 2, 0)</f>
        <v>放頭</v>
      </c>
      <c r="K1374">
        <v>8.6999999999999993</v>
      </c>
      <c r="L1374">
        <v>1000</v>
      </c>
      <c r="M1374">
        <v>121</v>
      </c>
      <c r="N1374">
        <v>0</v>
      </c>
      <c r="O1374">
        <v>2</v>
      </c>
      <c r="P1374">
        <v>4</v>
      </c>
      <c r="Q1374">
        <v>25</v>
      </c>
      <c r="R1374" s="30" t="s">
        <v>445</v>
      </c>
      <c r="S1374">
        <v>1144</v>
      </c>
      <c r="T1374">
        <v>4</v>
      </c>
      <c r="U1374" s="32" t="s">
        <v>446</v>
      </c>
      <c r="V1374">
        <v>557</v>
      </c>
      <c r="Y1374" s="12" t="s">
        <v>591</v>
      </c>
      <c r="Z1374">
        <v>46</v>
      </c>
      <c r="AA1374" s="17" t="s">
        <v>111</v>
      </c>
      <c r="AB1374">
        <v>3</v>
      </c>
      <c r="AC1374">
        <v>4</v>
      </c>
      <c r="AD1374">
        <v>1</v>
      </c>
    </row>
    <row r="1375" spans="1:31" hidden="1" x14ac:dyDescent="0.25">
      <c r="A1375" s="22" t="s">
        <v>275</v>
      </c>
      <c r="B1375" s="21" t="s">
        <v>2335</v>
      </c>
      <c r="C1375" s="21" t="s">
        <v>2336</v>
      </c>
      <c r="D1375">
        <v>56.97</v>
      </c>
      <c r="G1375" s="28">
        <v>1</v>
      </c>
      <c r="H1375" s="17" t="s">
        <v>121</v>
      </c>
      <c r="I1375">
        <v>3</v>
      </c>
      <c r="J1375" s="37" t="str">
        <f>VLOOKUP(AB1375, method!$A$1:$B$15, 2, 0)</f>
        <v>中前</v>
      </c>
      <c r="K1375">
        <v>9</v>
      </c>
      <c r="L1375">
        <v>1000</v>
      </c>
      <c r="M1375">
        <v>135</v>
      </c>
      <c r="N1375">
        <v>0</v>
      </c>
      <c r="O1375">
        <v>12</v>
      </c>
      <c r="P1375">
        <v>3</v>
      </c>
      <c r="Q1375">
        <v>25</v>
      </c>
      <c r="R1375" s="31" t="s">
        <v>450</v>
      </c>
      <c r="S1375">
        <v>1147</v>
      </c>
      <c r="T1375">
        <v>5</v>
      </c>
      <c r="U1375" s="32" t="s">
        <v>446</v>
      </c>
      <c r="V1375">
        <v>496</v>
      </c>
      <c r="Y1375" s="12" t="s">
        <v>914</v>
      </c>
      <c r="Z1375">
        <v>40</v>
      </c>
      <c r="AA1375" s="17" t="s">
        <v>111</v>
      </c>
      <c r="AB1375">
        <v>4</v>
      </c>
      <c r="AC1375">
        <v>4</v>
      </c>
      <c r="AD1375">
        <v>1</v>
      </c>
    </row>
    <row r="1376" spans="1:31" x14ac:dyDescent="0.25">
      <c r="A1376" s="22" t="s">
        <v>275</v>
      </c>
      <c r="B1376" s="21" t="s">
        <v>2335</v>
      </c>
      <c r="C1376" s="21" t="s">
        <v>2336</v>
      </c>
      <c r="D1376">
        <v>10.4</v>
      </c>
      <c r="G1376">
        <v>9</v>
      </c>
      <c r="H1376" s="17" t="s">
        <v>121</v>
      </c>
      <c r="I1376">
        <v>10</v>
      </c>
      <c r="J1376" s="37" t="str">
        <f>VLOOKUP(AB1376, method!$A$1:$B$15, 2, 0)</f>
        <v>中前</v>
      </c>
      <c r="K1376">
        <v>29</v>
      </c>
      <c r="L1376" s="43">
        <v>1200</v>
      </c>
      <c r="M1376">
        <v>117</v>
      </c>
      <c r="N1376">
        <v>1</v>
      </c>
      <c r="O1376">
        <v>26</v>
      </c>
      <c r="P1376">
        <v>2</v>
      </c>
      <c r="Q1376">
        <v>25</v>
      </c>
      <c r="R1376" s="31" t="s">
        <v>461</v>
      </c>
      <c r="S1376">
        <v>1162</v>
      </c>
      <c r="T1376">
        <v>4</v>
      </c>
      <c r="U1376" s="32" t="s">
        <v>435</v>
      </c>
      <c r="V1376">
        <v>460</v>
      </c>
      <c r="Y1376">
        <v>4</v>
      </c>
      <c r="Z1376">
        <v>42</v>
      </c>
      <c r="AA1376" s="17" t="s">
        <v>111</v>
      </c>
      <c r="AB1376">
        <v>6</v>
      </c>
      <c r="AC1376">
        <v>5</v>
      </c>
      <c r="AD1376">
        <v>9</v>
      </c>
    </row>
    <row r="1377" spans="1:31" x14ac:dyDescent="0.25">
      <c r="A1377" s="22" t="s">
        <v>275</v>
      </c>
      <c r="B1377" s="21" t="s">
        <v>2335</v>
      </c>
      <c r="C1377" s="21" t="s">
        <v>2336</v>
      </c>
      <c r="D1377">
        <v>10.83</v>
      </c>
      <c r="G1377">
        <v>9</v>
      </c>
      <c r="H1377" s="17" t="s">
        <v>121</v>
      </c>
      <c r="I1377">
        <v>1</v>
      </c>
      <c r="J1377" s="37" t="str">
        <f>VLOOKUP(AB1377, method!$A$1:$B$15, 2, 0)</f>
        <v>中前</v>
      </c>
      <c r="K1377">
        <v>7.1</v>
      </c>
      <c r="L1377" s="43">
        <v>1200</v>
      </c>
      <c r="M1377">
        <v>117</v>
      </c>
      <c r="N1377">
        <v>1</v>
      </c>
      <c r="O1377">
        <v>22</v>
      </c>
      <c r="P1377">
        <v>1</v>
      </c>
      <c r="Q1377">
        <v>25</v>
      </c>
      <c r="R1377" s="31" t="s">
        <v>461</v>
      </c>
      <c r="S1377">
        <v>1167</v>
      </c>
      <c r="T1377">
        <v>4</v>
      </c>
      <c r="U1377" s="32" t="s">
        <v>435</v>
      </c>
      <c r="V1377">
        <v>369</v>
      </c>
      <c r="Y1377" t="s">
        <v>488</v>
      </c>
      <c r="Z1377">
        <v>42</v>
      </c>
      <c r="AA1377" s="17" t="s">
        <v>111</v>
      </c>
      <c r="AB1377">
        <v>5</v>
      </c>
      <c r="AC1377">
        <v>5</v>
      </c>
      <c r="AD1377">
        <v>9</v>
      </c>
    </row>
    <row r="1378" spans="1:31" hidden="1" x14ac:dyDescent="0.25">
      <c r="A1378" s="22" t="s">
        <v>275</v>
      </c>
      <c r="B1378" s="21" t="s">
        <v>2335</v>
      </c>
      <c r="C1378" s="21" t="s">
        <v>2336</v>
      </c>
      <c r="D1378">
        <v>10.029999999999999</v>
      </c>
      <c r="G1378" s="28">
        <v>2</v>
      </c>
      <c r="H1378" s="17" t="s">
        <v>121</v>
      </c>
      <c r="I1378">
        <v>12</v>
      </c>
      <c r="J1378" s="35" t="str">
        <f>VLOOKUP(AB1378, method!$A$1:$B$15, 2, 0)</f>
        <v>放頭</v>
      </c>
      <c r="K1378">
        <v>28</v>
      </c>
      <c r="L1378" s="43">
        <v>1200</v>
      </c>
      <c r="M1378">
        <v>119</v>
      </c>
      <c r="N1378">
        <v>1</v>
      </c>
      <c r="O1378">
        <v>26</v>
      </c>
      <c r="P1378">
        <v>12</v>
      </c>
      <c r="Q1378">
        <v>24</v>
      </c>
      <c r="R1378" s="30" t="s">
        <v>445</v>
      </c>
      <c r="S1378">
        <v>1155</v>
      </c>
      <c r="T1378">
        <v>4</v>
      </c>
      <c r="U1378" s="32" t="s">
        <v>435</v>
      </c>
      <c r="V1378">
        <v>290</v>
      </c>
      <c r="Y1378" s="12" t="s">
        <v>521</v>
      </c>
      <c r="Z1378">
        <v>42</v>
      </c>
      <c r="AA1378" s="17" t="s">
        <v>111</v>
      </c>
      <c r="AB1378">
        <v>2</v>
      </c>
      <c r="AC1378">
        <v>2</v>
      </c>
      <c r="AD1378">
        <v>2</v>
      </c>
    </row>
    <row r="1379" spans="1:31" hidden="1" x14ac:dyDescent="0.25">
      <c r="A1379" s="22" t="s">
        <v>275</v>
      </c>
      <c r="B1379" s="21" t="s">
        <v>2335</v>
      </c>
      <c r="C1379" s="21" t="s">
        <v>2336</v>
      </c>
      <c r="D1379">
        <v>10.73</v>
      </c>
      <c r="G1379" s="28">
        <v>3</v>
      </c>
      <c r="H1379" s="18" t="s">
        <v>396</v>
      </c>
      <c r="I1379">
        <v>6</v>
      </c>
      <c r="J1379" s="35" t="str">
        <f>VLOOKUP(AB1379, method!$A$1:$B$15, 2, 0)</f>
        <v>放頭</v>
      </c>
      <c r="K1379">
        <v>10</v>
      </c>
      <c r="L1379" s="43">
        <v>1200</v>
      </c>
      <c r="M1379">
        <v>119</v>
      </c>
      <c r="N1379">
        <v>1</v>
      </c>
      <c r="O1379">
        <v>4</v>
      </c>
      <c r="P1379">
        <v>12</v>
      </c>
      <c r="Q1379">
        <v>24</v>
      </c>
      <c r="R1379" s="31" t="s">
        <v>450</v>
      </c>
      <c r="S1379">
        <v>1157</v>
      </c>
      <c r="T1379">
        <v>4</v>
      </c>
      <c r="U1379" s="32" t="s">
        <v>435</v>
      </c>
      <c r="V1379">
        <v>236</v>
      </c>
      <c r="Y1379" t="s">
        <v>519</v>
      </c>
      <c r="Z1379">
        <v>42</v>
      </c>
      <c r="AA1379" s="17" t="s">
        <v>111</v>
      </c>
      <c r="AB1379">
        <v>3</v>
      </c>
      <c r="AC1379">
        <v>3</v>
      </c>
      <c r="AD1379">
        <v>3</v>
      </c>
    </row>
    <row r="1380" spans="1:31" hidden="1" x14ac:dyDescent="0.25">
      <c r="A1380" s="22" t="s">
        <v>275</v>
      </c>
      <c r="B1380" s="21" t="s">
        <v>2335</v>
      </c>
      <c r="C1380" s="21" t="s">
        <v>2336</v>
      </c>
      <c r="D1380">
        <v>10.33</v>
      </c>
      <c r="G1380" s="34">
        <v>4</v>
      </c>
      <c r="H1380" s="25" t="s">
        <v>150</v>
      </c>
      <c r="I1380">
        <v>12</v>
      </c>
      <c r="J1380" s="37" t="str">
        <f>VLOOKUP(AB1380, method!$A$1:$B$15, 2, 0)</f>
        <v>中前</v>
      </c>
      <c r="K1380">
        <v>71</v>
      </c>
      <c r="L1380" s="43">
        <v>1200</v>
      </c>
      <c r="M1380">
        <v>118</v>
      </c>
      <c r="N1380">
        <v>1</v>
      </c>
      <c r="O1380">
        <v>30</v>
      </c>
      <c r="P1380">
        <v>10</v>
      </c>
      <c r="Q1380">
        <v>24</v>
      </c>
      <c r="R1380" s="42" t="s">
        <v>445</v>
      </c>
      <c r="S1380">
        <v>1144</v>
      </c>
      <c r="T1380">
        <v>4</v>
      </c>
      <c r="U1380" s="32" t="s">
        <v>435</v>
      </c>
      <c r="V1380">
        <v>141</v>
      </c>
      <c r="Y1380" s="12" t="s">
        <v>464</v>
      </c>
      <c r="Z1380">
        <v>43</v>
      </c>
      <c r="AA1380" s="17" t="s">
        <v>111</v>
      </c>
      <c r="AB1380">
        <v>5</v>
      </c>
      <c r="AC1380">
        <v>5</v>
      </c>
      <c r="AD1380">
        <v>4</v>
      </c>
    </row>
    <row r="1381" spans="1:31" hidden="1" x14ac:dyDescent="0.25">
      <c r="A1381" s="22" t="s">
        <v>275</v>
      </c>
      <c r="B1381" s="21" t="s">
        <v>2335</v>
      </c>
      <c r="C1381" s="21" t="s">
        <v>2336</v>
      </c>
      <c r="D1381">
        <v>10.53</v>
      </c>
      <c r="G1381">
        <v>7</v>
      </c>
      <c r="H1381" s="17" t="s">
        <v>121</v>
      </c>
      <c r="I1381">
        <v>3</v>
      </c>
      <c r="J1381" s="37" t="str">
        <f>VLOOKUP(AB1381, method!$A$1:$B$15, 2, 0)</f>
        <v>中前</v>
      </c>
      <c r="K1381">
        <v>41</v>
      </c>
      <c r="L1381" s="43">
        <v>1200</v>
      </c>
      <c r="M1381">
        <v>124</v>
      </c>
      <c r="N1381">
        <v>1</v>
      </c>
      <c r="O1381">
        <v>19</v>
      </c>
      <c r="P1381">
        <v>5</v>
      </c>
      <c r="Q1381">
        <v>24</v>
      </c>
      <c r="R1381" t="s">
        <v>441</v>
      </c>
      <c r="S1381">
        <v>1131</v>
      </c>
      <c r="T1381">
        <v>4</v>
      </c>
      <c r="U1381" s="32" t="s">
        <v>435</v>
      </c>
      <c r="V1381">
        <v>676</v>
      </c>
      <c r="Y1381" t="s">
        <v>572</v>
      </c>
      <c r="Z1381">
        <v>45</v>
      </c>
      <c r="AA1381" s="17" t="s">
        <v>111</v>
      </c>
      <c r="AB1381">
        <v>6</v>
      </c>
      <c r="AC1381">
        <v>6</v>
      </c>
      <c r="AD1381">
        <v>7</v>
      </c>
    </row>
    <row r="1382" spans="1:31" hidden="1" x14ac:dyDescent="0.25">
      <c r="A1382" s="22" t="s">
        <v>275</v>
      </c>
      <c r="B1382" s="21" t="s">
        <v>2335</v>
      </c>
      <c r="C1382" s="21" t="s">
        <v>2336</v>
      </c>
      <c r="D1382">
        <v>12.74</v>
      </c>
      <c r="G1382">
        <v>12</v>
      </c>
      <c r="H1382" s="17" t="s">
        <v>121</v>
      </c>
      <c r="I1382">
        <v>10</v>
      </c>
      <c r="J1382" s="37" t="str">
        <f>VLOOKUP(AB1382, method!$A$1:$B$15, 2, 0)</f>
        <v>中前</v>
      </c>
      <c r="K1382">
        <v>50</v>
      </c>
      <c r="L1382" s="43">
        <v>1200</v>
      </c>
      <c r="M1382">
        <v>122</v>
      </c>
      <c r="N1382">
        <v>1</v>
      </c>
      <c r="O1382">
        <v>24</v>
      </c>
      <c r="P1382">
        <v>4</v>
      </c>
      <c r="Q1382">
        <v>24</v>
      </c>
      <c r="R1382" s="42" t="s">
        <v>445</v>
      </c>
      <c r="S1382">
        <v>1133</v>
      </c>
      <c r="T1382">
        <v>4</v>
      </c>
      <c r="U1382" s="32" t="s">
        <v>435</v>
      </c>
      <c r="V1382">
        <v>614</v>
      </c>
      <c r="Y1382" t="s">
        <v>533</v>
      </c>
      <c r="Z1382">
        <v>47</v>
      </c>
      <c r="AA1382" s="17" t="s">
        <v>111</v>
      </c>
      <c r="AB1382">
        <v>6</v>
      </c>
      <c r="AC1382">
        <v>6</v>
      </c>
      <c r="AD1382">
        <v>12</v>
      </c>
    </row>
    <row r="1383" spans="1:31" hidden="1" x14ac:dyDescent="0.25">
      <c r="A1383" s="22" t="s">
        <v>275</v>
      </c>
      <c r="B1383" s="21" t="s">
        <v>2335</v>
      </c>
      <c r="C1383" s="21" t="s">
        <v>2336</v>
      </c>
      <c r="D1383">
        <v>11.18</v>
      </c>
      <c r="G1383">
        <v>7</v>
      </c>
      <c r="H1383" s="17" t="s">
        <v>121</v>
      </c>
      <c r="I1383">
        <v>6</v>
      </c>
      <c r="J1383" s="36" t="str">
        <f>VLOOKUP(AB1383, method!$A$1:$B$15, 2, 0)</f>
        <v>中後</v>
      </c>
      <c r="K1383">
        <v>25</v>
      </c>
      <c r="L1383" s="43">
        <v>1200</v>
      </c>
      <c r="M1383">
        <v>123</v>
      </c>
      <c r="N1383">
        <v>1</v>
      </c>
      <c r="O1383">
        <v>10</v>
      </c>
      <c r="P1383">
        <v>4</v>
      </c>
      <c r="Q1383">
        <v>24</v>
      </c>
      <c r="R1383" s="31" t="s">
        <v>455</v>
      </c>
      <c r="S1383">
        <v>1130</v>
      </c>
      <c r="T1383">
        <v>4</v>
      </c>
      <c r="U1383" s="32" t="s">
        <v>435</v>
      </c>
      <c r="V1383">
        <v>574</v>
      </c>
      <c r="Y1383" t="s">
        <v>600</v>
      </c>
      <c r="Z1383">
        <v>48</v>
      </c>
      <c r="AA1383" s="17" t="s">
        <v>111</v>
      </c>
      <c r="AB1383">
        <v>9</v>
      </c>
      <c r="AC1383">
        <v>9</v>
      </c>
      <c r="AD1383">
        <v>7</v>
      </c>
    </row>
    <row r="1384" spans="1:31" hidden="1" x14ac:dyDescent="0.25">
      <c r="A1384" s="22" t="s">
        <v>275</v>
      </c>
      <c r="B1384" s="21" t="s">
        <v>2335</v>
      </c>
      <c r="C1384" s="21" t="s">
        <v>2336</v>
      </c>
      <c r="D1384">
        <v>12.88</v>
      </c>
      <c r="G1384">
        <v>11</v>
      </c>
      <c r="H1384" s="17" t="s">
        <v>121</v>
      </c>
      <c r="I1384">
        <v>1</v>
      </c>
      <c r="J1384" s="37" t="str">
        <f>VLOOKUP(AB1384, method!$A$1:$B$15, 2, 0)</f>
        <v>中前</v>
      </c>
      <c r="K1384">
        <v>4.8</v>
      </c>
      <c r="L1384" s="43">
        <v>1200</v>
      </c>
      <c r="M1384">
        <v>124</v>
      </c>
      <c r="N1384">
        <v>1</v>
      </c>
      <c r="O1384">
        <v>28</v>
      </c>
      <c r="P1384">
        <v>2</v>
      </c>
      <c r="Q1384">
        <v>24</v>
      </c>
      <c r="R1384" s="31" t="s">
        <v>450</v>
      </c>
      <c r="S1384">
        <v>1136</v>
      </c>
      <c r="T1384">
        <v>4</v>
      </c>
      <c r="U1384" s="32" t="s">
        <v>435</v>
      </c>
      <c r="V1384">
        <v>461</v>
      </c>
      <c r="Y1384" t="s">
        <v>634</v>
      </c>
      <c r="Z1384">
        <v>48</v>
      </c>
      <c r="AA1384" s="17" t="s">
        <v>111</v>
      </c>
      <c r="AB1384">
        <v>6</v>
      </c>
      <c r="AC1384">
        <v>6</v>
      </c>
      <c r="AD1384">
        <v>11</v>
      </c>
    </row>
    <row r="1385" spans="1:31" hidden="1" x14ac:dyDescent="0.25">
      <c r="A1385" s="22" t="s">
        <v>275</v>
      </c>
      <c r="B1385" s="21" t="s">
        <v>2335</v>
      </c>
      <c r="C1385" s="21" t="s">
        <v>2336</v>
      </c>
      <c r="D1385">
        <v>11.08</v>
      </c>
      <c r="G1385" s="34">
        <v>5</v>
      </c>
      <c r="H1385" s="17" t="s">
        <v>121</v>
      </c>
      <c r="I1385">
        <v>11</v>
      </c>
      <c r="J1385" s="36" t="str">
        <f>VLOOKUP(AB1385, method!$A$1:$B$15, 2, 0)</f>
        <v>中後</v>
      </c>
      <c r="K1385">
        <v>15</v>
      </c>
      <c r="L1385" s="43">
        <v>1200</v>
      </c>
      <c r="M1385">
        <v>125</v>
      </c>
      <c r="N1385">
        <v>1</v>
      </c>
      <c r="O1385">
        <v>15</v>
      </c>
      <c r="P1385">
        <v>2</v>
      </c>
      <c r="Q1385">
        <v>24</v>
      </c>
      <c r="R1385" s="31" t="s">
        <v>461</v>
      </c>
      <c r="S1385">
        <v>1132</v>
      </c>
      <c r="T1385">
        <v>4</v>
      </c>
      <c r="U1385" s="32" t="s">
        <v>435</v>
      </c>
      <c r="V1385">
        <v>424</v>
      </c>
      <c r="Y1385" s="12" t="s">
        <v>521</v>
      </c>
      <c r="Z1385">
        <v>48</v>
      </c>
      <c r="AA1385" s="17" t="s">
        <v>111</v>
      </c>
      <c r="AB1385">
        <v>8</v>
      </c>
      <c r="AC1385">
        <v>10</v>
      </c>
      <c r="AD1385">
        <v>5</v>
      </c>
    </row>
    <row r="1386" spans="1:31" hidden="1" x14ac:dyDescent="0.25">
      <c r="A1386" s="22" t="s">
        <v>275</v>
      </c>
      <c r="B1386" s="21" t="s">
        <v>2335</v>
      </c>
      <c r="C1386" s="21" t="s">
        <v>2336</v>
      </c>
      <c r="D1386">
        <v>10.84</v>
      </c>
      <c r="G1386" s="28">
        <v>1</v>
      </c>
      <c r="H1386" s="17" t="s">
        <v>121</v>
      </c>
      <c r="I1386">
        <v>6</v>
      </c>
      <c r="J1386" s="37" t="str">
        <f>VLOOKUP(AB1386, method!$A$1:$B$15, 2, 0)</f>
        <v>中前</v>
      </c>
      <c r="K1386">
        <v>6.3</v>
      </c>
      <c r="L1386" s="43">
        <v>1200</v>
      </c>
      <c r="M1386">
        <v>118</v>
      </c>
      <c r="N1386">
        <v>1</v>
      </c>
      <c r="O1386">
        <v>17</v>
      </c>
      <c r="P1386">
        <v>1</v>
      </c>
      <c r="Q1386">
        <v>24</v>
      </c>
      <c r="R1386" s="31" t="s">
        <v>461</v>
      </c>
      <c r="S1386">
        <v>1128</v>
      </c>
      <c r="T1386">
        <v>4</v>
      </c>
      <c r="U1386" s="32" t="s">
        <v>435</v>
      </c>
      <c r="V1386">
        <v>345</v>
      </c>
      <c r="Y1386" s="12">
        <v>1</v>
      </c>
      <c r="Z1386">
        <v>41</v>
      </c>
      <c r="AA1386" s="17" t="s">
        <v>111</v>
      </c>
      <c r="AB1386">
        <v>5</v>
      </c>
      <c r="AC1386">
        <v>4</v>
      </c>
      <c r="AD1386">
        <v>1</v>
      </c>
    </row>
    <row r="1387" spans="1:31" hidden="1" x14ac:dyDescent="0.25">
      <c r="A1387" s="22" t="s">
        <v>275</v>
      </c>
      <c r="B1387" s="21" t="s">
        <v>2335</v>
      </c>
      <c r="C1387" s="21" t="s">
        <v>2336</v>
      </c>
      <c r="D1387">
        <v>10.7</v>
      </c>
      <c r="G1387" s="28">
        <v>1</v>
      </c>
      <c r="H1387" s="17" t="s">
        <v>121</v>
      </c>
      <c r="I1387">
        <v>2</v>
      </c>
      <c r="J1387" s="37" t="str">
        <f>VLOOKUP(AB1387, method!$A$1:$B$15, 2, 0)</f>
        <v>中前</v>
      </c>
      <c r="K1387">
        <v>9.1</v>
      </c>
      <c r="L1387" s="43">
        <v>1200</v>
      </c>
      <c r="M1387">
        <v>130</v>
      </c>
      <c r="N1387">
        <v>1</v>
      </c>
      <c r="O1387">
        <v>20</v>
      </c>
      <c r="P1387">
        <v>12</v>
      </c>
      <c r="Q1387">
        <v>23</v>
      </c>
      <c r="R1387" s="31" t="s">
        <v>461</v>
      </c>
      <c r="S1387">
        <v>1133</v>
      </c>
      <c r="T1387">
        <v>5</v>
      </c>
      <c r="U1387" s="32" t="s">
        <v>435</v>
      </c>
      <c r="V1387">
        <v>262</v>
      </c>
      <c r="Y1387" s="12" t="s">
        <v>451</v>
      </c>
      <c r="Z1387">
        <v>35</v>
      </c>
      <c r="AA1387" s="17" t="s">
        <v>111</v>
      </c>
      <c r="AB1387">
        <v>7</v>
      </c>
      <c r="AC1387">
        <v>7</v>
      </c>
      <c r="AD1387">
        <v>1</v>
      </c>
    </row>
    <row r="1388" spans="1:31" hidden="1" x14ac:dyDescent="0.25">
      <c r="A1388" s="22" t="s">
        <v>275</v>
      </c>
      <c r="B1388" s="21" t="s">
        <v>2335</v>
      </c>
      <c r="C1388" s="21" t="s">
        <v>2336</v>
      </c>
      <c r="D1388">
        <v>11.06</v>
      </c>
      <c r="G1388" s="34">
        <v>5</v>
      </c>
      <c r="H1388" s="17" t="s">
        <v>84</v>
      </c>
      <c r="I1388">
        <v>2</v>
      </c>
      <c r="J1388" s="37" t="str">
        <f>VLOOKUP(AB1388, method!$A$1:$B$15, 2, 0)</f>
        <v>中前</v>
      </c>
      <c r="K1388">
        <v>8</v>
      </c>
      <c r="L1388" s="43">
        <v>1200</v>
      </c>
      <c r="M1388">
        <v>131</v>
      </c>
      <c r="N1388">
        <v>1</v>
      </c>
      <c r="O1388">
        <v>6</v>
      </c>
      <c r="P1388">
        <v>12</v>
      </c>
      <c r="Q1388">
        <v>23</v>
      </c>
      <c r="R1388" s="31" t="s">
        <v>450</v>
      </c>
      <c r="S1388">
        <v>1135</v>
      </c>
      <c r="T1388">
        <v>5</v>
      </c>
      <c r="U1388" s="32" t="s">
        <v>435</v>
      </c>
      <c r="V1388">
        <v>223</v>
      </c>
      <c r="Y1388" s="12" t="s">
        <v>521</v>
      </c>
      <c r="Z1388">
        <v>36</v>
      </c>
      <c r="AA1388" s="17" t="s">
        <v>111</v>
      </c>
      <c r="AB1388">
        <v>7</v>
      </c>
      <c r="AC1388">
        <v>5</v>
      </c>
      <c r="AD1388">
        <v>5</v>
      </c>
    </row>
    <row r="1389" spans="1:31" hidden="1" x14ac:dyDescent="0.25">
      <c r="A1389" s="22" t="s">
        <v>275</v>
      </c>
      <c r="B1389" s="21" t="s">
        <v>2335</v>
      </c>
      <c r="C1389" s="21" t="s">
        <v>2336</v>
      </c>
      <c r="D1389">
        <v>11.17</v>
      </c>
      <c r="G1389">
        <v>8</v>
      </c>
      <c r="H1389" s="17" t="s">
        <v>84</v>
      </c>
      <c r="I1389">
        <v>9</v>
      </c>
      <c r="J1389" s="37" t="str">
        <f>VLOOKUP(AB1389, method!$A$1:$B$15, 2, 0)</f>
        <v>中前</v>
      </c>
      <c r="K1389">
        <v>29</v>
      </c>
      <c r="L1389" s="43">
        <v>1200</v>
      </c>
      <c r="M1389">
        <v>133</v>
      </c>
      <c r="N1389">
        <v>1</v>
      </c>
      <c r="O1389">
        <v>15</v>
      </c>
      <c r="P1389">
        <v>11</v>
      </c>
      <c r="Q1389">
        <v>23</v>
      </c>
      <c r="R1389" s="31" t="s">
        <v>455</v>
      </c>
      <c r="S1389">
        <v>1140</v>
      </c>
      <c r="T1389">
        <v>5</v>
      </c>
      <c r="U1389" s="32" t="s">
        <v>435</v>
      </c>
      <c r="V1389">
        <v>167</v>
      </c>
      <c r="Y1389" t="s">
        <v>629</v>
      </c>
      <c r="Z1389">
        <v>38</v>
      </c>
      <c r="AA1389" s="17" t="s">
        <v>111</v>
      </c>
      <c r="AB1389">
        <v>7</v>
      </c>
      <c r="AC1389">
        <v>8</v>
      </c>
      <c r="AD1389">
        <v>8</v>
      </c>
    </row>
    <row r="1390" spans="1:31" hidden="1" x14ac:dyDescent="0.25">
      <c r="A1390" s="22" t="s">
        <v>275</v>
      </c>
      <c r="B1390" s="21" t="s">
        <v>2335</v>
      </c>
      <c r="C1390" s="21" t="s">
        <v>2336</v>
      </c>
      <c r="D1390">
        <v>11.68</v>
      </c>
      <c r="G1390">
        <v>8</v>
      </c>
      <c r="H1390" s="23" t="s">
        <v>487</v>
      </c>
      <c r="I1390">
        <v>2</v>
      </c>
      <c r="J1390" s="37" t="str">
        <f>VLOOKUP(AB1390, method!$A$1:$B$15, 2, 0)</f>
        <v>中前</v>
      </c>
      <c r="K1390">
        <v>9.6</v>
      </c>
      <c r="L1390" s="43">
        <v>1200</v>
      </c>
      <c r="M1390">
        <v>109</v>
      </c>
      <c r="N1390">
        <v>1</v>
      </c>
      <c r="O1390">
        <v>1</v>
      </c>
      <c r="P1390">
        <v>11</v>
      </c>
      <c r="Q1390">
        <v>23</v>
      </c>
      <c r="R1390" s="42" t="s">
        <v>445</v>
      </c>
      <c r="S1390">
        <v>1134</v>
      </c>
      <c r="T1390">
        <v>4</v>
      </c>
      <c r="U1390" s="32" t="s">
        <v>435</v>
      </c>
      <c r="V1390">
        <v>135</v>
      </c>
      <c r="Y1390" s="12" t="s">
        <v>558</v>
      </c>
      <c r="Z1390">
        <v>40</v>
      </c>
      <c r="AA1390" s="17" t="s">
        <v>111</v>
      </c>
      <c r="AB1390">
        <v>6</v>
      </c>
      <c r="AC1390">
        <v>7</v>
      </c>
      <c r="AD1390">
        <v>8</v>
      </c>
    </row>
    <row r="1391" spans="1:31" hidden="1" x14ac:dyDescent="0.25">
      <c r="A1391" s="22" t="s">
        <v>275</v>
      </c>
      <c r="B1391" s="21" t="s">
        <v>2335</v>
      </c>
      <c r="C1391" s="21" t="s">
        <v>2336</v>
      </c>
      <c r="D1391">
        <v>23.17</v>
      </c>
      <c r="G1391">
        <v>14</v>
      </c>
      <c r="H1391" s="25" t="s">
        <v>150</v>
      </c>
      <c r="I1391">
        <v>14</v>
      </c>
      <c r="J1391" s="35" t="str">
        <f>VLOOKUP(AB1391, method!$A$1:$B$15, 2, 0)</f>
        <v>放頭</v>
      </c>
      <c r="K1391">
        <v>69</v>
      </c>
      <c r="L1391">
        <v>1400</v>
      </c>
      <c r="M1391">
        <v>118</v>
      </c>
      <c r="N1391">
        <v>1</v>
      </c>
      <c r="O1391">
        <v>15</v>
      </c>
      <c r="P1391">
        <v>10</v>
      </c>
      <c r="Q1391">
        <v>23</v>
      </c>
      <c r="R1391" t="s">
        <v>539</v>
      </c>
      <c r="S1391">
        <v>1140</v>
      </c>
      <c r="T1391">
        <v>4</v>
      </c>
      <c r="U1391" s="32" t="s">
        <v>435</v>
      </c>
      <c r="V1391">
        <v>85</v>
      </c>
      <c r="Y1391" t="s">
        <v>442</v>
      </c>
      <c r="Z1391">
        <v>43</v>
      </c>
      <c r="AA1391" s="17" t="s">
        <v>111</v>
      </c>
      <c r="AB1391">
        <v>2</v>
      </c>
      <c r="AC1391">
        <v>2</v>
      </c>
      <c r="AD1391">
        <v>2</v>
      </c>
      <c r="AE1391">
        <v>14</v>
      </c>
    </row>
    <row r="1392" spans="1:31" hidden="1" x14ac:dyDescent="0.25">
      <c r="A1392" s="23" t="s">
        <v>314</v>
      </c>
      <c r="B1392" s="22" t="s">
        <v>315</v>
      </c>
      <c r="C1392" s="22" t="s">
        <v>2337</v>
      </c>
      <c r="D1392">
        <v>56.93</v>
      </c>
      <c r="E1392">
        <v>12</v>
      </c>
      <c r="F1392" t="s">
        <v>316</v>
      </c>
      <c r="G1392">
        <v>6</v>
      </c>
      <c r="H1392" s="16" t="s">
        <v>316</v>
      </c>
      <c r="I1392">
        <v>10</v>
      </c>
      <c r="J1392" s="36" t="str">
        <f>VLOOKUP(AB1392, method!$A$1:$B$15, 2, 0)</f>
        <v>中後</v>
      </c>
      <c r="K1392">
        <v>14</v>
      </c>
      <c r="L1392">
        <v>1000</v>
      </c>
      <c r="M1392">
        <v>133</v>
      </c>
      <c r="N1392">
        <v>0</v>
      </c>
      <c r="O1392">
        <v>17</v>
      </c>
      <c r="P1392">
        <v>9</v>
      </c>
      <c r="Q1392">
        <v>25</v>
      </c>
      <c r="R1392" s="31" t="s">
        <v>455</v>
      </c>
      <c r="S1392">
        <v>1180</v>
      </c>
      <c r="T1392">
        <v>3</v>
      </c>
      <c r="U1392" s="32" t="s">
        <v>446</v>
      </c>
      <c r="V1392">
        <v>35</v>
      </c>
      <c r="Y1392" t="s">
        <v>600</v>
      </c>
      <c r="Z1392">
        <v>77</v>
      </c>
      <c r="AA1392" s="25" t="s">
        <v>166</v>
      </c>
      <c r="AB1392">
        <v>10</v>
      </c>
      <c r="AC1392">
        <v>9</v>
      </c>
      <c r="AD1392">
        <v>6</v>
      </c>
    </row>
    <row r="1393" spans="1:30" x14ac:dyDescent="0.25">
      <c r="A1393" s="23" t="s">
        <v>314</v>
      </c>
      <c r="B1393" s="22" t="s">
        <v>315</v>
      </c>
      <c r="C1393" s="22" t="s">
        <v>2337</v>
      </c>
      <c r="D1393">
        <v>9.7200000000000006</v>
      </c>
      <c r="E1393">
        <v>12</v>
      </c>
      <c r="F1393" t="s">
        <v>316</v>
      </c>
      <c r="G1393" s="34">
        <v>4</v>
      </c>
      <c r="H1393" s="16" t="s">
        <v>13</v>
      </c>
      <c r="I1393">
        <v>11</v>
      </c>
      <c r="J1393" s="38" t="str">
        <f>VLOOKUP(AB1393, method!$A$1:$B$15, 2, 0)</f>
        <v>留後</v>
      </c>
      <c r="K1393">
        <v>9.3000000000000007</v>
      </c>
      <c r="L1393" s="43">
        <v>1200</v>
      </c>
      <c r="M1393">
        <v>135</v>
      </c>
      <c r="N1393">
        <v>1</v>
      </c>
      <c r="O1393">
        <v>9</v>
      </c>
      <c r="P1393">
        <v>7</v>
      </c>
      <c r="Q1393">
        <v>25</v>
      </c>
      <c r="R1393" s="31" t="s">
        <v>450</v>
      </c>
      <c r="S1393">
        <v>1173</v>
      </c>
      <c r="T1393">
        <v>3</v>
      </c>
      <c r="U1393" s="32" t="s">
        <v>446</v>
      </c>
      <c r="V1393">
        <v>827</v>
      </c>
      <c r="Y1393" s="12">
        <v>2</v>
      </c>
      <c r="Z1393">
        <v>78</v>
      </c>
      <c r="AA1393" s="25" t="s">
        <v>166</v>
      </c>
      <c r="AB1393">
        <v>12</v>
      </c>
      <c r="AC1393">
        <v>11</v>
      </c>
      <c r="AD1393">
        <v>4</v>
      </c>
    </row>
    <row r="1394" spans="1:30" x14ac:dyDescent="0.25">
      <c r="A1394" s="23" t="s">
        <v>314</v>
      </c>
      <c r="B1394" s="22" t="s">
        <v>315</v>
      </c>
      <c r="C1394" s="22" t="s">
        <v>2337</v>
      </c>
      <c r="D1394">
        <v>9.67</v>
      </c>
      <c r="E1394">
        <v>12</v>
      </c>
      <c r="F1394" t="s">
        <v>316</v>
      </c>
      <c r="G1394" s="34">
        <v>5</v>
      </c>
      <c r="H1394" s="16" t="s">
        <v>13</v>
      </c>
      <c r="I1394">
        <v>9</v>
      </c>
      <c r="J1394" s="38" t="str">
        <f>VLOOKUP(AB1394, method!$A$1:$B$15, 2, 0)</f>
        <v>留後</v>
      </c>
      <c r="K1394">
        <v>14</v>
      </c>
      <c r="L1394" s="43">
        <v>1200</v>
      </c>
      <c r="M1394">
        <v>134</v>
      </c>
      <c r="N1394">
        <v>1</v>
      </c>
      <c r="O1394">
        <v>11</v>
      </c>
      <c r="P1394">
        <v>6</v>
      </c>
      <c r="Q1394">
        <v>25</v>
      </c>
      <c r="R1394" s="31" t="s">
        <v>455</v>
      </c>
      <c r="S1394">
        <v>1171</v>
      </c>
      <c r="T1394">
        <v>3</v>
      </c>
      <c r="U1394" s="32" t="s">
        <v>446</v>
      </c>
      <c r="V1394">
        <v>755</v>
      </c>
      <c r="Y1394" s="12" t="s">
        <v>521</v>
      </c>
      <c r="Z1394">
        <v>79</v>
      </c>
      <c r="AA1394" s="25" t="s">
        <v>166</v>
      </c>
      <c r="AB1394">
        <v>11</v>
      </c>
      <c r="AC1394">
        <v>10</v>
      </c>
      <c r="AD1394">
        <v>5</v>
      </c>
    </row>
    <row r="1395" spans="1:30" x14ac:dyDescent="0.25">
      <c r="A1395" s="23" t="s">
        <v>314</v>
      </c>
      <c r="B1395" s="22" t="s">
        <v>315</v>
      </c>
      <c r="C1395" s="22" t="s">
        <v>2337</v>
      </c>
      <c r="D1395">
        <v>9.84</v>
      </c>
      <c r="E1395">
        <v>12</v>
      </c>
      <c r="F1395" t="s">
        <v>316</v>
      </c>
      <c r="G1395" s="28">
        <v>3</v>
      </c>
      <c r="H1395" s="16" t="s">
        <v>13</v>
      </c>
      <c r="I1395">
        <v>2</v>
      </c>
      <c r="J1395" s="35" t="str">
        <f>VLOOKUP(AB1395, method!$A$1:$B$15, 2, 0)</f>
        <v>放頭</v>
      </c>
      <c r="K1395">
        <v>2.4</v>
      </c>
      <c r="L1395" s="43">
        <v>1200</v>
      </c>
      <c r="M1395">
        <v>135</v>
      </c>
      <c r="N1395">
        <v>1</v>
      </c>
      <c r="O1395">
        <v>16</v>
      </c>
      <c r="P1395">
        <v>4</v>
      </c>
      <c r="Q1395">
        <v>25</v>
      </c>
      <c r="R1395" s="31" t="s">
        <v>455</v>
      </c>
      <c r="S1395">
        <v>1160</v>
      </c>
      <c r="T1395">
        <v>3</v>
      </c>
      <c r="U1395" s="32" t="s">
        <v>446</v>
      </c>
      <c r="V1395">
        <v>595</v>
      </c>
      <c r="Y1395" s="12" t="s">
        <v>521</v>
      </c>
      <c r="Z1395">
        <v>79</v>
      </c>
      <c r="AA1395" s="25" t="s">
        <v>166</v>
      </c>
      <c r="AB1395">
        <v>2</v>
      </c>
      <c r="AC1395">
        <v>2</v>
      </c>
      <c r="AD1395">
        <v>3</v>
      </c>
    </row>
    <row r="1396" spans="1:30" x14ac:dyDescent="0.25">
      <c r="A1396" s="23" t="s">
        <v>314</v>
      </c>
      <c r="B1396" s="22" t="s">
        <v>315</v>
      </c>
      <c r="C1396" s="22" t="s">
        <v>2337</v>
      </c>
      <c r="D1396">
        <v>9.2799999999999994</v>
      </c>
      <c r="E1396">
        <v>12</v>
      </c>
      <c r="F1396" t="s">
        <v>316</v>
      </c>
      <c r="G1396">
        <v>6</v>
      </c>
      <c r="H1396" s="18" t="s">
        <v>116</v>
      </c>
      <c r="I1396">
        <v>12</v>
      </c>
      <c r="J1396" s="38" t="str">
        <f>VLOOKUP(AB1396, method!$A$1:$B$15, 2, 0)</f>
        <v>留後</v>
      </c>
      <c r="K1396">
        <v>33</v>
      </c>
      <c r="L1396" s="43">
        <v>1200</v>
      </c>
      <c r="M1396">
        <v>119</v>
      </c>
      <c r="N1396">
        <v>1</v>
      </c>
      <c r="O1396">
        <v>19</v>
      </c>
      <c r="P1396">
        <v>3</v>
      </c>
      <c r="Q1396">
        <v>25</v>
      </c>
      <c r="R1396" s="31" t="s">
        <v>455</v>
      </c>
      <c r="S1396">
        <v>1190</v>
      </c>
      <c r="T1396">
        <v>2</v>
      </c>
      <c r="U1396" s="32" t="s">
        <v>446</v>
      </c>
      <c r="V1396">
        <v>523</v>
      </c>
      <c r="Y1396" t="s">
        <v>519</v>
      </c>
      <c r="Z1396">
        <v>80</v>
      </c>
      <c r="AA1396" s="25" t="s">
        <v>166</v>
      </c>
      <c r="AB1396">
        <v>11</v>
      </c>
      <c r="AC1396">
        <v>11</v>
      </c>
      <c r="AD1396">
        <v>6</v>
      </c>
    </row>
    <row r="1397" spans="1:30" x14ac:dyDescent="0.25">
      <c r="A1397" s="23" t="s">
        <v>314</v>
      </c>
      <c r="B1397" s="22" t="s">
        <v>315</v>
      </c>
      <c r="C1397" s="22" t="s">
        <v>2337</v>
      </c>
      <c r="D1397">
        <v>9.51</v>
      </c>
      <c r="E1397">
        <v>12</v>
      </c>
      <c r="F1397" t="s">
        <v>316</v>
      </c>
      <c r="G1397">
        <v>6</v>
      </c>
      <c r="H1397" s="16" t="s">
        <v>13</v>
      </c>
      <c r="I1397">
        <v>7</v>
      </c>
      <c r="J1397" s="37" t="str">
        <f>VLOOKUP(AB1397, method!$A$1:$B$15, 2, 0)</f>
        <v>中前</v>
      </c>
      <c r="K1397">
        <v>11</v>
      </c>
      <c r="L1397" s="43">
        <v>1200</v>
      </c>
      <c r="M1397">
        <v>132</v>
      </c>
      <c r="N1397">
        <v>1</v>
      </c>
      <c r="O1397">
        <v>26</v>
      </c>
      <c r="P1397">
        <v>2</v>
      </c>
      <c r="Q1397">
        <v>25</v>
      </c>
      <c r="R1397" s="31" t="s">
        <v>461</v>
      </c>
      <c r="S1397">
        <v>1158</v>
      </c>
      <c r="T1397">
        <v>3</v>
      </c>
      <c r="U1397" s="32" t="s">
        <v>435</v>
      </c>
      <c r="V1397">
        <v>464</v>
      </c>
      <c r="Y1397" s="12" t="s">
        <v>464</v>
      </c>
      <c r="Z1397">
        <v>80</v>
      </c>
      <c r="AA1397" s="25" t="s">
        <v>166</v>
      </c>
      <c r="AB1397">
        <v>5</v>
      </c>
      <c r="AC1397">
        <v>5</v>
      </c>
      <c r="AD1397">
        <v>6</v>
      </c>
    </row>
    <row r="1398" spans="1:30" x14ac:dyDescent="0.25">
      <c r="A1398" s="23" t="s">
        <v>314</v>
      </c>
      <c r="B1398" s="22" t="s">
        <v>315</v>
      </c>
      <c r="C1398" s="22" t="s">
        <v>2337</v>
      </c>
      <c r="D1398">
        <v>10.64</v>
      </c>
      <c r="E1398">
        <v>12</v>
      </c>
      <c r="F1398" t="s">
        <v>316</v>
      </c>
      <c r="G1398">
        <v>11</v>
      </c>
      <c r="H1398" s="18" t="s">
        <v>116</v>
      </c>
      <c r="I1398">
        <v>6</v>
      </c>
      <c r="J1398" s="37" t="str">
        <f>VLOOKUP(AB1398, method!$A$1:$B$15, 2, 0)</f>
        <v>中前</v>
      </c>
      <c r="K1398">
        <v>13</v>
      </c>
      <c r="L1398" s="43">
        <v>1200</v>
      </c>
      <c r="M1398">
        <v>135</v>
      </c>
      <c r="N1398">
        <v>1</v>
      </c>
      <c r="O1398">
        <v>5</v>
      </c>
      <c r="P1398">
        <v>2</v>
      </c>
      <c r="Q1398">
        <v>25</v>
      </c>
      <c r="R1398" s="31" t="s">
        <v>450</v>
      </c>
      <c r="S1398">
        <v>1186</v>
      </c>
      <c r="T1398">
        <v>3</v>
      </c>
      <c r="U1398" s="32" t="s">
        <v>435</v>
      </c>
      <c r="V1398">
        <v>406</v>
      </c>
      <c r="Y1398" t="s">
        <v>629</v>
      </c>
      <c r="Z1398">
        <v>80</v>
      </c>
      <c r="AA1398" s="25" t="s">
        <v>166</v>
      </c>
      <c r="AB1398">
        <v>7</v>
      </c>
      <c r="AC1398">
        <v>9</v>
      </c>
      <c r="AD1398">
        <v>11</v>
      </c>
    </row>
    <row r="1399" spans="1:30" x14ac:dyDescent="0.25">
      <c r="A1399" s="23" t="s">
        <v>314</v>
      </c>
      <c r="B1399" s="22" t="s">
        <v>315</v>
      </c>
      <c r="C1399" s="22" t="s">
        <v>2337</v>
      </c>
      <c r="D1399">
        <v>10.23</v>
      </c>
      <c r="E1399">
        <v>12</v>
      </c>
      <c r="F1399" t="s">
        <v>316</v>
      </c>
      <c r="G1399" s="28">
        <v>1</v>
      </c>
      <c r="H1399" s="16" t="s">
        <v>13</v>
      </c>
      <c r="I1399">
        <v>3</v>
      </c>
      <c r="J1399" s="36" t="str">
        <f>VLOOKUP(AB1399, method!$A$1:$B$15, 2, 0)</f>
        <v>中後</v>
      </c>
      <c r="K1399">
        <v>11</v>
      </c>
      <c r="L1399" s="43">
        <v>1200</v>
      </c>
      <c r="M1399">
        <v>130</v>
      </c>
      <c r="N1399">
        <v>1</v>
      </c>
      <c r="O1399">
        <v>15</v>
      </c>
      <c r="P1399">
        <v>1</v>
      </c>
      <c r="Q1399">
        <v>25</v>
      </c>
      <c r="R1399" s="31" t="s">
        <v>455</v>
      </c>
      <c r="S1399">
        <v>1182</v>
      </c>
      <c r="T1399">
        <v>3</v>
      </c>
      <c r="U1399" s="32" t="s">
        <v>435</v>
      </c>
      <c r="V1399">
        <v>355</v>
      </c>
      <c r="Y1399" s="12" t="s">
        <v>591</v>
      </c>
      <c r="Z1399">
        <v>75</v>
      </c>
      <c r="AA1399" s="25" t="s">
        <v>166</v>
      </c>
      <c r="AB1399">
        <v>8</v>
      </c>
      <c r="AC1399">
        <v>10</v>
      </c>
      <c r="AD1399">
        <v>1</v>
      </c>
    </row>
    <row r="1400" spans="1:30" hidden="1" x14ac:dyDescent="0.25">
      <c r="A1400" s="23" t="s">
        <v>314</v>
      </c>
      <c r="B1400" s="22" t="s">
        <v>315</v>
      </c>
      <c r="C1400" s="22" t="s">
        <v>2337</v>
      </c>
      <c r="D1400">
        <v>10.3</v>
      </c>
      <c r="E1400">
        <v>12</v>
      </c>
      <c r="F1400" t="s">
        <v>316</v>
      </c>
      <c r="G1400" s="28">
        <v>3</v>
      </c>
      <c r="H1400" s="18" t="s">
        <v>116</v>
      </c>
      <c r="I1400">
        <v>7</v>
      </c>
      <c r="J1400" s="36" t="str">
        <f>VLOOKUP(AB1400, method!$A$1:$B$15, 2, 0)</f>
        <v>中後</v>
      </c>
      <c r="K1400">
        <v>7.6</v>
      </c>
      <c r="L1400" s="43">
        <v>1200</v>
      </c>
      <c r="M1400">
        <v>131</v>
      </c>
      <c r="N1400">
        <v>1</v>
      </c>
      <c r="O1400">
        <v>9</v>
      </c>
      <c r="P1400">
        <v>10</v>
      </c>
      <c r="Q1400">
        <v>24</v>
      </c>
      <c r="R1400" s="31" t="s">
        <v>450</v>
      </c>
      <c r="S1400">
        <v>1161</v>
      </c>
      <c r="T1400">
        <v>3</v>
      </c>
      <c r="U1400" s="32" t="s">
        <v>435</v>
      </c>
      <c r="V1400">
        <v>92</v>
      </c>
      <c r="Y1400" s="12" t="s">
        <v>456</v>
      </c>
      <c r="Z1400">
        <v>75</v>
      </c>
      <c r="AA1400" s="25" t="s">
        <v>166</v>
      </c>
      <c r="AB1400">
        <v>9</v>
      </c>
      <c r="AC1400">
        <v>9</v>
      </c>
      <c r="AD1400">
        <v>3</v>
      </c>
    </row>
    <row r="1401" spans="1:30" hidden="1" x14ac:dyDescent="0.25">
      <c r="A1401" s="23" t="s">
        <v>314</v>
      </c>
      <c r="B1401" s="22" t="s">
        <v>315</v>
      </c>
      <c r="C1401" s="22" t="s">
        <v>2337</v>
      </c>
      <c r="D1401">
        <v>10.97</v>
      </c>
      <c r="E1401">
        <v>12</v>
      </c>
      <c r="F1401" t="s">
        <v>316</v>
      </c>
      <c r="G1401" s="34">
        <v>5</v>
      </c>
      <c r="H1401" s="18" t="s">
        <v>116</v>
      </c>
      <c r="I1401">
        <v>2</v>
      </c>
      <c r="J1401" s="37" t="str">
        <f>VLOOKUP(AB1401, method!$A$1:$B$15, 2, 0)</f>
        <v>中前</v>
      </c>
      <c r="K1401">
        <v>3.7</v>
      </c>
      <c r="L1401" s="43">
        <v>1200</v>
      </c>
      <c r="M1401">
        <v>134</v>
      </c>
      <c r="N1401">
        <v>1</v>
      </c>
      <c r="O1401">
        <v>5</v>
      </c>
      <c r="P1401">
        <v>6</v>
      </c>
      <c r="Q1401">
        <v>24</v>
      </c>
      <c r="R1401" s="31" t="s">
        <v>450</v>
      </c>
      <c r="S1401">
        <v>1166</v>
      </c>
      <c r="T1401">
        <v>3</v>
      </c>
      <c r="U1401" s="33" t="s">
        <v>499</v>
      </c>
      <c r="V1401">
        <v>731</v>
      </c>
      <c r="Y1401" t="s">
        <v>519</v>
      </c>
      <c r="Z1401">
        <v>75</v>
      </c>
      <c r="AA1401" s="25" t="s">
        <v>166</v>
      </c>
      <c r="AB1401">
        <v>5</v>
      </c>
      <c r="AC1401">
        <v>5</v>
      </c>
      <c r="AD1401">
        <v>5</v>
      </c>
    </row>
    <row r="1402" spans="1:30" hidden="1" x14ac:dyDescent="0.25">
      <c r="A1402" s="23" t="s">
        <v>314</v>
      </c>
      <c r="B1402" s="22" t="s">
        <v>315</v>
      </c>
      <c r="C1402" s="22" t="s">
        <v>2337</v>
      </c>
      <c r="D1402">
        <v>10.1</v>
      </c>
      <c r="E1402">
        <v>12</v>
      </c>
      <c r="F1402" t="s">
        <v>316</v>
      </c>
      <c r="G1402" s="28">
        <v>1</v>
      </c>
      <c r="H1402" s="18" t="s">
        <v>116</v>
      </c>
      <c r="I1402">
        <v>6</v>
      </c>
      <c r="J1402" s="37" t="str">
        <f>VLOOKUP(AB1402, method!$A$1:$B$15, 2, 0)</f>
        <v>中前</v>
      </c>
      <c r="K1402">
        <v>5</v>
      </c>
      <c r="L1402" s="43">
        <v>1200</v>
      </c>
      <c r="M1402">
        <v>123</v>
      </c>
      <c r="N1402">
        <v>1</v>
      </c>
      <c r="O1402">
        <v>8</v>
      </c>
      <c r="P1402">
        <v>5</v>
      </c>
      <c r="Q1402">
        <v>24</v>
      </c>
      <c r="R1402" s="31" t="s">
        <v>455</v>
      </c>
      <c r="S1402">
        <v>1161</v>
      </c>
      <c r="T1402">
        <v>3</v>
      </c>
      <c r="U1402" s="32" t="s">
        <v>435</v>
      </c>
      <c r="V1402">
        <v>655</v>
      </c>
      <c r="Y1402" s="12" t="s">
        <v>464</v>
      </c>
      <c r="Z1402">
        <v>68</v>
      </c>
      <c r="AA1402" s="25" t="s">
        <v>166</v>
      </c>
      <c r="AB1402">
        <v>5</v>
      </c>
      <c r="AC1402">
        <v>5</v>
      </c>
      <c r="AD1402">
        <v>1</v>
      </c>
    </row>
    <row r="1403" spans="1:30" hidden="1" x14ac:dyDescent="0.25">
      <c r="A1403" s="23" t="s">
        <v>314</v>
      </c>
      <c r="B1403" s="22" t="s">
        <v>315</v>
      </c>
      <c r="C1403" s="22" t="s">
        <v>2337</v>
      </c>
      <c r="D1403">
        <v>10.45</v>
      </c>
      <c r="E1403">
        <v>12</v>
      </c>
      <c r="F1403" t="s">
        <v>316</v>
      </c>
      <c r="G1403" s="28">
        <v>2</v>
      </c>
      <c r="H1403" s="18" t="s">
        <v>116</v>
      </c>
      <c r="I1403">
        <v>4</v>
      </c>
      <c r="J1403" s="37" t="str">
        <f>VLOOKUP(AB1403, method!$A$1:$B$15, 2, 0)</f>
        <v>中前</v>
      </c>
      <c r="K1403">
        <v>2.8</v>
      </c>
      <c r="L1403" s="43">
        <v>1200</v>
      </c>
      <c r="M1403">
        <v>123</v>
      </c>
      <c r="N1403">
        <v>1</v>
      </c>
      <c r="O1403">
        <v>17</v>
      </c>
      <c r="P1403">
        <v>4</v>
      </c>
      <c r="Q1403">
        <v>24</v>
      </c>
      <c r="R1403" s="31" t="s">
        <v>461</v>
      </c>
      <c r="S1403">
        <v>1153</v>
      </c>
      <c r="T1403">
        <v>3</v>
      </c>
      <c r="U1403" s="32" t="s">
        <v>435</v>
      </c>
      <c r="V1403">
        <v>593</v>
      </c>
      <c r="Y1403" s="12" t="s">
        <v>521</v>
      </c>
      <c r="Z1403">
        <v>68</v>
      </c>
      <c r="AA1403" s="25" t="s">
        <v>166</v>
      </c>
      <c r="AB1403">
        <v>6</v>
      </c>
      <c r="AC1403">
        <v>6</v>
      </c>
      <c r="AD1403">
        <v>2</v>
      </c>
    </row>
    <row r="1404" spans="1:30" hidden="1" x14ac:dyDescent="0.25">
      <c r="A1404" s="23" t="s">
        <v>314</v>
      </c>
      <c r="B1404" s="22" t="s">
        <v>315</v>
      </c>
      <c r="C1404" s="22" t="s">
        <v>2337</v>
      </c>
      <c r="D1404">
        <v>10</v>
      </c>
      <c r="E1404">
        <v>12</v>
      </c>
      <c r="F1404" t="s">
        <v>316</v>
      </c>
      <c r="G1404" s="28">
        <v>2</v>
      </c>
      <c r="H1404" s="18" t="s">
        <v>116</v>
      </c>
      <c r="I1404">
        <v>3</v>
      </c>
      <c r="J1404" s="37" t="str">
        <f>VLOOKUP(AB1404, method!$A$1:$B$15, 2, 0)</f>
        <v>中前</v>
      </c>
      <c r="K1404">
        <v>4.0999999999999996</v>
      </c>
      <c r="L1404" s="43">
        <v>1200</v>
      </c>
      <c r="M1404">
        <v>124</v>
      </c>
      <c r="N1404">
        <v>1</v>
      </c>
      <c r="O1404">
        <v>20</v>
      </c>
      <c r="P1404">
        <v>3</v>
      </c>
      <c r="Q1404">
        <v>24</v>
      </c>
      <c r="R1404" s="30" t="s">
        <v>445</v>
      </c>
      <c r="S1404">
        <v>1154</v>
      </c>
      <c r="T1404">
        <v>3</v>
      </c>
      <c r="U1404" s="32" t="s">
        <v>435</v>
      </c>
      <c r="V1404">
        <v>521</v>
      </c>
      <c r="Y1404" s="12" t="s">
        <v>431</v>
      </c>
      <c r="Z1404">
        <v>67</v>
      </c>
      <c r="AA1404" s="25" t="s">
        <v>166</v>
      </c>
      <c r="AB1404">
        <v>5</v>
      </c>
      <c r="AC1404">
        <v>5</v>
      </c>
      <c r="AD1404">
        <v>2</v>
      </c>
    </row>
    <row r="1405" spans="1:30" hidden="1" x14ac:dyDescent="0.25">
      <c r="A1405" s="23" t="s">
        <v>314</v>
      </c>
      <c r="B1405" s="22" t="s">
        <v>315</v>
      </c>
      <c r="C1405" s="22" t="s">
        <v>2337</v>
      </c>
      <c r="D1405">
        <v>10.86</v>
      </c>
      <c r="E1405">
        <v>12</v>
      </c>
      <c r="F1405" t="s">
        <v>316</v>
      </c>
      <c r="G1405" s="28">
        <v>3</v>
      </c>
      <c r="H1405" s="18" t="s">
        <v>116</v>
      </c>
      <c r="I1405">
        <v>9</v>
      </c>
      <c r="J1405" s="36" t="str">
        <f>VLOOKUP(AB1405, method!$A$1:$B$15, 2, 0)</f>
        <v>中後</v>
      </c>
      <c r="K1405">
        <v>11</v>
      </c>
      <c r="L1405" s="43">
        <v>1200</v>
      </c>
      <c r="M1405">
        <v>124</v>
      </c>
      <c r="N1405">
        <v>1</v>
      </c>
      <c r="O1405">
        <v>28</v>
      </c>
      <c r="P1405">
        <v>2</v>
      </c>
      <c r="Q1405">
        <v>24</v>
      </c>
      <c r="R1405" s="31" t="s">
        <v>450</v>
      </c>
      <c r="S1405">
        <v>1158</v>
      </c>
      <c r="T1405">
        <v>3</v>
      </c>
      <c r="U1405" s="32" t="s">
        <v>435</v>
      </c>
      <c r="V1405">
        <v>460</v>
      </c>
      <c r="Y1405" t="s">
        <v>600</v>
      </c>
      <c r="Z1405">
        <v>67</v>
      </c>
      <c r="AA1405" s="25" t="s">
        <v>166</v>
      </c>
      <c r="AB1405">
        <v>9</v>
      </c>
      <c r="AC1405">
        <v>9</v>
      </c>
      <c r="AD1405">
        <v>3</v>
      </c>
    </row>
    <row r="1406" spans="1:30" hidden="1" x14ac:dyDescent="0.25">
      <c r="A1406" s="23" t="s">
        <v>314</v>
      </c>
      <c r="B1406" s="22" t="s">
        <v>315</v>
      </c>
      <c r="C1406" s="22" t="s">
        <v>2337</v>
      </c>
      <c r="D1406">
        <v>10.43</v>
      </c>
      <c r="E1406">
        <v>12</v>
      </c>
      <c r="F1406" t="s">
        <v>316</v>
      </c>
      <c r="G1406" s="28">
        <v>2</v>
      </c>
      <c r="H1406" s="18" t="s">
        <v>116</v>
      </c>
      <c r="I1406">
        <v>5</v>
      </c>
      <c r="J1406" s="37" t="str">
        <f>VLOOKUP(AB1406, method!$A$1:$B$15, 2, 0)</f>
        <v>中前</v>
      </c>
      <c r="K1406">
        <v>8.5</v>
      </c>
      <c r="L1406" s="43">
        <v>1200</v>
      </c>
      <c r="M1406">
        <v>123</v>
      </c>
      <c r="N1406">
        <v>1</v>
      </c>
      <c r="O1406">
        <v>7</v>
      </c>
      <c r="P1406">
        <v>2</v>
      </c>
      <c r="Q1406">
        <v>24</v>
      </c>
      <c r="R1406" s="31" t="s">
        <v>455</v>
      </c>
      <c r="S1406">
        <v>1144</v>
      </c>
      <c r="T1406">
        <v>3</v>
      </c>
      <c r="U1406" s="32" t="s">
        <v>435</v>
      </c>
      <c r="V1406">
        <v>406</v>
      </c>
      <c r="Y1406" s="12" t="s">
        <v>480</v>
      </c>
      <c r="Z1406">
        <v>66</v>
      </c>
      <c r="AA1406" s="25" t="s">
        <v>166</v>
      </c>
      <c r="AB1406">
        <v>5</v>
      </c>
      <c r="AC1406">
        <v>5</v>
      </c>
      <c r="AD1406">
        <v>2</v>
      </c>
    </row>
    <row r="1407" spans="1:30" hidden="1" x14ac:dyDescent="0.25">
      <c r="A1407" s="23" t="s">
        <v>314</v>
      </c>
      <c r="B1407" s="22" t="s">
        <v>315</v>
      </c>
      <c r="C1407" s="22" t="s">
        <v>2337</v>
      </c>
      <c r="D1407">
        <v>9.35</v>
      </c>
      <c r="E1407">
        <v>12</v>
      </c>
      <c r="F1407" t="s">
        <v>316</v>
      </c>
      <c r="G1407">
        <v>10</v>
      </c>
      <c r="H1407" s="17" t="s">
        <v>84</v>
      </c>
      <c r="I1407">
        <v>8</v>
      </c>
      <c r="J1407" s="37" t="str">
        <f>VLOOKUP(AB1407, method!$A$1:$B$15, 2, 0)</f>
        <v>中前</v>
      </c>
      <c r="K1407">
        <v>14</v>
      </c>
      <c r="L1407" s="43">
        <v>1200</v>
      </c>
      <c r="M1407">
        <v>125</v>
      </c>
      <c r="N1407">
        <v>1</v>
      </c>
      <c r="O1407">
        <v>7</v>
      </c>
      <c r="P1407">
        <v>1</v>
      </c>
      <c r="Q1407">
        <v>24</v>
      </c>
      <c r="R1407" t="s">
        <v>467</v>
      </c>
      <c r="S1407">
        <v>1145</v>
      </c>
      <c r="T1407">
        <v>3</v>
      </c>
      <c r="U1407" s="32" t="s">
        <v>435</v>
      </c>
      <c r="V1407">
        <v>322</v>
      </c>
      <c r="Y1407">
        <v>5</v>
      </c>
      <c r="Z1407">
        <v>68</v>
      </c>
      <c r="AA1407" s="20" t="s">
        <v>184</v>
      </c>
      <c r="AB1407">
        <v>6</v>
      </c>
      <c r="AC1407">
        <v>8</v>
      </c>
      <c r="AD1407">
        <v>10</v>
      </c>
    </row>
    <row r="1408" spans="1:30" hidden="1" x14ac:dyDescent="0.25">
      <c r="A1408" s="23" t="s">
        <v>314</v>
      </c>
      <c r="B1408" s="22" t="s">
        <v>315</v>
      </c>
      <c r="C1408" s="22" t="s">
        <v>2337</v>
      </c>
      <c r="D1408">
        <v>10.64</v>
      </c>
      <c r="E1408">
        <v>12</v>
      </c>
      <c r="F1408" t="s">
        <v>316</v>
      </c>
      <c r="G1408">
        <v>8</v>
      </c>
      <c r="H1408" s="16" t="s">
        <v>316</v>
      </c>
      <c r="I1408">
        <v>8</v>
      </c>
      <c r="J1408" s="35" t="str">
        <f>VLOOKUP(AB1408, method!$A$1:$B$15, 2, 0)</f>
        <v>放頭</v>
      </c>
      <c r="K1408">
        <v>21</v>
      </c>
      <c r="L1408" s="43">
        <v>1200</v>
      </c>
      <c r="M1408">
        <v>127</v>
      </c>
      <c r="N1408">
        <v>1</v>
      </c>
      <c r="O1408">
        <v>23</v>
      </c>
      <c r="P1408">
        <v>12</v>
      </c>
      <c r="Q1408">
        <v>23</v>
      </c>
      <c r="R1408" t="s">
        <v>429</v>
      </c>
      <c r="S1408">
        <v>1153</v>
      </c>
      <c r="T1408">
        <v>3</v>
      </c>
      <c r="U1408" s="32" t="s">
        <v>435</v>
      </c>
      <c r="V1408">
        <v>276</v>
      </c>
      <c r="Y1408">
        <v>4</v>
      </c>
      <c r="Z1408">
        <v>70</v>
      </c>
      <c r="AA1408" s="20" t="s">
        <v>184</v>
      </c>
      <c r="AB1408">
        <v>2</v>
      </c>
      <c r="AC1408">
        <v>2</v>
      </c>
      <c r="AD1408">
        <v>8</v>
      </c>
    </row>
    <row r="1409" spans="1:31" hidden="1" x14ac:dyDescent="0.25">
      <c r="A1409" s="23" t="s">
        <v>314</v>
      </c>
      <c r="B1409" s="22" t="s">
        <v>315</v>
      </c>
      <c r="C1409" s="22" t="s">
        <v>2337</v>
      </c>
      <c r="D1409">
        <v>9.4700000000000006</v>
      </c>
      <c r="E1409">
        <v>12</v>
      </c>
      <c r="F1409" t="s">
        <v>316</v>
      </c>
      <c r="G1409">
        <v>7</v>
      </c>
      <c r="H1409" s="17" t="s">
        <v>84</v>
      </c>
      <c r="I1409">
        <v>10</v>
      </c>
      <c r="J1409" s="36" t="str">
        <f>VLOOKUP(AB1409, method!$A$1:$B$15, 2, 0)</f>
        <v>中後</v>
      </c>
      <c r="K1409">
        <v>30</v>
      </c>
      <c r="L1409" s="43">
        <v>1200</v>
      </c>
      <c r="M1409">
        <v>129</v>
      </c>
      <c r="N1409">
        <v>1</v>
      </c>
      <c r="O1409">
        <v>26</v>
      </c>
      <c r="P1409">
        <v>11</v>
      </c>
      <c r="Q1409">
        <v>23</v>
      </c>
      <c r="R1409" t="s">
        <v>429</v>
      </c>
      <c r="S1409">
        <v>1146</v>
      </c>
      <c r="T1409">
        <v>3</v>
      </c>
      <c r="U1409" s="32" t="s">
        <v>435</v>
      </c>
      <c r="V1409">
        <v>204</v>
      </c>
      <c r="Y1409">
        <v>3</v>
      </c>
      <c r="Z1409">
        <v>72</v>
      </c>
      <c r="AA1409" s="20" t="s">
        <v>184</v>
      </c>
      <c r="AB1409">
        <v>10</v>
      </c>
      <c r="AC1409">
        <v>8</v>
      </c>
      <c r="AD1409">
        <v>7</v>
      </c>
    </row>
    <row r="1410" spans="1:31" hidden="1" x14ac:dyDescent="0.25">
      <c r="A1410" s="23" t="s">
        <v>314</v>
      </c>
      <c r="B1410" s="23" t="s">
        <v>319</v>
      </c>
      <c r="C1410" s="23" t="s">
        <v>2338</v>
      </c>
      <c r="D1410">
        <v>57.35</v>
      </c>
      <c r="E1410">
        <v>8</v>
      </c>
      <c r="F1410" t="s">
        <v>101</v>
      </c>
      <c r="G1410">
        <v>10</v>
      </c>
      <c r="H1410" s="16" t="s">
        <v>13</v>
      </c>
      <c r="I1410">
        <v>9</v>
      </c>
      <c r="J1410" s="36" t="str">
        <f>VLOOKUP(AB1410, method!$A$1:$B$15, 2, 0)</f>
        <v>中後</v>
      </c>
      <c r="K1410">
        <v>19</v>
      </c>
      <c r="L1410">
        <v>1000</v>
      </c>
      <c r="M1410">
        <v>131</v>
      </c>
      <c r="N1410">
        <v>0</v>
      </c>
      <c r="O1410">
        <v>17</v>
      </c>
      <c r="P1410">
        <v>9</v>
      </c>
      <c r="Q1410">
        <v>25</v>
      </c>
      <c r="R1410" s="31" t="s">
        <v>455</v>
      </c>
      <c r="S1410">
        <v>1193</v>
      </c>
      <c r="T1410">
        <v>3</v>
      </c>
      <c r="U1410" s="32" t="s">
        <v>446</v>
      </c>
      <c r="V1410">
        <v>35</v>
      </c>
      <c r="Y1410" t="s">
        <v>436</v>
      </c>
      <c r="Z1410">
        <v>75</v>
      </c>
      <c r="AA1410" s="19" t="s">
        <v>94</v>
      </c>
      <c r="AB1410">
        <v>9</v>
      </c>
      <c r="AC1410">
        <v>11</v>
      </c>
      <c r="AD1410">
        <v>10</v>
      </c>
    </row>
    <row r="1411" spans="1:31" x14ac:dyDescent="0.25">
      <c r="A1411" s="23" t="s">
        <v>314</v>
      </c>
      <c r="B1411" s="23" t="s">
        <v>319</v>
      </c>
      <c r="C1411" s="23" t="s">
        <v>2338</v>
      </c>
      <c r="D1411">
        <v>10.18</v>
      </c>
      <c r="E1411">
        <v>8</v>
      </c>
      <c r="F1411" t="s">
        <v>101</v>
      </c>
      <c r="G1411">
        <v>6</v>
      </c>
      <c r="H1411" s="19" t="s">
        <v>101</v>
      </c>
      <c r="I1411">
        <v>5</v>
      </c>
      <c r="J1411" s="37" t="str">
        <f>VLOOKUP(AB1411, method!$A$1:$B$15, 2, 0)</f>
        <v>中前</v>
      </c>
      <c r="K1411">
        <v>4.9000000000000004</v>
      </c>
      <c r="L1411" s="43">
        <v>1200</v>
      </c>
      <c r="M1411">
        <v>132</v>
      </c>
      <c r="N1411">
        <v>1</v>
      </c>
      <c r="O1411">
        <v>28</v>
      </c>
      <c r="P1411">
        <v>5</v>
      </c>
      <c r="Q1411">
        <v>25</v>
      </c>
      <c r="R1411" s="42" t="s">
        <v>445</v>
      </c>
      <c r="S1411">
        <v>1176</v>
      </c>
      <c r="T1411">
        <v>3</v>
      </c>
      <c r="U1411" s="32" t="s">
        <v>446</v>
      </c>
      <c r="V1411">
        <v>716</v>
      </c>
      <c r="Y1411">
        <v>3</v>
      </c>
      <c r="Z1411">
        <v>75</v>
      </c>
      <c r="AA1411" s="19" t="s">
        <v>94</v>
      </c>
      <c r="AB1411">
        <v>5</v>
      </c>
      <c r="AC1411">
        <v>6</v>
      </c>
      <c r="AD1411">
        <v>6</v>
      </c>
    </row>
    <row r="1412" spans="1:31" x14ac:dyDescent="0.25">
      <c r="A1412" s="23" t="s">
        <v>314</v>
      </c>
      <c r="B1412" s="23" t="s">
        <v>319</v>
      </c>
      <c r="C1412" s="23" t="s">
        <v>2338</v>
      </c>
      <c r="D1412">
        <v>9.24</v>
      </c>
      <c r="E1412">
        <v>8</v>
      </c>
      <c r="F1412" t="s">
        <v>101</v>
      </c>
      <c r="G1412" s="28">
        <v>2</v>
      </c>
      <c r="H1412" s="19" t="s">
        <v>101</v>
      </c>
      <c r="I1412">
        <v>1</v>
      </c>
      <c r="J1412" s="35" t="str">
        <f>VLOOKUP(AB1412, method!$A$1:$B$15, 2, 0)</f>
        <v>放頭</v>
      </c>
      <c r="K1412">
        <v>5.4</v>
      </c>
      <c r="L1412" s="43">
        <v>1200</v>
      </c>
      <c r="M1412">
        <v>131</v>
      </c>
      <c r="N1412">
        <v>1</v>
      </c>
      <c r="O1412">
        <v>30</v>
      </c>
      <c r="P1412">
        <v>4</v>
      </c>
      <c r="Q1412">
        <v>25</v>
      </c>
      <c r="R1412" s="30" t="s">
        <v>445</v>
      </c>
      <c r="S1412">
        <v>1193</v>
      </c>
      <c r="T1412">
        <v>3</v>
      </c>
      <c r="U1412" s="32" t="s">
        <v>446</v>
      </c>
      <c r="V1412">
        <v>636</v>
      </c>
      <c r="Y1412" s="12" t="s">
        <v>431</v>
      </c>
      <c r="Z1412">
        <v>74</v>
      </c>
      <c r="AA1412" s="19" t="s">
        <v>94</v>
      </c>
      <c r="AB1412">
        <v>2</v>
      </c>
      <c r="AC1412">
        <v>4</v>
      </c>
      <c r="AD1412">
        <v>2</v>
      </c>
    </row>
    <row r="1413" spans="1:31" hidden="1" x14ac:dyDescent="0.25">
      <c r="A1413" s="23" t="s">
        <v>314</v>
      </c>
      <c r="B1413" s="23" t="s">
        <v>319</v>
      </c>
      <c r="C1413" s="23" t="s">
        <v>2338</v>
      </c>
      <c r="D1413">
        <v>22.55</v>
      </c>
      <c r="E1413">
        <v>8</v>
      </c>
      <c r="F1413" t="s">
        <v>101</v>
      </c>
      <c r="G1413">
        <v>6</v>
      </c>
      <c r="H1413" s="19" t="s">
        <v>101</v>
      </c>
      <c r="I1413">
        <v>9</v>
      </c>
      <c r="J1413" s="35" t="str">
        <f>VLOOKUP(AB1413, method!$A$1:$B$15, 2, 0)</f>
        <v>放頭</v>
      </c>
      <c r="K1413">
        <v>35</v>
      </c>
      <c r="L1413">
        <v>1400</v>
      </c>
      <c r="M1413">
        <v>130</v>
      </c>
      <c r="N1413">
        <v>1</v>
      </c>
      <c r="O1413">
        <v>30</v>
      </c>
      <c r="P1413">
        <v>3</v>
      </c>
      <c r="Q1413">
        <v>25</v>
      </c>
      <c r="R1413" t="s">
        <v>539</v>
      </c>
      <c r="S1413">
        <v>1206</v>
      </c>
      <c r="T1413">
        <v>3</v>
      </c>
      <c r="U1413" s="32" t="s">
        <v>435</v>
      </c>
      <c r="V1413">
        <v>552</v>
      </c>
      <c r="Y1413" t="s">
        <v>436</v>
      </c>
      <c r="Z1413">
        <v>74</v>
      </c>
      <c r="AA1413" s="19" t="s">
        <v>94</v>
      </c>
      <c r="AB1413">
        <v>3</v>
      </c>
      <c r="AC1413">
        <v>2</v>
      </c>
      <c r="AD1413">
        <v>2</v>
      </c>
      <c r="AE1413">
        <v>6</v>
      </c>
    </row>
    <row r="1414" spans="1:31" x14ac:dyDescent="0.25">
      <c r="A1414" s="23" t="s">
        <v>314</v>
      </c>
      <c r="B1414" s="23" t="s">
        <v>319</v>
      </c>
      <c r="C1414" s="23" t="s">
        <v>2338</v>
      </c>
      <c r="D1414">
        <v>9.76</v>
      </c>
      <c r="E1414">
        <v>8</v>
      </c>
      <c r="F1414" t="s">
        <v>101</v>
      </c>
      <c r="G1414" s="28">
        <v>1</v>
      </c>
      <c r="H1414" s="19" t="s">
        <v>101</v>
      </c>
      <c r="I1414">
        <v>5</v>
      </c>
      <c r="J1414" s="35" t="str">
        <f>VLOOKUP(AB1414, method!$A$1:$B$15, 2, 0)</f>
        <v>放頭</v>
      </c>
      <c r="K1414">
        <v>3.7</v>
      </c>
      <c r="L1414" s="43">
        <v>1200</v>
      </c>
      <c r="M1414">
        <v>125</v>
      </c>
      <c r="N1414">
        <v>1</v>
      </c>
      <c r="O1414">
        <v>5</v>
      </c>
      <c r="P1414">
        <v>3</v>
      </c>
      <c r="Q1414">
        <v>25</v>
      </c>
      <c r="R1414" s="30" t="s">
        <v>445</v>
      </c>
      <c r="S1414">
        <v>1216</v>
      </c>
      <c r="T1414">
        <v>3</v>
      </c>
      <c r="U1414" s="32" t="s">
        <v>435</v>
      </c>
      <c r="V1414">
        <v>484</v>
      </c>
      <c r="Y1414" s="12" t="s">
        <v>662</v>
      </c>
      <c r="Z1414">
        <v>68</v>
      </c>
      <c r="AA1414" s="19" t="s">
        <v>94</v>
      </c>
      <c r="AB1414">
        <v>2</v>
      </c>
      <c r="AC1414">
        <v>2</v>
      </c>
      <c r="AD1414">
        <v>1</v>
      </c>
    </row>
    <row r="1415" spans="1:31" x14ac:dyDescent="0.25">
      <c r="A1415" s="23" t="s">
        <v>314</v>
      </c>
      <c r="B1415" s="23" t="s">
        <v>319</v>
      </c>
      <c r="C1415" s="23" t="s">
        <v>2338</v>
      </c>
      <c r="D1415">
        <v>10.01</v>
      </c>
      <c r="E1415">
        <v>8</v>
      </c>
      <c r="F1415" t="s">
        <v>101</v>
      </c>
      <c r="G1415" s="28">
        <v>2</v>
      </c>
      <c r="H1415" s="19" t="s">
        <v>101</v>
      </c>
      <c r="I1415">
        <v>1</v>
      </c>
      <c r="J1415" s="37" t="str">
        <f>VLOOKUP(AB1415, method!$A$1:$B$15, 2, 0)</f>
        <v>中前</v>
      </c>
      <c r="K1415">
        <v>2.5</v>
      </c>
      <c r="L1415" s="43">
        <v>1200</v>
      </c>
      <c r="M1415">
        <v>124</v>
      </c>
      <c r="N1415">
        <v>1</v>
      </c>
      <c r="O1415">
        <v>19</v>
      </c>
      <c r="P1415">
        <v>2</v>
      </c>
      <c r="Q1415">
        <v>25</v>
      </c>
      <c r="R1415" s="31" t="s">
        <v>455</v>
      </c>
      <c r="S1415">
        <v>1214</v>
      </c>
      <c r="T1415">
        <v>3</v>
      </c>
      <c r="U1415" s="32" t="s">
        <v>435</v>
      </c>
      <c r="V1415">
        <v>445</v>
      </c>
      <c r="Y1415" s="12" t="s">
        <v>431</v>
      </c>
      <c r="Z1415">
        <v>66</v>
      </c>
      <c r="AA1415" s="19" t="s">
        <v>94</v>
      </c>
      <c r="AB1415">
        <v>5</v>
      </c>
      <c r="AC1415">
        <v>5</v>
      </c>
      <c r="AD1415">
        <v>2</v>
      </c>
    </row>
    <row r="1416" spans="1:31" x14ac:dyDescent="0.25">
      <c r="A1416" s="23" t="s">
        <v>314</v>
      </c>
      <c r="B1416" s="23" t="s">
        <v>319</v>
      </c>
      <c r="C1416" s="23" t="s">
        <v>2338</v>
      </c>
      <c r="D1416">
        <v>10.41</v>
      </c>
      <c r="E1416">
        <v>8</v>
      </c>
      <c r="F1416" t="s">
        <v>101</v>
      </c>
      <c r="G1416" s="34">
        <v>5</v>
      </c>
      <c r="H1416" s="19" t="s">
        <v>101</v>
      </c>
      <c r="I1416">
        <v>8</v>
      </c>
      <c r="J1416" s="37" t="str">
        <f>VLOOKUP(AB1416, method!$A$1:$B$15, 2, 0)</f>
        <v>中前</v>
      </c>
      <c r="K1416">
        <v>3.7</v>
      </c>
      <c r="L1416" s="43">
        <v>1200</v>
      </c>
      <c r="M1416">
        <v>121</v>
      </c>
      <c r="N1416">
        <v>1</v>
      </c>
      <c r="O1416">
        <v>15</v>
      </c>
      <c r="P1416">
        <v>1</v>
      </c>
      <c r="Q1416">
        <v>25</v>
      </c>
      <c r="R1416" s="31" t="s">
        <v>455</v>
      </c>
      <c r="S1416">
        <v>1216</v>
      </c>
      <c r="T1416">
        <v>3</v>
      </c>
      <c r="U1416" s="32" t="s">
        <v>435</v>
      </c>
      <c r="V1416">
        <v>355</v>
      </c>
      <c r="Y1416" s="12">
        <v>1</v>
      </c>
      <c r="Z1416">
        <v>66</v>
      </c>
      <c r="AA1416" s="19" t="s">
        <v>94</v>
      </c>
      <c r="AB1416">
        <v>5</v>
      </c>
      <c r="AC1416">
        <v>3</v>
      </c>
      <c r="AD1416">
        <v>5</v>
      </c>
    </row>
    <row r="1417" spans="1:31" x14ac:dyDescent="0.25">
      <c r="A1417" s="23" t="s">
        <v>314</v>
      </c>
      <c r="B1417" s="23" t="s">
        <v>319</v>
      </c>
      <c r="C1417" s="23" t="s">
        <v>2338</v>
      </c>
      <c r="D1417">
        <v>9.58</v>
      </c>
      <c r="E1417">
        <v>8</v>
      </c>
      <c r="F1417" t="s">
        <v>101</v>
      </c>
      <c r="G1417" s="28">
        <v>2</v>
      </c>
      <c r="H1417" s="19" t="s">
        <v>101</v>
      </c>
      <c r="I1417">
        <v>3</v>
      </c>
      <c r="J1417" s="37" t="str">
        <f>VLOOKUP(AB1417, method!$A$1:$B$15, 2, 0)</f>
        <v>中前</v>
      </c>
      <c r="K1417">
        <v>2.8</v>
      </c>
      <c r="L1417" s="43">
        <v>1200</v>
      </c>
      <c r="M1417">
        <v>122</v>
      </c>
      <c r="N1417">
        <v>1</v>
      </c>
      <c r="O1417">
        <v>8</v>
      </c>
      <c r="P1417">
        <v>1</v>
      </c>
      <c r="Q1417">
        <v>25</v>
      </c>
      <c r="R1417" s="31" t="s">
        <v>450</v>
      </c>
      <c r="S1417">
        <v>1224</v>
      </c>
      <c r="T1417">
        <v>3</v>
      </c>
      <c r="U1417" s="32" t="s">
        <v>435</v>
      </c>
      <c r="V1417">
        <v>335</v>
      </c>
      <c r="Y1417" s="12" t="s">
        <v>591</v>
      </c>
      <c r="Z1417">
        <v>64</v>
      </c>
      <c r="AA1417" s="19" t="s">
        <v>94</v>
      </c>
      <c r="AB1417">
        <v>6</v>
      </c>
      <c r="AC1417">
        <v>7</v>
      </c>
      <c r="AD1417">
        <v>2</v>
      </c>
    </row>
    <row r="1418" spans="1:31" hidden="1" x14ac:dyDescent="0.25">
      <c r="A1418" s="23" t="s">
        <v>314</v>
      </c>
      <c r="B1418" s="23" t="s">
        <v>319</v>
      </c>
      <c r="C1418" s="23" t="s">
        <v>2338</v>
      </c>
      <c r="D1418">
        <v>10.17</v>
      </c>
      <c r="E1418">
        <v>8</v>
      </c>
      <c r="F1418" t="s">
        <v>101</v>
      </c>
      <c r="G1418" s="34">
        <v>5</v>
      </c>
      <c r="H1418" s="17" t="s">
        <v>406</v>
      </c>
      <c r="I1418">
        <v>7</v>
      </c>
      <c r="J1418" s="36" t="str">
        <f>VLOOKUP(AB1418, method!$A$1:$B$15, 2, 0)</f>
        <v>中後</v>
      </c>
      <c r="K1418">
        <v>7.1</v>
      </c>
      <c r="L1418" s="43">
        <v>1200</v>
      </c>
      <c r="M1418">
        <v>121</v>
      </c>
      <c r="N1418">
        <v>1</v>
      </c>
      <c r="O1418">
        <v>4</v>
      </c>
      <c r="P1418">
        <v>12</v>
      </c>
      <c r="Q1418">
        <v>24</v>
      </c>
      <c r="R1418" s="31" t="s">
        <v>450</v>
      </c>
      <c r="S1418">
        <v>1216</v>
      </c>
      <c r="T1418">
        <v>3</v>
      </c>
      <c r="U1418" s="32" t="s">
        <v>435</v>
      </c>
      <c r="V1418">
        <v>238</v>
      </c>
      <c r="Y1418" t="s">
        <v>459</v>
      </c>
      <c r="Z1418">
        <v>64</v>
      </c>
      <c r="AA1418" s="19" t="s">
        <v>94</v>
      </c>
      <c r="AB1418">
        <v>8</v>
      </c>
      <c r="AC1418">
        <v>8</v>
      </c>
      <c r="AD1418">
        <v>5</v>
      </c>
    </row>
    <row r="1419" spans="1:31" hidden="1" x14ac:dyDescent="0.25">
      <c r="A1419" s="23" t="s">
        <v>314</v>
      </c>
      <c r="B1419" s="23" t="s">
        <v>319</v>
      </c>
      <c r="C1419" s="23" t="s">
        <v>2338</v>
      </c>
      <c r="D1419">
        <v>9.24</v>
      </c>
      <c r="E1419">
        <v>8</v>
      </c>
      <c r="F1419" t="s">
        <v>101</v>
      </c>
      <c r="G1419" s="28">
        <v>1</v>
      </c>
      <c r="H1419" s="19" t="s">
        <v>101</v>
      </c>
      <c r="I1419">
        <v>7</v>
      </c>
      <c r="J1419" s="37" t="str">
        <f>VLOOKUP(AB1419, method!$A$1:$B$15, 2, 0)</f>
        <v>中前</v>
      </c>
      <c r="K1419">
        <v>8.6999999999999993</v>
      </c>
      <c r="L1419" s="43">
        <v>1200</v>
      </c>
      <c r="M1419">
        <v>131</v>
      </c>
      <c r="N1419">
        <v>1</v>
      </c>
      <c r="O1419">
        <v>16</v>
      </c>
      <c r="P1419">
        <v>10</v>
      </c>
      <c r="Q1419">
        <v>24</v>
      </c>
      <c r="R1419" s="31" t="s">
        <v>455</v>
      </c>
      <c r="S1419">
        <v>1188</v>
      </c>
      <c r="T1419">
        <v>4</v>
      </c>
      <c r="U1419" s="32" t="s">
        <v>446</v>
      </c>
      <c r="V1419">
        <v>107</v>
      </c>
      <c r="Y1419" s="12">
        <v>1</v>
      </c>
      <c r="Z1419">
        <v>56</v>
      </c>
      <c r="AA1419" s="19" t="s">
        <v>94</v>
      </c>
      <c r="AB1419">
        <v>7</v>
      </c>
      <c r="AC1419">
        <v>7</v>
      </c>
      <c r="AD1419">
        <v>1</v>
      </c>
    </row>
    <row r="1420" spans="1:31" hidden="1" x14ac:dyDescent="0.25">
      <c r="A1420" s="23" t="s">
        <v>314</v>
      </c>
      <c r="B1420" s="23" t="s">
        <v>319</v>
      </c>
      <c r="C1420" s="23" t="s">
        <v>2338</v>
      </c>
      <c r="D1420">
        <v>9.92</v>
      </c>
      <c r="E1420">
        <v>8</v>
      </c>
      <c r="F1420" t="s">
        <v>101</v>
      </c>
      <c r="G1420" s="28">
        <v>1</v>
      </c>
      <c r="H1420" s="19" t="s">
        <v>101</v>
      </c>
      <c r="I1420">
        <v>3</v>
      </c>
      <c r="J1420" s="37" t="str">
        <f>VLOOKUP(AB1420, method!$A$1:$B$15, 2, 0)</f>
        <v>中前</v>
      </c>
      <c r="K1420">
        <v>4.3</v>
      </c>
      <c r="L1420" s="43">
        <v>1200</v>
      </c>
      <c r="M1420">
        <v>125</v>
      </c>
      <c r="N1420">
        <v>1</v>
      </c>
      <c r="O1420">
        <v>25</v>
      </c>
      <c r="P1420">
        <v>9</v>
      </c>
      <c r="Q1420">
        <v>24</v>
      </c>
      <c r="R1420" s="31" t="s">
        <v>461</v>
      </c>
      <c r="S1420">
        <v>1185</v>
      </c>
      <c r="T1420">
        <v>4</v>
      </c>
      <c r="U1420" s="32" t="s">
        <v>435</v>
      </c>
      <c r="V1420">
        <v>53</v>
      </c>
      <c r="Y1420" s="12" t="s">
        <v>662</v>
      </c>
      <c r="Z1420">
        <v>50</v>
      </c>
      <c r="AA1420" s="19" t="s">
        <v>94</v>
      </c>
      <c r="AB1420">
        <v>6</v>
      </c>
      <c r="AC1420">
        <v>7</v>
      </c>
      <c r="AD1420">
        <v>1</v>
      </c>
    </row>
    <row r="1421" spans="1:31" hidden="1" x14ac:dyDescent="0.25">
      <c r="A1421" s="23" t="s">
        <v>314</v>
      </c>
      <c r="B1421" s="23" t="s">
        <v>319</v>
      </c>
      <c r="C1421" s="23" t="s">
        <v>2338</v>
      </c>
      <c r="D1421">
        <v>9.83</v>
      </c>
      <c r="E1421">
        <v>8</v>
      </c>
      <c r="F1421" t="s">
        <v>101</v>
      </c>
      <c r="G1421" s="28">
        <v>1</v>
      </c>
      <c r="H1421" s="19" t="s">
        <v>101</v>
      </c>
      <c r="I1421">
        <v>9</v>
      </c>
      <c r="J1421" s="36" t="str">
        <f>VLOOKUP(AB1421, method!$A$1:$B$15, 2, 0)</f>
        <v>中後</v>
      </c>
      <c r="K1421">
        <v>10</v>
      </c>
      <c r="L1421" s="43">
        <v>1200</v>
      </c>
      <c r="M1421">
        <v>121</v>
      </c>
      <c r="N1421">
        <v>1</v>
      </c>
      <c r="O1421">
        <v>4</v>
      </c>
      <c r="P1421">
        <v>7</v>
      </c>
      <c r="Q1421">
        <v>24</v>
      </c>
      <c r="R1421" s="31" t="s">
        <v>450</v>
      </c>
      <c r="S1421">
        <v>1195</v>
      </c>
      <c r="T1421">
        <v>4</v>
      </c>
      <c r="U1421" s="32" t="s">
        <v>435</v>
      </c>
      <c r="V1421">
        <v>796</v>
      </c>
      <c r="Y1421" s="12" t="s">
        <v>480</v>
      </c>
      <c r="Z1421">
        <v>44</v>
      </c>
      <c r="AA1421" s="19" t="s">
        <v>94</v>
      </c>
      <c r="AB1421">
        <v>8</v>
      </c>
      <c r="AC1421">
        <v>5</v>
      </c>
      <c r="AD1421">
        <v>1</v>
      </c>
    </row>
    <row r="1422" spans="1:31" hidden="1" x14ac:dyDescent="0.25">
      <c r="A1422" s="23" t="s">
        <v>314</v>
      </c>
      <c r="B1422" s="23" t="s">
        <v>319</v>
      </c>
      <c r="C1422" s="23" t="s">
        <v>2338</v>
      </c>
      <c r="D1422">
        <v>10.67</v>
      </c>
      <c r="E1422">
        <v>8</v>
      </c>
      <c r="F1422" t="s">
        <v>101</v>
      </c>
      <c r="G1422" s="34">
        <v>5</v>
      </c>
      <c r="H1422" s="19" t="s">
        <v>101</v>
      </c>
      <c r="I1422">
        <v>7</v>
      </c>
      <c r="J1422" s="36" t="str">
        <f>VLOOKUP(AB1422, method!$A$1:$B$15, 2, 0)</f>
        <v>中後</v>
      </c>
      <c r="K1422">
        <v>6.3</v>
      </c>
      <c r="L1422" s="43">
        <v>1200</v>
      </c>
      <c r="M1422">
        <v>121</v>
      </c>
      <c r="N1422">
        <v>1</v>
      </c>
      <c r="O1422">
        <v>12</v>
      </c>
      <c r="P1422">
        <v>6</v>
      </c>
      <c r="Q1422">
        <v>24</v>
      </c>
      <c r="R1422" s="31" t="s">
        <v>455</v>
      </c>
      <c r="S1422">
        <v>1196</v>
      </c>
      <c r="T1422">
        <v>4</v>
      </c>
      <c r="U1422" s="32" t="s">
        <v>435</v>
      </c>
      <c r="V1422">
        <v>745</v>
      </c>
      <c r="Y1422" t="s">
        <v>600</v>
      </c>
      <c r="Z1422">
        <v>44</v>
      </c>
      <c r="AA1422" s="19" t="s">
        <v>94</v>
      </c>
      <c r="AB1422">
        <v>8</v>
      </c>
      <c r="AC1422">
        <v>8</v>
      </c>
      <c r="AD1422">
        <v>5</v>
      </c>
    </row>
    <row r="1423" spans="1:31" hidden="1" x14ac:dyDescent="0.25">
      <c r="A1423" s="23" t="s">
        <v>314</v>
      </c>
      <c r="B1423" s="23" t="s">
        <v>319</v>
      </c>
      <c r="C1423" s="23" t="s">
        <v>2338</v>
      </c>
      <c r="D1423">
        <v>10.91</v>
      </c>
      <c r="E1423">
        <v>8</v>
      </c>
      <c r="F1423" t="s">
        <v>101</v>
      </c>
      <c r="G1423" s="28">
        <v>2</v>
      </c>
      <c r="H1423" s="19" t="s">
        <v>101</v>
      </c>
      <c r="I1423">
        <v>9</v>
      </c>
      <c r="J1423" s="37" t="str">
        <f>VLOOKUP(AB1423, method!$A$1:$B$15, 2, 0)</f>
        <v>中前</v>
      </c>
      <c r="K1423">
        <v>6</v>
      </c>
      <c r="L1423" s="43">
        <v>1200</v>
      </c>
      <c r="M1423">
        <v>120</v>
      </c>
      <c r="N1423">
        <v>1</v>
      </c>
      <c r="O1423">
        <v>15</v>
      </c>
      <c r="P1423">
        <v>5</v>
      </c>
      <c r="Q1423">
        <v>24</v>
      </c>
      <c r="R1423" s="31" t="s">
        <v>461</v>
      </c>
      <c r="S1423">
        <v>1202</v>
      </c>
      <c r="T1423">
        <v>4</v>
      </c>
      <c r="U1423" s="32" t="s">
        <v>435</v>
      </c>
      <c r="V1423">
        <v>673</v>
      </c>
      <c r="Y1423" s="12">
        <v>2</v>
      </c>
      <c r="Z1423">
        <v>44</v>
      </c>
      <c r="AA1423" s="19" t="s">
        <v>94</v>
      </c>
      <c r="AB1423">
        <v>7</v>
      </c>
      <c r="AC1423">
        <v>6</v>
      </c>
      <c r="AD1423">
        <v>2</v>
      </c>
    </row>
    <row r="1424" spans="1:31" hidden="1" x14ac:dyDescent="0.25">
      <c r="A1424" s="23" t="s">
        <v>314</v>
      </c>
      <c r="B1424" s="23" t="s">
        <v>319</v>
      </c>
      <c r="C1424" s="23" t="s">
        <v>2338</v>
      </c>
      <c r="D1424">
        <v>10.77</v>
      </c>
      <c r="E1424">
        <v>8</v>
      </c>
      <c r="F1424" t="s">
        <v>101</v>
      </c>
      <c r="G1424">
        <v>7</v>
      </c>
      <c r="H1424" s="27" t="s">
        <v>93</v>
      </c>
      <c r="I1424">
        <v>1</v>
      </c>
      <c r="J1424" s="36" t="str">
        <f>VLOOKUP(AB1424, method!$A$1:$B$15, 2, 0)</f>
        <v>中後</v>
      </c>
      <c r="K1424">
        <v>14</v>
      </c>
      <c r="L1424" s="43">
        <v>1200</v>
      </c>
      <c r="M1424">
        <v>121</v>
      </c>
      <c r="N1424">
        <v>1</v>
      </c>
      <c r="O1424">
        <v>28</v>
      </c>
      <c r="P1424">
        <v>4</v>
      </c>
      <c r="Q1424">
        <v>24</v>
      </c>
      <c r="R1424" t="s">
        <v>434</v>
      </c>
      <c r="S1424">
        <v>1198</v>
      </c>
      <c r="T1424">
        <v>4</v>
      </c>
      <c r="U1424" s="33" t="s">
        <v>430</v>
      </c>
      <c r="V1424">
        <v>619</v>
      </c>
      <c r="Y1424" t="s">
        <v>650</v>
      </c>
      <c r="Z1424">
        <v>46</v>
      </c>
      <c r="AA1424" s="19" t="s">
        <v>94</v>
      </c>
      <c r="AB1424">
        <v>9</v>
      </c>
      <c r="AC1424">
        <v>8</v>
      </c>
      <c r="AD1424">
        <v>7</v>
      </c>
    </row>
    <row r="1425" spans="1:31" hidden="1" x14ac:dyDescent="0.25">
      <c r="A1425" s="23" t="s">
        <v>314</v>
      </c>
      <c r="B1425" s="23" t="s">
        <v>319</v>
      </c>
      <c r="C1425" s="23" t="s">
        <v>2338</v>
      </c>
      <c r="D1425">
        <v>22.21</v>
      </c>
      <c r="E1425">
        <v>8</v>
      </c>
      <c r="F1425" t="s">
        <v>101</v>
      </c>
      <c r="G1425">
        <v>8</v>
      </c>
      <c r="H1425" s="27" t="s">
        <v>93</v>
      </c>
      <c r="I1425">
        <v>11</v>
      </c>
      <c r="J1425" s="37" t="str">
        <f>VLOOKUP(AB1425, method!$A$1:$B$15, 2, 0)</f>
        <v>中前</v>
      </c>
      <c r="K1425">
        <v>15</v>
      </c>
      <c r="L1425">
        <v>1400</v>
      </c>
      <c r="M1425">
        <v>125</v>
      </c>
      <c r="N1425">
        <v>1</v>
      </c>
      <c r="O1425">
        <v>24</v>
      </c>
      <c r="P1425">
        <v>3</v>
      </c>
      <c r="Q1425">
        <v>24</v>
      </c>
      <c r="R1425" t="s">
        <v>434</v>
      </c>
      <c r="S1425">
        <v>1185</v>
      </c>
      <c r="T1425">
        <v>4</v>
      </c>
      <c r="U1425" s="32" t="s">
        <v>446</v>
      </c>
      <c r="V1425">
        <v>527</v>
      </c>
      <c r="Y1425" t="s">
        <v>459</v>
      </c>
      <c r="Z1425">
        <v>48</v>
      </c>
      <c r="AA1425" s="19" t="s">
        <v>94</v>
      </c>
      <c r="AB1425">
        <v>6</v>
      </c>
      <c r="AC1425">
        <v>9</v>
      </c>
      <c r="AD1425">
        <v>9</v>
      </c>
      <c r="AE1425">
        <v>8</v>
      </c>
    </row>
    <row r="1426" spans="1:31" hidden="1" x14ac:dyDescent="0.25">
      <c r="A1426" s="23" t="s">
        <v>314</v>
      </c>
      <c r="B1426" s="23" t="s">
        <v>319</v>
      </c>
      <c r="C1426" s="23" t="s">
        <v>2338</v>
      </c>
      <c r="D1426">
        <v>10.11</v>
      </c>
      <c r="E1426">
        <v>8</v>
      </c>
      <c r="F1426" t="s">
        <v>101</v>
      </c>
      <c r="G1426" s="34">
        <v>5</v>
      </c>
      <c r="H1426" s="27" t="s">
        <v>93</v>
      </c>
      <c r="I1426">
        <v>3</v>
      </c>
      <c r="J1426" s="37" t="str">
        <f>VLOOKUP(AB1426, method!$A$1:$B$15, 2, 0)</f>
        <v>中前</v>
      </c>
      <c r="K1426">
        <v>14</v>
      </c>
      <c r="L1426" s="43">
        <v>1200</v>
      </c>
      <c r="M1426">
        <v>127</v>
      </c>
      <c r="N1426">
        <v>1</v>
      </c>
      <c r="O1426">
        <v>25</v>
      </c>
      <c r="P1426">
        <v>2</v>
      </c>
      <c r="Q1426">
        <v>24</v>
      </c>
      <c r="R1426" t="s">
        <v>539</v>
      </c>
      <c r="S1426">
        <v>1198</v>
      </c>
      <c r="T1426">
        <v>4</v>
      </c>
      <c r="U1426" s="32" t="s">
        <v>435</v>
      </c>
      <c r="V1426">
        <v>450</v>
      </c>
      <c r="Y1426" t="s">
        <v>600</v>
      </c>
      <c r="Z1426">
        <v>50</v>
      </c>
      <c r="AA1426" s="19" t="s">
        <v>94</v>
      </c>
      <c r="AB1426">
        <v>4</v>
      </c>
      <c r="AC1426">
        <v>3</v>
      </c>
      <c r="AD1426">
        <v>5</v>
      </c>
    </row>
    <row r="1427" spans="1:31" hidden="1" x14ac:dyDescent="0.25">
      <c r="A1427" s="23" t="s">
        <v>314</v>
      </c>
      <c r="B1427" s="23" t="s">
        <v>319</v>
      </c>
      <c r="C1427" s="23" t="s">
        <v>2338</v>
      </c>
      <c r="D1427">
        <v>10.15</v>
      </c>
      <c r="E1427">
        <v>8</v>
      </c>
      <c r="F1427" t="s">
        <v>101</v>
      </c>
      <c r="G1427" s="28">
        <v>3</v>
      </c>
      <c r="H1427" s="27" t="s">
        <v>93</v>
      </c>
      <c r="I1427">
        <v>2</v>
      </c>
      <c r="J1427" s="35" t="str">
        <f>VLOOKUP(AB1427, method!$A$1:$B$15, 2, 0)</f>
        <v>放頭</v>
      </c>
      <c r="K1427">
        <v>16</v>
      </c>
      <c r="L1427" s="43">
        <v>1200</v>
      </c>
      <c r="M1427">
        <v>126</v>
      </c>
      <c r="N1427">
        <v>1</v>
      </c>
      <c r="O1427">
        <v>12</v>
      </c>
      <c r="P1427">
        <v>2</v>
      </c>
      <c r="Q1427">
        <v>24</v>
      </c>
      <c r="R1427" t="s">
        <v>434</v>
      </c>
      <c r="S1427">
        <v>1199</v>
      </c>
      <c r="T1427">
        <v>4</v>
      </c>
      <c r="U1427" s="32" t="s">
        <v>435</v>
      </c>
      <c r="V1427">
        <v>409</v>
      </c>
      <c r="Y1427" s="12" t="s">
        <v>464</v>
      </c>
      <c r="Z1427">
        <v>50</v>
      </c>
      <c r="AA1427" s="19" t="s">
        <v>94</v>
      </c>
      <c r="AB1427">
        <v>2</v>
      </c>
      <c r="AC1427">
        <v>2</v>
      </c>
      <c r="AD1427">
        <v>3</v>
      </c>
    </row>
    <row r="1428" spans="1:31" hidden="1" x14ac:dyDescent="0.25">
      <c r="A1428" s="23" t="s">
        <v>314</v>
      </c>
      <c r="B1428" s="23" t="s">
        <v>319</v>
      </c>
      <c r="C1428" s="23" t="s">
        <v>2338</v>
      </c>
      <c r="D1428">
        <v>11.72</v>
      </c>
      <c r="E1428">
        <v>8</v>
      </c>
      <c r="F1428" t="s">
        <v>101</v>
      </c>
      <c r="G1428">
        <v>12</v>
      </c>
      <c r="H1428" s="24" t="s">
        <v>34</v>
      </c>
      <c r="I1428">
        <v>13</v>
      </c>
      <c r="J1428" s="35" t="str">
        <f>VLOOKUP(AB1428, method!$A$1:$B$15, 2, 0)</f>
        <v>放頭</v>
      </c>
      <c r="K1428">
        <v>10</v>
      </c>
      <c r="L1428" s="43">
        <v>1200</v>
      </c>
      <c r="M1428">
        <v>129</v>
      </c>
      <c r="N1428">
        <v>1</v>
      </c>
      <c r="O1428">
        <v>1</v>
      </c>
      <c r="P1428">
        <v>1</v>
      </c>
      <c r="Q1428">
        <v>24</v>
      </c>
      <c r="R1428" t="s">
        <v>434</v>
      </c>
      <c r="S1428">
        <v>1200</v>
      </c>
      <c r="T1428">
        <v>4</v>
      </c>
      <c r="U1428" s="32" t="s">
        <v>435</v>
      </c>
      <c r="V1428">
        <v>297</v>
      </c>
      <c r="Y1428">
        <v>12</v>
      </c>
      <c r="Z1428">
        <v>52</v>
      </c>
      <c r="AA1428" s="19" t="s">
        <v>94</v>
      </c>
      <c r="AB1428">
        <v>3</v>
      </c>
      <c r="AC1428">
        <v>4</v>
      </c>
      <c r="AD1428">
        <v>12</v>
      </c>
    </row>
    <row r="1429" spans="1:31" hidden="1" x14ac:dyDescent="0.25">
      <c r="A1429" s="23" t="s">
        <v>314</v>
      </c>
      <c r="B1429" s="23" t="s">
        <v>319</v>
      </c>
      <c r="C1429" s="23" t="s">
        <v>2338</v>
      </c>
      <c r="D1429">
        <v>10.54</v>
      </c>
      <c r="E1429">
        <v>8</v>
      </c>
      <c r="F1429" t="s">
        <v>101</v>
      </c>
      <c r="G1429" s="34">
        <v>4</v>
      </c>
      <c r="H1429" s="24" t="s">
        <v>34</v>
      </c>
      <c r="I1429">
        <v>14</v>
      </c>
      <c r="J1429" s="38" t="str">
        <f>VLOOKUP(AB1429, method!$A$1:$B$15, 2, 0)</f>
        <v>留後</v>
      </c>
      <c r="K1429">
        <v>124</v>
      </c>
      <c r="L1429" s="43">
        <v>1200</v>
      </c>
      <c r="M1429">
        <v>128</v>
      </c>
      <c r="N1429">
        <v>1</v>
      </c>
      <c r="O1429">
        <v>10</v>
      </c>
      <c r="P1429">
        <v>12</v>
      </c>
      <c r="Q1429">
        <v>23</v>
      </c>
      <c r="R1429" t="s">
        <v>434</v>
      </c>
      <c r="S1429">
        <v>1205</v>
      </c>
      <c r="T1429">
        <v>4</v>
      </c>
      <c r="U1429" s="32" t="s">
        <v>435</v>
      </c>
      <c r="V1429">
        <v>232</v>
      </c>
      <c r="Y1429" t="s">
        <v>817</v>
      </c>
      <c r="Z1429">
        <v>52</v>
      </c>
      <c r="AA1429" s="19" t="s">
        <v>94</v>
      </c>
      <c r="AB1429">
        <v>11</v>
      </c>
      <c r="AC1429">
        <v>11</v>
      </c>
      <c r="AD1429">
        <v>4</v>
      </c>
    </row>
    <row r="1430" spans="1:31" x14ac:dyDescent="0.25">
      <c r="A1430" s="23" t="s">
        <v>314</v>
      </c>
      <c r="B1430" s="24" t="s">
        <v>323</v>
      </c>
      <c r="C1430" s="24" t="s">
        <v>2339</v>
      </c>
      <c r="D1430">
        <v>9.98</v>
      </c>
      <c r="E1430">
        <v>7</v>
      </c>
      <c r="F1430" t="s">
        <v>93</v>
      </c>
      <c r="G1430" s="34">
        <v>5</v>
      </c>
      <c r="H1430" s="16" t="s">
        <v>13</v>
      </c>
      <c r="I1430">
        <v>4</v>
      </c>
      <c r="J1430" s="37" t="str">
        <f>VLOOKUP(AB1430, method!$A$1:$B$15, 2, 0)</f>
        <v>中前</v>
      </c>
      <c r="K1430">
        <v>6.7</v>
      </c>
      <c r="L1430" s="43">
        <v>1200</v>
      </c>
      <c r="M1430">
        <v>133</v>
      </c>
      <c r="N1430">
        <v>1</v>
      </c>
      <c r="O1430">
        <v>5</v>
      </c>
      <c r="P1430">
        <v>3</v>
      </c>
      <c r="Q1430">
        <v>25</v>
      </c>
      <c r="R1430" s="42" t="s">
        <v>445</v>
      </c>
      <c r="S1430">
        <v>1062</v>
      </c>
      <c r="T1430">
        <v>3</v>
      </c>
      <c r="U1430" s="32" t="s">
        <v>435</v>
      </c>
      <c r="V1430">
        <v>482</v>
      </c>
      <c r="Y1430" s="12" t="s">
        <v>558</v>
      </c>
      <c r="Z1430">
        <v>74</v>
      </c>
      <c r="AA1430" s="16" t="s">
        <v>80</v>
      </c>
      <c r="AB1430">
        <v>5</v>
      </c>
      <c r="AC1430">
        <v>5</v>
      </c>
      <c r="AD1430">
        <v>5</v>
      </c>
    </row>
    <row r="1431" spans="1:31" hidden="1" x14ac:dyDescent="0.25">
      <c r="A1431" s="23" t="s">
        <v>314</v>
      </c>
      <c r="B1431" s="24" t="s">
        <v>323</v>
      </c>
      <c r="C1431" s="24" t="s">
        <v>2339</v>
      </c>
      <c r="D1431">
        <v>10.7</v>
      </c>
      <c r="E1431">
        <v>7</v>
      </c>
      <c r="F1431" t="s">
        <v>93</v>
      </c>
      <c r="G1431">
        <v>8</v>
      </c>
      <c r="H1431" s="27" t="s">
        <v>93</v>
      </c>
      <c r="I1431">
        <v>3</v>
      </c>
      <c r="J1431" s="37" t="str">
        <f>VLOOKUP(AB1431, method!$A$1:$B$15, 2, 0)</f>
        <v>中前</v>
      </c>
      <c r="K1431">
        <v>5.5</v>
      </c>
      <c r="L1431" s="43">
        <v>1200</v>
      </c>
      <c r="M1431">
        <v>134</v>
      </c>
      <c r="N1431">
        <v>1</v>
      </c>
      <c r="O1431">
        <v>20</v>
      </c>
      <c r="P1431">
        <v>11</v>
      </c>
      <c r="Q1431">
        <v>24</v>
      </c>
      <c r="R1431" s="31" t="s">
        <v>461</v>
      </c>
      <c r="S1431">
        <v>1075</v>
      </c>
      <c r="T1431">
        <v>3</v>
      </c>
      <c r="U1431" s="33" t="s">
        <v>499</v>
      </c>
      <c r="V1431">
        <v>201</v>
      </c>
      <c r="Y1431" t="s">
        <v>600</v>
      </c>
      <c r="Z1431">
        <v>74</v>
      </c>
      <c r="AA1431" s="16" t="s">
        <v>80</v>
      </c>
      <c r="AB1431">
        <v>5</v>
      </c>
      <c r="AC1431">
        <v>4</v>
      </c>
      <c r="AD1431">
        <v>8</v>
      </c>
    </row>
    <row r="1432" spans="1:31" hidden="1" x14ac:dyDescent="0.25">
      <c r="A1432" s="23" t="s">
        <v>314</v>
      </c>
      <c r="B1432" s="24" t="s">
        <v>323</v>
      </c>
      <c r="C1432" s="24" t="s">
        <v>2339</v>
      </c>
      <c r="D1432">
        <v>9.7899999999999991</v>
      </c>
      <c r="E1432">
        <v>7</v>
      </c>
      <c r="F1432" t="s">
        <v>93</v>
      </c>
      <c r="G1432" s="28">
        <v>1</v>
      </c>
      <c r="H1432" s="27" t="s">
        <v>93</v>
      </c>
      <c r="I1432">
        <v>8</v>
      </c>
      <c r="J1432" s="36" t="str">
        <f>VLOOKUP(AB1432, method!$A$1:$B$15, 2, 0)</f>
        <v>中後</v>
      </c>
      <c r="K1432">
        <v>42</v>
      </c>
      <c r="L1432" s="43">
        <v>1200</v>
      </c>
      <c r="M1432">
        <v>123</v>
      </c>
      <c r="N1432">
        <v>1</v>
      </c>
      <c r="O1432">
        <v>27</v>
      </c>
      <c r="P1432">
        <v>10</v>
      </c>
      <c r="Q1432">
        <v>24</v>
      </c>
      <c r="R1432" s="31" t="s">
        <v>461</v>
      </c>
      <c r="S1432">
        <v>1071</v>
      </c>
      <c r="T1432">
        <v>3</v>
      </c>
      <c r="U1432" s="32" t="s">
        <v>435</v>
      </c>
      <c r="V1432">
        <v>136</v>
      </c>
      <c r="Y1432" s="12" t="s">
        <v>431</v>
      </c>
      <c r="Z1432">
        <v>68</v>
      </c>
      <c r="AA1432" s="16" t="s">
        <v>80</v>
      </c>
      <c r="AB1432">
        <v>10</v>
      </c>
      <c r="AC1432">
        <v>8</v>
      </c>
      <c r="AD1432">
        <v>1</v>
      </c>
    </row>
    <row r="1433" spans="1:31" x14ac:dyDescent="0.25">
      <c r="A1433" s="23" t="s">
        <v>314</v>
      </c>
      <c r="B1433" s="25" t="s">
        <v>325</v>
      </c>
      <c r="C1433" s="25" t="s">
        <v>2340</v>
      </c>
      <c r="D1433">
        <v>9.6199999999999992</v>
      </c>
      <c r="E1433">
        <v>10</v>
      </c>
      <c r="F1433" t="s">
        <v>29</v>
      </c>
      <c r="G1433" s="28">
        <v>2</v>
      </c>
      <c r="H1433" s="16" t="s">
        <v>29</v>
      </c>
      <c r="I1433">
        <v>2</v>
      </c>
      <c r="J1433" s="37" t="str">
        <f>VLOOKUP(AB1433, method!$A$1:$B$15, 2, 0)</f>
        <v>中前</v>
      </c>
      <c r="K1433">
        <v>6.5</v>
      </c>
      <c r="L1433" s="43">
        <v>1200</v>
      </c>
      <c r="M1433">
        <v>128</v>
      </c>
      <c r="N1433">
        <v>1</v>
      </c>
      <c r="O1433">
        <v>9</v>
      </c>
      <c r="P1433">
        <v>7</v>
      </c>
      <c r="Q1433">
        <v>25</v>
      </c>
      <c r="R1433" s="31" t="s">
        <v>450</v>
      </c>
      <c r="S1433">
        <v>1143</v>
      </c>
      <c r="T1433">
        <v>3</v>
      </c>
      <c r="U1433" s="32" t="s">
        <v>446</v>
      </c>
      <c r="V1433">
        <v>827</v>
      </c>
      <c r="Y1433" s="12" t="s">
        <v>451</v>
      </c>
      <c r="Z1433">
        <v>71</v>
      </c>
      <c r="AA1433" s="24" t="s">
        <v>45</v>
      </c>
      <c r="AB1433">
        <v>7</v>
      </c>
      <c r="AC1433">
        <v>6</v>
      </c>
      <c r="AD1433">
        <v>2</v>
      </c>
    </row>
    <row r="1434" spans="1:31" x14ac:dyDescent="0.25">
      <c r="A1434" s="23" t="s">
        <v>314</v>
      </c>
      <c r="B1434" s="25" t="s">
        <v>325</v>
      </c>
      <c r="C1434" s="25" t="s">
        <v>2340</v>
      </c>
      <c r="D1434">
        <v>9.7100000000000009</v>
      </c>
      <c r="E1434">
        <v>10</v>
      </c>
      <c r="F1434" t="s">
        <v>29</v>
      </c>
      <c r="G1434" s="28">
        <v>1</v>
      </c>
      <c r="H1434" s="21" t="s">
        <v>53</v>
      </c>
      <c r="I1434">
        <v>9</v>
      </c>
      <c r="J1434" s="37" t="str">
        <f>VLOOKUP(AB1434, method!$A$1:$B$15, 2, 0)</f>
        <v>中前</v>
      </c>
      <c r="K1434">
        <v>11</v>
      </c>
      <c r="L1434" s="43">
        <v>1200</v>
      </c>
      <c r="M1434">
        <v>121</v>
      </c>
      <c r="N1434">
        <v>1</v>
      </c>
      <c r="O1434">
        <v>28</v>
      </c>
      <c r="P1434">
        <v>5</v>
      </c>
      <c r="Q1434">
        <v>25</v>
      </c>
      <c r="R1434" s="30" t="s">
        <v>445</v>
      </c>
      <c r="S1434">
        <v>1124</v>
      </c>
      <c r="T1434">
        <v>3</v>
      </c>
      <c r="U1434" s="32" t="s">
        <v>446</v>
      </c>
      <c r="V1434">
        <v>716</v>
      </c>
      <c r="Y1434" s="12" t="s">
        <v>480</v>
      </c>
      <c r="Z1434">
        <v>64</v>
      </c>
      <c r="AA1434" s="24" t="s">
        <v>45</v>
      </c>
      <c r="AB1434">
        <v>6</v>
      </c>
      <c r="AC1434">
        <v>7</v>
      </c>
      <c r="AD1434">
        <v>1</v>
      </c>
    </row>
    <row r="1435" spans="1:31" hidden="1" x14ac:dyDescent="0.25">
      <c r="A1435" s="23" t="s">
        <v>314</v>
      </c>
      <c r="B1435" s="25" t="s">
        <v>325</v>
      </c>
      <c r="C1435" s="25" t="s">
        <v>2340</v>
      </c>
      <c r="D1435">
        <v>10</v>
      </c>
      <c r="E1435">
        <v>10</v>
      </c>
      <c r="F1435" t="s">
        <v>29</v>
      </c>
      <c r="G1435">
        <v>11</v>
      </c>
      <c r="H1435" s="16" t="s">
        <v>29</v>
      </c>
      <c r="I1435">
        <v>4</v>
      </c>
      <c r="J1435" s="37" t="str">
        <f>VLOOKUP(AB1435, method!$A$1:$B$15, 2, 0)</f>
        <v>中前</v>
      </c>
      <c r="K1435">
        <v>8.9</v>
      </c>
      <c r="L1435" s="43">
        <v>1200</v>
      </c>
      <c r="M1435">
        <v>123</v>
      </c>
      <c r="N1435">
        <v>1</v>
      </c>
      <c r="O1435">
        <v>6</v>
      </c>
      <c r="P1435">
        <v>4</v>
      </c>
      <c r="Q1435">
        <v>25</v>
      </c>
      <c r="R1435" t="s">
        <v>506</v>
      </c>
      <c r="S1435">
        <v>1115</v>
      </c>
      <c r="T1435">
        <v>3</v>
      </c>
      <c r="U1435" s="32" t="s">
        <v>435</v>
      </c>
      <c r="V1435">
        <v>567</v>
      </c>
      <c r="Y1435" t="s">
        <v>447</v>
      </c>
      <c r="Z1435">
        <v>66</v>
      </c>
      <c r="AA1435" s="24" t="s">
        <v>45</v>
      </c>
      <c r="AB1435">
        <v>6</v>
      </c>
      <c r="AC1435">
        <v>7</v>
      </c>
      <c r="AD1435">
        <v>11</v>
      </c>
    </row>
    <row r="1436" spans="1:31" hidden="1" x14ac:dyDescent="0.25">
      <c r="A1436" s="23" t="s">
        <v>314</v>
      </c>
      <c r="B1436" s="25" t="s">
        <v>325</v>
      </c>
      <c r="C1436" s="25" t="s">
        <v>2340</v>
      </c>
      <c r="D1436">
        <v>22.18</v>
      </c>
      <c r="E1436">
        <v>10</v>
      </c>
      <c r="F1436" t="s">
        <v>29</v>
      </c>
      <c r="G1436">
        <v>7</v>
      </c>
      <c r="H1436" s="16" t="s">
        <v>29</v>
      </c>
      <c r="I1436">
        <v>3</v>
      </c>
      <c r="J1436" s="35" t="str">
        <f>VLOOKUP(AB1436, method!$A$1:$B$15, 2, 0)</f>
        <v>放頭</v>
      </c>
      <c r="K1436">
        <v>8.1</v>
      </c>
      <c r="L1436">
        <v>1400</v>
      </c>
      <c r="M1436">
        <v>127</v>
      </c>
      <c r="N1436">
        <v>1</v>
      </c>
      <c r="O1436">
        <v>9</v>
      </c>
      <c r="P1436">
        <v>3</v>
      </c>
      <c r="Q1436">
        <v>25</v>
      </c>
      <c r="R1436" t="s">
        <v>429</v>
      </c>
      <c r="S1436">
        <v>1117</v>
      </c>
      <c r="T1436">
        <v>3</v>
      </c>
      <c r="U1436" s="32" t="s">
        <v>446</v>
      </c>
      <c r="V1436">
        <v>493</v>
      </c>
      <c r="Y1436">
        <v>4</v>
      </c>
      <c r="Z1436">
        <v>68</v>
      </c>
      <c r="AA1436" s="24" t="s">
        <v>45</v>
      </c>
      <c r="AB1436">
        <v>2</v>
      </c>
      <c r="AC1436">
        <v>5</v>
      </c>
      <c r="AD1436">
        <v>3</v>
      </c>
      <c r="AE1436">
        <v>7</v>
      </c>
    </row>
    <row r="1437" spans="1:31" hidden="1" x14ac:dyDescent="0.25">
      <c r="A1437" s="23" t="s">
        <v>314</v>
      </c>
      <c r="B1437" s="25" t="s">
        <v>325</v>
      </c>
      <c r="C1437" s="25" t="s">
        <v>2340</v>
      </c>
      <c r="D1437">
        <v>22.24</v>
      </c>
      <c r="E1437">
        <v>10</v>
      </c>
      <c r="F1437" t="s">
        <v>29</v>
      </c>
      <c r="G1437">
        <v>10</v>
      </c>
      <c r="H1437" s="16" t="s">
        <v>13</v>
      </c>
      <c r="I1437">
        <v>8</v>
      </c>
      <c r="J1437" s="35" t="str">
        <f>VLOOKUP(AB1437, method!$A$1:$B$15, 2, 0)</f>
        <v>放頭</v>
      </c>
      <c r="K1437">
        <v>6.4</v>
      </c>
      <c r="L1437">
        <v>1400</v>
      </c>
      <c r="M1437">
        <v>129</v>
      </c>
      <c r="N1437">
        <v>1</v>
      </c>
      <c r="O1437">
        <v>9</v>
      </c>
      <c r="P1437">
        <v>2</v>
      </c>
      <c r="Q1437">
        <v>25</v>
      </c>
      <c r="R1437" t="s">
        <v>429</v>
      </c>
      <c r="S1437">
        <v>1119</v>
      </c>
      <c r="T1437">
        <v>3</v>
      </c>
      <c r="U1437" s="32" t="s">
        <v>435</v>
      </c>
      <c r="V1437">
        <v>413</v>
      </c>
      <c r="Y1437" t="s">
        <v>436</v>
      </c>
      <c r="Z1437">
        <v>70</v>
      </c>
      <c r="AA1437" s="24" t="s">
        <v>45</v>
      </c>
      <c r="AB1437">
        <v>1</v>
      </c>
      <c r="AC1437">
        <v>1</v>
      </c>
      <c r="AD1437">
        <v>1</v>
      </c>
      <c r="AE1437">
        <v>10</v>
      </c>
    </row>
    <row r="1438" spans="1:31" hidden="1" x14ac:dyDescent="0.25">
      <c r="A1438" s="23" t="s">
        <v>314</v>
      </c>
      <c r="B1438" s="25" t="s">
        <v>325</v>
      </c>
      <c r="C1438" s="25" t="s">
        <v>2340</v>
      </c>
      <c r="D1438">
        <v>21.88</v>
      </c>
      <c r="E1438">
        <v>10</v>
      </c>
      <c r="F1438" t="s">
        <v>29</v>
      </c>
      <c r="G1438" s="34">
        <v>5</v>
      </c>
      <c r="H1438" s="17" t="s">
        <v>393</v>
      </c>
      <c r="I1438">
        <v>13</v>
      </c>
      <c r="J1438" s="35" t="str">
        <f>VLOOKUP(AB1438, method!$A$1:$B$15, 2, 0)</f>
        <v>放頭</v>
      </c>
      <c r="K1438">
        <v>8.6</v>
      </c>
      <c r="L1438">
        <v>1400</v>
      </c>
      <c r="M1438">
        <v>129</v>
      </c>
      <c r="N1438">
        <v>1</v>
      </c>
      <c r="O1438">
        <v>19</v>
      </c>
      <c r="P1438">
        <v>1</v>
      </c>
      <c r="Q1438">
        <v>25</v>
      </c>
      <c r="R1438" t="s">
        <v>434</v>
      </c>
      <c r="S1438">
        <v>1134</v>
      </c>
      <c r="T1438">
        <v>3</v>
      </c>
      <c r="U1438" s="32" t="s">
        <v>446</v>
      </c>
      <c r="V1438">
        <v>362</v>
      </c>
      <c r="Y1438" s="12" t="s">
        <v>558</v>
      </c>
      <c r="Z1438">
        <v>72</v>
      </c>
      <c r="AA1438" s="24" t="s">
        <v>45</v>
      </c>
      <c r="AB1438">
        <v>2</v>
      </c>
      <c r="AC1438">
        <v>2</v>
      </c>
      <c r="AD1438">
        <v>2</v>
      </c>
      <c r="AE1438">
        <v>5</v>
      </c>
    </row>
    <row r="1439" spans="1:31" hidden="1" x14ac:dyDescent="0.25">
      <c r="A1439" s="23" t="s">
        <v>314</v>
      </c>
      <c r="B1439" s="25" t="s">
        <v>325</v>
      </c>
      <c r="C1439" s="25" t="s">
        <v>2340</v>
      </c>
      <c r="D1439">
        <v>40.01</v>
      </c>
      <c r="E1439">
        <v>10</v>
      </c>
      <c r="F1439" t="s">
        <v>29</v>
      </c>
      <c r="G1439">
        <v>7</v>
      </c>
      <c r="H1439" s="17" t="s">
        <v>84</v>
      </c>
      <c r="I1439">
        <v>1</v>
      </c>
      <c r="J1439" s="35" t="str">
        <f>VLOOKUP(AB1439, method!$A$1:$B$15, 2, 0)</f>
        <v>放頭</v>
      </c>
      <c r="K1439">
        <v>4.7</v>
      </c>
      <c r="L1439">
        <v>1650</v>
      </c>
      <c r="M1439">
        <v>134</v>
      </c>
      <c r="N1439">
        <v>1</v>
      </c>
      <c r="O1439">
        <v>26</v>
      </c>
      <c r="P1439">
        <v>12</v>
      </c>
      <c r="Q1439">
        <v>24</v>
      </c>
      <c r="R1439" s="42" t="s">
        <v>445</v>
      </c>
      <c r="S1439">
        <v>1131</v>
      </c>
      <c r="T1439">
        <v>3</v>
      </c>
      <c r="U1439" s="32" t="s">
        <v>435</v>
      </c>
      <c r="V1439">
        <v>296</v>
      </c>
      <c r="Y1439" t="s">
        <v>541</v>
      </c>
      <c r="Z1439">
        <v>74</v>
      </c>
      <c r="AA1439" s="24" t="s">
        <v>45</v>
      </c>
      <c r="AB1439">
        <v>3</v>
      </c>
      <c r="AC1439">
        <v>3</v>
      </c>
      <c r="AD1439">
        <v>3</v>
      </c>
      <c r="AE1439">
        <v>7</v>
      </c>
    </row>
    <row r="1440" spans="1:31" hidden="1" x14ac:dyDescent="0.25">
      <c r="A1440" s="23" t="s">
        <v>314</v>
      </c>
      <c r="B1440" s="25" t="s">
        <v>325</v>
      </c>
      <c r="C1440" s="25" t="s">
        <v>2340</v>
      </c>
      <c r="D1440">
        <v>21.78</v>
      </c>
      <c r="E1440">
        <v>10</v>
      </c>
      <c r="F1440" t="s">
        <v>29</v>
      </c>
      <c r="G1440" s="34">
        <v>4</v>
      </c>
      <c r="H1440" s="16" t="s">
        <v>13</v>
      </c>
      <c r="I1440">
        <v>9</v>
      </c>
      <c r="J1440" s="37" t="str">
        <f>VLOOKUP(AB1440, method!$A$1:$B$15, 2, 0)</f>
        <v>中前</v>
      </c>
      <c r="K1440">
        <v>12</v>
      </c>
      <c r="L1440">
        <v>1400</v>
      </c>
      <c r="M1440">
        <v>135</v>
      </c>
      <c r="N1440">
        <v>1</v>
      </c>
      <c r="O1440">
        <v>1</v>
      </c>
      <c r="P1440">
        <v>12</v>
      </c>
      <c r="Q1440">
        <v>24</v>
      </c>
      <c r="R1440" t="s">
        <v>441</v>
      </c>
      <c r="S1440">
        <v>1125</v>
      </c>
      <c r="T1440">
        <v>3</v>
      </c>
      <c r="U1440" s="32" t="s">
        <v>435</v>
      </c>
      <c r="V1440">
        <v>230</v>
      </c>
      <c r="Y1440" t="s">
        <v>541</v>
      </c>
      <c r="Z1440">
        <v>75</v>
      </c>
      <c r="AA1440" s="24" t="s">
        <v>45</v>
      </c>
      <c r="AB1440">
        <v>4</v>
      </c>
      <c r="AC1440">
        <v>4</v>
      </c>
      <c r="AD1440">
        <v>4</v>
      </c>
      <c r="AE1440">
        <v>4</v>
      </c>
    </row>
    <row r="1441" spans="1:31" hidden="1" x14ac:dyDescent="0.25">
      <c r="A1441" s="23" t="s">
        <v>314</v>
      </c>
      <c r="B1441" s="25" t="s">
        <v>325</v>
      </c>
      <c r="C1441" s="25" t="s">
        <v>2340</v>
      </c>
      <c r="D1441">
        <v>21.86</v>
      </c>
      <c r="E1441">
        <v>10</v>
      </c>
      <c r="F1441" t="s">
        <v>29</v>
      </c>
      <c r="G1441" s="34">
        <v>4</v>
      </c>
      <c r="H1441" s="16" t="s">
        <v>13</v>
      </c>
      <c r="I1441">
        <v>7</v>
      </c>
      <c r="J1441" s="35" t="str">
        <f>VLOOKUP(AB1441, method!$A$1:$B$15, 2, 0)</f>
        <v>放頭</v>
      </c>
      <c r="K1441">
        <v>4.7</v>
      </c>
      <c r="L1441">
        <v>1400</v>
      </c>
      <c r="M1441">
        <v>133</v>
      </c>
      <c r="N1441">
        <v>1</v>
      </c>
      <c r="O1441">
        <v>17</v>
      </c>
      <c r="P1441">
        <v>11</v>
      </c>
      <c r="Q1441">
        <v>24</v>
      </c>
      <c r="R1441" t="s">
        <v>506</v>
      </c>
      <c r="S1441">
        <v>1134</v>
      </c>
      <c r="T1441">
        <v>3</v>
      </c>
      <c r="U1441" s="32" t="s">
        <v>435</v>
      </c>
      <c r="V1441">
        <v>191</v>
      </c>
      <c r="Y1441" s="12" t="s">
        <v>451</v>
      </c>
      <c r="Z1441">
        <v>75</v>
      </c>
      <c r="AA1441" s="24" t="s">
        <v>45</v>
      </c>
      <c r="AB1441">
        <v>3</v>
      </c>
      <c r="AC1441">
        <v>4</v>
      </c>
      <c r="AD1441">
        <v>6</v>
      </c>
      <c r="AE1441">
        <v>4</v>
      </c>
    </row>
    <row r="1442" spans="1:31" hidden="1" x14ac:dyDescent="0.25">
      <c r="A1442" s="23" t="s">
        <v>314</v>
      </c>
      <c r="B1442" s="25" t="s">
        <v>325</v>
      </c>
      <c r="C1442" s="25" t="s">
        <v>2340</v>
      </c>
      <c r="D1442">
        <v>21.82</v>
      </c>
      <c r="E1442">
        <v>10</v>
      </c>
      <c r="F1442" t="s">
        <v>29</v>
      </c>
      <c r="G1442" s="28">
        <v>3</v>
      </c>
      <c r="H1442" s="21" t="s">
        <v>53</v>
      </c>
      <c r="I1442">
        <v>11</v>
      </c>
      <c r="J1442" s="36" t="str">
        <f>VLOOKUP(AB1442, method!$A$1:$B$15, 2, 0)</f>
        <v>中後</v>
      </c>
      <c r="K1442">
        <v>6.9</v>
      </c>
      <c r="L1442">
        <v>1400</v>
      </c>
      <c r="M1442">
        <v>129</v>
      </c>
      <c r="N1442">
        <v>1</v>
      </c>
      <c r="O1442">
        <v>13</v>
      </c>
      <c r="P1442">
        <v>10</v>
      </c>
      <c r="Q1442">
        <v>24</v>
      </c>
      <c r="R1442" t="s">
        <v>539</v>
      </c>
      <c r="S1442">
        <v>1127</v>
      </c>
      <c r="T1442">
        <v>3</v>
      </c>
      <c r="U1442" s="32" t="s">
        <v>446</v>
      </c>
      <c r="V1442">
        <v>101</v>
      </c>
      <c r="Y1442" s="12" t="s">
        <v>480</v>
      </c>
      <c r="Z1442">
        <v>74</v>
      </c>
      <c r="AA1442" s="24" t="s">
        <v>45</v>
      </c>
      <c r="AB1442">
        <v>8</v>
      </c>
      <c r="AC1442">
        <v>7</v>
      </c>
      <c r="AD1442">
        <v>7</v>
      </c>
      <c r="AE1442">
        <v>3</v>
      </c>
    </row>
    <row r="1443" spans="1:31" hidden="1" x14ac:dyDescent="0.25">
      <c r="A1443" s="23" t="s">
        <v>314</v>
      </c>
      <c r="B1443" s="25" t="s">
        <v>325</v>
      </c>
      <c r="C1443" s="25" t="s">
        <v>2340</v>
      </c>
      <c r="D1443">
        <v>9.9</v>
      </c>
      <c r="E1443">
        <v>10</v>
      </c>
      <c r="F1443" t="s">
        <v>29</v>
      </c>
      <c r="G1443" s="34">
        <v>4</v>
      </c>
      <c r="H1443" s="17" t="s">
        <v>84</v>
      </c>
      <c r="I1443">
        <v>2</v>
      </c>
      <c r="J1443" s="37" t="str">
        <f>VLOOKUP(AB1443, method!$A$1:$B$15, 2, 0)</f>
        <v>中前</v>
      </c>
      <c r="K1443">
        <v>6.2</v>
      </c>
      <c r="L1443" s="43">
        <v>1200</v>
      </c>
      <c r="M1443">
        <v>131</v>
      </c>
      <c r="N1443">
        <v>1</v>
      </c>
      <c r="O1443">
        <v>1</v>
      </c>
      <c r="P1443">
        <v>10</v>
      </c>
      <c r="Q1443">
        <v>24</v>
      </c>
      <c r="R1443" t="s">
        <v>441</v>
      </c>
      <c r="S1443">
        <v>1135</v>
      </c>
      <c r="T1443">
        <v>3</v>
      </c>
      <c r="U1443" s="32" t="s">
        <v>446</v>
      </c>
      <c r="V1443">
        <v>73</v>
      </c>
      <c r="Y1443">
        <v>3</v>
      </c>
      <c r="Z1443">
        <v>74</v>
      </c>
      <c r="AA1443" s="24" t="s">
        <v>45</v>
      </c>
      <c r="AB1443">
        <v>7</v>
      </c>
      <c r="AC1443">
        <v>8</v>
      </c>
      <c r="AD1443">
        <v>4</v>
      </c>
    </row>
    <row r="1444" spans="1:31" hidden="1" x14ac:dyDescent="0.25">
      <c r="A1444" s="23" t="s">
        <v>314</v>
      </c>
      <c r="B1444" s="25" t="s">
        <v>325</v>
      </c>
      <c r="C1444" s="25" t="s">
        <v>2340</v>
      </c>
      <c r="D1444">
        <v>21.24</v>
      </c>
      <c r="E1444">
        <v>10</v>
      </c>
      <c r="F1444" t="s">
        <v>29</v>
      </c>
      <c r="G1444" s="28">
        <v>3</v>
      </c>
      <c r="H1444" s="17" t="s">
        <v>84</v>
      </c>
      <c r="I1444">
        <v>3</v>
      </c>
      <c r="J1444" s="37" t="str">
        <f>VLOOKUP(AB1444, method!$A$1:$B$15, 2, 0)</f>
        <v>中前</v>
      </c>
      <c r="K1444">
        <v>15</v>
      </c>
      <c r="L1444">
        <v>1400</v>
      </c>
      <c r="M1444">
        <v>131</v>
      </c>
      <c r="N1444">
        <v>1</v>
      </c>
      <c r="O1444">
        <v>6</v>
      </c>
      <c r="P1444">
        <v>7</v>
      </c>
      <c r="Q1444">
        <v>24</v>
      </c>
      <c r="R1444" t="s">
        <v>429</v>
      </c>
      <c r="S1444">
        <v>1122</v>
      </c>
      <c r="T1444">
        <v>3</v>
      </c>
      <c r="U1444" s="32" t="s">
        <v>446</v>
      </c>
      <c r="V1444">
        <v>810</v>
      </c>
      <c r="Y1444" s="12" t="s">
        <v>480</v>
      </c>
      <c r="Z1444">
        <v>72</v>
      </c>
      <c r="AA1444" s="24" t="s">
        <v>45</v>
      </c>
      <c r="AB1444">
        <v>4</v>
      </c>
      <c r="AC1444">
        <v>3</v>
      </c>
      <c r="AD1444">
        <v>3</v>
      </c>
      <c r="AE1444">
        <v>3</v>
      </c>
    </row>
    <row r="1445" spans="1:31" hidden="1" x14ac:dyDescent="0.25">
      <c r="A1445" s="23" t="s">
        <v>314</v>
      </c>
      <c r="B1445" s="25" t="s">
        <v>325</v>
      </c>
      <c r="C1445" s="25" t="s">
        <v>2340</v>
      </c>
      <c r="D1445">
        <v>11.38</v>
      </c>
      <c r="E1445">
        <v>10</v>
      </c>
      <c r="F1445" t="s">
        <v>29</v>
      </c>
      <c r="G1445" s="28">
        <v>2</v>
      </c>
      <c r="H1445" s="17" t="s">
        <v>84</v>
      </c>
      <c r="I1445">
        <v>9</v>
      </c>
      <c r="J1445" s="35" t="str">
        <f>VLOOKUP(AB1445, method!$A$1:$B$15, 2, 0)</f>
        <v>放頭</v>
      </c>
      <c r="K1445">
        <v>7.9</v>
      </c>
      <c r="L1445" s="43">
        <v>1200</v>
      </c>
      <c r="M1445">
        <v>129</v>
      </c>
      <c r="N1445">
        <v>1</v>
      </c>
      <c r="O1445">
        <v>15</v>
      </c>
      <c r="P1445">
        <v>6</v>
      </c>
      <c r="Q1445">
        <v>24</v>
      </c>
      <c r="R1445" t="s">
        <v>441</v>
      </c>
      <c r="S1445">
        <v>1121</v>
      </c>
      <c r="T1445">
        <v>3</v>
      </c>
      <c r="U1445" s="33" t="s">
        <v>577</v>
      </c>
      <c r="V1445">
        <v>756</v>
      </c>
      <c r="Y1445" t="s">
        <v>447</v>
      </c>
      <c r="Z1445">
        <v>72</v>
      </c>
      <c r="AA1445" s="24" t="s">
        <v>45</v>
      </c>
      <c r="AB1445">
        <v>2</v>
      </c>
      <c r="AC1445">
        <v>2</v>
      </c>
      <c r="AD1445">
        <v>2</v>
      </c>
    </row>
    <row r="1446" spans="1:31" hidden="1" x14ac:dyDescent="0.25">
      <c r="A1446" s="23" t="s">
        <v>314</v>
      </c>
      <c r="B1446" s="25" t="s">
        <v>325</v>
      </c>
      <c r="C1446" s="25" t="s">
        <v>2340</v>
      </c>
      <c r="D1446">
        <v>9.5500000000000007</v>
      </c>
      <c r="E1446">
        <v>10</v>
      </c>
      <c r="F1446" t="s">
        <v>29</v>
      </c>
      <c r="G1446" s="28">
        <v>1</v>
      </c>
      <c r="H1446" s="17" t="s">
        <v>84</v>
      </c>
      <c r="I1446">
        <v>11</v>
      </c>
      <c r="J1446" s="35" t="str">
        <f>VLOOKUP(AB1446, method!$A$1:$B$15, 2, 0)</f>
        <v>放頭</v>
      </c>
      <c r="K1446">
        <v>8.3000000000000007</v>
      </c>
      <c r="L1446" s="43">
        <v>1200</v>
      </c>
      <c r="M1446">
        <v>126</v>
      </c>
      <c r="N1446">
        <v>1</v>
      </c>
      <c r="O1446">
        <v>11</v>
      </c>
      <c r="P1446">
        <v>5</v>
      </c>
      <c r="Q1446">
        <v>24</v>
      </c>
      <c r="R1446" t="s">
        <v>429</v>
      </c>
      <c r="S1446">
        <v>1124</v>
      </c>
      <c r="T1446">
        <v>3</v>
      </c>
      <c r="U1446" s="32" t="s">
        <v>446</v>
      </c>
      <c r="V1446">
        <v>665</v>
      </c>
      <c r="Y1446" s="12" t="s">
        <v>662</v>
      </c>
      <c r="Z1446">
        <v>67</v>
      </c>
      <c r="AA1446" s="24" t="s">
        <v>45</v>
      </c>
      <c r="AB1446">
        <v>2</v>
      </c>
      <c r="AC1446">
        <v>2</v>
      </c>
      <c r="AD1446">
        <v>1</v>
      </c>
    </row>
    <row r="1447" spans="1:31" hidden="1" x14ac:dyDescent="0.25">
      <c r="A1447" s="23" t="s">
        <v>314</v>
      </c>
      <c r="B1447" s="25" t="s">
        <v>325</v>
      </c>
      <c r="C1447" s="25" t="s">
        <v>2340</v>
      </c>
      <c r="D1447">
        <v>10.39</v>
      </c>
      <c r="E1447">
        <v>10</v>
      </c>
      <c r="F1447" t="s">
        <v>29</v>
      </c>
      <c r="G1447" s="34">
        <v>5</v>
      </c>
      <c r="H1447" s="18" t="s">
        <v>116</v>
      </c>
      <c r="I1447">
        <v>2</v>
      </c>
      <c r="J1447" s="37" t="str">
        <f>VLOOKUP(AB1447, method!$A$1:$B$15, 2, 0)</f>
        <v>中前</v>
      </c>
      <c r="K1447">
        <v>9.4</v>
      </c>
      <c r="L1447" s="43">
        <v>1200</v>
      </c>
      <c r="M1447">
        <v>126</v>
      </c>
      <c r="N1447">
        <v>1</v>
      </c>
      <c r="O1447">
        <v>28</v>
      </c>
      <c r="P1447">
        <v>4</v>
      </c>
      <c r="Q1447">
        <v>24</v>
      </c>
      <c r="R1447" t="s">
        <v>434</v>
      </c>
      <c r="S1447">
        <v>1135</v>
      </c>
      <c r="T1447">
        <v>3</v>
      </c>
      <c r="U1447" s="33" t="s">
        <v>430</v>
      </c>
      <c r="V1447">
        <v>626</v>
      </c>
      <c r="Y1447" s="12">
        <v>2</v>
      </c>
      <c r="Z1447">
        <v>67</v>
      </c>
      <c r="AA1447" s="24" t="s">
        <v>45</v>
      </c>
      <c r="AB1447">
        <v>4</v>
      </c>
      <c r="AC1447">
        <v>3</v>
      </c>
      <c r="AD1447">
        <v>5</v>
      </c>
    </row>
    <row r="1448" spans="1:31" hidden="1" x14ac:dyDescent="0.25">
      <c r="A1448" s="23" t="s">
        <v>314</v>
      </c>
      <c r="B1448" s="25" t="s">
        <v>325</v>
      </c>
      <c r="C1448" s="25" t="s">
        <v>2340</v>
      </c>
      <c r="D1448">
        <v>9.15</v>
      </c>
      <c r="E1448">
        <v>10</v>
      </c>
      <c r="F1448" t="s">
        <v>29</v>
      </c>
      <c r="G1448" s="28">
        <v>2</v>
      </c>
      <c r="H1448" s="18" t="s">
        <v>116</v>
      </c>
      <c r="I1448">
        <v>1</v>
      </c>
      <c r="J1448" s="35" t="str">
        <f>VLOOKUP(AB1448, method!$A$1:$B$15, 2, 0)</f>
        <v>放頭</v>
      </c>
      <c r="K1448">
        <v>5.4</v>
      </c>
      <c r="L1448" s="43">
        <v>1200</v>
      </c>
      <c r="M1448">
        <v>125</v>
      </c>
      <c r="N1448">
        <v>1</v>
      </c>
      <c r="O1448">
        <v>7</v>
      </c>
      <c r="P1448">
        <v>4</v>
      </c>
      <c r="Q1448">
        <v>24</v>
      </c>
      <c r="R1448" t="s">
        <v>506</v>
      </c>
      <c r="S1448">
        <v>1140</v>
      </c>
      <c r="T1448">
        <v>3</v>
      </c>
      <c r="U1448" s="32" t="s">
        <v>435</v>
      </c>
      <c r="V1448">
        <v>561</v>
      </c>
      <c r="Y1448" s="12">
        <v>1</v>
      </c>
      <c r="Z1448">
        <v>66</v>
      </c>
      <c r="AA1448" s="24" t="s">
        <v>45</v>
      </c>
      <c r="AB1448">
        <v>3</v>
      </c>
      <c r="AC1448">
        <v>3</v>
      </c>
      <c r="AD1448">
        <v>2</v>
      </c>
    </row>
    <row r="1449" spans="1:31" hidden="1" x14ac:dyDescent="0.25">
      <c r="A1449" s="23" t="s">
        <v>314</v>
      </c>
      <c r="B1449" s="25" t="s">
        <v>325</v>
      </c>
      <c r="C1449" s="25" t="s">
        <v>2340</v>
      </c>
      <c r="D1449">
        <v>57.12</v>
      </c>
      <c r="E1449">
        <v>10</v>
      </c>
      <c r="F1449" t="s">
        <v>29</v>
      </c>
      <c r="G1449" s="34">
        <v>4</v>
      </c>
      <c r="H1449" s="18" t="s">
        <v>116</v>
      </c>
      <c r="I1449">
        <v>13</v>
      </c>
      <c r="J1449" s="36" t="str">
        <f>VLOOKUP(AB1449, method!$A$1:$B$15, 2, 0)</f>
        <v>中後</v>
      </c>
      <c r="K1449">
        <v>12</v>
      </c>
      <c r="L1449">
        <v>1000</v>
      </c>
      <c r="M1449">
        <v>122</v>
      </c>
      <c r="N1449">
        <v>0</v>
      </c>
      <c r="O1449">
        <v>10</v>
      </c>
      <c r="P1449">
        <v>3</v>
      </c>
      <c r="Q1449">
        <v>24</v>
      </c>
      <c r="R1449" t="s">
        <v>429</v>
      </c>
      <c r="S1449">
        <v>1144</v>
      </c>
      <c r="T1449">
        <v>3</v>
      </c>
      <c r="U1449" s="32" t="s">
        <v>435</v>
      </c>
      <c r="V1449">
        <v>491</v>
      </c>
      <c r="Y1449" t="s">
        <v>519</v>
      </c>
      <c r="Z1449">
        <v>66</v>
      </c>
      <c r="AA1449" s="24" t="s">
        <v>45</v>
      </c>
      <c r="AB1449">
        <v>10</v>
      </c>
      <c r="AC1449">
        <v>4</v>
      </c>
      <c r="AD1449">
        <v>4</v>
      </c>
    </row>
    <row r="1450" spans="1:31" x14ac:dyDescent="0.25">
      <c r="A1450" s="23" t="s">
        <v>314</v>
      </c>
      <c r="B1450" s="26" t="s">
        <v>328</v>
      </c>
      <c r="C1450" s="26" t="s">
        <v>2341</v>
      </c>
      <c r="D1450">
        <v>10.72</v>
      </c>
      <c r="E1450">
        <v>5</v>
      </c>
      <c r="F1450" t="s">
        <v>63</v>
      </c>
      <c r="G1450">
        <v>11</v>
      </c>
      <c r="H1450" s="19" t="s">
        <v>63</v>
      </c>
      <c r="I1450">
        <v>1</v>
      </c>
      <c r="J1450" s="35" t="str">
        <f>VLOOKUP(AB1450, method!$A$1:$B$15, 2, 0)</f>
        <v>放頭</v>
      </c>
      <c r="K1450">
        <v>4.9000000000000004</v>
      </c>
      <c r="L1450" s="43">
        <v>1200</v>
      </c>
      <c r="M1450">
        <v>127</v>
      </c>
      <c r="N1450">
        <v>1</v>
      </c>
      <c r="O1450">
        <v>10</v>
      </c>
      <c r="P1450">
        <v>9</v>
      </c>
      <c r="Q1450">
        <v>25</v>
      </c>
      <c r="R1450" s="31" t="s">
        <v>450</v>
      </c>
      <c r="S1450">
        <v>1143</v>
      </c>
      <c r="T1450">
        <v>3</v>
      </c>
      <c r="U1450" s="32" t="s">
        <v>435</v>
      </c>
      <c r="V1450">
        <v>18</v>
      </c>
      <c r="Y1450" t="s">
        <v>488</v>
      </c>
      <c r="Z1450">
        <v>72</v>
      </c>
      <c r="AA1450" s="26" t="s">
        <v>59</v>
      </c>
      <c r="AB1450">
        <v>3</v>
      </c>
      <c r="AC1450">
        <v>4</v>
      </c>
      <c r="AD1450">
        <v>11</v>
      </c>
    </row>
    <row r="1451" spans="1:31" x14ac:dyDescent="0.25">
      <c r="A1451" s="23" t="s">
        <v>314</v>
      </c>
      <c r="B1451" s="26" t="s">
        <v>328</v>
      </c>
      <c r="C1451" s="26" t="s">
        <v>2341</v>
      </c>
      <c r="D1451">
        <v>9.42</v>
      </c>
      <c r="E1451">
        <v>5</v>
      </c>
      <c r="F1451" t="s">
        <v>63</v>
      </c>
      <c r="G1451" s="28">
        <v>1</v>
      </c>
      <c r="H1451" s="19" t="s">
        <v>63</v>
      </c>
      <c r="I1451">
        <v>12</v>
      </c>
      <c r="J1451" s="36" t="str">
        <f>VLOOKUP(AB1451, method!$A$1:$B$15, 2, 0)</f>
        <v>中後</v>
      </c>
      <c r="K1451">
        <v>8.8000000000000007</v>
      </c>
      <c r="L1451" s="43">
        <v>1200</v>
      </c>
      <c r="M1451">
        <v>121</v>
      </c>
      <c r="N1451">
        <v>1</v>
      </c>
      <c r="O1451">
        <v>9</v>
      </c>
      <c r="P1451">
        <v>7</v>
      </c>
      <c r="Q1451">
        <v>25</v>
      </c>
      <c r="R1451" s="31" t="s">
        <v>450</v>
      </c>
      <c r="S1451">
        <v>1164</v>
      </c>
      <c r="T1451">
        <v>3</v>
      </c>
      <c r="U1451" s="32" t="s">
        <v>446</v>
      </c>
      <c r="V1451">
        <v>827</v>
      </c>
      <c r="Y1451" s="12" t="s">
        <v>451</v>
      </c>
      <c r="Z1451">
        <v>64</v>
      </c>
      <c r="AA1451" s="26" t="s">
        <v>59</v>
      </c>
      <c r="AB1451">
        <v>10</v>
      </c>
      <c r="AC1451">
        <v>10</v>
      </c>
      <c r="AD1451">
        <v>1</v>
      </c>
    </row>
    <row r="1452" spans="1:31" x14ac:dyDescent="0.25">
      <c r="A1452" s="23" t="s">
        <v>314</v>
      </c>
      <c r="B1452" s="26" t="s">
        <v>328</v>
      </c>
      <c r="C1452" s="26" t="s">
        <v>2341</v>
      </c>
      <c r="D1452">
        <v>9.5</v>
      </c>
      <c r="E1452">
        <v>5</v>
      </c>
      <c r="F1452" t="s">
        <v>63</v>
      </c>
      <c r="G1452" s="28">
        <v>2</v>
      </c>
      <c r="H1452" s="19" t="s">
        <v>63</v>
      </c>
      <c r="I1452">
        <v>8</v>
      </c>
      <c r="J1452" s="36" t="str">
        <f>VLOOKUP(AB1452, method!$A$1:$B$15, 2, 0)</f>
        <v>中後</v>
      </c>
      <c r="K1452">
        <v>9.1</v>
      </c>
      <c r="L1452" s="43">
        <v>1200</v>
      </c>
      <c r="M1452">
        <v>117</v>
      </c>
      <c r="N1452">
        <v>1</v>
      </c>
      <c r="O1452">
        <v>11</v>
      </c>
      <c r="P1452">
        <v>6</v>
      </c>
      <c r="Q1452">
        <v>25</v>
      </c>
      <c r="R1452" s="31" t="s">
        <v>455</v>
      </c>
      <c r="S1452">
        <v>1162</v>
      </c>
      <c r="T1452">
        <v>3</v>
      </c>
      <c r="U1452" s="32" t="s">
        <v>446</v>
      </c>
      <c r="V1452">
        <v>755</v>
      </c>
      <c r="Y1452" s="12" t="s">
        <v>431</v>
      </c>
      <c r="Z1452">
        <v>62</v>
      </c>
      <c r="AA1452" s="26" t="s">
        <v>59</v>
      </c>
      <c r="AB1452">
        <v>8</v>
      </c>
      <c r="AC1452">
        <v>7</v>
      </c>
      <c r="AD1452">
        <v>2</v>
      </c>
    </row>
    <row r="1453" spans="1:31" x14ac:dyDescent="0.25">
      <c r="A1453" s="23" t="s">
        <v>314</v>
      </c>
      <c r="B1453" s="26" t="s">
        <v>328</v>
      </c>
      <c r="C1453" s="26" t="s">
        <v>2341</v>
      </c>
      <c r="D1453">
        <v>9.19</v>
      </c>
      <c r="E1453">
        <v>5</v>
      </c>
      <c r="F1453" t="s">
        <v>63</v>
      </c>
      <c r="G1453" s="28">
        <v>3</v>
      </c>
      <c r="H1453" s="19" t="s">
        <v>63</v>
      </c>
      <c r="I1453">
        <v>6</v>
      </c>
      <c r="J1453" s="37" t="str">
        <f>VLOOKUP(AB1453, method!$A$1:$B$15, 2, 0)</f>
        <v>中前</v>
      </c>
      <c r="K1453">
        <v>7.6</v>
      </c>
      <c r="L1453" s="43">
        <v>1200</v>
      </c>
      <c r="M1453">
        <v>118</v>
      </c>
      <c r="N1453">
        <v>1</v>
      </c>
      <c r="O1453">
        <v>21</v>
      </c>
      <c r="P1453">
        <v>5</v>
      </c>
      <c r="Q1453">
        <v>25</v>
      </c>
      <c r="R1453" s="31" t="s">
        <v>461</v>
      </c>
      <c r="S1453">
        <v>1164</v>
      </c>
      <c r="T1453">
        <v>3</v>
      </c>
      <c r="U1453" s="32" t="s">
        <v>446</v>
      </c>
      <c r="V1453">
        <v>696</v>
      </c>
      <c r="Y1453" s="12" t="s">
        <v>662</v>
      </c>
      <c r="Z1453">
        <v>61</v>
      </c>
      <c r="AA1453" s="26" t="s">
        <v>59</v>
      </c>
      <c r="AB1453">
        <v>7</v>
      </c>
      <c r="AC1453">
        <v>6</v>
      </c>
      <c r="AD1453">
        <v>3</v>
      </c>
    </row>
    <row r="1454" spans="1:31" x14ac:dyDescent="0.25">
      <c r="A1454" s="23" t="s">
        <v>314</v>
      </c>
      <c r="B1454" s="26" t="s">
        <v>328</v>
      </c>
      <c r="C1454" s="26" t="s">
        <v>2341</v>
      </c>
      <c r="D1454">
        <v>9.48</v>
      </c>
      <c r="E1454">
        <v>5</v>
      </c>
      <c r="F1454" t="s">
        <v>63</v>
      </c>
      <c r="G1454" s="28">
        <v>3</v>
      </c>
      <c r="H1454" s="19" t="s">
        <v>63</v>
      </c>
      <c r="I1454">
        <v>9</v>
      </c>
      <c r="J1454" s="37" t="str">
        <f>VLOOKUP(AB1454, method!$A$1:$B$15, 2, 0)</f>
        <v>中前</v>
      </c>
      <c r="K1454">
        <v>16</v>
      </c>
      <c r="L1454" s="43">
        <v>1200</v>
      </c>
      <c r="M1454">
        <v>116</v>
      </c>
      <c r="N1454">
        <v>1</v>
      </c>
      <c r="O1454">
        <v>30</v>
      </c>
      <c r="P1454">
        <v>4</v>
      </c>
      <c r="Q1454">
        <v>25</v>
      </c>
      <c r="R1454" s="30" t="s">
        <v>445</v>
      </c>
      <c r="S1454">
        <v>1154</v>
      </c>
      <c r="T1454">
        <v>3</v>
      </c>
      <c r="U1454" s="32" t="s">
        <v>446</v>
      </c>
      <c r="V1454">
        <v>638</v>
      </c>
      <c r="Y1454" s="12" t="s">
        <v>914</v>
      </c>
      <c r="Z1454">
        <v>60</v>
      </c>
      <c r="AA1454" s="26" t="s">
        <v>59</v>
      </c>
      <c r="AB1454">
        <v>5</v>
      </c>
      <c r="AC1454">
        <v>6</v>
      </c>
      <c r="AD1454">
        <v>3</v>
      </c>
    </row>
    <row r="1455" spans="1:31" x14ac:dyDescent="0.25">
      <c r="A1455" s="23" t="s">
        <v>314</v>
      </c>
      <c r="B1455" s="26" t="s">
        <v>328</v>
      </c>
      <c r="C1455" s="26" t="s">
        <v>2341</v>
      </c>
      <c r="D1455">
        <v>9.86</v>
      </c>
      <c r="E1455">
        <v>5</v>
      </c>
      <c r="F1455" t="s">
        <v>63</v>
      </c>
      <c r="G1455" s="28">
        <v>1</v>
      </c>
      <c r="H1455" s="19" t="s">
        <v>63</v>
      </c>
      <c r="I1455">
        <v>2</v>
      </c>
      <c r="J1455" s="35" t="str">
        <f>VLOOKUP(AB1455, method!$A$1:$B$15, 2, 0)</f>
        <v>放頭</v>
      </c>
      <c r="K1455">
        <v>4.5</v>
      </c>
      <c r="L1455" s="43">
        <v>1200</v>
      </c>
      <c r="M1455">
        <v>129</v>
      </c>
      <c r="N1455">
        <v>1</v>
      </c>
      <c r="O1455">
        <v>9</v>
      </c>
      <c r="P1455">
        <v>4</v>
      </c>
      <c r="Q1455">
        <v>25</v>
      </c>
      <c r="R1455" s="31" t="s">
        <v>450</v>
      </c>
      <c r="S1455">
        <v>1149</v>
      </c>
      <c r="T1455">
        <v>4</v>
      </c>
      <c r="U1455" s="32" t="s">
        <v>446</v>
      </c>
      <c r="V1455">
        <v>575</v>
      </c>
      <c r="Y1455" s="12" t="s">
        <v>521</v>
      </c>
      <c r="Z1455">
        <v>53</v>
      </c>
      <c r="AA1455" s="26" t="s">
        <v>59</v>
      </c>
      <c r="AB1455">
        <v>1</v>
      </c>
      <c r="AC1455">
        <v>1</v>
      </c>
      <c r="AD1455">
        <v>1</v>
      </c>
    </row>
    <row r="1456" spans="1:31" x14ac:dyDescent="0.25">
      <c r="A1456" s="23" t="s">
        <v>314</v>
      </c>
      <c r="B1456" s="26" t="s">
        <v>328</v>
      </c>
      <c r="C1456" s="26" t="s">
        <v>2341</v>
      </c>
      <c r="D1456">
        <v>9.93</v>
      </c>
      <c r="E1456">
        <v>5</v>
      </c>
      <c r="F1456" t="s">
        <v>63</v>
      </c>
      <c r="G1456" s="34">
        <v>4</v>
      </c>
      <c r="H1456" s="26" t="s">
        <v>389</v>
      </c>
      <c r="I1456">
        <v>6</v>
      </c>
      <c r="J1456" s="35" t="str">
        <f>VLOOKUP(AB1456, method!$A$1:$B$15, 2, 0)</f>
        <v>放頭</v>
      </c>
      <c r="K1456">
        <v>13</v>
      </c>
      <c r="L1456" s="43">
        <v>1200</v>
      </c>
      <c r="M1456">
        <v>129</v>
      </c>
      <c r="N1456">
        <v>1</v>
      </c>
      <c r="O1456">
        <v>19</v>
      </c>
      <c r="P1456">
        <v>3</v>
      </c>
      <c r="Q1456">
        <v>25</v>
      </c>
      <c r="R1456" s="31" t="s">
        <v>455</v>
      </c>
      <c r="S1456">
        <v>1143</v>
      </c>
      <c r="T1456">
        <v>4</v>
      </c>
      <c r="U1456" s="32" t="s">
        <v>446</v>
      </c>
      <c r="V1456">
        <v>518</v>
      </c>
      <c r="Y1456" s="12" t="s">
        <v>464</v>
      </c>
      <c r="Z1456">
        <v>53</v>
      </c>
      <c r="AA1456" s="26" t="s">
        <v>59</v>
      </c>
      <c r="AB1456">
        <v>2</v>
      </c>
      <c r="AC1456">
        <v>2</v>
      </c>
      <c r="AD1456">
        <v>4</v>
      </c>
    </row>
    <row r="1457" spans="1:31" hidden="1" x14ac:dyDescent="0.25">
      <c r="A1457" s="23" t="s">
        <v>314</v>
      </c>
      <c r="B1457" s="26" t="s">
        <v>328</v>
      </c>
      <c r="C1457" s="26" t="s">
        <v>2341</v>
      </c>
      <c r="D1457">
        <v>42.27</v>
      </c>
      <c r="E1457">
        <v>5</v>
      </c>
      <c r="F1457" t="s">
        <v>63</v>
      </c>
      <c r="G1457">
        <v>7</v>
      </c>
      <c r="H1457" s="26" t="s">
        <v>389</v>
      </c>
      <c r="I1457">
        <v>5</v>
      </c>
      <c r="J1457" s="36" t="str">
        <f>VLOOKUP(AB1457, method!$A$1:$B$15, 2, 0)</f>
        <v>中後</v>
      </c>
      <c r="K1457">
        <v>70</v>
      </c>
      <c r="L1457">
        <v>1650</v>
      </c>
      <c r="M1457">
        <v>130</v>
      </c>
      <c r="N1457">
        <v>1</v>
      </c>
      <c r="O1457">
        <v>12</v>
      </c>
      <c r="P1457">
        <v>2</v>
      </c>
      <c r="Q1457">
        <v>25</v>
      </c>
      <c r="R1457" t="s">
        <v>467</v>
      </c>
      <c r="S1457">
        <v>1154</v>
      </c>
      <c r="T1457">
        <v>4</v>
      </c>
      <c r="U1457" s="33" t="s">
        <v>483</v>
      </c>
      <c r="V1457">
        <v>423</v>
      </c>
      <c r="Y1457" t="s">
        <v>511</v>
      </c>
      <c r="Z1457">
        <v>55</v>
      </c>
      <c r="AA1457" s="26" t="s">
        <v>59</v>
      </c>
      <c r="AB1457">
        <v>9</v>
      </c>
      <c r="AC1457">
        <v>9</v>
      </c>
      <c r="AD1457">
        <v>7</v>
      </c>
      <c r="AE1457">
        <v>7</v>
      </c>
    </row>
    <row r="1458" spans="1:31" x14ac:dyDescent="0.25">
      <c r="A1458" s="23" t="s">
        <v>314</v>
      </c>
      <c r="B1458" s="26" t="s">
        <v>328</v>
      </c>
      <c r="C1458" s="26" t="s">
        <v>2341</v>
      </c>
      <c r="D1458">
        <v>10.95</v>
      </c>
      <c r="E1458">
        <v>5</v>
      </c>
      <c r="F1458" t="s">
        <v>63</v>
      </c>
      <c r="G1458">
        <v>11</v>
      </c>
      <c r="H1458" s="21" t="s">
        <v>53</v>
      </c>
      <c r="I1458">
        <v>9</v>
      </c>
      <c r="J1458" s="38" t="str">
        <f>VLOOKUP(AB1458, method!$A$1:$B$15, 2, 0)</f>
        <v>留後</v>
      </c>
      <c r="K1458">
        <v>63</v>
      </c>
      <c r="L1458" s="43">
        <v>1200</v>
      </c>
      <c r="M1458">
        <v>132</v>
      </c>
      <c r="N1458">
        <v>1</v>
      </c>
      <c r="O1458">
        <v>22</v>
      </c>
      <c r="P1458">
        <v>1</v>
      </c>
      <c r="Q1458">
        <v>25</v>
      </c>
      <c r="R1458" s="31" t="s">
        <v>461</v>
      </c>
      <c r="S1458">
        <v>1153</v>
      </c>
      <c r="T1458">
        <v>4</v>
      </c>
      <c r="U1458" s="32" t="s">
        <v>435</v>
      </c>
      <c r="V1458">
        <v>369</v>
      </c>
      <c r="Y1458">
        <v>6</v>
      </c>
      <c r="Z1458">
        <v>57</v>
      </c>
      <c r="AA1458" s="26" t="s">
        <v>59</v>
      </c>
      <c r="AB1458">
        <v>12</v>
      </c>
      <c r="AC1458">
        <v>12</v>
      </c>
      <c r="AD1458">
        <v>11</v>
      </c>
    </row>
    <row r="1459" spans="1:31" hidden="1" x14ac:dyDescent="0.25">
      <c r="A1459" s="23" t="s">
        <v>314</v>
      </c>
      <c r="B1459" s="26" t="s">
        <v>328</v>
      </c>
      <c r="C1459" s="26" t="s">
        <v>2341</v>
      </c>
      <c r="D1459">
        <v>10.88</v>
      </c>
      <c r="E1459">
        <v>5</v>
      </c>
      <c r="F1459" t="s">
        <v>63</v>
      </c>
      <c r="G1459">
        <v>11</v>
      </c>
      <c r="H1459" s="22" t="s">
        <v>471</v>
      </c>
      <c r="I1459">
        <v>11</v>
      </c>
      <c r="J1459" s="37" t="str">
        <f>VLOOKUP(AB1459, method!$A$1:$B$15, 2, 0)</f>
        <v>中前</v>
      </c>
      <c r="K1459">
        <v>27</v>
      </c>
      <c r="L1459" s="43">
        <v>1200</v>
      </c>
      <c r="M1459">
        <v>133</v>
      </c>
      <c r="N1459">
        <v>1</v>
      </c>
      <c r="O1459">
        <v>29</v>
      </c>
      <c r="P1459">
        <v>12</v>
      </c>
      <c r="Q1459">
        <v>24</v>
      </c>
      <c r="R1459" t="s">
        <v>467</v>
      </c>
      <c r="S1459">
        <v>1146</v>
      </c>
      <c r="T1459">
        <v>4</v>
      </c>
      <c r="U1459" s="32" t="s">
        <v>435</v>
      </c>
      <c r="V1459">
        <v>302</v>
      </c>
      <c r="Y1459" t="s">
        <v>563</v>
      </c>
      <c r="Z1459">
        <v>59</v>
      </c>
      <c r="AA1459" s="26" t="s">
        <v>59</v>
      </c>
      <c r="AB1459">
        <v>6</v>
      </c>
      <c r="AC1459">
        <v>6</v>
      </c>
      <c r="AD1459">
        <v>11</v>
      </c>
    </row>
    <row r="1460" spans="1:31" hidden="1" x14ac:dyDescent="0.25">
      <c r="A1460" s="23" t="s">
        <v>314</v>
      </c>
      <c r="B1460" s="26" t="s">
        <v>328</v>
      </c>
      <c r="C1460" s="26" t="s">
        <v>2341</v>
      </c>
      <c r="D1460">
        <v>22.53</v>
      </c>
      <c r="E1460">
        <v>5</v>
      </c>
      <c r="F1460" t="s">
        <v>63</v>
      </c>
      <c r="G1460">
        <v>10</v>
      </c>
      <c r="H1460" s="26" t="s">
        <v>389</v>
      </c>
      <c r="I1460">
        <v>8</v>
      </c>
      <c r="J1460" s="37" t="str">
        <f>VLOOKUP(AB1460, method!$A$1:$B$15, 2, 0)</f>
        <v>中前</v>
      </c>
      <c r="K1460">
        <v>51</v>
      </c>
      <c r="L1460">
        <v>1400</v>
      </c>
      <c r="M1460">
        <v>116</v>
      </c>
      <c r="N1460">
        <v>1</v>
      </c>
      <c r="O1460">
        <v>15</v>
      </c>
      <c r="P1460">
        <v>12</v>
      </c>
      <c r="Q1460">
        <v>24</v>
      </c>
      <c r="R1460" t="s">
        <v>441</v>
      </c>
      <c r="S1460">
        <v>1148</v>
      </c>
      <c r="T1460">
        <v>3</v>
      </c>
      <c r="U1460" s="32" t="s">
        <v>435</v>
      </c>
      <c r="V1460">
        <v>266</v>
      </c>
      <c r="Y1460">
        <v>7</v>
      </c>
      <c r="Z1460">
        <v>61</v>
      </c>
      <c r="AA1460" s="26" t="s">
        <v>59</v>
      </c>
      <c r="AB1460">
        <v>7</v>
      </c>
      <c r="AC1460">
        <v>7</v>
      </c>
      <c r="AD1460">
        <v>7</v>
      </c>
      <c r="AE1460">
        <v>10</v>
      </c>
    </row>
    <row r="1461" spans="1:31" hidden="1" x14ac:dyDescent="0.25">
      <c r="A1461" s="23" t="s">
        <v>314</v>
      </c>
      <c r="B1461" s="26" t="s">
        <v>328</v>
      </c>
      <c r="C1461" s="26" t="s">
        <v>2341</v>
      </c>
      <c r="D1461">
        <v>10.61</v>
      </c>
      <c r="E1461">
        <v>5</v>
      </c>
      <c r="F1461" t="s">
        <v>63</v>
      </c>
      <c r="G1461">
        <v>7</v>
      </c>
      <c r="H1461" s="26" t="s">
        <v>389</v>
      </c>
      <c r="I1461">
        <v>5</v>
      </c>
      <c r="J1461" s="36" t="str">
        <f>VLOOKUP(AB1461, method!$A$1:$B$15, 2, 0)</f>
        <v>中後</v>
      </c>
      <c r="K1461">
        <v>63</v>
      </c>
      <c r="L1461" s="43">
        <v>1200</v>
      </c>
      <c r="M1461">
        <v>123</v>
      </c>
      <c r="N1461">
        <v>1</v>
      </c>
      <c r="O1461">
        <v>20</v>
      </c>
      <c r="P1461">
        <v>11</v>
      </c>
      <c r="Q1461">
        <v>24</v>
      </c>
      <c r="R1461" s="31" t="s">
        <v>461</v>
      </c>
      <c r="S1461">
        <v>1147</v>
      </c>
      <c r="T1461">
        <v>3</v>
      </c>
      <c r="U1461" s="33" t="s">
        <v>499</v>
      </c>
      <c r="V1461">
        <v>201</v>
      </c>
      <c r="Y1461" t="s">
        <v>519</v>
      </c>
      <c r="Z1461">
        <v>63</v>
      </c>
      <c r="AA1461" s="26" t="s">
        <v>59</v>
      </c>
      <c r="AB1461">
        <v>10</v>
      </c>
      <c r="AC1461">
        <v>10</v>
      </c>
      <c r="AD1461">
        <v>7</v>
      </c>
    </row>
    <row r="1462" spans="1:31" hidden="1" x14ac:dyDescent="0.25">
      <c r="A1462" s="23" t="s">
        <v>314</v>
      </c>
      <c r="B1462" s="26" t="s">
        <v>328</v>
      </c>
      <c r="C1462" s="26" t="s">
        <v>2341</v>
      </c>
      <c r="D1462">
        <v>23.05</v>
      </c>
      <c r="E1462">
        <v>5</v>
      </c>
      <c r="F1462" t="s">
        <v>63</v>
      </c>
      <c r="G1462">
        <v>12</v>
      </c>
      <c r="H1462" s="16" t="s">
        <v>316</v>
      </c>
      <c r="I1462">
        <v>5</v>
      </c>
      <c r="J1462" s="35" t="str">
        <f>VLOOKUP(AB1462, method!$A$1:$B$15, 2, 0)</f>
        <v>放頭</v>
      </c>
      <c r="K1462">
        <v>57</v>
      </c>
      <c r="L1462">
        <v>1400</v>
      </c>
      <c r="M1462">
        <v>122</v>
      </c>
      <c r="N1462">
        <v>1</v>
      </c>
      <c r="O1462">
        <v>3</v>
      </c>
      <c r="P1462">
        <v>11</v>
      </c>
      <c r="Q1462">
        <v>24</v>
      </c>
      <c r="R1462" t="s">
        <v>441</v>
      </c>
      <c r="S1462">
        <v>1151</v>
      </c>
      <c r="T1462">
        <v>3</v>
      </c>
      <c r="U1462" s="32" t="s">
        <v>446</v>
      </c>
      <c r="V1462">
        <v>156</v>
      </c>
      <c r="Y1462">
        <v>8</v>
      </c>
      <c r="Z1462">
        <v>65</v>
      </c>
      <c r="AA1462" s="26" t="s">
        <v>59</v>
      </c>
      <c r="AB1462">
        <v>3</v>
      </c>
      <c r="AC1462">
        <v>1</v>
      </c>
      <c r="AD1462">
        <v>2</v>
      </c>
      <c r="AE1462">
        <v>12</v>
      </c>
    </row>
    <row r="1463" spans="1:31" hidden="1" x14ac:dyDescent="0.25">
      <c r="A1463" s="23" t="s">
        <v>314</v>
      </c>
      <c r="B1463" s="26" t="s">
        <v>328</v>
      </c>
      <c r="C1463" s="26" t="s">
        <v>2341</v>
      </c>
      <c r="D1463">
        <v>10.98</v>
      </c>
      <c r="E1463">
        <v>5</v>
      </c>
      <c r="F1463" t="s">
        <v>63</v>
      </c>
      <c r="G1463">
        <v>9</v>
      </c>
      <c r="H1463" s="16" t="s">
        <v>316</v>
      </c>
      <c r="I1463">
        <v>6</v>
      </c>
      <c r="J1463" s="37" t="str">
        <f>VLOOKUP(AB1463, method!$A$1:$B$15, 2, 0)</f>
        <v>中前</v>
      </c>
      <c r="K1463">
        <v>18</v>
      </c>
      <c r="L1463" s="43">
        <v>1200</v>
      </c>
      <c r="M1463">
        <v>123</v>
      </c>
      <c r="N1463">
        <v>1</v>
      </c>
      <c r="O1463">
        <v>9</v>
      </c>
      <c r="P1463">
        <v>10</v>
      </c>
      <c r="Q1463">
        <v>24</v>
      </c>
      <c r="R1463" s="31" t="s">
        <v>450</v>
      </c>
      <c r="S1463">
        <v>1148</v>
      </c>
      <c r="T1463">
        <v>3</v>
      </c>
      <c r="U1463" s="32" t="s">
        <v>435</v>
      </c>
      <c r="V1463">
        <v>92</v>
      </c>
      <c r="Y1463" t="s">
        <v>447</v>
      </c>
      <c r="Z1463">
        <v>67</v>
      </c>
      <c r="AA1463" s="26" t="s">
        <v>59</v>
      </c>
      <c r="AB1463">
        <v>7</v>
      </c>
      <c r="AC1463">
        <v>6</v>
      </c>
      <c r="AD1463">
        <v>9</v>
      </c>
    </row>
    <row r="1464" spans="1:31" hidden="1" x14ac:dyDescent="0.25">
      <c r="A1464" s="23" t="s">
        <v>314</v>
      </c>
      <c r="B1464" s="26" t="s">
        <v>328</v>
      </c>
      <c r="C1464" s="26" t="s">
        <v>2341</v>
      </c>
      <c r="D1464">
        <v>10.199999999999999</v>
      </c>
      <c r="E1464">
        <v>5</v>
      </c>
      <c r="F1464" t="s">
        <v>63</v>
      </c>
      <c r="G1464" s="34">
        <v>4</v>
      </c>
      <c r="H1464" s="16" t="s">
        <v>316</v>
      </c>
      <c r="I1464">
        <v>7</v>
      </c>
      <c r="J1464" s="35" t="str">
        <f>VLOOKUP(AB1464, method!$A$1:$B$15, 2, 0)</f>
        <v>放頭</v>
      </c>
      <c r="K1464">
        <v>48</v>
      </c>
      <c r="L1464" s="43">
        <v>1200</v>
      </c>
      <c r="M1464">
        <v>126</v>
      </c>
      <c r="N1464">
        <v>1</v>
      </c>
      <c r="O1464">
        <v>18</v>
      </c>
      <c r="P1464">
        <v>9</v>
      </c>
      <c r="Q1464">
        <v>24</v>
      </c>
      <c r="R1464" s="31" t="s">
        <v>455</v>
      </c>
      <c r="S1464">
        <v>1146</v>
      </c>
      <c r="T1464">
        <v>3</v>
      </c>
      <c r="U1464" s="32" t="s">
        <v>435</v>
      </c>
      <c r="V1464">
        <v>35</v>
      </c>
      <c r="Y1464" s="12" t="s">
        <v>521</v>
      </c>
      <c r="Z1464">
        <v>67</v>
      </c>
      <c r="AA1464" s="26" t="s">
        <v>59</v>
      </c>
      <c r="AB1464">
        <v>2</v>
      </c>
      <c r="AC1464">
        <v>1</v>
      </c>
      <c r="AD1464">
        <v>4</v>
      </c>
    </row>
    <row r="1465" spans="1:31" hidden="1" x14ac:dyDescent="0.25">
      <c r="A1465" s="23" t="s">
        <v>314</v>
      </c>
      <c r="B1465" s="26" t="s">
        <v>328</v>
      </c>
      <c r="C1465" s="26" t="s">
        <v>2341</v>
      </c>
      <c r="D1465">
        <v>9.8800000000000008</v>
      </c>
      <c r="E1465">
        <v>5</v>
      </c>
      <c r="F1465" t="s">
        <v>63</v>
      </c>
      <c r="G1465">
        <v>10</v>
      </c>
      <c r="H1465" s="16" t="s">
        <v>316</v>
      </c>
      <c r="I1465">
        <v>2</v>
      </c>
      <c r="J1465" s="37" t="str">
        <f>VLOOKUP(AB1465, method!$A$1:$B$15, 2, 0)</f>
        <v>中前</v>
      </c>
      <c r="K1465">
        <v>64</v>
      </c>
      <c r="L1465" s="43">
        <v>1200</v>
      </c>
      <c r="M1465">
        <v>125</v>
      </c>
      <c r="N1465">
        <v>1</v>
      </c>
      <c r="O1465">
        <v>14</v>
      </c>
      <c r="P1465">
        <v>7</v>
      </c>
      <c r="Q1465">
        <v>24</v>
      </c>
      <c r="R1465" t="s">
        <v>434</v>
      </c>
      <c r="S1465">
        <v>1154</v>
      </c>
      <c r="T1465">
        <v>3</v>
      </c>
      <c r="U1465" s="32" t="s">
        <v>435</v>
      </c>
      <c r="V1465">
        <v>829</v>
      </c>
      <c r="Y1465">
        <v>7</v>
      </c>
      <c r="Z1465">
        <v>70</v>
      </c>
      <c r="AA1465" s="26" t="s">
        <v>59</v>
      </c>
      <c r="AB1465">
        <v>4</v>
      </c>
      <c r="AC1465">
        <v>5</v>
      </c>
      <c r="AD1465">
        <v>10</v>
      </c>
    </row>
    <row r="1466" spans="1:31" hidden="1" x14ac:dyDescent="0.25">
      <c r="A1466" s="23" t="s">
        <v>314</v>
      </c>
      <c r="B1466" s="26" t="s">
        <v>328</v>
      </c>
      <c r="C1466" s="26" t="s">
        <v>2341</v>
      </c>
      <c r="D1466">
        <v>56.79</v>
      </c>
      <c r="E1466">
        <v>5</v>
      </c>
      <c r="F1466" t="s">
        <v>63</v>
      </c>
      <c r="G1466">
        <v>7</v>
      </c>
      <c r="H1466" s="16" t="s">
        <v>316</v>
      </c>
      <c r="I1466">
        <v>4</v>
      </c>
      <c r="J1466" s="38" t="str">
        <f>VLOOKUP(AB1466, method!$A$1:$B$15, 2, 0)</f>
        <v>留後</v>
      </c>
      <c r="K1466">
        <v>55</v>
      </c>
      <c r="L1466">
        <v>1000</v>
      </c>
      <c r="M1466">
        <v>126</v>
      </c>
      <c r="N1466">
        <v>0</v>
      </c>
      <c r="O1466">
        <v>1</v>
      </c>
      <c r="P1466">
        <v>7</v>
      </c>
      <c r="Q1466">
        <v>24</v>
      </c>
      <c r="R1466" t="s">
        <v>518</v>
      </c>
      <c r="S1466">
        <v>1156</v>
      </c>
      <c r="T1466">
        <v>3</v>
      </c>
      <c r="U1466" s="32" t="s">
        <v>435</v>
      </c>
      <c r="V1466">
        <v>785</v>
      </c>
      <c r="Y1466" t="s">
        <v>699</v>
      </c>
      <c r="Z1466">
        <v>70</v>
      </c>
      <c r="AA1466" s="26" t="s">
        <v>59</v>
      </c>
      <c r="AB1466">
        <v>11</v>
      </c>
      <c r="AC1466">
        <v>10</v>
      </c>
      <c r="AD1466">
        <v>7</v>
      </c>
    </row>
    <row r="1467" spans="1:31" hidden="1" x14ac:dyDescent="0.25">
      <c r="A1467" s="23" t="s">
        <v>314</v>
      </c>
      <c r="B1467" s="27" t="s">
        <v>331</v>
      </c>
      <c r="C1467" s="27" t="s">
        <v>2342</v>
      </c>
      <c r="D1467">
        <v>9.2799999999999994</v>
      </c>
      <c r="E1467">
        <v>4</v>
      </c>
      <c r="F1467" t="s">
        <v>84</v>
      </c>
      <c r="G1467" s="34">
        <v>4</v>
      </c>
      <c r="H1467" s="16" t="s">
        <v>13</v>
      </c>
      <c r="I1467">
        <v>2</v>
      </c>
      <c r="J1467" s="37" t="str">
        <f>VLOOKUP(AB1467, method!$A$1:$B$15, 2, 0)</f>
        <v>中前</v>
      </c>
      <c r="K1467">
        <v>8</v>
      </c>
      <c r="L1467" s="43">
        <v>1200</v>
      </c>
      <c r="M1467">
        <v>128</v>
      </c>
      <c r="N1467">
        <v>1</v>
      </c>
      <c r="O1467">
        <v>28</v>
      </c>
      <c r="P1467">
        <v>9</v>
      </c>
      <c r="Q1467">
        <v>25</v>
      </c>
      <c r="R1467" t="s">
        <v>441</v>
      </c>
      <c r="S1467">
        <v>1190</v>
      </c>
      <c r="T1467">
        <v>3</v>
      </c>
      <c r="U1467" s="32" t="s">
        <v>446</v>
      </c>
      <c r="V1467">
        <v>51</v>
      </c>
      <c r="Y1467" t="s">
        <v>474</v>
      </c>
      <c r="Z1467">
        <v>73</v>
      </c>
      <c r="AA1467" s="17" t="s">
        <v>85</v>
      </c>
      <c r="AB1467">
        <v>7</v>
      </c>
      <c r="AC1467">
        <v>7</v>
      </c>
      <c r="AD1467">
        <v>4</v>
      </c>
    </row>
    <row r="1468" spans="1:31" hidden="1" x14ac:dyDescent="0.25">
      <c r="A1468" s="23" t="s">
        <v>314</v>
      </c>
      <c r="B1468" s="27" t="s">
        <v>331</v>
      </c>
      <c r="C1468" s="27" t="s">
        <v>2342</v>
      </c>
      <c r="D1468">
        <v>9.0500000000000007</v>
      </c>
      <c r="E1468">
        <v>4</v>
      </c>
      <c r="F1468" t="s">
        <v>84</v>
      </c>
      <c r="G1468" s="34">
        <v>4</v>
      </c>
      <c r="H1468" s="16" t="s">
        <v>13</v>
      </c>
      <c r="I1468">
        <v>11</v>
      </c>
      <c r="J1468" s="36" t="str">
        <f>VLOOKUP(AB1468, method!$A$1:$B$15, 2, 0)</f>
        <v>中後</v>
      </c>
      <c r="K1468">
        <v>25</v>
      </c>
      <c r="L1468" s="43">
        <v>1200</v>
      </c>
      <c r="M1468">
        <v>129</v>
      </c>
      <c r="N1468">
        <v>1</v>
      </c>
      <c r="O1468">
        <v>14</v>
      </c>
      <c r="P1468">
        <v>9</v>
      </c>
      <c r="Q1468">
        <v>25</v>
      </c>
      <c r="R1468" t="s">
        <v>467</v>
      </c>
      <c r="S1468">
        <v>1188</v>
      </c>
      <c r="T1468">
        <v>3</v>
      </c>
      <c r="U1468" s="32" t="s">
        <v>435</v>
      </c>
      <c r="V1468">
        <v>27</v>
      </c>
      <c r="Y1468" t="s">
        <v>541</v>
      </c>
      <c r="Z1468">
        <v>74</v>
      </c>
      <c r="AA1468" s="17" t="s">
        <v>85</v>
      </c>
      <c r="AB1468">
        <v>8</v>
      </c>
      <c r="AC1468">
        <v>8</v>
      </c>
      <c r="AD1468">
        <v>4</v>
      </c>
    </row>
    <row r="1469" spans="1:31" hidden="1" x14ac:dyDescent="0.25">
      <c r="A1469" s="23" t="s">
        <v>314</v>
      </c>
      <c r="B1469" s="27" t="s">
        <v>331</v>
      </c>
      <c r="C1469" s="27" t="s">
        <v>2342</v>
      </c>
      <c r="D1469">
        <v>8.73</v>
      </c>
      <c r="E1469">
        <v>4</v>
      </c>
      <c r="F1469" t="s">
        <v>84</v>
      </c>
      <c r="G1469" s="28">
        <v>3</v>
      </c>
      <c r="H1469" s="19" t="s">
        <v>101</v>
      </c>
      <c r="I1469">
        <v>6</v>
      </c>
      <c r="J1469" s="37" t="str">
        <f>VLOOKUP(AB1469, method!$A$1:$B$15, 2, 0)</f>
        <v>中前</v>
      </c>
      <c r="K1469">
        <v>10</v>
      </c>
      <c r="L1469" s="43">
        <v>1200</v>
      </c>
      <c r="M1469">
        <v>131</v>
      </c>
      <c r="N1469">
        <v>1</v>
      </c>
      <c r="O1469">
        <v>13</v>
      </c>
      <c r="P1469">
        <v>7</v>
      </c>
      <c r="Q1469">
        <v>25</v>
      </c>
      <c r="R1469" t="s">
        <v>434</v>
      </c>
      <c r="S1469">
        <v>1204</v>
      </c>
      <c r="T1469">
        <v>3</v>
      </c>
      <c r="U1469" s="32" t="s">
        <v>446</v>
      </c>
      <c r="V1469">
        <v>837</v>
      </c>
      <c r="Y1469" s="12" t="s">
        <v>591</v>
      </c>
      <c r="Z1469">
        <v>74</v>
      </c>
      <c r="AA1469" s="17" t="s">
        <v>85</v>
      </c>
      <c r="AB1469">
        <v>4</v>
      </c>
      <c r="AC1469">
        <v>2</v>
      </c>
      <c r="AD1469">
        <v>3</v>
      </c>
    </row>
    <row r="1470" spans="1:31" hidden="1" x14ac:dyDescent="0.25">
      <c r="A1470" s="23" t="s">
        <v>314</v>
      </c>
      <c r="B1470" s="27" t="s">
        <v>331</v>
      </c>
      <c r="C1470" s="27" t="s">
        <v>2342</v>
      </c>
      <c r="D1470">
        <v>9.43</v>
      </c>
      <c r="E1470">
        <v>4</v>
      </c>
      <c r="F1470" t="s">
        <v>84</v>
      </c>
      <c r="G1470" s="28">
        <v>2</v>
      </c>
      <c r="H1470" s="17" t="s">
        <v>84</v>
      </c>
      <c r="I1470">
        <v>9</v>
      </c>
      <c r="J1470" s="37" t="str">
        <f>VLOOKUP(AB1470, method!$A$1:$B$15, 2, 0)</f>
        <v>中前</v>
      </c>
      <c r="K1470">
        <v>7.7</v>
      </c>
      <c r="L1470" s="43">
        <v>1200</v>
      </c>
      <c r="M1470">
        <v>131</v>
      </c>
      <c r="N1470">
        <v>1</v>
      </c>
      <c r="O1470">
        <v>1</v>
      </c>
      <c r="P1470">
        <v>7</v>
      </c>
      <c r="Q1470">
        <v>25</v>
      </c>
      <c r="R1470" t="s">
        <v>429</v>
      </c>
      <c r="S1470">
        <v>1204</v>
      </c>
      <c r="T1470">
        <v>3</v>
      </c>
      <c r="U1470" s="32" t="s">
        <v>435</v>
      </c>
      <c r="V1470">
        <v>806</v>
      </c>
      <c r="Y1470" s="12" t="s">
        <v>914</v>
      </c>
      <c r="Z1470">
        <v>73</v>
      </c>
      <c r="AA1470" s="17" t="s">
        <v>85</v>
      </c>
      <c r="AB1470">
        <v>6</v>
      </c>
      <c r="AC1470">
        <v>6</v>
      </c>
      <c r="AD1470">
        <v>2</v>
      </c>
    </row>
    <row r="1471" spans="1:31" hidden="1" x14ac:dyDescent="0.25">
      <c r="A1471" s="23" t="s">
        <v>314</v>
      </c>
      <c r="B1471" s="27" t="s">
        <v>331</v>
      </c>
      <c r="C1471" s="27" t="s">
        <v>2342</v>
      </c>
      <c r="D1471">
        <v>8.68</v>
      </c>
      <c r="E1471">
        <v>4</v>
      </c>
      <c r="F1471" t="s">
        <v>84</v>
      </c>
      <c r="G1471" s="28">
        <v>2</v>
      </c>
      <c r="H1471" s="26" t="s">
        <v>693</v>
      </c>
      <c r="I1471">
        <v>9</v>
      </c>
      <c r="J1471" s="37" t="str">
        <f>VLOOKUP(AB1471, method!$A$1:$B$15, 2, 0)</f>
        <v>中前</v>
      </c>
      <c r="K1471">
        <v>15</v>
      </c>
      <c r="L1471" s="43">
        <v>1200</v>
      </c>
      <c r="M1471">
        <v>132</v>
      </c>
      <c r="N1471">
        <v>1</v>
      </c>
      <c r="O1471">
        <v>22</v>
      </c>
      <c r="P1471">
        <v>6</v>
      </c>
      <c r="Q1471">
        <v>25</v>
      </c>
      <c r="R1471" t="s">
        <v>434</v>
      </c>
      <c r="S1471">
        <v>1204</v>
      </c>
      <c r="T1471">
        <v>3</v>
      </c>
      <c r="U1471" s="32" t="s">
        <v>435</v>
      </c>
      <c r="V1471">
        <v>775</v>
      </c>
      <c r="Y1471" s="12">
        <v>1</v>
      </c>
      <c r="Z1471">
        <v>72</v>
      </c>
      <c r="AA1471" s="17" t="s">
        <v>85</v>
      </c>
      <c r="AB1471">
        <v>4</v>
      </c>
      <c r="AC1471">
        <v>4</v>
      </c>
      <c r="AD1471">
        <v>2</v>
      </c>
    </row>
    <row r="1472" spans="1:31" hidden="1" x14ac:dyDescent="0.25">
      <c r="A1472" s="23" t="s">
        <v>314</v>
      </c>
      <c r="B1472" s="27" t="s">
        <v>331</v>
      </c>
      <c r="C1472" s="27" t="s">
        <v>2342</v>
      </c>
      <c r="D1472">
        <v>8.61</v>
      </c>
      <c r="E1472">
        <v>4</v>
      </c>
      <c r="F1472" t="s">
        <v>84</v>
      </c>
      <c r="G1472" s="34">
        <v>5</v>
      </c>
      <c r="H1472" s="16" t="s">
        <v>13</v>
      </c>
      <c r="I1472">
        <v>12</v>
      </c>
      <c r="J1472" s="36" t="str">
        <f>VLOOKUP(AB1472, method!$A$1:$B$15, 2, 0)</f>
        <v>中後</v>
      </c>
      <c r="K1472">
        <v>13</v>
      </c>
      <c r="L1472" s="43">
        <v>1200</v>
      </c>
      <c r="M1472">
        <v>129</v>
      </c>
      <c r="N1472">
        <v>1</v>
      </c>
      <c r="O1472">
        <v>14</v>
      </c>
      <c r="P1472">
        <v>6</v>
      </c>
      <c r="Q1472">
        <v>25</v>
      </c>
      <c r="R1472" t="s">
        <v>467</v>
      </c>
      <c r="S1472">
        <v>1205</v>
      </c>
      <c r="T1472">
        <v>3</v>
      </c>
      <c r="U1472" s="33" t="s">
        <v>1270</v>
      </c>
      <c r="V1472">
        <v>765</v>
      </c>
      <c r="Y1472" s="12" t="s">
        <v>456</v>
      </c>
      <c r="Z1472">
        <v>74</v>
      </c>
      <c r="AA1472" s="17" t="s">
        <v>85</v>
      </c>
      <c r="AB1472">
        <v>10</v>
      </c>
      <c r="AC1472">
        <v>7</v>
      </c>
      <c r="AD1472">
        <v>5</v>
      </c>
    </row>
    <row r="1473" spans="1:31" x14ac:dyDescent="0.25">
      <c r="A1473" s="23" t="s">
        <v>314</v>
      </c>
      <c r="B1473" s="27" t="s">
        <v>331</v>
      </c>
      <c r="C1473" s="27" t="s">
        <v>2342</v>
      </c>
      <c r="D1473">
        <v>10.199999999999999</v>
      </c>
      <c r="E1473">
        <v>4</v>
      </c>
      <c r="F1473" t="s">
        <v>84</v>
      </c>
      <c r="G1473">
        <v>7</v>
      </c>
      <c r="H1473" s="17" t="s">
        <v>84</v>
      </c>
      <c r="I1473">
        <v>7</v>
      </c>
      <c r="J1473" s="37" t="str">
        <f>VLOOKUP(AB1473, method!$A$1:$B$15, 2, 0)</f>
        <v>中前</v>
      </c>
      <c r="K1473">
        <v>10</v>
      </c>
      <c r="L1473" s="43">
        <v>1200</v>
      </c>
      <c r="M1473">
        <v>133</v>
      </c>
      <c r="N1473">
        <v>1</v>
      </c>
      <c r="O1473">
        <v>28</v>
      </c>
      <c r="P1473">
        <v>5</v>
      </c>
      <c r="Q1473">
        <v>25</v>
      </c>
      <c r="R1473" s="42" t="s">
        <v>445</v>
      </c>
      <c r="S1473">
        <v>1205</v>
      </c>
      <c r="T1473">
        <v>3</v>
      </c>
      <c r="U1473" s="32" t="s">
        <v>446</v>
      </c>
      <c r="V1473">
        <v>716</v>
      </c>
      <c r="Y1473">
        <v>3</v>
      </c>
      <c r="Z1473">
        <v>76</v>
      </c>
      <c r="AA1473" s="17" t="s">
        <v>85</v>
      </c>
      <c r="AB1473">
        <v>4</v>
      </c>
      <c r="AC1473">
        <v>4</v>
      </c>
      <c r="AD1473">
        <v>7</v>
      </c>
    </row>
    <row r="1474" spans="1:31" hidden="1" x14ac:dyDescent="0.25">
      <c r="A1474" s="23" t="s">
        <v>314</v>
      </c>
      <c r="B1474" s="27" t="s">
        <v>331</v>
      </c>
      <c r="C1474" s="27" t="s">
        <v>2342</v>
      </c>
      <c r="D1474">
        <v>8.33</v>
      </c>
      <c r="E1474">
        <v>4</v>
      </c>
      <c r="F1474" t="s">
        <v>84</v>
      </c>
      <c r="G1474" s="34">
        <v>4</v>
      </c>
      <c r="H1474" s="16" t="s">
        <v>13</v>
      </c>
      <c r="I1474">
        <v>5</v>
      </c>
      <c r="J1474" s="37" t="str">
        <f>VLOOKUP(AB1474, method!$A$1:$B$15, 2, 0)</f>
        <v>中前</v>
      </c>
      <c r="K1474">
        <v>20</v>
      </c>
      <c r="L1474" s="43">
        <v>1200</v>
      </c>
      <c r="M1474">
        <v>131</v>
      </c>
      <c r="N1474">
        <v>1</v>
      </c>
      <c r="O1474">
        <v>18</v>
      </c>
      <c r="P1474">
        <v>5</v>
      </c>
      <c r="Q1474">
        <v>25</v>
      </c>
      <c r="R1474" t="s">
        <v>467</v>
      </c>
      <c r="S1474">
        <v>1207</v>
      </c>
      <c r="T1474">
        <v>3</v>
      </c>
      <c r="U1474" s="32" t="s">
        <v>435</v>
      </c>
      <c r="V1474">
        <v>684</v>
      </c>
      <c r="Y1474" s="12" t="s">
        <v>451</v>
      </c>
      <c r="Z1474">
        <v>76</v>
      </c>
      <c r="AA1474" s="17" t="s">
        <v>85</v>
      </c>
      <c r="AB1474">
        <v>5</v>
      </c>
      <c r="AC1474">
        <v>5</v>
      </c>
      <c r="AD1474">
        <v>4</v>
      </c>
    </row>
    <row r="1475" spans="1:31" hidden="1" x14ac:dyDescent="0.25">
      <c r="A1475" s="23" t="s">
        <v>314</v>
      </c>
      <c r="B1475" s="27" t="s">
        <v>331</v>
      </c>
      <c r="C1475" s="27" t="s">
        <v>2342</v>
      </c>
      <c r="D1475">
        <v>39.28</v>
      </c>
      <c r="E1475">
        <v>4</v>
      </c>
      <c r="F1475" t="s">
        <v>84</v>
      </c>
      <c r="G1475">
        <v>7</v>
      </c>
      <c r="H1475" s="26" t="s">
        <v>693</v>
      </c>
      <c r="I1475">
        <v>4</v>
      </c>
      <c r="J1475" s="35" t="str">
        <f>VLOOKUP(AB1475, method!$A$1:$B$15, 2, 0)</f>
        <v>放頭</v>
      </c>
      <c r="K1475">
        <v>28</v>
      </c>
      <c r="L1475">
        <v>1650</v>
      </c>
      <c r="M1475">
        <v>134</v>
      </c>
      <c r="N1475">
        <v>1</v>
      </c>
      <c r="O1475">
        <v>10</v>
      </c>
      <c r="P1475">
        <v>5</v>
      </c>
      <c r="Q1475">
        <v>25</v>
      </c>
      <c r="R1475" t="s">
        <v>467</v>
      </c>
      <c r="S1475">
        <v>1210</v>
      </c>
      <c r="T1475">
        <v>3</v>
      </c>
      <c r="U1475" s="32" t="s">
        <v>435</v>
      </c>
      <c r="V1475">
        <v>665</v>
      </c>
      <c r="Y1475">
        <v>4</v>
      </c>
      <c r="Z1475">
        <v>78</v>
      </c>
      <c r="AA1475" s="17" t="s">
        <v>85</v>
      </c>
      <c r="AB1475">
        <v>3</v>
      </c>
      <c r="AC1475">
        <v>4</v>
      </c>
      <c r="AD1475">
        <v>3</v>
      </c>
      <c r="AE1475">
        <v>7</v>
      </c>
    </row>
    <row r="1476" spans="1:31" hidden="1" x14ac:dyDescent="0.25">
      <c r="A1476" s="23" t="s">
        <v>314</v>
      </c>
      <c r="B1476" s="27" t="s">
        <v>331</v>
      </c>
      <c r="C1476" s="27" t="s">
        <v>2342</v>
      </c>
      <c r="D1476">
        <v>8.83</v>
      </c>
      <c r="E1476">
        <v>4</v>
      </c>
      <c r="F1476" t="s">
        <v>84</v>
      </c>
      <c r="G1476">
        <v>6</v>
      </c>
      <c r="H1476" s="19" t="s">
        <v>63</v>
      </c>
      <c r="I1476">
        <v>9</v>
      </c>
      <c r="J1476" s="36" t="str">
        <f>VLOOKUP(AB1476, method!$A$1:$B$15, 2, 0)</f>
        <v>中後</v>
      </c>
      <c r="K1476">
        <v>7.9</v>
      </c>
      <c r="L1476" s="43">
        <v>1200</v>
      </c>
      <c r="M1476">
        <v>115</v>
      </c>
      <c r="N1476">
        <v>1</v>
      </c>
      <c r="O1476">
        <v>20</v>
      </c>
      <c r="P1476">
        <v>4</v>
      </c>
      <c r="Q1476">
        <v>25</v>
      </c>
      <c r="R1476" t="s">
        <v>467</v>
      </c>
      <c r="S1476">
        <v>1200</v>
      </c>
      <c r="T1476">
        <v>2</v>
      </c>
      <c r="U1476" s="32" t="s">
        <v>435</v>
      </c>
      <c r="V1476">
        <v>607</v>
      </c>
      <c r="Y1476" t="s">
        <v>629</v>
      </c>
      <c r="Z1476">
        <v>80</v>
      </c>
      <c r="AA1476" s="17" t="s">
        <v>85</v>
      </c>
      <c r="AB1476">
        <v>9</v>
      </c>
      <c r="AC1476">
        <v>6</v>
      </c>
      <c r="AD1476">
        <v>6</v>
      </c>
    </row>
    <row r="1477" spans="1:31" x14ac:dyDescent="0.25">
      <c r="A1477" s="23" t="s">
        <v>314</v>
      </c>
      <c r="B1477" s="27" t="s">
        <v>331</v>
      </c>
      <c r="C1477" s="27" t="s">
        <v>2342</v>
      </c>
      <c r="D1477">
        <v>9.5399999999999991</v>
      </c>
      <c r="E1477">
        <v>4</v>
      </c>
      <c r="F1477" t="s">
        <v>84</v>
      </c>
      <c r="G1477">
        <v>6</v>
      </c>
      <c r="H1477" s="19" t="s">
        <v>101</v>
      </c>
      <c r="I1477">
        <v>2</v>
      </c>
      <c r="J1477" s="37" t="str">
        <f>VLOOKUP(AB1477, method!$A$1:$B$15, 2, 0)</f>
        <v>中前</v>
      </c>
      <c r="K1477">
        <v>7</v>
      </c>
      <c r="L1477" s="43">
        <v>1200</v>
      </c>
      <c r="M1477">
        <v>135</v>
      </c>
      <c r="N1477">
        <v>1</v>
      </c>
      <c r="O1477">
        <v>16</v>
      </c>
      <c r="P1477">
        <v>4</v>
      </c>
      <c r="Q1477">
        <v>25</v>
      </c>
      <c r="R1477" s="31" t="s">
        <v>455</v>
      </c>
      <c r="S1477">
        <v>1205</v>
      </c>
      <c r="T1477">
        <v>3</v>
      </c>
      <c r="U1477" s="32" t="s">
        <v>446</v>
      </c>
      <c r="V1477">
        <v>597</v>
      </c>
      <c r="Y1477" t="s">
        <v>600</v>
      </c>
      <c r="Z1477">
        <v>80</v>
      </c>
      <c r="AA1477" s="17" t="s">
        <v>85</v>
      </c>
      <c r="AB1477">
        <v>4</v>
      </c>
      <c r="AC1477">
        <v>3</v>
      </c>
      <c r="AD1477">
        <v>6</v>
      </c>
    </row>
    <row r="1478" spans="1:31" hidden="1" x14ac:dyDescent="0.25">
      <c r="A1478" s="23" t="s">
        <v>314</v>
      </c>
      <c r="B1478" s="27" t="s">
        <v>331</v>
      </c>
      <c r="C1478" s="27" t="s">
        <v>2342</v>
      </c>
      <c r="D1478">
        <v>38.85</v>
      </c>
      <c r="E1478">
        <v>4</v>
      </c>
      <c r="F1478" t="s">
        <v>84</v>
      </c>
      <c r="G1478">
        <v>8</v>
      </c>
      <c r="H1478" s="16" t="s">
        <v>13</v>
      </c>
      <c r="I1478">
        <v>13</v>
      </c>
      <c r="J1478" s="38" t="str">
        <f>VLOOKUP(AB1478, method!$A$1:$B$15, 2, 0)</f>
        <v>留後</v>
      </c>
      <c r="K1478">
        <v>22</v>
      </c>
      <c r="L1478">
        <v>1650</v>
      </c>
      <c r="M1478">
        <v>131</v>
      </c>
      <c r="N1478">
        <v>1</v>
      </c>
      <c r="O1478">
        <v>26</v>
      </c>
      <c r="P1478">
        <v>3</v>
      </c>
      <c r="Q1478">
        <v>25</v>
      </c>
      <c r="R1478" t="s">
        <v>467</v>
      </c>
      <c r="S1478">
        <v>1203</v>
      </c>
      <c r="T1478">
        <v>3</v>
      </c>
      <c r="U1478" s="32" t="s">
        <v>435</v>
      </c>
      <c r="V1478">
        <v>541</v>
      </c>
      <c r="Y1478" t="s">
        <v>600</v>
      </c>
      <c r="Z1478">
        <v>81</v>
      </c>
      <c r="AA1478" s="17" t="s">
        <v>85</v>
      </c>
      <c r="AB1478">
        <v>13</v>
      </c>
      <c r="AC1478">
        <v>9</v>
      </c>
      <c r="AD1478">
        <v>6</v>
      </c>
      <c r="AE1478">
        <v>8</v>
      </c>
    </row>
    <row r="1479" spans="1:31" x14ac:dyDescent="0.25">
      <c r="A1479" s="23" t="s">
        <v>314</v>
      </c>
      <c r="B1479" s="27" t="s">
        <v>331</v>
      </c>
      <c r="C1479" s="27" t="s">
        <v>2342</v>
      </c>
      <c r="D1479">
        <v>9.07</v>
      </c>
      <c r="E1479">
        <v>4</v>
      </c>
      <c r="F1479" t="s">
        <v>84</v>
      </c>
      <c r="G1479" s="28">
        <v>3</v>
      </c>
      <c r="H1479" s="19" t="s">
        <v>63</v>
      </c>
      <c r="I1479">
        <v>2</v>
      </c>
      <c r="J1479" s="37" t="str">
        <f>VLOOKUP(AB1479, method!$A$1:$B$15, 2, 0)</f>
        <v>中前</v>
      </c>
      <c r="K1479">
        <v>8.6</v>
      </c>
      <c r="L1479" s="43">
        <v>1200</v>
      </c>
      <c r="M1479">
        <v>120</v>
      </c>
      <c r="N1479">
        <v>1</v>
      </c>
      <c r="O1479">
        <v>19</v>
      </c>
      <c r="P1479">
        <v>3</v>
      </c>
      <c r="Q1479">
        <v>25</v>
      </c>
      <c r="R1479" s="31" t="s">
        <v>455</v>
      </c>
      <c r="S1479">
        <v>1208</v>
      </c>
      <c r="T1479">
        <v>2</v>
      </c>
      <c r="U1479" s="32" t="s">
        <v>446</v>
      </c>
      <c r="V1479">
        <v>523</v>
      </c>
      <c r="Y1479" s="12" t="s">
        <v>464</v>
      </c>
      <c r="Z1479">
        <v>81</v>
      </c>
      <c r="AA1479" s="17" t="s">
        <v>85</v>
      </c>
      <c r="AB1479">
        <v>4</v>
      </c>
      <c r="AC1479">
        <v>3</v>
      </c>
      <c r="AD1479">
        <v>3</v>
      </c>
    </row>
    <row r="1480" spans="1:31" x14ac:dyDescent="0.25">
      <c r="A1480" s="23" t="s">
        <v>314</v>
      </c>
      <c r="B1480" s="27" t="s">
        <v>331</v>
      </c>
      <c r="C1480" s="27" t="s">
        <v>2342</v>
      </c>
      <c r="D1480">
        <v>9.85</v>
      </c>
      <c r="E1480">
        <v>4</v>
      </c>
      <c r="F1480" t="s">
        <v>84</v>
      </c>
      <c r="G1480">
        <v>10</v>
      </c>
      <c r="H1480" s="23" t="s">
        <v>394</v>
      </c>
      <c r="I1480">
        <v>8</v>
      </c>
      <c r="J1480" s="36" t="str">
        <f>VLOOKUP(AB1480, method!$A$1:$B$15, 2, 0)</f>
        <v>中後</v>
      </c>
      <c r="K1480">
        <v>15</v>
      </c>
      <c r="L1480" s="43">
        <v>1200</v>
      </c>
      <c r="M1480">
        <v>135</v>
      </c>
      <c r="N1480">
        <v>1</v>
      </c>
      <c r="O1480">
        <v>26</v>
      </c>
      <c r="P1480">
        <v>2</v>
      </c>
      <c r="Q1480">
        <v>25</v>
      </c>
      <c r="R1480" s="31" t="s">
        <v>461</v>
      </c>
      <c r="S1480">
        <v>1210</v>
      </c>
      <c r="T1480">
        <v>3</v>
      </c>
      <c r="U1480" s="32" t="s">
        <v>435</v>
      </c>
      <c r="V1480">
        <v>464</v>
      </c>
      <c r="Y1480" t="s">
        <v>541</v>
      </c>
      <c r="Z1480">
        <v>83</v>
      </c>
      <c r="AA1480" s="17" t="s">
        <v>85</v>
      </c>
      <c r="AB1480">
        <v>8</v>
      </c>
      <c r="AC1480">
        <v>8</v>
      </c>
      <c r="AD1480">
        <v>10</v>
      </c>
    </row>
    <row r="1481" spans="1:31" hidden="1" x14ac:dyDescent="0.25">
      <c r="A1481" s="23" t="s">
        <v>314</v>
      </c>
      <c r="B1481" s="27" t="s">
        <v>331</v>
      </c>
      <c r="C1481" s="27" t="s">
        <v>2342</v>
      </c>
      <c r="D1481">
        <v>10.4</v>
      </c>
      <c r="E1481">
        <v>4</v>
      </c>
      <c r="F1481" t="s">
        <v>84</v>
      </c>
      <c r="G1481" s="34">
        <v>4</v>
      </c>
      <c r="H1481" s="26" t="s">
        <v>389</v>
      </c>
      <c r="I1481">
        <v>4</v>
      </c>
      <c r="J1481" s="37" t="str">
        <f>VLOOKUP(AB1481, method!$A$1:$B$15, 2, 0)</f>
        <v>中前</v>
      </c>
      <c r="K1481">
        <v>7.8</v>
      </c>
      <c r="L1481" s="43">
        <v>1200</v>
      </c>
      <c r="M1481">
        <v>120</v>
      </c>
      <c r="N1481">
        <v>1</v>
      </c>
      <c r="O1481">
        <v>12</v>
      </c>
      <c r="P1481">
        <v>2</v>
      </c>
      <c r="Q1481">
        <v>25</v>
      </c>
      <c r="R1481" t="s">
        <v>467</v>
      </c>
      <c r="S1481">
        <v>1223</v>
      </c>
      <c r="T1481">
        <v>2</v>
      </c>
      <c r="U1481" s="33" t="s">
        <v>483</v>
      </c>
      <c r="V1481">
        <v>424</v>
      </c>
      <c r="Y1481" t="s">
        <v>519</v>
      </c>
      <c r="Z1481">
        <v>85</v>
      </c>
      <c r="AA1481" s="17" t="s">
        <v>85</v>
      </c>
      <c r="AB1481">
        <v>5</v>
      </c>
      <c r="AC1481">
        <v>8</v>
      </c>
      <c r="AD1481">
        <v>4</v>
      </c>
    </row>
    <row r="1482" spans="1:31" hidden="1" x14ac:dyDescent="0.25">
      <c r="A1482" s="23" t="s">
        <v>314</v>
      </c>
      <c r="B1482" s="27" t="s">
        <v>331</v>
      </c>
      <c r="C1482" s="27" t="s">
        <v>2342</v>
      </c>
      <c r="D1482">
        <v>9.6</v>
      </c>
      <c r="E1482">
        <v>4</v>
      </c>
      <c r="F1482" t="s">
        <v>84</v>
      </c>
      <c r="G1482" s="34">
        <v>5</v>
      </c>
      <c r="H1482" s="19" t="s">
        <v>101</v>
      </c>
      <c r="I1482">
        <v>9</v>
      </c>
      <c r="J1482" s="37" t="str">
        <f>VLOOKUP(AB1482, method!$A$1:$B$15, 2, 0)</f>
        <v>中前</v>
      </c>
      <c r="K1482">
        <v>16</v>
      </c>
      <c r="L1482" s="43">
        <v>1200</v>
      </c>
      <c r="M1482">
        <v>125</v>
      </c>
      <c r="N1482">
        <v>1</v>
      </c>
      <c r="O1482">
        <v>26</v>
      </c>
      <c r="P1482">
        <v>1</v>
      </c>
      <c r="Q1482">
        <v>25</v>
      </c>
      <c r="R1482" t="s">
        <v>539</v>
      </c>
      <c r="S1482">
        <v>1219</v>
      </c>
      <c r="T1482">
        <v>2</v>
      </c>
      <c r="U1482" s="32" t="s">
        <v>435</v>
      </c>
      <c r="V1482">
        <v>383</v>
      </c>
      <c r="Y1482" s="12" t="s">
        <v>521</v>
      </c>
      <c r="Z1482">
        <v>86</v>
      </c>
      <c r="AA1482" s="17" t="s">
        <v>85</v>
      </c>
      <c r="AB1482">
        <v>5</v>
      </c>
      <c r="AC1482">
        <v>5</v>
      </c>
      <c r="AD1482">
        <v>5</v>
      </c>
    </row>
    <row r="1483" spans="1:31" hidden="1" x14ac:dyDescent="0.25">
      <c r="A1483" s="23" t="s">
        <v>314</v>
      </c>
      <c r="B1483" s="27" t="s">
        <v>331</v>
      </c>
      <c r="C1483" s="27" t="s">
        <v>2342</v>
      </c>
      <c r="D1483">
        <v>38.69</v>
      </c>
      <c r="E1483">
        <v>4</v>
      </c>
      <c r="F1483" t="s">
        <v>84</v>
      </c>
      <c r="G1483" s="28">
        <v>3</v>
      </c>
      <c r="H1483" s="26" t="s">
        <v>389</v>
      </c>
      <c r="I1483">
        <v>4</v>
      </c>
      <c r="J1483" s="37" t="str">
        <f>VLOOKUP(AB1483, method!$A$1:$B$15, 2, 0)</f>
        <v>中前</v>
      </c>
      <c r="K1483">
        <v>12</v>
      </c>
      <c r="L1483">
        <v>1650</v>
      </c>
      <c r="M1483">
        <v>116</v>
      </c>
      <c r="N1483">
        <v>1</v>
      </c>
      <c r="O1483">
        <v>5</v>
      </c>
      <c r="P1483">
        <v>1</v>
      </c>
      <c r="Q1483">
        <v>25</v>
      </c>
      <c r="R1483" t="s">
        <v>467</v>
      </c>
      <c r="S1483">
        <v>1205</v>
      </c>
      <c r="T1483">
        <v>2</v>
      </c>
      <c r="U1483" s="32" t="s">
        <v>435</v>
      </c>
      <c r="V1483">
        <v>320</v>
      </c>
      <c r="Y1483" s="12" t="s">
        <v>451</v>
      </c>
      <c r="Z1483">
        <v>86</v>
      </c>
      <c r="AA1483" s="17" t="s">
        <v>85</v>
      </c>
      <c r="AB1483">
        <v>4</v>
      </c>
      <c r="AC1483">
        <v>5</v>
      </c>
      <c r="AD1483">
        <v>5</v>
      </c>
      <c r="AE1483">
        <v>3</v>
      </c>
    </row>
    <row r="1484" spans="1:31" hidden="1" x14ac:dyDescent="0.25">
      <c r="A1484" s="23" t="s">
        <v>314</v>
      </c>
      <c r="B1484" s="27" t="s">
        <v>331</v>
      </c>
      <c r="C1484" s="27" t="s">
        <v>2342</v>
      </c>
      <c r="D1484">
        <v>56.58</v>
      </c>
      <c r="E1484">
        <v>4</v>
      </c>
      <c r="F1484" t="s">
        <v>84</v>
      </c>
      <c r="G1484">
        <v>6</v>
      </c>
      <c r="H1484" s="19" t="s">
        <v>101</v>
      </c>
      <c r="I1484">
        <v>3</v>
      </c>
      <c r="J1484" s="36" t="str">
        <f>VLOOKUP(AB1484, method!$A$1:$B$15, 2, 0)</f>
        <v>中後</v>
      </c>
      <c r="K1484">
        <v>42</v>
      </c>
      <c r="L1484">
        <v>1000</v>
      </c>
      <c r="M1484">
        <v>135</v>
      </c>
      <c r="N1484">
        <v>0</v>
      </c>
      <c r="O1484">
        <v>15</v>
      </c>
      <c r="P1484">
        <v>12</v>
      </c>
      <c r="Q1484">
        <v>24</v>
      </c>
      <c r="R1484" t="s">
        <v>441</v>
      </c>
      <c r="S1484">
        <v>1207</v>
      </c>
      <c r="T1484">
        <v>2</v>
      </c>
      <c r="U1484" s="32" t="s">
        <v>435</v>
      </c>
      <c r="V1484">
        <v>265</v>
      </c>
      <c r="Y1484" t="s">
        <v>459</v>
      </c>
      <c r="Z1484">
        <v>88</v>
      </c>
      <c r="AA1484" s="17" t="s">
        <v>85</v>
      </c>
      <c r="AB1484">
        <v>8</v>
      </c>
      <c r="AC1484">
        <v>5</v>
      </c>
      <c r="AD1484">
        <v>6</v>
      </c>
    </row>
    <row r="1485" spans="1:31" hidden="1" x14ac:dyDescent="0.25">
      <c r="A1485" s="23" t="s">
        <v>314</v>
      </c>
      <c r="B1485" s="27" t="s">
        <v>331</v>
      </c>
      <c r="C1485" s="27" t="s">
        <v>2342</v>
      </c>
      <c r="D1485">
        <v>8.98</v>
      </c>
      <c r="E1485">
        <v>4</v>
      </c>
      <c r="F1485" t="s">
        <v>84</v>
      </c>
      <c r="G1485">
        <v>7</v>
      </c>
      <c r="H1485" s="19" t="s">
        <v>101</v>
      </c>
      <c r="I1485">
        <v>8</v>
      </c>
      <c r="J1485" s="36" t="str">
        <f>VLOOKUP(AB1485, method!$A$1:$B$15, 2, 0)</f>
        <v>中後</v>
      </c>
      <c r="K1485">
        <v>9.6</v>
      </c>
      <c r="L1485" s="43">
        <v>1200</v>
      </c>
      <c r="M1485">
        <v>125</v>
      </c>
      <c r="N1485">
        <v>1</v>
      </c>
      <c r="O1485">
        <v>1</v>
      </c>
      <c r="P1485">
        <v>12</v>
      </c>
      <c r="Q1485">
        <v>24</v>
      </c>
      <c r="R1485" t="s">
        <v>467</v>
      </c>
      <c r="S1485">
        <v>1204</v>
      </c>
      <c r="T1485">
        <v>2</v>
      </c>
      <c r="U1485" s="32" t="s">
        <v>435</v>
      </c>
      <c r="V1485">
        <v>227</v>
      </c>
      <c r="Y1485" t="s">
        <v>541</v>
      </c>
      <c r="Z1485">
        <v>90</v>
      </c>
      <c r="AA1485" s="17" t="s">
        <v>85</v>
      </c>
      <c r="AB1485">
        <v>8</v>
      </c>
      <c r="AC1485">
        <v>9</v>
      </c>
      <c r="AD1485">
        <v>7</v>
      </c>
    </row>
    <row r="1486" spans="1:31" hidden="1" x14ac:dyDescent="0.25">
      <c r="A1486" s="23" t="s">
        <v>314</v>
      </c>
      <c r="B1486" s="27" t="s">
        <v>331</v>
      </c>
      <c r="C1486" s="27" t="s">
        <v>2342</v>
      </c>
      <c r="D1486">
        <v>10.16</v>
      </c>
      <c r="E1486">
        <v>4</v>
      </c>
      <c r="F1486" t="s">
        <v>84</v>
      </c>
      <c r="G1486">
        <v>9</v>
      </c>
      <c r="H1486" s="19" t="s">
        <v>101</v>
      </c>
      <c r="I1486">
        <v>5</v>
      </c>
      <c r="J1486" s="36" t="str">
        <f>VLOOKUP(AB1486, method!$A$1:$B$15, 2, 0)</f>
        <v>中後</v>
      </c>
      <c r="K1486">
        <v>28</v>
      </c>
      <c r="L1486" s="43">
        <v>1200</v>
      </c>
      <c r="M1486">
        <v>128</v>
      </c>
      <c r="N1486">
        <v>1</v>
      </c>
      <c r="O1486">
        <v>20</v>
      </c>
      <c r="P1486">
        <v>11</v>
      </c>
      <c r="Q1486">
        <v>24</v>
      </c>
      <c r="R1486" s="31" t="s">
        <v>461</v>
      </c>
      <c r="S1486">
        <v>1197</v>
      </c>
      <c r="T1486">
        <v>2</v>
      </c>
      <c r="U1486" s="33" t="s">
        <v>499</v>
      </c>
      <c r="V1486">
        <v>200</v>
      </c>
      <c r="Y1486" t="s">
        <v>629</v>
      </c>
      <c r="Z1486">
        <v>92</v>
      </c>
      <c r="AA1486" s="17" t="s">
        <v>85</v>
      </c>
      <c r="AB1486">
        <v>9</v>
      </c>
      <c r="AC1486">
        <v>11</v>
      </c>
      <c r="AD1486">
        <v>9</v>
      </c>
    </row>
    <row r="1487" spans="1:31" hidden="1" x14ac:dyDescent="0.25">
      <c r="A1487" s="23" t="s">
        <v>314</v>
      </c>
      <c r="B1487" s="27" t="s">
        <v>331</v>
      </c>
      <c r="C1487" s="27" t="s">
        <v>2342</v>
      </c>
      <c r="D1487">
        <v>56.91</v>
      </c>
      <c r="E1487">
        <v>4</v>
      </c>
      <c r="F1487" t="s">
        <v>84</v>
      </c>
      <c r="G1487" s="34">
        <v>4</v>
      </c>
      <c r="H1487" s="19" t="s">
        <v>101</v>
      </c>
      <c r="I1487">
        <v>7</v>
      </c>
      <c r="J1487" s="36" t="str">
        <f>VLOOKUP(AB1487, method!$A$1:$B$15, 2, 0)</f>
        <v>中後</v>
      </c>
      <c r="K1487">
        <v>44</v>
      </c>
      <c r="L1487">
        <v>1000</v>
      </c>
      <c r="M1487">
        <v>131</v>
      </c>
      <c r="N1487">
        <v>0</v>
      </c>
      <c r="O1487">
        <v>9</v>
      </c>
      <c r="P1487">
        <v>11</v>
      </c>
      <c r="Q1487">
        <v>24</v>
      </c>
      <c r="R1487" t="s">
        <v>539</v>
      </c>
      <c r="S1487">
        <v>1191</v>
      </c>
      <c r="T1487">
        <v>2</v>
      </c>
      <c r="U1487" s="32" t="s">
        <v>435</v>
      </c>
      <c r="V1487">
        <v>171</v>
      </c>
      <c r="Y1487" t="s">
        <v>474</v>
      </c>
      <c r="Z1487">
        <v>94</v>
      </c>
      <c r="AA1487" s="17" t="s">
        <v>85</v>
      </c>
      <c r="AB1487">
        <v>8</v>
      </c>
      <c r="AC1487">
        <v>5</v>
      </c>
      <c r="AD1487">
        <v>4</v>
      </c>
    </row>
    <row r="1488" spans="1:31" hidden="1" x14ac:dyDescent="0.25">
      <c r="A1488" s="23" t="s">
        <v>314</v>
      </c>
      <c r="B1488" s="27" t="s">
        <v>331</v>
      </c>
      <c r="C1488" s="27" t="s">
        <v>2342</v>
      </c>
      <c r="D1488">
        <v>8.93</v>
      </c>
      <c r="E1488">
        <v>4</v>
      </c>
      <c r="F1488" t="s">
        <v>84</v>
      </c>
      <c r="G1488" s="34">
        <v>5</v>
      </c>
      <c r="H1488" s="19" t="s">
        <v>101</v>
      </c>
      <c r="I1488">
        <v>3</v>
      </c>
      <c r="J1488" s="37" t="str">
        <f>VLOOKUP(AB1488, method!$A$1:$B$15, 2, 0)</f>
        <v>中前</v>
      </c>
      <c r="K1488">
        <v>47</v>
      </c>
      <c r="L1488" s="43">
        <v>1200</v>
      </c>
      <c r="M1488">
        <v>132</v>
      </c>
      <c r="N1488">
        <v>1</v>
      </c>
      <c r="O1488">
        <v>13</v>
      </c>
      <c r="P1488">
        <v>10</v>
      </c>
      <c r="Q1488">
        <v>24</v>
      </c>
      <c r="R1488" t="s">
        <v>539</v>
      </c>
      <c r="S1488">
        <v>1183</v>
      </c>
      <c r="T1488">
        <v>2</v>
      </c>
      <c r="U1488" s="32" t="s">
        <v>446</v>
      </c>
      <c r="V1488">
        <v>102</v>
      </c>
      <c r="Y1488">
        <v>4</v>
      </c>
      <c r="Z1488">
        <v>96</v>
      </c>
      <c r="AA1488" s="17" t="s">
        <v>85</v>
      </c>
      <c r="AB1488">
        <v>4</v>
      </c>
      <c r="AC1488">
        <v>3</v>
      </c>
      <c r="AD1488">
        <v>5</v>
      </c>
    </row>
    <row r="1489" spans="1:31" hidden="1" x14ac:dyDescent="0.25">
      <c r="A1489" s="23" t="s">
        <v>314</v>
      </c>
      <c r="B1489" s="27" t="s">
        <v>331</v>
      </c>
      <c r="C1489" s="27" t="s">
        <v>2342</v>
      </c>
      <c r="D1489">
        <v>9.8000000000000007</v>
      </c>
      <c r="E1489">
        <v>4</v>
      </c>
      <c r="F1489" t="s">
        <v>84</v>
      </c>
      <c r="G1489" s="34">
        <v>4</v>
      </c>
      <c r="H1489" s="19" t="s">
        <v>101</v>
      </c>
      <c r="I1489">
        <v>9</v>
      </c>
      <c r="J1489" s="36" t="str">
        <f>VLOOKUP(AB1489, method!$A$1:$B$15, 2, 0)</f>
        <v>中後</v>
      </c>
      <c r="K1489">
        <v>41</v>
      </c>
      <c r="L1489" s="43">
        <v>1200</v>
      </c>
      <c r="M1489">
        <v>132</v>
      </c>
      <c r="N1489">
        <v>1</v>
      </c>
      <c r="O1489">
        <v>22</v>
      </c>
      <c r="P1489">
        <v>9</v>
      </c>
      <c r="Q1489">
        <v>24</v>
      </c>
      <c r="R1489" t="s">
        <v>506</v>
      </c>
      <c r="S1489">
        <v>1183</v>
      </c>
      <c r="T1489">
        <v>2</v>
      </c>
      <c r="U1489" s="33" t="s">
        <v>430</v>
      </c>
      <c r="V1489">
        <v>46</v>
      </c>
      <c r="Y1489" t="s">
        <v>519</v>
      </c>
      <c r="Z1489">
        <v>96</v>
      </c>
      <c r="AA1489" s="17" t="s">
        <v>85</v>
      </c>
      <c r="AB1489">
        <v>10</v>
      </c>
      <c r="AC1489">
        <v>10</v>
      </c>
      <c r="AD1489">
        <v>4</v>
      </c>
    </row>
    <row r="1490" spans="1:31" hidden="1" x14ac:dyDescent="0.25">
      <c r="A1490" s="23" t="s">
        <v>314</v>
      </c>
      <c r="B1490" s="27" t="s">
        <v>331</v>
      </c>
      <c r="C1490" s="27" t="s">
        <v>2342</v>
      </c>
      <c r="D1490">
        <v>40.590000000000003</v>
      </c>
      <c r="E1490">
        <v>4</v>
      </c>
      <c r="F1490" t="s">
        <v>84</v>
      </c>
      <c r="G1490" s="34">
        <v>4</v>
      </c>
      <c r="H1490" s="19" t="s">
        <v>101</v>
      </c>
      <c r="I1490">
        <v>3</v>
      </c>
      <c r="J1490" s="35" t="str">
        <f>VLOOKUP(AB1490, method!$A$1:$B$15, 2, 0)</f>
        <v>放頭</v>
      </c>
      <c r="K1490">
        <v>7.3</v>
      </c>
      <c r="L1490">
        <v>1650</v>
      </c>
      <c r="M1490">
        <v>133</v>
      </c>
      <c r="N1490">
        <v>1</v>
      </c>
      <c r="O1490">
        <v>29</v>
      </c>
      <c r="P1490">
        <v>5</v>
      </c>
      <c r="Q1490">
        <v>24</v>
      </c>
      <c r="R1490" t="s">
        <v>467</v>
      </c>
      <c r="S1490">
        <v>1182</v>
      </c>
      <c r="T1490">
        <v>2</v>
      </c>
      <c r="U1490" s="32" t="s">
        <v>435</v>
      </c>
      <c r="V1490">
        <v>704</v>
      </c>
      <c r="Y1490" t="s">
        <v>519</v>
      </c>
      <c r="Z1490">
        <v>97</v>
      </c>
      <c r="AA1490" s="17" t="s">
        <v>85</v>
      </c>
      <c r="AB1490">
        <v>3</v>
      </c>
      <c r="AC1490">
        <v>3</v>
      </c>
      <c r="AD1490">
        <v>3</v>
      </c>
      <c r="AE1490">
        <v>4</v>
      </c>
    </row>
    <row r="1491" spans="1:31" hidden="1" x14ac:dyDescent="0.25">
      <c r="A1491" s="23" t="s">
        <v>314</v>
      </c>
      <c r="B1491" s="27" t="s">
        <v>331</v>
      </c>
      <c r="C1491" s="27" t="s">
        <v>2342</v>
      </c>
      <c r="D1491">
        <v>10.75</v>
      </c>
      <c r="E1491">
        <v>4</v>
      </c>
      <c r="F1491" t="s">
        <v>84</v>
      </c>
      <c r="G1491">
        <v>8</v>
      </c>
      <c r="H1491" s="19" t="s">
        <v>101</v>
      </c>
      <c r="I1491">
        <v>11</v>
      </c>
      <c r="J1491" s="38" t="str">
        <f>VLOOKUP(AB1491, method!$A$1:$B$15, 2, 0)</f>
        <v>留後</v>
      </c>
      <c r="K1491">
        <v>65</v>
      </c>
      <c r="L1491" s="43">
        <v>1200</v>
      </c>
      <c r="M1491">
        <v>135</v>
      </c>
      <c r="N1491">
        <v>1</v>
      </c>
      <c r="O1491">
        <v>22</v>
      </c>
      <c r="P1491">
        <v>5</v>
      </c>
      <c r="Q1491">
        <v>24</v>
      </c>
      <c r="R1491" s="42" t="s">
        <v>445</v>
      </c>
      <c r="S1491">
        <v>1185</v>
      </c>
      <c r="T1491">
        <v>2</v>
      </c>
      <c r="U1491" s="32" t="s">
        <v>435</v>
      </c>
      <c r="V1491">
        <v>693</v>
      </c>
      <c r="Y1491">
        <v>6</v>
      </c>
      <c r="Z1491">
        <v>98</v>
      </c>
      <c r="AA1491" s="17" t="s">
        <v>85</v>
      </c>
      <c r="AB1491">
        <v>12</v>
      </c>
      <c r="AC1491">
        <v>11</v>
      </c>
      <c r="AD1491">
        <v>8</v>
      </c>
    </row>
    <row r="1492" spans="1:31" hidden="1" x14ac:dyDescent="0.25">
      <c r="A1492" s="23" t="s">
        <v>314</v>
      </c>
      <c r="B1492" s="27" t="s">
        <v>331</v>
      </c>
      <c r="C1492" s="27" t="s">
        <v>2342</v>
      </c>
      <c r="D1492">
        <v>9.69</v>
      </c>
      <c r="E1492">
        <v>4</v>
      </c>
      <c r="F1492" t="s">
        <v>84</v>
      </c>
      <c r="G1492">
        <v>8</v>
      </c>
      <c r="H1492" s="17" t="s">
        <v>121</v>
      </c>
      <c r="I1492">
        <v>11</v>
      </c>
      <c r="J1492" s="36" t="str">
        <f>VLOOKUP(AB1492, method!$A$1:$B$15, 2, 0)</f>
        <v>中後</v>
      </c>
      <c r="K1492">
        <v>50</v>
      </c>
      <c r="L1492" s="43">
        <v>1200</v>
      </c>
      <c r="M1492">
        <v>133</v>
      </c>
      <c r="N1492">
        <v>1</v>
      </c>
      <c r="O1492">
        <v>5</v>
      </c>
      <c r="P1492">
        <v>5</v>
      </c>
      <c r="Q1492">
        <v>24</v>
      </c>
      <c r="R1492" t="s">
        <v>518</v>
      </c>
      <c r="S1492">
        <v>1176</v>
      </c>
      <c r="T1492">
        <v>2</v>
      </c>
      <c r="U1492" s="32" t="s">
        <v>435</v>
      </c>
      <c r="V1492">
        <v>645</v>
      </c>
      <c r="Y1492" t="s">
        <v>442</v>
      </c>
      <c r="Z1492">
        <v>98</v>
      </c>
      <c r="AA1492" s="17" t="s">
        <v>85</v>
      </c>
      <c r="AB1492">
        <v>9</v>
      </c>
      <c r="AC1492">
        <v>9</v>
      </c>
      <c r="AD1492">
        <v>8</v>
      </c>
    </row>
    <row r="1493" spans="1:31" hidden="1" x14ac:dyDescent="0.25">
      <c r="A1493" s="23" t="s">
        <v>314</v>
      </c>
      <c r="B1493" s="27" t="s">
        <v>331</v>
      </c>
      <c r="C1493" s="27" t="s">
        <v>2342</v>
      </c>
      <c r="D1493">
        <v>9.35</v>
      </c>
      <c r="E1493">
        <v>4</v>
      </c>
      <c r="F1493" t="s">
        <v>84</v>
      </c>
      <c r="G1493">
        <v>7</v>
      </c>
      <c r="H1493" s="17" t="s">
        <v>84</v>
      </c>
      <c r="I1493">
        <v>5</v>
      </c>
      <c r="J1493" s="37" t="str">
        <f>VLOOKUP(AB1493, method!$A$1:$B$15, 2, 0)</f>
        <v>中前</v>
      </c>
      <c r="K1493">
        <v>15</v>
      </c>
      <c r="L1493" s="43">
        <v>1200</v>
      </c>
      <c r="M1493">
        <v>135</v>
      </c>
      <c r="N1493">
        <v>1</v>
      </c>
      <c r="O1493">
        <v>14</v>
      </c>
      <c r="P1493">
        <v>4</v>
      </c>
      <c r="Q1493">
        <v>24</v>
      </c>
      <c r="R1493" t="s">
        <v>429</v>
      </c>
      <c r="S1493">
        <v>1178</v>
      </c>
      <c r="T1493">
        <v>2</v>
      </c>
      <c r="U1493" s="32" t="s">
        <v>446</v>
      </c>
      <c r="V1493">
        <v>585</v>
      </c>
      <c r="Y1493">
        <v>5</v>
      </c>
      <c r="Z1493">
        <v>98</v>
      </c>
      <c r="AA1493" s="17" t="s">
        <v>85</v>
      </c>
      <c r="AB1493">
        <v>6</v>
      </c>
      <c r="AC1493">
        <v>5</v>
      </c>
      <c r="AD1493">
        <v>7</v>
      </c>
    </row>
    <row r="1494" spans="1:31" hidden="1" x14ac:dyDescent="0.25">
      <c r="A1494" s="23" t="s">
        <v>314</v>
      </c>
      <c r="B1494" s="27" t="s">
        <v>331</v>
      </c>
      <c r="C1494" s="27" t="s">
        <v>2342</v>
      </c>
      <c r="D1494">
        <v>8.36</v>
      </c>
      <c r="E1494">
        <v>4</v>
      </c>
      <c r="F1494" t="s">
        <v>84</v>
      </c>
      <c r="G1494" s="28">
        <v>1</v>
      </c>
      <c r="H1494" s="19" t="s">
        <v>101</v>
      </c>
      <c r="I1494">
        <v>3</v>
      </c>
      <c r="J1494" s="37" t="str">
        <f>VLOOKUP(AB1494, method!$A$1:$B$15, 2, 0)</f>
        <v>中前</v>
      </c>
      <c r="K1494">
        <v>6.4</v>
      </c>
      <c r="L1494" s="43">
        <v>1200</v>
      </c>
      <c r="M1494">
        <v>131</v>
      </c>
      <c r="N1494">
        <v>1</v>
      </c>
      <c r="O1494">
        <v>3</v>
      </c>
      <c r="P1494">
        <v>4</v>
      </c>
      <c r="Q1494">
        <v>24</v>
      </c>
      <c r="R1494" t="s">
        <v>467</v>
      </c>
      <c r="S1494">
        <v>1178</v>
      </c>
      <c r="T1494">
        <v>2</v>
      </c>
      <c r="U1494" s="32" t="s">
        <v>435</v>
      </c>
      <c r="V1494">
        <v>555</v>
      </c>
      <c r="Y1494" s="12" t="s">
        <v>451</v>
      </c>
      <c r="Z1494">
        <v>92</v>
      </c>
      <c r="AA1494" s="17" t="s">
        <v>85</v>
      </c>
      <c r="AB1494">
        <v>6</v>
      </c>
      <c r="AC1494">
        <v>4</v>
      </c>
      <c r="AD1494">
        <v>1</v>
      </c>
    </row>
    <row r="1495" spans="1:31" hidden="1" x14ac:dyDescent="0.25">
      <c r="A1495" s="23" t="s">
        <v>314</v>
      </c>
      <c r="B1495" s="27" t="s">
        <v>331</v>
      </c>
      <c r="C1495" s="27" t="s">
        <v>2342</v>
      </c>
      <c r="D1495">
        <v>10.56</v>
      </c>
      <c r="E1495">
        <v>4</v>
      </c>
      <c r="F1495" t="s">
        <v>84</v>
      </c>
      <c r="G1495">
        <v>8</v>
      </c>
      <c r="H1495" s="26" t="s">
        <v>693</v>
      </c>
      <c r="I1495">
        <v>8</v>
      </c>
      <c r="J1495" s="36" t="str">
        <f>VLOOKUP(AB1495, method!$A$1:$B$15, 2, 0)</f>
        <v>中後</v>
      </c>
      <c r="K1495">
        <v>9.8000000000000007</v>
      </c>
      <c r="L1495" s="43">
        <v>1200</v>
      </c>
      <c r="M1495">
        <v>129</v>
      </c>
      <c r="N1495">
        <v>1</v>
      </c>
      <c r="O1495">
        <v>13</v>
      </c>
      <c r="P1495">
        <v>3</v>
      </c>
      <c r="Q1495">
        <v>24</v>
      </c>
      <c r="R1495" s="31" t="s">
        <v>461</v>
      </c>
      <c r="S1495">
        <v>1186</v>
      </c>
      <c r="T1495">
        <v>2</v>
      </c>
      <c r="U1495" s="32" t="s">
        <v>435</v>
      </c>
      <c r="V1495">
        <v>502</v>
      </c>
      <c r="Y1495" t="s">
        <v>519</v>
      </c>
      <c r="Z1495">
        <v>92</v>
      </c>
      <c r="AA1495" s="17" t="s">
        <v>85</v>
      </c>
      <c r="AB1495">
        <v>10</v>
      </c>
      <c r="AC1495">
        <v>9</v>
      </c>
      <c r="AD1495">
        <v>8</v>
      </c>
    </row>
    <row r="1496" spans="1:31" hidden="1" x14ac:dyDescent="0.25">
      <c r="A1496" s="23" t="s">
        <v>314</v>
      </c>
      <c r="B1496" s="27" t="s">
        <v>331</v>
      </c>
      <c r="C1496" s="27" t="s">
        <v>2342</v>
      </c>
      <c r="D1496">
        <v>9.44</v>
      </c>
      <c r="E1496">
        <v>4</v>
      </c>
      <c r="F1496" t="s">
        <v>84</v>
      </c>
      <c r="G1496" s="28">
        <v>2</v>
      </c>
      <c r="H1496" s="19" t="s">
        <v>101</v>
      </c>
      <c r="I1496">
        <v>5</v>
      </c>
      <c r="J1496" s="37" t="str">
        <f>VLOOKUP(AB1496, method!$A$1:$B$15, 2, 0)</f>
        <v>中前</v>
      </c>
      <c r="K1496">
        <v>5.6</v>
      </c>
      <c r="L1496" s="43">
        <v>1200</v>
      </c>
      <c r="M1496">
        <v>119</v>
      </c>
      <c r="N1496">
        <v>1</v>
      </c>
      <c r="O1496">
        <v>21</v>
      </c>
      <c r="P1496">
        <v>2</v>
      </c>
      <c r="Q1496">
        <v>24</v>
      </c>
      <c r="R1496" s="30" t="s">
        <v>445</v>
      </c>
      <c r="S1496">
        <v>1177</v>
      </c>
      <c r="T1496">
        <v>1</v>
      </c>
      <c r="U1496" s="32" t="s">
        <v>435</v>
      </c>
      <c r="V1496">
        <v>440</v>
      </c>
      <c r="Y1496" s="12" t="s">
        <v>883</v>
      </c>
      <c r="Z1496">
        <v>90</v>
      </c>
      <c r="AA1496" s="17" t="s">
        <v>85</v>
      </c>
      <c r="AB1496">
        <v>5</v>
      </c>
      <c r="AC1496">
        <v>5</v>
      </c>
      <c r="AD1496">
        <v>2</v>
      </c>
    </row>
    <row r="1497" spans="1:31" hidden="1" x14ac:dyDescent="0.25">
      <c r="A1497" s="23" t="s">
        <v>314</v>
      </c>
      <c r="B1497" s="27" t="s">
        <v>331</v>
      </c>
      <c r="C1497" s="27" t="s">
        <v>2342</v>
      </c>
      <c r="D1497">
        <v>9.1999999999999993</v>
      </c>
      <c r="E1497">
        <v>4</v>
      </c>
      <c r="F1497" t="s">
        <v>84</v>
      </c>
      <c r="G1497" s="28">
        <v>3</v>
      </c>
      <c r="H1497" s="26" t="s">
        <v>693</v>
      </c>
      <c r="I1497">
        <v>11</v>
      </c>
      <c r="J1497" s="35" t="str">
        <f>VLOOKUP(AB1497, method!$A$1:$B$15, 2, 0)</f>
        <v>放頭</v>
      </c>
      <c r="K1497">
        <v>25</v>
      </c>
      <c r="L1497" s="43">
        <v>1200</v>
      </c>
      <c r="M1497">
        <v>125</v>
      </c>
      <c r="N1497">
        <v>1</v>
      </c>
      <c r="O1497">
        <v>12</v>
      </c>
      <c r="P1497">
        <v>2</v>
      </c>
      <c r="Q1497">
        <v>24</v>
      </c>
      <c r="R1497" t="s">
        <v>434</v>
      </c>
      <c r="S1497">
        <v>1187</v>
      </c>
      <c r="T1497">
        <v>2</v>
      </c>
      <c r="U1497" s="32" t="s">
        <v>435</v>
      </c>
      <c r="V1497">
        <v>416</v>
      </c>
      <c r="Y1497" s="12" t="s">
        <v>464</v>
      </c>
      <c r="Z1497">
        <v>90</v>
      </c>
      <c r="AA1497" s="17" t="s">
        <v>85</v>
      </c>
      <c r="AB1497">
        <v>3</v>
      </c>
      <c r="AC1497">
        <v>3</v>
      </c>
      <c r="AD1497">
        <v>3</v>
      </c>
    </row>
    <row r="1498" spans="1:31" hidden="1" x14ac:dyDescent="0.25">
      <c r="A1498" s="23" t="s">
        <v>314</v>
      </c>
      <c r="B1498" s="27" t="s">
        <v>331</v>
      </c>
      <c r="C1498" s="27" t="s">
        <v>2342</v>
      </c>
      <c r="D1498">
        <v>8.0299999999999994</v>
      </c>
      <c r="E1498">
        <v>4</v>
      </c>
      <c r="F1498" t="s">
        <v>84</v>
      </c>
      <c r="G1498" s="28">
        <v>1</v>
      </c>
      <c r="H1498" s="19" t="s">
        <v>101</v>
      </c>
      <c r="I1498">
        <v>9</v>
      </c>
      <c r="J1498" s="36" t="str">
        <f>VLOOKUP(AB1498, method!$A$1:$B$15, 2, 0)</f>
        <v>中後</v>
      </c>
      <c r="K1498">
        <v>18</v>
      </c>
      <c r="L1498" s="43">
        <v>1200</v>
      </c>
      <c r="M1498">
        <v>117</v>
      </c>
      <c r="N1498">
        <v>1</v>
      </c>
      <c r="O1498">
        <v>4</v>
      </c>
      <c r="P1498">
        <v>2</v>
      </c>
      <c r="Q1498">
        <v>24</v>
      </c>
      <c r="R1498" t="s">
        <v>467</v>
      </c>
      <c r="S1498">
        <v>1183</v>
      </c>
      <c r="T1498">
        <v>2</v>
      </c>
      <c r="U1498" s="32" t="s">
        <v>435</v>
      </c>
      <c r="V1498">
        <v>397</v>
      </c>
      <c r="Y1498" s="12" t="s">
        <v>914</v>
      </c>
      <c r="Z1498">
        <v>84</v>
      </c>
      <c r="AA1498" s="17" t="s">
        <v>85</v>
      </c>
      <c r="AB1498">
        <v>9</v>
      </c>
      <c r="AC1498">
        <v>9</v>
      </c>
      <c r="AD1498">
        <v>1</v>
      </c>
    </row>
    <row r="1499" spans="1:31" hidden="1" x14ac:dyDescent="0.25">
      <c r="A1499" s="23" t="s">
        <v>314</v>
      </c>
      <c r="B1499" s="27" t="s">
        <v>331</v>
      </c>
      <c r="C1499" s="27" t="s">
        <v>2342</v>
      </c>
      <c r="D1499">
        <v>9.42</v>
      </c>
      <c r="E1499">
        <v>4</v>
      </c>
      <c r="F1499" t="s">
        <v>84</v>
      </c>
      <c r="G1499" s="34">
        <v>4</v>
      </c>
      <c r="H1499" s="17" t="s">
        <v>84</v>
      </c>
      <c r="I1499">
        <v>2</v>
      </c>
      <c r="J1499" s="35" t="str">
        <f>VLOOKUP(AB1499, method!$A$1:$B$15, 2, 0)</f>
        <v>放頭</v>
      </c>
      <c r="K1499">
        <v>9</v>
      </c>
      <c r="L1499" s="43">
        <v>1200</v>
      </c>
      <c r="M1499">
        <v>123</v>
      </c>
      <c r="N1499">
        <v>1</v>
      </c>
      <c r="O1499">
        <v>13</v>
      </c>
      <c r="P1499">
        <v>1</v>
      </c>
      <c r="Q1499">
        <v>24</v>
      </c>
      <c r="R1499" t="s">
        <v>441</v>
      </c>
      <c r="S1499">
        <v>1178</v>
      </c>
      <c r="T1499">
        <v>2</v>
      </c>
      <c r="U1499" s="32" t="s">
        <v>435</v>
      </c>
      <c r="V1499">
        <v>339</v>
      </c>
      <c r="Y1499" t="s">
        <v>699</v>
      </c>
      <c r="Z1499">
        <v>86</v>
      </c>
      <c r="AA1499" s="17" t="s">
        <v>85</v>
      </c>
      <c r="AB1499">
        <v>2</v>
      </c>
      <c r="AC1499">
        <v>2</v>
      </c>
      <c r="AD1499">
        <v>4</v>
      </c>
    </row>
    <row r="1500" spans="1:31" hidden="1" x14ac:dyDescent="0.25">
      <c r="A1500" s="23" t="s">
        <v>314</v>
      </c>
      <c r="B1500" s="27" t="s">
        <v>331</v>
      </c>
      <c r="C1500" s="27" t="s">
        <v>2342</v>
      </c>
      <c r="D1500">
        <v>9.6300000000000008</v>
      </c>
      <c r="E1500">
        <v>4</v>
      </c>
      <c r="F1500" t="s">
        <v>84</v>
      </c>
      <c r="G1500" s="34">
        <v>4</v>
      </c>
      <c r="H1500" s="18" t="s">
        <v>1683</v>
      </c>
      <c r="I1500">
        <v>5</v>
      </c>
      <c r="J1500" s="37" t="str">
        <f>VLOOKUP(AB1500, method!$A$1:$B$15, 2, 0)</f>
        <v>中前</v>
      </c>
      <c r="K1500">
        <v>12</v>
      </c>
      <c r="L1500" s="43">
        <v>1200</v>
      </c>
      <c r="M1500">
        <v>125</v>
      </c>
      <c r="N1500">
        <v>1</v>
      </c>
      <c r="O1500">
        <v>29</v>
      </c>
      <c r="P1500">
        <v>11</v>
      </c>
      <c r="Q1500">
        <v>23</v>
      </c>
      <c r="R1500" s="42" t="s">
        <v>445</v>
      </c>
      <c r="S1500">
        <v>1175</v>
      </c>
      <c r="T1500">
        <v>2</v>
      </c>
      <c r="U1500" s="32" t="s">
        <v>435</v>
      </c>
      <c r="V1500">
        <v>212</v>
      </c>
      <c r="Y1500" s="12" t="s">
        <v>558</v>
      </c>
      <c r="Z1500">
        <v>87</v>
      </c>
      <c r="AA1500" s="17" t="s">
        <v>85</v>
      </c>
      <c r="AB1500">
        <v>4</v>
      </c>
      <c r="AC1500">
        <v>4</v>
      </c>
      <c r="AD1500">
        <v>4</v>
      </c>
    </row>
    <row r="1501" spans="1:31" hidden="1" x14ac:dyDescent="0.25">
      <c r="A1501" s="23" t="s">
        <v>314</v>
      </c>
      <c r="B1501" s="27" t="s">
        <v>331</v>
      </c>
      <c r="C1501" s="27" t="s">
        <v>2342</v>
      </c>
      <c r="D1501">
        <v>9.27</v>
      </c>
      <c r="E1501">
        <v>4</v>
      </c>
      <c r="F1501" t="s">
        <v>84</v>
      </c>
      <c r="G1501">
        <v>7</v>
      </c>
      <c r="H1501" s="19" t="s">
        <v>101</v>
      </c>
      <c r="I1501">
        <v>6</v>
      </c>
      <c r="J1501" s="37" t="str">
        <f>VLOOKUP(AB1501, method!$A$1:$B$15, 2, 0)</f>
        <v>中前</v>
      </c>
      <c r="K1501">
        <v>16</v>
      </c>
      <c r="L1501" s="43">
        <v>1200</v>
      </c>
      <c r="M1501">
        <v>124</v>
      </c>
      <c r="N1501">
        <v>1</v>
      </c>
      <c r="O1501">
        <v>19</v>
      </c>
      <c r="P1501">
        <v>11</v>
      </c>
      <c r="Q1501">
        <v>23</v>
      </c>
      <c r="R1501" t="s">
        <v>506</v>
      </c>
      <c r="S1501">
        <v>1167</v>
      </c>
      <c r="T1501">
        <v>2</v>
      </c>
      <c r="U1501" s="32" t="s">
        <v>446</v>
      </c>
      <c r="V1501">
        <v>179</v>
      </c>
      <c r="Y1501" t="s">
        <v>699</v>
      </c>
      <c r="Z1501">
        <v>87</v>
      </c>
      <c r="AA1501" s="17" t="s">
        <v>85</v>
      </c>
      <c r="AB1501">
        <v>7</v>
      </c>
      <c r="AC1501">
        <v>8</v>
      </c>
      <c r="AD1501">
        <v>7</v>
      </c>
    </row>
    <row r="1502" spans="1:31" hidden="1" x14ac:dyDescent="0.25">
      <c r="A1502" s="23" t="s">
        <v>314</v>
      </c>
      <c r="B1502" s="27" t="s">
        <v>331</v>
      </c>
      <c r="C1502" s="27" t="s">
        <v>2342</v>
      </c>
      <c r="D1502">
        <v>9.23</v>
      </c>
      <c r="E1502">
        <v>4</v>
      </c>
      <c r="F1502" t="s">
        <v>84</v>
      </c>
      <c r="G1502" s="28">
        <v>2</v>
      </c>
      <c r="H1502" s="19" t="s">
        <v>63</v>
      </c>
      <c r="I1502">
        <v>12</v>
      </c>
      <c r="J1502" s="35" t="str">
        <f>VLOOKUP(AB1502, method!$A$1:$B$15, 2, 0)</f>
        <v>放頭</v>
      </c>
      <c r="K1502">
        <v>17</v>
      </c>
      <c r="L1502" s="43">
        <v>1200</v>
      </c>
      <c r="M1502">
        <v>122</v>
      </c>
      <c r="N1502">
        <v>1</v>
      </c>
      <c r="O1502">
        <v>8</v>
      </c>
      <c r="P1502">
        <v>11</v>
      </c>
      <c r="Q1502">
        <v>23</v>
      </c>
      <c r="R1502" s="31" t="s">
        <v>450</v>
      </c>
      <c r="S1502">
        <v>1165</v>
      </c>
      <c r="T1502">
        <v>2</v>
      </c>
      <c r="U1502" s="32" t="s">
        <v>435</v>
      </c>
      <c r="V1502">
        <v>156</v>
      </c>
      <c r="Y1502" s="12" t="s">
        <v>914</v>
      </c>
      <c r="Z1502">
        <v>85</v>
      </c>
      <c r="AA1502" s="17" t="s">
        <v>85</v>
      </c>
      <c r="AB1502">
        <v>3</v>
      </c>
      <c r="AC1502">
        <v>3</v>
      </c>
      <c r="AD1502">
        <v>2</v>
      </c>
    </row>
    <row r="1503" spans="1:31" hidden="1" x14ac:dyDescent="0.25">
      <c r="A1503" s="23" t="s">
        <v>314</v>
      </c>
      <c r="B1503" s="27" t="s">
        <v>331</v>
      </c>
      <c r="C1503" s="27" t="s">
        <v>2342</v>
      </c>
      <c r="D1503">
        <v>9.23</v>
      </c>
      <c r="E1503">
        <v>4</v>
      </c>
      <c r="F1503" t="s">
        <v>84</v>
      </c>
      <c r="G1503" s="28">
        <v>3</v>
      </c>
      <c r="H1503" s="19" t="s">
        <v>63</v>
      </c>
      <c r="I1503">
        <v>1</v>
      </c>
      <c r="J1503" s="37" t="str">
        <f>VLOOKUP(AB1503, method!$A$1:$B$15, 2, 0)</f>
        <v>中前</v>
      </c>
      <c r="K1503">
        <v>12</v>
      </c>
      <c r="L1503" s="43">
        <v>1200</v>
      </c>
      <c r="M1503">
        <v>121</v>
      </c>
      <c r="N1503">
        <v>1</v>
      </c>
      <c r="O1503">
        <v>15</v>
      </c>
      <c r="P1503">
        <v>10</v>
      </c>
      <c r="Q1503">
        <v>23</v>
      </c>
      <c r="R1503" t="s">
        <v>539</v>
      </c>
      <c r="S1503">
        <v>1157</v>
      </c>
      <c r="T1503">
        <v>2</v>
      </c>
      <c r="U1503" s="32" t="s">
        <v>435</v>
      </c>
      <c r="V1503">
        <v>91</v>
      </c>
      <c r="Y1503" s="12" t="s">
        <v>662</v>
      </c>
      <c r="Z1503">
        <v>84</v>
      </c>
      <c r="AA1503" s="17" t="s">
        <v>85</v>
      </c>
      <c r="AB1503">
        <v>4</v>
      </c>
      <c r="AC1503">
        <v>4</v>
      </c>
      <c r="AD1503">
        <v>3</v>
      </c>
    </row>
    <row r="1504" spans="1:31" hidden="1" x14ac:dyDescent="0.25">
      <c r="A1504" s="23" t="s">
        <v>314</v>
      </c>
      <c r="B1504" s="27" t="s">
        <v>331</v>
      </c>
      <c r="C1504" s="27" t="s">
        <v>2342</v>
      </c>
      <c r="D1504">
        <v>9.9499999999999993</v>
      </c>
      <c r="E1504">
        <v>4</v>
      </c>
      <c r="F1504" t="s">
        <v>84</v>
      </c>
      <c r="G1504">
        <v>7</v>
      </c>
      <c r="H1504" s="19" t="s">
        <v>63</v>
      </c>
      <c r="I1504">
        <v>10</v>
      </c>
      <c r="J1504" s="37" t="str">
        <f>VLOOKUP(AB1504, method!$A$1:$B$15, 2, 0)</f>
        <v>中前</v>
      </c>
      <c r="K1504">
        <v>20</v>
      </c>
      <c r="L1504" s="43">
        <v>1200</v>
      </c>
      <c r="M1504">
        <v>119</v>
      </c>
      <c r="N1504">
        <v>1</v>
      </c>
      <c r="O1504">
        <v>24</v>
      </c>
      <c r="P1504">
        <v>9</v>
      </c>
      <c r="Q1504">
        <v>23</v>
      </c>
      <c r="R1504" t="s">
        <v>429</v>
      </c>
      <c r="S1504">
        <v>1150</v>
      </c>
      <c r="T1504">
        <v>2</v>
      </c>
      <c r="U1504" s="32" t="s">
        <v>435</v>
      </c>
      <c r="V1504">
        <v>46</v>
      </c>
      <c r="Y1504" s="12" t="s">
        <v>558</v>
      </c>
      <c r="Z1504">
        <v>84</v>
      </c>
      <c r="AA1504" s="17" t="s">
        <v>85</v>
      </c>
      <c r="AB1504">
        <v>4</v>
      </c>
      <c r="AC1504">
        <v>5</v>
      </c>
      <c r="AD1504">
        <v>7</v>
      </c>
    </row>
    <row r="1505" spans="1:31" x14ac:dyDescent="0.25">
      <c r="A1505" s="23" t="s">
        <v>314</v>
      </c>
      <c r="B1505" s="16" t="s">
        <v>334</v>
      </c>
      <c r="C1505" s="16" t="s">
        <v>2343</v>
      </c>
      <c r="D1505">
        <v>10.25</v>
      </c>
      <c r="E1505">
        <v>3</v>
      </c>
      <c r="F1505" t="s">
        <v>53</v>
      </c>
      <c r="G1505" s="28">
        <v>2</v>
      </c>
      <c r="H1505" s="21" t="s">
        <v>53</v>
      </c>
      <c r="I1505">
        <v>9</v>
      </c>
      <c r="J1505" s="36" t="str">
        <f>VLOOKUP(AB1505, method!$A$1:$B$15, 2, 0)</f>
        <v>中後</v>
      </c>
      <c r="K1505">
        <v>12</v>
      </c>
      <c r="L1505" s="43">
        <v>1200</v>
      </c>
      <c r="M1505">
        <v>125</v>
      </c>
      <c r="N1505">
        <v>1</v>
      </c>
      <c r="O1505">
        <v>10</v>
      </c>
      <c r="P1505">
        <v>9</v>
      </c>
      <c r="Q1505">
        <v>25</v>
      </c>
      <c r="R1505" s="31" t="s">
        <v>450</v>
      </c>
      <c r="S1505">
        <v>1085</v>
      </c>
      <c r="T1505">
        <v>3</v>
      </c>
      <c r="U1505" s="32" t="s">
        <v>435</v>
      </c>
      <c r="V1505">
        <v>18</v>
      </c>
      <c r="Y1505" s="12" t="s">
        <v>456</v>
      </c>
      <c r="Z1505">
        <v>70</v>
      </c>
      <c r="AA1505" s="22" t="s">
        <v>171</v>
      </c>
      <c r="AB1505">
        <v>9</v>
      </c>
      <c r="AC1505">
        <v>8</v>
      </c>
      <c r="AD1505">
        <v>2</v>
      </c>
    </row>
    <row r="1506" spans="1:31" x14ac:dyDescent="0.25">
      <c r="A1506" s="23" t="s">
        <v>314</v>
      </c>
      <c r="B1506" s="16" t="s">
        <v>334</v>
      </c>
      <c r="C1506" s="16" t="s">
        <v>2343</v>
      </c>
      <c r="D1506">
        <v>9.1300000000000008</v>
      </c>
      <c r="E1506">
        <v>3</v>
      </c>
      <c r="F1506" t="s">
        <v>53</v>
      </c>
      <c r="G1506" s="28">
        <v>1</v>
      </c>
      <c r="H1506" s="21" t="s">
        <v>53</v>
      </c>
      <c r="I1506">
        <v>4</v>
      </c>
      <c r="J1506" s="36" t="str">
        <f>VLOOKUP(AB1506, method!$A$1:$B$15, 2, 0)</f>
        <v>中後</v>
      </c>
      <c r="K1506">
        <v>23</v>
      </c>
      <c r="L1506" s="43">
        <v>1200</v>
      </c>
      <c r="M1506">
        <v>119</v>
      </c>
      <c r="N1506">
        <v>1</v>
      </c>
      <c r="O1506">
        <v>16</v>
      </c>
      <c r="P1506">
        <v>7</v>
      </c>
      <c r="Q1506">
        <v>25</v>
      </c>
      <c r="R1506" s="31" t="s">
        <v>455</v>
      </c>
      <c r="S1506">
        <v>1101</v>
      </c>
      <c r="T1506">
        <v>3</v>
      </c>
      <c r="U1506" s="32" t="s">
        <v>446</v>
      </c>
      <c r="V1506">
        <v>847</v>
      </c>
      <c r="Y1506" s="12" t="s">
        <v>591</v>
      </c>
      <c r="Z1506">
        <v>62</v>
      </c>
      <c r="AA1506" s="22" t="s">
        <v>171</v>
      </c>
      <c r="AB1506">
        <v>10</v>
      </c>
      <c r="AC1506">
        <v>9</v>
      </c>
      <c r="AD1506">
        <v>1</v>
      </c>
    </row>
    <row r="1507" spans="1:31" hidden="1" x14ac:dyDescent="0.25">
      <c r="A1507" s="23" t="s">
        <v>314</v>
      </c>
      <c r="B1507" s="16" t="s">
        <v>334</v>
      </c>
      <c r="C1507" s="16" t="s">
        <v>2343</v>
      </c>
      <c r="D1507">
        <v>9.93</v>
      </c>
      <c r="E1507">
        <v>3</v>
      </c>
      <c r="F1507" t="s">
        <v>53</v>
      </c>
      <c r="G1507">
        <v>10</v>
      </c>
      <c r="H1507" s="24" t="s">
        <v>34</v>
      </c>
      <c r="I1507">
        <v>4</v>
      </c>
      <c r="J1507" s="37" t="str">
        <f>VLOOKUP(AB1507, method!$A$1:$B$15, 2, 0)</f>
        <v>中前</v>
      </c>
      <c r="K1507">
        <v>13</v>
      </c>
      <c r="L1507" s="43">
        <v>1200</v>
      </c>
      <c r="M1507">
        <v>119</v>
      </c>
      <c r="N1507">
        <v>1</v>
      </c>
      <c r="O1507">
        <v>31</v>
      </c>
      <c r="P1507">
        <v>5</v>
      </c>
      <c r="Q1507">
        <v>25</v>
      </c>
      <c r="R1507" t="s">
        <v>518</v>
      </c>
      <c r="S1507">
        <v>1116</v>
      </c>
      <c r="T1507">
        <v>3</v>
      </c>
      <c r="U1507" s="32" t="s">
        <v>435</v>
      </c>
      <c r="V1507">
        <v>723</v>
      </c>
      <c r="Y1507" t="s">
        <v>699</v>
      </c>
      <c r="Z1507">
        <v>64</v>
      </c>
      <c r="AA1507" s="22" t="s">
        <v>171</v>
      </c>
      <c r="AB1507">
        <v>6</v>
      </c>
      <c r="AC1507">
        <v>7</v>
      </c>
      <c r="AD1507">
        <v>10</v>
      </c>
    </row>
    <row r="1508" spans="1:31" hidden="1" x14ac:dyDescent="0.25">
      <c r="A1508" s="23" t="s">
        <v>314</v>
      </c>
      <c r="B1508" s="16" t="s">
        <v>334</v>
      </c>
      <c r="C1508" s="16" t="s">
        <v>2343</v>
      </c>
      <c r="D1508">
        <v>10.4</v>
      </c>
      <c r="E1508">
        <v>3</v>
      </c>
      <c r="F1508" t="s">
        <v>53</v>
      </c>
      <c r="G1508">
        <v>11</v>
      </c>
      <c r="H1508" s="24" t="s">
        <v>34</v>
      </c>
      <c r="I1508">
        <v>8</v>
      </c>
      <c r="J1508" s="35" t="str">
        <f>VLOOKUP(AB1508, method!$A$1:$B$15, 2, 0)</f>
        <v>放頭</v>
      </c>
      <c r="K1508">
        <v>9.6</v>
      </c>
      <c r="L1508" s="43">
        <v>1200</v>
      </c>
      <c r="M1508">
        <v>122</v>
      </c>
      <c r="N1508">
        <v>1</v>
      </c>
      <c r="O1508">
        <v>10</v>
      </c>
      <c r="P1508">
        <v>5</v>
      </c>
      <c r="Q1508">
        <v>25</v>
      </c>
      <c r="R1508" t="s">
        <v>429</v>
      </c>
      <c r="S1508">
        <v>1105</v>
      </c>
      <c r="T1508">
        <v>3</v>
      </c>
      <c r="U1508" s="32" t="s">
        <v>435</v>
      </c>
      <c r="V1508">
        <v>667</v>
      </c>
      <c r="Y1508" t="s">
        <v>650</v>
      </c>
      <c r="Z1508">
        <v>66</v>
      </c>
      <c r="AA1508" s="22" t="s">
        <v>171</v>
      </c>
      <c r="AB1508">
        <v>2</v>
      </c>
      <c r="AC1508">
        <v>2</v>
      </c>
      <c r="AD1508">
        <v>11</v>
      </c>
    </row>
    <row r="1509" spans="1:31" hidden="1" x14ac:dyDescent="0.25">
      <c r="A1509" s="23" t="s">
        <v>314</v>
      </c>
      <c r="B1509" s="16" t="s">
        <v>334</v>
      </c>
      <c r="C1509" s="16" t="s">
        <v>2343</v>
      </c>
      <c r="D1509">
        <v>21.67</v>
      </c>
      <c r="E1509">
        <v>3</v>
      </c>
      <c r="F1509" t="s">
        <v>53</v>
      </c>
      <c r="G1509">
        <v>6</v>
      </c>
      <c r="H1509" s="21" t="s">
        <v>53</v>
      </c>
      <c r="I1509">
        <v>8</v>
      </c>
      <c r="J1509" s="37" t="str">
        <f>VLOOKUP(AB1509, method!$A$1:$B$15, 2, 0)</f>
        <v>中前</v>
      </c>
      <c r="K1509">
        <v>27</v>
      </c>
      <c r="L1509">
        <v>1400</v>
      </c>
      <c r="M1509">
        <v>125</v>
      </c>
      <c r="N1509">
        <v>1</v>
      </c>
      <c r="O1509">
        <v>13</v>
      </c>
      <c r="P1509">
        <v>4</v>
      </c>
      <c r="Q1509">
        <v>25</v>
      </c>
      <c r="R1509" t="s">
        <v>429</v>
      </c>
      <c r="S1509">
        <v>1096</v>
      </c>
      <c r="T1509">
        <v>3</v>
      </c>
      <c r="U1509" s="32" t="s">
        <v>435</v>
      </c>
      <c r="V1509">
        <v>591</v>
      </c>
      <c r="Y1509">
        <v>3</v>
      </c>
      <c r="Z1509">
        <v>68</v>
      </c>
      <c r="AA1509" s="22" t="s">
        <v>171</v>
      </c>
      <c r="AB1509">
        <v>7</v>
      </c>
      <c r="AC1509">
        <v>5</v>
      </c>
      <c r="AD1509">
        <v>5</v>
      </c>
      <c r="AE1509">
        <v>6</v>
      </c>
    </row>
    <row r="1510" spans="1:31" x14ac:dyDescent="0.25">
      <c r="A1510" s="23" t="s">
        <v>314</v>
      </c>
      <c r="B1510" s="16" t="s">
        <v>334</v>
      </c>
      <c r="C1510" s="16" t="s">
        <v>2343</v>
      </c>
      <c r="D1510">
        <v>10.029999999999999</v>
      </c>
      <c r="E1510">
        <v>3</v>
      </c>
      <c r="F1510" t="s">
        <v>53</v>
      </c>
      <c r="G1510">
        <v>7</v>
      </c>
      <c r="H1510" s="21" t="s">
        <v>53</v>
      </c>
      <c r="I1510">
        <v>7</v>
      </c>
      <c r="J1510" s="37" t="str">
        <f>VLOOKUP(AB1510, method!$A$1:$B$15, 2, 0)</f>
        <v>中前</v>
      </c>
      <c r="K1510">
        <v>11</v>
      </c>
      <c r="L1510" s="43">
        <v>1200</v>
      </c>
      <c r="M1510">
        <v>123</v>
      </c>
      <c r="N1510">
        <v>1</v>
      </c>
      <c r="O1510">
        <v>19</v>
      </c>
      <c r="P1510">
        <v>3</v>
      </c>
      <c r="Q1510">
        <v>25</v>
      </c>
      <c r="R1510" s="31" t="s">
        <v>455</v>
      </c>
      <c r="S1510">
        <v>1086</v>
      </c>
      <c r="T1510">
        <v>3</v>
      </c>
      <c r="U1510" s="32" t="s">
        <v>446</v>
      </c>
      <c r="V1510">
        <v>522</v>
      </c>
      <c r="Y1510" s="12" t="s">
        <v>456</v>
      </c>
      <c r="Z1510">
        <v>68</v>
      </c>
      <c r="AA1510" s="22" t="s">
        <v>171</v>
      </c>
      <c r="AB1510">
        <v>5</v>
      </c>
      <c r="AC1510">
        <v>5</v>
      </c>
      <c r="AD1510">
        <v>7</v>
      </c>
    </row>
    <row r="1511" spans="1:31" x14ac:dyDescent="0.25">
      <c r="A1511" s="23" t="s">
        <v>314</v>
      </c>
      <c r="B1511" s="17" t="s">
        <v>337</v>
      </c>
      <c r="C1511" s="17" t="s">
        <v>2344</v>
      </c>
      <c r="D1511">
        <v>9.8000000000000007</v>
      </c>
      <c r="E1511">
        <v>6</v>
      </c>
      <c r="F1511" t="s">
        <v>58</v>
      </c>
      <c r="G1511" s="28">
        <v>1</v>
      </c>
      <c r="H1511" s="19" t="s">
        <v>63</v>
      </c>
      <c r="I1511">
        <v>1</v>
      </c>
      <c r="J1511" s="37" t="str">
        <f>VLOOKUP(AB1511, method!$A$1:$B$15, 2, 0)</f>
        <v>中前</v>
      </c>
      <c r="K1511">
        <v>3.9</v>
      </c>
      <c r="L1511" s="43">
        <v>1200</v>
      </c>
      <c r="M1511">
        <v>135</v>
      </c>
      <c r="N1511">
        <v>1</v>
      </c>
      <c r="O1511">
        <v>17</v>
      </c>
      <c r="P1511">
        <v>9</v>
      </c>
      <c r="Q1511">
        <v>25</v>
      </c>
      <c r="R1511" s="31" t="s">
        <v>455</v>
      </c>
      <c r="S1511">
        <v>1216</v>
      </c>
      <c r="T1511">
        <v>4</v>
      </c>
      <c r="U1511" s="32" t="s">
        <v>446</v>
      </c>
      <c r="V1511">
        <v>33</v>
      </c>
      <c r="Y1511" s="12" t="s">
        <v>451</v>
      </c>
      <c r="Z1511">
        <v>60</v>
      </c>
      <c r="AA1511" s="16" t="s">
        <v>14</v>
      </c>
      <c r="AB1511">
        <v>4</v>
      </c>
      <c r="AC1511">
        <v>3</v>
      </c>
      <c r="AD1511">
        <v>1</v>
      </c>
    </row>
    <row r="1512" spans="1:31" hidden="1" x14ac:dyDescent="0.25">
      <c r="A1512" s="23" t="s">
        <v>314</v>
      </c>
      <c r="B1512" s="17" t="s">
        <v>337</v>
      </c>
      <c r="C1512" s="17" t="s">
        <v>2344</v>
      </c>
      <c r="D1512">
        <v>57.61</v>
      </c>
      <c r="E1512">
        <v>6</v>
      </c>
      <c r="F1512" t="s">
        <v>58</v>
      </c>
      <c r="G1512" s="28">
        <v>2</v>
      </c>
      <c r="H1512" s="19" t="s">
        <v>63</v>
      </c>
      <c r="I1512">
        <v>1</v>
      </c>
      <c r="J1512" s="35" t="str">
        <f>VLOOKUP(AB1512, method!$A$1:$B$15, 2, 0)</f>
        <v>放頭</v>
      </c>
      <c r="K1512">
        <v>3.4</v>
      </c>
      <c r="L1512">
        <v>1000</v>
      </c>
      <c r="M1512">
        <v>135</v>
      </c>
      <c r="N1512">
        <v>0</v>
      </c>
      <c r="O1512">
        <v>10</v>
      </c>
      <c r="P1512">
        <v>9</v>
      </c>
      <c r="Q1512">
        <v>25</v>
      </c>
      <c r="R1512" s="31" t="s">
        <v>450</v>
      </c>
      <c r="S1512">
        <v>1210</v>
      </c>
      <c r="T1512">
        <v>4</v>
      </c>
      <c r="U1512" s="32" t="s">
        <v>435</v>
      </c>
      <c r="V1512">
        <v>13</v>
      </c>
      <c r="Y1512" s="12" t="s">
        <v>662</v>
      </c>
      <c r="Z1512">
        <v>58</v>
      </c>
      <c r="AA1512" s="16" t="s">
        <v>14</v>
      </c>
      <c r="AB1512">
        <v>3</v>
      </c>
      <c r="AC1512">
        <v>4</v>
      </c>
      <c r="AD1512">
        <v>2</v>
      </c>
    </row>
    <row r="1513" spans="1:31" hidden="1" x14ac:dyDescent="0.25">
      <c r="A1513" s="23" t="s">
        <v>314</v>
      </c>
      <c r="B1513" s="17" t="s">
        <v>337</v>
      </c>
      <c r="C1513" s="17" t="s">
        <v>2344</v>
      </c>
      <c r="D1513">
        <v>24.44</v>
      </c>
      <c r="E1513">
        <v>6</v>
      </c>
      <c r="F1513" t="s">
        <v>58</v>
      </c>
      <c r="G1513">
        <v>14</v>
      </c>
      <c r="H1513" s="23" t="s">
        <v>622</v>
      </c>
      <c r="I1513">
        <v>6</v>
      </c>
      <c r="J1513" s="35" t="str">
        <f>VLOOKUP(AB1513, method!$A$1:$B$15, 2, 0)</f>
        <v>放頭</v>
      </c>
      <c r="K1513">
        <v>111</v>
      </c>
      <c r="L1513">
        <v>1400</v>
      </c>
      <c r="M1513">
        <v>117</v>
      </c>
      <c r="N1513">
        <v>1</v>
      </c>
      <c r="O1513">
        <v>13</v>
      </c>
      <c r="P1513">
        <v>7</v>
      </c>
      <c r="Q1513">
        <v>25</v>
      </c>
      <c r="R1513" t="s">
        <v>434</v>
      </c>
      <c r="S1513">
        <v>1218</v>
      </c>
      <c r="T1513">
        <v>3</v>
      </c>
      <c r="U1513" s="32" t="s">
        <v>446</v>
      </c>
      <c r="V1513">
        <v>838</v>
      </c>
      <c r="Y1513" t="s">
        <v>1689</v>
      </c>
      <c r="Z1513">
        <v>62</v>
      </c>
      <c r="AA1513" s="16" t="s">
        <v>14</v>
      </c>
      <c r="AB1513">
        <v>2</v>
      </c>
      <c r="AC1513">
        <v>5</v>
      </c>
      <c r="AD1513">
        <v>6</v>
      </c>
      <c r="AE1513">
        <v>14</v>
      </c>
    </row>
    <row r="1514" spans="1:31" hidden="1" x14ac:dyDescent="0.25">
      <c r="A1514" s="23" t="s">
        <v>314</v>
      </c>
      <c r="B1514" s="17" t="s">
        <v>337</v>
      </c>
      <c r="C1514" s="17" t="s">
        <v>2344</v>
      </c>
      <c r="D1514">
        <v>9.52</v>
      </c>
      <c r="E1514">
        <v>6</v>
      </c>
      <c r="F1514" t="s">
        <v>58</v>
      </c>
      <c r="G1514">
        <v>11</v>
      </c>
      <c r="H1514" s="23" t="s">
        <v>622</v>
      </c>
      <c r="I1514">
        <v>4</v>
      </c>
      <c r="J1514" s="35" t="str">
        <f>VLOOKUP(AB1514, method!$A$1:$B$15, 2, 0)</f>
        <v>放頭</v>
      </c>
      <c r="K1514">
        <v>39</v>
      </c>
      <c r="L1514" s="43">
        <v>1200</v>
      </c>
      <c r="M1514">
        <v>122</v>
      </c>
      <c r="N1514">
        <v>1</v>
      </c>
      <c r="O1514">
        <v>22</v>
      </c>
      <c r="P1514">
        <v>6</v>
      </c>
      <c r="Q1514">
        <v>25</v>
      </c>
      <c r="R1514" t="s">
        <v>434</v>
      </c>
      <c r="S1514">
        <v>1224</v>
      </c>
      <c r="T1514">
        <v>3</v>
      </c>
      <c r="U1514" s="32" t="s">
        <v>435</v>
      </c>
      <c r="V1514">
        <v>775</v>
      </c>
      <c r="Y1514" t="s">
        <v>817</v>
      </c>
      <c r="Z1514">
        <v>64</v>
      </c>
      <c r="AA1514" s="16" t="s">
        <v>14</v>
      </c>
      <c r="AB1514">
        <v>3</v>
      </c>
      <c r="AC1514">
        <v>3</v>
      </c>
      <c r="AD1514">
        <v>11</v>
      </c>
    </row>
    <row r="1515" spans="1:31" hidden="1" x14ac:dyDescent="0.25">
      <c r="A1515" s="23" t="s">
        <v>314</v>
      </c>
      <c r="B1515" s="17" t="s">
        <v>337</v>
      </c>
      <c r="C1515" s="17" t="s">
        <v>2344</v>
      </c>
      <c r="D1515">
        <v>23.4</v>
      </c>
      <c r="E1515">
        <v>6</v>
      </c>
      <c r="F1515" t="s">
        <v>58</v>
      </c>
      <c r="G1515">
        <v>12</v>
      </c>
      <c r="H1515" s="23" t="s">
        <v>622</v>
      </c>
      <c r="I1515">
        <v>14</v>
      </c>
      <c r="J1515" s="35" t="str">
        <f>VLOOKUP(AB1515, method!$A$1:$B$15, 2, 0)</f>
        <v>放頭</v>
      </c>
      <c r="K1515">
        <v>192</v>
      </c>
      <c r="L1515">
        <v>1400</v>
      </c>
      <c r="M1515">
        <v>121</v>
      </c>
      <c r="N1515">
        <v>1</v>
      </c>
      <c r="O1515">
        <v>25</v>
      </c>
      <c r="P1515">
        <v>5</v>
      </c>
      <c r="Q1515">
        <v>25</v>
      </c>
      <c r="R1515" t="s">
        <v>434</v>
      </c>
      <c r="S1515">
        <v>1228</v>
      </c>
      <c r="T1515">
        <v>3</v>
      </c>
      <c r="U1515" s="32" t="s">
        <v>435</v>
      </c>
      <c r="V1515">
        <v>707</v>
      </c>
      <c r="Y1515">
        <v>16</v>
      </c>
      <c r="Z1515">
        <v>66</v>
      </c>
      <c r="AA1515" s="16" t="s">
        <v>14</v>
      </c>
      <c r="AB1515">
        <v>1</v>
      </c>
      <c r="AC1515">
        <v>1</v>
      </c>
      <c r="AD1515">
        <v>1</v>
      </c>
      <c r="AE1515">
        <v>12</v>
      </c>
    </row>
    <row r="1516" spans="1:31" hidden="1" x14ac:dyDescent="0.25">
      <c r="A1516" s="23" t="s">
        <v>314</v>
      </c>
      <c r="B1516" s="17" t="s">
        <v>337</v>
      </c>
      <c r="C1516" s="17" t="s">
        <v>2344</v>
      </c>
      <c r="D1516">
        <v>9.59</v>
      </c>
      <c r="E1516">
        <v>6</v>
      </c>
      <c r="F1516" t="s">
        <v>58</v>
      </c>
      <c r="G1516">
        <v>7</v>
      </c>
      <c r="H1516" s="23" t="s">
        <v>622</v>
      </c>
      <c r="I1516">
        <v>3</v>
      </c>
      <c r="J1516" s="37" t="str">
        <f>VLOOKUP(AB1516, method!$A$1:$B$15, 2, 0)</f>
        <v>中前</v>
      </c>
      <c r="K1516">
        <v>20</v>
      </c>
      <c r="L1516" s="43">
        <v>1200</v>
      </c>
      <c r="M1516">
        <v>121</v>
      </c>
      <c r="N1516">
        <v>1</v>
      </c>
      <c r="O1516">
        <v>18</v>
      </c>
      <c r="P1516">
        <v>5</v>
      </c>
      <c r="Q1516">
        <v>25</v>
      </c>
      <c r="R1516" t="s">
        <v>467</v>
      </c>
      <c r="S1516">
        <v>1230</v>
      </c>
      <c r="T1516">
        <v>3</v>
      </c>
      <c r="U1516" s="32" t="s">
        <v>435</v>
      </c>
      <c r="V1516">
        <v>684</v>
      </c>
      <c r="Y1516" t="s">
        <v>634</v>
      </c>
      <c r="Z1516">
        <v>68</v>
      </c>
      <c r="AA1516" s="16" t="s">
        <v>14</v>
      </c>
      <c r="AB1516">
        <v>4</v>
      </c>
      <c r="AC1516">
        <v>4</v>
      </c>
      <c r="AD1516">
        <v>7</v>
      </c>
    </row>
    <row r="1517" spans="1:31" hidden="1" x14ac:dyDescent="0.25">
      <c r="A1517" s="23" t="s">
        <v>314</v>
      </c>
      <c r="B1517" s="17" t="s">
        <v>337</v>
      </c>
      <c r="C1517" s="17" t="s">
        <v>2344</v>
      </c>
      <c r="D1517">
        <v>9.24</v>
      </c>
      <c r="E1517">
        <v>6</v>
      </c>
      <c r="F1517" t="s">
        <v>58</v>
      </c>
      <c r="G1517">
        <v>8</v>
      </c>
      <c r="H1517" s="23" t="s">
        <v>622</v>
      </c>
      <c r="I1517">
        <v>7</v>
      </c>
      <c r="J1517" s="35" t="str">
        <f>VLOOKUP(AB1517, method!$A$1:$B$15, 2, 0)</f>
        <v>放頭</v>
      </c>
      <c r="K1517">
        <v>23</v>
      </c>
      <c r="L1517" s="43">
        <v>1200</v>
      </c>
      <c r="M1517">
        <v>122</v>
      </c>
      <c r="N1517">
        <v>1</v>
      </c>
      <c r="O1517">
        <v>20</v>
      </c>
      <c r="P1517">
        <v>4</v>
      </c>
      <c r="Q1517">
        <v>25</v>
      </c>
      <c r="R1517" t="s">
        <v>467</v>
      </c>
      <c r="S1517">
        <v>1231</v>
      </c>
      <c r="T1517">
        <v>3</v>
      </c>
      <c r="U1517" s="32" t="s">
        <v>435</v>
      </c>
      <c r="V1517">
        <v>608</v>
      </c>
      <c r="Y1517" t="s">
        <v>629</v>
      </c>
      <c r="Z1517">
        <v>68</v>
      </c>
      <c r="AA1517" s="16" t="s">
        <v>14</v>
      </c>
      <c r="AB1517">
        <v>3</v>
      </c>
      <c r="AC1517">
        <v>4</v>
      </c>
      <c r="AD1517">
        <v>8</v>
      </c>
    </row>
    <row r="1518" spans="1:31" hidden="1" x14ac:dyDescent="0.25">
      <c r="A1518" s="23" t="s">
        <v>314</v>
      </c>
      <c r="B1518" s="17" t="s">
        <v>337</v>
      </c>
      <c r="C1518" s="17" t="s">
        <v>2344</v>
      </c>
      <c r="E1518">
        <v>6</v>
      </c>
      <c r="F1518" t="s">
        <v>58</v>
      </c>
      <c r="G1518" t="s">
        <v>720</v>
      </c>
      <c r="H1518" s="23" t="s">
        <v>622</v>
      </c>
      <c r="I1518" t="s">
        <v>546</v>
      </c>
      <c r="K1518" t="s">
        <v>546</v>
      </c>
      <c r="L1518" s="43">
        <v>1200</v>
      </c>
      <c r="M1518">
        <v>126</v>
      </c>
      <c r="N1518" t="s">
        <v>546</v>
      </c>
      <c r="O1518">
        <v>15</v>
      </c>
      <c r="P1518">
        <v>3</v>
      </c>
      <c r="Q1518">
        <v>25</v>
      </c>
      <c r="R1518" t="s">
        <v>441</v>
      </c>
      <c r="S1518" t="s">
        <v>546</v>
      </c>
      <c r="T1518">
        <v>3</v>
      </c>
      <c r="U1518" s="33" t="s">
        <v>499</v>
      </c>
      <c r="V1518">
        <v>512</v>
      </c>
      <c r="Y1518" t="s">
        <v>546</v>
      </c>
      <c r="Z1518">
        <v>68</v>
      </c>
      <c r="AA1518" s="16" t="s">
        <v>14</v>
      </c>
      <c r="AB1518" t="s">
        <v>546</v>
      </c>
    </row>
    <row r="1519" spans="1:31" hidden="1" x14ac:dyDescent="0.25">
      <c r="A1519" s="23" t="s">
        <v>314</v>
      </c>
      <c r="B1519" s="18" t="s">
        <v>339</v>
      </c>
      <c r="C1519" s="18" t="s">
        <v>2345</v>
      </c>
      <c r="D1519">
        <v>57.13</v>
      </c>
      <c r="E1519">
        <v>11</v>
      </c>
      <c r="F1519" t="s">
        <v>116</v>
      </c>
      <c r="G1519">
        <v>8</v>
      </c>
      <c r="H1519" s="18" t="s">
        <v>116</v>
      </c>
      <c r="I1519">
        <v>5</v>
      </c>
      <c r="J1519" s="37" t="str">
        <f>VLOOKUP(AB1519, method!$A$1:$B$15, 2, 0)</f>
        <v>中前</v>
      </c>
      <c r="K1519">
        <v>18</v>
      </c>
      <c r="L1519">
        <v>1000</v>
      </c>
      <c r="M1519">
        <v>124</v>
      </c>
      <c r="N1519">
        <v>0</v>
      </c>
      <c r="O1519">
        <v>17</v>
      </c>
      <c r="P1519">
        <v>9</v>
      </c>
      <c r="Q1519">
        <v>25</v>
      </c>
      <c r="R1519" s="31" t="s">
        <v>455</v>
      </c>
      <c r="S1519">
        <v>1190</v>
      </c>
      <c r="T1519">
        <v>3</v>
      </c>
      <c r="U1519" s="32" t="s">
        <v>446</v>
      </c>
      <c r="V1519">
        <v>35</v>
      </c>
      <c r="Y1519" t="s">
        <v>629</v>
      </c>
      <c r="Z1519">
        <v>68</v>
      </c>
      <c r="AA1519" s="18" t="s">
        <v>89</v>
      </c>
      <c r="AB1519">
        <v>7</v>
      </c>
      <c r="AC1519">
        <v>6</v>
      </c>
      <c r="AD1519">
        <v>8</v>
      </c>
    </row>
    <row r="1520" spans="1:31" x14ac:dyDescent="0.25">
      <c r="A1520" s="23" t="s">
        <v>314</v>
      </c>
      <c r="B1520" s="18" t="s">
        <v>339</v>
      </c>
      <c r="C1520" s="18" t="s">
        <v>2345</v>
      </c>
      <c r="D1520">
        <v>9.8800000000000008</v>
      </c>
      <c r="E1520">
        <v>11</v>
      </c>
      <c r="F1520" t="s">
        <v>116</v>
      </c>
      <c r="G1520">
        <v>9</v>
      </c>
      <c r="H1520" s="27" t="s">
        <v>93</v>
      </c>
      <c r="I1520">
        <v>5</v>
      </c>
      <c r="J1520" s="35" t="str">
        <f>VLOOKUP(AB1520, method!$A$1:$B$15, 2, 0)</f>
        <v>放頭</v>
      </c>
      <c r="K1520">
        <v>15</v>
      </c>
      <c r="L1520" s="43">
        <v>1200</v>
      </c>
      <c r="M1520">
        <v>125</v>
      </c>
      <c r="N1520">
        <v>1</v>
      </c>
      <c r="O1520">
        <v>16</v>
      </c>
      <c r="P1520">
        <v>7</v>
      </c>
      <c r="Q1520">
        <v>25</v>
      </c>
      <c r="R1520" s="31" t="s">
        <v>455</v>
      </c>
      <c r="S1520">
        <v>1176</v>
      </c>
      <c r="T1520">
        <v>3</v>
      </c>
      <c r="U1520" s="32" t="s">
        <v>446</v>
      </c>
      <c r="V1520">
        <v>847</v>
      </c>
      <c r="Y1520" t="s">
        <v>699</v>
      </c>
      <c r="Z1520">
        <v>70</v>
      </c>
      <c r="AA1520" s="18" t="s">
        <v>89</v>
      </c>
      <c r="AB1520">
        <v>3</v>
      </c>
      <c r="AC1520">
        <v>3</v>
      </c>
      <c r="AD1520">
        <v>9</v>
      </c>
    </row>
    <row r="1521" spans="1:31" hidden="1" x14ac:dyDescent="0.25">
      <c r="A1521" s="23" t="s">
        <v>314</v>
      </c>
      <c r="B1521" s="18" t="s">
        <v>339</v>
      </c>
      <c r="C1521" s="18" t="s">
        <v>2345</v>
      </c>
      <c r="D1521">
        <v>10.28</v>
      </c>
      <c r="E1521">
        <v>11</v>
      </c>
      <c r="F1521" t="s">
        <v>116</v>
      </c>
      <c r="G1521">
        <v>12</v>
      </c>
      <c r="H1521" s="20" t="s">
        <v>19</v>
      </c>
      <c r="I1521">
        <v>11</v>
      </c>
      <c r="J1521" s="35" t="str">
        <f>VLOOKUP(AB1521, method!$A$1:$B$15, 2, 0)</f>
        <v>放頭</v>
      </c>
      <c r="K1521">
        <v>16</v>
      </c>
      <c r="L1521" s="43">
        <v>1200</v>
      </c>
      <c r="M1521">
        <v>128</v>
      </c>
      <c r="N1521">
        <v>1</v>
      </c>
      <c r="O1521">
        <v>8</v>
      </c>
      <c r="P1521">
        <v>6</v>
      </c>
      <c r="Q1521">
        <v>25</v>
      </c>
      <c r="R1521" t="s">
        <v>429</v>
      </c>
      <c r="S1521">
        <v>1176</v>
      </c>
      <c r="T1521">
        <v>3</v>
      </c>
      <c r="U1521" s="32" t="s">
        <v>446</v>
      </c>
      <c r="V1521">
        <v>746</v>
      </c>
      <c r="Y1521" t="s">
        <v>492</v>
      </c>
      <c r="Z1521">
        <v>71</v>
      </c>
      <c r="AA1521" s="18" t="s">
        <v>89</v>
      </c>
      <c r="AB1521">
        <v>3</v>
      </c>
      <c r="AC1521">
        <v>2</v>
      </c>
      <c r="AD1521">
        <v>12</v>
      </c>
    </row>
    <row r="1522" spans="1:31" x14ac:dyDescent="0.25">
      <c r="A1522" s="23" t="s">
        <v>314</v>
      </c>
      <c r="B1522" s="18" t="s">
        <v>339</v>
      </c>
      <c r="C1522" s="18" t="s">
        <v>2345</v>
      </c>
      <c r="D1522">
        <v>9.31</v>
      </c>
      <c r="E1522">
        <v>11</v>
      </c>
      <c r="F1522" t="s">
        <v>116</v>
      </c>
      <c r="G1522" s="34">
        <v>4</v>
      </c>
      <c r="H1522" s="27" t="s">
        <v>93</v>
      </c>
      <c r="I1522">
        <v>3</v>
      </c>
      <c r="J1522" s="37" t="str">
        <f>VLOOKUP(AB1522, method!$A$1:$B$15, 2, 0)</f>
        <v>中前</v>
      </c>
      <c r="K1522">
        <v>8.4</v>
      </c>
      <c r="L1522" s="43">
        <v>1200</v>
      </c>
      <c r="M1522">
        <v>128</v>
      </c>
      <c r="N1522">
        <v>1</v>
      </c>
      <c r="O1522">
        <v>21</v>
      </c>
      <c r="P1522">
        <v>5</v>
      </c>
      <c r="Q1522">
        <v>25</v>
      </c>
      <c r="R1522" s="31" t="s">
        <v>461</v>
      </c>
      <c r="S1522">
        <v>1153</v>
      </c>
      <c r="T1522">
        <v>3</v>
      </c>
      <c r="U1522" s="32" t="s">
        <v>446</v>
      </c>
      <c r="V1522">
        <v>696</v>
      </c>
      <c r="Y1522" s="12">
        <v>1</v>
      </c>
      <c r="Z1522">
        <v>71</v>
      </c>
      <c r="AA1522" s="18" t="s">
        <v>89</v>
      </c>
      <c r="AB1522">
        <v>5</v>
      </c>
      <c r="AC1522">
        <v>5</v>
      </c>
      <c r="AD1522">
        <v>4</v>
      </c>
    </row>
    <row r="1523" spans="1:31" x14ac:dyDescent="0.25">
      <c r="A1523" s="23" t="s">
        <v>314</v>
      </c>
      <c r="B1523" s="18" t="s">
        <v>339</v>
      </c>
      <c r="C1523" s="18" t="s">
        <v>2345</v>
      </c>
      <c r="D1523">
        <v>10.25</v>
      </c>
      <c r="E1523">
        <v>11</v>
      </c>
      <c r="F1523" t="s">
        <v>116</v>
      </c>
      <c r="G1523">
        <v>6</v>
      </c>
      <c r="H1523" s="18" t="s">
        <v>116</v>
      </c>
      <c r="I1523">
        <v>5</v>
      </c>
      <c r="J1523" s="37" t="str">
        <f>VLOOKUP(AB1523, method!$A$1:$B$15, 2, 0)</f>
        <v>中前</v>
      </c>
      <c r="K1523">
        <v>13</v>
      </c>
      <c r="L1523" s="43">
        <v>1200</v>
      </c>
      <c r="M1523">
        <v>127</v>
      </c>
      <c r="N1523">
        <v>1</v>
      </c>
      <c r="O1523">
        <v>16</v>
      </c>
      <c r="P1523">
        <v>4</v>
      </c>
      <c r="Q1523">
        <v>25</v>
      </c>
      <c r="R1523" s="31" t="s">
        <v>455</v>
      </c>
      <c r="S1523">
        <v>1158</v>
      </c>
      <c r="T1523">
        <v>3</v>
      </c>
      <c r="U1523" s="32" t="s">
        <v>446</v>
      </c>
      <c r="V1523">
        <v>595</v>
      </c>
      <c r="Y1523" t="s">
        <v>629</v>
      </c>
      <c r="Z1523">
        <v>71</v>
      </c>
      <c r="AA1523" s="18" t="s">
        <v>89</v>
      </c>
      <c r="AB1523">
        <v>4</v>
      </c>
      <c r="AC1523">
        <v>4</v>
      </c>
      <c r="AD1523">
        <v>6</v>
      </c>
    </row>
    <row r="1524" spans="1:31" x14ac:dyDescent="0.25">
      <c r="A1524" s="23" t="s">
        <v>314</v>
      </c>
      <c r="B1524" s="18" t="s">
        <v>339</v>
      </c>
      <c r="C1524" s="18" t="s">
        <v>2345</v>
      </c>
      <c r="D1524">
        <v>10.08</v>
      </c>
      <c r="E1524">
        <v>11</v>
      </c>
      <c r="F1524" t="s">
        <v>116</v>
      </c>
      <c r="G1524">
        <v>11</v>
      </c>
      <c r="H1524" s="18" t="s">
        <v>116</v>
      </c>
      <c r="I1524">
        <v>10</v>
      </c>
      <c r="J1524" s="36" t="str">
        <f>VLOOKUP(AB1524, method!$A$1:$B$15, 2, 0)</f>
        <v>中後</v>
      </c>
      <c r="K1524">
        <v>35</v>
      </c>
      <c r="L1524" s="43">
        <v>1200</v>
      </c>
      <c r="M1524">
        <v>131</v>
      </c>
      <c r="N1524">
        <v>1</v>
      </c>
      <c r="O1524">
        <v>2</v>
      </c>
      <c r="P1524">
        <v>4</v>
      </c>
      <c r="Q1524">
        <v>25</v>
      </c>
      <c r="R1524" s="42" t="s">
        <v>445</v>
      </c>
      <c r="S1524">
        <v>1145</v>
      </c>
      <c r="T1524">
        <v>3</v>
      </c>
      <c r="U1524" s="32" t="s">
        <v>446</v>
      </c>
      <c r="V1524">
        <v>561</v>
      </c>
      <c r="Y1524" t="s">
        <v>699</v>
      </c>
      <c r="Z1524">
        <v>71</v>
      </c>
      <c r="AA1524" s="18" t="s">
        <v>89</v>
      </c>
      <c r="AB1524">
        <v>10</v>
      </c>
      <c r="AC1524">
        <v>10</v>
      </c>
      <c r="AD1524">
        <v>11</v>
      </c>
    </row>
    <row r="1525" spans="1:31" x14ac:dyDescent="0.25">
      <c r="A1525" s="23" t="s">
        <v>314</v>
      </c>
      <c r="B1525" s="18" t="s">
        <v>339</v>
      </c>
      <c r="C1525" s="18" t="s">
        <v>2345</v>
      </c>
      <c r="D1525">
        <v>9.59</v>
      </c>
      <c r="E1525">
        <v>11</v>
      </c>
      <c r="F1525" t="s">
        <v>116</v>
      </c>
      <c r="G1525" s="28">
        <v>1</v>
      </c>
      <c r="H1525" s="18" t="s">
        <v>116</v>
      </c>
      <c r="I1525">
        <v>5</v>
      </c>
      <c r="J1525" s="35" t="str">
        <f>VLOOKUP(AB1525, method!$A$1:$B$15, 2, 0)</f>
        <v>放頭</v>
      </c>
      <c r="K1525">
        <v>6.4</v>
      </c>
      <c r="L1525" s="43">
        <v>1200</v>
      </c>
      <c r="M1525">
        <v>125</v>
      </c>
      <c r="N1525">
        <v>1</v>
      </c>
      <c r="O1525">
        <v>5</v>
      </c>
      <c r="P1525">
        <v>3</v>
      </c>
      <c r="Q1525">
        <v>25</v>
      </c>
      <c r="R1525" s="30" t="s">
        <v>445</v>
      </c>
      <c r="S1525">
        <v>1156</v>
      </c>
      <c r="T1525">
        <v>3</v>
      </c>
      <c r="U1525" s="32" t="s">
        <v>435</v>
      </c>
      <c r="V1525">
        <v>482</v>
      </c>
      <c r="Y1525" s="12" t="s">
        <v>883</v>
      </c>
      <c r="Z1525">
        <v>66</v>
      </c>
      <c r="AA1525" s="18" t="s">
        <v>89</v>
      </c>
      <c r="AB1525">
        <v>3</v>
      </c>
      <c r="AC1525">
        <v>3</v>
      </c>
      <c r="AD1525">
        <v>1</v>
      </c>
    </row>
    <row r="1526" spans="1:31" hidden="1" x14ac:dyDescent="0.25">
      <c r="A1526" s="23" t="s">
        <v>314</v>
      </c>
      <c r="B1526" s="18" t="s">
        <v>339</v>
      </c>
      <c r="C1526" s="18" t="s">
        <v>2345</v>
      </c>
      <c r="D1526">
        <v>22.28</v>
      </c>
      <c r="E1526">
        <v>11</v>
      </c>
      <c r="F1526" t="s">
        <v>116</v>
      </c>
      <c r="G1526">
        <v>6</v>
      </c>
      <c r="H1526" s="20" t="s">
        <v>19</v>
      </c>
      <c r="I1526">
        <v>7</v>
      </c>
      <c r="J1526" s="37" t="str">
        <f>VLOOKUP(AB1526, method!$A$1:$B$15, 2, 0)</f>
        <v>中前</v>
      </c>
      <c r="K1526">
        <v>6.4</v>
      </c>
      <c r="L1526">
        <v>1400</v>
      </c>
      <c r="M1526">
        <v>121</v>
      </c>
      <c r="N1526">
        <v>1</v>
      </c>
      <c r="O1526">
        <v>19</v>
      </c>
      <c r="P1526">
        <v>1</v>
      </c>
      <c r="Q1526">
        <v>25</v>
      </c>
      <c r="R1526" t="s">
        <v>434</v>
      </c>
      <c r="S1526">
        <v>1185</v>
      </c>
      <c r="T1526">
        <v>3</v>
      </c>
      <c r="U1526" s="32" t="s">
        <v>446</v>
      </c>
      <c r="V1526">
        <v>364</v>
      </c>
      <c r="Y1526" t="s">
        <v>459</v>
      </c>
      <c r="Z1526">
        <v>66</v>
      </c>
      <c r="AA1526" s="18" t="s">
        <v>89</v>
      </c>
      <c r="AB1526">
        <v>7</v>
      </c>
      <c r="AC1526">
        <v>7</v>
      </c>
      <c r="AD1526">
        <v>7</v>
      </c>
      <c r="AE1526">
        <v>6</v>
      </c>
    </row>
    <row r="1527" spans="1:31" hidden="1" x14ac:dyDescent="0.25">
      <c r="A1527" s="23" t="s">
        <v>314</v>
      </c>
      <c r="B1527" s="18" t="s">
        <v>339</v>
      </c>
      <c r="C1527" s="18" t="s">
        <v>2345</v>
      </c>
      <c r="D1527">
        <v>9.5</v>
      </c>
      <c r="E1527">
        <v>11</v>
      </c>
      <c r="F1527" t="s">
        <v>116</v>
      </c>
      <c r="G1527" s="28">
        <v>2</v>
      </c>
      <c r="H1527" s="20" t="s">
        <v>19</v>
      </c>
      <c r="I1527">
        <v>10</v>
      </c>
      <c r="J1527" s="37" t="str">
        <f>VLOOKUP(AB1527, method!$A$1:$B$15, 2, 0)</f>
        <v>中前</v>
      </c>
      <c r="K1527">
        <v>6.9</v>
      </c>
      <c r="L1527" s="43">
        <v>1200</v>
      </c>
      <c r="M1527">
        <v>123</v>
      </c>
      <c r="N1527">
        <v>1</v>
      </c>
      <c r="O1527">
        <v>1</v>
      </c>
      <c r="P1527">
        <v>1</v>
      </c>
      <c r="Q1527">
        <v>25</v>
      </c>
      <c r="R1527" t="s">
        <v>429</v>
      </c>
      <c r="S1527">
        <v>1180</v>
      </c>
      <c r="T1527">
        <v>3</v>
      </c>
      <c r="U1527" s="32" t="s">
        <v>435</v>
      </c>
      <c r="V1527">
        <v>316</v>
      </c>
      <c r="Y1527" s="12" t="s">
        <v>456</v>
      </c>
      <c r="Z1527">
        <v>66</v>
      </c>
      <c r="AA1527" s="18" t="s">
        <v>89</v>
      </c>
      <c r="AB1527">
        <v>6</v>
      </c>
      <c r="AC1527">
        <v>6</v>
      </c>
      <c r="AD1527">
        <v>2</v>
      </c>
    </row>
    <row r="1528" spans="1:31" hidden="1" x14ac:dyDescent="0.25">
      <c r="A1528" s="23" t="s">
        <v>314</v>
      </c>
      <c r="B1528" s="18" t="s">
        <v>339</v>
      </c>
      <c r="C1528" s="18" t="s">
        <v>2345</v>
      </c>
      <c r="D1528">
        <v>9.49</v>
      </c>
      <c r="E1528">
        <v>11</v>
      </c>
      <c r="F1528" t="s">
        <v>116</v>
      </c>
      <c r="G1528" s="34">
        <v>4</v>
      </c>
      <c r="H1528" s="20" t="s">
        <v>19</v>
      </c>
      <c r="I1528">
        <v>5</v>
      </c>
      <c r="J1528" s="37" t="str">
        <f>VLOOKUP(AB1528, method!$A$1:$B$15, 2, 0)</f>
        <v>中前</v>
      </c>
      <c r="K1528">
        <v>8.6999999999999993</v>
      </c>
      <c r="L1528" s="43">
        <v>1200</v>
      </c>
      <c r="M1528">
        <v>121</v>
      </c>
      <c r="N1528">
        <v>1</v>
      </c>
      <c r="O1528">
        <v>22</v>
      </c>
      <c r="P1528">
        <v>12</v>
      </c>
      <c r="Q1528">
        <v>24</v>
      </c>
      <c r="R1528" t="s">
        <v>539</v>
      </c>
      <c r="S1528">
        <v>1168</v>
      </c>
      <c r="T1528">
        <v>3</v>
      </c>
      <c r="U1528" s="32" t="s">
        <v>435</v>
      </c>
      <c r="V1528">
        <v>284</v>
      </c>
      <c r="Y1528" s="12" t="s">
        <v>451</v>
      </c>
      <c r="Z1528">
        <v>66</v>
      </c>
      <c r="AA1528" s="18" t="s">
        <v>89</v>
      </c>
      <c r="AB1528">
        <v>4</v>
      </c>
      <c r="AC1528">
        <v>5</v>
      </c>
      <c r="AD1528">
        <v>4</v>
      </c>
    </row>
    <row r="1529" spans="1:31" hidden="1" x14ac:dyDescent="0.25">
      <c r="A1529" s="23" t="s">
        <v>314</v>
      </c>
      <c r="B1529" s="18" t="s">
        <v>339</v>
      </c>
      <c r="C1529" s="18" t="s">
        <v>2345</v>
      </c>
      <c r="D1529">
        <v>11.33</v>
      </c>
      <c r="E1529">
        <v>11</v>
      </c>
      <c r="F1529" t="s">
        <v>116</v>
      </c>
      <c r="G1529">
        <v>12</v>
      </c>
      <c r="H1529" s="20" t="s">
        <v>19</v>
      </c>
      <c r="I1529">
        <v>9</v>
      </c>
      <c r="J1529" s="35" t="str">
        <f>VLOOKUP(AB1529, method!$A$1:$B$15, 2, 0)</f>
        <v>放頭</v>
      </c>
      <c r="K1529">
        <v>7.7</v>
      </c>
      <c r="L1529" s="43">
        <v>1200</v>
      </c>
      <c r="M1529">
        <v>126</v>
      </c>
      <c r="N1529">
        <v>1</v>
      </c>
      <c r="O1529">
        <v>20</v>
      </c>
      <c r="P1529">
        <v>11</v>
      </c>
      <c r="Q1529">
        <v>24</v>
      </c>
      <c r="R1529" s="31" t="s">
        <v>461</v>
      </c>
      <c r="S1529">
        <v>1185</v>
      </c>
      <c r="T1529">
        <v>3</v>
      </c>
      <c r="U1529" s="33" t="s">
        <v>499</v>
      </c>
      <c r="V1529">
        <v>201</v>
      </c>
      <c r="Y1529" t="s">
        <v>674</v>
      </c>
      <c r="Z1529">
        <v>66</v>
      </c>
      <c r="AA1529" s="18" t="s">
        <v>89</v>
      </c>
      <c r="AB1529">
        <v>3</v>
      </c>
      <c r="AC1529">
        <v>3</v>
      </c>
      <c r="AD1529">
        <v>12</v>
      </c>
    </row>
    <row r="1530" spans="1:31" hidden="1" x14ac:dyDescent="0.25">
      <c r="A1530" s="23" t="s">
        <v>314</v>
      </c>
      <c r="B1530" s="18" t="s">
        <v>339</v>
      </c>
      <c r="C1530" s="18" t="s">
        <v>2345</v>
      </c>
      <c r="D1530">
        <v>9.8800000000000008</v>
      </c>
      <c r="E1530">
        <v>11</v>
      </c>
      <c r="F1530" t="s">
        <v>116</v>
      </c>
      <c r="G1530" s="28">
        <v>2</v>
      </c>
      <c r="H1530" s="20" t="s">
        <v>19</v>
      </c>
      <c r="I1530">
        <v>1</v>
      </c>
      <c r="J1530" s="37" t="str">
        <f>VLOOKUP(AB1530, method!$A$1:$B$15, 2, 0)</f>
        <v>中前</v>
      </c>
      <c r="K1530">
        <v>2.5</v>
      </c>
      <c r="L1530" s="43">
        <v>1200</v>
      </c>
      <c r="M1530">
        <v>120</v>
      </c>
      <c r="N1530">
        <v>1</v>
      </c>
      <c r="O1530">
        <v>27</v>
      </c>
      <c r="P1530">
        <v>10</v>
      </c>
      <c r="Q1530">
        <v>24</v>
      </c>
      <c r="R1530" s="31" t="s">
        <v>461</v>
      </c>
      <c r="S1530">
        <v>1175</v>
      </c>
      <c r="T1530">
        <v>3</v>
      </c>
      <c r="U1530" s="32" t="s">
        <v>435</v>
      </c>
      <c r="V1530">
        <v>136</v>
      </c>
      <c r="Y1530" s="12" t="s">
        <v>431</v>
      </c>
      <c r="Z1530">
        <v>65</v>
      </c>
      <c r="AA1530" s="18" t="s">
        <v>89</v>
      </c>
      <c r="AB1530">
        <v>4</v>
      </c>
      <c r="AC1530">
        <v>4</v>
      </c>
      <c r="AD1530">
        <v>2</v>
      </c>
    </row>
    <row r="1531" spans="1:31" x14ac:dyDescent="0.25">
      <c r="A1531" s="23" t="s">
        <v>314</v>
      </c>
      <c r="B1531" s="19" t="s">
        <v>341</v>
      </c>
      <c r="C1531" s="19" t="s">
        <v>2346</v>
      </c>
      <c r="D1531">
        <v>9.94</v>
      </c>
      <c r="E1531">
        <v>2</v>
      </c>
      <c r="F1531" t="s">
        <v>19</v>
      </c>
      <c r="G1531">
        <v>9</v>
      </c>
      <c r="H1531" s="20" t="s">
        <v>58</v>
      </c>
      <c r="I1531">
        <v>6</v>
      </c>
      <c r="J1531" s="38" t="str">
        <f>VLOOKUP(AB1531, method!$A$1:$B$15, 2, 0)</f>
        <v>留後</v>
      </c>
      <c r="K1531">
        <v>20</v>
      </c>
      <c r="L1531" s="43">
        <v>1200</v>
      </c>
      <c r="M1531">
        <v>120</v>
      </c>
      <c r="N1531">
        <v>1</v>
      </c>
      <c r="O1531">
        <v>9</v>
      </c>
      <c r="P1531">
        <v>7</v>
      </c>
      <c r="Q1531">
        <v>25</v>
      </c>
      <c r="R1531" s="31" t="s">
        <v>450</v>
      </c>
      <c r="S1531">
        <v>1122</v>
      </c>
      <c r="T1531">
        <v>3</v>
      </c>
      <c r="U1531" s="32" t="s">
        <v>446</v>
      </c>
      <c r="V1531">
        <v>827</v>
      </c>
      <c r="Y1531" t="s">
        <v>600</v>
      </c>
      <c r="Z1531">
        <v>63</v>
      </c>
      <c r="AA1531" s="20" t="s">
        <v>30</v>
      </c>
      <c r="AB1531">
        <v>11</v>
      </c>
      <c r="AC1531">
        <v>12</v>
      </c>
      <c r="AD1531">
        <v>9</v>
      </c>
    </row>
    <row r="1532" spans="1:31" x14ac:dyDescent="0.25">
      <c r="A1532" s="23" t="s">
        <v>314</v>
      </c>
      <c r="B1532" s="19" t="s">
        <v>341</v>
      </c>
      <c r="C1532" s="19" t="s">
        <v>2346</v>
      </c>
      <c r="D1532">
        <v>9.93</v>
      </c>
      <c r="E1532">
        <v>2</v>
      </c>
      <c r="F1532" t="s">
        <v>19</v>
      </c>
      <c r="G1532" s="28">
        <v>1</v>
      </c>
      <c r="H1532" s="17" t="s">
        <v>84</v>
      </c>
      <c r="I1532">
        <v>1</v>
      </c>
      <c r="J1532" s="36" t="str">
        <f>VLOOKUP(AB1532, method!$A$1:$B$15, 2, 0)</f>
        <v>中後</v>
      </c>
      <c r="K1532">
        <v>3.3</v>
      </c>
      <c r="L1532" s="43">
        <v>1200</v>
      </c>
      <c r="M1532">
        <v>129</v>
      </c>
      <c r="N1532">
        <v>1</v>
      </c>
      <c r="O1532">
        <v>25</v>
      </c>
      <c r="P1532">
        <v>6</v>
      </c>
      <c r="Q1532">
        <v>25</v>
      </c>
      <c r="R1532" s="31" t="s">
        <v>461</v>
      </c>
      <c r="S1532">
        <v>1127</v>
      </c>
      <c r="T1532">
        <v>4</v>
      </c>
      <c r="U1532" s="32" t="s">
        <v>446</v>
      </c>
      <c r="V1532">
        <v>783</v>
      </c>
      <c r="Y1532">
        <v>3</v>
      </c>
      <c r="Z1532">
        <v>54</v>
      </c>
      <c r="AA1532" s="20" t="s">
        <v>30</v>
      </c>
      <c r="AB1532">
        <v>8</v>
      </c>
      <c r="AC1532">
        <v>7</v>
      </c>
      <c r="AD1532">
        <v>1</v>
      </c>
    </row>
    <row r="1533" spans="1:31" x14ac:dyDescent="0.25">
      <c r="A1533" s="23" t="s">
        <v>314</v>
      </c>
      <c r="B1533" s="19" t="s">
        <v>341</v>
      </c>
      <c r="C1533" s="19" t="s">
        <v>2346</v>
      </c>
      <c r="D1533">
        <v>10.83</v>
      </c>
      <c r="E1533">
        <v>2</v>
      </c>
      <c r="F1533" t="s">
        <v>19</v>
      </c>
      <c r="G1533">
        <v>7</v>
      </c>
      <c r="H1533" s="20" t="s">
        <v>19</v>
      </c>
      <c r="I1533">
        <v>12</v>
      </c>
      <c r="J1533" s="38" t="str">
        <f>VLOOKUP(AB1533, method!$A$1:$B$15, 2, 0)</f>
        <v>留後</v>
      </c>
      <c r="K1533">
        <v>15</v>
      </c>
      <c r="L1533" s="43">
        <v>1200</v>
      </c>
      <c r="M1533">
        <v>135</v>
      </c>
      <c r="N1533">
        <v>1</v>
      </c>
      <c r="O1533">
        <v>11</v>
      </c>
      <c r="P1533">
        <v>6</v>
      </c>
      <c r="Q1533">
        <v>25</v>
      </c>
      <c r="R1533" s="31" t="s">
        <v>455</v>
      </c>
      <c r="S1533">
        <v>1123</v>
      </c>
      <c r="T1533">
        <v>4</v>
      </c>
      <c r="U1533" s="32" t="s">
        <v>446</v>
      </c>
      <c r="V1533">
        <v>750</v>
      </c>
      <c r="Y1533">
        <v>3</v>
      </c>
      <c r="Z1533">
        <v>56</v>
      </c>
      <c r="AA1533" s="20" t="s">
        <v>30</v>
      </c>
      <c r="AB1533">
        <v>12</v>
      </c>
      <c r="AC1533">
        <v>11</v>
      </c>
      <c r="AD1533">
        <v>7</v>
      </c>
    </row>
    <row r="1534" spans="1:31" hidden="1" x14ac:dyDescent="0.25">
      <c r="A1534" s="23" t="s">
        <v>314</v>
      </c>
      <c r="B1534" s="19" t="s">
        <v>341</v>
      </c>
      <c r="C1534" s="19" t="s">
        <v>2346</v>
      </c>
      <c r="D1534">
        <v>23.07</v>
      </c>
      <c r="E1534">
        <v>2</v>
      </c>
      <c r="F1534" t="s">
        <v>19</v>
      </c>
      <c r="G1534">
        <v>11</v>
      </c>
      <c r="H1534" s="17" t="s">
        <v>84</v>
      </c>
      <c r="I1534">
        <v>2</v>
      </c>
      <c r="J1534" s="37" t="str">
        <f>VLOOKUP(AB1534, method!$A$1:$B$15, 2, 0)</f>
        <v>中前</v>
      </c>
      <c r="K1534">
        <v>18</v>
      </c>
      <c r="L1534">
        <v>1400</v>
      </c>
      <c r="M1534">
        <v>133</v>
      </c>
      <c r="N1534">
        <v>1</v>
      </c>
      <c r="O1534">
        <v>10</v>
      </c>
      <c r="P1534">
        <v>5</v>
      </c>
      <c r="Q1534">
        <v>25</v>
      </c>
      <c r="R1534" t="s">
        <v>429</v>
      </c>
      <c r="S1534">
        <v>1131</v>
      </c>
      <c r="T1534">
        <v>4</v>
      </c>
      <c r="U1534" s="32" t="s">
        <v>435</v>
      </c>
      <c r="V1534">
        <v>663</v>
      </c>
      <c r="Y1534" t="s">
        <v>650</v>
      </c>
      <c r="Z1534">
        <v>56</v>
      </c>
      <c r="AA1534" s="20" t="s">
        <v>30</v>
      </c>
      <c r="AB1534">
        <v>4</v>
      </c>
      <c r="AC1534">
        <v>6</v>
      </c>
      <c r="AD1534">
        <v>5</v>
      </c>
      <c r="AE1534">
        <v>11</v>
      </c>
    </row>
    <row r="1535" spans="1:31" x14ac:dyDescent="0.25">
      <c r="A1535" s="23" t="s">
        <v>314</v>
      </c>
      <c r="B1535" s="19" t="s">
        <v>341</v>
      </c>
      <c r="C1535" s="19" t="s">
        <v>2346</v>
      </c>
      <c r="D1535">
        <v>9.44</v>
      </c>
      <c r="E1535">
        <v>2</v>
      </c>
      <c r="F1535" t="s">
        <v>19</v>
      </c>
      <c r="G1535" s="28">
        <v>2</v>
      </c>
      <c r="H1535" s="20" t="s">
        <v>58</v>
      </c>
      <c r="I1535">
        <v>2</v>
      </c>
      <c r="J1535" s="37" t="str">
        <f>VLOOKUP(AB1535, method!$A$1:$B$15, 2, 0)</f>
        <v>中前</v>
      </c>
      <c r="K1535">
        <v>8.4</v>
      </c>
      <c r="L1535" s="43">
        <v>1200</v>
      </c>
      <c r="M1535">
        <v>130</v>
      </c>
      <c r="N1535">
        <v>1</v>
      </c>
      <c r="O1535">
        <v>30</v>
      </c>
      <c r="P1535">
        <v>4</v>
      </c>
      <c r="Q1535">
        <v>25</v>
      </c>
      <c r="R1535" s="30" t="s">
        <v>445</v>
      </c>
      <c r="S1535">
        <v>1129</v>
      </c>
      <c r="T1535">
        <v>4</v>
      </c>
      <c r="U1535" s="32" t="s">
        <v>446</v>
      </c>
      <c r="V1535">
        <v>635</v>
      </c>
      <c r="Y1535" s="12" t="s">
        <v>431</v>
      </c>
      <c r="Z1535">
        <v>55</v>
      </c>
      <c r="AA1535" s="20" t="s">
        <v>30</v>
      </c>
      <c r="AB1535">
        <v>6</v>
      </c>
      <c r="AC1535">
        <v>6</v>
      </c>
      <c r="AD1535">
        <v>2</v>
      </c>
    </row>
    <row r="1536" spans="1:31" x14ac:dyDescent="0.25">
      <c r="A1536" s="23" t="s">
        <v>314</v>
      </c>
      <c r="B1536" s="19" t="s">
        <v>341</v>
      </c>
      <c r="C1536" s="19" t="s">
        <v>2346</v>
      </c>
      <c r="D1536">
        <v>10.5</v>
      </c>
      <c r="E1536">
        <v>2</v>
      </c>
      <c r="F1536" t="s">
        <v>19</v>
      </c>
      <c r="G1536">
        <v>10</v>
      </c>
      <c r="H1536" s="20" t="s">
        <v>19</v>
      </c>
      <c r="I1536">
        <v>11</v>
      </c>
      <c r="J1536" s="38" t="str">
        <f>VLOOKUP(AB1536, method!$A$1:$B$15, 2, 0)</f>
        <v>留後</v>
      </c>
      <c r="K1536">
        <v>8.4</v>
      </c>
      <c r="L1536" s="43">
        <v>1200</v>
      </c>
      <c r="M1536">
        <v>133</v>
      </c>
      <c r="N1536">
        <v>1</v>
      </c>
      <c r="O1536">
        <v>16</v>
      </c>
      <c r="P1536">
        <v>4</v>
      </c>
      <c r="Q1536">
        <v>25</v>
      </c>
      <c r="R1536" s="31" t="s">
        <v>455</v>
      </c>
      <c r="S1536">
        <v>1125</v>
      </c>
      <c r="T1536">
        <v>4</v>
      </c>
      <c r="U1536" s="32" t="s">
        <v>446</v>
      </c>
      <c r="V1536">
        <v>599</v>
      </c>
      <c r="Y1536" t="s">
        <v>488</v>
      </c>
      <c r="Z1536">
        <v>57</v>
      </c>
      <c r="AA1536" s="20" t="s">
        <v>30</v>
      </c>
      <c r="AB1536">
        <v>11</v>
      </c>
      <c r="AC1536">
        <v>11</v>
      </c>
      <c r="AD1536">
        <v>10</v>
      </c>
    </row>
    <row r="1537" spans="1:31" x14ac:dyDescent="0.25">
      <c r="A1537" s="23" t="s">
        <v>314</v>
      </c>
      <c r="B1537" s="19" t="s">
        <v>341</v>
      </c>
      <c r="C1537" s="19" t="s">
        <v>2346</v>
      </c>
      <c r="D1537">
        <v>10.07</v>
      </c>
      <c r="E1537">
        <v>2</v>
      </c>
      <c r="F1537" t="s">
        <v>19</v>
      </c>
      <c r="G1537" s="34">
        <v>5</v>
      </c>
      <c r="H1537" s="17" t="s">
        <v>84</v>
      </c>
      <c r="I1537">
        <v>8</v>
      </c>
      <c r="J1537" s="38" t="str">
        <f>VLOOKUP(AB1537, method!$A$1:$B$15, 2, 0)</f>
        <v>留後</v>
      </c>
      <c r="K1537">
        <v>10</v>
      </c>
      <c r="L1537" s="43">
        <v>1200</v>
      </c>
      <c r="M1537">
        <v>134</v>
      </c>
      <c r="N1537">
        <v>1</v>
      </c>
      <c r="O1537">
        <v>19</v>
      </c>
      <c r="P1537">
        <v>3</v>
      </c>
      <c r="Q1537">
        <v>25</v>
      </c>
      <c r="R1537" s="31" t="s">
        <v>455</v>
      </c>
      <c r="S1537">
        <v>1125</v>
      </c>
      <c r="T1537">
        <v>4</v>
      </c>
      <c r="U1537" s="32" t="s">
        <v>446</v>
      </c>
      <c r="V1537">
        <v>517</v>
      </c>
      <c r="Y1537">
        <v>4</v>
      </c>
      <c r="Z1537">
        <v>58</v>
      </c>
      <c r="AA1537" s="20" t="s">
        <v>30</v>
      </c>
      <c r="AB1537">
        <v>11</v>
      </c>
      <c r="AC1537">
        <v>9</v>
      </c>
      <c r="AD1537">
        <v>5</v>
      </c>
    </row>
    <row r="1538" spans="1:31" hidden="1" x14ac:dyDescent="0.25">
      <c r="A1538" s="23" t="s">
        <v>314</v>
      </c>
      <c r="B1538" s="19" t="s">
        <v>341</v>
      </c>
      <c r="C1538" s="19" t="s">
        <v>2346</v>
      </c>
      <c r="D1538">
        <v>22.72</v>
      </c>
      <c r="E1538">
        <v>2</v>
      </c>
      <c r="F1538" t="s">
        <v>19</v>
      </c>
      <c r="G1538">
        <v>6</v>
      </c>
      <c r="H1538" s="22" t="s">
        <v>588</v>
      </c>
      <c r="I1538">
        <v>4</v>
      </c>
      <c r="J1538" s="37" t="str">
        <f>VLOOKUP(AB1538, method!$A$1:$B$15, 2, 0)</f>
        <v>中前</v>
      </c>
      <c r="K1538">
        <v>22</v>
      </c>
      <c r="L1538">
        <v>1400</v>
      </c>
      <c r="M1538">
        <v>125</v>
      </c>
      <c r="N1538">
        <v>1</v>
      </c>
      <c r="O1538">
        <v>23</v>
      </c>
      <c r="P1538">
        <v>2</v>
      </c>
      <c r="Q1538">
        <v>25</v>
      </c>
      <c r="R1538" t="s">
        <v>434</v>
      </c>
      <c r="S1538">
        <v>1122</v>
      </c>
      <c r="T1538">
        <v>4</v>
      </c>
      <c r="U1538" s="32" t="s">
        <v>435</v>
      </c>
      <c r="V1538">
        <v>449</v>
      </c>
      <c r="Y1538" t="s">
        <v>600</v>
      </c>
      <c r="Z1538">
        <v>60</v>
      </c>
      <c r="AA1538" s="20" t="s">
        <v>30</v>
      </c>
      <c r="AB1538">
        <v>7</v>
      </c>
      <c r="AC1538">
        <v>7</v>
      </c>
      <c r="AD1538">
        <v>7</v>
      </c>
      <c r="AE1538">
        <v>6</v>
      </c>
    </row>
    <row r="1539" spans="1:31" hidden="1" x14ac:dyDescent="0.25">
      <c r="A1539" s="23" t="s">
        <v>314</v>
      </c>
      <c r="B1539" s="19" t="s">
        <v>341</v>
      </c>
      <c r="C1539" s="19" t="s">
        <v>2346</v>
      </c>
      <c r="D1539">
        <v>22.56</v>
      </c>
      <c r="E1539">
        <v>2</v>
      </c>
      <c r="F1539" t="s">
        <v>19</v>
      </c>
      <c r="G1539">
        <v>13</v>
      </c>
      <c r="H1539" s="20" t="s">
        <v>58</v>
      </c>
      <c r="I1539">
        <v>14</v>
      </c>
      <c r="J1539" s="38" t="str">
        <f>VLOOKUP(AB1539, method!$A$1:$B$15, 2, 0)</f>
        <v>留後</v>
      </c>
      <c r="K1539">
        <v>33</v>
      </c>
      <c r="L1539">
        <v>1400</v>
      </c>
      <c r="M1539">
        <v>121</v>
      </c>
      <c r="N1539">
        <v>1</v>
      </c>
      <c r="O1539">
        <v>9</v>
      </c>
      <c r="P1539">
        <v>2</v>
      </c>
      <c r="Q1539">
        <v>25</v>
      </c>
      <c r="R1539" t="s">
        <v>429</v>
      </c>
      <c r="S1539">
        <v>1122</v>
      </c>
      <c r="T1539">
        <v>3</v>
      </c>
      <c r="U1539" s="32" t="s">
        <v>435</v>
      </c>
      <c r="V1539">
        <v>413</v>
      </c>
      <c r="Y1539" t="s">
        <v>572</v>
      </c>
      <c r="Z1539">
        <v>62</v>
      </c>
      <c r="AA1539" s="20" t="s">
        <v>30</v>
      </c>
      <c r="AB1539">
        <v>13</v>
      </c>
      <c r="AC1539">
        <v>13</v>
      </c>
      <c r="AD1539">
        <v>12</v>
      </c>
      <c r="AE1539">
        <v>13</v>
      </c>
    </row>
    <row r="1540" spans="1:31" hidden="1" x14ac:dyDescent="0.25">
      <c r="A1540" s="23" t="s">
        <v>314</v>
      </c>
      <c r="B1540" s="19" t="s">
        <v>341</v>
      </c>
      <c r="C1540" s="19" t="s">
        <v>2346</v>
      </c>
      <c r="D1540">
        <v>38.49</v>
      </c>
      <c r="E1540">
        <v>2</v>
      </c>
      <c r="F1540" t="s">
        <v>19</v>
      </c>
      <c r="G1540" s="34">
        <v>4</v>
      </c>
      <c r="H1540" s="26" t="s">
        <v>389</v>
      </c>
      <c r="I1540">
        <v>1</v>
      </c>
      <c r="J1540" s="37" t="str">
        <f>VLOOKUP(AB1540, method!$A$1:$B$15, 2, 0)</f>
        <v>中前</v>
      </c>
      <c r="K1540">
        <v>48</v>
      </c>
      <c r="L1540">
        <v>1650</v>
      </c>
      <c r="M1540">
        <v>115</v>
      </c>
      <c r="N1540">
        <v>1</v>
      </c>
      <c r="O1540">
        <v>18</v>
      </c>
      <c r="P1540">
        <v>12</v>
      </c>
      <c r="Q1540">
        <v>24</v>
      </c>
      <c r="R1540" t="s">
        <v>467</v>
      </c>
      <c r="S1540">
        <v>1117</v>
      </c>
      <c r="T1540">
        <v>3</v>
      </c>
      <c r="U1540" s="32" t="s">
        <v>435</v>
      </c>
      <c r="V1540">
        <v>276</v>
      </c>
      <c r="Y1540" s="12">
        <v>2</v>
      </c>
      <c r="Z1540">
        <v>63</v>
      </c>
      <c r="AA1540" s="20" t="s">
        <v>30</v>
      </c>
      <c r="AB1540">
        <v>7</v>
      </c>
      <c r="AC1540">
        <v>7</v>
      </c>
      <c r="AD1540">
        <v>5</v>
      </c>
      <c r="AE1540">
        <v>4</v>
      </c>
    </row>
    <row r="1541" spans="1:31" hidden="1" x14ac:dyDescent="0.25">
      <c r="A1541" s="23" t="s">
        <v>314</v>
      </c>
      <c r="B1541" s="19" t="s">
        <v>341</v>
      </c>
      <c r="C1541" s="19" t="s">
        <v>2346</v>
      </c>
      <c r="D1541">
        <v>41.35</v>
      </c>
      <c r="E1541">
        <v>2</v>
      </c>
      <c r="F1541" t="s">
        <v>19</v>
      </c>
      <c r="G1541">
        <v>10</v>
      </c>
      <c r="H1541" s="17" t="s">
        <v>406</v>
      </c>
      <c r="I1541">
        <v>5</v>
      </c>
      <c r="J1541" s="36" t="str">
        <f>VLOOKUP(AB1541, method!$A$1:$B$15, 2, 0)</f>
        <v>中後</v>
      </c>
      <c r="K1541">
        <v>42</v>
      </c>
      <c r="L1541">
        <v>1650</v>
      </c>
      <c r="M1541">
        <v>121</v>
      </c>
      <c r="N1541">
        <v>1</v>
      </c>
      <c r="O1541">
        <v>4</v>
      </c>
      <c r="P1541">
        <v>12</v>
      </c>
      <c r="Q1541">
        <v>24</v>
      </c>
      <c r="R1541" s="31" t="s">
        <v>450</v>
      </c>
      <c r="S1541">
        <v>1108</v>
      </c>
      <c r="T1541">
        <v>3</v>
      </c>
      <c r="U1541" s="32" t="s">
        <v>435</v>
      </c>
      <c r="V1541">
        <v>237</v>
      </c>
      <c r="Y1541" t="s">
        <v>488</v>
      </c>
      <c r="Z1541">
        <v>65</v>
      </c>
      <c r="AA1541" s="20" t="s">
        <v>30</v>
      </c>
      <c r="AB1541">
        <v>8</v>
      </c>
      <c r="AC1541">
        <v>7</v>
      </c>
      <c r="AD1541">
        <v>8</v>
      </c>
      <c r="AE1541">
        <v>10</v>
      </c>
    </row>
    <row r="1542" spans="1:31" hidden="1" x14ac:dyDescent="0.25">
      <c r="A1542" s="23" t="s">
        <v>314</v>
      </c>
      <c r="B1542" s="19" t="s">
        <v>341</v>
      </c>
      <c r="C1542" s="19" t="s">
        <v>2346</v>
      </c>
      <c r="D1542">
        <v>22.02</v>
      </c>
      <c r="E1542">
        <v>2</v>
      </c>
      <c r="F1542" t="s">
        <v>19</v>
      </c>
      <c r="G1542">
        <v>6</v>
      </c>
      <c r="H1542" s="22" t="s">
        <v>588</v>
      </c>
      <c r="I1542">
        <v>3</v>
      </c>
      <c r="J1542" s="37" t="str">
        <f>VLOOKUP(AB1542, method!$A$1:$B$15, 2, 0)</f>
        <v>中前</v>
      </c>
      <c r="K1542">
        <v>38</v>
      </c>
      <c r="L1542">
        <v>1400</v>
      </c>
      <c r="M1542">
        <v>114</v>
      </c>
      <c r="N1542">
        <v>1</v>
      </c>
      <c r="O1542">
        <v>17</v>
      </c>
      <c r="P1542">
        <v>11</v>
      </c>
      <c r="Q1542">
        <v>24</v>
      </c>
      <c r="R1542" t="s">
        <v>506</v>
      </c>
      <c r="S1542">
        <v>1114</v>
      </c>
      <c r="T1542">
        <v>3</v>
      </c>
      <c r="U1542" s="32" t="s">
        <v>435</v>
      </c>
      <c r="V1542">
        <v>191</v>
      </c>
      <c r="Y1542" s="12" t="s">
        <v>456</v>
      </c>
      <c r="Z1542">
        <v>66</v>
      </c>
      <c r="AA1542" s="20" t="s">
        <v>30</v>
      </c>
      <c r="AB1542">
        <v>7</v>
      </c>
      <c r="AC1542">
        <v>7</v>
      </c>
      <c r="AD1542">
        <v>9</v>
      </c>
      <c r="AE1542">
        <v>6</v>
      </c>
    </row>
    <row r="1543" spans="1:31" hidden="1" x14ac:dyDescent="0.25">
      <c r="A1543" s="23" t="s">
        <v>314</v>
      </c>
      <c r="B1543" s="19" t="s">
        <v>341</v>
      </c>
      <c r="C1543" s="19" t="s">
        <v>2346</v>
      </c>
      <c r="D1543">
        <v>22.14</v>
      </c>
      <c r="E1543">
        <v>2</v>
      </c>
      <c r="F1543" t="s">
        <v>19</v>
      </c>
      <c r="G1543">
        <v>7</v>
      </c>
      <c r="H1543" s="22" t="s">
        <v>588</v>
      </c>
      <c r="I1543">
        <v>10</v>
      </c>
      <c r="J1543" s="38" t="str">
        <f>VLOOKUP(AB1543, method!$A$1:$B$15, 2, 0)</f>
        <v>留後</v>
      </c>
      <c r="K1543">
        <v>30</v>
      </c>
      <c r="L1543">
        <v>1400</v>
      </c>
      <c r="M1543">
        <v>116</v>
      </c>
      <c r="N1543">
        <v>1</v>
      </c>
      <c r="O1543">
        <v>20</v>
      </c>
      <c r="P1543">
        <v>10</v>
      </c>
      <c r="Q1543">
        <v>24</v>
      </c>
      <c r="R1543" t="s">
        <v>506</v>
      </c>
      <c r="S1543">
        <v>1122</v>
      </c>
      <c r="T1543">
        <v>3</v>
      </c>
      <c r="U1543" s="32" t="s">
        <v>446</v>
      </c>
      <c r="V1543">
        <v>120</v>
      </c>
      <c r="Y1543" t="s">
        <v>459</v>
      </c>
      <c r="Z1543">
        <v>68</v>
      </c>
      <c r="AA1543" s="20" t="s">
        <v>30</v>
      </c>
      <c r="AB1543">
        <v>13</v>
      </c>
      <c r="AC1543">
        <v>13</v>
      </c>
      <c r="AD1543">
        <v>13</v>
      </c>
      <c r="AE1543">
        <v>7</v>
      </c>
    </row>
    <row r="1544" spans="1:31" hidden="1" x14ac:dyDescent="0.25">
      <c r="A1544" s="23" t="s">
        <v>314</v>
      </c>
      <c r="B1544" s="19" t="s">
        <v>341</v>
      </c>
      <c r="C1544" s="19" t="s">
        <v>2346</v>
      </c>
      <c r="D1544">
        <v>22.23</v>
      </c>
      <c r="E1544">
        <v>2</v>
      </c>
      <c r="F1544" t="s">
        <v>19</v>
      </c>
      <c r="G1544" s="34">
        <v>5</v>
      </c>
      <c r="H1544" s="22" t="s">
        <v>588</v>
      </c>
      <c r="I1544">
        <v>12</v>
      </c>
      <c r="J1544" s="38" t="str">
        <f>VLOOKUP(AB1544, method!$A$1:$B$15, 2, 0)</f>
        <v>留後</v>
      </c>
      <c r="K1544">
        <v>37</v>
      </c>
      <c r="L1544">
        <v>1400</v>
      </c>
      <c r="M1544">
        <v>115</v>
      </c>
      <c r="N1544">
        <v>1</v>
      </c>
      <c r="O1544">
        <v>1</v>
      </c>
      <c r="P1544">
        <v>10</v>
      </c>
      <c r="Q1544">
        <v>24</v>
      </c>
      <c r="R1544" t="s">
        <v>441</v>
      </c>
      <c r="S1544">
        <v>1111</v>
      </c>
      <c r="T1544">
        <v>3</v>
      </c>
      <c r="U1544" s="32" t="s">
        <v>446</v>
      </c>
      <c r="V1544">
        <v>74</v>
      </c>
      <c r="Y1544" s="12" t="s">
        <v>521</v>
      </c>
      <c r="Z1544">
        <v>69</v>
      </c>
      <c r="AA1544" s="20" t="s">
        <v>30</v>
      </c>
      <c r="AB1544">
        <v>13</v>
      </c>
      <c r="AC1544">
        <v>13</v>
      </c>
      <c r="AD1544">
        <v>12</v>
      </c>
      <c r="AE1544">
        <v>5</v>
      </c>
    </row>
    <row r="1545" spans="1:31" hidden="1" x14ac:dyDescent="0.25">
      <c r="A1545" s="23" t="s">
        <v>314</v>
      </c>
      <c r="B1545" s="19" t="s">
        <v>341</v>
      </c>
      <c r="C1545" s="19" t="s">
        <v>2346</v>
      </c>
      <c r="D1545">
        <v>11.4</v>
      </c>
      <c r="E1545">
        <v>2</v>
      </c>
      <c r="F1545" t="s">
        <v>19</v>
      </c>
      <c r="G1545">
        <v>7</v>
      </c>
      <c r="H1545" s="16" t="s">
        <v>316</v>
      </c>
      <c r="I1545">
        <v>1</v>
      </c>
      <c r="J1545" s="37" t="str">
        <f>VLOOKUP(AB1545, method!$A$1:$B$15, 2, 0)</f>
        <v>中前</v>
      </c>
      <c r="K1545">
        <v>13</v>
      </c>
      <c r="L1545" s="43">
        <v>1200</v>
      </c>
      <c r="M1545">
        <v>128</v>
      </c>
      <c r="N1545">
        <v>1</v>
      </c>
      <c r="O1545">
        <v>11</v>
      </c>
      <c r="P1545">
        <v>9</v>
      </c>
      <c r="Q1545">
        <v>24</v>
      </c>
      <c r="R1545" s="31" t="s">
        <v>450</v>
      </c>
      <c r="S1545">
        <v>1119</v>
      </c>
      <c r="T1545">
        <v>3</v>
      </c>
      <c r="U1545" s="32" t="s">
        <v>435</v>
      </c>
      <c r="V1545">
        <v>18</v>
      </c>
      <c r="Y1545" t="s">
        <v>474</v>
      </c>
      <c r="Z1545">
        <v>70</v>
      </c>
      <c r="AA1545" s="20" t="s">
        <v>30</v>
      </c>
      <c r="AB1545">
        <v>7</v>
      </c>
      <c r="AC1545">
        <v>6</v>
      </c>
      <c r="AD1545">
        <v>7</v>
      </c>
    </row>
    <row r="1546" spans="1:31" hidden="1" x14ac:dyDescent="0.25">
      <c r="A1546" s="23" t="s">
        <v>314</v>
      </c>
      <c r="B1546" s="19" t="s">
        <v>341</v>
      </c>
      <c r="C1546" s="19" t="s">
        <v>2346</v>
      </c>
      <c r="D1546">
        <v>40.9</v>
      </c>
      <c r="E1546">
        <v>2</v>
      </c>
      <c r="F1546" t="s">
        <v>19</v>
      </c>
      <c r="G1546">
        <v>8</v>
      </c>
      <c r="H1546" s="17" t="s">
        <v>84</v>
      </c>
      <c r="I1546">
        <v>5</v>
      </c>
      <c r="J1546" s="36" t="str">
        <f>VLOOKUP(AB1546, method!$A$1:$B$15, 2, 0)</f>
        <v>中後</v>
      </c>
      <c r="K1546">
        <v>17</v>
      </c>
      <c r="L1546">
        <v>1650</v>
      </c>
      <c r="M1546">
        <v>130</v>
      </c>
      <c r="N1546">
        <v>1</v>
      </c>
      <c r="O1546">
        <v>12</v>
      </c>
      <c r="P1546">
        <v>6</v>
      </c>
      <c r="Q1546">
        <v>24</v>
      </c>
      <c r="R1546" s="31" t="s">
        <v>455</v>
      </c>
      <c r="S1546">
        <v>1109</v>
      </c>
      <c r="T1546">
        <v>3</v>
      </c>
      <c r="U1546" s="32" t="s">
        <v>435</v>
      </c>
      <c r="V1546">
        <v>750</v>
      </c>
      <c r="Y1546" t="s">
        <v>519</v>
      </c>
      <c r="Z1546">
        <v>70</v>
      </c>
      <c r="AA1546" s="20" t="s">
        <v>30</v>
      </c>
      <c r="AB1546">
        <v>10</v>
      </c>
      <c r="AC1546">
        <v>10</v>
      </c>
      <c r="AD1546">
        <v>10</v>
      </c>
      <c r="AE1546">
        <v>8</v>
      </c>
    </row>
    <row r="1547" spans="1:31" hidden="1" x14ac:dyDescent="0.25">
      <c r="A1547" s="23" t="s">
        <v>314</v>
      </c>
      <c r="B1547" s="19" t="s">
        <v>341</v>
      </c>
      <c r="C1547" s="19" t="s">
        <v>2346</v>
      </c>
      <c r="D1547">
        <v>21.65</v>
      </c>
      <c r="E1547">
        <v>2</v>
      </c>
      <c r="F1547" t="s">
        <v>19</v>
      </c>
      <c r="G1547" s="28">
        <v>2</v>
      </c>
      <c r="H1547" s="16" t="s">
        <v>316</v>
      </c>
      <c r="I1547">
        <v>10</v>
      </c>
      <c r="J1547" s="38" t="str">
        <f>VLOOKUP(AB1547, method!$A$1:$B$15, 2, 0)</f>
        <v>留後</v>
      </c>
      <c r="K1547">
        <v>28</v>
      </c>
      <c r="L1547">
        <v>1400</v>
      </c>
      <c r="M1547">
        <v>119</v>
      </c>
      <c r="N1547">
        <v>1</v>
      </c>
      <c r="O1547">
        <v>26</v>
      </c>
      <c r="P1547">
        <v>5</v>
      </c>
      <c r="Q1547">
        <v>24</v>
      </c>
      <c r="R1547" t="s">
        <v>434</v>
      </c>
      <c r="S1547">
        <v>1109</v>
      </c>
      <c r="T1547">
        <v>3</v>
      </c>
      <c r="U1547" s="32" t="s">
        <v>435</v>
      </c>
      <c r="V1547">
        <v>703</v>
      </c>
      <c r="Y1547" s="12" t="s">
        <v>480</v>
      </c>
      <c r="Z1547">
        <v>69</v>
      </c>
      <c r="AA1547" s="20" t="s">
        <v>30</v>
      </c>
      <c r="AB1547">
        <v>13</v>
      </c>
      <c r="AC1547">
        <v>11</v>
      </c>
      <c r="AD1547">
        <v>9</v>
      </c>
      <c r="AE1547">
        <v>2</v>
      </c>
    </row>
    <row r="1548" spans="1:31" hidden="1" x14ac:dyDescent="0.25">
      <c r="A1548" s="23" t="s">
        <v>314</v>
      </c>
      <c r="B1548" s="19" t="s">
        <v>341</v>
      </c>
      <c r="C1548" s="19" t="s">
        <v>2346</v>
      </c>
      <c r="D1548">
        <v>10.86</v>
      </c>
      <c r="E1548">
        <v>2</v>
      </c>
      <c r="F1548" t="s">
        <v>19</v>
      </c>
      <c r="G1548">
        <v>9</v>
      </c>
      <c r="H1548" s="16" t="s">
        <v>316</v>
      </c>
      <c r="I1548">
        <v>8</v>
      </c>
      <c r="J1548" s="36" t="str">
        <f>VLOOKUP(AB1548, method!$A$1:$B$15, 2, 0)</f>
        <v>中後</v>
      </c>
      <c r="K1548">
        <v>8.9</v>
      </c>
      <c r="L1548" s="43">
        <v>1200</v>
      </c>
      <c r="M1548">
        <v>125</v>
      </c>
      <c r="N1548">
        <v>1</v>
      </c>
      <c r="O1548">
        <v>15</v>
      </c>
      <c r="P1548">
        <v>5</v>
      </c>
      <c r="Q1548">
        <v>24</v>
      </c>
      <c r="R1548" s="31" t="s">
        <v>461</v>
      </c>
      <c r="S1548">
        <v>1107</v>
      </c>
      <c r="T1548">
        <v>3</v>
      </c>
      <c r="U1548" s="32" t="s">
        <v>435</v>
      </c>
      <c r="V1548">
        <v>674</v>
      </c>
      <c r="Y1548" t="s">
        <v>817</v>
      </c>
      <c r="Z1548">
        <v>69</v>
      </c>
      <c r="AA1548" s="20" t="s">
        <v>30</v>
      </c>
      <c r="AB1548">
        <v>10</v>
      </c>
      <c r="AC1548">
        <v>10</v>
      </c>
      <c r="AD1548">
        <v>9</v>
      </c>
    </row>
    <row r="1549" spans="1:31" hidden="1" x14ac:dyDescent="0.25">
      <c r="A1549" s="23" t="s">
        <v>314</v>
      </c>
      <c r="B1549" s="19" t="s">
        <v>341</v>
      </c>
      <c r="C1549" s="19" t="s">
        <v>2346</v>
      </c>
      <c r="D1549">
        <v>10.63</v>
      </c>
      <c r="E1549">
        <v>2</v>
      </c>
      <c r="F1549" t="s">
        <v>19</v>
      </c>
      <c r="G1549" s="28">
        <v>2</v>
      </c>
      <c r="H1549" s="16" t="s">
        <v>316</v>
      </c>
      <c r="I1549">
        <v>5</v>
      </c>
      <c r="J1549" s="36" t="str">
        <f>VLOOKUP(AB1549, method!$A$1:$B$15, 2, 0)</f>
        <v>中後</v>
      </c>
      <c r="K1549">
        <v>18</v>
      </c>
      <c r="L1549" s="43">
        <v>1200</v>
      </c>
      <c r="M1549">
        <v>123</v>
      </c>
      <c r="N1549">
        <v>1</v>
      </c>
      <c r="O1549">
        <v>1</v>
      </c>
      <c r="P1549">
        <v>5</v>
      </c>
      <c r="Q1549">
        <v>24</v>
      </c>
      <c r="R1549" s="31" t="s">
        <v>450</v>
      </c>
      <c r="S1549">
        <v>1118</v>
      </c>
      <c r="T1549">
        <v>3</v>
      </c>
      <c r="U1549" s="33" t="s">
        <v>499</v>
      </c>
      <c r="V1549">
        <v>633</v>
      </c>
      <c r="Y1549" s="12" t="s">
        <v>464</v>
      </c>
      <c r="Z1549">
        <v>68</v>
      </c>
      <c r="AA1549" s="20" t="s">
        <v>30</v>
      </c>
      <c r="AB1549">
        <v>9</v>
      </c>
      <c r="AC1549">
        <v>8</v>
      </c>
      <c r="AD1549">
        <v>2</v>
      </c>
    </row>
    <row r="1550" spans="1:31" hidden="1" x14ac:dyDescent="0.25">
      <c r="A1550" s="23" t="s">
        <v>314</v>
      </c>
      <c r="B1550" s="19" t="s">
        <v>341</v>
      </c>
      <c r="C1550" s="19" t="s">
        <v>2346</v>
      </c>
      <c r="E1550">
        <v>2</v>
      </c>
      <c r="F1550" t="s">
        <v>19</v>
      </c>
      <c r="G1550" t="s">
        <v>720</v>
      </c>
      <c r="H1550" s="16" t="s">
        <v>316</v>
      </c>
      <c r="I1550" t="s">
        <v>546</v>
      </c>
      <c r="K1550" t="s">
        <v>546</v>
      </c>
      <c r="L1550">
        <v>1650</v>
      </c>
      <c r="M1550">
        <v>124</v>
      </c>
      <c r="N1550" t="s">
        <v>546</v>
      </c>
      <c r="O1550">
        <v>27</v>
      </c>
      <c r="P1550">
        <v>3</v>
      </c>
      <c r="Q1550">
        <v>24</v>
      </c>
      <c r="R1550" s="31" t="s">
        <v>450</v>
      </c>
      <c r="S1550" t="s">
        <v>546</v>
      </c>
      <c r="T1550">
        <v>3</v>
      </c>
      <c r="U1550" s="32" t="s">
        <v>435</v>
      </c>
      <c r="V1550">
        <v>539</v>
      </c>
      <c r="Y1550" t="s">
        <v>546</v>
      </c>
      <c r="Z1550">
        <v>68</v>
      </c>
      <c r="AA1550" s="20" t="s">
        <v>30</v>
      </c>
      <c r="AB1550" t="s">
        <v>546</v>
      </c>
    </row>
    <row r="1551" spans="1:31" hidden="1" x14ac:dyDescent="0.25">
      <c r="A1551" s="23" t="s">
        <v>314</v>
      </c>
      <c r="B1551" s="19" t="s">
        <v>341</v>
      </c>
      <c r="C1551" s="19" t="s">
        <v>2346</v>
      </c>
      <c r="D1551">
        <v>22.26</v>
      </c>
      <c r="E1551">
        <v>2</v>
      </c>
      <c r="F1551" t="s">
        <v>19</v>
      </c>
      <c r="G1551">
        <v>6</v>
      </c>
      <c r="H1551" s="16" t="s">
        <v>316</v>
      </c>
      <c r="I1551">
        <v>2</v>
      </c>
      <c r="J1551" s="37" t="str">
        <f>VLOOKUP(AB1551, method!$A$1:$B$15, 2, 0)</f>
        <v>中前</v>
      </c>
      <c r="K1551">
        <v>27</v>
      </c>
      <c r="L1551">
        <v>1400</v>
      </c>
      <c r="M1551">
        <v>128</v>
      </c>
      <c r="N1551">
        <v>1</v>
      </c>
      <c r="O1551">
        <v>16</v>
      </c>
      <c r="P1551">
        <v>3</v>
      </c>
      <c r="Q1551">
        <v>24</v>
      </c>
      <c r="R1551" t="s">
        <v>441</v>
      </c>
      <c r="S1551">
        <v>1113</v>
      </c>
      <c r="T1551">
        <v>3</v>
      </c>
      <c r="U1551" s="32" t="s">
        <v>435</v>
      </c>
      <c r="V1551">
        <v>512</v>
      </c>
      <c r="Y1551" t="s">
        <v>519</v>
      </c>
      <c r="Z1551">
        <v>70</v>
      </c>
      <c r="AA1551" s="20" t="s">
        <v>30</v>
      </c>
      <c r="AB1551">
        <v>6</v>
      </c>
      <c r="AC1551">
        <v>7</v>
      </c>
      <c r="AD1551">
        <v>5</v>
      </c>
      <c r="AE1551">
        <v>6</v>
      </c>
    </row>
    <row r="1552" spans="1:31" hidden="1" x14ac:dyDescent="0.25">
      <c r="A1552" s="23" t="s">
        <v>314</v>
      </c>
      <c r="B1552" s="19" t="s">
        <v>341</v>
      </c>
      <c r="C1552" s="19" t="s">
        <v>2346</v>
      </c>
      <c r="D1552">
        <v>10.18</v>
      </c>
      <c r="E1552">
        <v>2</v>
      </c>
      <c r="F1552" t="s">
        <v>19</v>
      </c>
      <c r="G1552">
        <v>8</v>
      </c>
      <c r="H1552" s="16" t="s">
        <v>316</v>
      </c>
      <c r="I1552">
        <v>12</v>
      </c>
      <c r="J1552" s="38" t="str">
        <f>VLOOKUP(AB1552, method!$A$1:$B$15, 2, 0)</f>
        <v>留後</v>
      </c>
      <c r="K1552">
        <v>24</v>
      </c>
      <c r="L1552" s="43">
        <v>1200</v>
      </c>
      <c r="M1552">
        <v>122</v>
      </c>
      <c r="N1552">
        <v>1</v>
      </c>
      <c r="O1552">
        <v>21</v>
      </c>
      <c r="P1552">
        <v>2</v>
      </c>
      <c r="Q1552">
        <v>24</v>
      </c>
      <c r="R1552" s="42" t="s">
        <v>445</v>
      </c>
      <c r="S1552">
        <v>1111</v>
      </c>
      <c r="T1552">
        <v>3</v>
      </c>
      <c r="U1552" s="32" t="s">
        <v>435</v>
      </c>
      <c r="V1552">
        <v>444</v>
      </c>
      <c r="Y1552" t="s">
        <v>629</v>
      </c>
      <c r="Z1552">
        <v>72</v>
      </c>
      <c r="AA1552" s="20" t="s">
        <v>30</v>
      </c>
      <c r="AB1552">
        <v>11</v>
      </c>
      <c r="AC1552">
        <v>11</v>
      </c>
      <c r="AD1552">
        <v>8</v>
      </c>
    </row>
    <row r="1553" spans="1:31" hidden="1" x14ac:dyDescent="0.25">
      <c r="A1553" s="23" t="s">
        <v>314</v>
      </c>
      <c r="B1553" s="19" t="s">
        <v>341</v>
      </c>
      <c r="C1553" s="19" t="s">
        <v>2346</v>
      </c>
      <c r="D1553">
        <v>10.86</v>
      </c>
      <c r="E1553">
        <v>2</v>
      </c>
      <c r="F1553" t="s">
        <v>19</v>
      </c>
      <c r="G1553">
        <v>7</v>
      </c>
      <c r="H1553" s="16" t="s">
        <v>316</v>
      </c>
      <c r="I1553">
        <v>3</v>
      </c>
      <c r="J1553" s="36" t="str">
        <f>VLOOKUP(AB1553, method!$A$1:$B$15, 2, 0)</f>
        <v>中後</v>
      </c>
      <c r="K1553">
        <v>7.7</v>
      </c>
      <c r="L1553" s="43">
        <v>1200</v>
      </c>
      <c r="M1553">
        <v>130</v>
      </c>
      <c r="N1553">
        <v>1</v>
      </c>
      <c r="O1553">
        <v>31</v>
      </c>
      <c r="P1553">
        <v>1</v>
      </c>
      <c r="Q1553">
        <v>24</v>
      </c>
      <c r="R1553" s="31" t="s">
        <v>450</v>
      </c>
      <c r="S1553">
        <v>1118</v>
      </c>
      <c r="T1553">
        <v>3</v>
      </c>
      <c r="U1553" s="32" t="s">
        <v>435</v>
      </c>
      <c r="V1553">
        <v>385</v>
      </c>
      <c r="Y1553" t="s">
        <v>541</v>
      </c>
      <c r="Z1553">
        <v>73</v>
      </c>
      <c r="AA1553" s="20" t="s">
        <v>30</v>
      </c>
      <c r="AB1553">
        <v>9</v>
      </c>
      <c r="AC1553">
        <v>10</v>
      </c>
      <c r="AD1553">
        <v>7</v>
      </c>
    </row>
    <row r="1554" spans="1:31" hidden="1" x14ac:dyDescent="0.25">
      <c r="A1554" s="23" t="s">
        <v>314</v>
      </c>
      <c r="B1554" s="19" t="s">
        <v>341</v>
      </c>
      <c r="C1554" s="19" t="s">
        <v>2346</v>
      </c>
      <c r="D1554">
        <v>10.38</v>
      </c>
      <c r="E1554">
        <v>2</v>
      </c>
      <c r="F1554" t="s">
        <v>19</v>
      </c>
      <c r="G1554" s="34">
        <v>4</v>
      </c>
      <c r="H1554" s="16" t="s">
        <v>316</v>
      </c>
      <c r="I1554">
        <v>6</v>
      </c>
      <c r="J1554" s="37" t="str">
        <f>VLOOKUP(AB1554, method!$A$1:$B$15, 2, 0)</f>
        <v>中前</v>
      </c>
      <c r="K1554">
        <v>22</v>
      </c>
      <c r="L1554" s="43">
        <v>1200</v>
      </c>
      <c r="M1554">
        <v>131</v>
      </c>
      <c r="N1554">
        <v>1</v>
      </c>
      <c r="O1554">
        <v>10</v>
      </c>
      <c r="P1554">
        <v>1</v>
      </c>
      <c r="Q1554">
        <v>24</v>
      </c>
      <c r="R1554" s="31" t="s">
        <v>455</v>
      </c>
      <c r="S1554">
        <v>1115</v>
      </c>
      <c r="T1554">
        <v>3</v>
      </c>
      <c r="U1554" s="32" t="s">
        <v>435</v>
      </c>
      <c r="V1554">
        <v>332</v>
      </c>
      <c r="Y1554">
        <v>3</v>
      </c>
      <c r="Z1554">
        <v>73</v>
      </c>
      <c r="AA1554" s="20" t="s">
        <v>30</v>
      </c>
      <c r="AB1554">
        <v>7</v>
      </c>
      <c r="AC1554">
        <v>7</v>
      </c>
      <c r="AD1554">
        <v>4</v>
      </c>
    </row>
    <row r="1555" spans="1:31" hidden="1" x14ac:dyDescent="0.25">
      <c r="A1555" s="23" t="s">
        <v>314</v>
      </c>
      <c r="B1555" s="19" t="s">
        <v>341</v>
      </c>
      <c r="C1555" s="19" t="s">
        <v>2346</v>
      </c>
      <c r="D1555">
        <v>22.94</v>
      </c>
      <c r="E1555">
        <v>2</v>
      </c>
      <c r="F1555" t="s">
        <v>19</v>
      </c>
      <c r="G1555">
        <v>10</v>
      </c>
      <c r="H1555" s="16" t="s">
        <v>316</v>
      </c>
      <c r="I1555">
        <v>13</v>
      </c>
      <c r="J1555" s="38" t="str">
        <f>VLOOKUP(AB1555, method!$A$1:$B$15, 2, 0)</f>
        <v>留後</v>
      </c>
      <c r="K1555">
        <v>16</v>
      </c>
      <c r="L1555">
        <v>1400</v>
      </c>
      <c r="M1555">
        <v>131</v>
      </c>
      <c r="N1555">
        <v>1</v>
      </c>
      <c r="O1555">
        <v>3</v>
      </c>
      <c r="P1555">
        <v>12</v>
      </c>
      <c r="Q1555">
        <v>23</v>
      </c>
      <c r="R1555" t="s">
        <v>441</v>
      </c>
      <c r="S1555">
        <v>1103</v>
      </c>
      <c r="T1555">
        <v>3</v>
      </c>
      <c r="U1555" s="32" t="s">
        <v>435</v>
      </c>
      <c r="V1555">
        <v>222</v>
      </c>
      <c r="Y1555" t="s">
        <v>541</v>
      </c>
      <c r="Z1555">
        <v>73</v>
      </c>
      <c r="AA1555" s="20" t="s">
        <v>30</v>
      </c>
      <c r="AB1555">
        <v>11</v>
      </c>
      <c r="AC1555">
        <v>12</v>
      </c>
      <c r="AD1555">
        <v>10</v>
      </c>
      <c r="AE1555">
        <v>10</v>
      </c>
    </row>
    <row r="1556" spans="1:31" hidden="1" x14ac:dyDescent="0.25">
      <c r="A1556" s="23" t="s">
        <v>314</v>
      </c>
      <c r="B1556" s="19" t="s">
        <v>341</v>
      </c>
      <c r="C1556" s="19" t="s">
        <v>2346</v>
      </c>
      <c r="D1556">
        <v>10.1</v>
      </c>
      <c r="E1556">
        <v>2</v>
      </c>
      <c r="F1556" t="s">
        <v>19</v>
      </c>
      <c r="G1556" s="28">
        <v>1</v>
      </c>
      <c r="H1556" s="16" t="s">
        <v>316</v>
      </c>
      <c r="I1556">
        <v>9</v>
      </c>
      <c r="J1556" s="38" t="str">
        <f>VLOOKUP(AB1556, method!$A$1:$B$15, 2, 0)</f>
        <v>留後</v>
      </c>
      <c r="K1556">
        <v>15</v>
      </c>
      <c r="L1556" s="43">
        <v>1200</v>
      </c>
      <c r="M1556">
        <v>124</v>
      </c>
      <c r="N1556">
        <v>1</v>
      </c>
      <c r="O1556">
        <v>22</v>
      </c>
      <c r="P1556">
        <v>11</v>
      </c>
      <c r="Q1556">
        <v>23</v>
      </c>
      <c r="R1556" s="31" t="s">
        <v>461</v>
      </c>
      <c r="S1556">
        <v>1100</v>
      </c>
      <c r="T1556">
        <v>3</v>
      </c>
      <c r="U1556" s="32" t="s">
        <v>435</v>
      </c>
      <c r="V1556">
        <v>194</v>
      </c>
      <c r="Y1556" s="12" t="s">
        <v>662</v>
      </c>
      <c r="Z1556">
        <v>68</v>
      </c>
      <c r="AA1556" s="20" t="s">
        <v>30</v>
      </c>
      <c r="AB1556">
        <v>11</v>
      </c>
      <c r="AC1556">
        <v>9</v>
      </c>
      <c r="AD1556">
        <v>1</v>
      </c>
    </row>
    <row r="1557" spans="1:31" hidden="1" x14ac:dyDescent="0.25">
      <c r="A1557" s="23" t="s">
        <v>314</v>
      </c>
      <c r="B1557" s="19" t="s">
        <v>341</v>
      </c>
      <c r="C1557" s="19" t="s">
        <v>2346</v>
      </c>
      <c r="D1557">
        <v>10.06</v>
      </c>
      <c r="E1557">
        <v>2</v>
      </c>
      <c r="F1557" t="s">
        <v>19</v>
      </c>
      <c r="G1557" s="28">
        <v>1</v>
      </c>
      <c r="H1557" s="16" t="s">
        <v>316</v>
      </c>
      <c r="I1557">
        <v>2</v>
      </c>
      <c r="J1557" s="37" t="str">
        <f>VLOOKUP(AB1557, method!$A$1:$B$15, 2, 0)</f>
        <v>中前</v>
      </c>
      <c r="K1557">
        <v>7.3</v>
      </c>
      <c r="L1557" s="43">
        <v>1200</v>
      </c>
      <c r="M1557">
        <v>119</v>
      </c>
      <c r="N1557">
        <v>1</v>
      </c>
      <c r="O1557">
        <v>18</v>
      </c>
      <c r="P1557">
        <v>10</v>
      </c>
      <c r="Q1557">
        <v>23</v>
      </c>
      <c r="R1557" s="31" t="s">
        <v>455</v>
      </c>
      <c r="S1557">
        <v>1110</v>
      </c>
      <c r="T1557">
        <v>3</v>
      </c>
      <c r="U1557" s="33" t="s">
        <v>430</v>
      </c>
      <c r="V1557">
        <v>99</v>
      </c>
      <c r="Y1557" s="12">
        <v>1</v>
      </c>
      <c r="Z1557">
        <v>62</v>
      </c>
      <c r="AA1557" s="20" t="s">
        <v>30</v>
      </c>
      <c r="AB1557">
        <v>7</v>
      </c>
      <c r="AC1557">
        <v>7</v>
      </c>
      <c r="AD1557">
        <v>1</v>
      </c>
    </row>
    <row r="1558" spans="1:31" x14ac:dyDescent="0.25">
      <c r="A1558" s="23" t="s">
        <v>314</v>
      </c>
      <c r="B1558" s="20" t="s">
        <v>344</v>
      </c>
      <c r="C1558" s="20" t="s">
        <v>2347</v>
      </c>
      <c r="D1558">
        <v>10.3</v>
      </c>
      <c r="E1558">
        <v>9</v>
      </c>
      <c r="F1558" t="s">
        <v>150</v>
      </c>
      <c r="G1558" s="34">
        <v>4</v>
      </c>
      <c r="H1558" s="25" t="s">
        <v>150</v>
      </c>
      <c r="I1558">
        <v>7</v>
      </c>
      <c r="J1558" s="37" t="str">
        <f>VLOOKUP(AB1558, method!$A$1:$B$15, 2, 0)</f>
        <v>中前</v>
      </c>
      <c r="K1558">
        <v>10</v>
      </c>
      <c r="L1558" s="43">
        <v>1200</v>
      </c>
      <c r="M1558">
        <v>118</v>
      </c>
      <c r="N1558">
        <v>1</v>
      </c>
      <c r="O1558">
        <v>10</v>
      </c>
      <c r="P1558">
        <v>9</v>
      </c>
      <c r="Q1558">
        <v>25</v>
      </c>
      <c r="R1558" s="31" t="s">
        <v>450</v>
      </c>
      <c r="S1558">
        <v>1078</v>
      </c>
      <c r="T1558">
        <v>3</v>
      </c>
      <c r="U1558" s="32" t="s">
        <v>435</v>
      </c>
      <c r="V1558">
        <v>18</v>
      </c>
      <c r="Y1558" s="12" t="s">
        <v>558</v>
      </c>
      <c r="Z1558">
        <v>63</v>
      </c>
      <c r="AA1558" s="27" t="s">
        <v>64</v>
      </c>
      <c r="AB1558">
        <v>5</v>
      </c>
      <c r="AC1558">
        <v>7</v>
      </c>
      <c r="AD1558">
        <v>4</v>
      </c>
    </row>
    <row r="1559" spans="1:31" x14ac:dyDescent="0.25">
      <c r="A1559" s="23" t="s">
        <v>314</v>
      </c>
      <c r="B1559" s="20" t="s">
        <v>344</v>
      </c>
      <c r="C1559" s="20" t="s">
        <v>2347</v>
      </c>
      <c r="D1559">
        <v>9.26</v>
      </c>
      <c r="E1559">
        <v>9</v>
      </c>
      <c r="F1559" t="s">
        <v>150</v>
      </c>
      <c r="G1559" s="34">
        <v>4</v>
      </c>
      <c r="H1559" s="25" t="s">
        <v>150</v>
      </c>
      <c r="I1559">
        <v>10</v>
      </c>
      <c r="J1559" s="37" t="str">
        <f>VLOOKUP(AB1559, method!$A$1:$B$15, 2, 0)</f>
        <v>中前</v>
      </c>
      <c r="K1559">
        <v>26</v>
      </c>
      <c r="L1559" s="43">
        <v>1200</v>
      </c>
      <c r="M1559">
        <v>118</v>
      </c>
      <c r="N1559">
        <v>1</v>
      </c>
      <c r="O1559">
        <v>16</v>
      </c>
      <c r="P1559">
        <v>7</v>
      </c>
      <c r="Q1559">
        <v>25</v>
      </c>
      <c r="R1559" s="31" t="s">
        <v>455</v>
      </c>
      <c r="S1559">
        <v>1084</v>
      </c>
      <c r="T1559">
        <v>3</v>
      </c>
      <c r="U1559" s="32" t="s">
        <v>446</v>
      </c>
      <c r="V1559">
        <v>847</v>
      </c>
      <c r="Y1559" s="12" t="s">
        <v>480</v>
      </c>
      <c r="Z1559">
        <v>63</v>
      </c>
      <c r="AA1559" s="27" t="s">
        <v>64</v>
      </c>
      <c r="AB1559">
        <v>7</v>
      </c>
      <c r="AC1559">
        <v>5</v>
      </c>
      <c r="AD1559">
        <v>4</v>
      </c>
    </row>
    <row r="1560" spans="1:31" x14ac:dyDescent="0.25">
      <c r="A1560" s="23" t="s">
        <v>314</v>
      </c>
      <c r="B1560" s="20" t="s">
        <v>344</v>
      </c>
      <c r="C1560" s="20" t="s">
        <v>2347</v>
      </c>
      <c r="D1560">
        <v>9.93</v>
      </c>
      <c r="E1560">
        <v>9</v>
      </c>
      <c r="F1560" t="s">
        <v>150</v>
      </c>
      <c r="G1560" s="28">
        <v>1</v>
      </c>
      <c r="H1560" s="25" t="s">
        <v>150</v>
      </c>
      <c r="I1560">
        <v>3</v>
      </c>
      <c r="J1560" s="35" t="str">
        <f>VLOOKUP(AB1560, method!$A$1:$B$15, 2, 0)</f>
        <v>放頭</v>
      </c>
      <c r="K1560">
        <v>4.2</v>
      </c>
      <c r="L1560" s="43">
        <v>1200</v>
      </c>
      <c r="M1560">
        <v>135</v>
      </c>
      <c r="N1560">
        <v>1</v>
      </c>
      <c r="O1560">
        <v>21</v>
      </c>
      <c r="P1560">
        <v>5</v>
      </c>
      <c r="Q1560">
        <v>25</v>
      </c>
      <c r="R1560" s="31" t="s">
        <v>461</v>
      </c>
      <c r="S1560">
        <v>1087</v>
      </c>
      <c r="T1560">
        <v>4</v>
      </c>
      <c r="U1560" s="32" t="s">
        <v>446</v>
      </c>
      <c r="V1560">
        <v>693</v>
      </c>
      <c r="Y1560" s="12" t="s">
        <v>591</v>
      </c>
      <c r="Z1560">
        <v>58</v>
      </c>
      <c r="AA1560" s="27" t="s">
        <v>64</v>
      </c>
      <c r="AB1560">
        <v>3</v>
      </c>
      <c r="AC1560">
        <v>3</v>
      </c>
      <c r="AD1560">
        <v>1</v>
      </c>
    </row>
    <row r="1561" spans="1:31" hidden="1" x14ac:dyDescent="0.25">
      <c r="A1561" s="23" t="s">
        <v>314</v>
      </c>
      <c r="B1561" s="20" t="s">
        <v>344</v>
      </c>
      <c r="C1561" s="20" t="s">
        <v>2347</v>
      </c>
      <c r="D1561">
        <v>56.92</v>
      </c>
      <c r="E1561">
        <v>9</v>
      </c>
      <c r="F1561" t="s">
        <v>150</v>
      </c>
      <c r="G1561">
        <v>6</v>
      </c>
      <c r="H1561" s="20" t="s">
        <v>19</v>
      </c>
      <c r="I1561">
        <v>9</v>
      </c>
      <c r="J1561" s="37" t="str">
        <f>VLOOKUP(AB1561, method!$A$1:$B$15, 2, 0)</f>
        <v>中前</v>
      </c>
      <c r="K1561">
        <v>2.9</v>
      </c>
      <c r="L1561">
        <v>1000</v>
      </c>
      <c r="M1561">
        <v>133</v>
      </c>
      <c r="N1561">
        <v>0</v>
      </c>
      <c r="O1561">
        <v>13</v>
      </c>
      <c r="P1561">
        <v>4</v>
      </c>
      <c r="Q1561">
        <v>25</v>
      </c>
      <c r="R1561" t="s">
        <v>429</v>
      </c>
      <c r="S1561">
        <v>1095</v>
      </c>
      <c r="T1561">
        <v>4</v>
      </c>
      <c r="U1561" s="32" t="s">
        <v>435</v>
      </c>
      <c r="V1561">
        <v>582</v>
      </c>
      <c r="Y1561" s="12" t="s">
        <v>431</v>
      </c>
      <c r="Z1561">
        <v>58</v>
      </c>
      <c r="AA1561" s="27" t="s">
        <v>64</v>
      </c>
      <c r="AB1561">
        <v>7</v>
      </c>
      <c r="AC1561">
        <v>5</v>
      </c>
      <c r="AD1561">
        <v>6</v>
      </c>
    </row>
    <row r="1562" spans="1:31" hidden="1" x14ac:dyDescent="0.25">
      <c r="A1562" s="23" t="s">
        <v>314</v>
      </c>
      <c r="B1562" s="20" t="s">
        <v>344</v>
      </c>
      <c r="C1562" s="20" t="s">
        <v>2347</v>
      </c>
      <c r="D1562">
        <v>11.73</v>
      </c>
      <c r="E1562">
        <v>9</v>
      </c>
      <c r="F1562" t="s">
        <v>150</v>
      </c>
      <c r="G1562">
        <v>12</v>
      </c>
      <c r="H1562" s="27" t="s">
        <v>398</v>
      </c>
      <c r="I1562">
        <v>4</v>
      </c>
      <c r="J1562" s="37" t="str">
        <f>VLOOKUP(AB1562, method!$A$1:$B$15, 2, 0)</f>
        <v>中前</v>
      </c>
      <c r="K1562">
        <v>6.2</v>
      </c>
      <c r="L1562" s="43">
        <v>1200</v>
      </c>
      <c r="M1562">
        <v>131</v>
      </c>
      <c r="N1562">
        <v>1</v>
      </c>
      <c r="O1562">
        <v>1</v>
      </c>
      <c r="P1562">
        <v>1</v>
      </c>
      <c r="Q1562">
        <v>25</v>
      </c>
      <c r="R1562" t="s">
        <v>429</v>
      </c>
      <c r="S1562">
        <v>1118</v>
      </c>
      <c r="T1562">
        <v>4</v>
      </c>
      <c r="U1562" s="32" t="s">
        <v>435</v>
      </c>
      <c r="V1562">
        <v>309</v>
      </c>
      <c r="Y1562" t="s">
        <v>1271</v>
      </c>
      <c r="Z1562">
        <v>58</v>
      </c>
      <c r="AA1562" s="25" t="s">
        <v>166</v>
      </c>
      <c r="AB1562">
        <v>5</v>
      </c>
      <c r="AC1562">
        <v>3</v>
      </c>
      <c r="AD1562">
        <v>12</v>
      </c>
    </row>
    <row r="1563" spans="1:31" hidden="1" x14ac:dyDescent="0.25">
      <c r="A1563" s="23" t="s">
        <v>314</v>
      </c>
      <c r="B1563" s="20" t="s">
        <v>344</v>
      </c>
      <c r="C1563" s="20" t="s">
        <v>2347</v>
      </c>
      <c r="D1563">
        <v>10.24</v>
      </c>
      <c r="E1563">
        <v>9</v>
      </c>
      <c r="F1563" t="s">
        <v>150</v>
      </c>
      <c r="G1563" s="28">
        <v>3</v>
      </c>
      <c r="H1563" s="27" t="s">
        <v>398</v>
      </c>
      <c r="I1563">
        <v>11</v>
      </c>
      <c r="J1563" s="37" t="str">
        <f>VLOOKUP(AB1563, method!$A$1:$B$15, 2, 0)</f>
        <v>中前</v>
      </c>
      <c r="K1563">
        <v>12</v>
      </c>
      <c r="L1563" s="43">
        <v>1200</v>
      </c>
      <c r="M1563">
        <v>132</v>
      </c>
      <c r="N1563">
        <v>1</v>
      </c>
      <c r="O1563">
        <v>11</v>
      </c>
      <c r="P1563">
        <v>12</v>
      </c>
      <c r="Q1563">
        <v>24</v>
      </c>
      <c r="R1563" s="31" t="s">
        <v>455</v>
      </c>
      <c r="S1563">
        <v>1110</v>
      </c>
      <c r="T1563">
        <v>4</v>
      </c>
      <c r="U1563" s="32" t="s">
        <v>435</v>
      </c>
      <c r="V1563">
        <v>252</v>
      </c>
      <c r="Y1563" s="12">
        <v>1</v>
      </c>
      <c r="Z1563">
        <v>57</v>
      </c>
      <c r="AA1563" s="25" t="s">
        <v>166</v>
      </c>
      <c r="AB1563">
        <v>6</v>
      </c>
      <c r="AC1563">
        <v>3</v>
      </c>
      <c r="AD1563">
        <v>3</v>
      </c>
    </row>
    <row r="1564" spans="1:31" hidden="1" x14ac:dyDescent="0.25">
      <c r="A1564" s="23" t="s">
        <v>314</v>
      </c>
      <c r="B1564" s="20" t="s">
        <v>344</v>
      </c>
      <c r="C1564" s="20" t="s">
        <v>2347</v>
      </c>
      <c r="D1564">
        <v>22.58</v>
      </c>
      <c r="E1564">
        <v>9</v>
      </c>
      <c r="F1564" t="s">
        <v>150</v>
      </c>
      <c r="G1564">
        <v>11</v>
      </c>
      <c r="H1564" s="19" t="s">
        <v>101</v>
      </c>
      <c r="I1564">
        <v>4</v>
      </c>
      <c r="J1564" s="37" t="str">
        <f>VLOOKUP(AB1564, method!$A$1:$B$15, 2, 0)</f>
        <v>中前</v>
      </c>
      <c r="K1564">
        <v>18</v>
      </c>
      <c r="L1564">
        <v>1400</v>
      </c>
      <c r="M1564">
        <v>135</v>
      </c>
      <c r="N1564">
        <v>1</v>
      </c>
      <c r="O1564">
        <v>3</v>
      </c>
      <c r="P1564">
        <v>11</v>
      </c>
      <c r="Q1564">
        <v>24</v>
      </c>
      <c r="R1564" t="s">
        <v>441</v>
      </c>
      <c r="S1564">
        <v>1121</v>
      </c>
      <c r="T1564">
        <v>4</v>
      </c>
      <c r="U1564" s="32" t="s">
        <v>446</v>
      </c>
      <c r="V1564">
        <v>151</v>
      </c>
      <c r="Y1564" t="s">
        <v>488</v>
      </c>
      <c r="Z1564">
        <v>59</v>
      </c>
      <c r="AA1564" s="25" t="s">
        <v>166</v>
      </c>
      <c r="AB1564">
        <v>6</v>
      </c>
      <c r="AC1564">
        <v>3</v>
      </c>
      <c r="AD1564">
        <v>4</v>
      </c>
      <c r="AE1564">
        <v>11</v>
      </c>
    </row>
    <row r="1565" spans="1:31" hidden="1" x14ac:dyDescent="0.25">
      <c r="A1565" s="23" t="s">
        <v>314</v>
      </c>
      <c r="B1565" s="20" t="s">
        <v>344</v>
      </c>
      <c r="C1565" s="20" t="s">
        <v>2347</v>
      </c>
      <c r="D1565">
        <v>9.42</v>
      </c>
      <c r="E1565">
        <v>9</v>
      </c>
      <c r="F1565" t="s">
        <v>150</v>
      </c>
      <c r="G1565" s="28">
        <v>3</v>
      </c>
      <c r="H1565" s="20" t="s">
        <v>19</v>
      </c>
      <c r="I1565">
        <v>7</v>
      </c>
      <c r="J1565" s="37" t="str">
        <f>VLOOKUP(AB1565, method!$A$1:$B$15, 2, 0)</f>
        <v>中前</v>
      </c>
      <c r="K1565">
        <v>3.3</v>
      </c>
      <c r="L1565" s="43">
        <v>1200</v>
      </c>
      <c r="M1565">
        <v>135</v>
      </c>
      <c r="N1565">
        <v>1</v>
      </c>
      <c r="O1565">
        <v>13</v>
      </c>
      <c r="P1565">
        <v>10</v>
      </c>
      <c r="Q1565">
        <v>24</v>
      </c>
      <c r="R1565" t="s">
        <v>539</v>
      </c>
      <c r="S1565">
        <v>1107</v>
      </c>
      <c r="T1565">
        <v>4</v>
      </c>
      <c r="U1565" s="32" t="s">
        <v>446</v>
      </c>
      <c r="V1565">
        <v>97</v>
      </c>
      <c r="Y1565" t="s">
        <v>474</v>
      </c>
      <c r="Z1565">
        <v>60</v>
      </c>
      <c r="AA1565" s="25" t="s">
        <v>166</v>
      </c>
      <c r="AB1565">
        <v>5</v>
      </c>
      <c r="AC1565">
        <v>3</v>
      </c>
      <c r="AD1565">
        <v>3</v>
      </c>
    </row>
    <row r="1566" spans="1:31" hidden="1" x14ac:dyDescent="0.25">
      <c r="A1566" s="23" t="s">
        <v>314</v>
      </c>
      <c r="B1566" s="20" t="s">
        <v>344</v>
      </c>
      <c r="C1566" s="20" t="s">
        <v>2347</v>
      </c>
      <c r="D1566">
        <v>22.16</v>
      </c>
      <c r="E1566">
        <v>9</v>
      </c>
      <c r="F1566" t="s">
        <v>150</v>
      </c>
      <c r="G1566">
        <v>6</v>
      </c>
      <c r="H1566" s="19" t="s">
        <v>101</v>
      </c>
      <c r="I1566">
        <v>8</v>
      </c>
      <c r="J1566" s="35" t="str">
        <f>VLOOKUP(AB1566, method!$A$1:$B$15, 2, 0)</f>
        <v>放頭</v>
      </c>
      <c r="K1566">
        <v>8.5</v>
      </c>
      <c r="L1566">
        <v>1400</v>
      </c>
      <c r="M1566">
        <v>119</v>
      </c>
      <c r="N1566">
        <v>1</v>
      </c>
      <c r="O1566">
        <v>28</v>
      </c>
      <c r="P1566">
        <v>9</v>
      </c>
      <c r="Q1566">
        <v>24</v>
      </c>
      <c r="R1566" t="s">
        <v>429</v>
      </c>
      <c r="S1566">
        <v>1103</v>
      </c>
      <c r="T1566">
        <v>3</v>
      </c>
      <c r="U1566" s="32" t="s">
        <v>435</v>
      </c>
      <c r="V1566">
        <v>64</v>
      </c>
      <c r="Y1566" s="12" t="s">
        <v>480</v>
      </c>
      <c r="Z1566">
        <v>60</v>
      </c>
      <c r="AA1566" s="25" t="s">
        <v>166</v>
      </c>
      <c r="AB1566">
        <v>1</v>
      </c>
      <c r="AC1566">
        <v>4</v>
      </c>
      <c r="AD1566">
        <v>3</v>
      </c>
      <c r="AE1566">
        <v>6</v>
      </c>
    </row>
    <row r="1567" spans="1:31" hidden="1" x14ac:dyDescent="0.25">
      <c r="A1567" s="23" t="s">
        <v>314</v>
      </c>
      <c r="B1567" s="20" t="s">
        <v>344</v>
      </c>
      <c r="C1567" s="20" t="s">
        <v>2347</v>
      </c>
      <c r="D1567">
        <v>22.07</v>
      </c>
      <c r="E1567">
        <v>9</v>
      </c>
      <c r="F1567" t="s">
        <v>150</v>
      </c>
      <c r="G1567" s="34">
        <v>5</v>
      </c>
      <c r="H1567" s="19" t="s">
        <v>101</v>
      </c>
      <c r="I1567">
        <v>11</v>
      </c>
      <c r="J1567" s="38" t="str">
        <f>VLOOKUP(AB1567, method!$A$1:$B$15, 2, 0)</f>
        <v>留後</v>
      </c>
      <c r="K1567">
        <v>31</v>
      </c>
      <c r="L1567">
        <v>1400</v>
      </c>
      <c r="M1567">
        <v>119</v>
      </c>
      <c r="N1567">
        <v>1</v>
      </c>
      <c r="O1567">
        <v>14</v>
      </c>
      <c r="P1567">
        <v>7</v>
      </c>
      <c r="Q1567">
        <v>24</v>
      </c>
      <c r="R1567" t="s">
        <v>434</v>
      </c>
      <c r="S1567">
        <v>1088</v>
      </c>
      <c r="T1567">
        <v>3</v>
      </c>
      <c r="U1567" s="32" t="s">
        <v>435</v>
      </c>
      <c r="V1567">
        <v>831</v>
      </c>
      <c r="Y1567" t="s">
        <v>541</v>
      </c>
      <c r="Z1567">
        <v>62</v>
      </c>
      <c r="AA1567" s="25" t="s">
        <v>166</v>
      </c>
      <c r="AB1567">
        <v>13</v>
      </c>
      <c r="AC1567">
        <v>13</v>
      </c>
      <c r="AD1567">
        <v>11</v>
      </c>
      <c r="AE1567">
        <v>5</v>
      </c>
    </row>
    <row r="1568" spans="1:31" hidden="1" x14ac:dyDescent="0.25">
      <c r="A1568" s="23" t="s">
        <v>314</v>
      </c>
      <c r="B1568" s="20" t="s">
        <v>344</v>
      </c>
      <c r="C1568" s="20" t="s">
        <v>2347</v>
      </c>
      <c r="D1568">
        <v>23.45</v>
      </c>
      <c r="E1568">
        <v>9</v>
      </c>
      <c r="F1568" t="s">
        <v>150</v>
      </c>
      <c r="G1568">
        <v>10</v>
      </c>
      <c r="H1568" s="24" t="s">
        <v>34</v>
      </c>
      <c r="I1568">
        <v>5</v>
      </c>
      <c r="J1568" s="35" t="str">
        <f>VLOOKUP(AB1568, method!$A$1:$B$15, 2, 0)</f>
        <v>放頭</v>
      </c>
      <c r="K1568">
        <v>10</v>
      </c>
      <c r="L1568">
        <v>1400</v>
      </c>
      <c r="M1568">
        <v>119</v>
      </c>
      <c r="N1568">
        <v>1</v>
      </c>
      <c r="O1568">
        <v>23</v>
      </c>
      <c r="P1568">
        <v>6</v>
      </c>
      <c r="Q1568">
        <v>24</v>
      </c>
      <c r="R1568" t="s">
        <v>434</v>
      </c>
      <c r="S1568">
        <v>1086</v>
      </c>
      <c r="T1568">
        <v>3</v>
      </c>
      <c r="U1568" s="32" t="s">
        <v>435</v>
      </c>
      <c r="V1568">
        <v>772</v>
      </c>
      <c r="Y1568">
        <v>10</v>
      </c>
      <c r="Z1568">
        <v>63</v>
      </c>
      <c r="AA1568" s="25" t="s">
        <v>166</v>
      </c>
      <c r="AB1568">
        <v>2</v>
      </c>
      <c r="AC1568">
        <v>3</v>
      </c>
      <c r="AD1568">
        <v>3</v>
      </c>
      <c r="AE1568">
        <v>10</v>
      </c>
    </row>
    <row r="1569" spans="1:31" hidden="1" x14ac:dyDescent="0.25">
      <c r="A1569" s="23" t="s">
        <v>314</v>
      </c>
      <c r="B1569" s="20" t="s">
        <v>344</v>
      </c>
      <c r="C1569" s="20" t="s">
        <v>2347</v>
      </c>
      <c r="D1569">
        <v>8.99</v>
      </c>
      <c r="E1569">
        <v>9</v>
      </c>
      <c r="F1569" t="s">
        <v>150</v>
      </c>
      <c r="G1569" s="34">
        <v>5</v>
      </c>
      <c r="H1569" s="24" t="s">
        <v>34</v>
      </c>
      <c r="I1569">
        <v>2</v>
      </c>
      <c r="J1569" s="37" t="str">
        <f>VLOOKUP(AB1569, method!$A$1:$B$15, 2, 0)</f>
        <v>中前</v>
      </c>
      <c r="K1569">
        <v>11</v>
      </c>
      <c r="L1569" s="43">
        <v>1200</v>
      </c>
      <c r="M1569">
        <v>122</v>
      </c>
      <c r="N1569">
        <v>1</v>
      </c>
      <c r="O1569">
        <v>2</v>
      </c>
      <c r="P1569">
        <v>6</v>
      </c>
      <c r="Q1569">
        <v>24</v>
      </c>
      <c r="R1569" t="s">
        <v>518</v>
      </c>
      <c r="S1569">
        <v>1049</v>
      </c>
      <c r="T1569">
        <v>3</v>
      </c>
      <c r="U1569" s="32" t="s">
        <v>435</v>
      </c>
      <c r="V1569">
        <v>717</v>
      </c>
      <c r="Y1569" t="s">
        <v>519</v>
      </c>
      <c r="Z1569">
        <v>63</v>
      </c>
      <c r="AA1569" s="25" t="s">
        <v>166</v>
      </c>
      <c r="AB1569">
        <v>6</v>
      </c>
      <c r="AC1569">
        <v>7</v>
      </c>
      <c r="AD1569">
        <v>5</v>
      </c>
    </row>
    <row r="1570" spans="1:31" x14ac:dyDescent="0.25">
      <c r="A1570" s="23" t="s">
        <v>314</v>
      </c>
      <c r="B1570" s="21" t="s">
        <v>347</v>
      </c>
      <c r="C1570" s="21" t="s">
        <v>2348</v>
      </c>
      <c r="D1570">
        <v>10.56</v>
      </c>
      <c r="E1570">
        <v>1</v>
      </c>
      <c r="F1570" t="s">
        <v>34</v>
      </c>
      <c r="G1570">
        <v>9</v>
      </c>
      <c r="H1570" s="17" t="s">
        <v>121</v>
      </c>
      <c r="I1570">
        <v>2</v>
      </c>
      <c r="J1570" s="37" t="str">
        <f>VLOOKUP(AB1570, method!$A$1:$B$15, 2, 0)</f>
        <v>中前</v>
      </c>
      <c r="K1570">
        <v>4.9000000000000004</v>
      </c>
      <c r="L1570" s="43">
        <v>1200</v>
      </c>
      <c r="M1570">
        <v>119</v>
      </c>
      <c r="N1570">
        <v>1</v>
      </c>
      <c r="O1570">
        <v>10</v>
      </c>
      <c r="P1570">
        <v>9</v>
      </c>
      <c r="Q1570">
        <v>25</v>
      </c>
      <c r="R1570" s="31" t="s">
        <v>450</v>
      </c>
      <c r="S1570">
        <v>1095</v>
      </c>
      <c r="T1570">
        <v>3</v>
      </c>
      <c r="U1570" s="32" t="s">
        <v>435</v>
      </c>
      <c r="V1570">
        <v>18</v>
      </c>
      <c r="Y1570" t="s">
        <v>459</v>
      </c>
      <c r="Z1570">
        <v>62</v>
      </c>
      <c r="AA1570" s="21" t="s">
        <v>106</v>
      </c>
      <c r="AB1570">
        <v>4</v>
      </c>
      <c r="AC1570">
        <v>5</v>
      </c>
      <c r="AD1570">
        <v>9</v>
      </c>
    </row>
    <row r="1571" spans="1:31" x14ac:dyDescent="0.25">
      <c r="A1571" s="23" t="s">
        <v>314</v>
      </c>
      <c r="B1571" s="21" t="s">
        <v>347</v>
      </c>
      <c r="C1571" s="21" t="s">
        <v>2348</v>
      </c>
      <c r="D1571">
        <v>9.2799999999999994</v>
      </c>
      <c r="E1571">
        <v>1</v>
      </c>
      <c r="F1571" t="s">
        <v>34</v>
      </c>
      <c r="G1571" s="28">
        <v>1</v>
      </c>
      <c r="H1571" s="16" t="s">
        <v>29</v>
      </c>
      <c r="I1571">
        <v>6</v>
      </c>
      <c r="J1571" s="35" t="str">
        <f>VLOOKUP(AB1571, method!$A$1:$B$15, 2, 0)</f>
        <v>放頭</v>
      </c>
      <c r="K1571">
        <v>3.6</v>
      </c>
      <c r="L1571" s="43">
        <v>1200</v>
      </c>
      <c r="M1571">
        <v>131</v>
      </c>
      <c r="N1571">
        <v>1</v>
      </c>
      <c r="O1571">
        <v>16</v>
      </c>
      <c r="P1571">
        <v>7</v>
      </c>
      <c r="Q1571">
        <v>25</v>
      </c>
      <c r="R1571" s="31" t="s">
        <v>455</v>
      </c>
      <c r="S1571">
        <v>1102</v>
      </c>
      <c r="T1571">
        <v>4</v>
      </c>
      <c r="U1571" s="32" t="s">
        <v>446</v>
      </c>
      <c r="V1571">
        <v>840</v>
      </c>
      <c r="Y1571" s="12" t="s">
        <v>591</v>
      </c>
      <c r="Z1571">
        <v>56</v>
      </c>
      <c r="AA1571" s="21" t="s">
        <v>106</v>
      </c>
      <c r="AB1571">
        <v>3</v>
      </c>
      <c r="AC1571">
        <v>3</v>
      </c>
      <c r="AD1571">
        <v>1</v>
      </c>
    </row>
    <row r="1572" spans="1:31" x14ac:dyDescent="0.25">
      <c r="A1572" s="23" t="s">
        <v>314</v>
      </c>
      <c r="B1572" s="21" t="s">
        <v>347</v>
      </c>
      <c r="C1572" s="21" t="s">
        <v>2348</v>
      </c>
      <c r="D1572">
        <v>9.8800000000000008</v>
      </c>
      <c r="E1572">
        <v>1</v>
      </c>
      <c r="F1572" t="s">
        <v>34</v>
      </c>
      <c r="G1572" s="34">
        <v>5</v>
      </c>
      <c r="H1572" s="16" t="s">
        <v>13</v>
      </c>
      <c r="I1572">
        <v>12</v>
      </c>
      <c r="J1572" s="38" t="str">
        <f>VLOOKUP(AB1572, method!$A$1:$B$15, 2, 0)</f>
        <v>留後</v>
      </c>
      <c r="K1572">
        <v>7.6</v>
      </c>
      <c r="L1572" s="43">
        <v>1200</v>
      </c>
      <c r="M1572">
        <v>131</v>
      </c>
      <c r="N1572">
        <v>1</v>
      </c>
      <c r="O1572">
        <v>25</v>
      </c>
      <c r="P1572">
        <v>6</v>
      </c>
      <c r="Q1572">
        <v>25</v>
      </c>
      <c r="R1572" s="31" t="s">
        <v>461</v>
      </c>
      <c r="S1572">
        <v>1083</v>
      </c>
      <c r="T1572">
        <v>4</v>
      </c>
      <c r="U1572" s="32" t="s">
        <v>446</v>
      </c>
      <c r="V1572">
        <v>779</v>
      </c>
      <c r="Y1572" s="12">
        <v>2</v>
      </c>
      <c r="Z1572">
        <v>56</v>
      </c>
      <c r="AA1572" s="21" t="s">
        <v>106</v>
      </c>
      <c r="AB1572">
        <v>12</v>
      </c>
      <c r="AC1572">
        <v>11</v>
      </c>
      <c r="AD1572">
        <v>5</v>
      </c>
    </row>
    <row r="1573" spans="1:31" hidden="1" x14ac:dyDescent="0.25">
      <c r="A1573" s="23" t="s">
        <v>314</v>
      </c>
      <c r="B1573" s="21" t="s">
        <v>347</v>
      </c>
      <c r="C1573" s="21" t="s">
        <v>2348</v>
      </c>
      <c r="D1573">
        <v>22.15</v>
      </c>
      <c r="E1573">
        <v>1</v>
      </c>
      <c r="F1573" t="s">
        <v>34</v>
      </c>
      <c r="G1573" s="34">
        <v>5</v>
      </c>
      <c r="H1573" s="18" t="s">
        <v>524</v>
      </c>
      <c r="I1573">
        <v>4</v>
      </c>
      <c r="J1573" s="36" t="str">
        <f>VLOOKUP(AB1573, method!$A$1:$B$15, 2, 0)</f>
        <v>中後</v>
      </c>
      <c r="K1573">
        <v>4.5999999999999996</v>
      </c>
      <c r="L1573">
        <v>1400</v>
      </c>
      <c r="M1573">
        <v>124</v>
      </c>
      <c r="N1573">
        <v>1</v>
      </c>
      <c r="O1573">
        <v>25</v>
      </c>
      <c r="P1573">
        <v>5</v>
      </c>
      <c r="Q1573">
        <v>25</v>
      </c>
      <c r="R1573" t="s">
        <v>434</v>
      </c>
      <c r="S1573">
        <v>1072</v>
      </c>
      <c r="T1573">
        <v>4</v>
      </c>
      <c r="U1573" s="32" t="s">
        <v>435</v>
      </c>
      <c r="V1573">
        <v>701</v>
      </c>
      <c r="Y1573" t="s">
        <v>817</v>
      </c>
      <c r="Z1573">
        <v>56</v>
      </c>
      <c r="AA1573" s="21" t="s">
        <v>106</v>
      </c>
      <c r="AB1573">
        <v>9</v>
      </c>
      <c r="AC1573">
        <v>8</v>
      </c>
      <c r="AD1573">
        <v>7</v>
      </c>
      <c r="AE1573">
        <v>5</v>
      </c>
    </row>
    <row r="1574" spans="1:31" hidden="1" x14ac:dyDescent="0.25">
      <c r="A1574" s="23" t="s">
        <v>314</v>
      </c>
      <c r="B1574" s="21" t="s">
        <v>347</v>
      </c>
      <c r="C1574" s="21" t="s">
        <v>2348</v>
      </c>
      <c r="D1574">
        <v>21.77</v>
      </c>
      <c r="E1574">
        <v>1</v>
      </c>
      <c r="F1574" t="s">
        <v>34</v>
      </c>
      <c r="G1574" s="28">
        <v>3</v>
      </c>
      <c r="H1574" s="19" t="s">
        <v>395</v>
      </c>
      <c r="I1574">
        <v>9</v>
      </c>
      <c r="J1574" s="38" t="str">
        <f>VLOOKUP(AB1574, method!$A$1:$B$15, 2, 0)</f>
        <v>留後</v>
      </c>
      <c r="K1574">
        <v>12</v>
      </c>
      <c r="L1574">
        <v>1400</v>
      </c>
      <c r="M1574">
        <v>131</v>
      </c>
      <c r="N1574">
        <v>1</v>
      </c>
      <c r="O1574">
        <v>27</v>
      </c>
      <c r="P1574">
        <v>4</v>
      </c>
      <c r="Q1574">
        <v>25</v>
      </c>
      <c r="R1574" t="s">
        <v>434</v>
      </c>
      <c r="S1574">
        <v>1077</v>
      </c>
      <c r="T1574">
        <v>4</v>
      </c>
      <c r="U1574" s="32" t="s">
        <v>435</v>
      </c>
      <c r="V1574">
        <v>622</v>
      </c>
      <c r="Y1574" s="12">
        <v>2</v>
      </c>
      <c r="Z1574">
        <v>56</v>
      </c>
      <c r="AA1574" s="21" t="s">
        <v>106</v>
      </c>
      <c r="AB1574">
        <v>13</v>
      </c>
      <c r="AC1574">
        <v>13</v>
      </c>
      <c r="AD1574">
        <v>11</v>
      </c>
      <c r="AE1574">
        <v>3</v>
      </c>
    </row>
    <row r="1575" spans="1:31" hidden="1" x14ac:dyDescent="0.25">
      <c r="A1575" s="23" t="s">
        <v>314</v>
      </c>
      <c r="B1575" s="21" t="s">
        <v>347</v>
      </c>
      <c r="C1575" s="21" t="s">
        <v>2348</v>
      </c>
      <c r="D1575">
        <v>24.33</v>
      </c>
      <c r="E1575">
        <v>1</v>
      </c>
      <c r="F1575" t="s">
        <v>34</v>
      </c>
      <c r="G1575" s="28">
        <v>1</v>
      </c>
      <c r="H1575" s="16" t="s">
        <v>13</v>
      </c>
      <c r="I1575">
        <v>11</v>
      </c>
      <c r="J1575" s="36" t="str">
        <f>VLOOKUP(AB1575, method!$A$1:$B$15, 2, 0)</f>
        <v>中後</v>
      </c>
      <c r="K1575">
        <v>4.3</v>
      </c>
      <c r="L1575">
        <v>1400</v>
      </c>
      <c r="M1575">
        <v>126</v>
      </c>
      <c r="N1575">
        <v>1</v>
      </c>
      <c r="O1575">
        <v>15</v>
      </c>
      <c r="P1575">
        <v>3</v>
      </c>
      <c r="Q1575">
        <v>25</v>
      </c>
      <c r="R1575" t="s">
        <v>441</v>
      </c>
      <c r="S1575">
        <v>1085</v>
      </c>
      <c r="T1575">
        <v>4</v>
      </c>
      <c r="U1575" s="33" t="s">
        <v>499</v>
      </c>
      <c r="V1575">
        <v>510</v>
      </c>
      <c r="Y1575" s="12" t="s">
        <v>451</v>
      </c>
      <c r="Z1575">
        <v>49</v>
      </c>
      <c r="AA1575" s="21" t="s">
        <v>106</v>
      </c>
      <c r="AB1575">
        <v>10</v>
      </c>
      <c r="AC1575">
        <v>8</v>
      </c>
      <c r="AD1575">
        <v>6</v>
      </c>
      <c r="AE1575">
        <v>1</v>
      </c>
    </row>
    <row r="1576" spans="1:31" hidden="1" x14ac:dyDescent="0.25">
      <c r="A1576" s="23" t="s">
        <v>314</v>
      </c>
      <c r="B1576" s="21" t="s">
        <v>347</v>
      </c>
      <c r="C1576" s="21" t="s">
        <v>2348</v>
      </c>
      <c r="D1576">
        <v>22.57</v>
      </c>
      <c r="E1576">
        <v>1</v>
      </c>
      <c r="F1576" t="s">
        <v>34</v>
      </c>
      <c r="G1576" s="28">
        <v>3</v>
      </c>
      <c r="H1576" s="16" t="s">
        <v>13</v>
      </c>
      <c r="I1576">
        <v>2</v>
      </c>
      <c r="J1576" s="36" t="str">
        <f>VLOOKUP(AB1576, method!$A$1:$B$15, 2, 0)</f>
        <v>中後</v>
      </c>
      <c r="K1576">
        <v>4.5</v>
      </c>
      <c r="L1576">
        <v>1400</v>
      </c>
      <c r="M1576">
        <v>126</v>
      </c>
      <c r="N1576">
        <v>1</v>
      </c>
      <c r="O1576">
        <v>26</v>
      </c>
      <c r="P1576">
        <v>1</v>
      </c>
      <c r="Q1576">
        <v>25</v>
      </c>
      <c r="R1576" t="s">
        <v>539</v>
      </c>
      <c r="S1576">
        <v>1086</v>
      </c>
      <c r="T1576">
        <v>4</v>
      </c>
      <c r="U1576" s="32" t="s">
        <v>435</v>
      </c>
      <c r="V1576">
        <v>381</v>
      </c>
      <c r="Y1576">
        <v>3</v>
      </c>
      <c r="Z1576">
        <v>49</v>
      </c>
      <c r="AA1576" s="21" t="s">
        <v>106</v>
      </c>
      <c r="AB1576">
        <v>10</v>
      </c>
      <c r="AC1576">
        <v>9</v>
      </c>
      <c r="AD1576">
        <v>7</v>
      </c>
      <c r="AE1576">
        <v>3</v>
      </c>
    </row>
    <row r="1577" spans="1:31" hidden="1" x14ac:dyDescent="0.25">
      <c r="A1577" s="23" t="s">
        <v>314</v>
      </c>
      <c r="B1577" s="21" t="s">
        <v>347</v>
      </c>
      <c r="C1577" s="21" t="s">
        <v>2348</v>
      </c>
      <c r="D1577">
        <v>9.58</v>
      </c>
      <c r="E1577">
        <v>1</v>
      </c>
      <c r="F1577" t="s">
        <v>34</v>
      </c>
      <c r="G1577" s="34">
        <v>5</v>
      </c>
      <c r="H1577" s="22" t="s">
        <v>399</v>
      </c>
      <c r="I1577">
        <v>2</v>
      </c>
      <c r="J1577" s="38" t="str">
        <f>VLOOKUP(AB1577, method!$A$1:$B$15, 2, 0)</f>
        <v>留後</v>
      </c>
      <c r="K1577">
        <v>29</v>
      </c>
      <c r="L1577" s="43">
        <v>1200</v>
      </c>
      <c r="M1577">
        <v>126</v>
      </c>
      <c r="N1577">
        <v>1</v>
      </c>
      <c r="O1577">
        <v>8</v>
      </c>
      <c r="P1577">
        <v>12</v>
      </c>
      <c r="Q1577">
        <v>24</v>
      </c>
      <c r="R1577" t="s">
        <v>434</v>
      </c>
      <c r="S1577">
        <v>1087</v>
      </c>
      <c r="T1577">
        <v>4</v>
      </c>
      <c r="U1577" s="32" t="s">
        <v>435</v>
      </c>
      <c r="V1577">
        <v>240</v>
      </c>
      <c r="Y1577" s="12" t="s">
        <v>521</v>
      </c>
      <c r="Z1577">
        <v>50</v>
      </c>
      <c r="AA1577" s="21" t="s">
        <v>106</v>
      </c>
      <c r="AB1577">
        <v>12</v>
      </c>
      <c r="AC1577">
        <v>13</v>
      </c>
      <c r="AD1577">
        <v>5</v>
      </c>
    </row>
    <row r="1578" spans="1:31" hidden="1" x14ac:dyDescent="0.25">
      <c r="A1578" s="23" t="s">
        <v>314</v>
      </c>
      <c r="B1578" s="21" t="s">
        <v>347</v>
      </c>
      <c r="C1578" s="21" t="s">
        <v>2348</v>
      </c>
      <c r="D1578">
        <v>10.47</v>
      </c>
      <c r="E1578">
        <v>1</v>
      </c>
      <c r="F1578" t="s">
        <v>34</v>
      </c>
      <c r="G1578">
        <v>14</v>
      </c>
      <c r="H1578" s="16" t="s">
        <v>13</v>
      </c>
      <c r="I1578">
        <v>12</v>
      </c>
      <c r="J1578" s="37" t="str">
        <f>VLOOKUP(AB1578, method!$A$1:$B$15, 2, 0)</f>
        <v>中前</v>
      </c>
      <c r="K1578">
        <v>7.1</v>
      </c>
      <c r="L1578" s="43">
        <v>1200</v>
      </c>
      <c r="M1578">
        <v>128</v>
      </c>
      <c r="N1578">
        <v>1</v>
      </c>
      <c r="O1578">
        <v>9</v>
      </c>
      <c r="P1578">
        <v>11</v>
      </c>
      <c r="Q1578">
        <v>24</v>
      </c>
      <c r="R1578" t="s">
        <v>539</v>
      </c>
      <c r="S1578">
        <v>1097</v>
      </c>
      <c r="T1578">
        <v>4</v>
      </c>
      <c r="U1578" s="32" t="s">
        <v>435</v>
      </c>
      <c r="V1578">
        <v>168</v>
      </c>
      <c r="Y1578" t="s">
        <v>436</v>
      </c>
      <c r="Z1578">
        <v>52</v>
      </c>
      <c r="AA1578" s="21" t="s">
        <v>106</v>
      </c>
      <c r="AB1578">
        <v>4</v>
      </c>
      <c r="AC1578">
        <v>6</v>
      </c>
      <c r="AD1578">
        <v>14</v>
      </c>
    </row>
    <row r="1579" spans="1:31" hidden="1" x14ac:dyDescent="0.25">
      <c r="A1579" s="23" t="s">
        <v>314</v>
      </c>
      <c r="B1579" s="21" t="s">
        <v>347</v>
      </c>
      <c r="C1579" s="21" t="s">
        <v>2348</v>
      </c>
      <c r="D1579">
        <v>9.59</v>
      </c>
      <c r="E1579">
        <v>1</v>
      </c>
      <c r="F1579" t="s">
        <v>34</v>
      </c>
      <c r="G1579">
        <v>7</v>
      </c>
      <c r="H1579" s="16" t="s">
        <v>13</v>
      </c>
      <c r="I1579">
        <v>9</v>
      </c>
      <c r="J1579" s="36" t="str">
        <f>VLOOKUP(AB1579, method!$A$1:$B$15, 2, 0)</f>
        <v>中後</v>
      </c>
      <c r="K1579">
        <v>17</v>
      </c>
      <c r="L1579" s="43">
        <v>1200</v>
      </c>
      <c r="M1579">
        <v>127</v>
      </c>
      <c r="N1579">
        <v>1</v>
      </c>
      <c r="O1579">
        <v>20</v>
      </c>
      <c r="P1579">
        <v>10</v>
      </c>
      <c r="Q1579">
        <v>24</v>
      </c>
      <c r="R1579" t="s">
        <v>506</v>
      </c>
      <c r="S1579">
        <v>1088</v>
      </c>
      <c r="T1579">
        <v>4</v>
      </c>
      <c r="U1579" s="32" t="s">
        <v>446</v>
      </c>
      <c r="V1579">
        <v>116</v>
      </c>
      <c r="Y1579" s="12" t="s">
        <v>558</v>
      </c>
      <c r="Z1579">
        <v>52</v>
      </c>
      <c r="AA1579" s="21" t="s">
        <v>106</v>
      </c>
      <c r="AB1579">
        <v>9</v>
      </c>
      <c r="AC1579">
        <v>9</v>
      </c>
      <c r="AD1579">
        <v>7</v>
      </c>
    </row>
    <row r="1580" spans="1:31" hidden="1" x14ac:dyDescent="0.25">
      <c r="A1580" s="23" t="s">
        <v>314</v>
      </c>
      <c r="B1580" s="22" t="s">
        <v>2349</v>
      </c>
      <c r="C1580" s="22" t="s">
        <v>2350</v>
      </c>
      <c r="D1580">
        <v>55.89</v>
      </c>
      <c r="G1580" s="28">
        <v>3</v>
      </c>
      <c r="H1580" s="19" t="s">
        <v>101</v>
      </c>
      <c r="I1580">
        <v>6</v>
      </c>
      <c r="J1580" s="35" t="str">
        <f>VLOOKUP(AB1580, method!$A$1:$B$15, 2, 0)</f>
        <v>放頭</v>
      </c>
      <c r="K1580">
        <v>9.4</v>
      </c>
      <c r="L1580">
        <v>1000</v>
      </c>
      <c r="M1580">
        <v>122</v>
      </c>
      <c r="N1580">
        <v>0</v>
      </c>
      <c r="O1580">
        <v>14</v>
      </c>
      <c r="P1580">
        <v>9</v>
      </c>
      <c r="Q1580">
        <v>25</v>
      </c>
      <c r="R1580" t="s">
        <v>518</v>
      </c>
      <c r="S1580">
        <v>1182</v>
      </c>
      <c r="T1580">
        <v>3</v>
      </c>
      <c r="U1580" s="32" t="s">
        <v>446</v>
      </c>
      <c r="V1580">
        <v>25</v>
      </c>
      <c r="Y1580" t="s">
        <v>474</v>
      </c>
      <c r="Z1580">
        <v>63</v>
      </c>
      <c r="AA1580" s="19" t="s">
        <v>94</v>
      </c>
      <c r="AB1580">
        <v>2</v>
      </c>
      <c r="AC1580">
        <v>3</v>
      </c>
      <c r="AD1580">
        <v>3</v>
      </c>
    </row>
    <row r="1581" spans="1:31" hidden="1" x14ac:dyDescent="0.25">
      <c r="A1581" s="23" t="s">
        <v>314</v>
      </c>
      <c r="B1581" s="22" t="s">
        <v>2349</v>
      </c>
      <c r="C1581" s="22" t="s">
        <v>2350</v>
      </c>
      <c r="D1581">
        <v>56.08</v>
      </c>
      <c r="G1581" s="28">
        <v>2</v>
      </c>
      <c r="H1581" s="19" t="s">
        <v>101</v>
      </c>
      <c r="I1581">
        <v>6</v>
      </c>
      <c r="J1581" s="37" t="str">
        <f>VLOOKUP(AB1581, method!$A$1:$B$15, 2, 0)</f>
        <v>中前</v>
      </c>
      <c r="K1581">
        <v>16</v>
      </c>
      <c r="L1581">
        <v>1000</v>
      </c>
      <c r="M1581">
        <v>117</v>
      </c>
      <c r="N1581">
        <v>0</v>
      </c>
      <c r="O1581">
        <v>1</v>
      </c>
      <c r="P1581">
        <v>7</v>
      </c>
      <c r="Q1581">
        <v>25</v>
      </c>
      <c r="R1581" t="s">
        <v>429</v>
      </c>
      <c r="S1581">
        <v>1186</v>
      </c>
      <c r="T1581">
        <v>3</v>
      </c>
      <c r="U1581" s="32" t="s">
        <v>435</v>
      </c>
      <c r="V1581">
        <v>804</v>
      </c>
      <c r="Y1581" s="12" t="s">
        <v>591</v>
      </c>
      <c r="Z1581">
        <v>62</v>
      </c>
      <c r="AA1581" s="19" t="s">
        <v>94</v>
      </c>
      <c r="AB1581">
        <v>5</v>
      </c>
      <c r="AC1581">
        <v>4</v>
      </c>
      <c r="AD1581">
        <v>2</v>
      </c>
    </row>
    <row r="1582" spans="1:31" hidden="1" x14ac:dyDescent="0.25">
      <c r="A1582" s="23" t="s">
        <v>314</v>
      </c>
      <c r="B1582" s="22" t="s">
        <v>2349</v>
      </c>
      <c r="C1582" s="22" t="s">
        <v>2350</v>
      </c>
      <c r="D1582">
        <v>57.95</v>
      </c>
      <c r="G1582">
        <v>7</v>
      </c>
      <c r="H1582" s="19" t="s">
        <v>101</v>
      </c>
      <c r="I1582">
        <v>6</v>
      </c>
      <c r="J1582" s="37" t="str">
        <f>VLOOKUP(AB1582, method!$A$1:$B$15, 2, 0)</f>
        <v>中前</v>
      </c>
      <c r="K1582">
        <v>10</v>
      </c>
      <c r="L1582">
        <v>1000</v>
      </c>
      <c r="M1582">
        <v>118</v>
      </c>
      <c r="N1582">
        <v>0</v>
      </c>
      <c r="O1582">
        <v>25</v>
      </c>
      <c r="P1582">
        <v>5</v>
      </c>
      <c r="Q1582">
        <v>25</v>
      </c>
      <c r="R1582" t="s">
        <v>434</v>
      </c>
      <c r="S1582">
        <v>1174</v>
      </c>
      <c r="T1582">
        <v>3</v>
      </c>
      <c r="U1582" s="32" t="s">
        <v>435</v>
      </c>
      <c r="V1582">
        <v>705</v>
      </c>
      <c r="Y1582" t="s">
        <v>474</v>
      </c>
      <c r="Z1582">
        <v>62</v>
      </c>
      <c r="AA1582" s="19" t="s">
        <v>94</v>
      </c>
      <c r="AB1582">
        <v>5</v>
      </c>
      <c r="AC1582">
        <v>3</v>
      </c>
      <c r="AD1582">
        <v>7</v>
      </c>
    </row>
    <row r="1583" spans="1:31" hidden="1" x14ac:dyDescent="0.25">
      <c r="A1583" s="23" t="s">
        <v>314</v>
      </c>
      <c r="B1583" s="22" t="s">
        <v>2349</v>
      </c>
      <c r="C1583" s="22" t="s">
        <v>2350</v>
      </c>
      <c r="D1583">
        <v>56.86</v>
      </c>
      <c r="G1583" s="28">
        <v>2</v>
      </c>
      <c r="H1583" s="20" t="s">
        <v>19</v>
      </c>
      <c r="I1583">
        <v>13</v>
      </c>
      <c r="J1583" s="38" t="str">
        <f>VLOOKUP(AB1583, method!$A$1:$B$15, 2, 0)</f>
        <v>留後</v>
      </c>
      <c r="K1583">
        <v>4</v>
      </c>
      <c r="L1583">
        <v>1000</v>
      </c>
      <c r="M1583">
        <v>135</v>
      </c>
      <c r="N1583">
        <v>0</v>
      </c>
      <c r="O1583">
        <v>10</v>
      </c>
      <c r="P1583">
        <v>5</v>
      </c>
      <c r="Q1583">
        <v>25</v>
      </c>
      <c r="R1583" t="s">
        <v>429</v>
      </c>
      <c r="S1583">
        <v>1186</v>
      </c>
      <c r="T1583">
        <v>4</v>
      </c>
      <c r="U1583" s="32" t="s">
        <v>435</v>
      </c>
      <c r="V1583">
        <v>660</v>
      </c>
      <c r="Y1583" s="12" t="s">
        <v>662</v>
      </c>
      <c r="Z1583">
        <v>60</v>
      </c>
      <c r="AA1583" s="19" t="s">
        <v>94</v>
      </c>
      <c r="AB1583">
        <v>13</v>
      </c>
      <c r="AC1583">
        <v>6</v>
      </c>
      <c r="AD1583">
        <v>2</v>
      </c>
    </row>
    <row r="1584" spans="1:31" hidden="1" x14ac:dyDescent="0.25">
      <c r="A1584" s="23" t="s">
        <v>314</v>
      </c>
      <c r="B1584" s="22" t="s">
        <v>2349</v>
      </c>
      <c r="C1584" s="22" t="s">
        <v>2350</v>
      </c>
      <c r="D1584">
        <v>56.84</v>
      </c>
      <c r="G1584" s="28">
        <v>2</v>
      </c>
      <c r="H1584" s="19" t="s">
        <v>101</v>
      </c>
      <c r="I1584">
        <v>14</v>
      </c>
      <c r="J1584" s="37" t="str">
        <f>VLOOKUP(AB1584, method!$A$1:$B$15, 2, 0)</f>
        <v>中前</v>
      </c>
      <c r="K1584">
        <v>7.9</v>
      </c>
      <c r="L1584">
        <v>1000</v>
      </c>
      <c r="M1584">
        <v>134</v>
      </c>
      <c r="N1584">
        <v>0</v>
      </c>
      <c r="O1584">
        <v>13</v>
      </c>
      <c r="P1584">
        <v>4</v>
      </c>
      <c r="Q1584">
        <v>25</v>
      </c>
      <c r="R1584" t="s">
        <v>429</v>
      </c>
      <c r="S1584">
        <v>1172</v>
      </c>
      <c r="T1584">
        <v>4</v>
      </c>
      <c r="U1584" s="32" t="s">
        <v>435</v>
      </c>
      <c r="V1584">
        <v>582</v>
      </c>
      <c r="Y1584" s="12" t="s">
        <v>591</v>
      </c>
      <c r="Z1584">
        <v>59</v>
      </c>
      <c r="AA1584" s="19" t="s">
        <v>94</v>
      </c>
      <c r="AB1584">
        <v>5</v>
      </c>
      <c r="AC1584">
        <v>4</v>
      </c>
      <c r="AD1584">
        <v>2</v>
      </c>
    </row>
    <row r="1585" spans="1:31" hidden="1" x14ac:dyDescent="0.25">
      <c r="A1585" s="23" t="s">
        <v>314</v>
      </c>
      <c r="B1585" s="22" t="s">
        <v>2349</v>
      </c>
      <c r="C1585" s="22" t="s">
        <v>2350</v>
      </c>
      <c r="D1585">
        <v>10.56</v>
      </c>
      <c r="G1585" s="34">
        <v>5</v>
      </c>
      <c r="H1585" s="19" t="s">
        <v>101</v>
      </c>
      <c r="I1585">
        <v>5</v>
      </c>
      <c r="J1585" s="37" t="str">
        <f>VLOOKUP(AB1585, method!$A$1:$B$15, 2, 0)</f>
        <v>中前</v>
      </c>
      <c r="K1585">
        <v>27</v>
      </c>
      <c r="L1585" s="43">
        <v>1200</v>
      </c>
      <c r="M1585">
        <v>120</v>
      </c>
      <c r="N1585">
        <v>1</v>
      </c>
      <c r="O1585">
        <v>15</v>
      </c>
      <c r="P1585">
        <v>3</v>
      </c>
      <c r="Q1585">
        <v>25</v>
      </c>
      <c r="R1585" t="s">
        <v>441</v>
      </c>
      <c r="S1585">
        <v>1166</v>
      </c>
      <c r="T1585">
        <v>3</v>
      </c>
      <c r="U1585" s="33" t="s">
        <v>499</v>
      </c>
      <c r="V1585">
        <v>512</v>
      </c>
      <c r="Y1585">
        <v>3</v>
      </c>
      <c r="Z1585">
        <v>60</v>
      </c>
      <c r="AA1585" s="19" t="s">
        <v>94</v>
      </c>
      <c r="AB1585">
        <v>6</v>
      </c>
      <c r="AC1585">
        <v>6</v>
      </c>
      <c r="AD1585">
        <v>5</v>
      </c>
    </row>
    <row r="1586" spans="1:31" hidden="1" x14ac:dyDescent="0.25">
      <c r="A1586" s="23" t="s">
        <v>314</v>
      </c>
      <c r="B1586" s="22" t="s">
        <v>2349</v>
      </c>
      <c r="C1586" s="22" t="s">
        <v>2350</v>
      </c>
      <c r="D1586">
        <v>9.25</v>
      </c>
      <c r="G1586">
        <v>6</v>
      </c>
      <c r="H1586" s="19" t="s">
        <v>101</v>
      </c>
      <c r="I1586">
        <v>6</v>
      </c>
      <c r="J1586" s="36" t="str">
        <f>VLOOKUP(AB1586, method!$A$1:$B$15, 2, 0)</f>
        <v>中後</v>
      </c>
      <c r="K1586">
        <v>18</v>
      </c>
      <c r="L1586" s="43">
        <v>1200</v>
      </c>
      <c r="M1586">
        <v>115</v>
      </c>
      <c r="N1586">
        <v>1</v>
      </c>
      <c r="O1586">
        <v>16</v>
      </c>
      <c r="P1586">
        <v>2</v>
      </c>
      <c r="Q1586">
        <v>25</v>
      </c>
      <c r="R1586" t="s">
        <v>441</v>
      </c>
      <c r="S1586">
        <v>1162</v>
      </c>
      <c r="T1586">
        <v>3</v>
      </c>
      <c r="U1586" s="32" t="s">
        <v>446</v>
      </c>
      <c r="V1586">
        <v>436</v>
      </c>
      <c r="Y1586">
        <v>5</v>
      </c>
      <c r="Z1586">
        <v>62</v>
      </c>
      <c r="AA1586" s="19" t="s">
        <v>94</v>
      </c>
      <c r="AB1586">
        <v>9</v>
      </c>
      <c r="AC1586">
        <v>9</v>
      </c>
      <c r="AD1586">
        <v>6</v>
      </c>
    </row>
    <row r="1587" spans="1:31" hidden="1" x14ac:dyDescent="0.25">
      <c r="A1587" s="23" t="s">
        <v>314</v>
      </c>
      <c r="B1587" s="22" t="s">
        <v>2349</v>
      </c>
      <c r="C1587" s="22" t="s">
        <v>2350</v>
      </c>
      <c r="D1587">
        <v>9.76</v>
      </c>
      <c r="G1587">
        <v>9</v>
      </c>
      <c r="H1587" s="20" t="s">
        <v>58</v>
      </c>
      <c r="I1587">
        <v>11</v>
      </c>
      <c r="J1587" s="37" t="str">
        <f>VLOOKUP(AB1587, method!$A$1:$B$15, 2, 0)</f>
        <v>中前</v>
      </c>
      <c r="K1587">
        <v>38</v>
      </c>
      <c r="L1587" s="43">
        <v>1200</v>
      </c>
      <c r="M1587">
        <v>122</v>
      </c>
      <c r="N1587">
        <v>1</v>
      </c>
      <c r="O1587">
        <v>9</v>
      </c>
      <c r="P1587">
        <v>2</v>
      </c>
      <c r="Q1587">
        <v>25</v>
      </c>
      <c r="R1587" t="s">
        <v>429</v>
      </c>
      <c r="S1587">
        <v>1169</v>
      </c>
      <c r="T1587">
        <v>3</v>
      </c>
      <c r="U1587" s="32" t="s">
        <v>435</v>
      </c>
      <c r="V1587">
        <v>416</v>
      </c>
      <c r="Y1587" t="s">
        <v>519</v>
      </c>
      <c r="Z1587">
        <v>64</v>
      </c>
      <c r="AA1587" s="19" t="s">
        <v>94</v>
      </c>
      <c r="AB1587">
        <v>6</v>
      </c>
      <c r="AC1587">
        <v>10</v>
      </c>
      <c r="AD1587">
        <v>9</v>
      </c>
    </row>
    <row r="1588" spans="1:31" hidden="1" x14ac:dyDescent="0.25">
      <c r="A1588" s="23" t="s">
        <v>314</v>
      </c>
      <c r="B1588" s="22" t="s">
        <v>2349</v>
      </c>
      <c r="C1588" s="22" t="s">
        <v>2350</v>
      </c>
      <c r="D1588">
        <v>10</v>
      </c>
      <c r="G1588">
        <v>13</v>
      </c>
      <c r="H1588" s="27" t="s">
        <v>93</v>
      </c>
      <c r="I1588">
        <v>6</v>
      </c>
      <c r="J1588" s="36" t="str">
        <f>VLOOKUP(AB1588, method!$A$1:$B$15, 2, 0)</f>
        <v>中後</v>
      </c>
      <c r="K1588">
        <v>11</v>
      </c>
      <c r="L1588" s="43">
        <v>1200</v>
      </c>
      <c r="M1588">
        <v>121</v>
      </c>
      <c r="N1588">
        <v>1</v>
      </c>
      <c r="O1588">
        <v>22</v>
      </c>
      <c r="P1588">
        <v>12</v>
      </c>
      <c r="Q1588">
        <v>24</v>
      </c>
      <c r="R1588" t="s">
        <v>539</v>
      </c>
      <c r="S1588">
        <v>1180</v>
      </c>
      <c r="T1588">
        <v>3</v>
      </c>
      <c r="U1588" s="32" t="s">
        <v>435</v>
      </c>
      <c r="V1588">
        <v>283</v>
      </c>
      <c r="Y1588" t="s">
        <v>572</v>
      </c>
      <c r="Z1588">
        <v>65</v>
      </c>
      <c r="AA1588" s="19" t="s">
        <v>94</v>
      </c>
      <c r="AB1588">
        <v>8</v>
      </c>
      <c r="AC1588">
        <v>12</v>
      </c>
      <c r="AD1588">
        <v>13</v>
      </c>
    </row>
    <row r="1589" spans="1:31" hidden="1" x14ac:dyDescent="0.25">
      <c r="A1589" s="23" t="s">
        <v>314</v>
      </c>
      <c r="B1589" s="22" t="s">
        <v>2349</v>
      </c>
      <c r="C1589" s="22" t="s">
        <v>2350</v>
      </c>
      <c r="D1589">
        <v>22.21</v>
      </c>
      <c r="G1589">
        <v>10</v>
      </c>
      <c r="H1589" s="17" t="s">
        <v>393</v>
      </c>
      <c r="I1589">
        <v>14</v>
      </c>
      <c r="J1589" s="37" t="str">
        <f>VLOOKUP(AB1589, method!$A$1:$B$15, 2, 0)</f>
        <v>中前</v>
      </c>
      <c r="K1589">
        <v>6</v>
      </c>
      <c r="L1589">
        <v>1400</v>
      </c>
      <c r="M1589">
        <v>122</v>
      </c>
      <c r="N1589">
        <v>1</v>
      </c>
      <c r="O1589">
        <v>24</v>
      </c>
      <c r="P1589">
        <v>11</v>
      </c>
      <c r="Q1589">
        <v>24</v>
      </c>
      <c r="R1589" t="s">
        <v>429</v>
      </c>
      <c r="S1589">
        <v>1175</v>
      </c>
      <c r="T1589">
        <v>3</v>
      </c>
      <c r="U1589" s="32" t="s">
        <v>446</v>
      </c>
      <c r="V1589">
        <v>209</v>
      </c>
      <c r="Y1589" t="s">
        <v>488</v>
      </c>
      <c r="Z1589">
        <v>66</v>
      </c>
      <c r="AA1589" s="19" t="s">
        <v>94</v>
      </c>
      <c r="AB1589">
        <v>7</v>
      </c>
      <c r="AC1589">
        <v>7</v>
      </c>
      <c r="AD1589">
        <v>7</v>
      </c>
      <c r="AE1589">
        <v>10</v>
      </c>
    </row>
    <row r="1590" spans="1:31" hidden="1" x14ac:dyDescent="0.25">
      <c r="A1590" s="23" t="s">
        <v>314</v>
      </c>
      <c r="B1590" s="22" t="s">
        <v>2349</v>
      </c>
      <c r="C1590" s="22" t="s">
        <v>2350</v>
      </c>
      <c r="D1590">
        <v>9.27</v>
      </c>
      <c r="G1590" s="28">
        <v>3</v>
      </c>
      <c r="H1590" s="18" t="s">
        <v>116</v>
      </c>
      <c r="I1590">
        <v>1</v>
      </c>
      <c r="J1590" s="35" t="str">
        <f>VLOOKUP(AB1590, method!$A$1:$B$15, 2, 0)</f>
        <v>放頭</v>
      </c>
      <c r="K1590">
        <v>5.5</v>
      </c>
      <c r="L1590" s="43">
        <v>1200</v>
      </c>
      <c r="M1590">
        <v>124</v>
      </c>
      <c r="N1590">
        <v>1</v>
      </c>
      <c r="O1590">
        <v>3</v>
      </c>
      <c r="P1590">
        <v>11</v>
      </c>
      <c r="Q1590">
        <v>24</v>
      </c>
      <c r="R1590" t="s">
        <v>441</v>
      </c>
      <c r="S1590">
        <v>1181</v>
      </c>
      <c r="T1590">
        <v>3</v>
      </c>
      <c r="U1590" s="32" t="s">
        <v>446</v>
      </c>
      <c r="V1590">
        <v>154</v>
      </c>
      <c r="Y1590" t="s">
        <v>519</v>
      </c>
      <c r="Z1590">
        <v>66</v>
      </c>
      <c r="AA1590" s="19" t="s">
        <v>94</v>
      </c>
      <c r="AB1590">
        <v>3</v>
      </c>
      <c r="AC1590">
        <v>3</v>
      </c>
      <c r="AD1590">
        <v>3</v>
      </c>
    </row>
    <row r="1591" spans="1:31" x14ac:dyDescent="0.25">
      <c r="A1591" s="24" t="s">
        <v>349</v>
      </c>
      <c r="B1591" s="23" t="s">
        <v>350</v>
      </c>
      <c r="C1591" s="23" t="s">
        <v>2351</v>
      </c>
      <c r="D1591">
        <v>10.37</v>
      </c>
      <c r="E1591">
        <v>10</v>
      </c>
      <c r="F1591" t="s">
        <v>38</v>
      </c>
      <c r="G1591" s="34">
        <v>5</v>
      </c>
      <c r="H1591" s="20" t="s">
        <v>19</v>
      </c>
      <c r="I1591">
        <v>12</v>
      </c>
      <c r="J1591" s="35" t="str">
        <f>VLOOKUP(AB1591, method!$A$1:$B$15, 2, 0)</f>
        <v>放頭</v>
      </c>
      <c r="K1591">
        <v>10</v>
      </c>
      <c r="L1591" s="43">
        <v>1200</v>
      </c>
      <c r="M1591">
        <v>135</v>
      </c>
      <c r="N1591">
        <v>1</v>
      </c>
      <c r="O1591">
        <v>10</v>
      </c>
      <c r="P1591">
        <v>9</v>
      </c>
      <c r="Q1591">
        <v>25</v>
      </c>
      <c r="R1591" s="31" t="s">
        <v>450</v>
      </c>
      <c r="S1591">
        <v>1175</v>
      </c>
      <c r="T1591">
        <v>3</v>
      </c>
      <c r="U1591" s="32" t="s">
        <v>435</v>
      </c>
      <c r="V1591">
        <v>18</v>
      </c>
      <c r="Y1591">
        <v>3</v>
      </c>
      <c r="Z1591">
        <v>80</v>
      </c>
      <c r="AA1591" s="22" t="s">
        <v>39</v>
      </c>
      <c r="AB1591">
        <v>2</v>
      </c>
      <c r="AC1591">
        <v>2</v>
      </c>
      <c r="AD1591">
        <v>5</v>
      </c>
    </row>
    <row r="1592" spans="1:31" x14ac:dyDescent="0.25">
      <c r="A1592" s="24" t="s">
        <v>349</v>
      </c>
      <c r="B1592" s="23" t="s">
        <v>350</v>
      </c>
      <c r="C1592" s="23" t="s">
        <v>2351</v>
      </c>
      <c r="D1592">
        <v>9.48</v>
      </c>
      <c r="E1592">
        <v>10</v>
      </c>
      <c r="F1592" t="s">
        <v>38</v>
      </c>
      <c r="G1592">
        <v>6</v>
      </c>
      <c r="H1592" s="20" t="s">
        <v>19</v>
      </c>
      <c r="I1592">
        <v>8</v>
      </c>
      <c r="J1592" s="37" t="str">
        <f>VLOOKUP(AB1592, method!$A$1:$B$15, 2, 0)</f>
        <v>中前</v>
      </c>
      <c r="K1592">
        <v>5.5</v>
      </c>
      <c r="L1592" s="43">
        <v>1200</v>
      </c>
      <c r="M1592">
        <v>135</v>
      </c>
      <c r="N1592">
        <v>1</v>
      </c>
      <c r="O1592">
        <v>16</v>
      </c>
      <c r="P1592">
        <v>7</v>
      </c>
      <c r="Q1592">
        <v>25</v>
      </c>
      <c r="R1592" s="31" t="s">
        <v>455</v>
      </c>
      <c r="S1592">
        <v>1178</v>
      </c>
      <c r="T1592">
        <v>3</v>
      </c>
      <c r="U1592" s="32" t="s">
        <v>446</v>
      </c>
      <c r="V1592">
        <v>847</v>
      </c>
      <c r="Y1592" s="12" t="s">
        <v>456</v>
      </c>
      <c r="Z1592">
        <v>80</v>
      </c>
      <c r="AA1592" s="22" t="s">
        <v>39</v>
      </c>
      <c r="AB1592">
        <v>4</v>
      </c>
      <c r="AC1592">
        <v>2</v>
      </c>
      <c r="AD1592">
        <v>6</v>
      </c>
    </row>
    <row r="1593" spans="1:31" x14ac:dyDescent="0.25">
      <c r="A1593" s="24" t="s">
        <v>349</v>
      </c>
      <c r="B1593" s="23" t="s">
        <v>350</v>
      </c>
      <c r="C1593" s="23" t="s">
        <v>2351</v>
      </c>
      <c r="D1593">
        <v>9.4600000000000009</v>
      </c>
      <c r="E1593">
        <v>10</v>
      </c>
      <c r="F1593" t="s">
        <v>38</v>
      </c>
      <c r="G1593" s="28">
        <v>1</v>
      </c>
      <c r="H1593" s="20" t="s">
        <v>19</v>
      </c>
      <c r="I1593">
        <v>6</v>
      </c>
      <c r="J1593" s="35" t="str">
        <f>VLOOKUP(AB1593, method!$A$1:$B$15, 2, 0)</f>
        <v>放頭</v>
      </c>
      <c r="K1593">
        <v>5.3</v>
      </c>
      <c r="L1593" s="43">
        <v>1200</v>
      </c>
      <c r="M1593">
        <v>127</v>
      </c>
      <c r="N1593">
        <v>1</v>
      </c>
      <c r="O1593">
        <v>25</v>
      </c>
      <c r="P1593">
        <v>6</v>
      </c>
      <c r="Q1593">
        <v>25</v>
      </c>
      <c r="R1593" s="31" t="s">
        <v>461</v>
      </c>
      <c r="S1593">
        <v>1180</v>
      </c>
      <c r="T1593">
        <v>3</v>
      </c>
      <c r="U1593" s="32" t="s">
        <v>446</v>
      </c>
      <c r="V1593">
        <v>786</v>
      </c>
      <c r="Y1593" s="12" t="s">
        <v>480</v>
      </c>
      <c r="Z1593">
        <v>72</v>
      </c>
      <c r="AA1593" s="22" t="s">
        <v>39</v>
      </c>
      <c r="AB1593">
        <v>1</v>
      </c>
      <c r="AC1593">
        <v>1</v>
      </c>
      <c r="AD1593">
        <v>1</v>
      </c>
    </row>
    <row r="1594" spans="1:31" x14ac:dyDescent="0.25">
      <c r="A1594" s="24" t="s">
        <v>349</v>
      </c>
      <c r="B1594" s="23" t="s">
        <v>350</v>
      </c>
      <c r="C1594" s="23" t="s">
        <v>2351</v>
      </c>
      <c r="D1594">
        <v>9.14</v>
      </c>
      <c r="E1594">
        <v>10</v>
      </c>
      <c r="F1594" t="s">
        <v>38</v>
      </c>
      <c r="G1594" s="28">
        <v>1</v>
      </c>
      <c r="H1594" s="20" t="s">
        <v>19</v>
      </c>
      <c r="I1594">
        <v>5</v>
      </c>
      <c r="J1594" s="35" t="str">
        <f>VLOOKUP(AB1594, method!$A$1:$B$15, 2, 0)</f>
        <v>放頭</v>
      </c>
      <c r="K1594">
        <v>4</v>
      </c>
      <c r="L1594" s="43">
        <v>1200</v>
      </c>
      <c r="M1594">
        <v>123</v>
      </c>
      <c r="N1594">
        <v>1</v>
      </c>
      <c r="O1594">
        <v>21</v>
      </c>
      <c r="P1594">
        <v>5</v>
      </c>
      <c r="Q1594">
        <v>25</v>
      </c>
      <c r="R1594" s="31" t="s">
        <v>461</v>
      </c>
      <c r="S1594">
        <v>1191</v>
      </c>
      <c r="T1594">
        <v>3</v>
      </c>
      <c r="U1594" s="32" t="s">
        <v>446</v>
      </c>
      <c r="V1594">
        <v>696</v>
      </c>
      <c r="Y1594" s="12" t="s">
        <v>914</v>
      </c>
      <c r="Z1594">
        <v>66</v>
      </c>
      <c r="AA1594" s="22" t="s">
        <v>39</v>
      </c>
      <c r="AB1594">
        <v>2</v>
      </c>
      <c r="AC1594">
        <v>2</v>
      </c>
      <c r="AD1594">
        <v>1</v>
      </c>
    </row>
    <row r="1595" spans="1:31" x14ac:dyDescent="0.25">
      <c r="A1595" s="24" t="s">
        <v>349</v>
      </c>
      <c r="B1595" s="23" t="s">
        <v>350</v>
      </c>
      <c r="C1595" s="23" t="s">
        <v>2351</v>
      </c>
      <c r="D1595">
        <v>9.65</v>
      </c>
      <c r="E1595">
        <v>10</v>
      </c>
      <c r="F1595" t="s">
        <v>38</v>
      </c>
      <c r="G1595">
        <v>6</v>
      </c>
      <c r="H1595" s="19" t="s">
        <v>101</v>
      </c>
      <c r="I1595">
        <v>10</v>
      </c>
      <c r="J1595" s="35" t="str">
        <f>VLOOKUP(AB1595, method!$A$1:$B$15, 2, 0)</f>
        <v>放頭</v>
      </c>
      <c r="K1595">
        <v>11</v>
      </c>
      <c r="L1595" s="43">
        <v>1200</v>
      </c>
      <c r="M1595">
        <v>122</v>
      </c>
      <c r="N1595">
        <v>1</v>
      </c>
      <c r="O1595">
        <v>30</v>
      </c>
      <c r="P1595">
        <v>4</v>
      </c>
      <c r="Q1595">
        <v>25</v>
      </c>
      <c r="R1595" s="42" t="s">
        <v>445</v>
      </c>
      <c r="S1595">
        <v>1195</v>
      </c>
      <c r="T1595">
        <v>3</v>
      </c>
      <c r="U1595" s="32" t="s">
        <v>446</v>
      </c>
      <c r="V1595">
        <v>638</v>
      </c>
      <c r="Y1595" s="12" t="s">
        <v>451</v>
      </c>
      <c r="Z1595">
        <v>66</v>
      </c>
      <c r="AA1595" s="22" t="s">
        <v>39</v>
      </c>
      <c r="AB1595">
        <v>1</v>
      </c>
      <c r="AC1595">
        <v>1</v>
      </c>
      <c r="AD1595">
        <v>6</v>
      </c>
    </row>
    <row r="1596" spans="1:31" x14ac:dyDescent="0.25">
      <c r="A1596" s="24" t="s">
        <v>349</v>
      </c>
      <c r="B1596" s="23" t="s">
        <v>350</v>
      </c>
      <c r="C1596" s="23" t="s">
        <v>2351</v>
      </c>
      <c r="D1596">
        <v>9.6300000000000008</v>
      </c>
      <c r="E1596">
        <v>10</v>
      </c>
      <c r="F1596" t="s">
        <v>38</v>
      </c>
      <c r="G1596" s="28">
        <v>1</v>
      </c>
      <c r="H1596" s="16" t="s">
        <v>13</v>
      </c>
      <c r="I1596">
        <v>6</v>
      </c>
      <c r="J1596" s="37" t="str">
        <f>VLOOKUP(AB1596, method!$A$1:$B$15, 2, 0)</f>
        <v>中前</v>
      </c>
      <c r="K1596">
        <v>3.2</v>
      </c>
      <c r="L1596" s="43">
        <v>1200</v>
      </c>
      <c r="M1596">
        <v>135</v>
      </c>
      <c r="N1596">
        <v>1</v>
      </c>
      <c r="O1596">
        <v>2</v>
      </c>
      <c r="P1596">
        <v>4</v>
      </c>
      <c r="Q1596">
        <v>25</v>
      </c>
      <c r="R1596" s="30" t="s">
        <v>445</v>
      </c>
      <c r="S1596">
        <v>1190</v>
      </c>
      <c r="T1596">
        <v>4</v>
      </c>
      <c r="U1596" s="32" t="s">
        <v>446</v>
      </c>
      <c r="V1596">
        <v>559</v>
      </c>
      <c r="Y1596" s="12" t="s">
        <v>431</v>
      </c>
      <c r="Z1596">
        <v>59</v>
      </c>
      <c r="AA1596" s="22" t="s">
        <v>39</v>
      </c>
      <c r="AB1596">
        <v>4</v>
      </c>
      <c r="AC1596">
        <v>3</v>
      </c>
      <c r="AD1596">
        <v>1</v>
      </c>
    </row>
    <row r="1597" spans="1:31" x14ac:dyDescent="0.25">
      <c r="A1597" s="24" t="s">
        <v>349</v>
      </c>
      <c r="B1597" s="23" t="s">
        <v>350</v>
      </c>
      <c r="C1597" s="23" t="s">
        <v>2351</v>
      </c>
      <c r="D1597">
        <v>9.7100000000000009</v>
      </c>
      <c r="E1597">
        <v>10</v>
      </c>
      <c r="F1597" t="s">
        <v>38</v>
      </c>
      <c r="G1597" s="28">
        <v>1</v>
      </c>
      <c r="H1597" s="16" t="s">
        <v>13</v>
      </c>
      <c r="I1597">
        <v>1</v>
      </c>
      <c r="J1597" s="35" t="str">
        <f>VLOOKUP(AB1597, method!$A$1:$B$15, 2, 0)</f>
        <v>放頭</v>
      </c>
      <c r="K1597">
        <v>1.4</v>
      </c>
      <c r="L1597" s="43">
        <v>1200</v>
      </c>
      <c r="M1597">
        <v>129</v>
      </c>
      <c r="N1597">
        <v>1</v>
      </c>
      <c r="O1597">
        <v>5</v>
      </c>
      <c r="P1597">
        <v>3</v>
      </c>
      <c r="Q1597">
        <v>25</v>
      </c>
      <c r="R1597" s="30" t="s">
        <v>445</v>
      </c>
      <c r="S1597">
        <v>1185</v>
      </c>
      <c r="T1597">
        <v>4</v>
      </c>
      <c r="U1597" s="32" t="s">
        <v>435</v>
      </c>
      <c r="V1597">
        <v>479</v>
      </c>
      <c r="Y1597" s="12" t="s">
        <v>662</v>
      </c>
      <c r="Z1597">
        <v>53</v>
      </c>
      <c r="AA1597" s="22" t="s">
        <v>39</v>
      </c>
      <c r="AB1597">
        <v>1</v>
      </c>
      <c r="AC1597">
        <v>1</v>
      </c>
      <c r="AD1597">
        <v>1</v>
      </c>
    </row>
    <row r="1598" spans="1:31" hidden="1" x14ac:dyDescent="0.25">
      <c r="A1598" s="24" t="s">
        <v>349</v>
      </c>
      <c r="B1598" s="23" t="s">
        <v>350</v>
      </c>
      <c r="C1598" s="23" t="s">
        <v>2351</v>
      </c>
      <c r="D1598">
        <v>9.1199999999999992</v>
      </c>
      <c r="E1598">
        <v>10</v>
      </c>
      <c r="F1598" t="s">
        <v>38</v>
      </c>
      <c r="G1598" s="28">
        <v>3</v>
      </c>
      <c r="H1598" s="27" t="s">
        <v>400</v>
      </c>
      <c r="I1598">
        <v>12</v>
      </c>
      <c r="J1598" s="37" t="str">
        <f>VLOOKUP(AB1598, method!$A$1:$B$15, 2, 0)</f>
        <v>中前</v>
      </c>
      <c r="K1598">
        <v>5.5</v>
      </c>
      <c r="L1598" s="43">
        <v>1200</v>
      </c>
      <c r="M1598">
        <v>128</v>
      </c>
      <c r="N1598">
        <v>1</v>
      </c>
      <c r="O1598">
        <v>16</v>
      </c>
      <c r="P1598">
        <v>2</v>
      </c>
      <c r="Q1598">
        <v>25</v>
      </c>
      <c r="R1598" t="s">
        <v>441</v>
      </c>
      <c r="S1598">
        <v>1187</v>
      </c>
      <c r="T1598">
        <v>4</v>
      </c>
      <c r="U1598" s="32" t="s">
        <v>446</v>
      </c>
      <c r="V1598">
        <v>429</v>
      </c>
      <c r="Y1598" s="12" t="s">
        <v>464</v>
      </c>
      <c r="Z1598">
        <v>52</v>
      </c>
      <c r="AA1598" s="22" t="s">
        <v>39</v>
      </c>
      <c r="AB1598">
        <v>5</v>
      </c>
      <c r="AC1598">
        <v>5</v>
      </c>
      <c r="AD1598">
        <v>3</v>
      </c>
    </row>
    <row r="1599" spans="1:31" hidden="1" x14ac:dyDescent="0.25">
      <c r="A1599" s="24" t="s">
        <v>349</v>
      </c>
      <c r="B1599" s="23" t="s">
        <v>350</v>
      </c>
      <c r="C1599" s="23" t="s">
        <v>2351</v>
      </c>
      <c r="D1599">
        <v>9.85</v>
      </c>
      <c r="E1599">
        <v>10</v>
      </c>
      <c r="F1599" t="s">
        <v>38</v>
      </c>
      <c r="G1599" s="28">
        <v>2</v>
      </c>
      <c r="H1599" s="21" t="s">
        <v>53</v>
      </c>
      <c r="I1599">
        <v>10</v>
      </c>
      <c r="J1599" s="35" t="str">
        <f>VLOOKUP(AB1599, method!$A$1:$B$15, 2, 0)</f>
        <v>放頭</v>
      </c>
      <c r="K1599">
        <v>10</v>
      </c>
      <c r="L1599" s="43">
        <v>1200</v>
      </c>
      <c r="M1599">
        <v>130</v>
      </c>
      <c r="N1599">
        <v>1</v>
      </c>
      <c r="O1599">
        <v>31</v>
      </c>
      <c r="P1599">
        <v>1</v>
      </c>
      <c r="Q1599">
        <v>25</v>
      </c>
      <c r="R1599" t="s">
        <v>506</v>
      </c>
      <c r="S1599">
        <v>1173</v>
      </c>
      <c r="T1599">
        <v>4</v>
      </c>
      <c r="U1599" s="32" t="s">
        <v>435</v>
      </c>
      <c r="V1599">
        <v>393</v>
      </c>
      <c r="Y1599" s="12" t="s">
        <v>456</v>
      </c>
      <c r="Z1599">
        <v>52</v>
      </c>
      <c r="AA1599" s="22" t="s">
        <v>39</v>
      </c>
      <c r="AB1599">
        <v>2</v>
      </c>
      <c r="AC1599">
        <v>2</v>
      </c>
      <c r="AD1599">
        <v>2</v>
      </c>
    </row>
    <row r="1600" spans="1:31" hidden="1" x14ac:dyDescent="0.25">
      <c r="A1600" s="24" t="s">
        <v>349</v>
      </c>
      <c r="B1600" s="23" t="s">
        <v>350</v>
      </c>
      <c r="C1600" s="23" t="s">
        <v>2351</v>
      </c>
      <c r="D1600">
        <v>10.01</v>
      </c>
      <c r="E1600">
        <v>10</v>
      </c>
      <c r="F1600" t="s">
        <v>38</v>
      </c>
      <c r="G1600" s="28">
        <v>1</v>
      </c>
      <c r="H1600" s="21" t="s">
        <v>53</v>
      </c>
      <c r="I1600">
        <v>4</v>
      </c>
      <c r="J1600" s="37" t="str">
        <f>VLOOKUP(AB1600, method!$A$1:$B$15, 2, 0)</f>
        <v>中前</v>
      </c>
      <c r="K1600">
        <v>1.9</v>
      </c>
      <c r="L1600" s="43">
        <v>1200</v>
      </c>
      <c r="M1600">
        <v>122</v>
      </c>
      <c r="N1600">
        <v>1</v>
      </c>
      <c r="O1600">
        <v>12</v>
      </c>
      <c r="P1600">
        <v>1</v>
      </c>
      <c r="Q1600">
        <v>25</v>
      </c>
      <c r="R1600" t="s">
        <v>441</v>
      </c>
      <c r="S1600">
        <v>1181</v>
      </c>
      <c r="T1600">
        <v>4</v>
      </c>
      <c r="U1600" s="32" t="s">
        <v>435</v>
      </c>
      <c r="V1600">
        <v>338</v>
      </c>
      <c r="Y1600" s="12" t="s">
        <v>480</v>
      </c>
      <c r="Z1600">
        <v>46</v>
      </c>
      <c r="AA1600" s="22" t="s">
        <v>39</v>
      </c>
      <c r="AB1600">
        <v>7</v>
      </c>
      <c r="AC1600">
        <v>5</v>
      </c>
      <c r="AD1600">
        <v>1</v>
      </c>
    </row>
    <row r="1601" spans="1:31" hidden="1" x14ac:dyDescent="0.25">
      <c r="A1601" s="24" t="s">
        <v>349</v>
      </c>
      <c r="B1601" s="23" t="s">
        <v>350</v>
      </c>
      <c r="C1601" s="23" t="s">
        <v>2351</v>
      </c>
      <c r="D1601">
        <v>22.11</v>
      </c>
      <c r="E1601">
        <v>10</v>
      </c>
      <c r="F1601" t="s">
        <v>38</v>
      </c>
      <c r="G1601" s="28">
        <v>3</v>
      </c>
      <c r="H1601" s="20" t="s">
        <v>19</v>
      </c>
      <c r="I1601">
        <v>4</v>
      </c>
      <c r="J1601" s="35" t="str">
        <f>VLOOKUP(AB1601, method!$A$1:$B$15, 2, 0)</f>
        <v>放頭</v>
      </c>
      <c r="K1601">
        <v>2.8</v>
      </c>
      <c r="L1601">
        <v>1400</v>
      </c>
      <c r="M1601">
        <v>121</v>
      </c>
      <c r="N1601">
        <v>1</v>
      </c>
      <c r="O1601">
        <v>29</v>
      </c>
      <c r="P1601">
        <v>12</v>
      </c>
      <c r="Q1601">
        <v>24</v>
      </c>
      <c r="R1601" t="s">
        <v>506</v>
      </c>
      <c r="S1601">
        <v>1190</v>
      </c>
      <c r="T1601">
        <v>4</v>
      </c>
      <c r="U1601" s="32" t="s">
        <v>435</v>
      </c>
      <c r="V1601">
        <v>303</v>
      </c>
      <c r="Y1601" s="12" t="s">
        <v>521</v>
      </c>
      <c r="Z1601">
        <v>46</v>
      </c>
      <c r="AA1601" s="22" t="s">
        <v>39</v>
      </c>
      <c r="AB1601">
        <v>3</v>
      </c>
      <c r="AC1601">
        <v>3</v>
      </c>
      <c r="AD1601">
        <v>3</v>
      </c>
      <c r="AE1601">
        <v>3</v>
      </c>
    </row>
    <row r="1602" spans="1:31" hidden="1" x14ac:dyDescent="0.25">
      <c r="A1602" s="24" t="s">
        <v>349</v>
      </c>
      <c r="B1602" s="23" t="s">
        <v>350</v>
      </c>
      <c r="C1602" s="23" t="s">
        <v>2351</v>
      </c>
      <c r="D1602">
        <v>22.91</v>
      </c>
      <c r="E1602">
        <v>10</v>
      </c>
      <c r="F1602" t="s">
        <v>38</v>
      </c>
      <c r="G1602">
        <v>8</v>
      </c>
      <c r="H1602" s="17" t="s">
        <v>393</v>
      </c>
      <c r="I1602">
        <v>2</v>
      </c>
      <c r="J1602" s="37" t="str">
        <f>VLOOKUP(AB1602, method!$A$1:$B$15, 2, 0)</f>
        <v>中前</v>
      </c>
      <c r="K1602">
        <v>4.0999999999999996</v>
      </c>
      <c r="L1602">
        <v>1400</v>
      </c>
      <c r="M1602">
        <v>125</v>
      </c>
      <c r="N1602">
        <v>1</v>
      </c>
      <c r="O1602">
        <v>8</v>
      </c>
      <c r="P1602">
        <v>12</v>
      </c>
      <c r="Q1602">
        <v>24</v>
      </c>
      <c r="R1602" t="s">
        <v>434</v>
      </c>
      <c r="S1602">
        <v>1171</v>
      </c>
      <c r="T1602">
        <v>4</v>
      </c>
      <c r="U1602" s="32" t="s">
        <v>435</v>
      </c>
      <c r="V1602">
        <v>241</v>
      </c>
      <c r="Y1602" t="s">
        <v>817</v>
      </c>
      <c r="Z1602">
        <v>48</v>
      </c>
      <c r="AA1602" s="22" t="s">
        <v>39</v>
      </c>
      <c r="AB1602">
        <v>4</v>
      </c>
      <c r="AC1602">
        <v>5</v>
      </c>
      <c r="AD1602">
        <v>6</v>
      </c>
      <c r="AE1602">
        <v>8</v>
      </c>
    </row>
    <row r="1603" spans="1:31" hidden="1" x14ac:dyDescent="0.25">
      <c r="A1603" s="24" t="s">
        <v>349</v>
      </c>
      <c r="B1603" s="23" t="s">
        <v>350</v>
      </c>
      <c r="C1603" s="23" t="s">
        <v>2351</v>
      </c>
      <c r="D1603">
        <v>34.869999999999997</v>
      </c>
      <c r="E1603">
        <v>10</v>
      </c>
      <c r="F1603" t="s">
        <v>38</v>
      </c>
      <c r="G1603" s="34">
        <v>5</v>
      </c>
      <c r="H1603" s="20" t="s">
        <v>58</v>
      </c>
      <c r="I1603">
        <v>8</v>
      </c>
      <c r="J1603" s="35" t="str">
        <f>VLOOKUP(AB1603, method!$A$1:$B$15, 2, 0)</f>
        <v>放頭</v>
      </c>
      <c r="K1603">
        <v>8.5</v>
      </c>
      <c r="L1603">
        <v>1600</v>
      </c>
      <c r="M1603">
        <v>123</v>
      </c>
      <c r="N1603">
        <v>1</v>
      </c>
      <c r="O1603">
        <v>3</v>
      </c>
      <c r="P1603">
        <v>11</v>
      </c>
      <c r="Q1603">
        <v>24</v>
      </c>
      <c r="R1603" t="s">
        <v>441</v>
      </c>
      <c r="S1603">
        <v>1161</v>
      </c>
      <c r="T1603">
        <v>4</v>
      </c>
      <c r="U1603" s="32" t="s">
        <v>446</v>
      </c>
      <c r="V1603">
        <v>149</v>
      </c>
      <c r="Y1603" s="12" t="s">
        <v>558</v>
      </c>
      <c r="Z1603">
        <v>49</v>
      </c>
      <c r="AA1603" s="22" t="s">
        <v>39</v>
      </c>
      <c r="AB1603">
        <v>1</v>
      </c>
      <c r="AC1603">
        <v>1</v>
      </c>
      <c r="AD1603">
        <v>1</v>
      </c>
      <c r="AE1603">
        <v>5</v>
      </c>
    </row>
    <row r="1604" spans="1:31" hidden="1" x14ac:dyDescent="0.25">
      <c r="A1604" s="24" t="s">
        <v>349</v>
      </c>
      <c r="B1604" s="23" t="s">
        <v>350</v>
      </c>
      <c r="C1604" s="23" t="s">
        <v>2351</v>
      </c>
      <c r="D1604">
        <v>21.81</v>
      </c>
      <c r="E1604">
        <v>10</v>
      </c>
      <c r="F1604" t="s">
        <v>38</v>
      </c>
      <c r="G1604" s="28">
        <v>3</v>
      </c>
      <c r="H1604" s="21" t="s">
        <v>53</v>
      </c>
      <c r="I1604">
        <v>13</v>
      </c>
      <c r="J1604" s="35" t="str">
        <f>VLOOKUP(AB1604, method!$A$1:$B$15, 2, 0)</f>
        <v>放頭</v>
      </c>
      <c r="K1604">
        <v>9.6999999999999993</v>
      </c>
      <c r="L1604">
        <v>1400</v>
      </c>
      <c r="M1604">
        <v>124</v>
      </c>
      <c r="N1604">
        <v>1</v>
      </c>
      <c r="O1604">
        <v>13</v>
      </c>
      <c r="P1604">
        <v>10</v>
      </c>
      <c r="Q1604">
        <v>24</v>
      </c>
      <c r="R1604" t="s">
        <v>539</v>
      </c>
      <c r="S1604">
        <v>1177</v>
      </c>
      <c r="T1604">
        <v>4</v>
      </c>
      <c r="U1604" s="32" t="s">
        <v>446</v>
      </c>
      <c r="V1604">
        <v>100</v>
      </c>
      <c r="Y1604" s="12" t="s">
        <v>451</v>
      </c>
      <c r="Z1604">
        <v>49</v>
      </c>
      <c r="AA1604" s="22" t="s">
        <v>39</v>
      </c>
      <c r="AB1604">
        <v>1</v>
      </c>
      <c r="AC1604">
        <v>1</v>
      </c>
      <c r="AD1604">
        <v>1</v>
      </c>
      <c r="AE1604">
        <v>3</v>
      </c>
    </row>
    <row r="1605" spans="1:31" hidden="1" x14ac:dyDescent="0.25">
      <c r="A1605" s="24" t="s">
        <v>349</v>
      </c>
      <c r="B1605" s="23" t="s">
        <v>350</v>
      </c>
      <c r="C1605" s="23" t="s">
        <v>2351</v>
      </c>
      <c r="D1605">
        <v>22.1</v>
      </c>
      <c r="E1605">
        <v>10</v>
      </c>
      <c r="F1605" t="s">
        <v>38</v>
      </c>
      <c r="G1605" s="28">
        <v>2</v>
      </c>
      <c r="H1605" s="21" t="s">
        <v>53</v>
      </c>
      <c r="I1605">
        <v>10</v>
      </c>
      <c r="J1605" s="37" t="str">
        <f>VLOOKUP(AB1605, method!$A$1:$B$15, 2, 0)</f>
        <v>中前</v>
      </c>
      <c r="K1605">
        <v>10</v>
      </c>
      <c r="L1605">
        <v>1400</v>
      </c>
      <c r="M1605">
        <v>122</v>
      </c>
      <c r="N1605">
        <v>1</v>
      </c>
      <c r="O1605">
        <v>15</v>
      </c>
      <c r="P1605">
        <v>9</v>
      </c>
      <c r="Q1605">
        <v>24</v>
      </c>
      <c r="R1605" t="s">
        <v>539</v>
      </c>
      <c r="S1605">
        <v>1158</v>
      </c>
      <c r="T1605">
        <v>4</v>
      </c>
      <c r="U1605" s="32" t="s">
        <v>446</v>
      </c>
      <c r="V1605">
        <v>25</v>
      </c>
      <c r="Y1605" s="12" t="s">
        <v>914</v>
      </c>
      <c r="Z1605">
        <v>47</v>
      </c>
      <c r="AA1605" s="22" t="s">
        <v>39</v>
      </c>
      <c r="AB1605">
        <v>7</v>
      </c>
      <c r="AC1605">
        <v>6</v>
      </c>
      <c r="AD1605">
        <v>4</v>
      </c>
      <c r="AE1605">
        <v>2</v>
      </c>
    </row>
    <row r="1606" spans="1:31" hidden="1" x14ac:dyDescent="0.25">
      <c r="A1606" s="24" t="s">
        <v>349</v>
      </c>
      <c r="B1606" s="23" t="s">
        <v>350</v>
      </c>
      <c r="C1606" s="23" t="s">
        <v>2351</v>
      </c>
      <c r="D1606">
        <v>22.63</v>
      </c>
      <c r="E1606">
        <v>10</v>
      </c>
      <c r="F1606" t="s">
        <v>38</v>
      </c>
      <c r="G1606">
        <v>6</v>
      </c>
      <c r="H1606" s="25" t="s">
        <v>150</v>
      </c>
      <c r="I1606">
        <v>14</v>
      </c>
      <c r="J1606" s="37" t="str">
        <f>VLOOKUP(AB1606, method!$A$1:$B$15, 2, 0)</f>
        <v>中前</v>
      </c>
      <c r="K1606">
        <v>48</v>
      </c>
      <c r="L1606">
        <v>1400</v>
      </c>
      <c r="M1606">
        <v>127</v>
      </c>
      <c r="N1606">
        <v>1</v>
      </c>
      <c r="O1606">
        <v>14</v>
      </c>
      <c r="P1606">
        <v>7</v>
      </c>
      <c r="Q1606">
        <v>24</v>
      </c>
      <c r="R1606" t="s">
        <v>434</v>
      </c>
      <c r="S1606">
        <v>1161</v>
      </c>
      <c r="T1606">
        <v>4</v>
      </c>
      <c r="U1606" s="32" t="s">
        <v>435</v>
      </c>
      <c r="V1606">
        <v>826</v>
      </c>
      <c r="Y1606" t="s">
        <v>519</v>
      </c>
      <c r="Z1606">
        <v>50</v>
      </c>
      <c r="AA1606" s="22" t="s">
        <v>39</v>
      </c>
      <c r="AB1606">
        <v>5</v>
      </c>
      <c r="AC1606">
        <v>6</v>
      </c>
      <c r="AD1606">
        <v>7</v>
      </c>
      <c r="AE1606">
        <v>6</v>
      </c>
    </row>
    <row r="1607" spans="1:31" hidden="1" x14ac:dyDescent="0.25">
      <c r="A1607" s="24" t="s">
        <v>349</v>
      </c>
      <c r="B1607" s="23" t="s">
        <v>350</v>
      </c>
      <c r="C1607" s="23" t="s">
        <v>2351</v>
      </c>
      <c r="D1607">
        <v>10.71</v>
      </c>
      <c r="E1607">
        <v>10</v>
      </c>
      <c r="F1607" t="s">
        <v>38</v>
      </c>
      <c r="G1607">
        <v>7</v>
      </c>
      <c r="H1607" s="21" t="s">
        <v>53</v>
      </c>
      <c r="I1607">
        <v>7</v>
      </c>
      <c r="J1607" s="37" t="str">
        <f>VLOOKUP(AB1607, method!$A$1:$B$15, 2, 0)</f>
        <v>中前</v>
      </c>
      <c r="K1607">
        <v>61</v>
      </c>
      <c r="L1607" s="43">
        <v>1200</v>
      </c>
      <c r="M1607">
        <v>127</v>
      </c>
      <c r="N1607">
        <v>1</v>
      </c>
      <c r="O1607">
        <v>15</v>
      </c>
      <c r="P1607">
        <v>6</v>
      </c>
      <c r="Q1607">
        <v>24</v>
      </c>
      <c r="R1607" t="s">
        <v>441</v>
      </c>
      <c r="S1607">
        <v>1156</v>
      </c>
      <c r="T1607">
        <v>4</v>
      </c>
      <c r="U1607" s="33" t="s">
        <v>577</v>
      </c>
      <c r="V1607">
        <v>755</v>
      </c>
      <c r="Y1607" t="s">
        <v>541</v>
      </c>
      <c r="Z1607">
        <v>52</v>
      </c>
      <c r="AA1607" s="22" t="s">
        <v>39</v>
      </c>
      <c r="AB1607">
        <v>5</v>
      </c>
      <c r="AC1607">
        <v>5</v>
      </c>
      <c r="AD1607">
        <v>7</v>
      </c>
    </row>
    <row r="1608" spans="1:31" hidden="1" x14ac:dyDescent="0.25">
      <c r="A1608" s="24" t="s">
        <v>349</v>
      </c>
      <c r="B1608" s="23" t="s">
        <v>350</v>
      </c>
      <c r="C1608" s="23" t="s">
        <v>2351</v>
      </c>
      <c r="D1608">
        <v>10.08</v>
      </c>
      <c r="E1608">
        <v>10</v>
      </c>
      <c r="F1608" t="s">
        <v>38</v>
      </c>
      <c r="G1608">
        <v>7</v>
      </c>
      <c r="H1608" s="22" t="s">
        <v>471</v>
      </c>
      <c r="I1608">
        <v>5</v>
      </c>
      <c r="J1608" s="37" t="str">
        <f>VLOOKUP(AB1608, method!$A$1:$B$15, 2, 0)</f>
        <v>中前</v>
      </c>
      <c r="K1608">
        <v>41</v>
      </c>
      <c r="L1608" s="43">
        <v>1200</v>
      </c>
      <c r="M1608">
        <v>125</v>
      </c>
      <c r="N1608">
        <v>1</v>
      </c>
      <c r="O1608">
        <v>19</v>
      </c>
      <c r="P1608">
        <v>5</v>
      </c>
      <c r="Q1608">
        <v>24</v>
      </c>
      <c r="R1608" t="s">
        <v>441</v>
      </c>
      <c r="S1608">
        <v>1150</v>
      </c>
      <c r="T1608">
        <v>4</v>
      </c>
      <c r="U1608" s="32" t="s">
        <v>435</v>
      </c>
      <c r="V1608">
        <v>678</v>
      </c>
      <c r="Y1608" t="s">
        <v>650</v>
      </c>
      <c r="Z1608">
        <v>52</v>
      </c>
      <c r="AA1608" s="22" t="s">
        <v>39</v>
      </c>
      <c r="AB1608">
        <v>7</v>
      </c>
      <c r="AC1608">
        <v>7</v>
      </c>
      <c r="AD1608">
        <v>7</v>
      </c>
    </row>
    <row r="1609" spans="1:31" x14ac:dyDescent="0.25">
      <c r="A1609" s="24" t="s">
        <v>349</v>
      </c>
      <c r="B1609" s="24" t="s">
        <v>353</v>
      </c>
      <c r="C1609" s="24" t="s">
        <v>2352</v>
      </c>
      <c r="D1609">
        <v>9.89</v>
      </c>
      <c r="E1609">
        <v>2</v>
      </c>
      <c r="F1609" t="s">
        <v>84</v>
      </c>
      <c r="G1609" s="28">
        <v>1</v>
      </c>
      <c r="H1609" s="17" t="s">
        <v>84</v>
      </c>
      <c r="I1609">
        <v>5</v>
      </c>
      <c r="J1609" s="36" t="str">
        <f>VLOOKUP(AB1609, method!$A$1:$B$15, 2, 0)</f>
        <v>中後</v>
      </c>
      <c r="K1609">
        <v>5.8</v>
      </c>
      <c r="L1609" s="43">
        <v>1200</v>
      </c>
      <c r="M1609">
        <v>122</v>
      </c>
      <c r="N1609">
        <v>1</v>
      </c>
      <c r="O1609">
        <v>10</v>
      </c>
      <c r="P1609">
        <v>9</v>
      </c>
      <c r="Q1609">
        <v>25</v>
      </c>
      <c r="R1609" s="31" t="s">
        <v>450</v>
      </c>
      <c r="S1609">
        <v>1228</v>
      </c>
      <c r="T1609">
        <v>3</v>
      </c>
      <c r="U1609" s="32" t="s">
        <v>435</v>
      </c>
      <c r="V1609">
        <v>18</v>
      </c>
      <c r="Y1609" s="12" t="s">
        <v>456</v>
      </c>
      <c r="Z1609">
        <v>66</v>
      </c>
      <c r="AA1609" s="20" t="s">
        <v>184</v>
      </c>
      <c r="AB1609">
        <v>8</v>
      </c>
      <c r="AC1609">
        <v>9</v>
      </c>
      <c r="AD1609">
        <v>1</v>
      </c>
    </row>
    <row r="1610" spans="1:31" x14ac:dyDescent="0.25">
      <c r="A1610" s="24" t="s">
        <v>349</v>
      </c>
      <c r="B1610" s="24" t="s">
        <v>353</v>
      </c>
      <c r="C1610" s="24" t="s">
        <v>2352</v>
      </c>
      <c r="D1610">
        <v>9.14</v>
      </c>
      <c r="E1610">
        <v>2</v>
      </c>
      <c r="F1610" t="s">
        <v>84</v>
      </c>
      <c r="G1610" s="28">
        <v>2</v>
      </c>
      <c r="H1610" s="26" t="s">
        <v>389</v>
      </c>
      <c r="I1610">
        <v>11</v>
      </c>
      <c r="J1610" s="38" t="str">
        <f>VLOOKUP(AB1610, method!$A$1:$B$15, 2, 0)</f>
        <v>留後</v>
      </c>
      <c r="K1610">
        <v>19</v>
      </c>
      <c r="L1610" s="43">
        <v>1200</v>
      </c>
      <c r="M1610">
        <v>119</v>
      </c>
      <c r="N1610">
        <v>1</v>
      </c>
      <c r="O1610">
        <v>16</v>
      </c>
      <c r="P1610">
        <v>7</v>
      </c>
      <c r="Q1610">
        <v>25</v>
      </c>
      <c r="R1610" s="31" t="s">
        <v>455</v>
      </c>
      <c r="S1610">
        <v>1226</v>
      </c>
      <c r="T1610">
        <v>3</v>
      </c>
      <c r="U1610" s="32" t="s">
        <v>446</v>
      </c>
      <c r="V1610">
        <v>847</v>
      </c>
      <c r="Y1610" s="12" t="s">
        <v>591</v>
      </c>
      <c r="Z1610">
        <v>64</v>
      </c>
      <c r="AA1610" s="20" t="s">
        <v>184</v>
      </c>
      <c r="AB1610">
        <v>12</v>
      </c>
      <c r="AC1610">
        <v>11</v>
      </c>
      <c r="AD1610">
        <v>2</v>
      </c>
    </row>
    <row r="1611" spans="1:31" x14ac:dyDescent="0.25">
      <c r="A1611" s="24" t="s">
        <v>349</v>
      </c>
      <c r="B1611" s="24" t="s">
        <v>353</v>
      </c>
      <c r="C1611" s="24" t="s">
        <v>2352</v>
      </c>
      <c r="D1611">
        <v>9.7200000000000006</v>
      </c>
      <c r="E1611">
        <v>2</v>
      </c>
      <c r="F1611" t="s">
        <v>84</v>
      </c>
      <c r="G1611" s="34">
        <v>4</v>
      </c>
      <c r="H1611" s="26" t="s">
        <v>389</v>
      </c>
      <c r="I1611">
        <v>12</v>
      </c>
      <c r="J1611" s="38" t="str">
        <f>VLOOKUP(AB1611, method!$A$1:$B$15, 2, 0)</f>
        <v>留後</v>
      </c>
      <c r="K1611">
        <v>19</v>
      </c>
      <c r="L1611" s="43">
        <v>1200</v>
      </c>
      <c r="M1611">
        <v>119</v>
      </c>
      <c r="N1611">
        <v>1</v>
      </c>
      <c r="O1611">
        <v>25</v>
      </c>
      <c r="P1611">
        <v>6</v>
      </c>
      <c r="Q1611">
        <v>25</v>
      </c>
      <c r="R1611" s="31" t="s">
        <v>461</v>
      </c>
      <c r="S1611">
        <v>1223</v>
      </c>
      <c r="T1611">
        <v>3</v>
      </c>
      <c r="U1611" s="32" t="s">
        <v>446</v>
      </c>
      <c r="V1611">
        <v>786</v>
      </c>
      <c r="Y1611" s="12" t="s">
        <v>521</v>
      </c>
      <c r="Z1611">
        <v>64</v>
      </c>
      <c r="AA1611" s="20" t="s">
        <v>184</v>
      </c>
      <c r="AB1611">
        <v>11</v>
      </c>
      <c r="AC1611">
        <v>11</v>
      </c>
      <c r="AD1611">
        <v>4</v>
      </c>
    </row>
    <row r="1612" spans="1:31" x14ac:dyDescent="0.25">
      <c r="A1612" s="24" t="s">
        <v>349</v>
      </c>
      <c r="B1612" s="24" t="s">
        <v>353</v>
      </c>
      <c r="C1612" s="24" t="s">
        <v>2352</v>
      </c>
      <c r="D1612">
        <v>10.55</v>
      </c>
      <c r="E1612">
        <v>2</v>
      </c>
      <c r="F1612" t="s">
        <v>84</v>
      </c>
      <c r="G1612" s="28">
        <v>2</v>
      </c>
      <c r="H1612" s="27" t="s">
        <v>93</v>
      </c>
      <c r="I1612">
        <v>8</v>
      </c>
      <c r="J1612" s="36" t="str">
        <f>VLOOKUP(AB1612, method!$A$1:$B$15, 2, 0)</f>
        <v>中後</v>
      </c>
      <c r="K1612">
        <v>9.8000000000000007</v>
      </c>
      <c r="L1612" s="43">
        <v>1200</v>
      </c>
      <c r="M1612">
        <v>123</v>
      </c>
      <c r="N1612">
        <v>1</v>
      </c>
      <c r="O1612">
        <v>4</v>
      </c>
      <c r="P1612">
        <v>6</v>
      </c>
      <c r="Q1612">
        <v>25</v>
      </c>
      <c r="R1612" s="31" t="s">
        <v>450</v>
      </c>
      <c r="S1612">
        <v>1225</v>
      </c>
      <c r="T1612">
        <v>3</v>
      </c>
      <c r="U1612" s="33" t="s">
        <v>499</v>
      </c>
      <c r="V1612">
        <v>733</v>
      </c>
      <c r="Y1612" t="s">
        <v>474</v>
      </c>
      <c r="Z1612">
        <v>64</v>
      </c>
      <c r="AA1612" s="20" t="s">
        <v>184</v>
      </c>
      <c r="AB1612">
        <v>10</v>
      </c>
      <c r="AC1612">
        <v>11</v>
      </c>
      <c r="AD1612">
        <v>2</v>
      </c>
    </row>
    <row r="1613" spans="1:31" x14ac:dyDescent="0.25">
      <c r="A1613" s="24" t="s">
        <v>349</v>
      </c>
      <c r="B1613" s="24" t="s">
        <v>353</v>
      </c>
      <c r="C1613" s="24" t="s">
        <v>2352</v>
      </c>
      <c r="D1613">
        <v>9.61</v>
      </c>
      <c r="E1613">
        <v>2</v>
      </c>
      <c r="F1613" t="s">
        <v>84</v>
      </c>
      <c r="G1613" s="28">
        <v>3</v>
      </c>
      <c r="H1613" s="27" t="s">
        <v>93</v>
      </c>
      <c r="I1613">
        <v>8</v>
      </c>
      <c r="J1613" s="38" t="str">
        <f>VLOOKUP(AB1613, method!$A$1:$B$15, 2, 0)</f>
        <v>留後</v>
      </c>
      <c r="K1613">
        <v>23</v>
      </c>
      <c r="L1613" s="43">
        <v>1200</v>
      </c>
      <c r="M1613">
        <v>124</v>
      </c>
      <c r="N1613">
        <v>1</v>
      </c>
      <c r="O1613">
        <v>14</v>
      </c>
      <c r="P1613">
        <v>5</v>
      </c>
      <c r="Q1613">
        <v>25</v>
      </c>
      <c r="R1613" s="31" t="s">
        <v>455</v>
      </c>
      <c r="S1613">
        <v>1232</v>
      </c>
      <c r="T1613">
        <v>3</v>
      </c>
      <c r="U1613" s="32" t="s">
        <v>446</v>
      </c>
      <c r="V1613">
        <v>677</v>
      </c>
      <c r="Y1613" s="12">
        <v>2</v>
      </c>
      <c r="Z1613">
        <v>64</v>
      </c>
      <c r="AA1613" s="20" t="s">
        <v>184</v>
      </c>
      <c r="AB1613">
        <v>11</v>
      </c>
      <c r="AC1613">
        <v>9</v>
      </c>
      <c r="AD1613">
        <v>3</v>
      </c>
    </row>
    <row r="1614" spans="1:31" x14ac:dyDescent="0.25">
      <c r="A1614" s="24" t="s">
        <v>349</v>
      </c>
      <c r="B1614" s="24" t="s">
        <v>353</v>
      </c>
      <c r="C1614" s="24" t="s">
        <v>2352</v>
      </c>
      <c r="D1614">
        <v>9.6999999999999993</v>
      </c>
      <c r="E1614">
        <v>2</v>
      </c>
      <c r="F1614" t="s">
        <v>84</v>
      </c>
      <c r="G1614">
        <v>7</v>
      </c>
      <c r="H1614" s="17" t="s">
        <v>84</v>
      </c>
      <c r="I1614">
        <v>8</v>
      </c>
      <c r="J1614" s="36" t="str">
        <f>VLOOKUP(AB1614, method!$A$1:$B$15, 2, 0)</f>
        <v>中後</v>
      </c>
      <c r="K1614">
        <v>11</v>
      </c>
      <c r="L1614" s="43">
        <v>1200</v>
      </c>
      <c r="M1614">
        <v>121</v>
      </c>
      <c r="N1614">
        <v>1</v>
      </c>
      <c r="O1614">
        <v>30</v>
      </c>
      <c r="P1614">
        <v>4</v>
      </c>
      <c r="Q1614">
        <v>25</v>
      </c>
      <c r="R1614" s="42" t="s">
        <v>445</v>
      </c>
      <c r="S1614">
        <v>1225</v>
      </c>
      <c r="T1614">
        <v>3</v>
      </c>
      <c r="U1614" s="32" t="s">
        <v>446</v>
      </c>
      <c r="V1614">
        <v>638</v>
      </c>
      <c r="Y1614" s="12" t="s">
        <v>464</v>
      </c>
      <c r="Z1614">
        <v>65</v>
      </c>
      <c r="AA1614" s="20" t="s">
        <v>184</v>
      </c>
      <c r="AB1614">
        <v>10</v>
      </c>
      <c r="AC1614">
        <v>10</v>
      </c>
      <c r="AD1614">
        <v>7</v>
      </c>
    </row>
    <row r="1615" spans="1:31" x14ac:dyDescent="0.25">
      <c r="A1615" s="24" t="s">
        <v>349</v>
      </c>
      <c r="B1615" s="24" t="s">
        <v>353</v>
      </c>
      <c r="C1615" s="24" t="s">
        <v>2352</v>
      </c>
      <c r="D1615">
        <v>9.4</v>
      </c>
      <c r="E1615">
        <v>2</v>
      </c>
      <c r="F1615" t="s">
        <v>84</v>
      </c>
      <c r="G1615" s="34">
        <v>4</v>
      </c>
      <c r="H1615" s="19" t="s">
        <v>63</v>
      </c>
      <c r="I1615">
        <v>1</v>
      </c>
      <c r="J1615" s="37" t="str">
        <f>VLOOKUP(AB1615, method!$A$1:$B$15, 2, 0)</f>
        <v>中前</v>
      </c>
      <c r="K1615">
        <v>3.1</v>
      </c>
      <c r="L1615" s="43">
        <v>1200</v>
      </c>
      <c r="M1615">
        <v>122</v>
      </c>
      <c r="N1615">
        <v>1</v>
      </c>
      <c r="O1615">
        <v>16</v>
      </c>
      <c r="P1615">
        <v>4</v>
      </c>
      <c r="Q1615">
        <v>25</v>
      </c>
      <c r="R1615" s="31" t="s">
        <v>455</v>
      </c>
      <c r="S1615">
        <v>1226</v>
      </c>
      <c r="T1615">
        <v>3</v>
      </c>
      <c r="U1615" s="32" t="s">
        <v>446</v>
      </c>
      <c r="V1615">
        <v>597</v>
      </c>
      <c r="Y1615" s="12" t="s">
        <v>456</v>
      </c>
      <c r="Z1615">
        <v>67</v>
      </c>
      <c r="AA1615" s="20" t="s">
        <v>184</v>
      </c>
      <c r="AB1615">
        <v>6</v>
      </c>
      <c r="AC1615">
        <v>6</v>
      </c>
      <c r="AD1615">
        <v>4</v>
      </c>
    </row>
    <row r="1616" spans="1:31" hidden="1" x14ac:dyDescent="0.25">
      <c r="A1616" s="24" t="s">
        <v>349</v>
      </c>
      <c r="B1616" s="24" t="s">
        <v>353</v>
      </c>
      <c r="C1616" s="24" t="s">
        <v>2352</v>
      </c>
      <c r="D1616">
        <v>22.21</v>
      </c>
      <c r="E1616">
        <v>2</v>
      </c>
      <c r="F1616" t="s">
        <v>84</v>
      </c>
      <c r="G1616" s="34">
        <v>4</v>
      </c>
      <c r="H1616" s="19" t="s">
        <v>63</v>
      </c>
      <c r="I1616">
        <v>1</v>
      </c>
      <c r="J1616" s="37" t="str">
        <f>VLOOKUP(AB1616, method!$A$1:$B$15, 2, 0)</f>
        <v>中前</v>
      </c>
      <c r="K1616">
        <v>15</v>
      </c>
      <c r="L1616">
        <v>1400</v>
      </c>
      <c r="M1616">
        <v>124</v>
      </c>
      <c r="N1616">
        <v>1</v>
      </c>
      <c r="O1616">
        <v>30</v>
      </c>
      <c r="P1616">
        <v>3</v>
      </c>
      <c r="Q1616">
        <v>25</v>
      </c>
      <c r="R1616" t="s">
        <v>539</v>
      </c>
      <c r="S1616">
        <v>1226</v>
      </c>
      <c r="T1616">
        <v>3</v>
      </c>
      <c r="U1616" s="32" t="s">
        <v>435</v>
      </c>
      <c r="V1616">
        <v>552</v>
      </c>
      <c r="Y1616" t="s">
        <v>474</v>
      </c>
      <c r="Z1616">
        <v>68</v>
      </c>
      <c r="AA1616" s="20" t="s">
        <v>184</v>
      </c>
      <c r="AB1616">
        <v>6</v>
      </c>
      <c r="AC1616">
        <v>5</v>
      </c>
      <c r="AD1616">
        <v>5</v>
      </c>
      <c r="AE1616">
        <v>4</v>
      </c>
    </row>
    <row r="1617" spans="1:31" hidden="1" x14ac:dyDescent="0.25">
      <c r="A1617" s="24" t="s">
        <v>349</v>
      </c>
      <c r="B1617" s="24" t="s">
        <v>353</v>
      </c>
      <c r="C1617" s="24" t="s">
        <v>2352</v>
      </c>
      <c r="D1617">
        <v>22.8</v>
      </c>
      <c r="E1617">
        <v>2</v>
      </c>
      <c r="F1617" t="s">
        <v>84</v>
      </c>
      <c r="G1617">
        <v>6</v>
      </c>
      <c r="H1617" s="19" t="s">
        <v>63</v>
      </c>
      <c r="I1617">
        <v>8</v>
      </c>
      <c r="J1617" s="36" t="str">
        <f>VLOOKUP(AB1617, method!$A$1:$B$15, 2, 0)</f>
        <v>中後</v>
      </c>
      <c r="K1617">
        <v>16</v>
      </c>
      <c r="L1617">
        <v>1400</v>
      </c>
      <c r="M1617">
        <v>127</v>
      </c>
      <c r="N1617">
        <v>1</v>
      </c>
      <c r="O1617">
        <v>15</v>
      </c>
      <c r="P1617">
        <v>3</v>
      </c>
      <c r="Q1617">
        <v>25</v>
      </c>
      <c r="R1617" t="s">
        <v>441</v>
      </c>
      <c r="S1617">
        <v>1217</v>
      </c>
      <c r="T1617">
        <v>3</v>
      </c>
      <c r="U1617" s="33" t="s">
        <v>499</v>
      </c>
      <c r="V1617">
        <v>513</v>
      </c>
      <c r="Y1617" s="12" t="s">
        <v>558</v>
      </c>
      <c r="Z1617">
        <v>69</v>
      </c>
      <c r="AA1617" s="20" t="s">
        <v>184</v>
      </c>
      <c r="AB1617">
        <v>10</v>
      </c>
      <c r="AC1617">
        <v>11</v>
      </c>
      <c r="AD1617">
        <v>11</v>
      </c>
      <c r="AE1617">
        <v>6</v>
      </c>
    </row>
    <row r="1618" spans="1:31" hidden="1" x14ac:dyDescent="0.25">
      <c r="A1618" s="24" t="s">
        <v>349</v>
      </c>
      <c r="B1618" s="24" t="s">
        <v>353</v>
      </c>
      <c r="C1618" s="24" t="s">
        <v>2352</v>
      </c>
      <c r="D1618">
        <v>22.13</v>
      </c>
      <c r="E1618">
        <v>2</v>
      </c>
      <c r="F1618" t="s">
        <v>84</v>
      </c>
      <c r="G1618">
        <v>6</v>
      </c>
      <c r="H1618" s="17" t="s">
        <v>84</v>
      </c>
      <c r="I1618">
        <v>6</v>
      </c>
      <c r="J1618" s="37" t="str">
        <f>VLOOKUP(AB1618, method!$A$1:$B$15, 2, 0)</f>
        <v>中前</v>
      </c>
      <c r="K1618">
        <v>11</v>
      </c>
      <c r="L1618">
        <v>1400</v>
      </c>
      <c r="M1618">
        <v>128</v>
      </c>
      <c r="N1618">
        <v>1</v>
      </c>
      <c r="O1618">
        <v>9</v>
      </c>
      <c r="P1618">
        <v>2</v>
      </c>
      <c r="Q1618">
        <v>25</v>
      </c>
      <c r="R1618" t="s">
        <v>429</v>
      </c>
      <c r="S1618">
        <v>1228</v>
      </c>
      <c r="T1618">
        <v>3</v>
      </c>
      <c r="U1618" s="32" t="s">
        <v>435</v>
      </c>
      <c r="V1618">
        <v>417</v>
      </c>
      <c r="Y1618" t="s">
        <v>541</v>
      </c>
      <c r="Z1618">
        <v>69</v>
      </c>
      <c r="AA1618" s="20" t="s">
        <v>184</v>
      </c>
      <c r="AB1618">
        <v>4</v>
      </c>
      <c r="AC1618">
        <v>4</v>
      </c>
      <c r="AD1618">
        <v>4</v>
      </c>
      <c r="AE1618">
        <v>6</v>
      </c>
    </row>
    <row r="1619" spans="1:31" hidden="1" x14ac:dyDescent="0.25">
      <c r="A1619" s="24" t="s">
        <v>349</v>
      </c>
      <c r="B1619" s="24" t="s">
        <v>353</v>
      </c>
      <c r="C1619" s="24" t="s">
        <v>2352</v>
      </c>
      <c r="D1619">
        <v>9.9499999999999993</v>
      </c>
      <c r="E1619">
        <v>2</v>
      </c>
      <c r="F1619" t="s">
        <v>84</v>
      </c>
      <c r="G1619" s="34">
        <v>5</v>
      </c>
      <c r="H1619" s="22" t="s">
        <v>399</v>
      </c>
      <c r="I1619">
        <v>12</v>
      </c>
      <c r="J1619" s="38" t="str">
        <f>VLOOKUP(AB1619, method!$A$1:$B$15, 2, 0)</f>
        <v>留後</v>
      </c>
      <c r="K1619">
        <v>13</v>
      </c>
      <c r="L1619" s="43">
        <v>1200</v>
      </c>
      <c r="M1619">
        <v>126</v>
      </c>
      <c r="N1619">
        <v>1</v>
      </c>
      <c r="O1619">
        <v>19</v>
      </c>
      <c r="P1619">
        <v>1</v>
      </c>
      <c r="Q1619">
        <v>25</v>
      </c>
      <c r="R1619" t="s">
        <v>434</v>
      </c>
      <c r="S1619">
        <v>1222</v>
      </c>
      <c r="T1619">
        <v>3</v>
      </c>
      <c r="U1619" s="32" t="s">
        <v>446</v>
      </c>
      <c r="V1619">
        <v>366</v>
      </c>
      <c r="Y1619" s="12" t="s">
        <v>558</v>
      </c>
      <c r="Z1619">
        <v>69</v>
      </c>
      <c r="AA1619" s="20" t="s">
        <v>184</v>
      </c>
      <c r="AB1619">
        <v>12</v>
      </c>
      <c r="AC1619">
        <v>10</v>
      </c>
      <c r="AD1619">
        <v>5</v>
      </c>
    </row>
    <row r="1620" spans="1:31" hidden="1" x14ac:dyDescent="0.25">
      <c r="A1620" s="24" t="s">
        <v>349</v>
      </c>
      <c r="B1620" s="24" t="s">
        <v>353</v>
      </c>
      <c r="C1620" s="24" t="s">
        <v>2352</v>
      </c>
      <c r="D1620">
        <v>9.5299999999999994</v>
      </c>
      <c r="E1620">
        <v>2</v>
      </c>
      <c r="F1620" t="s">
        <v>84</v>
      </c>
      <c r="G1620" s="28">
        <v>1</v>
      </c>
      <c r="H1620" s="20" t="s">
        <v>19</v>
      </c>
      <c r="I1620">
        <v>1</v>
      </c>
      <c r="J1620" s="37" t="str">
        <f>VLOOKUP(AB1620, method!$A$1:$B$15, 2, 0)</f>
        <v>中前</v>
      </c>
      <c r="K1620">
        <v>2.1</v>
      </c>
      <c r="L1620" s="43">
        <v>1200</v>
      </c>
      <c r="M1620">
        <v>122</v>
      </c>
      <c r="N1620">
        <v>1</v>
      </c>
      <c r="O1620">
        <v>1</v>
      </c>
      <c r="P1620">
        <v>1</v>
      </c>
      <c r="Q1620">
        <v>25</v>
      </c>
      <c r="R1620" t="s">
        <v>429</v>
      </c>
      <c r="S1620">
        <v>1223</v>
      </c>
      <c r="T1620">
        <v>3</v>
      </c>
      <c r="U1620" s="32" t="s">
        <v>435</v>
      </c>
      <c r="V1620">
        <v>315</v>
      </c>
      <c r="Y1620" s="12" t="s">
        <v>662</v>
      </c>
      <c r="Z1620">
        <v>63</v>
      </c>
      <c r="AA1620" s="20" t="s">
        <v>184</v>
      </c>
      <c r="AB1620">
        <v>6</v>
      </c>
      <c r="AC1620">
        <v>6</v>
      </c>
      <c r="AD1620">
        <v>1</v>
      </c>
    </row>
    <row r="1621" spans="1:31" hidden="1" x14ac:dyDescent="0.25">
      <c r="A1621" s="24" t="s">
        <v>349</v>
      </c>
      <c r="B1621" s="24" t="s">
        <v>353</v>
      </c>
      <c r="C1621" s="24" t="s">
        <v>2352</v>
      </c>
      <c r="D1621">
        <v>10.029999999999999</v>
      </c>
      <c r="E1621">
        <v>2</v>
      </c>
      <c r="F1621" t="s">
        <v>84</v>
      </c>
      <c r="G1621" s="34">
        <v>4</v>
      </c>
      <c r="H1621" s="26" t="s">
        <v>410</v>
      </c>
      <c r="I1621">
        <v>8</v>
      </c>
      <c r="J1621" s="37" t="str">
        <f>VLOOKUP(AB1621, method!$A$1:$B$15, 2, 0)</f>
        <v>中前</v>
      </c>
      <c r="K1621">
        <v>10</v>
      </c>
      <c r="L1621" s="43">
        <v>1200</v>
      </c>
      <c r="M1621">
        <v>120</v>
      </c>
      <c r="N1621">
        <v>1</v>
      </c>
      <c r="O1621">
        <v>4</v>
      </c>
      <c r="P1621">
        <v>12</v>
      </c>
      <c r="Q1621">
        <v>24</v>
      </c>
      <c r="R1621" s="31" t="s">
        <v>450</v>
      </c>
      <c r="S1621">
        <v>1218</v>
      </c>
      <c r="T1621">
        <v>3</v>
      </c>
      <c r="U1621" s="32" t="s">
        <v>435</v>
      </c>
      <c r="V1621">
        <v>238</v>
      </c>
      <c r="Y1621" t="s">
        <v>600</v>
      </c>
      <c r="Z1621">
        <v>63</v>
      </c>
      <c r="AA1621" s="20" t="s">
        <v>184</v>
      </c>
      <c r="AB1621">
        <v>7</v>
      </c>
      <c r="AC1621">
        <v>6</v>
      </c>
      <c r="AD1621">
        <v>4</v>
      </c>
    </row>
    <row r="1622" spans="1:31" hidden="1" x14ac:dyDescent="0.25">
      <c r="A1622" s="24" t="s">
        <v>349</v>
      </c>
      <c r="B1622" s="24" t="s">
        <v>353</v>
      </c>
      <c r="C1622" s="24" t="s">
        <v>2352</v>
      </c>
      <c r="D1622">
        <v>9.81</v>
      </c>
      <c r="E1622">
        <v>2</v>
      </c>
      <c r="F1622" t="s">
        <v>84</v>
      </c>
      <c r="G1622" s="28">
        <v>1</v>
      </c>
      <c r="H1622" s="17" t="s">
        <v>393</v>
      </c>
      <c r="I1622">
        <v>5</v>
      </c>
      <c r="J1622" s="37" t="str">
        <f>VLOOKUP(AB1622, method!$A$1:$B$15, 2, 0)</f>
        <v>中前</v>
      </c>
      <c r="K1622">
        <v>2.1</v>
      </c>
      <c r="L1622" s="43">
        <v>1200</v>
      </c>
      <c r="M1622">
        <v>134</v>
      </c>
      <c r="N1622">
        <v>1</v>
      </c>
      <c r="O1622">
        <v>20</v>
      </c>
      <c r="P1622">
        <v>11</v>
      </c>
      <c r="Q1622">
        <v>24</v>
      </c>
      <c r="R1622" s="31" t="s">
        <v>461</v>
      </c>
      <c r="S1622">
        <v>1198</v>
      </c>
      <c r="T1622">
        <v>4</v>
      </c>
      <c r="U1622" s="33" t="s">
        <v>499</v>
      </c>
      <c r="V1622">
        <v>197</v>
      </c>
      <c r="Y1622" s="12" t="s">
        <v>431</v>
      </c>
      <c r="Z1622">
        <v>57</v>
      </c>
      <c r="AA1622" s="20" t="s">
        <v>184</v>
      </c>
      <c r="AB1622">
        <v>5</v>
      </c>
      <c r="AC1622">
        <v>5</v>
      </c>
      <c r="AD1622">
        <v>1</v>
      </c>
    </row>
    <row r="1623" spans="1:31" hidden="1" x14ac:dyDescent="0.25">
      <c r="A1623" s="24" t="s">
        <v>349</v>
      </c>
      <c r="B1623" s="24" t="s">
        <v>353</v>
      </c>
      <c r="C1623" s="24" t="s">
        <v>2352</v>
      </c>
      <c r="D1623">
        <v>9.68</v>
      </c>
      <c r="E1623">
        <v>2</v>
      </c>
      <c r="F1623" t="s">
        <v>84</v>
      </c>
      <c r="G1623" s="28">
        <v>2</v>
      </c>
      <c r="H1623" s="20" t="s">
        <v>19</v>
      </c>
      <c r="I1623">
        <v>2</v>
      </c>
      <c r="J1623" s="37" t="str">
        <f>VLOOKUP(AB1623, method!$A$1:$B$15, 2, 0)</f>
        <v>中前</v>
      </c>
      <c r="K1623">
        <v>1.8</v>
      </c>
      <c r="L1623" s="43">
        <v>1200</v>
      </c>
      <c r="M1623">
        <v>130</v>
      </c>
      <c r="N1623">
        <v>1</v>
      </c>
      <c r="O1623">
        <v>6</v>
      </c>
      <c r="P1623">
        <v>11</v>
      </c>
      <c r="Q1623">
        <v>24</v>
      </c>
      <c r="R1623" s="31" t="s">
        <v>450</v>
      </c>
      <c r="S1623">
        <v>1211</v>
      </c>
      <c r="T1623">
        <v>4</v>
      </c>
      <c r="U1623" s="32" t="s">
        <v>435</v>
      </c>
      <c r="V1623">
        <v>161</v>
      </c>
      <c r="Y1623" s="12" t="s">
        <v>591</v>
      </c>
      <c r="Z1623">
        <v>55</v>
      </c>
      <c r="AA1623" s="20" t="s">
        <v>184</v>
      </c>
      <c r="AB1623">
        <v>6</v>
      </c>
      <c r="AC1623">
        <v>5</v>
      </c>
      <c r="AD1623">
        <v>2</v>
      </c>
    </row>
    <row r="1624" spans="1:31" hidden="1" x14ac:dyDescent="0.25">
      <c r="A1624" s="24" t="s">
        <v>349</v>
      </c>
      <c r="B1624" s="24" t="s">
        <v>353</v>
      </c>
      <c r="C1624" s="24" t="s">
        <v>2352</v>
      </c>
      <c r="D1624">
        <v>9.41</v>
      </c>
      <c r="E1624">
        <v>2</v>
      </c>
      <c r="F1624" t="s">
        <v>84</v>
      </c>
      <c r="G1624" s="28">
        <v>2</v>
      </c>
      <c r="H1624" s="20" t="s">
        <v>19</v>
      </c>
      <c r="I1624">
        <v>9</v>
      </c>
      <c r="J1624" s="36" t="str">
        <f>VLOOKUP(AB1624, method!$A$1:$B$15, 2, 0)</f>
        <v>中後</v>
      </c>
      <c r="K1624">
        <v>7.1</v>
      </c>
      <c r="L1624" s="43">
        <v>1200</v>
      </c>
      <c r="M1624">
        <v>129</v>
      </c>
      <c r="N1624">
        <v>1</v>
      </c>
      <c r="O1624">
        <v>16</v>
      </c>
      <c r="P1624">
        <v>10</v>
      </c>
      <c r="Q1624">
        <v>24</v>
      </c>
      <c r="R1624" s="31" t="s">
        <v>455</v>
      </c>
      <c r="S1624">
        <v>1217</v>
      </c>
      <c r="T1624">
        <v>4</v>
      </c>
      <c r="U1624" s="32" t="s">
        <v>446</v>
      </c>
      <c r="V1624">
        <v>107</v>
      </c>
      <c r="Y1624" s="12">
        <v>1</v>
      </c>
      <c r="Z1624">
        <v>54</v>
      </c>
      <c r="AA1624" s="20" t="s">
        <v>184</v>
      </c>
      <c r="AB1624">
        <v>9</v>
      </c>
      <c r="AC1624">
        <v>8</v>
      </c>
      <c r="AD1624">
        <v>2</v>
      </c>
    </row>
    <row r="1625" spans="1:31" hidden="1" x14ac:dyDescent="0.25">
      <c r="A1625" s="24" t="s">
        <v>349</v>
      </c>
      <c r="B1625" s="24" t="s">
        <v>353</v>
      </c>
      <c r="C1625" s="24" t="s">
        <v>2352</v>
      </c>
      <c r="D1625">
        <v>9.39</v>
      </c>
      <c r="E1625">
        <v>2</v>
      </c>
      <c r="F1625" t="s">
        <v>84</v>
      </c>
      <c r="G1625" s="28">
        <v>3</v>
      </c>
      <c r="H1625" s="20" t="s">
        <v>19</v>
      </c>
      <c r="I1625">
        <v>8</v>
      </c>
      <c r="J1625" s="35" t="str">
        <f>VLOOKUP(AB1625, method!$A$1:$B$15, 2, 0)</f>
        <v>放頭</v>
      </c>
      <c r="K1625">
        <v>1.6</v>
      </c>
      <c r="L1625" s="43">
        <v>1200</v>
      </c>
      <c r="M1625">
        <v>130</v>
      </c>
      <c r="N1625">
        <v>1</v>
      </c>
      <c r="O1625">
        <v>22</v>
      </c>
      <c r="P1625">
        <v>9</v>
      </c>
      <c r="Q1625">
        <v>24</v>
      </c>
      <c r="R1625" t="s">
        <v>506</v>
      </c>
      <c r="S1625">
        <v>1214</v>
      </c>
      <c r="T1625">
        <v>4</v>
      </c>
      <c r="U1625" s="32" t="s">
        <v>435</v>
      </c>
      <c r="V1625">
        <v>39</v>
      </c>
      <c r="Y1625" s="12" t="s">
        <v>456</v>
      </c>
      <c r="Z1625">
        <v>54</v>
      </c>
      <c r="AA1625" s="20" t="s">
        <v>184</v>
      </c>
      <c r="AB1625">
        <v>2</v>
      </c>
      <c r="AC1625">
        <v>2</v>
      </c>
      <c r="AD1625">
        <v>3</v>
      </c>
    </row>
    <row r="1626" spans="1:31" hidden="1" x14ac:dyDescent="0.25">
      <c r="A1626" s="24" t="s">
        <v>349</v>
      </c>
      <c r="B1626" s="24" t="s">
        <v>353</v>
      </c>
      <c r="C1626" s="24" t="s">
        <v>2352</v>
      </c>
      <c r="D1626">
        <v>21.88</v>
      </c>
      <c r="E1626">
        <v>2</v>
      </c>
      <c r="F1626" t="s">
        <v>84</v>
      </c>
      <c r="G1626" s="28">
        <v>2</v>
      </c>
      <c r="H1626" s="20" t="s">
        <v>19</v>
      </c>
      <c r="I1626">
        <v>8</v>
      </c>
      <c r="J1626" s="35" t="str">
        <f>VLOOKUP(AB1626, method!$A$1:$B$15, 2, 0)</f>
        <v>放頭</v>
      </c>
      <c r="K1626">
        <v>4</v>
      </c>
      <c r="L1626">
        <v>1400</v>
      </c>
      <c r="M1626">
        <v>128</v>
      </c>
      <c r="N1626">
        <v>1</v>
      </c>
      <c r="O1626">
        <v>23</v>
      </c>
      <c r="P1626">
        <v>6</v>
      </c>
      <c r="Q1626">
        <v>24</v>
      </c>
      <c r="R1626" t="s">
        <v>434</v>
      </c>
      <c r="S1626">
        <v>1198</v>
      </c>
      <c r="T1626">
        <v>4</v>
      </c>
      <c r="U1626" s="32" t="s">
        <v>446</v>
      </c>
      <c r="V1626">
        <v>766</v>
      </c>
      <c r="Y1626" s="12">
        <v>1</v>
      </c>
      <c r="Z1626">
        <v>53</v>
      </c>
      <c r="AA1626" s="20" t="s">
        <v>184</v>
      </c>
      <c r="AB1626">
        <v>1</v>
      </c>
      <c r="AC1626">
        <v>1</v>
      </c>
      <c r="AD1626">
        <v>1</v>
      </c>
      <c r="AE1626">
        <v>2</v>
      </c>
    </row>
    <row r="1627" spans="1:31" hidden="1" x14ac:dyDescent="0.25">
      <c r="A1627" s="24" t="s">
        <v>349</v>
      </c>
      <c r="B1627" s="24" t="s">
        <v>353</v>
      </c>
      <c r="C1627" s="24" t="s">
        <v>2352</v>
      </c>
      <c r="D1627">
        <v>22.1</v>
      </c>
      <c r="E1627">
        <v>2</v>
      </c>
      <c r="F1627" t="s">
        <v>84</v>
      </c>
      <c r="G1627" s="34">
        <v>4</v>
      </c>
      <c r="H1627" s="20" t="s">
        <v>19</v>
      </c>
      <c r="I1627">
        <v>14</v>
      </c>
      <c r="J1627" s="37" t="str">
        <f>VLOOKUP(AB1627, method!$A$1:$B$15, 2, 0)</f>
        <v>中前</v>
      </c>
      <c r="K1627">
        <v>2.6</v>
      </c>
      <c r="L1627">
        <v>1400</v>
      </c>
      <c r="M1627">
        <v>129</v>
      </c>
      <c r="N1627">
        <v>1</v>
      </c>
      <c r="O1627">
        <v>26</v>
      </c>
      <c r="P1627">
        <v>5</v>
      </c>
      <c r="Q1627">
        <v>24</v>
      </c>
      <c r="R1627" t="s">
        <v>434</v>
      </c>
      <c r="S1627">
        <v>1189</v>
      </c>
      <c r="T1627">
        <v>4</v>
      </c>
      <c r="U1627" s="32" t="s">
        <v>435</v>
      </c>
      <c r="V1627">
        <v>699</v>
      </c>
      <c r="Y1627" t="s">
        <v>519</v>
      </c>
      <c r="Z1627">
        <v>53</v>
      </c>
      <c r="AA1627" s="20" t="s">
        <v>184</v>
      </c>
      <c r="AB1627">
        <v>4</v>
      </c>
      <c r="AC1627">
        <v>2</v>
      </c>
      <c r="AD1627">
        <v>2</v>
      </c>
      <c r="AE1627">
        <v>4</v>
      </c>
    </row>
    <row r="1628" spans="1:31" hidden="1" x14ac:dyDescent="0.25">
      <c r="A1628" s="24" t="s">
        <v>349</v>
      </c>
      <c r="B1628" s="24" t="s">
        <v>353</v>
      </c>
      <c r="C1628" s="24" t="s">
        <v>2352</v>
      </c>
      <c r="D1628">
        <v>21.78</v>
      </c>
      <c r="E1628">
        <v>2</v>
      </c>
      <c r="F1628" t="s">
        <v>84</v>
      </c>
      <c r="G1628" s="28">
        <v>2</v>
      </c>
      <c r="H1628" s="20" t="s">
        <v>19</v>
      </c>
      <c r="I1628">
        <v>4</v>
      </c>
      <c r="J1628" s="37" t="str">
        <f>VLOOKUP(AB1628, method!$A$1:$B$15, 2, 0)</f>
        <v>中前</v>
      </c>
      <c r="K1628">
        <v>2.7</v>
      </c>
      <c r="L1628">
        <v>1400</v>
      </c>
      <c r="M1628">
        <v>126</v>
      </c>
      <c r="N1628">
        <v>1</v>
      </c>
      <c r="O1628">
        <v>5</v>
      </c>
      <c r="P1628">
        <v>5</v>
      </c>
      <c r="Q1628">
        <v>24</v>
      </c>
      <c r="R1628" t="s">
        <v>518</v>
      </c>
      <c r="S1628">
        <v>1196</v>
      </c>
      <c r="T1628">
        <v>4</v>
      </c>
      <c r="U1628" s="32" t="s">
        <v>435</v>
      </c>
      <c r="V1628">
        <v>642</v>
      </c>
      <c r="Y1628" s="12">
        <v>1</v>
      </c>
      <c r="Z1628">
        <v>52</v>
      </c>
      <c r="AA1628" s="20" t="s">
        <v>184</v>
      </c>
      <c r="AB1628">
        <v>5</v>
      </c>
      <c r="AC1628">
        <v>6</v>
      </c>
      <c r="AD1628">
        <v>5</v>
      </c>
      <c r="AE1628">
        <v>2</v>
      </c>
    </row>
    <row r="1629" spans="1:31" hidden="1" x14ac:dyDescent="0.25">
      <c r="A1629" s="24" t="s">
        <v>349</v>
      </c>
      <c r="B1629" s="24" t="s">
        <v>353</v>
      </c>
      <c r="C1629" s="24" t="s">
        <v>2352</v>
      </c>
      <c r="D1629">
        <v>10.14</v>
      </c>
      <c r="E1629">
        <v>2</v>
      </c>
      <c r="F1629" t="s">
        <v>84</v>
      </c>
      <c r="G1629" s="28">
        <v>3</v>
      </c>
      <c r="H1629" s="20" t="s">
        <v>19</v>
      </c>
      <c r="I1629">
        <v>3</v>
      </c>
      <c r="J1629" s="36" t="str">
        <f>VLOOKUP(AB1629, method!$A$1:$B$15, 2, 0)</f>
        <v>中後</v>
      </c>
      <c r="K1629">
        <v>5.3</v>
      </c>
      <c r="L1629" s="43">
        <v>1200</v>
      </c>
      <c r="M1629">
        <v>127</v>
      </c>
      <c r="N1629">
        <v>1</v>
      </c>
      <c r="O1629">
        <v>31</v>
      </c>
      <c r="P1629">
        <v>3</v>
      </c>
      <c r="Q1629">
        <v>24</v>
      </c>
      <c r="R1629" t="s">
        <v>539</v>
      </c>
      <c r="S1629">
        <v>1201</v>
      </c>
      <c r="T1629">
        <v>4</v>
      </c>
      <c r="U1629" s="32" t="s">
        <v>435</v>
      </c>
      <c r="V1629">
        <v>548</v>
      </c>
      <c r="Y1629" s="12" t="s">
        <v>480</v>
      </c>
      <c r="Z1629">
        <v>52</v>
      </c>
      <c r="AA1629" s="20" t="s">
        <v>184</v>
      </c>
      <c r="AB1629">
        <v>10</v>
      </c>
      <c r="AC1629">
        <v>9</v>
      </c>
      <c r="AD1629">
        <v>3</v>
      </c>
    </row>
    <row r="1630" spans="1:31" hidden="1" x14ac:dyDescent="0.25">
      <c r="A1630" s="24" t="s">
        <v>349</v>
      </c>
      <c r="B1630" s="25" t="s">
        <v>355</v>
      </c>
      <c r="C1630" s="25" t="s">
        <v>2353</v>
      </c>
      <c r="D1630">
        <v>38.590000000000003</v>
      </c>
      <c r="E1630">
        <v>3</v>
      </c>
      <c r="F1630" t="s">
        <v>121</v>
      </c>
      <c r="G1630" s="34">
        <v>4</v>
      </c>
      <c r="H1630" s="17" t="s">
        <v>121</v>
      </c>
      <c r="I1630">
        <v>8</v>
      </c>
      <c r="J1630" s="36" t="str">
        <f>VLOOKUP(AB1630, method!$A$1:$B$15, 2, 0)</f>
        <v>中後</v>
      </c>
      <c r="K1630">
        <v>20</v>
      </c>
      <c r="L1630">
        <v>1650</v>
      </c>
      <c r="M1630">
        <v>131</v>
      </c>
      <c r="N1630">
        <v>1</v>
      </c>
      <c r="O1630">
        <v>16</v>
      </c>
      <c r="P1630">
        <v>7</v>
      </c>
      <c r="Q1630">
        <v>25</v>
      </c>
      <c r="R1630" s="31" t="s">
        <v>455</v>
      </c>
      <c r="S1630">
        <v>1093</v>
      </c>
      <c r="T1630">
        <v>3</v>
      </c>
      <c r="U1630" s="32" t="s">
        <v>446</v>
      </c>
      <c r="V1630">
        <v>845</v>
      </c>
      <c r="Y1630" s="12" t="s">
        <v>464</v>
      </c>
      <c r="Z1630">
        <v>72</v>
      </c>
      <c r="AA1630" s="17" t="s">
        <v>85</v>
      </c>
      <c r="AB1630">
        <v>10</v>
      </c>
      <c r="AC1630">
        <v>10</v>
      </c>
      <c r="AD1630">
        <v>10</v>
      </c>
      <c r="AE1630">
        <v>4</v>
      </c>
    </row>
    <row r="1631" spans="1:31" hidden="1" x14ac:dyDescent="0.25">
      <c r="A1631" s="24" t="s">
        <v>349</v>
      </c>
      <c r="B1631" s="25" t="s">
        <v>355</v>
      </c>
      <c r="C1631" s="25" t="s">
        <v>2353</v>
      </c>
      <c r="D1631">
        <v>40.32</v>
      </c>
      <c r="E1631">
        <v>3</v>
      </c>
      <c r="F1631" t="s">
        <v>121</v>
      </c>
      <c r="G1631">
        <v>10</v>
      </c>
      <c r="H1631" s="16" t="s">
        <v>29</v>
      </c>
      <c r="I1631">
        <v>10</v>
      </c>
      <c r="J1631" s="38" t="str">
        <f>VLOOKUP(AB1631, method!$A$1:$B$15, 2, 0)</f>
        <v>留後</v>
      </c>
      <c r="K1631">
        <v>17</v>
      </c>
      <c r="L1631">
        <v>1650</v>
      </c>
      <c r="M1631">
        <v>132</v>
      </c>
      <c r="N1631">
        <v>1</v>
      </c>
      <c r="O1631">
        <v>25</v>
      </c>
      <c r="P1631">
        <v>6</v>
      </c>
      <c r="Q1631">
        <v>25</v>
      </c>
      <c r="R1631" s="31" t="s">
        <v>461</v>
      </c>
      <c r="S1631">
        <v>1097</v>
      </c>
      <c r="T1631">
        <v>3</v>
      </c>
      <c r="U1631" s="32" t="s">
        <v>446</v>
      </c>
      <c r="V1631">
        <v>785</v>
      </c>
      <c r="Y1631" t="s">
        <v>572</v>
      </c>
      <c r="Z1631">
        <v>73</v>
      </c>
      <c r="AA1631" s="17" t="s">
        <v>85</v>
      </c>
      <c r="AB1631">
        <v>11</v>
      </c>
      <c r="AC1631">
        <v>11</v>
      </c>
      <c r="AD1631">
        <v>10</v>
      </c>
      <c r="AE1631">
        <v>10</v>
      </c>
    </row>
    <row r="1632" spans="1:31" hidden="1" x14ac:dyDescent="0.25">
      <c r="A1632" s="24" t="s">
        <v>349</v>
      </c>
      <c r="B1632" s="25" t="s">
        <v>355</v>
      </c>
      <c r="C1632" s="25" t="s">
        <v>2353</v>
      </c>
      <c r="D1632">
        <v>40.200000000000003</v>
      </c>
      <c r="E1632">
        <v>3</v>
      </c>
      <c r="F1632" t="s">
        <v>121</v>
      </c>
      <c r="G1632">
        <v>6</v>
      </c>
      <c r="H1632" s="17" t="s">
        <v>121</v>
      </c>
      <c r="I1632">
        <v>3</v>
      </c>
      <c r="J1632" s="36" t="str">
        <f>VLOOKUP(AB1632, method!$A$1:$B$15, 2, 0)</f>
        <v>中後</v>
      </c>
      <c r="K1632">
        <v>17</v>
      </c>
      <c r="L1632">
        <v>1650</v>
      </c>
      <c r="M1632">
        <v>133</v>
      </c>
      <c r="N1632">
        <v>1</v>
      </c>
      <c r="O1632">
        <v>11</v>
      </c>
      <c r="P1632">
        <v>6</v>
      </c>
      <c r="Q1632">
        <v>25</v>
      </c>
      <c r="R1632" s="31" t="s">
        <v>455</v>
      </c>
      <c r="S1632">
        <v>1098</v>
      </c>
      <c r="T1632">
        <v>3</v>
      </c>
      <c r="U1632" s="32" t="s">
        <v>446</v>
      </c>
      <c r="V1632">
        <v>754</v>
      </c>
      <c r="Y1632" s="12" t="s">
        <v>464</v>
      </c>
      <c r="Z1632">
        <v>73</v>
      </c>
      <c r="AA1632" s="17" t="s">
        <v>85</v>
      </c>
      <c r="AB1632">
        <v>9</v>
      </c>
      <c r="AC1632">
        <v>9</v>
      </c>
      <c r="AD1632">
        <v>10</v>
      </c>
      <c r="AE1632">
        <v>6</v>
      </c>
    </row>
    <row r="1633" spans="1:31" hidden="1" x14ac:dyDescent="0.25">
      <c r="A1633" s="24" t="s">
        <v>349</v>
      </c>
      <c r="B1633" s="25" t="s">
        <v>355</v>
      </c>
      <c r="C1633" s="25" t="s">
        <v>2353</v>
      </c>
      <c r="D1633">
        <v>40.42</v>
      </c>
      <c r="E1633">
        <v>3</v>
      </c>
      <c r="F1633" t="s">
        <v>121</v>
      </c>
      <c r="G1633">
        <v>9</v>
      </c>
      <c r="H1633" s="17" t="s">
        <v>121</v>
      </c>
      <c r="I1633">
        <v>9</v>
      </c>
      <c r="J1633" s="38" t="str">
        <f>VLOOKUP(AB1633, method!$A$1:$B$15, 2, 0)</f>
        <v>留後</v>
      </c>
      <c r="K1633">
        <v>13</v>
      </c>
      <c r="L1633">
        <v>1650</v>
      </c>
      <c r="M1633">
        <v>132</v>
      </c>
      <c r="N1633">
        <v>1</v>
      </c>
      <c r="O1633">
        <v>21</v>
      </c>
      <c r="P1633">
        <v>5</v>
      </c>
      <c r="Q1633">
        <v>25</v>
      </c>
      <c r="R1633" s="31" t="s">
        <v>461</v>
      </c>
      <c r="S1633">
        <v>1090</v>
      </c>
      <c r="T1633">
        <v>3</v>
      </c>
      <c r="U1633" s="32" t="s">
        <v>446</v>
      </c>
      <c r="V1633">
        <v>695</v>
      </c>
      <c r="Y1633" t="s">
        <v>629</v>
      </c>
      <c r="Z1633">
        <v>73</v>
      </c>
      <c r="AA1633" s="17" t="s">
        <v>85</v>
      </c>
      <c r="AB1633">
        <v>11</v>
      </c>
      <c r="AC1633">
        <v>11</v>
      </c>
      <c r="AD1633">
        <v>11</v>
      </c>
      <c r="AE1633">
        <v>9</v>
      </c>
    </row>
    <row r="1634" spans="1:31" hidden="1" x14ac:dyDescent="0.25">
      <c r="A1634" s="24" t="s">
        <v>349</v>
      </c>
      <c r="B1634" s="25" t="s">
        <v>355</v>
      </c>
      <c r="C1634" s="25" t="s">
        <v>2353</v>
      </c>
      <c r="D1634">
        <v>38.909999999999997</v>
      </c>
      <c r="E1634">
        <v>3</v>
      </c>
      <c r="F1634" t="s">
        <v>121</v>
      </c>
      <c r="G1634" s="28">
        <v>1</v>
      </c>
      <c r="H1634" s="17" t="s">
        <v>121</v>
      </c>
      <c r="I1634">
        <v>6</v>
      </c>
      <c r="J1634" s="36" t="str">
        <f>VLOOKUP(AB1634, method!$A$1:$B$15, 2, 0)</f>
        <v>中後</v>
      </c>
      <c r="K1634">
        <v>17</v>
      </c>
      <c r="L1634">
        <v>1650</v>
      </c>
      <c r="M1634">
        <v>125</v>
      </c>
      <c r="N1634">
        <v>1</v>
      </c>
      <c r="O1634">
        <v>30</v>
      </c>
      <c r="P1634">
        <v>4</v>
      </c>
      <c r="Q1634">
        <v>25</v>
      </c>
      <c r="R1634" s="30" t="s">
        <v>445</v>
      </c>
      <c r="S1634">
        <v>1092</v>
      </c>
      <c r="T1634">
        <v>3</v>
      </c>
      <c r="U1634" s="32" t="s">
        <v>446</v>
      </c>
      <c r="V1634">
        <v>637</v>
      </c>
      <c r="Y1634" s="12" t="s">
        <v>662</v>
      </c>
      <c r="Z1634">
        <v>67</v>
      </c>
      <c r="AA1634" s="17" t="s">
        <v>85</v>
      </c>
      <c r="AB1634">
        <v>9</v>
      </c>
      <c r="AC1634">
        <v>9</v>
      </c>
      <c r="AD1634">
        <v>9</v>
      </c>
      <c r="AE1634">
        <v>1</v>
      </c>
    </row>
    <row r="1635" spans="1:31" hidden="1" x14ac:dyDescent="0.25">
      <c r="A1635" s="24" t="s">
        <v>349</v>
      </c>
      <c r="B1635" s="25" t="s">
        <v>355</v>
      </c>
      <c r="C1635" s="25" t="s">
        <v>2353</v>
      </c>
      <c r="D1635">
        <v>39.25</v>
      </c>
      <c r="E1635">
        <v>3</v>
      </c>
      <c r="F1635" t="s">
        <v>121</v>
      </c>
      <c r="G1635" s="28">
        <v>1</v>
      </c>
      <c r="H1635" s="17" t="s">
        <v>121</v>
      </c>
      <c r="I1635">
        <v>1</v>
      </c>
      <c r="J1635" s="37" t="str">
        <f>VLOOKUP(AB1635, method!$A$1:$B$15, 2, 0)</f>
        <v>中前</v>
      </c>
      <c r="K1635">
        <v>21</v>
      </c>
      <c r="L1635">
        <v>1650</v>
      </c>
      <c r="M1635">
        <v>116</v>
      </c>
      <c r="N1635">
        <v>1</v>
      </c>
      <c r="O1635">
        <v>16</v>
      </c>
      <c r="P1635">
        <v>4</v>
      </c>
      <c r="Q1635">
        <v>25</v>
      </c>
      <c r="R1635" s="31" t="s">
        <v>455</v>
      </c>
      <c r="S1635">
        <v>1092</v>
      </c>
      <c r="T1635">
        <v>3</v>
      </c>
      <c r="U1635" s="32" t="s">
        <v>446</v>
      </c>
      <c r="V1635">
        <v>600</v>
      </c>
      <c r="Y1635" s="12" t="s">
        <v>662</v>
      </c>
      <c r="Z1635">
        <v>61</v>
      </c>
      <c r="AA1635" s="17" t="s">
        <v>85</v>
      </c>
      <c r="AB1635">
        <v>7</v>
      </c>
      <c r="AC1635">
        <v>7</v>
      </c>
      <c r="AD1635">
        <v>7</v>
      </c>
      <c r="AE1635">
        <v>1</v>
      </c>
    </row>
    <row r="1636" spans="1:31" hidden="1" x14ac:dyDescent="0.25">
      <c r="A1636" s="24" t="s">
        <v>349</v>
      </c>
      <c r="B1636" s="25" t="s">
        <v>355</v>
      </c>
      <c r="C1636" s="25" t="s">
        <v>2353</v>
      </c>
      <c r="D1636">
        <v>39.24</v>
      </c>
      <c r="E1636">
        <v>3</v>
      </c>
      <c r="F1636" t="s">
        <v>121</v>
      </c>
      <c r="G1636">
        <v>7</v>
      </c>
      <c r="H1636" s="19" t="s">
        <v>101</v>
      </c>
      <c r="I1636">
        <v>9</v>
      </c>
      <c r="J1636" s="38" t="str">
        <f>VLOOKUP(AB1636, method!$A$1:$B$15, 2, 0)</f>
        <v>留後</v>
      </c>
      <c r="K1636">
        <v>31</v>
      </c>
      <c r="L1636">
        <v>1650</v>
      </c>
      <c r="M1636">
        <v>118</v>
      </c>
      <c r="N1636">
        <v>1</v>
      </c>
      <c r="O1636">
        <v>2</v>
      </c>
      <c r="P1636">
        <v>4</v>
      </c>
      <c r="Q1636">
        <v>25</v>
      </c>
      <c r="R1636" s="42" t="s">
        <v>445</v>
      </c>
      <c r="S1636">
        <v>1092</v>
      </c>
      <c r="T1636">
        <v>3</v>
      </c>
      <c r="U1636" s="32" t="s">
        <v>446</v>
      </c>
      <c r="V1636">
        <v>560</v>
      </c>
      <c r="Y1636">
        <v>4</v>
      </c>
      <c r="Z1636">
        <v>63</v>
      </c>
      <c r="AA1636" s="17" t="s">
        <v>85</v>
      </c>
      <c r="AB1636">
        <v>11</v>
      </c>
      <c r="AC1636">
        <v>11</v>
      </c>
      <c r="AD1636">
        <v>11</v>
      </c>
      <c r="AE1636">
        <v>7</v>
      </c>
    </row>
    <row r="1637" spans="1:31" hidden="1" x14ac:dyDescent="0.25">
      <c r="A1637" s="24" t="s">
        <v>349</v>
      </c>
      <c r="B1637" s="25" t="s">
        <v>355</v>
      </c>
      <c r="C1637" s="25" t="s">
        <v>2353</v>
      </c>
      <c r="D1637">
        <v>39.24</v>
      </c>
      <c r="E1637">
        <v>3</v>
      </c>
      <c r="F1637" t="s">
        <v>121</v>
      </c>
      <c r="G1637" s="34">
        <v>5</v>
      </c>
      <c r="H1637" s="17" t="s">
        <v>84</v>
      </c>
      <c r="I1637">
        <v>9</v>
      </c>
      <c r="J1637" s="38" t="str">
        <f>VLOOKUP(AB1637, method!$A$1:$B$15, 2, 0)</f>
        <v>留後</v>
      </c>
      <c r="K1637">
        <v>26</v>
      </c>
      <c r="L1637">
        <v>1650</v>
      </c>
      <c r="M1637">
        <v>122</v>
      </c>
      <c r="N1637">
        <v>1</v>
      </c>
      <c r="O1637">
        <v>19</v>
      </c>
      <c r="P1637">
        <v>3</v>
      </c>
      <c r="Q1637">
        <v>25</v>
      </c>
      <c r="R1637" s="31" t="s">
        <v>455</v>
      </c>
      <c r="S1637">
        <v>1103</v>
      </c>
      <c r="T1637">
        <v>3</v>
      </c>
      <c r="U1637" s="32" t="s">
        <v>446</v>
      </c>
      <c r="V1637">
        <v>521</v>
      </c>
      <c r="Y1637" t="s">
        <v>600</v>
      </c>
      <c r="Z1637">
        <v>65</v>
      </c>
      <c r="AA1637" s="17" t="s">
        <v>85</v>
      </c>
      <c r="AB1637">
        <v>11</v>
      </c>
      <c r="AC1637">
        <v>10</v>
      </c>
      <c r="AD1637">
        <v>9</v>
      </c>
      <c r="AE1637">
        <v>5</v>
      </c>
    </row>
    <row r="1638" spans="1:31" x14ac:dyDescent="0.25">
      <c r="A1638" s="24" t="s">
        <v>349</v>
      </c>
      <c r="B1638" s="25" t="s">
        <v>355</v>
      </c>
      <c r="C1638" s="25" t="s">
        <v>2353</v>
      </c>
      <c r="D1638">
        <v>10.37</v>
      </c>
      <c r="E1638">
        <v>3</v>
      </c>
      <c r="F1638" t="s">
        <v>121</v>
      </c>
      <c r="G1638">
        <v>6</v>
      </c>
      <c r="H1638" s="23" t="s">
        <v>394</v>
      </c>
      <c r="I1638">
        <v>8</v>
      </c>
      <c r="J1638" s="36" t="str">
        <f>VLOOKUP(AB1638, method!$A$1:$B$15, 2, 0)</f>
        <v>中後</v>
      </c>
      <c r="K1638">
        <v>7.7</v>
      </c>
      <c r="L1638" s="43">
        <v>1200</v>
      </c>
      <c r="M1638">
        <v>124</v>
      </c>
      <c r="N1638">
        <v>1</v>
      </c>
      <c r="O1638">
        <v>5</v>
      </c>
      <c r="P1638">
        <v>3</v>
      </c>
      <c r="Q1638">
        <v>25</v>
      </c>
      <c r="R1638" s="42" t="s">
        <v>445</v>
      </c>
      <c r="S1638">
        <v>1106</v>
      </c>
      <c r="T1638">
        <v>3</v>
      </c>
      <c r="U1638" s="32" t="s">
        <v>435</v>
      </c>
      <c r="V1638">
        <v>484</v>
      </c>
      <c r="Y1638" t="s">
        <v>541</v>
      </c>
      <c r="Z1638">
        <v>67</v>
      </c>
      <c r="AA1638" s="17" t="s">
        <v>85</v>
      </c>
      <c r="AB1638">
        <v>9</v>
      </c>
      <c r="AC1638">
        <v>9</v>
      </c>
      <c r="AD1638">
        <v>6</v>
      </c>
    </row>
    <row r="1639" spans="1:31" x14ac:dyDescent="0.25">
      <c r="A1639" s="24" t="s">
        <v>349</v>
      </c>
      <c r="B1639" s="25" t="s">
        <v>355</v>
      </c>
      <c r="C1639" s="25" t="s">
        <v>2353</v>
      </c>
      <c r="D1639">
        <v>10.55</v>
      </c>
      <c r="E1639">
        <v>3</v>
      </c>
      <c r="F1639" t="s">
        <v>121</v>
      </c>
      <c r="G1639">
        <v>7</v>
      </c>
      <c r="H1639" s="17" t="s">
        <v>121</v>
      </c>
      <c r="I1639">
        <v>7</v>
      </c>
      <c r="J1639" s="38" t="str">
        <f>VLOOKUP(AB1639, method!$A$1:$B$15, 2, 0)</f>
        <v>留後</v>
      </c>
      <c r="K1639">
        <v>8.4</v>
      </c>
      <c r="L1639" s="43">
        <v>1200</v>
      </c>
      <c r="M1639">
        <v>127</v>
      </c>
      <c r="N1639">
        <v>1</v>
      </c>
      <c r="O1639">
        <v>19</v>
      </c>
      <c r="P1639">
        <v>2</v>
      </c>
      <c r="Q1639">
        <v>25</v>
      </c>
      <c r="R1639" s="31" t="s">
        <v>455</v>
      </c>
      <c r="S1639">
        <v>1097</v>
      </c>
      <c r="T1639">
        <v>3</v>
      </c>
      <c r="U1639" s="32" t="s">
        <v>435</v>
      </c>
      <c r="V1639">
        <v>445</v>
      </c>
      <c r="Y1639">
        <v>4</v>
      </c>
      <c r="Z1639">
        <v>69</v>
      </c>
      <c r="AA1639" s="17" t="s">
        <v>85</v>
      </c>
      <c r="AB1639">
        <v>12</v>
      </c>
      <c r="AC1639">
        <v>12</v>
      </c>
      <c r="AD1639">
        <v>7</v>
      </c>
    </row>
    <row r="1640" spans="1:31" x14ac:dyDescent="0.25">
      <c r="A1640" s="24" t="s">
        <v>349</v>
      </c>
      <c r="B1640" s="25" t="s">
        <v>355</v>
      </c>
      <c r="C1640" s="25" t="s">
        <v>2353</v>
      </c>
      <c r="D1640">
        <v>10</v>
      </c>
      <c r="E1640">
        <v>3</v>
      </c>
      <c r="F1640" t="s">
        <v>121</v>
      </c>
      <c r="G1640" s="34">
        <v>5</v>
      </c>
      <c r="H1640" s="17" t="s">
        <v>121</v>
      </c>
      <c r="I1640">
        <v>2</v>
      </c>
      <c r="J1640" s="36" t="str">
        <f>VLOOKUP(AB1640, method!$A$1:$B$15, 2, 0)</f>
        <v>中後</v>
      </c>
      <c r="K1640">
        <v>7</v>
      </c>
      <c r="L1640" s="43">
        <v>1200</v>
      </c>
      <c r="M1640">
        <v>124</v>
      </c>
      <c r="N1640">
        <v>1</v>
      </c>
      <c r="O1640">
        <v>5</v>
      </c>
      <c r="P1640">
        <v>2</v>
      </c>
      <c r="Q1640">
        <v>25</v>
      </c>
      <c r="R1640" s="31" t="s">
        <v>450</v>
      </c>
      <c r="S1640">
        <v>1110</v>
      </c>
      <c r="T1640">
        <v>3</v>
      </c>
      <c r="U1640" s="32" t="s">
        <v>435</v>
      </c>
      <c r="V1640">
        <v>406</v>
      </c>
      <c r="Y1640" s="12" t="s">
        <v>431</v>
      </c>
      <c r="Z1640">
        <v>69</v>
      </c>
      <c r="AA1640" s="17" t="s">
        <v>85</v>
      </c>
      <c r="AB1640">
        <v>9</v>
      </c>
      <c r="AC1640">
        <v>8</v>
      </c>
      <c r="AD1640">
        <v>5</v>
      </c>
    </row>
    <row r="1641" spans="1:31" x14ac:dyDescent="0.25">
      <c r="A1641" s="24" t="s">
        <v>349</v>
      </c>
      <c r="B1641" s="25" t="s">
        <v>355</v>
      </c>
      <c r="C1641" s="25" t="s">
        <v>2353</v>
      </c>
      <c r="D1641">
        <v>9.58</v>
      </c>
      <c r="E1641">
        <v>3</v>
      </c>
      <c r="F1641" t="s">
        <v>121</v>
      </c>
      <c r="G1641" s="28">
        <v>2</v>
      </c>
      <c r="H1641" s="17" t="s">
        <v>121</v>
      </c>
      <c r="I1641">
        <v>10</v>
      </c>
      <c r="J1641" s="38" t="str">
        <f>VLOOKUP(AB1641, method!$A$1:$B$15, 2, 0)</f>
        <v>留後</v>
      </c>
      <c r="K1641">
        <v>18</v>
      </c>
      <c r="L1641" s="43">
        <v>1200</v>
      </c>
      <c r="M1641">
        <v>127</v>
      </c>
      <c r="N1641">
        <v>1</v>
      </c>
      <c r="O1641">
        <v>22</v>
      </c>
      <c r="P1641">
        <v>1</v>
      </c>
      <c r="Q1641">
        <v>25</v>
      </c>
      <c r="R1641" s="31" t="s">
        <v>461</v>
      </c>
      <c r="S1641">
        <v>1108</v>
      </c>
      <c r="T1641">
        <v>3</v>
      </c>
      <c r="U1641" s="32" t="s">
        <v>435</v>
      </c>
      <c r="V1641">
        <v>375</v>
      </c>
      <c r="Y1641" s="12" t="s">
        <v>662</v>
      </c>
      <c r="Z1641">
        <v>67</v>
      </c>
      <c r="AA1641" s="17" t="s">
        <v>85</v>
      </c>
      <c r="AB1641">
        <v>11</v>
      </c>
      <c r="AC1641">
        <v>11</v>
      </c>
      <c r="AD1641">
        <v>2</v>
      </c>
    </row>
    <row r="1642" spans="1:31" x14ac:dyDescent="0.25">
      <c r="A1642" s="24" t="s">
        <v>349</v>
      </c>
      <c r="B1642" s="25" t="s">
        <v>355</v>
      </c>
      <c r="C1642" s="25" t="s">
        <v>2353</v>
      </c>
      <c r="D1642">
        <v>9.9</v>
      </c>
      <c r="E1642">
        <v>3</v>
      </c>
      <c r="F1642" t="s">
        <v>121</v>
      </c>
      <c r="G1642">
        <v>6</v>
      </c>
      <c r="H1642" s="20" t="s">
        <v>19</v>
      </c>
      <c r="I1642">
        <v>2</v>
      </c>
      <c r="J1642" s="36" t="str">
        <f>VLOOKUP(AB1642, method!$A$1:$B$15, 2, 0)</f>
        <v>中後</v>
      </c>
      <c r="K1642">
        <v>6</v>
      </c>
      <c r="L1642" s="43">
        <v>1200</v>
      </c>
      <c r="M1642">
        <v>127</v>
      </c>
      <c r="N1642">
        <v>1</v>
      </c>
      <c r="O1642">
        <v>8</v>
      </c>
      <c r="P1642">
        <v>1</v>
      </c>
      <c r="Q1642">
        <v>25</v>
      </c>
      <c r="R1642" s="31" t="s">
        <v>450</v>
      </c>
      <c r="S1642">
        <v>1104</v>
      </c>
      <c r="T1642">
        <v>3</v>
      </c>
      <c r="U1642" s="32" t="s">
        <v>435</v>
      </c>
      <c r="V1642">
        <v>335</v>
      </c>
      <c r="Y1642" s="12" t="s">
        <v>456</v>
      </c>
      <c r="Z1642">
        <v>69</v>
      </c>
      <c r="AA1642" s="17" t="s">
        <v>85</v>
      </c>
      <c r="AB1642">
        <v>8</v>
      </c>
      <c r="AC1642">
        <v>6</v>
      </c>
      <c r="AD1642">
        <v>6</v>
      </c>
    </row>
    <row r="1643" spans="1:31" hidden="1" x14ac:dyDescent="0.25">
      <c r="A1643" s="24" t="s">
        <v>349</v>
      </c>
      <c r="B1643" s="25" t="s">
        <v>355</v>
      </c>
      <c r="C1643" s="25" t="s">
        <v>2353</v>
      </c>
      <c r="D1643">
        <v>57.34</v>
      </c>
      <c r="E1643">
        <v>3</v>
      </c>
      <c r="F1643" t="s">
        <v>121</v>
      </c>
      <c r="G1643" s="34">
        <v>4</v>
      </c>
      <c r="H1643" s="20" t="s">
        <v>19</v>
      </c>
      <c r="I1643">
        <v>4</v>
      </c>
      <c r="J1643" s="38" t="str">
        <f>VLOOKUP(AB1643, method!$A$1:$B$15, 2, 0)</f>
        <v>留後</v>
      </c>
      <c r="K1643">
        <v>6.6</v>
      </c>
      <c r="L1643">
        <v>1000</v>
      </c>
      <c r="M1643">
        <v>129</v>
      </c>
      <c r="N1643">
        <v>0</v>
      </c>
      <c r="O1643">
        <v>11</v>
      </c>
      <c r="P1643">
        <v>12</v>
      </c>
      <c r="Q1643">
        <v>24</v>
      </c>
      <c r="R1643" s="31" t="s">
        <v>455</v>
      </c>
      <c r="S1643">
        <v>1097</v>
      </c>
      <c r="T1643">
        <v>3</v>
      </c>
      <c r="U1643" s="32" t="s">
        <v>435</v>
      </c>
      <c r="V1643">
        <v>256</v>
      </c>
      <c r="Y1643" s="12" t="s">
        <v>464</v>
      </c>
      <c r="Z1643">
        <v>69</v>
      </c>
      <c r="AA1643" s="17" t="s">
        <v>85</v>
      </c>
      <c r="AB1643">
        <v>11</v>
      </c>
      <c r="AC1643">
        <v>12</v>
      </c>
      <c r="AD1643">
        <v>4</v>
      </c>
    </row>
    <row r="1644" spans="1:31" hidden="1" x14ac:dyDescent="0.25">
      <c r="A1644" s="24" t="s">
        <v>349</v>
      </c>
      <c r="B1644" s="25" t="s">
        <v>355</v>
      </c>
      <c r="C1644" s="25" t="s">
        <v>2353</v>
      </c>
      <c r="D1644">
        <v>10.220000000000001</v>
      </c>
      <c r="E1644">
        <v>3</v>
      </c>
      <c r="F1644" t="s">
        <v>121</v>
      </c>
      <c r="G1644">
        <v>6</v>
      </c>
      <c r="H1644" s="17" t="s">
        <v>84</v>
      </c>
      <c r="I1644">
        <v>4</v>
      </c>
      <c r="J1644" s="36" t="str">
        <f>VLOOKUP(AB1644, method!$A$1:$B$15, 2, 0)</f>
        <v>中後</v>
      </c>
      <c r="K1644">
        <v>24</v>
      </c>
      <c r="L1644" s="43">
        <v>1200</v>
      </c>
      <c r="M1644">
        <v>130</v>
      </c>
      <c r="N1644">
        <v>1</v>
      </c>
      <c r="O1644">
        <v>26</v>
      </c>
      <c r="P1644">
        <v>6</v>
      </c>
      <c r="Q1644">
        <v>24</v>
      </c>
      <c r="R1644" s="31" t="s">
        <v>461</v>
      </c>
      <c r="S1644">
        <v>1094</v>
      </c>
      <c r="T1644">
        <v>3</v>
      </c>
      <c r="U1644" s="32" t="s">
        <v>435</v>
      </c>
      <c r="V1644">
        <v>781</v>
      </c>
      <c r="Y1644" t="s">
        <v>699</v>
      </c>
      <c r="Z1644">
        <v>71</v>
      </c>
      <c r="AA1644" s="17" t="s">
        <v>85</v>
      </c>
      <c r="AB1644">
        <v>10</v>
      </c>
      <c r="AC1644">
        <v>10</v>
      </c>
      <c r="AD1644">
        <v>6</v>
      </c>
    </row>
    <row r="1645" spans="1:31" hidden="1" x14ac:dyDescent="0.25">
      <c r="A1645" s="24" t="s">
        <v>349</v>
      </c>
      <c r="B1645" s="25" t="s">
        <v>355</v>
      </c>
      <c r="C1645" s="25" t="s">
        <v>2353</v>
      </c>
      <c r="D1645">
        <v>10.77</v>
      </c>
      <c r="E1645">
        <v>3</v>
      </c>
      <c r="F1645" t="s">
        <v>121</v>
      </c>
      <c r="G1645" s="28">
        <v>3</v>
      </c>
      <c r="H1645" s="20" t="s">
        <v>19</v>
      </c>
      <c r="I1645">
        <v>3</v>
      </c>
      <c r="J1645" s="38" t="str">
        <f>VLOOKUP(AB1645, method!$A$1:$B$15, 2, 0)</f>
        <v>留後</v>
      </c>
      <c r="K1645">
        <v>11</v>
      </c>
      <c r="L1645" s="43">
        <v>1200</v>
      </c>
      <c r="M1645">
        <v>130</v>
      </c>
      <c r="N1645">
        <v>1</v>
      </c>
      <c r="O1645">
        <v>5</v>
      </c>
      <c r="P1645">
        <v>6</v>
      </c>
      <c r="Q1645">
        <v>24</v>
      </c>
      <c r="R1645" s="31" t="s">
        <v>450</v>
      </c>
      <c r="S1645">
        <v>1092</v>
      </c>
      <c r="T1645">
        <v>3</v>
      </c>
      <c r="U1645" s="33" t="s">
        <v>499</v>
      </c>
      <c r="V1645">
        <v>731</v>
      </c>
      <c r="Y1645" s="12" t="s">
        <v>464</v>
      </c>
      <c r="Z1645">
        <v>71</v>
      </c>
      <c r="AA1645" s="17" t="s">
        <v>85</v>
      </c>
      <c r="AB1645">
        <v>11</v>
      </c>
      <c r="AC1645">
        <v>9</v>
      </c>
      <c r="AD1645">
        <v>3</v>
      </c>
    </row>
    <row r="1646" spans="1:31" hidden="1" x14ac:dyDescent="0.25">
      <c r="A1646" s="24" t="s">
        <v>349</v>
      </c>
      <c r="B1646" s="25" t="s">
        <v>355</v>
      </c>
      <c r="C1646" s="25" t="s">
        <v>2353</v>
      </c>
      <c r="D1646">
        <v>10.6</v>
      </c>
      <c r="E1646">
        <v>3</v>
      </c>
      <c r="F1646" t="s">
        <v>121</v>
      </c>
      <c r="G1646">
        <v>7</v>
      </c>
      <c r="H1646" s="17" t="s">
        <v>84</v>
      </c>
      <c r="I1646">
        <v>12</v>
      </c>
      <c r="J1646" s="38" t="str">
        <f>VLOOKUP(AB1646, method!$A$1:$B$15, 2, 0)</f>
        <v>留後</v>
      </c>
      <c r="K1646">
        <v>25</v>
      </c>
      <c r="L1646" s="43">
        <v>1200</v>
      </c>
      <c r="M1646">
        <v>128</v>
      </c>
      <c r="N1646">
        <v>1</v>
      </c>
      <c r="O1646">
        <v>15</v>
      </c>
      <c r="P1646">
        <v>5</v>
      </c>
      <c r="Q1646">
        <v>24</v>
      </c>
      <c r="R1646" s="31" t="s">
        <v>461</v>
      </c>
      <c r="S1646">
        <v>1088</v>
      </c>
      <c r="T1646">
        <v>3</v>
      </c>
      <c r="U1646" s="32" t="s">
        <v>435</v>
      </c>
      <c r="V1646">
        <v>674</v>
      </c>
      <c r="Y1646" t="s">
        <v>629</v>
      </c>
      <c r="Z1646">
        <v>72</v>
      </c>
      <c r="AA1646" s="17" t="s">
        <v>85</v>
      </c>
      <c r="AB1646">
        <v>12</v>
      </c>
      <c r="AC1646">
        <v>12</v>
      </c>
      <c r="AD1646">
        <v>7</v>
      </c>
    </row>
    <row r="1647" spans="1:31" hidden="1" x14ac:dyDescent="0.25">
      <c r="A1647" s="24" t="s">
        <v>349</v>
      </c>
      <c r="B1647" s="25" t="s">
        <v>355</v>
      </c>
      <c r="C1647" s="25" t="s">
        <v>2353</v>
      </c>
      <c r="D1647">
        <v>10.16</v>
      </c>
      <c r="E1647">
        <v>3</v>
      </c>
      <c r="F1647" t="s">
        <v>121</v>
      </c>
      <c r="G1647" s="34">
        <v>5</v>
      </c>
      <c r="H1647" s="26" t="s">
        <v>693</v>
      </c>
      <c r="I1647">
        <v>6</v>
      </c>
      <c r="J1647" s="36" t="str">
        <f>VLOOKUP(AB1647, method!$A$1:$B$15, 2, 0)</f>
        <v>中後</v>
      </c>
      <c r="K1647">
        <v>18</v>
      </c>
      <c r="L1647" s="43">
        <v>1200</v>
      </c>
      <c r="M1647">
        <v>129</v>
      </c>
      <c r="N1647">
        <v>1</v>
      </c>
      <c r="O1647">
        <v>20</v>
      </c>
      <c r="P1647">
        <v>3</v>
      </c>
      <c r="Q1647">
        <v>24</v>
      </c>
      <c r="R1647" s="42" t="s">
        <v>445</v>
      </c>
      <c r="S1647">
        <v>1081</v>
      </c>
      <c r="T1647">
        <v>3</v>
      </c>
      <c r="U1647" s="32" t="s">
        <v>435</v>
      </c>
      <c r="V1647">
        <v>521</v>
      </c>
      <c r="Y1647" s="12" t="s">
        <v>464</v>
      </c>
      <c r="Z1647">
        <v>72</v>
      </c>
      <c r="AA1647" s="17" t="s">
        <v>85</v>
      </c>
      <c r="AB1647">
        <v>8</v>
      </c>
      <c r="AC1647">
        <v>8</v>
      </c>
      <c r="AD1647">
        <v>5</v>
      </c>
    </row>
    <row r="1648" spans="1:31" hidden="1" x14ac:dyDescent="0.25">
      <c r="A1648" s="24" t="s">
        <v>349</v>
      </c>
      <c r="B1648" s="25" t="s">
        <v>355</v>
      </c>
      <c r="C1648" s="25" t="s">
        <v>2353</v>
      </c>
      <c r="D1648">
        <v>10.98</v>
      </c>
      <c r="E1648">
        <v>3</v>
      </c>
      <c r="F1648" t="s">
        <v>121</v>
      </c>
      <c r="G1648" s="28">
        <v>3</v>
      </c>
      <c r="H1648" s="26" t="s">
        <v>693</v>
      </c>
      <c r="I1648">
        <v>2</v>
      </c>
      <c r="J1648" s="36" t="str">
        <f>VLOOKUP(AB1648, method!$A$1:$B$15, 2, 0)</f>
        <v>中後</v>
      </c>
      <c r="K1648">
        <v>6.2</v>
      </c>
      <c r="L1648" s="43">
        <v>1200</v>
      </c>
      <c r="M1648">
        <v>128</v>
      </c>
      <c r="N1648">
        <v>1</v>
      </c>
      <c r="O1648">
        <v>28</v>
      </c>
      <c r="P1648">
        <v>2</v>
      </c>
      <c r="Q1648">
        <v>24</v>
      </c>
      <c r="R1648" s="31" t="s">
        <v>450</v>
      </c>
      <c r="S1648">
        <v>1078</v>
      </c>
      <c r="T1648">
        <v>3</v>
      </c>
      <c r="U1648" s="32" t="s">
        <v>435</v>
      </c>
      <c r="V1648">
        <v>463</v>
      </c>
      <c r="Y1648" s="12">
        <v>2</v>
      </c>
      <c r="Z1648">
        <v>72</v>
      </c>
      <c r="AA1648" s="17" t="s">
        <v>85</v>
      </c>
      <c r="AB1648">
        <v>8</v>
      </c>
      <c r="AC1648">
        <v>7</v>
      </c>
      <c r="AD1648">
        <v>3</v>
      </c>
    </row>
    <row r="1649" spans="1:30" hidden="1" x14ac:dyDescent="0.25">
      <c r="A1649" s="24" t="s">
        <v>349</v>
      </c>
      <c r="B1649" s="25" t="s">
        <v>355</v>
      </c>
      <c r="C1649" s="25" t="s">
        <v>2353</v>
      </c>
      <c r="D1649">
        <v>10.51</v>
      </c>
      <c r="E1649">
        <v>3</v>
      </c>
      <c r="F1649" t="s">
        <v>121</v>
      </c>
      <c r="G1649" s="28">
        <v>1</v>
      </c>
      <c r="H1649" s="20" t="s">
        <v>19</v>
      </c>
      <c r="I1649">
        <v>11</v>
      </c>
      <c r="J1649" s="36" t="str">
        <f>VLOOKUP(AB1649, method!$A$1:$B$15, 2, 0)</f>
        <v>中後</v>
      </c>
      <c r="K1649">
        <v>5.2</v>
      </c>
      <c r="L1649" s="43">
        <v>1200</v>
      </c>
      <c r="M1649">
        <v>127</v>
      </c>
      <c r="N1649">
        <v>1</v>
      </c>
      <c r="O1649">
        <v>15</v>
      </c>
      <c r="P1649">
        <v>2</v>
      </c>
      <c r="Q1649">
        <v>24</v>
      </c>
      <c r="R1649" s="31" t="s">
        <v>461</v>
      </c>
      <c r="S1649">
        <v>1075</v>
      </c>
      <c r="T1649">
        <v>3</v>
      </c>
      <c r="U1649" s="32" t="s">
        <v>435</v>
      </c>
      <c r="V1649">
        <v>422</v>
      </c>
      <c r="Y1649" s="12" t="s">
        <v>914</v>
      </c>
      <c r="Z1649">
        <v>67</v>
      </c>
      <c r="AA1649" s="17" t="s">
        <v>85</v>
      </c>
      <c r="AB1649">
        <v>9</v>
      </c>
      <c r="AC1649">
        <v>9</v>
      </c>
      <c r="AD1649">
        <v>1</v>
      </c>
    </row>
    <row r="1650" spans="1:30" hidden="1" x14ac:dyDescent="0.25">
      <c r="A1650" s="24" t="s">
        <v>349</v>
      </c>
      <c r="B1650" s="25" t="s">
        <v>355</v>
      </c>
      <c r="C1650" s="25" t="s">
        <v>2353</v>
      </c>
      <c r="D1650">
        <v>10.18</v>
      </c>
      <c r="E1650">
        <v>3</v>
      </c>
      <c r="F1650" t="s">
        <v>121</v>
      </c>
      <c r="G1650" s="34">
        <v>4</v>
      </c>
      <c r="H1650" s="20" t="s">
        <v>58</v>
      </c>
      <c r="I1650">
        <v>8</v>
      </c>
      <c r="J1650" s="36" t="str">
        <f>VLOOKUP(AB1650, method!$A$1:$B$15, 2, 0)</f>
        <v>中後</v>
      </c>
      <c r="K1650">
        <v>14</v>
      </c>
      <c r="L1650" s="43">
        <v>1200</v>
      </c>
      <c r="M1650">
        <v>123</v>
      </c>
      <c r="N1650">
        <v>1</v>
      </c>
      <c r="O1650">
        <v>31</v>
      </c>
      <c r="P1650">
        <v>1</v>
      </c>
      <c r="Q1650">
        <v>24</v>
      </c>
      <c r="R1650" s="31" t="s">
        <v>450</v>
      </c>
      <c r="S1650">
        <v>1083</v>
      </c>
      <c r="T1650">
        <v>3</v>
      </c>
      <c r="U1650" s="32" t="s">
        <v>435</v>
      </c>
      <c r="V1650">
        <v>386</v>
      </c>
      <c r="Y1650" t="s">
        <v>519</v>
      </c>
      <c r="Z1650">
        <v>68</v>
      </c>
      <c r="AA1650" s="17" t="s">
        <v>85</v>
      </c>
      <c r="AB1650">
        <v>10</v>
      </c>
      <c r="AC1650">
        <v>9</v>
      </c>
      <c r="AD1650">
        <v>4</v>
      </c>
    </row>
    <row r="1651" spans="1:30" hidden="1" x14ac:dyDescent="0.25">
      <c r="A1651" s="24" t="s">
        <v>349</v>
      </c>
      <c r="B1651" s="25" t="s">
        <v>355</v>
      </c>
      <c r="C1651" s="25" t="s">
        <v>2353</v>
      </c>
      <c r="D1651">
        <v>10.3</v>
      </c>
      <c r="E1651">
        <v>3</v>
      </c>
      <c r="F1651" t="s">
        <v>121</v>
      </c>
      <c r="G1651" s="28">
        <v>3</v>
      </c>
      <c r="H1651" s="17" t="s">
        <v>121</v>
      </c>
      <c r="I1651">
        <v>3</v>
      </c>
      <c r="J1651" s="38" t="str">
        <f>VLOOKUP(AB1651, method!$A$1:$B$15, 2, 0)</f>
        <v>留後</v>
      </c>
      <c r="K1651">
        <v>7.3</v>
      </c>
      <c r="L1651" s="43">
        <v>1200</v>
      </c>
      <c r="M1651">
        <v>126</v>
      </c>
      <c r="N1651">
        <v>1</v>
      </c>
      <c r="O1651">
        <v>10</v>
      </c>
      <c r="P1651">
        <v>1</v>
      </c>
      <c r="Q1651">
        <v>24</v>
      </c>
      <c r="R1651" s="31" t="s">
        <v>455</v>
      </c>
      <c r="S1651">
        <v>1074</v>
      </c>
      <c r="T1651">
        <v>3</v>
      </c>
      <c r="U1651" s="32" t="s">
        <v>435</v>
      </c>
      <c r="V1651">
        <v>332</v>
      </c>
      <c r="Y1651" s="12" t="s">
        <v>558</v>
      </c>
      <c r="Z1651">
        <v>68</v>
      </c>
      <c r="AA1651" s="17" t="s">
        <v>85</v>
      </c>
      <c r="AB1651">
        <v>11</v>
      </c>
      <c r="AC1651">
        <v>10</v>
      </c>
      <c r="AD1651">
        <v>3</v>
      </c>
    </row>
    <row r="1652" spans="1:30" hidden="1" x14ac:dyDescent="0.25">
      <c r="A1652" s="24" t="s">
        <v>349</v>
      </c>
      <c r="B1652" s="25" t="s">
        <v>355</v>
      </c>
      <c r="C1652" s="25" t="s">
        <v>2353</v>
      </c>
      <c r="D1652">
        <v>10.54</v>
      </c>
      <c r="E1652">
        <v>3</v>
      </c>
      <c r="F1652" t="s">
        <v>121</v>
      </c>
      <c r="G1652">
        <v>7</v>
      </c>
      <c r="H1652" s="20" t="s">
        <v>19</v>
      </c>
      <c r="I1652">
        <v>7</v>
      </c>
      <c r="J1652" s="36" t="str">
        <f>VLOOKUP(AB1652, method!$A$1:$B$15, 2, 0)</f>
        <v>中後</v>
      </c>
      <c r="K1652">
        <v>4.8</v>
      </c>
      <c r="L1652" s="43">
        <v>1200</v>
      </c>
      <c r="M1652">
        <v>125</v>
      </c>
      <c r="N1652">
        <v>1</v>
      </c>
      <c r="O1652">
        <v>29</v>
      </c>
      <c r="P1652">
        <v>12</v>
      </c>
      <c r="Q1652">
        <v>23</v>
      </c>
      <c r="R1652" s="42" t="s">
        <v>445</v>
      </c>
      <c r="S1652">
        <v>1095</v>
      </c>
      <c r="T1652">
        <v>3</v>
      </c>
      <c r="U1652" s="32" t="s">
        <v>435</v>
      </c>
      <c r="V1652">
        <v>295</v>
      </c>
      <c r="Y1652" s="12">
        <v>2</v>
      </c>
      <c r="Z1652">
        <v>68</v>
      </c>
      <c r="AA1652" s="17" t="s">
        <v>85</v>
      </c>
      <c r="AB1652">
        <v>10</v>
      </c>
      <c r="AC1652">
        <v>10</v>
      </c>
      <c r="AD1652">
        <v>7</v>
      </c>
    </row>
    <row r="1653" spans="1:30" hidden="1" x14ac:dyDescent="0.25">
      <c r="A1653" s="24" t="s">
        <v>349</v>
      </c>
      <c r="B1653" s="25" t="s">
        <v>355</v>
      </c>
      <c r="C1653" s="25" t="s">
        <v>2353</v>
      </c>
      <c r="D1653">
        <v>10.18</v>
      </c>
      <c r="E1653">
        <v>3</v>
      </c>
      <c r="F1653" t="s">
        <v>121</v>
      </c>
      <c r="G1653" s="28">
        <v>3</v>
      </c>
      <c r="H1653" s="20" t="s">
        <v>19</v>
      </c>
      <c r="I1653">
        <v>6</v>
      </c>
      <c r="J1653" s="36" t="str">
        <f>VLOOKUP(AB1653, method!$A$1:$B$15, 2, 0)</f>
        <v>中後</v>
      </c>
      <c r="K1653">
        <v>4.0999999999999996</v>
      </c>
      <c r="L1653" s="43">
        <v>1200</v>
      </c>
      <c r="M1653">
        <v>125</v>
      </c>
      <c r="N1653">
        <v>1</v>
      </c>
      <c r="O1653">
        <v>13</v>
      </c>
      <c r="P1653">
        <v>12</v>
      </c>
      <c r="Q1653">
        <v>23</v>
      </c>
      <c r="R1653" s="31" t="s">
        <v>455</v>
      </c>
      <c r="S1653">
        <v>1080</v>
      </c>
      <c r="T1653">
        <v>3</v>
      </c>
      <c r="U1653" s="32" t="s">
        <v>435</v>
      </c>
      <c r="V1653">
        <v>250</v>
      </c>
      <c r="Y1653" s="12" t="s">
        <v>451</v>
      </c>
      <c r="Z1653">
        <v>68</v>
      </c>
      <c r="AA1653" s="17" t="s">
        <v>85</v>
      </c>
      <c r="AB1653">
        <v>10</v>
      </c>
      <c r="AC1653">
        <v>10</v>
      </c>
      <c r="AD1653">
        <v>3</v>
      </c>
    </row>
    <row r="1654" spans="1:30" hidden="1" x14ac:dyDescent="0.25">
      <c r="A1654" s="24" t="s">
        <v>349</v>
      </c>
      <c r="B1654" s="25" t="s">
        <v>355</v>
      </c>
      <c r="C1654" s="25" t="s">
        <v>2353</v>
      </c>
      <c r="D1654">
        <v>10.16</v>
      </c>
      <c r="E1654">
        <v>3</v>
      </c>
      <c r="F1654" t="s">
        <v>121</v>
      </c>
      <c r="G1654" s="28">
        <v>2</v>
      </c>
      <c r="H1654" s="18" t="s">
        <v>1683</v>
      </c>
      <c r="I1654">
        <v>6</v>
      </c>
      <c r="J1654" s="36" t="str">
        <f>VLOOKUP(AB1654, method!$A$1:$B$15, 2, 0)</f>
        <v>中後</v>
      </c>
      <c r="K1654">
        <v>14</v>
      </c>
      <c r="L1654" s="43">
        <v>1200</v>
      </c>
      <c r="M1654">
        <v>122</v>
      </c>
      <c r="N1654">
        <v>1</v>
      </c>
      <c r="O1654">
        <v>22</v>
      </c>
      <c r="P1654">
        <v>11</v>
      </c>
      <c r="Q1654">
        <v>23</v>
      </c>
      <c r="R1654" s="31" t="s">
        <v>461</v>
      </c>
      <c r="S1654">
        <v>1083</v>
      </c>
      <c r="T1654">
        <v>3</v>
      </c>
      <c r="U1654" s="32" t="s">
        <v>435</v>
      </c>
      <c r="V1654">
        <v>194</v>
      </c>
      <c r="Y1654" s="12" t="s">
        <v>662</v>
      </c>
      <c r="Z1654">
        <v>66</v>
      </c>
      <c r="AA1654" s="17" t="s">
        <v>85</v>
      </c>
      <c r="AB1654">
        <v>9</v>
      </c>
      <c r="AC1654">
        <v>11</v>
      </c>
      <c r="AD1654">
        <v>2</v>
      </c>
    </row>
    <row r="1655" spans="1:30" hidden="1" x14ac:dyDescent="0.25">
      <c r="A1655" s="24" t="s">
        <v>349</v>
      </c>
      <c r="B1655" s="25" t="s">
        <v>355</v>
      </c>
      <c r="C1655" s="25" t="s">
        <v>2353</v>
      </c>
      <c r="D1655">
        <v>9.61</v>
      </c>
      <c r="E1655">
        <v>3</v>
      </c>
      <c r="F1655" t="s">
        <v>121</v>
      </c>
      <c r="G1655" s="28">
        <v>1</v>
      </c>
      <c r="H1655" s="20" t="s">
        <v>19</v>
      </c>
      <c r="I1655">
        <v>4</v>
      </c>
      <c r="J1655" s="37" t="str">
        <f>VLOOKUP(AB1655, method!$A$1:$B$15, 2, 0)</f>
        <v>中前</v>
      </c>
      <c r="K1655">
        <v>2.4</v>
      </c>
      <c r="L1655" s="43">
        <v>1200</v>
      </c>
      <c r="M1655">
        <v>135</v>
      </c>
      <c r="N1655">
        <v>1</v>
      </c>
      <c r="O1655">
        <v>8</v>
      </c>
      <c r="P1655">
        <v>11</v>
      </c>
      <c r="Q1655">
        <v>23</v>
      </c>
      <c r="R1655" s="31" t="s">
        <v>450</v>
      </c>
      <c r="S1655">
        <v>1067</v>
      </c>
      <c r="T1655">
        <v>4</v>
      </c>
      <c r="U1655" s="32" t="s">
        <v>435</v>
      </c>
      <c r="V1655">
        <v>153</v>
      </c>
      <c r="Y1655" s="12" t="s">
        <v>480</v>
      </c>
      <c r="Z1655">
        <v>60</v>
      </c>
      <c r="AA1655" s="17" t="s">
        <v>85</v>
      </c>
      <c r="AB1655">
        <v>7</v>
      </c>
      <c r="AC1655">
        <v>7</v>
      </c>
      <c r="AD1655">
        <v>1</v>
      </c>
    </row>
    <row r="1656" spans="1:30" hidden="1" x14ac:dyDescent="0.25">
      <c r="A1656" s="24" t="s">
        <v>349</v>
      </c>
      <c r="B1656" s="25" t="s">
        <v>355</v>
      </c>
      <c r="C1656" s="25" t="s">
        <v>2353</v>
      </c>
      <c r="D1656">
        <v>57.75</v>
      </c>
      <c r="E1656">
        <v>3</v>
      </c>
      <c r="F1656" t="s">
        <v>121</v>
      </c>
      <c r="G1656" s="34">
        <v>4</v>
      </c>
      <c r="H1656" s="17" t="s">
        <v>121</v>
      </c>
      <c r="I1656">
        <v>5</v>
      </c>
      <c r="J1656" s="36" t="str">
        <f>VLOOKUP(AB1656, method!$A$1:$B$15, 2, 0)</f>
        <v>中後</v>
      </c>
      <c r="K1656">
        <v>13</v>
      </c>
      <c r="L1656">
        <v>1000</v>
      </c>
      <c r="M1656">
        <v>135</v>
      </c>
      <c r="N1656">
        <v>0</v>
      </c>
      <c r="O1656">
        <v>18</v>
      </c>
      <c r="P1656">
        <v>10</v>
      </c>
      <c r="Q1656">
        <v>23</v>
      </c>
      <c r="R1656" s="31" t="s">
        <v>455</v>
      </c>
      <c r="S1656">
        <v>1075</v>
      </c>
      <c r="T1656">
        <v>4</v>
      </c>
      <c r="U1656" s="33" t="s">
        <v>499</v>
      </c>
      <c r="V1656">
        <v>93</v>
      </c>
      <c r="Y1656" s="12" t="s">
        <v>521</v>
      </c>
      <c r="Z1656">
        <v>60</v>
      </c>
      <c r="AA1656" s="17" t="s">
        <v>85</v>
      </c>
      <c r="AB1656">
        <v>10</v>
      </c>
      <c r="AC1656">
        <v>11</v>
      </c>
      <c r="AD1656">
        <v>4</v>
      </c>
    </row>
    <row r="1657" spans="1:30" hidden="1" x14ac:dyDescent="0.25">
      <c r="A1657" s="24" t="s">
        <v>349</v>
      </c>
      <c r="B1657" s="25" t="s">
        <v>355</v>
      </c>
      <c r="C1657" s="25" t="s">
        <v>2353</v>
      </c>
      <c r="D1657">
        <v>10.050000000000001</v>
      </c>
      <c r="E1657">
        <v>3</v>
      </c>
      <c r="F1657" t="s">
        <v>121</v>
      </c>
      <c r="G1657">
        <v>8</v>
      </c>
      <c r="H1657" s="19" t="s">
        <v>101</v>
      </c>
      <c r="I1657">
        <v>6</v>
      </c>
      <c r="J1657" s="36" t="str">
        <f>VLOOKUP(AB1657, method!$A$1:$B$15, 2, 0)</f>
        <v>中後</v>
      </c>
      <c r="K1657">
        <v>32</v>
      </c>
      <c r="L1657" s="43">
        <v>1200</v>
      </c>
      <c r="M1657">
        <v>116</v>
      </c>
      <c r="N1657">
        <v>1</v>
      </c>
      <c r="O1657">
        <v>27</v>
      </c>
      <c r="P1657">
        <v>9</v>
      </c>
      <c r="Q1657">
        <v>23</v>
      </c>
      <c r="R1657" s="31" t="s">
        <v>461</v>
      </c>
      <c r="S1657">
        <v>1068</v>
      </c>
      <c r="T1657">
        <v>3</v>
      </c>
      <c r="U1657" s="32" t="s">
        <v>446</v>
      </c>
      <c r="V1657">
        <v>54</v>
      </c>
      <c r="Y1657" t="s">
        <v>436</v>
      </c>
      <c r="Z1657">
        <v>61</v>
      </c>
      <c r="AA1657" s="17" t="s">
        <v>85</v>
      </c>
      <c r="AB1657">
        <v>9</v>
      </c>
      <c r="AC1657">
        <v>9</v>
      </c>
      <c r="AD1657">
        <v>8</v>
      </c>
    </row>
    <row r="1658" spans="1:30" x14ac:dyDescent="0.25">
      <c r="A1658" s="24" t="s">
        <v>349</v>
      </c>
      <c r="B1658" s="26" t="s">
        <v>358</v>
      </c>
      <c r="C1658" s="26" t="s">
        <v>2354</v>
      </c>
      <c r="D1658">
        <v>9.3699999999999992</v>
      </c>
      <c r="E1658">
        <v>1</v>
      </c>
      <c r="F1658" t="s">
        <v>63</v>
      </c>
      <c r="G1658" s="34">
        <v>5</v>
      </c>
      <c r="H1658" s="19" t="s">
        <v>63</v>
      </c>
      <c r="I1658">
        <v>1</v>
      </c>
      <c r="J1658" s="36" t="str">
        <f>VLOOKUP(AB1658, method!$A$1:$B$15, 2, 0)</f>
        <v>中後</v>
      </c>
      <c r="K1658">
        <v>6</v>
      </c>
      <c r="L1658" s="43">
        <v>1200</v>
      </c>
      <c r="M1658">
        <v>127</v>
      </c>
      <c r="N1658">
        <v>1</v>
      </c>
      <c r="O1658">
        <v>16</v>
      </c>
      <c r="P1658">
        <v>7</v>
      </c>
      <c r="Q1658">
        <v>25</v>
      </c>
      <c r="R1658" s="31" t="s">
        <v>455</v>
      </c>
      <c r="S1658">
        <v>1056</v>
      </c>
      <c r="T1658">
        <v>3</v>
      </c>
      <c r="U1658" s="32" t="s">
        <v>446</v>
      </c>
      <c r="V1658">
        <v>847</v>
      </c>
      <c r="Y1658" s="12" t="s">
        <v>464</v>
      </c>
      <c r="Z1658">
        <v>72</v>
      </c>
      <c r="AA1658" s="20" t="s">
        <v>30</v>
      </c>
      <c r="AB1658">
        <v>8</v>
      </c>
      <c r="AC1658">
        <v>10</v>
      </c>
      <c r="AD1658">
        <v>5</v>
      </c>
    </row>
    <row r="1659" spans="1:30" x14ac:dyDescent="0.25">
      <c r="A1659" s="24" t="s">
        <v>349</v>
      </c>
      <c r="B1659" s="26" t="s">
        <v>358</v>
      </c>
      <c r="C1659" s="26" t="s">
        <v>2354</v>
      </c>
      <c r="D1659">
        <v>9.89</v>
      </c>
      <c r="E1659">
        <v>1</v>
      </c>
      <c r="F1659" t="s">
        <v>63</v>
      </c>
      <c r="G1659">
        <v>8</v>
      </c>
      <c r="H1659" s="17" t="s">
        <v>84</v>
      </c>
      <c r="I1659">
        <v>10</v>
      </c>
      <c r="J1659" s="38" t="str">
        <f>VLOOKUP(AB1659, method!$A$1:$B$15, 2, 0)</f>
        <v>留後</v>
      </c>
      <c r="K1659">
        <v>14</v>
      </c>
      <c r="L1659" s="43">
        <v>1200</v>
      </c>
      <c r="M1659">
        <v>129</v>
      </c>
      <c r="N1659">
        <v>1</v>
      </c>
      <c r="O1659">
        <v>25</v>
      </c>
      <c r="P1659">
        <v>6</v>
      </c>
      <c r="Q1659">
        <v>25</v>
      </c>
      <c r="R1659" s="31" t="s">
        <v>461</v>
      </c>
      <c r="S1659">
        <v>1058</v>
      </c>
      <c r="T1659">
        <v>3</v>
      </c>
      <c r="U1659" s="32" t="s">
        <v>446</v>
      </c>
      <c r="V1659">
        <v>786</v>
      </c>
      <c r="Y1659" t="s">
        <v>519</v>
      </c>
      <c r="Z1659">
        <v>74</v>
      </c>
      <c r="AA1659" s="20" t="s">
        <v>30</v>
      </c>
      <c r="AB1659">
        <v>12</v>
      </c>
      <c r="AC1659">
        <v>12</v>
      </c>
      <c r="AD1659">
        <v>8</v>
      </c>
    </row>
    <row r="1660" spans="1:30" x14ac:dyDescent="0.25">
      <c r="A1660" s="24" t="s">
        <v>349</v>
      </c>
      <c r="B1660" s="26" t="s">
        <v>358</v>
      </c>
      <c r="C1660" s="26" t="s">
        <v>2354</v>
      </c>
      <c r="D1660">
        <v>9.49</v>
      </c>
      <c r="E1660">
        <v>1</v>
      </c>
      <c r="F1660" t="s">
        <v>63</v>
      </c>
      <c r="G1660" s="34">
        <v>4</v>
      </c>
      <c r="H1660" s="19" t="s">
        <v>63</v>
      </c>
      <c r="I1660">
        <v>6</v>
      </c>
      <c r="J1660" s="37" t="str">
        <f>VLOOKUP(AB1660, method!$A$1:$B$15, 2, 0)</f>
        <v>中前</v>
      </c>
      <c r="K1660">
        <v>5.3</v>
      </c>
      <c r="L1660" s="43">
        <v>1200</v>
      </c>
      <c r="M1660">
        <v>127</v>
      </c>
      <c r="N1660">
        <v>1</v>
      </c>
      <c r="O1660">
        <v>26</v>
      </c>
      <c r="P1660">
        <v>2</v>
      </c>
      <c r="Q1660">
        <v>25</v>
      </c>
      <c r="R1660" s="31" t="s">
        <v>461</v>
      </c>
      <c r="S1660">
        <v>1046</v>
      </c>
      <c r="T1660">
        <v>3</v>
      </c>
      <c r="U1660" s="32" t="s">
        <v>435</v>
      </c>
      <c r="V1660">
        <v>464</v>
      </c>
      <c r="Y1660" s="12" t="s">
        <v>464</v>
      </c>
      <c r="Z1660">
        <v>75</v>
      </c>
      <c r="AA1660" s="20" t="s">
        <v>30</v>
      </c>
      <c r="AB1660">
        <v>7</v>
      </c>
      <c r="AC1660">
        <v>6</v>
      </c>
      <c r="AD1660">
        <v>4</v>
      </c>
    </row>
    <row r="1661" spans="1:30" x14ac:dyDescent="0.25">
      <c r="A1661" s="24" t="s">
        <v>349</v>
      </c>
      <c r="B1661" s="26" t="s">
        <v>358</v>
      </c>
      <c r="C1661" s="26" t="s">
        <v>2354</v>
      </c>
      <c r="D1661">
        <v>10.220000000000001</v>
      </c>
      <c r="E1661">
        <v>1</v>
      </c>
      <c r="F1661" t="s">
        <v>63</v>
      </c>
      <c r="G1661">
        <v>7</v>
      </c>
      <c r="H1661" s="19" t="s">
        <v>63</v>
      </c>
      <c r="I1661">
        <v>3</v>
      </c>
      <c r="J1661" s="37" t="str">
        <f>VLOOKUP(AB1661, method!$A$1:$B$15, 2, 0)</f>
        <v>中前</v>
      </c>
      <c r="K1661">
        <v>6.5</v>
      </c>
      <c r="L1661" s="43">
        <v>1200</v>
      </c>
      <c r="M1661">
        <v>130</v>
      </c>
      <c r="N1661">
        <v>1</v>
      </c>
      <c r="O1661">
        <v>5</v>
      </c>
      <c r="P1661">
        <v>2</v>
      </c>
      <c r="Q1661">
        <v>25</v>
      </c>
      <c r="R1661" s="31" t="s">
        <v>450</v>
      </c>
      <c r="S1661">
        <v>1038</v>
      </c>
      <c r="T1661">
        <v>3</v>
      </c>
      <c r="U1661" s="32" t="s">
        <v>435</v>
      </c>
      <c r="V1661">
        <v>406</v>
      </c>
      <c r="Y1661" s="12">
        <v>2</v>
      </c>
      <c r="Z1661">
        <v>75</v>
      </c>
      <c r="AA1661" s="20" t="s">
        <v>30</v>
      </c>
      <c r="AB1661">
        <v>6</v>
      </c>
      <c r="AC1661">
        <v>5</v>
      </c>
      <c r="AD1661">
        <v>7</v>
      </c>
    </row>
    <row r="1662" spans="1:30" x14ac:dyDescent="0.25">
      <c r="A1662" s="24" t="s">
        <v>349</v>
      </c>
      <c r="B1662" s="26" t="s">
        <v>358</v>
      </c>
      <c r="C1662" s="26" t="s">
        <v>2354</v>
      </c>
      <c r="D1662">
        <v>9.7899999999999991</v>
      </c>
      <c r="E1662">
        <v>1</v>
      </c>
      <c r="F1662" t="s">
        <v>63</v>
      </c>
      <c r="G1662" s="34">
        <v>5</v>
      </c>
      <c r="H1662" s="19" t="s">
        <v>63</v>
      </c>
      <c r="I1662">
        <v>4</v>
      </c>
      <c r="J1662" s="36" t="str">
        <f>VLOOKUP(AB1662, method!$A$1:$B$15, 2, 0)</f>
        <v>中後</v>
      </c>
      <c r="K1662">
        <v>8.1</v>
      </c>
      <c r="L1662" s="43">
        <v>1200</v>
      </c>
      <c r="M1662">
        <v>133</v>
      </c>
      <c r="N1662">
        <v>1</v>
      </c>
      <c r="O1662">
        <v>8</v>
      </c>
      <c r="P1662">
        <v>1</v>
      </c>
      <c r="Q1662">
        <v>25</v>
      </c>
      <c r="R1662" s="31" t="s">
        <v>450</v>
      </c>
      <c r="S1662">
        <v>1038</v>
      </c>
      <c r="T1662">
        <v>3</v>
      </c>
      <c r="U1662" s="32" t="s">
        <v>435</v>
      </c>
      <c r="V1662">
        <v>335</v>
      </c>
      <c r="Y1662" s="12" t="s">
        <v>464</v>
      </c>
      <c r="Z1662">
        <v>75</v>
      </c>
      <c r="AA1662" s="20" t="s">
        <v>30</v>
      </c>
      <c r="AB1662">
        <v>9</v>
      </c>
      <c r="AC1662">
        <v>9</v>
      </c>
      <c r="AD1662">
        <v>5</v>
      </c>
    </row>
    <row r="1663" spans="1:30" hidden="1" x14ac:dyDescent="0.25">
      <c r="A1663" s="24" t="s">
        <v>349</v>
      </c>
      <c r="B1663" s="26" t="s">
        <v>358</v>
      </c>
      <c r="C1663" s="26" t="s">
        <v>2354</v>
      </c>
      <c r="D1663">
        <v>9.9700000000000006</v>
      </c>
      <c r="E1663">
        <v>1</v>
      </c>
      <c r="F1663" t="s">
        <v>63</v>
      </c>
      <c r="G1663">
        <v>9</v>
      </c>
      <c r="H1663" s="16" t="s">
        <v>13</v>
      </c>
      <c r="I1663">
        <v>6</v>
      </c>
      <c r="J1663" s="38" t="str">
        <f>VLOOKUP(AB1663, method!$A$1:$B$15, 2, 0)</f>
        <v>留後</v>
      </c>
      <c r="K1663">
        <v>5.0999999999999996</v>
      </c>
      <c r="L1663" s="43">
        <v>1200</v>
      </c>
      <c r="M1663">
        <v>132</v>
      </c>
      <c r="N1663">
        <v>1</v>
      </c>
      <c r="O1663">
        <v>26</v>
      </c>
      <c r="P1663">
        <v>12</v>
      </c>
      <c r="Q1663">
        <v>24</v>
      </c>
      <c r="R1663" s="42" t="s">
        <v>445</v>
      </c>
      <c r="S1663">
        <v>1037</v>
      </c>
      <c r="T1663">
        <v>3</v>
      </c>
      <c r="U1663" s="32" t="s">
        <v>435</v>
      </c>
      <c r="V1663">
        <v>295</v>
      </c>
      <c r="Y1663" t="s">
        <v>488</v>
      </c>
      <c r="Z1663">
        <v>75</v>
      </c>
      <c r="AA1663" s="20" t="s">
        <v>30</v>
      </c>
      <c r="AB1663">
        <v>12</v>
      </c>
      <c r="AC1663">
        <v>11</v>
      </c>
      <c r="AD1663">
        <v>9</v>
      </c>
    </row>
    <row r="1664" spans="1:30" hidden="1" x14ac:dyDescent="0.25">
      <c r="A1664" s="24" t="s">
        <v>349</v>
      </c>
      <c r="B1664" s="26" t="s">
        <v>358</v>
      </c>
      <c r="C1664" s="26" t="s">
        <v>2354</v>
      </c>
      <c r="D1664">
        <v>9.7799999999999994</v>
      </c>
      <c r="E1664">
        <v>1</v>
      </c>
      <c r="F1664" t="s">
        <v>63</v>
      </c>
      <c r="G1664" s="28">
        <v>2</v>
      </c>
      <c r="H1664" s="20" t="s">
        <v>404</v>
      </c>
      <c r="I1664">
        <v>2</v>
      </c>
      <c r="J1664" s="38" t="str">
        <f>VLOOKUP(AB1664, method!$A$1:$B$15, 2, 0)</f>
        <v>留後</v>
      </c>
      <c r="K1664">
        <v>13</v>
      </c>
      <c r="L1664" s="43">
        <v>1200</v>
      </c>
      <c r="M1664">
        <v>131</v>
      </c>
      <c r="N1664">
        <v>1</v>
      </c>
      <c r="O1664">
        <v>4</v>
      </c>
      <c r="P1664">
        <v>12</v>
      </c>
      <c r="Q1664">
        <v>24</v>
      </c>
      <c r="R1664" s="31" t="s">
        <v>450</v>
      </c>
      <c r="S1664">
        <v>1033</v>
      </c>
      <c r="T1664">
        <v>3</v>
      </c>
      <c r="U1664" s="32" t="s">
        <v>435</v>
      </c>
      <c r="V1664">
        <v>238</v>
      </c>
      <c r="Y1664" s="12" t="s">
        <v>521</v>
      </c>
      <c r="Z1664">
        <v>74</v>
      </c>
      <c r="AA1664" s="20" t="s">
        <v>30</v>
      </c>
      <c r="AB1664">
        <v>11</v>
      </c>
      <c r="AC1664">
        <v>11</v>
      </c>
      <c r="AD1664">
        <v>2</v>
      </c>
    </row>
    <row r="1665" spans="1:30" hidden="1" x14ac:dyDescent="0.25">
      <c r="A1665" s="24" t="s">
        <v>349</v>
      </c>
      <c r="B1665" s="26" t="s">
        <v>358</v>
      </c>
      <c r="C1665" s="26" t="s">
        <v>2354</v>
      </c>
      <c r="D1665">
        <v>9.65</v>
      </c>
      <c r="E1665">
        <v>1</v>
      </c>
      <c r="F1665" t="s">
        <v>63</v>
      </c>
      <c r="G1665" s="28">
        <v>1</v>
      </c>
      <c r="H1665" s="20" t="s">
        <v>19</v>
      </c>
      <c r="I1665">
        <v>2</v>
      </c>
      <c r="J1665" s="36" t="str">
        <f>VLOOKUP(AB1665, method!$A$1:$B$15, 2, 0)</f>
        <v>中後</v>
      </c>
      <c r="K1665">
        <v>3.1</v>
      </c>
      <c r="L1665" s="43">
        <v>1200</v>
      </c>
      <c r="M1665">
        <v>125</v>
      </c>
      <c r="N1665">
        <v>1</v>
      </c>
      <c r="O1665">
        <v>16</v>
      </c>
      <c r="P1665">
        <v>10</v>
      </c>
      <c r="Q1665">
        <v>24</v>
      </c>
      <c r="R1665" s="31" t="s">
        <v>455</v>
      </c>
      <c r="S1665">
        <v>1052</v>
      </c>
      <c r="T1665">
        <v>3</v>
      </c>
      <c r="U1665" s="32" t="s">
        <v>446</v>
      </c>
      <c r="V1665">
        <v>110</v>
      </c>
      <c r="Y1665" s="12" t="s">
        <v>591</v>
      </c>
      <c r="Z1665">
        <v>68</v>
      </c>
      <c r="AA1665" s="20" t="s">
        <v>30</v>
      </c>
      <c r="AB1665">
        <v>9</v>
      </c>
      <c r="AC1665">
        <v>8</v>
      </c>
      <c r="AD1665">
        <v>1</v>
      </c>
    </row>
    <row r="1666" spans="1:30" hidden="1" x14ac:dyDescent="0.25">
      <c r="A1666" s="24" t="s">
        <v>349</v>
      </c>
      <c r="B1666" s="26" t="s">
        <v>358</v>
      </c>
      <c r="C1666" s="26" t="s">
        <v>2354</v>
      </c>
      <c r="D1666">
        <v>9.4600000000000009</v>
      </c>
      <c r="E1666">
        <v>1</v>
      </c>
      <c r="F1666" t="s">
        <v>63</v>
      </c>
      <c r="G1666" s="28">
        <v>1</v>
      </c>
      <c r="H1666" s="19" t="s">
        <v>63</v>
      </c>
      <c r="I1666">
        <v>6</v>
      </c>
      <c r="J1666" s="37" t="str">
        <f>VLOOKUP(AB1666, method!$A$1:$B$15, 2, 0)</f>
        <v>中前</v>
      </c>
      <c r="K1666">
        <v>8.5</v>
      </c>
      <c r="L1666" s="43">
        <v>1200</v>
      </c>
      <c r="M1666">
        <v>121</v>
      </c>
      <c r="N1666">
        <v>1</v>
      </c>
      <c r="O1666">
        <v>26</v>
      </c>
      <c r="P1666">
        <v>6</v>
      </c>
      <c r="Q1666">
        <v>24</v>
      </c>
      <c r="R1666" s="31" t="s">
        <v>461</v>
      </c>
      <c r="S1666">
        <v>1016</v>
      </c>
      <c r="T1666">
        <v>3</v>
      </c>
      <c r="U1666" s="32" t="s">
        <v>435</v>
      </c>
      <c r="V1666">
        <v>781</v>
      </c>
      <c r="Y1666" s="12" t="s">
        <v>480</v>
      </c>
      <c r="Z1666">
        <v>62</v>
      </c>
      <c r="AA1666" s="20" t="s">
        <v>30</v>
      </c>
      <c r="AB1666">
        <v>5</v>
      </c>
      <c r="AC1666">
        <v>5</v>
      </c>
      <c r="AD1666">
        <v>1</v>
      </c>
    </row>
    <row r="1667" spans="1:30" hidden="1" x14ac:dyDescent="0.25">
      <c r="A1667" s="24" t="s">
        <v>349</v>
      </c>
      <c r="B1667" s="26" t="s">
        <v>358</v>
      </c>
      <c r="C1667" s="26" t="s">
        <v>2354</v>
      </c>
      <c r="D1667">
        <v>10.53</v>
      </c>
      <c r="E1667">
        <v>1</v>
      </c>
      <c r="F1667" t="s">
        <v>63</v>
      </c>
      <c r="G1667" s="28">
        <v>2</v>
      </c>
      <c r="H1667" s="19" t="s">
        <v>101</v>
      </c>
      <c r="I1667">
        <v>2</v>
      </c>
      <c r="J1667" s="36" t="str">
        <f>VLOOKUP(AB1667, method!$A$1:$B$15, 2, 0)</f>
        <v>中後</v>
      </c>
      <c r="K1667">
        <v>6.1</v>
      </c>
      <c r="L1667" s="43">
        <v>1200</v>
      </c>
      <c r="M1667">
        <v>118</v>
      </c>
      <c r="N1667">
        <v>1</v>
      </c>
      <c r="O1667">
        <v>5</v>
      </c>
      <c r="P1667">
        <v>6</v>
      </c>
      <c r="Q1667">
        <v>24</v>
      </c>
      <c r="R1667" s="31" t="s">
        <v>450</v>
      </c>
      <c r="S1667">
        <v>1008</v>
      </c>
      <c r="T1667">
        <v>3</v>
      </c>
      <c r="U1667" s="33" t="s">
        <v>499</v>
      </c>
      <c r="V1667">
        <v>730</v>
      </c>
      <c r="Y1667" s="12" t="s">
        <v>914</v>
      </c>
      <c r="Z1667">
        <v>60</v>
      </c>
      <c r="AA1667" s="20" t="s">
        <v>30</v>
      </c>
      <c r="AB1667">
        <v>10</v>
      </c>
      <c r="AC1667">
        <v>10</v>
      </c>
      <c r="AD1667">
        <v>2</v>
      </c>
    </row>
    <row r="1668" spans="1:30" hidden="1" x14ac:dyDescent="0.25">
      <c r="A1668" s="24" t="s">
        <v>349</v>
      </c>
      <c r="B1668" s="26" t="s">
        <v>358</v>
      </c>
      <c r="C1668" s="26" t="s">
        <v>2354</v>
      </c>
      <c r="D1668">
        <v>10.54</v>
      </c>
      <c r="E1668">
        <v>1</v>
      </c>
      <c r="F1668" t="s">
        <v>63</v>
      </c>
      <c r="G1668" s="28">
        <v>3</v>
      </c>
      <c r="H1668" s="19" t="s">
        <v>101</v>
      </c>
      <c r="I1668">
        <v>10</v>
      </c>
      <c r="J1668" s="36" t="str">
        <f>VLOOKUP(AB1668, method!$A$1:$B$15, 2, 0)</f>
        <v>中後</v>
      </c>
      <c r="K1668">
        <v>12</v>
      </c>
      <c r="L1668" s="43">
        <v>1200</v>
      </c>
      <c r="M1668">
        <v>115</v>
      </c>
      <c r="N1668">
        <v>1</v>
      </c>
      <c r="O1668">
        <v>8</v>
      </c>
      <c r="P1668">
        <v>5</v>
      </c>
      <c r="Q1668">
        <v>24</v>
      </c>
      <c r="R1668" s="31" t="s">
        <v>455</v>
      </c>
      <c r="S1668">
        <v>1009</v>
      </c>
      <c r="T1668">
        <v>3</v>
      </c>
      <c r="U1668" s="32" t="s">
        <v>435</v>
      </c>
      <c r="V1668">
        <v>655</v>
      </c>
      <c r="Y1668" t="s">
        <v>519</v>
      </c>
      <c r="Z1668">
        <v>60</v>
      </c>
      <c r="AA1668" s="20" t="s">
        <v>30</v>
      </c>
      <c r="AB1668">
        <v>10</v>
      </c>
      <c r="AC1668">
        <v>10</v>
      </c>
      <c r="AD1668">
        <v>3</v>
      </c>
    </row>
    <row r="1669" spans="1:30" hidden="1" x14ac:dyDescent="0.25">
      <c r="A1669" s="24" t="s">
        <v>349</v>
      </c>
      <c r="B1669" s="26" t="s">
        <v>358</v>
      </c>
      <c r="C1669" s="26" t="s">
        <v>2354</v>
      </c>
      <c r="D1669">
        <v>10.52</v>
      </c>
      <c r="E1669">
        <v>1</v>
      </c>
      <c r="F1669" t="s">
        <v>63</v>
      </c>
      <c r="G1669" s="28">
        <v>2</v>
      </c>
      <c r="H1669" s="19" t="s">
        <v>63</v>
      </c>
      <c r="I1669">
        <v>5</v>
      </c>
      <c r="J1669" s="37" t="str">
        <f>VLOOKUP(AB1669, method!$A$1:$B$15, 2, 0)</f>
        <v>中前</v>
      </c>
      <c r="K1669">
        <v>9.1999999999999993</v>
      </c>
      <c r="L1669" s="43">
        <v>1200</v>
      </c>
      <c r="M1669">
        <v>120</v>
      </c>
      <c r="N1669">
        <v>1</v>
      </c>
      <c r="O1669">
        <v>17</v>
      </c>
      <c r="P1669">
        <v>4</v>
      </c>
      <c r="Q1669">
        <v>24</v>
      </c>
      <c r="R1669" s="31" t="s">
        <v>461</v>
      </c>
      <c r="S1669">
        <v>1007</v>
      </c>
      <c r="T1669">
        <v>3</v>
      </c>
      <c r="U1669" s="32" t="s">
        <v>435</v>
      </c>
      <c r="V1669">
        <v>595</v>
      </c>
      <c r="Y1669" t="s">
        <v>459</v>
      </c>
      <c r="Z1669">
        <v>60</v>
      </c>
      <c r="AA1669" s="20" t="s">
        <v>30</v>
      </c>
      <c r="AB1669">
        <v>7</v>
      </c>
      <c r="AC1669">
        <v>6</v>
      </c>
      <c r="AD1669">
        <v>2</v>
      </c>
    </row>
    <row r="1670" spans="1:30" hidden="1" x14ac:dyDescent="0.25">
      <c r="A1670" s="24" t="s">
        <v>349</v>
      </c>
      <c r="B1670" s="26" t="s">
        <v>358</v>
      </c>
      <c r="C1670" s="26" t="s">
        <v>2354</v>
      </c>
      <c r="D1670">
        <v>10.23</v>
      </c>
      <c r="E1670">
        <v>1</v>
      </c>
      <c r="F1670" t="s">
        <v>63</v>
      </c>
      <c r="G1670" s="34">
        <v>4</v>
      </c>
      <c r="H1670" s="19" t="s">
        <v>101</v>
      </c>
      <c r="I1670">
        <v>5</v>
      </c>
      <c r="J1670" s="37" t="str">
        <f>VLOOKUP(AB1670, method!$A$1:$B$15, 2, 0)</f>
        <v>中前</v>
      </c>
      <c r="K1670">
        <v>17</v>
      </c>
      <c r="L1670" s="43">
        <v>1200</v>
      </c>
      <c r="M1670">
        <v>117</v>
      </c>
      <c r="N1670">
        <v>1</v>
      </c>
      <c r="O1670">
        <v>13</v>
      </c>
      <c r="P1670">
        <v>3</v>
      </c>
      <c r="Q1670">
        <v>24</v>
      </c>
      <c r="R1670" s="31" t="s">
        <v>461</v>
      </c>
      <c r="S1670">
        <v>1019</v>
      </c>
      <c r="T1670">
        <v>3</v>
      </c>
      <c r="U1670" s="32" t="s">
        <v>435</v>
      </c>
      <c r="V1670">
        <v>499</v>
      </c>
      <c r="Y1670" t="s">
        <v>519</v>
      </c>
      <c r="Z1670">
        <v>61</v>
      </c>
      <c r="AA1670" s="20" t="s">
        <v>30</v>
      </c>
      <c r="AB1670">
        <v>6</v>
      </c>
      <c r="AC1670">
        <v>6</v>
      </c>
      <c r="AD1670">
        <v>4</v>
      </c>
    </row>
    <row r="1671" spans="1:30" hidden="1" x14ac:dyDescent="0.25">
      <c r="A1671" s="24" t="s">
        <v>349</v>
      </c>
      <c r="B1671" s="26" t="s">
        <v>358</v>
      </c>
      <c r="C1671" s="26" t="s">
        <v>2354</v>
      </c>
      <c r="D1671">
        <v>10.72</v>
      </c>
      <c r="E1671">
        <v>1</v>
      </c>
      <c r="F1671" t="s">
        <v>63</v>
      </c>
      <c r="G1671" s="34">
        <v>5</v>
      </c>
      <c r="H1671" s="19" t="s">
        <v>101</v>
      </c>
      <c r="I1671">
        <v>6</v>
      </c>
      <c r="J1671" s="36" t="str">
        <f>VLOOKUP(AB1671, method!$A$1:$B$15, 2, 0)</f>
        <v>中後</v>
      </c>
      <c r="K1671">
        <v>19</v>
      </c>
      <c r="L1671" s="43">
        <v>1200</v>
      </c>
      <c r="M1671">
        <v>122</v>
      </c>
      <c r="N1671">
        <v>1</v>
      </c>
      <c r="O1671">
        <v>15</v>
      </c>
      <c r="P1671">
        <v>2</v>
      </c>
      <c r="Q1671">
        <v>24</v>
      </c>
      <c r="R1671" s="31" t="s">
        <v>461</v>
      </c>
      <c r="S1671">
        <v>1040</v>
      </c>
      <c r="T1671">
        <v>3</v>
      </c>
      <c r="U1671" s="32" t="s">
        <v>435</v>
      </c>
      <c r="V1671">
        <v>422</v>
      </c>
      <c r="Y1671" s="12" t="s">
        <v>451</v>
      </c>
      <c r="Z1671">
        <v>62</v>
      </c>
      <c r="AA1671" s="20" t="s">
        <v>30</v>
      </c>
      <c r="AB1671">
        <v>8</v>
      </c>
      <c r="AC1671">
        <v>8</v>
      </c>
      <c r="AD1671">
        <v>5</v>
      </c>
    </row>
    <row r="1672" spans="1:30" hidden="1" x14ac:dyDescent="0.25">
      <c r="A1672" s="24" t="s">
        <v>349</v>
      </c>
      <c r="B1672" s="26" t="s">
        <v>358</v>
      </c>
      <c r="C1672" s="26" t="s">
        <v>2354</v>
      </c>
      <c r="D1672">
        <v>57.91</v>
      </c>
      <c r="E1672">
        <v>1</v>
      </c>
      <c r="F1672" t="s">
        <v>63</v>
      </c>
      <c r="G1672">
        <v>6</v>
      </c>
      <c r="H1672" s="19" t="s">
        <v>101</v>
      </c>
      <c r="I1672">
        <v>7</v>
      </c>
      <c r="J1672" s="36" t="str">
        <f>VLOOKUP(AB1672, method!$A$1:$B$15, 2, 0)</f>
        <v>中後</v>
      </c>
      <c r="K1672">
        <v>34</v>
      </c>
      <c r="L1672">
        <v>1000</v>
      </c>
      <c r="M1672">
        <v>120</v>
      </c>
      <c r="N1672">
        <v>0</v>
      </c>
      <c r="O1672">
        <v>7</v>
      </c>
      <c r="P1672">
        <v>1</v>
      </c>
      <c r="Q1672">
        <v>24</v>
      </c>
      <c r="R1672" t="s">
        <v>506</v>
      </c>
      <c r="S1672">
        <v>1026</v>
      </c>
      <c r="T1672">
        <v>3</v>
      </c>
      <c r="U1672" s="32" t="s">
        <v>435</v>
      </c>
      <c r="V1672">
        <v>319</v>
      </c>
      <c r="Y1672" s="12" t="s">
        <v>456</v>
      </c>
      <c r="Z1672">
        <v>64</v>
      </c>
      <c r="AA1672" s="20" t="s">
        <v>30</v>
      </c>
      <c r="AB1672">
        <v>9</v>
      </c>
      <c r="AC1672">
        <v>9</v>
      </c>
      <c r="AD1672">
        <v>6</v>
      </c>
    </row>
    <row r="1673" spans="1:30" hidden="1" x14ac:dyDescent="0.25">
      <c r="A1673" s="24" t="s">
        <v>349</v>
      </c>
      <c r="B1673" s="26" t="s">
        <v>358</v>
      </c>
      <c r="C1673" s="26" t="s">
        <v>2354</v>
      </c>
      <c r="D1673">
        <v>57.48</v>
      </c>
      <c r="E1673">
        <v>1</v>
      </c>
      <c r="F1673" t="s">
        <v>63</v>
      </c>
      <c r="G1673">
        <v>8</v>
      </c>
      <c r="H1673" s="17" t="s">
        <v>84</v>
      </c>
      <c r="I1673">
        <v>1</v>
      </c>
      <c r="J1673" s="37" t="str">
        <f>VLOOKUP(AB1673, method!$A$1:$B$15, 2, 0)</f>
        <v>中前</v>
      </c>
      <c r="K1673">
        <v>12</v>
      </c>
      <c r="L1673">
        <v>1000</v>
      </c>
      <c r="M1673">
        <v>121</v>
      </c>
      <c r="N1673">
        <v>0</v>
      </c>
      <c r="O1673">
        <v>15</v>
      </c>
      <c r="P1673">
        <v>11</v>
      </c>
      <c r="Q1673">
        <v>23</v>
      </c>
      <c r="R1673" s="31" t="s">
        <v>455</v>
      </c>
      <c r="S1673">
        <v>1017</v>
      </c>
      <c r="T1673">
        <v>3</v>
      </c>
      <c r="U1673" s="32" t="s">
        <v>435</v>
      </c>
      <c r="V1673">
        <v>168</v>
      </c>
      <c r="Y1673" t="s">
        <v>488</v>
      </c>
      <c r="Z1673">
        <v>66</v>
      </c>
      <c r="AA1673" s="20" t="s">
        <v>30</v>
      </c>
      <c r="AB1673">
        <v>7</v>
      </c>
      <c r="AC1673">
        <v>8</v>
      </c>
      <c r="AD1673">
        <v>8</v>
      </c>
    </row>
    <row r="1674" spans="1:30" hidden="1" x14ac:dyDescent="0.25">
      <c r="A1674" s="24" t="s">
        <v>349</v>
      </c>
      <c r="B1674" s="26" t="s">
        <v>358</v>
      </c>
      <c r="C1674" s="26" t="s">
        <v>2354</v>
      </c>
      <c r="D1674">
        <v>10.92</v>
      </c>
      <c r="E1674">
        <v>1</v>
      </c>
      <c r="F1674" t="s">
        <v>63</v>
      </c>
      <c r="G1674">
        <v>7</v>
      </c>
      <c r="H1674" s="17" t="s">
        <v>84</v>
      </c>
      <c r="I1674">
        <v>9</v>
      </c>
      <c r="J1674" s="36" t="str">
        <f>VLOOKUP(AB1674, method!$A$1:$B$15, 2, 0)</f>
        <v>中後</v>
      </c>
      <c r="K1674">
        <v>50</v>
      </c>
      <c r="L1674" s="43">
        <v>1200</v>
      </c>
      <c r="M1674">
        <v>122</v>
      </c>
      <c r="N1674">
        <v>1</v>
      </c>
      <c r="O1674">
        <v>29</v>
      </c>
      <c r="P1674">
        <v>10</v>
      </c>
      <c r="Q1674">
        <v>23</v>
      </c>
      <c r="R1674" s="31" t="s">
        <v>461</v>
      </c>
      <c r="S1674">
        <v>1025</v>
      </c>
      <c r="T1674">
        <v>3</v>
      </c>
      <c r="U1674" s="32" t="s">
        <v>435</v>
      </c>
      <c r="V1674">
        <v>127</v>
      </c>
      <c r="Y1674" s="12" t="s">
        <v>456</v>
      </c>
      <c r="Z1674">
        <v>67</v>
      </c>
      <c r="AA1674" s="20" t="s">
        <v>30</v>
      </c>
      <c r="AB1674">
        <v>9</v>
      </c>
      <c r="AC1674">
        <v>8</v>
      </c>
      <c r="AD1674">
        <v>7</v>
      </c>
    </row>
    <row r="1675" spans="1:30" hidden="1" x14ac:dyDescent="0.25">
      <c r="A1675" s="24" t="s">
        <v>349</v>
      </c>
      <c r="B1675" s="26" t="s">
        <v>358</v>
      </c>
      <c r="C1675" s="26" t="s">
        <v>2354</v>
      </c>
      <c r="D1675">
        <v>56.96</v>
      </c>
      <c r="E1675">
        <v>1</v>
      </c>
      <c r="F1675" t="s">
        <v>63</v>
      </c>
      <c r="G1675">
        <v>6</v>
      </c>
      <c r="H1675" s="16" t="s">
        <v>316</v>
      </c>
      <c r="I1675">
        <v>2</v>
      </c>
      <c r="J1675" s="36" t="str">
        <f>VLOOKUP(AB1675, method!$A$1:$B$15, 2, 0)</f>
        <v>中後</v>
      </c>
      <c r="K1675">
        <v>67</v>
      </c>
      <c r="L1675">
        <v>1000</v>
      </c>
      <c r="M1675">
        <v>122</v>
      </c>
      <c r="N1675">
        <v>0</v>
      </c>
      <c r="O1675">
        <v>4</v>
      </c>
      <c r="P1675">
        <v>10</v>
      </c>
      <c r="Q1675">
        <v>23</v>
      </c>
      <c r="R1675" s="42" t="s">
        <v>445</v>
      </c>
      <c r="S1675">
        <v>1029</v>
      </c>
      <c r="T1675">
        <v>3</v>
      </c>
      <c r="U1675" s="32" t="s">
        <v>446</v>
      </c>
      <c r="V1675">
        <v>68</v>
      </c>
      <c r="Y1675" t="s">
        <v>541</v>
      </c>
      <c r="Z1675">
        <v>67</v>
      </c>
      <c r="AA1675" s="20" t="s">
        <v>30</v>
      </c>
      <c r="AB1675">
        <v>9</v>
      </c>
      <c r="AC1675">
        <v>9</v>
      </c>
      <c r="AD1675">
        <v>6</v>
      </c>
    </row>
    <row r="1676" spans="1:30" x14ac:dyDescent="0.25">
      <c r="A1676" s="24" t="s">
        <v>349</v>
      </c>
      <c r="B1676" s="27" t="s">
        <v>362</v>
      </c>
      <c r="C1676" s="27" t="s">
        <v>2355</v>
      </c>
      <c r="D1676">
        <v>10.02</v>
      </c>
      <c r="E1676">
        <v>6</v>
      </c>
      <c r="F1676" t="s">
        <v>19</v>
      </c>
      <c r="G1676" s="28">
        <v>1</v>
      </c>
      <c r="H1676" s="20" t="s">
        <v>19</v>
      </c>
      <c r="I1676">
        <v>12</v>
      </c>
      <c r="J1676" s="37" t="str">
        <f>VLOOKUP(AB1676, method!$A$1:$B$15, 2, 0)</f>
        <v>中前</v>
      </c>
      <c r="K1676">
        <v>5.6</v>
      </c>
      <c r="L1676" s="43">
        <v>1200</v>
      </c>
      <c r="M1676">
        <v>133</v>
      </c>
      <c r="N1676">
        <v>1</v>
      </c>
      <c r="O1676">
        <v>10</v>
      </c>
      <c r="P1676">
        <v>9</v>
      </c>
      <c r="Q1676">
        <v>25</v>
      </c>
      <c r="R1676" s="31" t="s">
        <v>450</v>
      </c>
      <c r="S1676">
        <v>1135</v>
      </c>
      <c r="T1676">
        <v>4</v>
      </c>
      <c r="U1676" s="32" t="s">
        <v>435</v>
      </c>
      <c r="V1676">
        <v>17</v>
      </c>
      <c r="Y1676" s="12" t="s">
        <v>521</v>
      </c>
      <c r="Z1676">
        <v>58</v>
      </c>
      <c r="AA1676" s="18" t="s">
        <v>89</v>
      </c>
      <c r="AB1676">
        <v>4</v>
      </c>
      <c r="AC1676">
        <v>3</v>
      </c>
      <c r="AD1676">
        <v>1</v>
      </c>
    </row>
    <row r="1677" spans="1:30" x14ac:dyDescent="0.25">
      <c r="A1677" s="24" t="s">
        <v>349</v>
      </c>
      <c r="B1677" s="27" t="s">
        <v>362</v>
      </c>
      <c r="C1677" s="27" t="s">
        <v>2355</v>
      </c>
      <c r="D1677">
        <v>9.6</v>
      </c>
      <c r="E1677">
        <v>6</v>
      </c>
      <c r="F1677" t="s">
        <v>19</v>
      </c>
      <c r="G1677" s="28">
        <v>2</v>
      </c>
      <c r="H1677" s="20" t="s">
        <v>19</v>
      </c>
      <c r="I1677">
        <v>8</v>
      </c>
      <c r="J1677" s="37" t="str">
        <f>VLOOKUP(AB1677, method!$A$1:$B$15, 2, 0)</f>
        <v>中前</v>
      </c>
      <c r="K1677">
        <v>6.1</v>
      </c>
      <c r="L1677" s="43">
        <v>1200</v>
      </c>
      <c r="M1677">
        <v>131</v>
      </c>
      <c r="N1677">
        <v>1</v>
      </c>
      <c r="O1677">
        <v>9</v>
      </c>
      <c r="P1677">
        <v>7</v>
      </c>
      <c r="Q1677">
        <v>25</v>
      </c>
      <c r="R1677" s="31" t="s">
        <v>450</v>
      </c>
      <c r="S1677">
        <v>1119</v>
      </c>
      <c r="T1677">
        <v>4</v>
      </c>
      <c r="U1677" s="32" t="s">
        <v>446</v>
      </c>
      <c r="V1677">
        <v>825</v>
      </c>
      <c r="Y1677" s="12" t="s">
        <v>480</v>
      </c>
      <c r="Z1677">
        <v>56</v>
      </c>
      <c r="AA1677" s="18" t="s">
        <v>89</v>
      </c>
      <c r="AB1677">
        <v>7</v>
      </c>
      <c r="AC1677">
        <v>7</v>
      </c>
      <c r="AD1677">
        <v>2</v>
      </c>
    </row>
    <row r="1678" spans="1:30" x14ac:dyDescent="0.25">
      <c r="A1678" s="24" t="s">
        <v>349</v>
      </c>
      <c r="B1678" s="27" t="s">
        <v>362</v>
      </c>
      <c r="C1678" s="27" t="s">
        <v>2355</v>
      </c>
      <c r="D1678">
        <v>11.78</v>
      </c>
      <c r="E1678">
        <v>6</v>
      </c>
      <c r="F1678" t="s">
        <v>19</v>
      </c>
      <c r="G1678">
        <v>6</v>
      </c>
      <c r="H1678" s="20" t="s">
        <v>19</v>
      </c>
      <c r="I1678">
        <v>2</v>
      </c>
      <c r="J1678" s="37" t="str">
        <f>VLOOKUP(AB1678, method!$A$1:$B$15, 2, 0)</f>
        <v>中前</v>
      </c>
      <c r="K1678">
        <v>1.7</v>
      </c>
      <c r="L1678" s="43">
        <v>1200</v>
      </c>
      <c r="M1678">
        <v>131</v>
      </c>
      <c r="N1678">
        <v>1</v>
      </c>
      <c r="O1678">
        <v>4</v>
      </c>
      <c r="P1678">
        <v>6</v>
      </c>
      <c r="Q1678">
        <v>25</v>
      </c>
      <c r="R1678" s="31" t="s">
        <v>450</v>
      </c>
      <c r="S1678">
        <v>1108</v>
      </c>
      <c r="T1678">
        <v>4</v>
      </c>
      <c r="U1678" s="33" t="s">
        <v>499</v>
      </c>
      <c r="V1678">
        <v>732</v>
      </c>
      <c r="Y1678">
        <v>3</v>
      </c>
      <c r="Z1678">
        <v>56</v>
      </c>
      <c r="AA1678" s="18" t="s">
        <v>89</v>
      </c>
      <c r="AB1678">
        <v>6</v>
      </c>
      <c r="AC1678">
        <v>6</v>
      </c>
      <c r="AD1678">
        <v>6</v>
      </c>
    </row>
    <row r="1679" spans="1:30" x14ac:dyDescent="0.25">
      <c r="A1679" s="24" t="s">
        <v>349</v>
      </c>
      <c r="B1679" s="27" t="s">
        <v>362</v>
      </c>
      <c r="C1679" s="27" t="s">
        <v>2355</v>
      </c>
      <c r="D1679">
        <v>9.86</v>
      </c>
      <c r="E1679">
        <v>6</v>
      </c>
      <c r="F1679" t="s">
        <v>19</v>
      </c>
      <c r="G1679" s="28">
        <v>1</v>
      </c>
      <c r="H1679" s="20" t="s">
        <v>19</v>
      </c>
      <c r="I1679">
        <v>9</v>
      </c>
      <c r="J1679" s="35" t="str">
        <f>VLOOKUP(AB1679, method!$A$1:$B$15, 2, 0)</f>
        <v>放頭</v>
      </c>
      <c r="K1679">
        <v>3.1</v>
      </c>
      <c r="L1679" s="43">
        <v>1200</v>
      </c>
      <c r="M1679">
        <v>125</v>
      </c>
      <c r="N1679">
        <v>1</v>
      </c>
      <c r="O1679">
        <v>14</v>
      </c>
      <c r="P1679">
        <v>5</v>
      </c>
      <c r="Q1679">
        <v>25</v>
      </c>
      <c r="R1679" s="31" t="s">
        <v>455</v>
      </c>
      <c r="S1679">
        <v>1105</v>
      </c>
      <c r="T1679">
        <v>4</v>
      </c>
      <c r="U1679" s="32" t="s">
        <v>446</v>
      </c>
      <c r="V1679">
        <v>674</v>
      </c>
      <c r="Y1679" s="12" t="s">
        <v>451</v>
      </c>
      <c r="Z1679">
        <v>49</v>
      </c>
      <c r="AA1679" s="18" t="s">
        <v>89</v>
      </c>
      <c r="AB1679">
        <v>2</v>
      </c>
      <c r="AC1679">
        <v>2</v>
      </c>
      <c r="AD1679">
        <v>1</v>
      </c>
    </row>
    <row r="1680" spans="1:30" x14ac:dyDescent="0.25">
      <c r="A1680" s="24" t="s">
        <v>349</v>
      </c>
      <c r="B1680" s="27" t="s">
        <v>362</v>
      </c>
      <c r="C1680" s="27" t="s">
        <v>2355</v>
      </c>
      <c r="D1680">
        <v>9.65</v>
      </c>
      <c r="E1680">
        <v>6</v>
      </c>
      <c r="F1680" t="s">
        <v>19</v>
      </c>
      <c r="G1680" s="28">
        <v>2</v>
      </c>
      <c r="H1680" s="20" t="s">
        <v>19</v>
      </c>
      <c r="I1680">
        <v>7</v>
      </c>
      <c r="J1680" s="37" t="str">
        <f>VLOOKUP(AB1680, method!$A$1:$B$15, 2, 0)</f>
        <v>中前</v>
      </c>
      <c r="K1680">
        <v>5.6</v>
      </c>
      <c r="L1680" s="43">
        <v>1200</v>
      </c>
      <c r="M1680">
        <v>123</v>
      </c>
      <c r="N1680">
        <v>1</v>
      </c>
      <c r="O1680">
        <v>23</v>
      </c>
      <c r="P1680">
        <v>4</v>
      </c>
      <c r="Q1680">
        <v>25</v>
      </c>
      <c r="R1680" s="31" t="s">
        <v>461</v>
      </c>
      <c r="S1680">
        <v>1100</v>
      </c>
      <c r="T1680">
        <v>4</v>
      </c>
      <c r="U1680" s="32" t="s">
        <v>435</v>
      </c>
      <c r="V1680">
        <v>615</v>
      </c>
      <c r="Y1680" s="12" t="s">
        <v>662</v>
      </c>
      <c r="Z1680">
        <v>47</v>
      </c>
      <c r="AA1680" s="18" t="s">
        <v>89</v>
      </c>
      <c r="AB1680">
        <v>5</v>
      </c>
      <c r="AC1680">
        <v>5</v>
      </c>
      <c r="AD1680">
        <v>2</v>
      </c>
    </row>
    <row r="1681" spans="1:31" hidden="1" x14ac:dyDescent="0.25">
      <c r="A1681" s="24" t="s">
        <v>349</v>
      </c>
      <c r="B1681" s="27" t="s">
        <v>362</v>
      </c>
      <c r="C1681" s="27" t="s">
        <v>2355</v>
      </c>
      <c r="D1681">
        <v>9.6199999999999992</v>
      </c>
      <c r="E1681">
        <v>6</v>
      </c>
      <c r="F1681" t="s">
        <v>19</v>
      </c>
      <c r="G1681" s="34">
        <v>5</v>
      </c>
      <c r="H1681" s="19" t="s">
        <v>63</v>
      </c>
      <c r="I1681">
        <v>5</v>
      </c>
      <c r="J1681" s="37" t="str">
        <f>VLOOKUP(AB1681, method!$A$1:$B$15, 2, 0)</f>
        <v>中前</v>
      </c>
      <c r="K1681">
        <v>12</v>
      </c>
      <c r="L1681" s="43">
        <v>1200</v>
      </c>
      <c r="M1681">
        <v>125</v>
      </c>
      <c r="N1681">
        <v>1</v>
      </c>
      <c r="O1681">
        <v>30</v>
      </c>
      <c r="P1681">
        <v>3</v>
      </c>
      <c r="Q1681">
        <v>25</v>
      </c>
      <c r="R1681" t="s">
        <v>539</v>
      </c>
      <c r="S1681">
        <v>1116</v>
      </c>
      <c r="T1681">
        <v>4</v>
      </c>
      <c r="U1681" s="32" t="s">
        <v>435</v>
      </c>
      <c r="V1681">
        <v>546</v>
      </c>
      <c r="Y1681" s="12" t="s">
        <v>558</v>
      </c>
      <c r="Z1681">
        <v>49</v>
      </c>
      <c r="AA1681" s="18" t="s">
        <v>89</v>
      </c>
      <c r="AB1681">
        <v>7</v>
      </c>
      <c r="AC1681">
        <v>6</v>
      </c>
      <c r="AD1681">
        <v>5</v>
      </c>
    </row>
    <row r="1682" spans="1:31" hidden="1" x14ac:dyDescent="0.25">
      <c r="A1682" s="24" t="s">
        <v>349</v>
      </c>
      <c r="B1682" s="27" t="s">
        <v>362</v>
      </c>
      <c r="C1682" s="27" t="s">
        <v>2355</v>
      </c>
      <c r="D1682">
        <v>10.18</v>
      </c>
      <c r="E1682">
        <v>6</v>
      </c>
      <c r="F1682" t="s">
        <v>19</v>
      </c>
      <c r="G1682">
        <v>7</v>
      </c>
      <c r="H1682" s="24" t="s">
        <v>34</v>
      </c>
      <c r="I1682">
        <v>2</v>
      </c>
      <c r="J1682" s="38" t="str">
        <f>VLOOKUP(AB1682, method!$A$1:$B$15, 2, 0)</f>
        <v>留後</v>
      </c>
      <c r="K1682">
        <v>5.2</v>
      </c>
      <c r="L1682" s="43">
        <v>1200</v>
      </c>
      <c r="M1682">
        <v>124</v>
      </c>
      <c r="N1682">
        <v>1</v>
      </c>
      <c r="O1682">
        <v>23</v>
      </c>
      <c r="P1682">
        <v>2</v>
      </c>
      <c r="Q1682">
        <v>25</v>
      </c>
      <c r="R1682" t="s">
        <v>434</v>
      </c>
      <c r="S1682">
        <v>1105</v>
      </c>
      <c r="T1682">
        <v>4</v>
      </c>
      <c r="U1682" s="32" t="s">
        <v>435</v>
      </c>
      <c r="V1682">
        <v>450</v>
      </c>
      <c r="Y1682" t="s">
        <v>541</v>
      </c>
      <c r="Z1682">
        <v>49</v>
      </c>
      <c r="AA1682" s="18" t="s">
        <v>89</v>
      </c>
      <c r="AB1682">
        <v>12</v>
      </c>
      <c r="AC1682">
        <v>11</v>
      </c>
      <c r="AD1682">
        <v>7</v>
      </c>
    </row>
    <row r="1683" spans="1:31" hidden="1" x14ac:dyDescent="0.25">
      <c r="A1683" s="24" t="s">
        <v>349</v>
      </c>
      <c r="B1683" s="27" t="s">
        <v>362</v>
      </c>
      <c r="C1683" s="27" t="s">
        <v>2355</v>
      </c>
      <c r="D1683">
        <v>9.85</v>
      </c>
      <c r="E1683">
        <v>6</v>
      </c>
      <c r="F1683" t="s">
        <v>19</v>
      </c>
      <c r="G1683" s="28">
        <v>2</v>
      </c>
      <c r="H1683" s="24" t="s">
        <v>34</v>
      </c>
      <c r="I1683">
        <v>8</v>
      </c>
      <c r="J1683" s="36" t="str">
        <f>VLOOKUP(AB1683, method!$A$1:$B$15, 2, 0)</f>
        <v>中後</v>
      </c>
      <c r="K1683">
        <v>8.4</v>
      </c>
      <c r="L1683" s="43">
        <v>1200</v>
      </c>
      <c r="M1683">
        <v>122</v>
      </c>
      <c r="N1683">
        <v>1</v>
      </c>
      <c r="O1683">
        <v>19</v>
      </c>
      <c r="P1683">
        <v>1</v>
      </c>
      <c r="Q1683">
        <v>25</v>
      </c>
      <c r="R1683" t="s">
        <v>434</v>
      </c>
      <c r="S1683">
        <v>1097</v>
      </c>
      <c r="T1683">
        <v>4</v>
      </c>
      <c r="U1683" s="32" t="s">
        <v>435</v>
      </c>
      <c r="V1683">
        <v>357</v>
      </c>
      <c r="Y1683" s="12" t="s">
        <v>431</v>
      </c>
      <c r="Z1683">
        <v>47</v>
      </c>
      <c r="AA1683" s="18" t="s">
        <v>89</v>
      </c>
      <c r="AB1683">
        <v>10</v>
      </c>
      <c r="AC1683">
        <v>10</v>
      </c>
      <c r="AD1683">
        <v>2</v>
      </c>
    </row>
    <row r="1684" spans="1:31" hidden="1" x14ac:dyDescent="0.25">
      <c r="A1684" s="24" t="s">
        <v>349</v>
      </c>
      <c r="B1684" s="27" t="s">
        <v>362</v>
      </c>
      <c r="C1684" s="27" t="s">
        <v>2355</v>
      </c>
      <c r="D1684">
        <v>9.49</v>
      </c>
      <c r="E1684">
        <v>6</v>
      </c>
      <c r="F1684" t="s">
        <v>19</v>
      </c>
      <c r="G1684" s="28">
        <v>2</v>
      </c>
      <c r="H1684" s="24" t="s">
        <v>34</v>
      </c>
      <c r="I1684">
        <v>14</v>
      </c>
      <c r="J1684" s="38" t="str">
        <f>VLOOKUP(AB1684, method!$A$1:$B$15, 2, 0)</f>
        <v>留後</v>
      </c>
      <c r="K1684">
        <v>32</v>
      </c>
      <c r="L1684" s="43">
        <v>1200</v>
      </c>
      <c r="M1684">
        <v>122</v>
      </c>
      <c r="N1684">
        <v>1</v>
      </c>
      <c r="O1684">
        <v>29</v>
      </c>
      <c r="P1684">
        <v>12</v>
      </c>
      <c r="Q1684">
        <v>24</v>
      </c>
      <c r="R1684" t="s">
        <v>506</v>
      </c>
      <c r="S1684">
        <v>1114</v>
      </c>
      <c r="T1684">
        <v>4</v>
      </c>
      <c r="U1684" s="32" t="s">
        <v>435</v>
      </c>
      <c r="V1684">
        <v>301</v>
      </c>
      <c r="Y1684" s="12" t="s">
        <v>456</v>
      </c>
      <c r="Z1684">
        <v>47</v>
      </c>
      <c r="AA1684" s="18" t="s">
        <v>89</v>
      </c>
      <c r="AB1684">
        <v>13</v>
      </c>
      <c r="AC1684">
        <v>12</v>
      </c>
      <c r="AD1684">
        <v>2</v>
      </c>
    </row>
    <row r="1685" spans="1:31" hidden="1" x14ac:dyDescent="0.25">
      <c r="A1685" s="24" t="s">
        <v>349</v>
      </c>
      <c r="B1685" s="27" t="s">
        <v>362</v>
      </c>
      <c r="C1685" s="27" t="s">
        <v>2355</v>
      </c>
      <c r="D1685">
        <v>23.24</v>
      </c>
      <c r="E1685">
        <v>6</v>
      </c>
      <c r="F1685" t="s">
        <v>19</v>
      </c>
      <c r="G1685">
        <v>11</v>
      </c>
      <c r="H1685" s="24" t="s">
        <v>34</v>
      </c>
      <c r="I1685">
        <v>6</v>
      </c>
      <c r="J1685" s="36" t="str">
        <f>VLOOKUP(AB1685, method!$A$1:$B$15, 2, 0)</f>
        <v>中後</v>
      </c>
      <c r="K1685">
        <v>25</v>
      </c>
      <c r="L1685">
        <v>1400</v>
      </c>
      <c r="M1685">
        <v>126</v>
      </c>
      <c r="N1685">
        <v>1</v>
      </c>
      <c r="O1685">
        <v>8</v>
      </c>
      <c r="P1685">
        <v>12</v>
      </c>
      <c r="Q1685">
        <v>24</v>
      </c>
      <c r="R1685" t="s">
        <v>434</v>
      </c>
      <c r="S1685">
        <v>1110</v>
      </c>
      <c r="T1685">
        <v>4</v>
      </c>
      <c r="U1685" s="32" t="s">
        <v>435</v>
      </c>
      <c r="V1685">
        <v>241</v>
      </c>
      <c r="Y1685" t="s">
        <v>492</v>
      </c>
      <c r="Z1685">
        <v>49</v>
      </c>
      <c r="AA1685" s="18" t="s">
        <v>89</v>
      </c>
      <c r="AB1685">
        <v>10</v>
      </c>
      <c r="AC1685">
        <v>10</v>
      </c>
      <c r="AD1685">
        <v>10</v>
      </c>
      <c r="AE1685">
        <v>11</v>
      </c>
    </row>
    <row r="1686" spans="1:31" hidden="1" x14ac:dyDescent="0.25">
      <c r="A1686" s="24" t="s">
        <v>349</v>
      </c>
      <c r="B1686" s="27" t="s">
        <v>362</v>
      </c>
      <c r="C1686" s="27" t="s">
        <v>2355</v>
      </c>
      <c r="D1686">
        <v>9.7799999999999994</v>
      </c>
      <c r="E1686">
        <v>6</v>
      </c>
      <c r="F1686" t="s">
        <v>19</v>
      </c>
      <c r="G1686">
        <v>7</v>
      </c>
      <c r="H1686" s="24" t="s">
        <v>34</v>
      </c>
      <c r="I1686">
        <v>14</v>
      </c>
      <c r="J1686" s="38" t="str">
        <f>VLOOKUP(AB1686, method!$A$1:$B$15, 2, 0)</f>
        <v>留後</v>
      </c>
      <c r="K1686">
        <v>15</v>
      </c>
      <c r="L1686" s="43">
        <v>1200</v>
      </c>
      <c r="M1686">
        <v>127</v>
      </c>
      <c r="N1686">
        <v>1</v>
      </c>
      <c r="O1686">
        <v>17</v>
      </c>
      <c r="P1686">
        <v>11</v>
      </c>
      <c r="Q1686">
        <v>24</v>
      </c>
      <c r="R1686" t="s">
        <v>506</v>
      </c>
      <c r="S1686">
        <v>1109</v>
      </c>
      <c r="T1686">
        <v>4</v>
      </c>
      <c r="U1686" s="32" t="s">
        <v>435</v>
      </c>
      <c r="V1686">
        <v>184</v>
      </c>
      <c r="Y1686" t="s">
        <v>488</v>
      </c>
      <c r="Z1686">
        <v>51</v>
      </c>
      <c r="AA1686" s="18" t="s">
        <v>89</v>
      </c>
      <c r="AB1686">
        <v>14</v>
      </c>
      <c r="AC1686">
        <v>12</v>
      </c>
      <c r="AD1686">
        <v>7</v>
      </c>
    </row>
    <row r="1687" spans="1:31" hidden="1" x14ac:dyDescent="0.25">
      <c r="A1687" s="24" t="s">
        <v>349</v>
      </c>
      <c r="B1687" s="27" t="s">
        <v>362</v>
      </c>
      <c r="C1687" s="27" t="s">
        <v>2355</v>
      </c>
      <c r="D1687">
        <v>9.4700000000000006</v>
      </c>
      <c r="E1687">
        <v>6</v>
      </c>
      <c r="F1687" t="s">
        <v>19</v>
      </c>
      <c r="G1687">
        <v>6</v>
      </c>
      <c r="H1687" s="24" t="s">
        <v>34</v>
      </c>
      <c r="I1687">
        <v>3</v>
      </c>
      <c r="J1687" s="37" t="str">
        <f>VLOOKUP(AB1687, method!$A$1:$B$15, 2, 0)</f>
        <v>中前</v>
      </c>
      <c r="K1687">
        <v>13</v>
      </c>
      <c r="L1687" s="43">
        <v>1200</v>
      </c>
      <c r="M1687">
        <v>128</v>
      </c>
      <c r="N1687">
        <v>1</v>
      </c>
      <c r="O1687">
        <v>20</v>
      </c>
      <c r="P1687">
        <v>10</v>
      </c>
      <c r="Q1687">
        <v>24</v>
      </c>
      <c r="R1687" t="s">
        <v>506</v>
      </c>
      <c r="S1687">
        <v>1117</v>
      </c>
      <c r="T1687">
        <v>4</v>
      </c>
      <c r="U1687" s="32" t="s">
        <v>446</v>
      </c>
      <c r="V1687">
        <v>114</v>
      </c>
      <c r="Y1687" s="12" t="s">
        <v>456</v>
      </c>
      <c r="Z1687">
        <v>52</v>
      </c>
      <c r="AA1687" s="18" t="s">
        <v>89</v>
      </c>
      <c r="AB1687">
        <v>7</v>
      </c>
      <c r="AC1687">
        <v>7</v>
      </c>
      <c r="AD1687">
        <v>6</v>
      </c>
    </row>
    <row r="1688" spans="1:31" hidden="1" x14ac:dyDescent="0.25">
      <c r="A1688" s="24" t="s">
        <v>349</v>
      </c>
      <c r="B1688" s="27" t="s">
        <v>362</v>
      </c>
      <c r="C1688" s="27" t="s">
        <v>2355</v>
      </c>
      <c r="D1688">
        <v>9.5399999999999991</v>
      </c>
      <c r="E1688">
        <v>6</v>
      </c>
      <c r="F1688" t="s">
        <v>19</v>
      </c>
      <c r="G1688" s="34">
        <v>5</v>
      </c>
      <c r="H1688" s="24" t="s">
        <v>34</v>
      </c>
      <c r="I1688">
        <v>3</v>
      </c>
      <c r="J1688" s="36" t="str">
        <f>VLOOKUP(AB1688, method!$A$1:$B$15, 2, 0)</f>
        <v>中後</v>
      </c>
      <c r="K1688">
        <v>66</v>
      </c>
      <c r="L1688" s="43">
        <v>1200</v>
      </c>
      <c r="M1688">
        <v>130</v>
      </c>
      <c r="N1688">
        <v>1</v>
      </c>
      <c r="O1688">
        <v>1</v>
      </c>
      <c r="P1688">
        <v>10</v>
      </c>
      <c r="Q1688">
        <v>24</v>
      </c>
      <c r="R1688" t="s">
        <v>441</v>
      </c>
      <c r="S1688">
        <v>1123</v>
      </c>
      <c r="T1688">
        <v>4</v>
      </c>
      <c r="U1688" s="32" t="s">
        <v>446</v>
      </c>
      <c r="V1688">
        <v>67</v>
      </c>
      <c r="Y1688" t="s">
        <v>519</v>
      </c>
      <c r="Z1688">
        <v>52</v>
      </c>
      <c r="AA1688" s="18" t="s">
        <v>89</v>
      </c>
      <c r="AB1688">
        <v>8</v>
      </c>
      <c r="AC1688">
        <v>7</v>
      </c>
      <c r="AD1688">
        <v>5</v>
      </c>
    </row>
    <row r="1689" spans="1:31" hidden="1" x14ac:dyDescent="0.25">
      <c r="A1689" s="24" t="s">
        <v>349</v>
      </c>
      <c r="B1689" s="16" t="s">
        <v>365</v>
      </c>
      <c r="C1689" s="16" t="s">
        <v>2356</v>
      </c>
      <c r="D1689">
        <v>57.38</v>
      </c>
      <c r="E1689">
        <v>12</v>
      </c>
      <c r="F1689" t="s">
        <v>93</v>
      </c>
      <c r="G1689">
        <v>7</v>
      </c>
      <c r="H1689" s="20" t="s">
        <v>58</v>
      </c>
      <c r="I1689">
        <v>2</v>
      </c>
      <c r="J1689" s="37" t="str">
        <f>VLOOKUP(AB1689, method!$A$1:$B$15, 2, 0)</f>
        <v>中前</v>
      </c>
      <c r="K1689">
        <v>8.3000000000000007</v>
      </c>
      <c r="L1689">
        <v>1000</v>
      </c>
      <c r="M1689">
        <v>126</v>
      </c>
      <c r="N1689">
        <v>0</v>
      </c>
      <c r="O1689">
        <v>25</v>
      </c>
      <c r="P1689">
        <v>6</v>
      </c>
      <c r="Q1689">
        <v>25</v>
      </c>
      <c r="R1689" s="31" t="s">
        <v>461</v>
      </c>
      <c r="S1689">
        <v>1155</v>
      </c>
      <c r="T1689">
        <v>3</v>
      </c>
      <c r="U1689" s="32" t="s">
        <v>446</v>
      </c>
      <c r="V1689">
        <v>782</v>
      </c>
      <c r="Y1689">
        <v>6</v>
      </c>
      <c r="Z1689">
        <v>70</v>
      </c>
      <c r="AA1689" s="16" t="s">
        <v>14</v>
      </c>
      <c r="AB1689">
        <v>4</v>
      </c>
      <c r="AC1689">
        <v>4</v>
      </c>
      <c r="AD1689">
        <v>7</v>
      </c>
    </row>
    <row r="1690" spans="1:31" x14ac:dyDescent="0.25">
      <c r="A1690" s="24" t="s">
        <v>349</v>
      </c>
      <c r="B1690" s="16" t="s">
        <v>365</v>
      </c>
      <c r="C1690" s="16" t="s">
        <v>2356</v>
      </c>
      <c r="D1690">
        <v>10.01</v>
      </c>
      <c r="E1690">
        <v>12</v>
      </c>
      <c r="F1690" t="s">
        <v>93</v>
      </c>
      <c r="G1690" s="34">
        <v>5</v>
      </c>
      <c r="H1690" s="18" t="s">
        <v>524</v>
      </c>
      <c r="I1690">
        <v>4</v>
      </c>
      <c r="J1690" s="35" t="str">
        <f>VLOOKUP(AB1690, method!$A$1:$B$15, 2, 0)</f>
        <v>放頭</v>
      </c>
      <c r="K1690">
        <v>3.8</v>
      </c>
      <c r="L1690" s="43">
        <v>1200</v>
      </c>
      <c r="M1690">
        <v>121</v>
      </c>
      <c r="N1690">
        <v>1</v>
      </c>
      <c r="O1690">
        <v>28</v>
      </c>
      <c r="P1690">
        <v>5</v>
      </c>
      <c r="Q1690">
        <v>25</v>
      </c>
      <c r="R1690" s="42" t="s">
        <v>445</v>
      </c>
      <c r="S1690">
        <v>1170</v>
      </c>
      <c r="T1690">
        <v>3</v>
      </c>
      <c r="U1690" s="32" t="s">
        <v>446</v>
      </c>
      <c r="V1690">
        <v>716</v>
      </c>
      <c r="Y1690" s="12" t="s">
        <v>521</v>
      </c>
      <c r="Z1690">
        <v>71</v>
      </c>
      <c r="AA1690" s="16" t="s">
        <v>14</v>
      </c>
      <c r="AB1690">
        <v>2</v>
      </c>
      <c r="AC1690">
        <v>1</v>
      </c>
      <c r="AD1690">
        <v>5</v>
      </c>
    </row>
    <row r="1691" spans="1:31" hidden="1" x14ac:dyDescent="0.25">
      <c r="A1691" s="24" t="s">
        <v>349</v>
      </c>
      <c r="B1691" s="16" t="s">
        <v>365</v>
      </c>
      <c r="C1691" s="16" t="s">
        <v>2356</v>
      </c>
      <c r="D1691">
        <v>56.95</v>
      </c>
      <c r="E1691">
        <v>12</v>
      </c>
      <c r="F1691" t="s">
        <v>93</v>
      </c>
      <c r="G1691">
        <v>6</v>
      </c>
      <c r="H1691" s="18" t="s">
        <v>524</v>
      </c>
      <c r="I1691">
        <v>7</v>
      </c>
      <c r="J1691" s="35" t="str">
        <f>VLOOKUP(AB1691, method!$A$1:$B$15, 2, 0)</f>
        <v>放頭</v>
      </c>
      <c r="K1691">
        <v>6.7</v>
      </c>
      <c r="L1691">
        <v>1000</v>
      </c>
      <c r="M1691">
        <v>122</v>
      </c>
      <c r="N1691">
        <v>0</v>
      </c>
      <c r="O1691">
        <v>23</v>
      </c>
      <c r="P1691">
        <v>4</v>
      </c>
      <c r="Q1691">
        <v>25</v>
      </c>
      <c r="R1691" s="31" t="s">
        <v>461</v>
      </c>
      <c r="S1691">
        <v>1166</v>
      </c>
      <c r="T1691">
        <v>3</v>
      </c>
      <c r="U1691" s="32" t="s">
        <v>435</v>
      </c>
      <c r="V1691">
        <v>618</v>
      </c>
      <c r="Y1691" t="s">
        <v>541</v>
      </c>
      <c r="Z1691">
        <v>73</v>
      </c>
      <c r="AA1691" s="16" t="s">
        <v>14</v>
      </c>
      <c r="AB1691">
        <v>2</v>
      </c>
      <c r="AC1691">
        <v>2</v>
      </c>
      <c r="AD1691">
        <v>6</v>
      </c>
    </row>
    <row r="1692" spans="1:31" hidden="1" x14ac:dyDescent="0.25">
      <c r="A1692" s="24" t="s">
        <v>349</v>
      </c>
      <c r="B1692" s="16" t="s">
        <v>365</v>
      </c>
      <c r="C1692" s="16" t="s">
        <v>2356</v>
      </c>
      <c r="D1692">
        <v>10.44</v>
      </c>
      <c r="E1692">
        <v>12</v>
      </c>
      <c r="F1692" t="s">
        <v>93</v>
      </c>
      <c r="G1692">
        <v>12</v>
      </c>
      <c r="H1692" s="22" t="s">
        <v>471</v>
      </c>
      <c r="I1692">
        <v>1</v>
      </c>
      <c r="J1692" s="35" t="str">
        <f>VLOOKUP(AB1692, method!$A$1:$B$15, 2, 0)</f>
        <v>放頭</v>
      </c>
      <c r="K1692">
        <v>11</v>
      </c>
      <c r="L1692" s="43">
        <v>1200</v>
      </c>
      <c r="M1692">
        <v>122</v>
      </c>
      <c r="N1692">
        <v>1</v>
      </c>
      <c r="O1692">
        <v>26</v>
      </c>
      <c r="P1692">
        <v>3</v>
      </c>
      <c r="Q1692">
        <v>25</v>
      </c>
      <c r="R1692" t="s">
        <v>467</v>
      </c>
      <c r="S1692">
        <v>1186</v>
      </c>
      <c r="T1692">
        <v>3</v>
      </c>
      <c r="U1692" s="32" t="s">
        <v>435</v>
      </c>
      <c r="V1692">
        <v>542</v>
      </c>
      <c r="Y1692" t="s">
        <v>1327</v>
      </c>
      <c r="Z1692">
        <v>74</v>
      </c>
      <c r="AA1692" s="16" t="s">
        <v>14</v>
      </c>
      <c r="AB1692">
        <v>3</v>
      </c>
      <c r="AC1692">
        <v>2</v>
      </c>
      <c r="AD1692">
        <v>12</v>
      </c>
    </row>
    <row r="1693" spans="1:31" x14ac:dyDescent="0.25">
      <c r="A1693" s="24" t="s">
        <v>349</v>
      </c>
      <c r="B1693" s="16" t="s">
        <v>365</v>
      </c>
      <c r="C1693" s="16" t="s">
        <v>2356</v>
      </c>
      <c r="D1693">
        <v>9.27</v>
      </c>
      <c r="E1693">
        <v>12</v>
      </c>
      <c r="F1693" t="s">
        <v>93</v>
      </c>
      <c r="G1693" s="28">
        <v>3</v>
      </c>
      <c r="H1693" s="23" t="s">
        <v>622</v>
      </c>
      <c r="I1693">
        <v>6</v>
      </c>
      <c r="J1693" s="35" t="str">
        <f>VLOOKUP(AB1693, method!$A$1:$B$15, 2, 0)</f>
        <v>放頭</v>
      </c>
      <c r="K1693">
        <v>7.8</v>
      </c>
      <c r="L1693" s="43">
        <v>1200</v>
      </c>
      <c r="M1693">
        <v>133</v>
      </c>
      <c r="N1693">
        <v>1</v>
      </c>
      <c r="O1693">
        <v>12</v>
      </c>
      <c r="P1693">
        <v>3</v>
      </c>
      <c r="Q1693">
        <v>25</v>
      </c>
      <c r="R1693" s="31" t="s">
        <v>450</v>
      </c>
      <c r="S1693">
        <v>1188</v>
      </c>
      <c r="T1693">
        <v>3</v>
      </c>
      <c r="U1693" s="32" t="s">
        <v>446</v>
      </c>
      <c r="V1693">
        <v>503</v>
      </c>
      <c r="Y1693" s="12">
        <v>1</v>
      </c>
      <c r="Z1693">
        <v>74</v>
      </c>
      <c r="AA1693" s="16" t="s">
        <v>14</v>
      </c>
      <c r="AB1693">
        <v>2</v>
      </c>
      <c r="AC1693">
        <v>2</v>
      </c>
      <c r="AD1693">
        <v>3</v>
      </c>
    </row>
    <row r="1694" spans="1:31" x14ac:dyDescent="0.25">
      <c r="A1694" s="24" t="s">
        <v>349</v>
      </c>
      <c r="B1694" s="16" t="s">
        <v>365</v>
      </c>
      <c r="C1694" s="16" t="s">
        <v>2356</v>
      </c>
      <c r="D1694">
        <v>9.81</v>
      </c>
      <c r="E1694">
        <v>12</v>
      </c>
      <c r="F1694" t="s">
        <v>93</v>
      </c>
      <c r="G1694" s="28">
        <v>2</v>
      </c>
      <c r="H1694" s="23" t="s">
        <v>622</v>
      </c>
      <c r="I1694">
        <v>1</v>
      </c>
      <c r="J1694" s="35" t="str">
        <f>VLOOKUP(AB1694, method!$A$1:$B$15, 2, 0)</f>
        <v>放頭</v>
      </c>
      <c r="K1694">
        <v>4.2</v>
      </c>
      <c r="L1694" s="43">
        <v>1200</v>
      </c>
      <c r="M1694">
        <v>127</v>
      </c>
      <c r="N1694">
        <v>1</v>
      </c>
      <c r="O1694">
        <v>5</v>
      </c>
      <c r="P1694">
        <v>3</v>
      </c>
      <c r="Q1694">
        <v>25</v>
      </c>
      <c r="R1694" s="30" t="s">
        <v>445</v>
      </c>
      <c r="S1694">
        <v>1190</v>
      </c>
      <c r="T1694">
        <v>3</v>
      </c>
      <c r="U1694" s="32" t="s">
        <v>435</v>
      </c>
      <c r="V1694">
        <v>484</v>
      </c>
      <c r="Y1694" s="12" t="s">
        <v>662</v>
      </c>
      <c r="Z1694">
        <v>72</v>
      </c>
      <c r="AA1694" s="16" t="s">
        <v>14</v>
      </c>
      <c r="AB1694">
        <v>1</v>
      </c>
      <c r="AC1694">
        <v>1</v>
      </c>
      <c r="AD1694">
        <v>2</v>
      </c>
    </row>
    <row r="1695" spans="1:31" x14ac:dyDescent="0.25">
      <c r="A1695" s="24" t="s">
        <v>349</v>
      </c>
      <c r="B1695" s="16" t="s">
        <v>365</v>
      </c>
      <c r="C1695" s="16" t="s">
        <v>2356</v>
      </c>
      <c r="D1695">
        <v>10.26</v>
      </c>
      <c r="E1695">
        <v>12</v>
      </c>
      <c r="F1695" t="s">
        <v>93</v>
      </c>
      <c r="G1695" s="34">
        <v>5</v>
      </c>
      <c r="H1695" s="23" t="s">
        <v>622</v>
      </c>
      <c r="I1695">
        <v>8</v>
      </c>
      <c r="J1695" s="35" t="str">
        <f>VLOOKUP(AB1695, method!$A$1:$B$15, 2, 0)</f>
        <v>放頭</v>
      </c>
      <c r="K1695">
        <v>12</v>
      </c>
      <c r="L1695" s="43">
        <v>1200</v>
      </c>
      <c r="M1695">
        <v>130</v>
      </c>
      <c r="N1695">
        <v>1</v>
      </c>
      <c r="O1695">
        <v>19</v>
      </c>
      <c r="P1695">
        <v>2</v>
      </c>
      <c r="Q1695">
        <v>25</v>
      </c>
      <c r="R1695" s="31" t="s">
        <v>455</v>
      </c>
      <c r="S1695">
        <v>1194</v>
      </c>
      <c r="T1695">
        <v>3</v>
      </c>
      <c r="U1695" s="32" t="s">
        <v>435</v>
      </c>
      <c r="V1695">
        <v>444</v>
      </c>
      <c r="Y1695" t="s">
        <v>600</v>
      </c>
      <c r="Z1695">
        <v>74</v>
      </c>
      <c r="AA1695" s="16" t="s">
        <v>14</v>
      </c>
      <c r="AB1695">
        <v>2</v>
      </c>
      <c r="AC1695">
        <v>2</v>
      </c>
      <c r="AD1695">
        <v>5</v>
      </c>
    </row>
    <row r="1696" spans="1:31" hidden="1" x14ac:dyDescent="0.25">
      <c r="A1696" s="24" t="s">
        <v>349</v>
      </c>
      <c r="B1696" s="16" t="s">
        <v>365</v>
      </c>
      <c r="C1696" s="16" t="s">
        <v>2356</v>
      </c>
      <c r="D1696">
        <v>57.39</v>
      </c>
      <c r="E1696">
        <v>12</v>
      </c>
      <c r="F1696" t="s">
        <v>93</v>
      </c>
      <c r="G1696">
        <v>6</v>
      </c>
      <c r="H1696" s="17" t="s">
        <v>393</v>
      </c>
      <c r="I1696">
        <v>9</v>
      </c>
      <c r="J1696" s="37" t="str">
        <f>VLOOKUP(AB1696, method!$A$1:$B$15, 2, 0)</f>
        <v>中前</v>
      </c>
      <c r="K1696">
        <v>6</v>
      </c>
      <c r="L1696">
        <v>1000</v>
      </c>
      <c r="M1696">
        <v>135</v>
      </c>
      <c r="N1696">
        <v>0</v>
      </c>
      <c r="O1696">
        <v>11</v>
      </c>
      <c r="P1696">
        <v>12</v>
      </c>
      <c r="Q1696">
        <v>24</v>
      </c>
      <c r="R1696" s="31" t="s">
        <v>455</v>
      </c>
      <c r="S1696">
        <v>1194</v>
      </c>
      <c r="T1696">
        <v>3</v>
      </c>
      <c r="U1696" s="32" t="s">
        <v>435</v>
      </c>
      <c r="V1696">
        <v>256</v>
      </c>
      <c r="Y1696" s="12" t="s">
        <v>521</v>
      </c>
      <c r="Z1696">
        <v>75</v>
      </c>
      <c r="AA1696" s="16" t="s">
        <v>14</v>
      </c>
      <c r="AB1696">
        <v>4</v>
      </c>
      <c r="AC1696">
        <v>5</v>
      </c>
      <c r="AD1696">
        <v>6</v>
      </c>
    </row>
    <row r="1697" spans="1:30" hidden="1" x14ac:dyDescent="0.25">
      <c r="A1697" s="24" t="s">
        <v>349</v>
      </c>
      <c r="B1697" s="16" t="s">
        <v>365</v>
      </c>
      <c r="C1697" s="16" t="s">
        <v>2356</v>
      </c>
      <c r="D1697">
        <v>57.17</v>
      </c>
      <c r="E1697">
        <v>12</v>
      </c>
      <c r="F1697" t="s">
        <v>93</v>
      </c>
      <c r="G1697" s="34">
        <v>5</v>
      </c>
      <c r="H1697" s="23" t="s">
        <v>487</v>
      </c>
      <c r="I1697">
        <v>11</v>
      </c>
      <c r="J1697" s="35" t="str">
        <f>VLOOKUP(AB1697, method!$A$1:$B$15, 2, 0)</f>
        <v>放頭</v>
      </c>
      <c r="K1697">
        <v>19</v>
      </c>
      <c r="L1697">
        <v>1000</v>
      </c>
      <c r="M1697">
        <v>128</v>
      </c>
      <c r="N1697">
        <v>0</v>
      </c>
      <c r="O1697">
        <v>22</v>
      </c>
      <c r="P1697">
        <v>5</v>
      </c>
      <c r="Q1697">
        <v>24</v>
      </c>
      <c r="R1697" s="42" t="s">
        <v>445</v>
      </c>
      <c r="S1697">
        <v>1175</v>
      </c>
      <c r="T1697">
        <v>3</v>
      </c>
      <c r="U1697" s="32" t="s">
        <v>435</v>
      </c>
      <c r="V1697">
        <v>691</v>
      </c>
      <c r="Y1697" s="12">
        <v>1</v>
      </c>
      <c r="Z1697">
        <v>75</v>
      </c>
      <c r="AA1697" s="16" t="s">
        <v>14</v>
      </c>
      <c r="AB1697">
        <v>3</v>
      </c>
      <c r="AC1697">
        <v>3</v>
      </c>
      <c r="AD1697">
        <v>5</v>
      </c>
    </row>
    <row r="1698" spans="1:30" hidden="1" x14ac:dyDescent="0.25">
      <c r="A1698" s="24" t="s">
        <v>349</v>
      </c>
      <c r="B1698" s="16" t="s">
        <v>365</v>
      </c>
      <c r="C1698" s="16" t="s">
        <v>2356</v>
      </c>
      <c r="D1698">
        <v>10.82</v>
      </c>
      <c r="E1698">
        <v>12</v>
      </c>
      <c r="F1698" t="s">
        <v>93</v>
      </c>
      <c r="G1698">
        <v>6</v>
      </c>
      <c r="H1698" s="23" t="s">
        <v>487</v>
      </c>
      <c r="I1698">
        <v>3</v>
      </c>
      <c r="J1698" s="35" t="str">
        <f>VLOOKUP(AB1698, method!$A$1:$B$15, 2, 0)</f>
        <v>放頭</v>
      </c>
      <c r="K1698">
        <v>2.5</v>
      </c>
      <c r="L1698" s="43">
        <v>1200</v>
      </c>
      <c r="M1698">
        <v>127</v>
      </c>
      <c r="N1698">
        <v>1</v>
      </c>
      <c r="O1698">
        <v>8</v>
      </c>
      <c r="P1698">
        <v>5</v>
      </c>
      <c r="Q1698">
        <v>24</v>
      </c>
      <c r="R1698" s="31" t="s">
        <v>455</v>
      </c>
      <c r="S1698">
        <v>1163</v>
      </c>
      <c r="T1698">
        <v>3</v>
      </c>
      <c r="U1698" s="32" t="s">
        <v>435</v>
      </c>
      <c r="V1698">
        <v>655</v>
      </c>
      <c r="Y1698" t="s">
        <v>629</v>
      </c>
      <c r="Z1698">
        <v>75</v>
      </c>
      <c r="AA1698" s="16" t="s">
        <v>14</v>
      </c>
      <c r="AB1698">
        <v>2</v>
      </c>
      <c r="AC1698">
        <v>1</v>
      </c>
      <c r="AD1698">
        <v>6</v>
      </c>
    </row>
    <row r="1699" spans="1:30" hidden="1" x14ac:dyDescent="0.25">
      <c r="A1699" s="24" t="s">
        <v>349</v>
      </c>
      <c r="B1699" s="16" t="s">
        <v>365</v>
      </c>
      <c r="C1699" s="16" t="s">
        <v>2356</v>
      </c>
      <c r="D1699">
        <v>9.68</v>
      </c>
      <c r="E1699">
        <v>12</v>
      </c>
      <c r="F1699" t="s">
        <v>93</v>
      </c>
      <c r="G1699" s="28">
        <v>1</v>
      </c>
      <c r="H1699" s="20" t="s">
        <v>19</v>
      </c>
      <c r="I1699">
        <v>11</v>
      </c>
      <c r="J1699" s="35" t="str">
        <f>VLOOKUP(AB1699, method!$A$1:$B$15, 2, 0)</f>
        <v>放頭</v>
      </c>
      <c r="K1699">
        <v>4.2</v>
      </c>
      <c r="L1699" s="43">
        <v>1200</v>
      </c>
      <c r="M1699">
        <v>123</v>
      </c>
      <c r="N1699">
        <v>1</v>
      </c>
      <c r="O1699">
        <v>10</v>
      </c>
      <c r="P1699">
        <v>4</v>
      </c>
      <c r="Q1699">
        <v>24</v>
      </c>
      <c r="R1699" s="31" t="s">
        <v>455</v>
      </c>
      <c r="S1699">
        <v>1167</v>
      </c>
      <c r="T1699">
        <v>3</v>
      </c>
      <c r="U1699" s="32" t="s">
        <v>435</v>
      </c>
      <c r="V1699">
        <v>577</v>
      </c>
      <c r="Y1699" s="12" t="s">
        <v>480</v>
      </c>
      <c r="Z1699">
        <v>68</v>
      </c>
      <c r="AA1699" s="16" t="s">
        <v>14</v>
      </c>
      <c r="AB1699">
        <v>1</v>
      </c>
      <c r="AC1699">
        <v>1</v>
      </c>
      <c r="AD1699">
        <v>1</v>
      </c>
    </row>
    <row r="1700" spans="1:30" hidden="1" x14ac:dyDescent="0.25">
      <c r="A1700" s="24" t="s">
        <v>349</v>
      </c>
      <c r="B1700" s="16" t="s">
        <v>365</v>
      </c>
      <c r="C1700" s="16" t="s">
        <v>2356</v>
      </c>
      <c r="D1700">
        <v>9.6</v>
      </c>
      <c r="E1700">
        <v>12</v>
      </c>
      <c r="F1700" t="s">
        <v>93</v>
      </c>
      <c r="G1700" s="28">
        <v>1</v>
      </c>
      <c r="H1700" s="23" t="s">
        <v>487</v>
      </c>
      <c r="I1700">
        <v>3</v>
      </c>
      <c r="J1700" s="35" t="str">
        <f>VLOOKUP(AB1700, method!$A$1:$B$15, 2, 0)</f>
        <v>放頭</v>
      </c>
      <c r="K1700">
        <v>4.5</v>
      </c>
      <c r="L1700" s="43">
        <v>1200</v>
      </c>
      <c r="M1700">
        <v>130</v>
      </c>
      <c r="N1700">
        <v>1</v>
      </c>
      <c r="O1700">
        <v>20</v>
      </c>
      <c r="P1700">
        <v>3</v>
      </c>
      <c r="Q1700">
        <v>24</v>
      </c>
      <c r="R1700" s="30" t="s">
        <v>445</v>
      </c>
      <c r="S1700">
        <v>1151</v>
      </c>
      <c r="T1700">
        <v>4</v>
      </c>
      <c r="U1700" s="32" t="s">
        <v>435</v>
      </c>
      <c r="V1700">
        <v>517</v>
      </c>
      <c r="Y1700" t="s">
        <v>459</v>
      </c>
      <c r="Z1700">
        <v>58</v>
      </c>
      <c r="AA1700" s="16" t="s">
        <v>14</v>
      </c>
      <c r="AB1700">
        <v>2</v>
      </c>
      <c r="AC1700">
        <v>2</v>
      </c>
      <c r="AD1700">
        <v>1</v>
      </c>
    </row>
    <row r="1701" spans="1:30" hidden="1" x14ac:dyDescent="0.25">
      <c r="A1701" s="24" t="s">
        <v>349</v>
      </c>
      <c r="B1701" s="16" t="s">
        <v>365</v>
      </c>
      <c r="C1701" s="16" t="s">
        <v>2356</v>
      </c>
      <c r="D1701">
        <v>9.49</v>
      </c>
      <c r="E1701">
        <v>12</v>
      </c>
      <c r="F1701" t="s">
        <v>93</v>
      </c>
      <c r="G1701">
        <v>7</v>
      </c>
      <c r="H1701" s="25" t="s">
        <v>49</v>
      </c>
      <c r="I1701">
        <v>4</v>
      </c>
      <c r="J1701" s="35" t="str">
        <f>VLOOKUP(AB1701, method!$A$1:$B$15, 2, 0)</f>
        <v>放頭</v>
      </c>
      <c r="K1701">
        <v>12</v>
      </c>
      <c r="L1701" s="43">
        <v>1200</v>
      </c>
      <c r="M1701">
        <v>120</v>
      </c>
      <c r="N1701">
        <v>1</v>
      </c>
      <c r="O1701">
        <v>18</v>
      </c>
      <c r="P1701">
        <v>2</v>
      </c>
      <c r="Q1701">
        <v>24</v>
      </c>
      <c r="R1701" t="s">
        <v>467</v>
      </c>
      <c r="S1701">
        <v>1173</v>
      </c>
      <c r="T1701">
        <v>3</v>
      </c>
      <c r="U1701" s="32" t="s">
        <v>435</v>
      </c>
      <c r="V1701">
        <v>433</v>
      </c>
      <c r="Y1701">
        <v>4</v>
      </c>
      <c r="Z1701">
        <v>60</v>
      </c>
      <c r="AA1701" s="16" t="s">
        <v>14</v>
      </c>
      <c r="AB1701">
        <v>1</v>
      </c>
      <c r="AC1701">
        <v>1</v>
      </c>
      <c r="AD1701">
        <v>7</v>
      </c>
    </row>
    <row r="1702" spans="1:30" hidden="1" x14ac:dyDescent="0.25">
      <c r="A1702" s="24" t="s">
        <v>349</v>
      </c>
      <c r="B1702" s="16" t="s">
        <v>365</v>
      </c>
      <c r="C1702" s="16" t="s">
        <v>2356</v>
      </c>
      <c r="D1702">
        <v>9.0399999999999991</v>
      </c>
      <c r="E1702">
        <v>12</v>
      </c>
      <c r="F1702" t="s">
        <v>93</v>
      </c>
      <c r="G1702" s="34">
        <v>4</v>
      </c>
      <c r="H1702" s="25" t="s">
        <v>49</v>
      </c>
      <c r="I1702">
        <v>9</v>
      </c>
      <c r="J1702" s="35" t="str">
        <f>VLOOKUP(AB1702, method!$A$1:$B$15, 2, 0)</f>
        <v>放頭</v>
      </c>
      <c r="K1702">
        <v>23</v>
      </c>
      <c r="L1702" s="43">
        <v>1200</v>
      </c>
      <c r="M1702">
        <v>117</v>
      </c>
      <c r="N1702">
        <v>1</v>
      </c>
      <c r="O1702">
        <v>24</v>
      </c>
      <c r="P1702">
        <v>1</v>
      </c>
      <c r="Q1702">
        <v>24</v>
      </c>
      <c r="R1702" t="s">
        <v>467</v>
      </c>
      <c r="S1702">
        <v>1152</v>
      </c>
      <c r="T1702">
        <v>3</v>
      </c>
      <c r="U1702" s="32" t="s">
        <v>435</v>
      </c>
      <c r="V1702">
        <v>367</v>
      </c>
      <c r="Y1702" t="s">
        <v>519</v>
      </c>
      <c r="Z1702">
        <v>62</v>
      </c>
      <c r="AA1702" s="16" t="s">
        <v>14</v>
      </c>
      <c r="AB1702">
        <v>3</v>
      </c>
      <c r="AC1702">
        <v>2</v>
      </c>
      <c r="AD1702">
        <v>4</v>
      </c>
    </row>
    <row r="1703" spans="1:30" hidden="1" x14ac:dyDescent="0.25">
      <c r="A1703" s="24" t="s">
        <v>349</v>
      </c>
      <c r="B1703" s="16" t="s">
        <v>365</v>
      </c>
      <c r="C1703" s="16" t="s">
        <v>2356</v>
      </c>
      <c r="D1703">
        <v>11.21</v>
      </c>
      <c r="E1703">
        <v>12</v>
      </c>
      <c r="F1703" t="s">
        <v>93</v>
      </c>
      <c r="G1703">
        <v>10</v>
      </c>
      <c r="H1703" s="19" t="s">
        <v>63</v>
      </c>
      <c r="I1703">
        <v>8</v>
      </c>
      <c r="J1703" s="35" t="str">
        <f>VLOOKUP(AB1703, method!$A$1:$B$15, 2, 0)</f>
        <v>放頭</v>
      </c>
      <c r="K1703">
        <v>15</v>
      </c>
      <c r="L1703" s="43">
        <v>1200</v>
      </c>
      <c r="M1703">
        <v>122</v>
      </c>
      <c r="N1703">
        <v>1</v>
      </c>
      <c r="O1703">
        <v>17</v>
      </c>
      <c r="P1703">
        <v>12</v>
      </c>
      <c r="Q1703">
        <v>23</v>
      </c>
      <c r="R1703" t="s">
        <v>467</v>
      </c>
      <c r="S1703">
        <v>1147</v>
      </c>
      <c r="T1703">
        <v>3</v>
      </c>
      <c r="U1703" s="32" t="s">
        <v>435</v>
      </c>
      <c r="V1703">
        <v>255</v>
      </c>
      <c r="Y1703" t="s">
        <v>1271</v>
      </c>
      <c r="Z1703">
        <v>64</v>
      </c>
      <c r="AA1703" s="20" t="s">
        <v>184</v>
      </c>
      <c r="AB1703">
        <v>1</v>
      </c>
      <c r="AC1703">
        <v>1</v>
      </c>
      <c r="AD1703">
        <v>10</v>
      </c>
    </row>
    <row r="1704" spans="1:30" hidden="1" x14ac:dyDescent="0.25">
      <c r="A1704" s="24" t="s">
        <v>349</v>
      </c>
      <c r="B1704" s="16" t="s">
        <v>365</v>
      </c>
      <c r="C1704" s="16" t="s">
        <v>2356</v>
      </c>
      <c r="D1704">
        <v>58.43</v>
      </c>
      <c r="E1704">
        <v>12</v>
      </c>
      <c r="F1704" t="s">
        <v>93</v>
      </c>
      <c r="G1704">
        <v>9</v>
      </c>
      <c r="H1704" s="17" t="s">
        <v>121</v>
      </c>
      <c r="I1704">
        <v>1</v>
      </c>
      <c r="J1704" s="35" t="str">
        <f>VLOOKUP(AB1704, method!$A$1:$B$15, 2, 0)</f>
        <v>放頭</v>
      </c>
      <c r="K1704">
        <v>38</v>
      </c>
      <c r="L1704">
        <v>1000</v>
      </c>
      <c r="M1704">
        <v>121</v>
      </c>
      <c r="N1704">
        <v>0</v>
      </c>
      <c r="O1704">
        <v>11</v>
      </c>
      <c r="P1704">
        <v>11</v>
      </c>
      <c r="Q1704">
        <v>23</v>
      </c>
      <c r="R1704" t="s">
        <v>539</v>
      </c>
      <c r="S1704">
        <v>1125</v>
      </c>
      <c r="T1704">
        <v>3</v>
      </c>
      <c r="U1704" s="32" t="s">
        <v>435</v>
      </c>
      <c r="V1704">
        <v>159</v>
      </c>
      <c r="Y1704" t="s">
        <v>743</v>
      </c>
      <c r="Z1704">
        <v>66</v>
      </c>
      <c r="AA1704" s="20" t="s">
        <v>184</v>
      </c>
      <c r="AB1704">
        <v>3</v>
      </c>
      <c r="AC1704">
        <v>2</v>
      </c>
      <c r="AD1704">
        <v>9</v>
      </c>
    </row>
    <row r="1705" spans="1:30" hidden="1" x14ac:dyDescent="0.25">
      <c r="A1705" s="24" t="s">
        <v>349</v>
      </c>
      <c r="B1705" s="16" t="s">
        <v>365</v>
      </c>
      <c r="C1705" s="16" t="s">
        <v>2356</v>
      </c>
      <c r="D1705">
        <v>57.81</v>
      </c>
      <c r="E1705">
        <v>12</v>
      </c>
      <c r="F1705" t="s">
        <v>93</v>
      </c>
      <c r="G1705">
        <v>9</v>
      </c>
      <c r="H1705" s="24" t="s">
        <v>38</v>
      </c>
      <c r="I1705">
        <v>8</v>
      </c>
      <c r="J1705" s="37" t="str">
        <f>VLOOKUP(AB1705, method!$A$1:$B$15, 2, 0)</f>
        <v>中前</v>
      </c>
      <c r="K1705">
        <v>10</v>
      </c>
      <c r="L1705">
        <v>1000</v>
      </c>
      <c r="M1705">
        <v>121</v>
      </c>
      <c r="N1705">
        <v>0</v>
      </c>
      <c r="O1705">
        <v>4</v>
      </c>
      <c r="P1705">
        <v>10</v>
      </c>
      <c r="Q1705">
        <v>23</v>
      </c>
      <c r="R1705" s="42" t="s">
        <v>445</v>
      </c>
      <c r="S1705">
        <v>1149</v>
      </c>
      <c r="T1705">
        <v>3</v>
      </c>
      <c r="U1705" s="32" t="s">
        <v>446</v>
      </c>
      <c r="V1705">
        <v>68</v>
      </c>
      <c r="Y1705">
        <v>9</v>
      </c>
      <c r="Z1705">
        <v>66</v>
      </c>
      <c r="AA1705" s="20" t="s">
        <v>184</v>
      </c>
      <c r="AB1705">
        <v>6</v>
      </c>
      <c r="AC1705">
        <v>5</v>
      </c>
      <c r="AD1705">
        <v>9</v>
      </c>
    </row>
    <row r="1706" spans="1:30" x14ac:dyDescent="0.25">
      <c r="A1706" s="24" t="s">
        <v>349</v>
      </c>
      <c r="B1706" s="17" t="s">
        <v>369</v>
      </c>
      <c r="C1706" s="17" t="s">
        <v>2357</v>
      </c>
      <c r="D1706">
        <v>9.5299999999999994</v>
      </c>
      <c r="E1706">
        <v>11</v>
      </c>
      <c r="F1706" t="s">
        <v>101</v>
      </c>
      <c r="G1706">
        <v>7</v>
      </c>
      <c r="H1706" s="17" t="s">
        <v>121</v>
      </c>
      <c r="I1706">
        <v>3</v>
      </c>
      <c r="J1706" s="37" t="str">
        <f>VLOOKUP(AB1706, method!$A$1:$B$15, 2, 0)</f>
        <v>中前</v>
      </c>
      <c r="K1706">
        <v>3.3</v>
      </c>
      <c r="L1706" s="43">
        <v>1200</v>
      </c>
      <c r="M1706">
        <v>120</v>
      </c>
      <c r="N1706">
        <v>1</v>
      </c>
      <c r="O1706">
        <v>16</v>
      </c>
      <c r="P1706">
        <v>7</v>
      </c>
      <c r="Q1706">
        <v>25</v>
      </c>
      <c r="R1706" s="31" t="s">
        <v>455</v>
      </c>
      <c r="S1706">
        <v>1120</v>
      </c>
      <c r="T1706">
        <v>3</v>
      </c>
      <c r="U1706" s="32" t="s">
        <v>446</v>
      </c>
      <c r="V1706">
        <v>847</v>
      </c>
      <c r="Y1706" s="12" t="s">
        <v>558</v>
      </c>
      <c r="Z1706">
        <v>65</v>
      </c>
      <c r="AA1706" s="25" t="s">
        <v>166</v>
      </c>
      <c r="AB1706">
        <v>6</v>
      </c>
      <c r="AC1706">
        <v>6</v>
      </c>
      <c r="AD1706">
        <v>7</v>
      </c>
    </row>
    <row r="1707" spans="1:30" x14ac:dyDescent="0.25">
      <c r="A1707" s="24" t="s">
        <v>349</v>
      </c>
      <c r="B1707" s="17" t="s">
        <v>369</v>
      </c>
      <c r="C1707" s="17" t="s">
        <v>2357</v>
      </c>
      <c r="D1707">
        <v>9.6</v>
      </c>
      <c r="E1707">
        <v>11</v>
      </c>
      <c r="F1707" t="s">
        <v>101</v>
      </c>
      <c r="G1707" s="28">
        <v>3</v>
      </c>
      <c r="H1707" s="17" t="s">
        <v>121</v>
      </c>
      <c r="I1707">
        <v>7</v>
      </c>
      <c r="J1707" s="36" t="str">
        <f>VLOOKUP(AB1707, method!$A$1:$B$15, 2, 0)</f>
        <v>中後</v>
      </c>
      <c r="K1707">
        <v>10</v>
      </c>
      <c r="L1707" s="43">
        <v>1200</v>
      </c>
      <c r="M1707">
        <v>119</v>
      </c>
      <c r="N1707">
        <v>1</v>
      </c>
      <c r="O1707">
        <v>25</v>
      </c>
      <c r="P1707">
        <v>6</v>
      </c>
      <c r="Q1707">
        <v>25</v>
      </c>
      <c r="R1707" s="31" t="s">
        <v>461</v>
      </c>
      <c r="S1707">
        <v>1117</v>
      </c>
      <c r="T1707">
        <v>3</v>
      </c>
      <c r="U1707" s="32" t="s">
        <v>446</v>
      </c>
      <c r="V1707">
        <v>786</v>
      </c>
      <c r="Y1707" s="12" t="s">
        <v>480</v>
      </c>
      <c r="Z1707">
        <v>64</v>
      </c>
      <c r="AA1707" s="25" t="s">
        <v>166</v>
      </c>
      <c r="AB1707">
        <v>9</v>
      </c>
      <c r="AC1707">
        <v>9</v>
      </c>
      <c r="AD1707">
        <v>3</v>
      </c>
    </row>
    <row r="1708" spans="1:30" x14ac:dyDescent="0.25">
      <c r="A1708" s="24" t="s">
        <v>349</v>
      </c>
      <c r="B1708" s="17" t="s">
        <v>369</v>
      </c>
      <c r="C1708" s="17" t="s">
        <v>2357</v>
      </c>
      <c r="D1708">
        <v>9.73</v>
      </c>
      <c r="E1708">
        <v>11</v>
      </c>
      <c r="F1708" t="s">
        <v>101</v>
      </c>
      <c r="G1708" s="28">
        <v>1</v>
      </c>
      <c r="H1708" s="16" t="s">
        <v>13</v>
      </c>
      <c r="I1708">
        <v>6</v>
      </c>
      <c r="J1708" s="37" t="str">
        <f>VLOOKUP(AB1708, method!$A$1:$B$15, 2, 0)</f>
        <v>中前</v>
      </c>
      <c r="K1708">
        <v>2.6</v>
      </c>
      <c r="L1708" s="43">
        <v>1200</v>
      </c>
      <c r="M1708">
        <v>134</v>
      </c>
      <c r="N1708">
        <v>1</v>
      </c>
      <c r="O1708">
        <v>28</v>
      </c>
      <c r="P1708">
        <v>5</v>
      </c>
      <c r="Q1708">
        <v>25</v>
      </c>
      <c r="R1708" s="30" t="s">
        <v>445</v>
      </c>
      <c r="S1708">
        <v>1109</v>
      </c>
      <c r="T1708">
        <v>4</v>
      </c>
      <c r="U1708" s="32" t="s">
        <v>446</v>
      </c>
      <c r="V1708">
        <v>713</v>
      </c>
      <c r="Y1708" s="12" t="s">
        <v>591</v>
      </c>
      <c r="Z1708">
        <v>58</v>
      </c>
      <c r="AA1708" s="25" t="s">
        <v>166</v>
      </c>
      <c r="AB1708">
        <v>4</v>
      </c>
      <c r="AC1708">
        <v>3</v>
      </c>
      <c r="AD1708">
        <v>1</v>
      </c>
    </row>
    <row r="1709" spans="1:30" x14ac:dyDescent="0.25">
      <c r="A1709" s="24" t="s">
        <v>349</v>
      </c>
      <c r="B1709" s="17" t="s">
        <v>369</v>
      </c>
      <c r="C1709" s="17" t="s">
        <v>2357</v>
      </c>
      <c r="D1709">
        <v>10.029999999999999</v>
      </c>
      <c r="E1709">
        <v>11</v>
      </c>
      <c r="F1709" t="s">
        <v>101</v>
      </c>
      <c r="G1709">
        <v>7</v>
      </c>
      <c r="H1709" s="18" t="s">
        <v>116</v>
      </c>
      <c r="I1709">
        <v>9</v>
      </c>
      <c r="J1709" s="36" t="str">
        <f>VLOOKUP(AB1709, method!$A$1:$B$15, 2, 0)</f>
        <v>中後</v>
      </c>
      <c r="K1709">
        <v>7.9</v>
      </c>
      <c r="L1709" s="43">
        <v>1200</v>
      </c>
      <c r="M1709">
        <v>116</v>
      </c>
      <c r="N1709">
        <v>1</v>
      </c>
      <c r="O1709">
        <v>9</v>
      </c>
      <c r="P1709">
        <v>4</v>
      </c>
      <c r="Q1709">
        <v>25</v>
      </c>
      <c r="R1709" s="31" t="s">
        <v>450</v>
      </c>
      <c r="S1709">
        <v>1118</v>
      </c>
      <c r="T1709">
        <v>3</v>
      </c>
      <c r="U1709" s="32" t="s">
        <v>446</v>
      </c>
      <c r="V1709">
        <v>580</v>
      </c>
      <c r="Y1709" t="s">
        <v>474</v>
      </c>
      <c r="Z1709">
        <v>60</v>
      </c>
      <c r="AA1709" s="25" t="s">
        <v>166</v>
      </c>
      <c r="AB1709">
        <v>9</v>
      </c>
      <c r="AC1709">
        <v>8</v>
      </c>
      <c r="AD1709">
        <v>7</v>
      </c>
    </row>
    <row r="1710" spans="1:30" x14ac:dyDescent="0.25">
      <c r="A1710" s="24" t="s">
        <v>349</v>
      </c>
      <c r="B1710" s="17" t="s">
        <v>369</v>
      </c>
      <c r="C1710" s="17" t="s">
        <v>2357</v>
      </c>
      <c r="D1710">
        <v>9.36</v>
      </c>
      <c r="E1710">
        <v>11</v>
      </c>
      <c r="F1710" t="s">
        <v>101</v>
      </c>
      <c r="G1710" s="34">
        <v>4</v>
      </c>
      <c r="H1710" s="18" t="s">
        <v>116</v>
      </c>
      <c r="I1710">
        <v>7</v>
      </c>
      <c r="J1710" s="36" t="str">
        <f>VLOOKUP(AB1710, method!$A$1:$B$15, 2, 0)</f>
        <v>中後</v>
      </c>
      <c r="K1710">
        <v>8</v>
      </c>
      <c r="L1710" s="43">
        <v>1200</v>
      </c>
      <c r="M1710">
        <v>121</v>
      </c>
      <c r="N1710">
        <v>1</v>
      </c>
      <c r="O1710">
        <v>12</v>
      </c>
      <c r="P1710">
        <v>3</v>
      </c>
      <c r="Q1710">
        <v>25</v>
      </c>
      <c r="R1710" s="31" t="s">
        <v>450</v>
      </c>
      <c r="S1710">
        <v>1110</v>
      </c>
      <c r="T1710">
        <v>3</v>
      </c>
      <c r="U1710" s="32" t="s">
        <v>446</v>
      </c>
      <c r="V1710">
        <v>503</v>
      </c>
      <c r="Y1710" s="12" t="s">
        <v>464</v>
      </c>
      <c r="Z1710">
        <v>60</v>
      </c>
      <c r="AA1710" s="25" t="s">
        <v>166</v>
      </c>
      <c r="AB1710">
        <v>8</v>
      </c>
      <c r="AC1710">
        <v>9</v>
      </c>
      <c r="AD1710">
        <v>4</v>
      </c>
    </row>
    <row r="1711" spans="1:30" x14ac:dyDescent="0.25">
      <c r="A1711" s="24" t="s">
        <v>349</v>
      </c>
      <c r="B1711" s="17" t="s">
        <v>369</v>
      </c>
      <c r="C1711" s="17" t="s">
        <v>2357</v>
      </c>
      <c r="D1711">
        <v>10.52</v>
      </c>
      <c r="E1711">
        <v>11</v>
      </c>
      <c r="F1711" t="s">
        <v>101</v>
      </c>
      <c r="G1711">
        <v>6</v>
      </c>
      <c r="H1711" s="18" t="s">
        <v>116</v>
      </c>
      <c r="I1711">
        <v>2</v>
      </c>
      <c r="J1711" s="37" t="str">
        <f>VLOOKUP(AB1711, method!$A$1:$B$15, 2, 0)</f>
        <v>中前</v>
      </c>
      <c r="K1711">
        <v>3.5</v>
      </c>
      <c r="L1711" s="43">
        <v>1200</v>
      </c>
      <c r="M1711">
        <v>120</v>
      </c>
      <c r="N1711">
        <v>1</v>
      </c>
      <c r="O1711">
        <v>19</v>
      </c>
      <c r="P1711">
        <v>2</v>
      </c>
      <c r="Q1711">
        <v>25</v>
      </c>
      <c r="R1711" s="31" t="s">
        <v>455</v>
      </c>
      <c r="S1711">
        <v>1117</v>
      </c>
      <c r="T1711">
        <v>3</v>
      </c>
      <c r="U1711" s="32" t="s">
        <v>435</v>
      </c>
      <c r="V1711">
        <v>445</v>
      </c>
      <c r="Y1711" t="s">
        <v>541</v>
      </c>
      <c r="Z1711">
        <v>62</v>
      </c>
      <c r="AA1711" s="25" t="s">
        <v>166</v>
      </c>
      <c r="AB1711">
        <v>6</v>
      </c>
      <c r="AC1711">
        <v>6</v>
      </c>
      <c r="AD1711">
        <v>6</v>
      </c>
    </row>
    <row r="1712" spans="1:30" x14ac:dyDescent="0.25">
      <c r="A1712" s="24" t="s">
        <v>349</v>
      </c>
      <c r="B1712" s="17" t="s">
        <v>369</v>
      </c>
      <c r="C1712" s="17" t="s">
        <v>2357</v>
      </c>
      <c r="D1712">
        <v>9.73</v>
      </c>
      <c r="E1712">
        <v>11</v>
      </c>
      <c r="F1712" t="s">
        <v>101</v>
      </c>
      <c r="G1712" s="28">
        <v>3</v>
      </c>
      <c r="H1712" s="18" t="s">
        <v>116</v>
      </c>
      <c r="I1712">
        <v>12</v>
      </c>
      <c r="J1712" s="38" t="str">
        <f>VLOOKUP(AB1712, method!$A$1:$B$15, 2, 0)</f>
        <v>留後</v>
      </c>
      <c r="K1712">
        <v>10</v>
      </c>
      <c r="L1712" s="43">
        <v>1200</v>
      </c>
      <c r="M1712">
        <v>120</v>
      </c>
      <c r="N1712">
        <v>1</v>
      </c>
      <c r="O1712">
        <v>22</v>
      </c>
      <c r="P1712">
        <v>1</v>
      </c>
      <c r="Q1712">
        <v>25</v>
      </c>
      <c r="R1712" s="31" t="s">
        <v>461</v>
      </c>
      <c r="S1712">
        <v>1109</v>
      </c>
      <c r="T1712">
        <v>3</v>
      </c>
      <c r="U1712" s="32" t="s">
        <v>435</v>
      </c>
      <c r="V1712">
        <v>374</v>
      </c>
      <c r="Y1712" s="12" t="s">
        <v>480</v>
      </c>
      <c r="Z1712">
        <v>62</v>
      </c>
      <c r="AA1712" s="25" t="s">
        <v>166</v>
      </c>
      <c r="AB1712">
        <v>11</v>
      </c>
      <c r="AC1712">
        <v>9</v>
      </c>
      <c r="AD1712">
        <v>3</v>
      </c>
    </row>
    <row r="1713" spans="1:31" x14ac:dyDescent="0.25">
      <c r="A1713" s="24" t="s">
        <v>349</v>
      </c>
      <c r="B1713" s="17" t="s">
        <v>369</v>
      </c>
      <c r="C1713" s="17" t="s">
        <v>2357</v>
      </c>
      <c r="D1713">
        <v>9.69</v>
      </c>
      <c r="E1713">
        <v>11</v>
      </c>
      <c r="F1713" t="s">
        <v>101</v>
      </c>
      <c r="G1713" s="28">
        <v>3</v>
      </c>
      <c r="H1713" s="18" t="s">
        <v>116</v>
      </c>
      <c r="I1713">
        <v>10</v>
      </c>
      <c r="J1713" s="36" t="str">
        <f>VLOOKUP(AB1713, method!$A$1:$B$15, 2, 0)</f>
        <v>中後</v>
      </c>
      <c r="K1713">
        <v>17</v>
      </c>
      <c r="L1713" s="43">
        <v>1200</v>
      </c>
      <c r="M1713">
        <v>120</v>
      </c>
      <c r="N1713">
        <v>1</v>
      </c>
      <c r="O1713">
        <v>8</v>
      </c>
      <c r="P1713">
        <v>1</v>
      </c>
      <c r="Q1713">
        <v>25</v>
      </c>
      <c r="R1713" s="31" t="s">
        <v>450</v>
      </c>
      <c r="S1713">
        <v>1116</v>
      </c>
      <c r="T1713">
        <v>3</v>
      </c>
      <c r="U1713" s="32" t="s">
        <v>435</v>
      </c>
      <c r="V1713">
        <v>335</v>
      </c>
      <c r="Y1713" s="12" t="s">
        <v>480</v>
      </c>
      <c r="Z1713">
        <v>62</v>
      </c>
      <c r="AA1713" s="25" t="s">
        <v>166</v>
      </c>
      <c r="AB1713">
        <v>10</v>
      </c>
      <c r="AC1713">
        <v>10</v>
      </c>
      <c r="AD1713">
        <v>3</v>
      </c>
    </row>
    <row r="1714" spans="1:31" hidden="1" x14ac:dyDescent="0.25">
      <c r="A1714" s="24" t="s">
        <v>349</v>
      </c>
      <c r="B1714" s="17" t="s">
        <v>369</v>
      </c>
      <c r="C1714" s="17" t="s">
        <v>2357</v>
      </c>
      <c r="D1714">
        <v>9.66</v>
      </c>
      <c r="E1714">
        <v>11</v>
      </c>
      <c r="F1714" t="s">
        <v>101</v>
      </c>
      <c r="G1714" s="34">
        <v>5</v>
      </c>
      <c r="H1714" s="18" t="s">
        <v>116</v>
      </c>
      <c r="I1714">
        <v>7</v>
      </c>
      <c r="J1714" s="37" t="str">
        <f>VLOOKUP(AB1714, method!$A$1:$B$15, 2, 0)</f>
        <v>中前</v>
      </c>
      <c r="K1714">
        <v>20</v>
      </c>
      <c r="L1714" s="43">
        <v>1200</v>
      </c>
      <c r="M1714">
        <v>121</v>
      </c>
      <c r="N1714">
        <v>1</v>
      </c>
      <c r="O1714">
        <v>26</v>
      </c>
      <c r="P1714">
        <v>12</v>
      </c>
      <c r="Q1714">
        <v>24</v>
      </c>
      <c r="R1714" s="42" t="s">
        <v>445</v>
      </c>
      <c r="S1714">
        <v>1117</v>
      </c>
      <c r="T1714">
        <v>3</v>
      </c>
      <c r="U1714" s="32" t="s">
        <v>435</v>
      </c>
      <c r="V1714">
        <v>295</v>
      </c>
      <c r="Y1714" t="s">
        <v>600</v>
      </c>
      <c r="Z1714">
        <v>64</v>
      </c>
      <c r="AA1714" s="25" t="s">
        <v>166</v>
      </c>
      <c r="AB1714">
        <v>7</v>
      </c>
      <c r="AC1714">
        <v>7</v>
      </c>
      <c r="AD1714">
        <v>5</v>
      </c>
    </row>
    <row r="1715" spans="1:31" hidden="1" x14ac:dyDescent="0.25">
      <c r="A1715" s="24" t="s">
        <v>349</v>
      </c>
      <c r="B1715" s="17" t="s">
        <v>369</v>
      </c>
      <c r="C1715" s="17" t="s">
        <v>2357</v>
      </c>
      <c r="D1715">
        <v>10.16</v>
      </c>
      <c r="E1715">
        <v>11</v>
      </c>
      <c r="F1715" t="s">
        <v>101</v>
      </c>
      <c r="G1715">
        <v>11</v>
      </c>
      <c r="H1715" s="27" t="s">
        <v>93</v>
      </c>
      <c r="I1715">
        <v>5</v>
      </c>
      <c r="J1715" s="37" t="str">
        <f>VLOOKUP(AB1715, method!$A$1:$B$15, 2, 0)</f>
        <v>中前</v>
      </c>
      <c r="K1715">
        <v>40</v>
      </c>
      <c r="L1715" s="43">
        <v>1200</v>
      </c>
      <c r="M1715">
        <v>124</v>
      </c>
      <c r="N1715">
        <v>1</v>
      </c>
      <c r="O1715">
        <v>3</v>
      </c>
      <c r="P1715">
        <v>11</v>
      </c>
      <c r="Q1715">
        <v>24</v>
      </c>
      <c r="R1715" t="s">
        <v>441</v>
      </c>
      <c r="S1715">
        <v>1104</v>
      </c>
      <c r="T1715">
        <v>3</v>
      </c>
      <c r="U1715" s="32" t="s">
        <v>446</v>
      </c>
      <c r="V1715">
        <v>154</v>
      </c>
      <c r="Y1715" t="s">
        <v>837</v>
      </c>
      <c r="Z1715">
        <v>66</v>
      </c>
      <c r="AA1715" s="25" t="s">
        <v>166</v>
      </c>
      <c r="AB1715">
        <v>6</v>
      </c>
      <c r="AC1715">
        <v>7</v>
      </c>
      <c r="AD1715">
        <v>11</v>
      </c>
    </row>
    <row r="1716" spans="1:31" hidden="1" x14ac:dyDescent="0.25">
      <c r="A1716" s="24" t="s">
        <v>349</v>
      </c>
      <c r="B1716" s="17" t="s">
        <v>369</v>
      </c>
      <c r="C1716" s="17" t="s">
        <v>2357</v>
      </c>
      <c r="D1716">
        <v>9.83</v>
      </c>
      <c r="E1716">
        <v>11</v>
      </c>
      <c r="F1716" t="s">
        <v>101</v>
      </c>
      <c r="G1716">
        <v>7</v>
      </c>
      <c r="H1716" s="19" t="s">
        <v>63</v>
      </c>
      <c r="I1716">
        <v>6</v>
      </c>
      <c r="J1716" s="37" t="str">
        <f>VLOOKUP(AB1716, method!$A$1:$B$15, 2, 0)</f>
        <v>中前</v>
      </c>
      <c r="K1716">
        <v>6.3</v>
      </c>
      <c r="L1716" s="43">
        <v>1200</v>
      </c>
      <c r="M1716">
        <v>123</v>
      </c>
      <c r="N1716">
        <v>1</v>
      </c>
      <c r="O1716">
        <v>16</v>
      </c>
      <c r="P1716">
        <v>10</v>
      </c>
      <c r="Q1716">
        <v>24</v>
      </c>
      <c r="R1716" s="31" t="s">
        <v>455</v>
      </c>
      <c r="S1716">
        <v>1104</v>
      </c>
      <c r="T1716">
        <v>3</v>
      </c>
      <c r="U1716" s="32" t="s">
        <v>446</v>
      </c>
      <c r="V1716">
        <v>110</v>
      </c>
      <c r="Y1716" s="12" t="s">
        <v>451</v>
      </c>
      <c r="Z1716">
        <v>66</v>
      </c>
      <c r="AA1716" s="25" t="s">
        <v>166</v>
      </c>
      <c r="AB1716">
        <v>6</v>
      </c>
      <c r="AC1716">
        <v>7</v>
      </c>
      <c r="AD1716">
        <v>7</v>
      </c>
    </row>
    <row r="1717" spans="1:31" hidden="1" x14ac:dyDescent="0.25">
      <c r="A1717" s="24" t="s">
        <v>349</v>
      </c>
      <c r="B1717" s="17" t="s">
        <v>369</v>
      </c>
      <c r="C1717" s="17" t="s">
        <v>2357</v>
      </c>
      <c r="D1717">
        <v>10.130000000000001</v>
      </c>
      <c r="E1717">
        <v>11</v>
      </c>
      <c r="F1717" t="s">
        <v>101</v>
      </c>
      <c r="G1717" s="28">
        <v>3</v>
      </c>
      <c r="H1717" s="19" t="s">
        <v>63</v>
      </c>
      <c r="I1717">
        <v>5</v>
      </c>
      <c r="J1717" s="36" t="str">
        <f>VLOOKUP(AB1717, method!$A$1:$B$15, 2, 0)</f>
        <v>中後</v>
      </c>
      <c r="K1717">
        <v>9.9</v>
      </c>
      <c r="L1717" s="43">
        <v>1200</v>
      </c>
      <c r="M1717">
        <v>124</v>
      </c>
      <c r="N1717">
        <v>1</v>
      </c>
      <c r="O1717">
        <v>18</v>
      </c>
      <c r="P1717">
        <v>9</v>
      </c>
      <c r="Q1717">
        <v>24</v>
      </c>
      <c r="R1717" s="31" t="s">
        <v>455</v>
      </c>
      <c r="S1717">
        <v>1113</v>
      </c>
      <c r="T1717">
        <v>3</v>
      </c>
      <c r="U1717" s="32" t="s">
        <v>435</v>
      </c>
      <c r="V1717">
        <v>35</v>
      </c>
      <c r="Y1717" s="12" t="s">
        <v>451</v>
      </c>
      <c r="Z1717">
        <v>65</v>
      </c>
      <c r="AA1717" s="25" t="s">
        <v>166</v>
      </c>
      <c r="AB1717">
        <v>9</v>
      </c>
      <c r="AC1717">
        <v>9</v>
      </c>
      <c r="AD1717">
        <v>3</v>
      </c>
    </row>
    <row r="1718" spans="1:31" hidden="1" x14ac:dyDescent="0.25">
      <c r="A1718" s="24" t="s">
        <v>349</v>
      </c>
      <c r="B1718" s="17" t="s">
        <v>369</v>
      </c>
      <c r="C1718" s="17" t="s">
        <v>2357</v>
      </c>
      <c r="D1718">
        <v>10.73</v>
      </c>
      <c r="E1718">
        <v>11</v>
      </c>
      <c r="F1718" t="s">
        <v>101</v>
      </c>
      <c r="G1718" s="28">
        <v>3</v>
      </c>
      <c r="H1718" s="18" t="s">
        <v>116</v>
      </c>
      <c r="I1718">
        <v>3</v>
      </c>
      <c r="J1718" s="37" t="str">
        <f>VLOOKUP(AB1718, method!$A$1:$B$15, 2, 0)</f>
        <v>中前</v>
      </c>
      <c r="K1718">
        <v>58</v>
      </c>
      <c r="L1718" s="43">
        <v>1200</v>
      </c>
      <c r="M1718">
        <v>119</v>
      </c>
      <c r="N1718">
        <v>1</v>
      </c>
      <c r="O1718">
        <v>4</v>
      </c>
      <c r="P1718">
        <v>7</v>
      </c>
      <c r="Q1718">
        <v>24</v>
      </c>
      <c r="R1718" s="31" t="s">
        <v>450</v>
      </c>
      <c r="S1718">
        <v>1118</v>
      </c>
      <c r="T1718">
        <v>3</v>
      </c>
      <c r="U1718" s="32" t="s">
        <v>435</v>
      </c>
      <c r="V1718">
        <v>801</v>
      </c>
      <c r="Y1718" s="12" t="s">
        <v>591</v>
      </c>
      <c r="Z1718">
        <v>63</v>
      </c>
      <c r="AA1718" s="25" t="s">
        <v>166</v>
      </c>
      <c r="AB1718">
        <v>6</v>
      </c>
      <c r="AC1718">
        <v>3</v>
      </c>
      <c r="AD1718">
        <v>3</v>
      </c>
    </row>
    <row r="1719" spans="1:31" hidden="1" x14ac:dyDescent="0.25">
      <c r="A1719" s="24" t="s">
        <v>349</v>
      </c>
      <c r="B1719" s="17" t="s">
        <v>369</v>
      </c>
      <c r="C1719" s="17" t="s">
        <v>2357</v>
      </c>
      <c r="D1719">
        <v>11.07</v>
      </c>
      <c r="E1719">
        <v>11</v>
      </c>
      <c r="F1719" t="s">
        <v>101</v>
      </c>
      <c r="G1719">
        <v>9</v>
      </c>
      <c r="H1719" s="16" t="s">
        <v>316</v>
      </c>
      <c r="I1719">
        <v>4</v>
      </c>
      <c r="J1719" s="36" t="str">
        <f>VLOOKUP(AB1719, method!$A$1:$B$15, 2, 0)</f>
        <v>中後</v>
      </c>
      <c r="K1719">
        <v>30</v>
      </c>
      <c r="L1719" s="43">
        <v>1200</v>
      </c>
      <c r="M1719">
        <v>119</v>
      </c>
      <c r="N1719">
        <v>1</v>
      </c>
      <c r="O1719">
        <v>12</v>
      </c>
      <c r="P1719">
        <v>6</v>
      </c>
      <c r="Q1719">
        <v>24</v>
      </c>
      <c r="R1719" s="31" t="s">
        <v>455</v>
      </c>
      <c r="S1719">
        <v>1121</v>
      </c>
      <c r="T1719">
        <v>3</v>
      </c>
      <c r="U1719" s="32" t="s">
        <v>435</v>
      </c>
      <c r="V1719">
        <v>748</v>
      </c>
      <c r="Y1719">
        <v>5</v>
      </c>
      <c r="Z1719">
        <v>63</v>
      </c>
      <c r="AA1719" s="25" t="s">
        <v>166</v>
      </c>
      <c r="AB1719">
        <v>9</v>
      </c>
      <c r="AC1719">
        <v>9</v>
      </c>
      <c r="AD1719">
        <v>9</v>
      </c>
    </row>
    <row r="1720" spans="1:31" x14ac:dyDescent="0.25">
      <c r="A1720" s="24" t="s">
        <v>349</v>
      </c>
      <c r="B1720" s="18" t="s">
        <v>371</v>
      </c>
      <c r="C1720" s="18" t="s">
        <v>2358</v>
      </c>
      <c r="D1720">
        <v>9.65</v>
      </c>
      <c r="E1720">
        <v>8</v>
      </c>
      <c r="F1720" t="s">
        <v>524</v>
      </c>
      <c r="G1720" s="28">
        <v>1</v>
      </c>
      <c r="H1720" s="18" t="s">
        <v>524</v>
      </c>
      <c r="I1720">
        <v>5</v>
      </c>
      <c r="J1720" s="37" t="str">
        <f>VLOOKUP(AB1720, method!$A$1:$B$15, 2, 0)</f>
        <v>中前</v>
      </c>
      <c r="K1720">
        <v>4.8</v>
      </c>
      <c r="L1720" s="43">
        <v>1200</v>
      </c>
      <c r="M1720">
        <v>128</v>
      </c>
      <c r="N1720">
        <v>1</v>
      </c>
      <c r="O1720">
        <v>17</v>
      </c>
      <c r="P1720">
        <v>9</v>
      </c>
      <c r="Q1720">
        <v>25</v>
      </c>
      <c r="R1720" s="31" t="s">
        <v>455</v>
      </c>
      <c r="S1720">
        <v>1068</v>
      </c>
      <c r="T1720">
        <v>4</v>
      </c>
      <c r="U1720" s="32" t="s">
        <v>435</v>
      </c>
      <c r="V1720">
        <v>30</v>
      </c>
      <c r="Y1720" s="12" t="s">
        <v>451</v>
      </c>
      <c r="Z1720">
        <v>57</v>
      </c>
      <c r="AA1720" s="21" t="s">
        <v>106</v>
      </c>
      <c r="AB1720">
        <v>6</v>
      </c>
      <c r="AC1720">
        <v>7</v>
      </c>
      <c r="AD1720">
        <v>1</v>
      </c>
    </row>
    <row r="1721" spans="1:31" hidden="1" x14ac:dyDescent="0.25">
      <c r="A1721" s="24" t="s">
        <v>349</v>
      </c>
      <c r="B1721" s="18" t="s">
        <v>371</v>
      </c>
      <c r="C1721" s="18" t="s">
        <v>2358</v>
      </c>
      <c r="D1721">
        <v>40.270000000000003</v>
      </c>
      <c r="E1721">
        <v>8</v>
      </c>
      <c r="F1721" t="s">
        <v>524</v>
      </c>
      <c r="G1721" s="34">
        <v>5</v>
      </c>
      <c r="H1721" s="16" t="s">
        <v>13</v>
      </c>
      <c r="I1721">
        <v>3</v>
      </c>
      <c r="J1721" s="36" t="str">
        <f>VLOOKUP(AB1721, method!$A$1:$B$15, 2, 0)</f>
        <v>中後</v>
      </c>
      <c r="K1721">
        <v>2.7</v>
      </c>
      <c r="L1721">
        <v>1650</v>
      </c>
      <c r="M1721">
        <v>132</v>
      </c>
      <c r="N1721">
        <v>1</v>
      </c>
      <c r="O1721">
        <v>21</v>
      </c>
      <c r="P1721">
        <v>5</v>
      </c>
      <c r="Q1721">
        <v>25</v>
      </c>
      <c r="R1721" s="31" t="s">
        <v>461</v>
      </c>
      <c r="S1721">
        <v>1055</v>
      </c>
      <c r="T1721">
        <v>4</v>
      </c>
      <c r="U1721" s="32" t="s">
        <v>446</v>
      </c>
      <c r="V1721">
        <v>691</v>
      </c>
      <c r="Y1721" s="12" t="s">
        <v>521</v>
      </c>
      <c r="Z1721">
        <v>57</v>
      </c>
      <c r="AA1721" s="21" t="s">
        <v>106</v>
      </c>
      <c r="AB1721">
        <v>8</v>
      </c>
      <c r="AC1721">
        <v>8</v>
      </c>
      <c r="AD1721">
        <v>9</v>
      </c>
      <c r="AE1721">
        <v>5</v>
      </c>
    </row>
    <row r="1722" spans="1:31" hidden="1" x14ac:dyDescent="0.25">
      <c r="A1722" s="24" t="s">
        <v>349</v>
      </c>
      <c r="B1722" s="18" t="s">
        <v>371</v>
      </c>
      <c r="C1722" s="18" t="s">
        <v>2358</v>
      </c>
      <c r="D1722">
        <v>40.880000000000003</v>
      </c>
      <c r="E1722">
        <v>8</v>
      </c>
      <c r="F1722" t="s">
        <v>524</v>
      </c>
      <c r="G1722" s="28">
        <v>3</v>
      </c>
      <c r="H1722" s="16" t="s">
        <v>13</v>
      </c>
      <c r="I1722">
        <v>4</v>
      </c>
      <c r="J1722" s="37" t="str">
        <f>VLOOKUP(AB1722, method!$A$1:$B$15, 2, 0)</f>
        <v>中前</v>
      </c>
      <c r="K1722">
        <v>5.2</v>
      </c>
      <c r="L1722">
        <v>1650</v>
      </c>
      <c r="M1722">
        <v>132</v>
      </c>
      <c r="N1722">
        <v>1</v>
      </c>
      <c r="O1722">
        <v>7</v>
      </c>
      <c r="P1722">
        <v>5</v>
      </c>
      <c r="Q1722">
        <v>25</v>
      </c>
      <c r="R1722" s="31" t="s">
        <v>450</v>
      </c>
      <c r="S1722">
        <v>1054</v>
      </c>
      <c r="T1722">
        <v>4</v>
      </c>
      <c r="U1722" s="32" t="s">
        <v>435</v>
      </c>
      <c r="V1722">
        <v>654</v>
      </c>
      <c r="Y1722" s="12" t="s">
        <v>451</v>
      </c>
      <c r="Z1722">
        <v>57</v>
      </c>
      <c r="AA1722" s="21" t="s">
        <v>106</v>
      </c>
      <c r="AB1722">
        <v>6</v>
      </c>
      <c r="AC1722">
        <v>5</v>
      </c>
      <c r="AD1722">
        <v>5</v>
      </c>
      <c r="AE1722">
        <v>3</v>
      </c>
    </row>
    <row r="1723" spans="1:31" hidden="1" x14ac:dyDescent="0.25">
      <c r="A1723" s="24" t="s">
        <v>349</v>
      </c>
      <c r="B1723" s="18" t="s">
        <v>371</v>
      </c>
      <c r="C1723" s="18" t="s">
        <v>2358</v>
      </c>
      <c r="D1723">
        <v>39.96</v>
      </c>
      <c r="E1723">
        <v>8</v>
      </c>
      <c r="F1723" t="s">
        <v>524</v>
      </c>
      <c r="G1723">
        <v>6</v>
      </c>
      <c r="H1723" s="16" t="s">
        <v>13</v>
      </c>
      <c r="I1723">
        <v>11</v>
      </c>
      <c r="J1723" s="35" t="str">
        <f>VLOOKUP(AB1723, method!$A$1:$B$15, 2, 0)</f>
        <v>放頭</v>
      </c>
      <c r="K1723">
        <v>11</v>
      </c>
      <c r="L1723">
        <v>1650</v>
      </c>
      <c r="M1723">
        <v>135</v>
      </c>
      <c r="N1723">
        <v>1</v>
      </c>
      <c r="O1723">
        <v>16</v>
      </c>
      <c r="P1723">
        <v>4</v>
      </c>
      <c r="Q1723">
        <v>25</v>
      </c>
      <c r="R1723" s="31" t="s">
        <v>455</v>
      </c>
      <c r="S1723">
        <v>1043</v>
      </c>
      <c r="T1723">
        <v>4</v>
      </c>
      <c r="U1723" s="32" t="s">
        <v>446</v>
      </c>
      <c r="V1723">
        <v>596</v>
      </c>
      <c r="Y1723">
        <v>3</v>
      </c>
      <c r="Z1723">
        <v>59</v>
      </c>
      <c r="AA1723" s="21" t="s">
        <v>106</v>
      </c>
      <c r="AB1723">
        <v>1</v>
      </c>
      <c r="AC1723">
        <v>1</v>
      </c>
      <c r="AD1723">
        <v>1</v>
      </c>
      <c r="AE1723">
        <v>6</v>
      </c>
    </row>
    <row r="1724" spans="1:31" hidden="1" x14ac:dyDescent="0.25">
      <c r="A1724" s="24" t="s">
        <v>349</v>
      </c>
      <c r="B1724" s="18" t="s">
        <v>371</v>
      </c>
      <c r="C1724" s="18" t="s">
        <v>2358</v>
      </c>
      <c r="D1724">
        <v>39.270000000000003</v>
      </c>
      <c r="E1724">
        <v>8</v>
      </c>
      <c r="F1724" t="s">
        <v>524</v>
      </c>
      <c r="G1724">
        <v>8</v>
      </c>
      <c r="H1724" s="17" t="s">
        <v>121</v>
      </c>
      <c r="I1724">
        <v>4</v>
      </c>
      <c r="J1724" s="37" t="str">
        <f>VLOOKUP(AB1724, method!$A$1:$B$15, 2, 0)</f>
        <v>中前</v>
      </c>
      <c r="K1724">
        <v>12</v>
      </c>
      <c r="L1724">
        <v>1650</v>
      </c>
      <c r="M1724">
        <v>116</v>
      </c>
      <c r="N1724">
        <v>1</v>
      </c>
      <c r="O1724">
        <v>2</v>
      </c>
      <c r="P1724">
        <v>4</v>
      </c>
      <c r="Q1724">
        <v>25</v>
      </c>
      <c r="R1724" s="42" t="s">
        <v>445</v>
      </c>
      <c r="S1724">
        <v>1036</v>
      </c>
      <c r="T1724">
        <v>3</v>
      </c>
      <c r="U1724" s="32" t="s">
        <v>446</v>
      </c>
      <c r="V1724">
        <v>560</v>
      </c>
      <c r="Y1724" t="s">
        <v>459</v>
      </c>
      <c r="Z1724">
        <v>61</v>
      </c>
      <c r="AA1724" s="21" t="s">
        <v>106</v>
      </c>
      <c r="AB1724">
        <v>6</v>
      </c>
      <c r="AC1724">
        <v>6</v>
      </c>
      <c r="AD1724">
        <v>6</v>
      </c>
      <c r="AE1724">
        <v>8</v>
      </c>
    </row>
    <row r="1725" spans="1:31" hidden="1" x14ac:dyDescent="0.25">
      <c r="A1725" s="24" t="s">
        <v>349</v>
      </c>
      <c r="B1725" s="18" t="s">
        <v>371</v>
      </c>
      <c r="C1725" s="18" t="s">
        <v>2358</v>
      </c>
      <c r="D1725">
        <v>21.38</v>
      </c>
      <c r="E1725">
        <v>8</v>
      </c>
      <c r="F1725" t="s">
        <v>524</v>
      </c>
      <c r="G1725" s="34">
        <v>5</v>
      </c>
      <c r="H1725" s="21" t="s">
        <v>44</v>
      </c>
      <c r="I1725">
        <v>6</v>
      </c>
      <c r="J1725" s="36" t="str">
        <f>VLOOKUP(AB1725, method!$A$1:$B$15, 2, 0)</f>
        <v>中後</v>
      </c>
      <c r="K1725">
        <v>85</v>
      </c>
      <c r="L1725">
        <v>1400</v>
      </c>
      <c r="M1725">
        <v>121</v>
      </c>
      <c r="N1725">
        <v>1</v>
      </c>
      <c r="O1725">
        <v>23</v>
      </c>
      <c r="P1725">
        <v>3</v>
      </c>
      <c r="Q1725">
        <v>25</v>
      </c>
      <c r="R1725" t="s">
        <v>434</v>
      </c>
      <c r="S1725">
        <v>1039</v>
      </c>
      <c r="T1725">
        <v>3</v>
      </c>
      <c r="U1725" s="32" t="s">
        <v>446</v>
      </c>
      <c r="V1725">
        <v>528</v>
      </c>
      <c r="Y1725" s="12" t="s">
        <v>451</v>
      </c>
      <c r="Z1725">
        <v>62</v>
      </c>
      <c r="AA1725" s="21" t="s">
        <v>106</v>
      </c>
      <c r="AB1725">
        <v>8</v>
      </c>
      <c r="AC1725">
        <v>9</v>
      </c>
      <c r="AD1725">
        <v>8</v>
      </c>
      <c r="AE1725">
        <v>5</v>
      </c>
    </row>
    <row r="1726" spans="1:31" x14ac:dyDescent="0.25">
      <c r="A1726" s="24" t="s">
        <v>349</v>
      </c>
      <c r="B1726" s="18" t="s">
        <v>371</v>
      </c>
      <c r="C1726" s="18" t="s">
        <v>2358</v>
      </c>
      <c r="D1726">
        <v>10.34</v>
      </c>
      <c r="E1726">
        <v>8</v>
      </c>
      <c r="F1726" t="s">
        <v>524</v>
      </c>
      <c r="G1726">
        <v>9</v>
      </c>
      <c r="H1726" s="16" t="s">
        <v>29</v>
      </c>
      <c r="I1726">
        <v>3</v>
      </c>
      <c r="J1726" s="36" t="str">
        <f>VLOOKUP(AB1726, method!$A$1:$B$15, 2, 0)</f>
        <v>中後</v>
      </c>
      <c r="K1726">
        <v>12</v>
      </c>
      <c r="L1726" s="43">
        <v>1200</v>
      </c>
      <c r="M1726">
        <v>122</v>
      </c>
      <c r="N1726">
        <v>1</v>
      </c>
      <c r="O1726">
        <v>5</v>
      </c>
      <c r="P1726">
        <v>3</v>
      </c>
      <c r="Q1726">
        <v>25</v>
      </c>
      <c r="R1726" s="42" t="s">
        <v>445</v>
      </c>
      <c r="S1726">
        <v>1051</v>
      </c>
      <c r="T1726">
        <v>3</v>
      </c>
      <c r="U1726" s="32" t="s">
        <v>435</v>
      </c>
      <c r="V1726">
        <v>482</v>
      </c>
      <c r="Y1726" t="s">
        <v>699</v>
      </c>
      <c r="Z1726">
        <v>62</v>
      </c>
      <c r="AA1726" s="21" t="s">
        <v>106</v>
      </c>
      <c r="AB1726">
        <v>9</v>
      </c>
      <c r="AC1726">
        <v>8</v>
      </c>
      <c r="AD1726">
        <v>9</v>
      </c>
    </row>
    <row r="1727" spans="1:31" hidden="1" x14ac:dyDescent="0.25">
      <c r="A1727" s="24" t="s">
        <v>349</v>
      </c>
      <c r="B1727" s="18" t="s">
        <v>371</v>
      </c>
      <c r="C1727" s="18" t="s">
        <v>2358</v>
      </c>
      <c r="D1727">
        <v>40.61</v>
      </c>
      <c r="E1727">
        <v>8</v>
      </c>
      <c r="F1727" t="s">
        <v>524</v>
      </c>
      <c r="G1727">
        <v>9</v>
      </c>
      <c r="H1727" s="19" t="s">
        <v>101</v>
      </c>
      <c r="I1727">
        <v>1</v>
      </c>
      <c r="J1727" s="35" t="str">
        <f>VLOOKUP(AB1727, method!$A$1:$B$15, 2, 0)</f>
        <v>放頭</v>
      </c>
      <c r="K1727">
        <v>5.7</v>
      </c>
      <c r="L1727">
        <v>1650</v>
      </c>
      <c r="M1727">
        <v>119</v>
      </c>
      <c r="N1727">
        <v>1</v>
      </c>
      <c r="O1727">
        <v>19</v>
      </c>
      <c r="P1727">
        <v>2</v>
      </c>
      <c r="Q1727">
        <v>25</v>
      </c>
      <c r="R1727" s="31" t="s">
        <v>455</v>
      </c>
      <c r="S1727">
        <v>1052</v>
      </c>
      <c r="T1727">
        <v>3</v>
      </c>
      <c r="U1727" s="32" t="s">
        <v>435</v>
      </c>
      <c r="V1727">
        <v>446</v>
      </c>
      <c r="Y1727" t="s">
        <v>488</v>
      </c>
      <c r="Z1727">
        <v>62</v>
      </c>
      <c r="AA1727" s="21" t="s">
        <v>106</v>
      </c>
      <c r="AB1727">
        <v>3</v>
      </c>
      <c r="AC1727">
        <v>3</v>
      </c>
      <c r="AD1727">
        <v>3</v>
      </c>
      <c r="AE1727">
        <v>9</v>
      </c>
    </row>
    <row r="1728" spans="1:31" hidden="1" x14ac:dyDescent="0.25">
      <c r="A1728" s="24" t="s">
        <v>349</v>
      </c>
      <c r="B1728" s="18" t="s">
        <v>371</v>
      </c>
      <c r="C1728" s="18" t="s">
        <v>2358</v>
      </c>
      <c r="D1728">
        <v>40.53</v>
      </c>
      <c r="E1728">
        <v>8</v>
      </c>
      <c r="F1728" t="s">
        <v>524</v>
      </c>
      <c r="G1728" s="28">
        <v>1</v>
      </c>
      <c r="H1728" s="16" t="s">
        <v>13</v>
      </c>
      <c r="I1728">
        <v>7</v>
      </c>
      <c r="J1728" s="36" t="str">
        <f>VLOOKUP(AB1728, method!$A$1:$B$15, 2, 0)</f>
        <v>中後</v>
      </c>
      <c r="K1728">
        <v>7.9</v>
      </c>
      <c r="L1728">
        <v>1650</v>
      </c>
      <c r="M1728">
        <v>130</v>
      </c>
      <c r="N1728">
        <v>1</v>
      </c>
      <c r="O1728">
        <v>8</v>
      </c>
      <c r="P1728">
        <v>1</v>
      </c>
      <c r="Q1728">
        <v>25</v>
      </c>
      <c r="R1728" s="31" t="s">
        <v>450</v>
      </c>
      <c r="S1728">
        <v>1074</v>
      </c>
      <c r="T1728">
        <v>4</v>
      </c>
      <c r="U1728" s="32" t="s">
        <v>435</v>
      </c>
      <c r="V1728">
        <v>330</v>
      </c>
      <c r="Y1728" s="12" t="s">
        <v>480</v>
      </c>
      <c r="Z1728">
        <v>55</v>
      </c>
      <c r="AA1728" s="21" t="s">
        <v>106</v>
      </c>
      <c r="AB1728">
        <v>10</v>
      </c>
      <c r="AC1728">
        <v>10</v>
      </c>
      <c r="AD1728">
        <v>8</v>
      </c>
      <c r="AE1728">
        <v>1</v>
      </c>
    </row>
    <row r="1729" spans="1:31" hidden="1" x14ac:dyDescent="0.25">
      <c r="A1729" s="24" t="s">
        <v>349</v>
      </c>
      <c r="B1729" s="18" t="s">
        <v>371</v>
      </c>
      <c r="C1729" s="18" t="s">
        <v>2358</v>
      </c>
      <c r="D1729">
        <v>22.78</v>
      </c>
      <c r="E1729">
        <v>8</v>
      </c>
      <c r="F1729" t="s">
        <v>524</v>
      </c>
      <c r="G1729">
        <v>6</v>
      </c>
      <c r="H1729" s="19" t="s">
        <v>395</v>
      </c>
      <c r="I1729">
        <v>7</v>
      </c>
      <c r="J1729" s="37" t="str">
        <f>VLOOKUP(AB1729, method!$A$1:$B$15, 2, 0)</f>
        <v>中前</v>
      </c>
      <c r="K1729">
        <v>15</v>
      </c>
      <c r="L1729">
        <v>1400</v>
      </c>
      <c r="M1729">
        <v>134</v>
      </c>
      <c r="N1729">
        <v>1</v>
      </c>
      <c r="O1729">
        <v>8</v>
      </c>
      <c r="P1729">
        <v>12</v>
      </c>
      <c r="Q1729">
        <v>24</v>
      </c>
      <c r="R1729" t="s">
        <v>434</v>
      </c>
      <c r="S1729">
        <v>1053</v>
      </c>
      <c r="T1729">
        <v>4</v>
      </c>
      <c r="U1729" s="32" t="s">
        <v>435</v>
      </c>
      <c r="V1729">
        <v>241</v>
      </c>
      <c r="Y1729" t="s">
        <v>442</v>
      </c>
      <c r="Z1729">
        <v>57</v>
      </c>
      <c r="AA1729" s="21" t="s">
        <v>106</v>
      </c>
      <c r="AB1729">
        <v>6</v>
      </c>
      <c r="AC1729">
        <v>6</v>
      </c>
      <c r="AD1729">
        <v>5</v>
      </c>
      <c r="AE1729">
        <v>6</v>
      </c>
    </row>
    <row r="1730" spans="1:31" hidden="1" x14ac:dyDescent="0.25">
      <c r="A1730" s="24" t="s">
        <v>349</v>
      </c>
      <c r="B1730" s="18" t="s">
        <v>371</v>
      </c>
      <c r="C1730" s="18" t="s">
        <v>2358</v>
      </c>
      <c r="D1730">
        <v>9.9700000000000006</v>
      </c>
      <c r="E1730">
        <v>8</v>
      </c>
      <c r="F1730" t="s">
        <v>524</v>
      </c>
      <c r="G1730" s="34">
        <v>4</v>
      </c>
      <c r="H1730" s="16" t="s">
        <v>13</v>
      </c>
      <c r="I1730">
        <v>3</v>
      </c>
      <c r="J1730" s="36" t="str">
        <f>VLOOKUP(AB1730, method!$A$1:$B$15, 2, 0)</f>
        <v>中後</v>
      </c>
      <c r="K1730">
        <v>17</v>
      </c>
      <c r="L1730" s="43">
        <v>1200</v>
      </c>
      <c r="M1730">
        <v>133</v>
      </c>
      <c r="N1730">
        <v>1</v>
      </c>
      <c r="O1730">
        <v>6</v>
      </c>
      <c r="P1730">
        <v>11</v>
      </c>
      <c r="Q1730">
        <v>24</v>
      </c>
      <c r="R1730" s="31" t="s">
        <v>450</v>
      </c>
      <c r="S1730">
        <v>1066</v>
      </c>
      <c r="T1730">
        <v>4</v>
      </c>
      <c r="U1730" s="32" t="s">
        <v>435</v>
      </c>
      <c r="V1730">
        <v>161</v>
      </c>
      <c r="Y1730" s="12">
        <v>2</v>
      </c>
      <c r="Z1730">
        <v>58</v>
      </c>
      <c r="AA1730" s="21" t="s">
        <v>106</v>
      </c>
      <c r="AB1730">
        <v>8</v>
      </c>
      <c r="AC1730">
        <v>7</v>
      </c>
      <c r="AD1730">
        <v>4</v>
      </c>
    </row>
    <row r="1731" spans="1:31" hidden="1" x14ac:dyDescent="0.25">
      <c r="A1731" s="24" t="s">
        <v>349</v>
      </c>
      <c r="B1731" s="18" t="s">
        <v>371</v>
      </c>
      <c r="C1731" s="18" t="s">
        <v>2358</v>
      </c>
      <c r="D1731">
        <v>10.68</v>
      </c>
      <c r="E1731">
        <v>8</v>
      </c>
      <c r="F1731" t="s">
        <v>524</v>
      </c>
      <c r="G1731">
        <v>9</v>
      </c>
      <c r="H1731" s="27" t="s">
        <v>93</v>
      </c>
      <c r="I1731">
        <v>5</v>
      </c>
      <c r="J1731" s="36" t="str">
        <f>VLOOKUP(AB1731, method!$A$1:$B$15, 2, 0)</f>
        <v>中後</v>
      </c>
      <c r="K1731">
        <v>10</v>
      </c>
      <c r="L1731" s="43">
        <v>1200</v>
      </c>
      <c r="M1731">
        <v>120</v>
      </c>
      <c r="N1731">
        <v>1</v>
      </c>
      <c r="O1731">
        <v>16</v>
      </c>
      <c r="P1731">
        <v>10</v>
      </c>
      <c r="Q1731">
        <v>24</v>
      </c>
      <c r="R1731" s="31" t="s">
        <v>455</v>
      </c>
      <c r="S1731">
        <v>1062</v>
      </c>
      <c r="T1731">
        <v>3</v>
      </c>
      <c r="U1731" s="32" t="s">
        <v>446</v>
      </c>
      <c r="V1731">
        <v>108</v>
      </c>
      <c r="Y1731" t="s">
        <v>572</v>
      </c>
      <c r="Z1731">
        <v>60</v>
      </c>
      <c r="AA1731" s="21" t="s">
        <v>106</v>
      </c>
      <c r="AB1731">
        <v>10</v>
      </c>
      <c r="AC1731">
        <v>10</v>
      </c>
      <c r="AD1731">
        <v>9</v>
      </c>
    </row>
    <row r="1732" spans="1:31" hidden="1" x14ac:dyDescent="0.25">
      <c r="A1732" s="24" t="s">
        <v>349</v>
      </c>
      <c r="B1732" s="18" t="s">
        <v>371</v>
      </c>
      <c r="C1732" s="18" t="s">
        <v>2358</v>
      </c>
      <c r="D1732">
        <v>22.66</v>
      </c>
      <c r="E1732">
        <v>8</v>
      </c>
      <c r="F1732" t="s">
        <v>524</v>
      </c>
      <c r="G1732">
        <v>11</v>
      </c>
      <c r="H1732" s="25" t="s">
        <v>49</v>
      </c>
      <c r="I1732">
        <v>6</v>
      </c>
      <c r="J1732" s="37" t="str">
        <f>VLOOKUP(AB1732, method!$A$1:$B$15, 2, 0)</f>
        <v>中前</v>
      </c>
      <c r="K1732">
        <v>29</v>
      </c>
      <c r="L1732">
        <v>1400</v>
      </c>
      <c r="M1732">
        <v>121</v>
      </c>
      <c r="N1732">
        <v>1</v>
      </c>
      <c r="O1732">
        <v>28</v>
      </c>
      <c r="P1732">
        <v>9</v>
      </c>
      <c r="Q1732">
        <v>24</v>
      </c>
      <c r="R1732" t="s">
        <v>429</v>
      </c>
      <c r="S1732">
        <v>1061</v>
      </c>
      <c r="T1732">
        <v>3</v>
      </c>
      <c r="U1732" s="32" t="s">
        <v>435</v>
      </c>
      <c r="V1732">
        <v>64</v>
      </c>
      <c r="Y1732">
        <v>4</v>
      </c>
      <c r="Z1732">
        <v>62</v>
      </c>
      <c r="AA1732" s="21" t="s">
        <v>106</v>
      </c>
      <c r="AB1732">
        <v>6</v>
      </c>
      <c r="AC1732">
        <v>5</v>
      </c>
      <c r="AD1732">
        <v>4</v>
      </c>
      <c r="AE1732">
        <v>11</v>
      </c>
    </row>
    <row r="1733" spans="1:31" hidden="1" x14ac:dyDescent="0.25">
      <c r="A1733" s="24" t="s">
        <v>349</v>
      </c>
      <c r="B1733" s="18" t="s">
        <v>371</v>
      </c>
      <c r="C1733" s="18" t="s">
        <v>2358</v>
      </c>
      <c r="D1733">
        <v>56.36</v>
      </c>
      <c r="E1733">
        <v>8</v>
      </c>
      <c r="F1733" t="s">
        <v>524</v>
      </c>
      <c r="G1733">
        <v>6</v>
      </c>
      <c r="H1733" s="25" t="s">
        <v>49</v>
      </c>
      <c r="I1733">
        <v>2</v>
      </c>
      <c r="J1733" s="36" t="str">
        <f>VLOOKUP(AB1733, method!$A$1:$B$15, 2, 0)</f>
        <v>中後</v>
      </c>
      <c r="K1733">
        <v>71</v>
      </c>
      <c r="L1733">
        <v>1000</v>
      </c>
      <c r="M1733">
        <v>118</v>
      </c>
      <c r="N1733">
        <v>0</v>
      </c>
      <c r="O1733">
        <v>15</v>
      </c>
      <c r="P1733">
        <v>9</v>
      </c>
      <c r="Q1733">
        <v>24</v>
      </c>
      <c r="R1733" t="s">
        <v>539</v>
      </c>
      <c r="S1733">
        <v>1047</v>
      </c>
      <c r="T1733">
        <v>3</v>
      </c>
      <c r="U1733" s="32" t="s">
        <v>446</v>
      </c>
      <c r="V1733">
        <v>27</v>
      </c>
      <c r="Y1733" t="s">
        <v>541</v>
      </c>
      <c r="Z1733">
        <v>63</v>
      </c>
      <c r="AA1733" s="21" t="s">
        <v>106</v>
      </c>
      <c r="AB1733">
        <v>10</v>
      </c>
      <c r="AC1733">
        <v>4</v>
      </c>
      <c r="AD1733">
        <v>6</v>
      </c>
    </row>
    <row r="1734" spans="1:31" hidden="1" x14ac:dyDescent="0.25">
      <c r="A1734" s="24" t="s">
        <v>349</v>
      </c>
      <c r="B1734" s="18" t="s">
        <v>371</v>
      </c>
      <c r="C1734" s="18" t="s">
        <v>2358</v>
      </c>
      <c r="D1734">
        <v>10.88</v>
      </c>
      <c r="E1734">
        <v>8</v>
      </c>
      <c r="F1734" t="s">
        <v>524</v>
      </c>
      <c r="G1734">
        <v>7</v>
      </c>
      <c r="H1734" s="24" t="s">
        <v>38</v>
      </c>
      <c r="I1734">
        <v>4</v>
      </c>
      <c r="J1734" s="36" t="str">
        <f>VLOOKUP(AB1734, method!$A$1:$B$15, 2, 0)</f>
        <v>中後</v>
      </c>
      <c r="K1734">
        <v>18</v>
      </c>
      <c r="L1734" s="43">
        <v>1200</v>
      </c>
      <c r="M1734">
        <v>120</v>
      </c>
      <c r="N1734">
        <v>1</v>
      </c>
      <c r="O1734">
        <v>4</v>
      </c>
      <c r="P1734">
        <v>7</v>
      </c>
      <c r="Q1734">
        <v>24</v>
      </c>
      <c r="R1734" s="31" t="s">
        <v>450</v>
      </c>
      <c r="S1734">
        <v>1051</v>
      </c>
      <c r="T1734">
        <v>3</v>
      </c>
      <c r="U1734" s="32" t="s">
        <v>435</v>
      </c>
      <c r="V1734">
        <v>801</v>
      </c>
      <c r="Y1734" s="12" t="s">
        <v>451</v>
      </c>
      <c r="Z1734">
        <v>64</v>
      </c>
      <c r="AA1734" s="21" t="s">
        <v>106</v>
      </c>
      <c r="AB1734">
        <v>10</v>
      </c>
      <c r="AC1734">
        <v>7</v>
      </c>
      <c r="AD1734">
        <v>7</v>
      </c>
    </row>
    <row r="1735" spans="1:31" hidden="1" x14ac:dyDescent="0.25">
      <c r="A1735" s="24" t="s">
        <v>349</v>
      </c>
      <c r="B1735" s="18" t="s">
        <v>371</v>
      </c>
      <c r="C1735" s="18" t="s">
        <v>2358</v>
      </c>
      <c r="D1735">
        <v>12.25</v>
      </c>
      <c r="E1735">
        <v>8</v>
      </c>
      <c r="F1735" t="s">
        <v>524</v>
      </c>
      <c r="G1735">
        <v>6</v>
      </c>
      <c r="H1735" s="24" t="s">
        <v>38</v>
      </c>
      <c r="I1735">
        <v>3</v>
      </c>
      <c r="J1735" s="37" t="str">
        <f>VLOOKUP(AB1735, method!$A$1:$B$15, 2, 0)</f>
        <v>中前</v>
      </c>
      <c r="K1735">
        <v>17</v>
      </c>
      <c r="L1735" s="43">
        <v>1200</v>
      </c>
      <c r="M1735">
        <v>121</v>
      </c>
      <c r="N1735">
        <v>1</v>
      </c>
      <c r="O1735">
        <v>15</v>
      </c>
      <c r="P1735">
        <v>6</v>
      </c>
      <c r="Q1735">
        <v>24</v>
      </c>
      <c r="R1735" t="s">
        <v>441</v>
      </c>
      <c r="S1735">
        <v>1052</v>
      </c>
      <c r="T1735">
        <v>3</v>
      </c>
      <c r="U1735" s="33" t="s">
        <v>577</v>
      </c>
      <c r="V1735">
        <v>756</v>
      </c>
      <c r="Y1735">
        <v>12</v>
      </c>
      <c r="Z1735">
        <v>64</v>
      </c>
      <c r="AA1735" s="21" t="s">
        <v>106</v>
      </c>
      <c r="AB1735">
        <v>4</v>
      </c>
      <c r="AC1735">
        <v>5</v>
      </c>
      <c r="AD1735">
        <v>6</v>
      </c>
    </row>
    <row r="1736" spans="1:31" hidden="1" x14ac:dyDescent="0.25">
      <c r="A1736" s="24" t="s">
        <v>349</v>
      </c>
      <c r="B1736" s="19" t="s">
        <v>374</v>
      </c>
      <c r="C1736" s="19" t="s">
        <v>2359</v>
      </c>
      <c r="D1736">
        <v>8.91</v>
      </c>
      <c r="E1736">
        <v>9</v>
      </c>
      <c r="F1736" t="s">
        <v>471</v>
      </c>
      <c r="G1736" s="34">
        <v>5</v>
      </c>
      <c r="H1736" s="22" t="s">
        <v>471</v>
      </c>
      <c r="I1736">
        <v>3</v>
      </c>
      <c r="J1736" s="37" t="str">
        <f>VLOOKUP(AB1736, method!$A$1:$B$15, 2, 0)</f>
        <v>中前</v>
      </c>
      <c r="K1736">
        <v>10</v>
      </c>
      <c r="L1736" s="43">
        <v>1200</v>
      </c>
      <c r="M1736">
        <v>124</v>
      </c>
      <c r="N1736">
        <v>1</v>
      </c>
      <c r="O1736">
        <v>22</v>
      </c>
      <c r="P1736">
        <v>6</v>
      </c>
      <c r="Q1736">
        <v>25</v>
      </c>
      <c r="R1736" t="s">
        <v>434</v>
      </c>
      <c r="S1736">
        <v>1109</v>
      </c>
      <c r="T1736">
        <v>3</v>
      </c>
      <c r="U1736" s="32" t="s">
        <v>435</v>
      </c>
      <c r="V1736">
        <v>775</v>
      </c>
      <c r="Y1736" s="12" t="s">
        <v>558</v>
      </c>
      <c r="Z1736">
        <v>66</v>
      </c>
      <c r="AA1736" s="23" t="s">
        <v>692</v>
      </c>
      <c r="AB1736">
        <v>6</v>
      </c>
      <c r="AC1736">
        <v>5</v>
      </c>
      <c r="AD1736">
        <v>5</v>
      </c>
    </row>
    <row r="1737" spans="1:31" x14ac:dyDescent="0.25">
      <c r="A1737" s="24" t="s">
        <v>349</v>
      </c>
      <c r="B1737" s="19" t="s">
        <v>374</v>
      </c>
      <c r="C1737" s="19" t="s">
        <v>2359</v>
      </c>
      <c r="D1737">
        <v>10.36</v>
      </c>
      <c r="E1737">
        <v>9</v>
      </c>
      <c r="F1737" t="s">
        <v>471</v>
      </c>
      <c r="G1737">
        <v>8</v>
      </c>
      <c r="H1737" s="22" t="s">
        <v>471</v>
      </c>
      <c r="I1737">
        <v>5</v>
      </c>
      <c r="J1737" s="36" t="str">
        <f>VLOOKUP(AB1737, method!$A$1:$B$15, 2, 0)</f>
        <v>中後</v>
      </c>
      <c r="K1737">
        <v>14</v>
      </c>
      <c r="L1737" s="43">
        <v>1200</v>
      </c>
      <c r="M1737">
        <v>121</v>
      </c>
      <c r="N1737">
        <v>1</v>
      </c>
      <c r="O1737">
        <v>7</v>
      </c>
      <c r="P1737">
        <v>5</v>
      </c>
      <c r="Q1737">
        <v>25</v>
      </c>
      <c r="R1737" s="31" t="s">
        <v>450</v>
      </c>
      <c r="S1737">
        <v>1119</v>
      </c>
      <c r="T1737">
        <v>3</v>
      </c>
      <c r="U1737" s="32" t="s">
        <v>435</v>
      </c>
      <c r="V1737">
        <v>658</v>
      </c>
      <c r="Y1737" t="s">
        <v>436</v>
      </c>
      <c r="Z1737">
        <v>68</v>
      </c>
      <c r="AA1737" s="23" t="s">
        <v>692</v>
      </c>
      <c r="AB1737">
        <v>8</v>
      </c>
      <c r="AC1737">
        <v>9</v>
      </c>
      <c r="AD1737">
        <v>8</v>
      </c>
    </row>
    <row r="1738" spans="1:31" x14ac:dyDescent="0.25">
      <c r="A1738" s="24" t="s">
        <v>349</v>
      </c>
      <c r="B1738" s="19" t="s">
        <v>374</v>
      </c>
      <c r="C1738" s="19" t="s">
        <v>2359</v>
      </c>
      <c r="D1738">
        <v>10.119999999999999</v>
      </c>
      <c r="E1738">
        <v>9</v>
      </c>
      <c r="F1738" t="s">
        <v>471</v>
      </c>
      <c r="G1738">
        <v>11</v>
      </c>
      <c r="H1738" s="22" t="s">
        <v>471</v>
      </c>
      <c r="I1738">
        <v>8</v>
      </c>
      <c r="J1738" s="35" t="str">
        <f>VLOOKUP(AB1738, method!$A$1:$B$15, 2, 0)</f>
        <v>放頭</v>
      </c>
      <c r="K1738">
        <v>8</v>
      </c>
      <c r="L1738" s="43">
        <v>1200</v>
      </c>
      <c r="M1738">
        <v>122</v>
      </c>
      <c r="N1738">
        <v>1</v>
      </c>
      <c r="O1738">
        <v>9</v>
      </c>
      <c r="P1738">
        <v>4</v>
      </c>
      <c r="Q1738">
        <v>25</v>
      </c>
      <c r="R1738" s="31" t="s">
        <v>450</v>
      </c>
      <c r="S1738">
        <v>1124</v>
      </c>
      <c r="T1738">
        <v>3</v>
      </c>
      <c r="U1738" s="32" t="s">
        <v>446</v>
      </c>
      <c r="V1738">
        <v>580</v>
      </c>
      <c r="Y1738" t="s">
        <v>459</v>
      </c>
      <c r="Z1738">
        <v>68</v>
      </c>
      <c r="AA1738" s="23" t="s">
        <v>692</v>
      </c>
      <c r="AB1738">
        <v>1</v>
      </c>
      <c r="AC1738">
        <v>1</v>
      </c>
      <c r="AD1738">
        <v>11</v>
      </c>
    </row>
    <row r="1739" spans="1:31" x14ac:dyDescent="0.25">
      <c r="A1739" s="24" t="s">
        <v>349</v>
      </c>
      <c r="B1739" s="19" t="s">
        <v>374</v>
      </c>
      <c r="C1739" s="19" t="s">
        <v>2359</v>
      </c>
      <c r="D1739">
        <v>9.7899999999999991</v>
      </c>
      <c r="E1739">
        <v>9</v>
      </c>
      <c r="F1739" t="s">
        <v>471</v>
      </c>
      <c r="G1739" s="28">
        <v>2</v>
      </c>
      <c r="H1739" s="22" t="s">
        <v>471</v>
      </c>
      <c r="I1739">
        <v>3</v>
      </c>
      <c r="J1739" s="37" t="str">
        <f>VLOOKUP(AB1739, method!$A$1:$B$15, 2, 0)</f>
        <v>中前</v>
      </c>
      <c r="K1739">
        <v>4.4000000000000004</v>
      </c>
      <c r="L1739" s="43">
        <v>1200</v>
      </c>
      <c r="M1739">
        <v>121</v>
      </c>
      <c r="N1739">
        <v>1</v>
      </c>
      <c r="O1739">
        <v>19</v>
      </c>
      <c r="P1739">
        <v>3</v>
      </c>
      <c r="Q1739">
        <v>25</v>
      </c>
      <c r="R1739" s="31" t="s">
        <v>455</v>
      </c>
      <c r="S1739">
        <v>1117</v>
      </c>
      <c r="T1739">
        <v>3</v>
      </c>
      <c r="U1739" s="32" t="s">
        <v>446</v>
      </c>
      <c r="V1739">
        <v>522</v>
      </c>
      <c r="Y1739" s="12" t="s">
        <v>480</v>
      </c>
      <c r="Z1739">
        <v>67</v>
      </c>
      <c r="AA1739" s="23" t="s">
        <v>692</v>
      </c>
      <c r="AB1739">
        <v>4</v>
      </c>
      <c r="AC1739">
        <v>4</v>
      </c>
      <c r="AD1739">
        <v>2</v>
      </c>
    </row>
    <row r="1740" spans="1:31" hidden="1" x14ac:dyDescent="0.25">
      <c r="A1740" s="24" t="s">
        <v>349</v>
      </c>
      <c r="B1740" s="19" t="s">
        <v>374</v>
      </c>
      <c r="C1740" s="19" t="s">
        <v>2359</v>
      </c>
      <c r="D1740">
        <v>21.71</v>
      </c>
      <c r="E1740">
        <v>9</v>
      </c>
      <c r="F1740" t="s">
        <v>471</v>
      </c>
      <c r="G1740">
        <v>7</v>
      </c>
      <c r="H1740" s="22" t="s">
        <v>471</v>
      </c>
      <c r="I1740">
        <v>4</v>
      </c>
      <c r="J1740" s="35" t="str">
        <f>VLOOKUP(AB1740, method!$A$1:$B$15, 2, 0)</f>
        <v>放頭</v>
      </c>
      <c r="K1740">
        <v>13</v>
      </c>
      <c r="L1740">
        <v>1400</v>
      </c>
      <c r="M1740">
        <v>126</v>
      </c>
      <c r="N1740">
        <v>1</v>
      </c>
      <c r="O1740">
        <v>23</v>
      </c>
      <c r="P1740">
        <v>2</v>
      </c>
      <c r="Q1740">
        <v>25</v>
      </c>
      <c r="R1740" t="s">
        <v>434</v>
      </c>
      <c r="S1740">
        <v>1113</v>
      </c>
      <c r="T1740">
        <v>3</v>
      </c>
      <c r="U1740" s="32" t="s">
        <v>435</v>
      </c>
      <c r="V1740">
        <v>455</v>
      </c>
      <c r="Y1740" t="s">
        <v>436</v>
      </c>
      <c r="Z1740">
        <v>69</v>
      </c>
      <c r="AA1740" s="23" t="s">
        <v>692</v>
      </c>
      <c r="AB1740">
        <v>1</v>
      </c>
      <c r="AC1740">
        <v>3</v>
      </c>
      <c r="AD1740">
        <v>3</v>
      </c>
      <c r="AE1740">
        <v>7</v>
      </c>
    </row>
    <row r="1741" spans="1:31" x14ac:dyDescent="0.25">
      <c r="A1741" s="24" t="s">
        <v>349</v>
      </c>
      <c r="B1741" s="19" t="s">
        <v>374</v>
      </c>
      <c r="C1741" s="19" t="s">
        <v>2359</v>
      </c>
      <c r="D1741">
        <v>10</v>
      </c>
      <c r="E1741">
        <v>9</v>
      </c>
      <c r="F1741" t="s">
        <v>471</v>
      </c>
      <c r="G1741" s="34">
        <v>4</v>
      </c>
      <c r="H1741" s="22" t="s">
        <v>471</v>
      </c>
      <c r="I1741">
        <v>7</v>
      </c>
      <c r="J1741" s="35" t="str">
        <f>VLOOKUP(AB1741, method!$A$1:$B$15, 2, 0)</f>
        <v>放頭</v>
      </c>
      <c r="K1741">
        <v>15</v>
      </c>
      <c r="L1741" s="43">
        <v>1200</v>
      </c>
      <c r="M1741">
        <v>122</v>
      </c>
      <c r="N1741">
        <v>1</v>
      </c>
      <c r="O1741">
        <v>5</v>
      </c>
      <c r="P1741">
        <v>2</v>
      </c>
      <c r="Q1741">
        <v>25</v>
      </c>
      <c r="R1741" s="31" t="s">
        <v>450</v>
      </c>
      <c r="S1741">
        <v>1113</v>
      </c>
      <c r="T1741">
        <v>3</v>
      </c>
      <c r="U1741" s="32" t="s">
        <v>435</v>
      </c>
      <c r="V1741">
        <v>406</v>
      </c>
      <c r="Y1741" s="12" t="s">
        <v>431</v>
      </c>
      <c r="Z1741">
        <v>69</v>
      </c>
      <c r="AA1741" s="23" t="s">
        <v>692</v>
      </c>
      <c r="AB1741">
        <v>3</v>
      </c>
      <c r="AC1741">
        <v>3</v>
      </c>
      <c r="AD1741">
        <v>4</v>
      </c>
    </row>
    <row r="1742" spans="1:31" x14ac:dyDescent="0.25">
      <c r="A1742" s="24" t="s">
        <v>349</v>
      </c>
      <c r="B1742" s="19" t="s">
        <v>374</v>
      </c>
      <c r="C1742" s="19" t="s">
        <v>2359</v>
      </c>
      <c r="D1742">
        <v>10.67</v>
      </c>
      <c r="E1742">
        <v>9</v>
      </c>
      <c r="F1742" t="s">
        <v>471</v>
      </c>
      <c r="G1742">
        <v>11</v>
      </c>
      <c r="H1742" s="22" t="s">
        <v>471</v>
      </c>
      <c r="I1742">
        <v>9</v>
      </c>
      <c r="J1742" s="35" t="str">
        <f>VLOOKUP(AB1742, method!$A$1:$B$15, 2, 0)</f>
        <v>放頭</v>
      </c>
      <c r="K1742">
        <v>9.1999999999999993</v>
      </c>
      <c r="L1742" s="43">
        <v>1200</v>
      </c>
      <c r="M1742">
        <v>127</v>
      </c>
      <c r="N1742">
        <v>1</v>
      </c>
      <c r="O1742">
        <v>8</v>
      </c>
      <c r="P1742">
        <v>1</v>
      </c>
      <c r="Q1742">
        <v>25</v>
      </c>
      <c r="R1742" s="31" t="s">
        <v>450</v>
      </c>
      <c r="S1742">
        <v>1108</v>
      </c>
      <c r="T1742">
        <v>3</v>
      </c>
      <c r="U1742" s="32" t="s">
        <v>435</v>
      </c>
      <c r="V1742">
        <v>335</v>
      </c>
      <c r="Y1742">
        <v>7</v>
      </c>
      <c r="Z1742">
        <v>71</v>
      </c>
      <c r="AA1742" s="23" t="s">
        <v>692</v>
      </c>
      <c r="AB1742">
        <v>2</v>
      </c>
      <c r="AC1742">
        <v>2</v>
      </c>
      <c r="AD1742">
        <v>11</v>
      </c>
    </row>
    <row r="1743" spans="1:31" hidden="1" x14ac:dyDescent="0.25">
      <c r="A1743" s="24" t="s">
        <v>349</v>
      </c>
      <c r="B1743" s="19" t="s">
        <v>374</v>
      </c>
      <c r="C1743" s="19" t="s">
        <v>2359</v>
      </c>
      <c r="D1743">
        <v>9.93</v>
      </c>
      <c r="E1743">
        <v>9</v>
      </c>
      <c r="F1743" t="s">
        <v>471</v>
      </c>
      <c r="G1743" s="28">
        <v>3</v>
      </c>
      <c r="H1743" s="24" t="s">
        <v>38</v>
      </c>
      <c r="I1743">
        <v>6</v>
      </c>
      <c r="J1743" s="37" t="str">
        <f>VLOOKUP(AB1743, method!$A$1:$B$15, 2, 0)</f>
        <v>中前</v>
      </c>
      <c r="K1743">
        <v>15</v>
      </c>
      <c r="L1743" s="43">
        <v>1200</v>
      </c>
      <c r="M1743">
        <v>129</v>
      </c>
      <c r="N1743">
        <v>1</v>
      </c>
      <c r="O1743">
        <v>4</v>
      </c>
      <c r="P1743">
        <v>12</v>
      </c>
      <c r="Q1743">
        <v>24</v>
      </c>
      <c r="R1743" s="31" t="s">
        <v>450</v>
      </c>
      <c r="S1743">
        <v>1102</v>
      </c>
      <c r="T1743">
        <v>3</v>
      </c>
      <c r="U1743" s="32" t="s">
        <v>435</v>
      </c>
      <c r="V1743">
        <v>238</v>
      </c>
      <c r="Y1743" t="s">
        <v>519</v>
      </c>
      <c r="Z1743">
        <v>72</v>
      </c>
      <c r="AA1743" s="23" t="s">
        <v>692</v>
      </c>
      <c r="AB1743">
        <v>6</v>
      </c>
      <c r="AC1743">
        <v>5</v>
      </c>
      <c r="AD1743">
        <v>3</v>
      </c>
    </row>
    <row r="1744" spans="1:31" hidden="1" x14ac:dyDescent="0.25">
      <c r="A1744" s="24" t="s">
        <v>349</v>
      </c>
      <c r="B1744" s="19" t="s">
        <v>374</v>
      </c>
      <c r="C1744" s="19" t="s">
        <v>2359</v>
      </c>
      <c r="D1744">
        <v>10.130000000000001</v>
      </c>
      <c r="E1744">
        <v>9</v>
      </c>
      <c r="F1744" t="s">
        <v>471</v>
      </c>
      <c r="G1744">
        <v>6</v>
      </c>
      <c r="H1744" s="22" t="s">
        <v>471</v>
      </c>
      <c r="I1744">
        <v>12</v>
      </c>
      <c r="J1744" s="38" t="str">
        <f>VLOOKUP(AB1744, method!$A$1:$B$15, 2, 0)</f>
        <v>留後</v>
      </c>
      <c r="K1744">
        <v>15</v>
      </c>
      <c r="L1744" s="43">
        <v>1200</v>
      </c>
      <c r="M1744">
        <v>130</v>
      </c>
      <c r="N1744">
        <v>1</v>
      </c>
      <c r="O1744">
        <v>30</v>
      </c>
      <c r="P1744">
        <v>10</v>
      </c>
      <c r="Q1744">
        <v>24</v>
      </c>
      <c r="R1744" s="42" t="s">
        <v>445</v>
      </c>
      <c r="S1744">
        <v>1110</v>
      </c>
      <c r="T1744">
        <v>3</v>
      </c>
      <c r="U1744" s="32" t="s">
        <v>435</v>
      </c>
      <c r="V1744">
        <v>146</v>
      </c>
      <c r="Y1744" t="s">
        <v>519</v>
      </c>
      <c r="Z1744">
        <v>72</v>
      </c>
      <c r="AA1744" s="23" t="s">
        <v>692</v>
      </c>
      <c r="AB1744">
        <v>12</v>
      </c>
      <c r="AC1744">
        <v>12</v>
      </c>
      <c r="AD1744">
        <v>6</v>
      </c>
    </row>
    <row r="1745" spans="1:31" hidden="1" x14ac:dyDescent="0.25">
      <c r="A1745" s="24" t="s">
        <v>349</v>
      </c>
      <c r="B1745" s="19" t="s">
        <v>374</v>
      </c>
      <c r="C1745" s="19" t="s">
        <v>2359</v>
      </c>
      <c r="D1745">
        <v>10.53</v>
      </c>
      <c r="E1745">
        <v>9</v>
      </c>
      <c r="F1745" t="s">
        <v>471</v>
      </c>
      <c r="G1745">
        <v>6</v>
      </c>
      <c r="H1745" s="22" t="s">
        <v>471</v>
      </c>
      <c r="I1745">
        <v>12</v>
      </c>
      <c r="J1745" s="37" t="str">
        <f>VLOOKUP(AB1745, method!$A$1:$B$15, 2, 0)</f>
        <v>中前</v>
      </c>
      <c r="K1745">
        <v>8.6</v>
      </c>
      <c r="L1745" s="43">
        <v>1200</v>
      </c>
      <c r="M1745">
        <v>126</v>
      </c>
      <c r="N1745">
        <v>1</v>
      </c>
      <c r="O1745">
        <v>9</v>
      </c>
      <c r="P1745">
        <v>10</v>
      </c>
      <c r="Q1745">
        <v>24</v>
      </c>
      <c r="R1745" s="31" t="s">
        <v>450</v>
      </c>
      <c r="S1745">
        <v>1106</v>
      </c>
      <c r="T1745">
        <v>3</v>
      </c>
      <c r="U1745" s="32" t="s">
        <v>435</v>
      </c>
      <c r="V1745">
        <v>92</v>
      </c>
      <c r="Y1745" t="s">
        <v>541</v>
      </c>
      <c r="Z1745">
        <v>72</v>
      </c>
      <c r="AA1745" s="23" t="s">
        <v>692</v>
      </c>
      <c r="AB1745">
        <v>6</v>
      </c>
      <c r="AC1745">
        <v>7</v>
      </c>
      <c r="AD1745">
        <v>6</v>
      </c>
    </row>
    <row r="1746" spans="1:31" hidden="1" x14ac:dyDescent="0.25">
      <c r="A1746" s="24" t="s">
        <v>349</v>
      </c>
      <c r="B1746" s="19" t="s">
        <v>374</v>
      </c>
      <c r="C1746" s="19" t="s">
        <v>2359</v>
      </c>
      <c r="D1746">
        <v>10.83</v>
      </c>
      <c r="E1746">
        <v>9</v>
      </c>
      <c r="F1746" t="s">
        <v>471</v>
      </c>
      <c r="G1746" s="28">
        <v>1</v>
      </c>
      <c r="H1746" s="22" t="s">
        <v>471</v>
      </c>
      <c r="I1746">
        <v>5</v>
      </c>
      <c r="J1746" s="37" t="str">
        <f>VLOOKUP(AB1746, method!$A$1:$B$15, 2, 0)</f>
        <v>中前</v>
      </c>
      <c r="K1746">
        <v>4.3</v>
      </c>
      <c r="L1746" s="43">
        <v>1200</v>
      </c>
      <c r="M1746">
        <v>122</v>
      </c>
      <c r="N1746">
        <v>1</v>
      </c>
      <c r="O1746">
        <v>11</v>
      </c>
      <c r="P1746">
        <v>9</v>
      </c>
      <c r="Q1746">
        <v>24</v>
      </c>
      <c r="R1746" s="31" t="s">
        <v>450</v>
      </c>
      <c r="S1746">
        <v>1105</v>
      </c>
      <c r="T1746">
        <v>3</v>
      </c>
      <c r="U1746" s="32" t="s">
        <v>435</v>
      </c>
      <c r="V1746">
        <v>18</v>
      </c>
      <c r="Y1746" s="12" t="s">
        <v>662</v>
      </c>
      <c r="Z1746">
        <v>66</v>
      </c>
      <c r="AA1746" s="23" t="s">
        <v>692</v>
      </c>
      <c r="AB1746">
        <v>5</v>
      </c>
      <c r="AC1746">
        <v>5</v>
      </c>
      <c r="AD1746">
        <v>1</v>
      </c>
    </row>
    <row r="1747" spans="1:31" hidden="1" x14ac:dyDescent="0.25">
      <c r="A1747" s="24" t="s">
        <v>349</v>
      </c>
      <c r="B1747" s="19" t="s">
        <v>374</v>
      </c>
      <c r="C1747" s="19" t="s">
        <v>2359</v>
      </c>
      <c r="D1747">
        <v>9.2200000000000006</v>
      </c>
      <c r="E1747">
        <v>9</v>
      </c>
      <c r="F1747" t="s">
        <v>471</v>
      </c>
      <c r="G1747" s="28">
        <v>3</v>
      </c>
      <c r="H1747" s="22" t="s">
        <v>471</v>
      </c>
      <c r="I1747">
        <v>11</v>
      </c>
      <c r="J1747" s="35" t="str">
        <f>VLOOKUP(AB1747, method!$A$1:$B$15, 2, 0)</f>
        <v>放頭</v>
      </c>
      <c r="K1747">
        <v>9.5</v>
      </c>
      <c r="L1747" s="43">
        <v>1200</v>
      </c>
      <c r="M1747">
        <v>120</v>
      </c>
      <c r="N1747">
        <v>1</v>
      </c>
      <c r="O1747">
        <v>14</v>
      </c>
      <c r="P1747">
        <v>7</v>
      </c>
      <c r="Q1747">
        <v>24</v>
      </c>
      <c r="R1747" t="s">
        <v>434</v>
      </c>
      <c r="S1747">
        <v>1102</v>
      </c>
      <c r="T1747">
        <v>3</v>
      </c>
      <c r="U1747" s="32" t="s">
        <v>435</v>
      </c>
      <c r="V1747">
        <v>829</v>
      </c>
      <c r="Y1747">
        <v>3</v>
      </c>
      <c r="Z1747">
        <v>66</v>
      </c>
      <c r="AA1747" s="23" t="s">
        <v>692</v>
      </c>
      <c r="AB1747">
        <v>3</v>
      </c>
      <c r="AC1747">
        <v>3</v>
      </c>
      <c r="AD1747">
        <v>3</v>
      </c>
    </row>
    <row r="1748" spans="1:31" hidden="1" x14ac:dyDescent="0.25">
      <c r="A1748" s="24" t="s">
        <v>349</v>
      </c>
      <c r="B1748" s="19" t="s">
        <v>374</v>
      </c>
      <c r="C1748" s="19" t="s">
        <v>2359</v>
      </c>
      <c r="D1748">
        <v>10.57</v>
      </c>
      <c r="E1748">
        <v>9</v>
      </c>
      <c r="F1748" t="s">
        <v>471</v>
      </c>
      <c r="G1748" s="34">
        <v>5</v>
      </c>
      <c r="H1748" s="22" t="s">
        <v>471</v>
      </c>
      <c r="I1748">
        <v>12</v>
      </c>
      <c r="J1748" s="35" t="str">
        <f>VLOOKUP(AB1748, method!$A$1:$B$15, 2, 0)</f>
        <v>放頭</v>
      </c>
      <c r="K1748">
        <v>4.8</v>
      </c>
      <c r="L1748" s="43">
        <v>1200</v>
      </c>
      <c r="M1748">
        <v>121</v>
      </c>
      <c r="N1748">
        <v>1</v>
      </c>
      <c r="O1748">
        <v>12</v>
      </c>
      <c r="P1748">
        <v>6</v>
      </c>
      <c r="Q1748">
        <v>24</v>
      </c>
      <c r="R1748" s="31" t="s">
        <v>455</v>
      </c>
      <c r="S1748">
        <v>1098</v>
      </c>
      <c r="T1748">
        <v>3</v>
      </c>
      <c r="U1748" s="32" t="s">
        <v>435</v>
      </c>
      <c r="V1748">
        <v>748</v>
      </c>
      <c r="Y1748" s="12" t="s">
        <v>521</v>
      </c>
      <c r="Z1748">
        <v>66</v>
      </c>
      <c r="AA1748" s="23" t="s">
        <v>692</v>
      </c>
      <c r="AB1748">
        <v>2</v>
      </c>
      <c r="AC1748">
        <v>2</v>
      </c>
      <c r="AD1748">
        <v>5</v>
      </c>
    </row>
    <row r="1749" spans="1:31" hidden="1" x14ac:dyDescent="0.25">
      <c r="A1749" s="24" t="s">
        <v>349</v>
      </c>
      <c r="B1749" s="19" t="s">
        <v>374</v>
      </c>
      <c r="C1749" s="19" t="s">
        <v>2359</v>
      </c>
      <c r="D1749">
        <v>9.9</v>
      </c>
      <c r="E1749">
        <v>9</v>
      </c>
      <c r="F1749" t="s">
        <v>471</v>
      </c>
      <c r="G1749" s="34">
        <v>4</v>
      </c>
      <c r="H1749" s="22" t="s">
        <v>471</v>
      </c>
      <c r="I1749">
        <v>4</v>
      </c>
      <c r="J1749" s="37" t="str">
        <f>VLOOKUP(AB1749, method!$A$1:$B$15, 2, 0)</f>
        <v>中前</v>
      </c>
      <c r="K1749">
        <v>7.3</v>
      </c>
      <c r="L1749" s="43">
        <v>1200</v>
      </c>
      <c r="M1749">
        <v>121</v>
      </c>
      <c r="N1749">
        <v>1</v>
      </c>
      <c r="O1749">
        <v>19</v>
      </c>
      <c r="P1749">
        <v>5</v>
      </c>
      <c r="Q1749">
        <v>24</v>
      </c>
      <c r="R1749" t="s">
        <v>441</v>
      </c>
      <c r="S1749">
        <v>1092</v>
      </c>
      <c r="T1749">
        <v>3</v>
      </c>
      <c r="U1749" s="32" t="s">
        <v>435</v>
      </c>
      <c r="V1749">
        <v>683</v>
      </c>
      <c r="Y1749" s="12" t="s">
        <v>451</v>
      </c>
      <c r="Z1749">
        <v>66</v>
      </c>
      <c r="AA1749" s="23" t="s">
        <v>692</v>
      </c>
      <c r="AB1749">
        <v>4</v>
      </c>
      <c r="AC1749">
        <v>4</v>
      </c>
      <c r="AD1749">
        <v>4</v>
      </c>
    </row>
    <row r="1750" spans="1:31" hidden="1" x14ac:dyDescent="0.25">
      <c r="A1750" s="24" t="s">
        <v>349</v>
      </c>
      <c r="B1750" s="19" t="s">
        <v>374</v>
      </c>
      <c r="C1750" s="19" t="s">
        <v>2359</v>
      </c>
      <c r="D1750">
        <v>10.35</v>
      </c>
      <c r="E1750">
        <v>9</v>
      </c>
      <c r="F1750" t="s">
        <v>471</v>
      </c>
      <c r="G1750" s="28">
        <v>2</v>
      </c>
      <c r="H1750" s="20" t="s">
        <v>19</v>
      </c>
      <c r="I1750">
        <v>1</v>
      </c>
      <c r="J1750" s="37" t="str">
        <f>VLOOKUP(AB1750, method!$A$1:$B$15, 2, 0)</f>
        <v>中前</v>
      </c>
      <c r="K1750">
        <v>3.1</v>
      </c>
      <c r="L1750" s="43">
        <v>1200</v>
      </c>
      <c r="M1750">
        <v>120</v>
      </c>
      <c r="N1750">
        <v>1</v>
      </c>
      <c r="O1750">
        <v>8</v>
      </c>
      <c r="P1750">
        <v>5</v>
      </c>
      <c r="Q1750">
        <v>24</v>
      </c>
      <c r="R1750" s="31" t="s">
        <v>455</v>
      </c>
      <c r="S1750">
        <v>1110</v>
      </c>
      <c r="T1750">
        <v>3</v>
      </c>
      <c r="U1750" s="32" t="s">
        <v>435</v>
      </c>
      <c r="V1750">
        <v>655</v>
      </c>
      <c r="Y1750" s="12" t="s">
        <v>464</v>
      </c>
      <c r="Z1750">
        <v>65</v>
      </c>
      <c r="AA1750" s="23" t="s">
        <v>692</v>
      </c>
      <c r="AB1750">
        <v>4</v>
      </c>
      <c r="AC1750">
        <v>4</v>
      </c>
      <c r="AD1750">
        <v>2</v>
      </c>
    </row>
    <row r="1751" spans="1:31" hidden="1" x14ac:dyDescent="0.25">
      <c r="A1751" s="24" t="s">
        <v>349</v>
      </c>
      <c r="B1751" s="19" t="s">
        <v>374</v>
      </c>
      <c r="C1751" s="19" t="s">
        <v>2359</v>
      </c>
      <c r="D1751">
        <v>11.4</v>
      </c>
      <c r="E1751">
        <v>9</v>
      </c>
      <c r="F1751" t="s">
        <v>471</v>
      </c>
      <c r="G1751" s="28">
        <v>1</v>
      </c>
      <c r="H1751" s="22" t="s">
        <v>471</v>
      </c>
      <c r="I1751">
        <v>7</v>
      </c>
      <c r="J1751" s="35" t="str">
        <f>VLOOKUP(AB1751, method!$A$1:$B$15, 2, 0)</f>
        <v>放頭</v>
      </c>
      <c r="K1751">
        <v>2.6</v>
      </c>
      <c r="L1751" s="43">
        <v>1200</v>
      </c>
      <c r="M1751">
        <v>132</v>
      </c>
      <c r="N1751">
        <v>1</v>
      </c>
      <c r="O1751">
        <v>28</v>
      </c>
      <c r="P1751">
        <v>2</v>
      </c>
      <c r="Q1751">
        <v>24</v>
      </c>
      <c r="R1751" s="31" t="s">
        <v>450</v>
      </c>
      <c r="S1751">
        <v>1125</v>
      </c>
      <c r="T1751">
        <v>4</v>
      </c>
      <c r="U1751" s="32" t="s">
        <v>435</v>
      </c>
      <c r="V1751">
        <v>461</v>
      </c>
      <c r="Y1751" s="12" t="s">
        <v>480</v>
      </c>
      <c r="Z1751">
        <v>58</v>
      </c>
      <c r="AA1751" s="23" t="s">
        <v>692</v>
      </c>
      <c r="AB1751">
        <v>1</v>
      </c>
      <c r="AC1751">
        <v>1</v>
      </c>
      <c r="AD1751">
        <v>1</v>
      </c>
    </row>
    <row r="1752" spans="1:31" hidden="1" x14ac:dyDescent="0.25">
      <c r="A1752" s="24" t="s">
        <v>349</v>
      </c>
      <c r="B1752" s="19" t="s">
        <v>374</v>
      </c>
      <c r="C1752" s="19" t="s">
        <v>2359</v>
      </c>
      <c r="D1752">
        <v>10.61</v>
      </c>
      <c r="E1752">
        <v>9</v>
      </c>
      <c r="F1752" t="s">
        <v>471</v>
      </c>
      <c r="G1752" s="28">
        <v>1</v>
      </c>
      <c r="H1752" s="22" t="s">
        <v>471</v>
      </c>
      <c r="I1752">
        <v>9</v>
      </c>
      <c r="J1752" s="35" t="str">
        <f>VLOOKUP(AB1752, method!$A$1:$B$15, 2, 0)</f>
        <v>放頭</v>
      </c>
      <c r="K1752">
        <v>13</v>
      </c>
      <c r="L1752" s="43">
        <v>1200</v>
      </c>
      <c r="M1752">
        <v>127</v>
      </c>
      <c r="N1752">
        <v>1</v>
      </c>
      <c r="O1752">
        <v>7</v>
      </c>
      <c r="P1752">
        <v>2</v>
      </c>
      <c r="Q1752">
        <v>24</v>
      </c>
      <c r="R1752" s="31" t="s">
        <v>455</v>
      </c>
      <c r="S1752">
        <v>1117</v>
      </c>
      <c r="T1752">
        <v>4</v>
      </c>
      <c r="U1752" s="32" t="s">
        <v>435</v>
      </c>
      <c r="V1752">
        <v>401</v>
      </c>
      <c r="Y1752" s="12" t="s">
        <v>914</v>
      </c>
      <c r="Z1752">
        <v>52</v>
      </c>
      <c r="AA1752" s="23" t="s">
        <v>692</v>
      </c>
      <c r="AB1752">
        <v>1</v>
      </c>
      <c r="AC1752">
        <v>2</v>
      </c>
      <c r="AD1752">
        <v>1</v>
      </c>
    </row>
    <row r="1753" spans="1:31" hidden="1" x14ac:dyDescent="0.25">
      <c r="A1753" s="24" t="s">
        <v>349</v>
      </c>
      <c r="B1753" s="20" t="s">
        <v>377</v>
      </c>
      <c r="C1753" s="20" t="s">
        <v>2360</v>
      </c>
      <c r="D1753">
        <v>40.36</v>
      </c>
      <c r="E1753">
        <v>4</v>
      </c>
      <c r="F1753" t="s">
        <v>116</v>
      </c>
      <c r="G1753">
        <v>6</v>
      </c>
      <c r="H1753" s="19" t="s">
        <v>63</v>
      </c>
      <c r="I1753">
        <v>6</v>
      </c>
      <c r="J1753" s="36" t="str">
        <f>VLOOKUP(AB1753, method!$A$1:$B$15, 2, 0)</f>
        <v>中後</v>
      </c>
      <c r="K1753">
        <v>6.6</v>
      </c>
      <c r="L1753">
        <v>1650</v>
      </c>
      <c r="M1753">
        <v>121</v>
      </c>
      <c r="N1753">
        <v>1</v>
      </c>
      <c r="O1753">
        <v>17</v>
      </c>
      <c r="P1753">
        <v>9</v>
      </c>
      <c r="Q1753">
        <v>25</v>
      </c>
      <c r="R1753" s="31" t="s">
        <v>455</v>
      </c>
      <c r="S1753">
        <v>1030</v>
      </c>
      <c r="T1753">
        <v>3</v>
      </c>
      <c r="U1753" s="32" t="s">
        <v>446</v>
      </c>
      <c r="V1753">
        <v>32</v>
      </c>
      <c r="Y1753" t="s">
        <v>519</v>
      </c>
      <c r="Z1753">
        <v>64</v>
      </c>
      <c r="AA1753" s="18" t="s">
        <v>20</v>
      </c>
      <c r="AB1753">
        <v>8</v>
      </c>
      <c r="AC1753">
        <v>8</v>
      </c>
      <c r="AD1753">
        <v>7</v>
      </c>
      <c r="AE1753">
        <v>6</v>
      </c>
    </row>
    <row r="1754" spans="1:31" x14ac:dyDescent="0.25">
      <c r="A1754" s="24" t="s">
        <v>349</v>
      </c>
      <c r="B1754" s="20" t="s">
        <v>377</v>
      </c>
      <c r="C1754" s="20" t="s">
        <v>2360</v>
      </c>
      <c r="D1754">
        <v>10.52</v>
      </c>
      <c r="E1754">
        <v>4</v>
      </c>
      <c r="F1754" t="s">
        <v>116</v>
      </c>
      <c r="G1754">
        <v>6</v>
      </c>
      <c r="H1754" s="22" t="s">
        <v>471</v>
      </c>
      <c r="I1754">
        <v>11</v>
      </c>
      <c r="J1754" s="38" t="str">
        <f>VLOOKUP(AB1754, method!$A$1:$B$15, 2, 0)</f>
        <v>留後</v>
      </c>
      <c r="K1754">
        <v>13</v>
      </c>
      <c r="L1754" s="43">
        <v>1200</v>
      </c>
      <c r="M1754">
        <v>119</v>
      </c>
      <c r="N1754">
        <v>1</v>
      </c>
      <c r="O1754">
        <v>10</v>
      </c>
      <c r="P1754">
        <v>9</v>
      </c>
      <c r="Q1754">
        <v>25</v>
      </c>
      <c r="R1754" s="31" t="s">
        <v>450</v>
      </c>
      <c r="S1754">
        <v>1031</v>
      </c>
      <c r="T1754">
        <v>3</v>
      </c>
      <c r="U1754" s="32" t="s">
        <v>435</v>
      </c>
      <c r="V1754">
        <v>18</v>
      </c>
      <c r="Y1754">
        <v>4</v>
      </c>
      <c r="Z1754">
        <v>64</v>
      </c>
      <c r="AA1754" s="18" t="s">
        <v>20</v>
      </c>
      <c r="AB1754">
        <v>12</v>
      </c>
      <c r="AC1754">
        <v>12</v>
      </c>
      <c r="AD1754">
        <v>6</v>
      </c>
    </row>
    <row r="1755" spans="1:31" x14ac:dyDescent="0.25">
      <c r="A1755" s="24" t="s">
        <v>349</v>
      </c>
      <c r="B1755" s="20" t="s">
        <v>377</v>
      </c>
      <c r="C1755" s="20" t="s">
        <v>2360</v>
      </c>
      <c r="D1755">
        <v>9.2200000000000006</v>
      </c>
      <c r="E1755">
        <v>4</v>
      </c>
      <c r="F1755" t="s">
        <v>116</v>
      </c>
      <c r="G1755" s="28">
        <v>3</v>
      </c>
      <c r="H1755" s="26" t="s">
        <v>693</v>
      </c>
      <c r="I1755">
        <v>12</v>
      </c>
      <c r="J1755" s="36" t="str">
        <f>VLOOKUP(AB1755, method!$A$1:$B$15, 2, 0)</f>
        <v>中後</v>
      </c>
      <c r="K1755">
        <v>13</v>
      </c>
      <c r="L1755" s="43">
        <v>1200</v>
      </c>
      <c r="M1755">
        <v>119</v>
      </c>
      <c r="N1755">
        <v>1</v>
      </c>
      <c r="O1755">
        <v>16</v>
      </c>
      <c r="P1755">
        <v>7</v>
      </c>
      <c r="Q1755">
        <v>25</v>
      </c>
      <c r="R1755" s="31" t="s">
        <v>455</v>
      </c>
      <c r="S1755">
        <v>1035</v>
      </c>
      <c r="T1755">
        <v>3</v>
      </c>
      <c r="U1755" s="32" t="s">
        <v>446</v>
      </c>
      <c r="V1755">
        <v>847</v>
      </c>
      <c r="Y1755" s="12" t="s">
        <v>431</v>
      </c>
      <c r="Z1755">
        <v>62</v>
      </c>
      <c r="AA1755" s="18" t="s">
        <v>20</v>
      </c>
      <c r="AB1755">
        <v>9</v>
      </c>
      <c r="AC1755">
        <v>8</v>
      </c>
      <c r="AD1755">
        <v>3</v>
      </c>
    </row>
    <row r="1756" spans="1:31" x14ac:dyDescent="0.25">
      <c r="A1756" s="24" t="s">
        <v>349</v>
      </c>
      <c r="B1756" s="20" t="s">
        <v>377</v>
      </c>
      <c r="C1756" s="20" t="s">
        <v>2360</v>
      </c>
      <c r="D1756">
        <v>9.44</v>
      </c>
      <c r="E1756">
        <v>4</v>
      </c>
      <c r="F1756" t="s">
        <v>116</v>
      </c>
      <c r="G1756" s="28">
        <v>1</v>
      </c>
      <c r="H1756" s="22" t="s">
        <v>471</v>
      </c>
      <c r="I1756">
        <v>8</v>
      </c>
      <c r="J1756" s="36" t="str">
        <f>VLOOKUP(AB1756, method!$A$1:$B$15, 2, 0)</f>
        <v>中後</v>
      </c>
      <c r="K1756">
        <v>13</v>
      </c>
      <c r="L1756" s="43">
        <v>1200</v>
      </c>
      <c r="M1756">
        <v>125</v>
      </c>
      <c r="N1756">
        <v>1</v>
      </c>
      <c r="O1756">
        <v>9</v>
      </c>
      <c r="P1756">
        <v>7</v>
      </c>
      <c r="Q1756">
        <v>25</v>
      </c>
      <c r="R1756" s="31" t="s">
        <v>450</v>
      </c>
      <c r="S1756">
        <v>1032</v>
      </c>
      <c r="T1756">
        <v>4</v>
      </c>
      <c r="U1756" s="32" t="s">
        <v>446</v>
      </c>
      <c r="V1756">
        <v>821</v>
      </c>
      <c r="Y1756">
        <v>3</v>
      </c>
      <c r="Z1756">
        <v>52</v>
      </c>
      <c r="AA1756" s="18" t="s">
        <v>20</v>
      </c>
      <c r="AB1756">
        <v>9</v>
      </c>
      <c r="AC1756">
        <v>9</v>
      </c>
      <c r="AD1756">
        <v>1</v>
      </c>
    </row>
    <row r="1757" spans="1:31" x14ac:dyDescent="0.25">
      <c r="A1757" s="24" t="s">
        <v>349</v>
      </c>
      <c r="B1757" s="20" t="s">
        <v>377</v>
      </c>
      <c r="C1757" s="20" t="s">
        <v>2360</v>
      </c>
      <c r="D1757">
        <v>9.94</v>
      </c>
      <c r="E1757">
        <v>4</v>
      </c>
      <c r="F1757" t="s">
        <v>116</v>
      </c>
      <c r="G1757">
        <v>7</v>
      </c>
      <c r="H1757" s="27" t="s">
        <v>93</v>
      </c>
      <c r="I1757">
        <v>11</v>
      </c>
      <c r="J1757" s="38" t="str">
        <f>VLOOKUP(AB1757, method!$A$1:$B$15, 2, 0)</f>
        <v>留後</v>
      </c>
      <c r="K1757">
        <v>14</v>
      </c>
      <c r="L1757" s="43">
        <v>1200</v>
      </c>
      <c r="M1757">
        <v>127</v>
      </c>
      <c r="N1757">
        <v>1</v>
      </c>
      <c r="O1757">
        <v>25</v>
      </c>
      <c r="P1757">
        <v>6</v>
      </c>
      <c r="Q1757">
        <v>25</v>
      </c>
      <c r="R1757" s="31" t="s">
        <v>461</v>
      </c>
      <c r="S1757">
        <v>1044</v>
      </c>
      <c r="T1757">
        <v>4</v>
      </c>
      <c r="U1757" s="32" t="s">
        <v>446</v>
      </c>
      <c r="V1757">
        <v>780</v>
      </c>
      <c r="Y1757" s="12" t="s">
        <v>456</v>
      </c>
      <c r="Z1757">
        <v>52</v>
      </c>
      <c r="AA1757" s="18" t="s">
        <v>20</v>
      </c>
      <c r="AB1757">
        <v>12</v>
      </c>
      <c r="AC1757">
        <v>10</v>
      </c>
      <c r="AD1757">
        <v>7</v>
      </c>
    </row>
    <row r="1758" spans="1:31" x14ac:dyDescent="0.25">
      <c r="A1758" s="24" t="s">
        <v>349</v>
      </c>
      <c r="B1758" s="20" t="s">
        <v>377</v>
      </c>
      <c r="C1758" s="20" t="s">
        <v>2360</v>
      </c>
      <c r="D1758">
        <v>10.47</v>
      </c>
      <c r="E1758">
        <v>4</v>
      </c>
      <c r="F1758" t="s">
        <v>116</v>
      </c>
      <c r="G1758" s="28">
        <v>2</v>
      </c>
      <c r="H1758" s="18" t="s">
        <v>524</v>
      </c>
      <c r="I1758">
        <v>6</v>
      </c>
      <c r="J1758" s="36" t="str">
        <f>VLOOKUP(AB1758, method!$A$1:$B$15, 2, 0)</f>
        <v>中後</v>
      </c>
      <c r="K1758">
        <v>16</v>
      </c>
      <c r="L1758" s="43">
        <v>1200</v>
      </c>
      <c r="M1758">
        <v>122</v>
      </c>
      <c r="N1758">
        <v>1</v>
      </c>
      <c r="O1758">
        <v>11</v>
      </c>
      <c r="P1758">
        <v>6</v>
      </c>
      <c r="Q1758">
        <v>25</v>
      </c>
      <c r="R1758" s="31" t="s">
        <v>455</v>
      </c>
      <c r="S1758">
        <v>1053</v>
      </c>
      <c r="T1758">
        <v>4</v>
      </c>
      <c r="U1758" s="32" t="s">
        <v>446</v>
      </c>
      <c r="V1758">
        <v>750</v>
      </c>
      <c r="Y1758" s="12" t="s">
        <v>431</v>
      </c>
      <c r="Z1758">
        <v>50</v>
      </c>
      <c r="AA1758" s="18" t="s">
        <v>20</v>
      </c>
      <c r="AB1758">
        <v>8</v>
      </c>
      <c r="AC1758">
        <v>9</v>
      </c>
      <c r="AD1758">
        <v>2</v>
      </c>
    </row>
    <row r="1759" spans="1:31" x14ac:dyDescent="0.25">
      <c r="A1759" s="24" t="s">
        <v>349</v>
      </c>
      <c r="B1759" s="20" t="s">
        <v>377</v>
      </c>
      <c r="C1759" s="20" t="s">
        <v>2360</v>
      </c>
      <c r="D1759">
        <v>10.81</v>
      </c>
      <c r="E1759">
        <v>4</v>
      </c>
      <c r="F1759" t="s">
        <v>116</v>
      </c>
      <c r="G1759">
        <v>7</v>
      </c>
      <c r="H1759" s="18" t="s">
        <v>116</v>
      </c>
      <c r="I1759">
        <v>10</v>
      </c>
      <c r="J1759" s="38" t="str">
        <f>VLOOKUP(AB1759, method!$A$1:$B$15, 2, 0)</f>
        <v>留後</v>
      </c>
      <c r="K1759">
        <v>36</v>
      </c>
      <c r="L1759" s="43">
        <v>1200</v>
      </c>
      <c r="M1759">
        <v>127</v>
      </c>
      <c r="N1759">
        <v>1</v>
      </c>
      <c r="O1759">
        <v>14</v>
      </c>
      <c r="P1759">
        <v>5</v>
      </c>
      <c r="Q1759">
        <v>25</v>
      </c>
      <c r="R1759" s="31" t="s">
        <v>455</v>
      </c>
      <c r="S1759">
        <v>1057</v>
      </c>
      <c r="T1759">
        <v>4</v>
      </c>
      <c r="U1759" s="32" t="s">
        <v>446</v>
      </c>
      <c r="V1759">
        <v>673</v>
      </c>
      <c r="Y1759" t="s">
        <v>436</v>
      </c>
      <c r="Z1759">
        <v>52</v>
      </c>
      <c r="AA1759" s="25" t="s">
        <v>166</v>
      </c>
      <c r="AB1759">
        <v>12</v>
      </c>
      <c r="AC1759">
        <v>11</v>
      </c>
      <c r="AD1759">
        <v>7</v>
      </c>
    </row>
    <row r="1760" spans="1:31" x14ac:dyDescent="0.25">
      <c r="A1760" s="24" t="s">
        <v>349</v>
      </c>
      <c r="B1760" s="20" t="s">
        <v>377</v>
      </c>
      <c r="C1760" s="20" t="s">
        <v>2360</v>
      </c>
      <c r="D1760">
        <v>10.37</v>
      </c>
      <c r="E1760">
        <v>4</v>
      </c>
      <c r="F1760" t="s">
        <v>116</v>
      </c>
      <c r="G1760">
        <v>8</v>
      </c>
      <c r="H1760" s="24" t="s">
        <v>34</v>
      </c>
      <c r="I1760">
        <v>12</v>
      </c>
      <c r="J1760" s="37" t="str">
        <f>VLOOKUP(AB1760, method!$A$1:$B$15, 2, 0)</f>
        <v>中前</v>
      </c>
      <c r="K1760">
        <v>105</v>
      </c>
      <c r="L1760" s="43">
        <v>1200</v>
      </c>
      <c r="M1760">
        <v>130</v>
      </c>
      <c r="N1760">
        <v>1</v>
      </c>
      <c r="O1760">
        <v>23</v>
      </c>
      <c r="P1760">
        <v>4</v>
      </c>
      <c r="Q1760">
        <v>25</v>
      </c>
      <c r="R1760" s="31" t="s">
        <v>461</v>
      </c>
      <c r="S1760">
        <v>1060</v>
      </c>
      <c r="T1760">
        <v>4</v>
      </c>
      <c r="U1760" s="32" t="s">
        <v>435</v>
      </c>
      <c r="V1760">
        <v>613</v>
      </c>
      <c r="Y1760" t="s">
        <v>541</v>
      </c>
      <c r="Z1760">
        <v>54</v>
      </c>
      <c r="AA1760" s="25" t="s">
        <v>166</v>
      </c>
      <c r="AB1760">
        <v>7</v>
      </c>
      <c r="AC1760">
        <v>5</v>
      </c>
      <c r="AD1760">
        <v>8</v>
      </c>
    </row>
    <row r="1761" spans="1:31" hidden="1" x14ac:dyDescent="0.25">
      <c r="A1761" s="24" t="s">
        <v>349</v>
      </c>
      <c r="B1761" s="20" t="s">
        <v>377</v>
      </c>
      <c r="C1761" s="20" t="s">
        <v>2360</v>
      </c>
      <c r="D1761">
        <v>10.41</v>
      </c>
      <c r="E1761">
        <v>4</v>
      </c>
      <c r="F1761" t="s">
        <v>116</v>
      </c>
      <c r="G1761">
        <v>9</v>
      </c>
      <c r="H1761" s="22" t="s">
        <v>471</v>
      </c>
      <c r="I1761">
        <v>8</v>
      </c>
      <c r="J1761" s="37" t="str">
        <f>VLOOKUP(AB1761, method!$A$1:$B$15, 2, 0)</f>
        <v>中前</v>
      </c>
      <c r="K1761">
        <v>120</v>
      </c>
      <c r="L1761" s="43">
        <v>1200</v>
      </c>
      <c r="M1761">
        <v>129</v>
      </c>
      <c r="N1761">
        <v>1</v>
      </c>
      <c r="O1761">
        <v>30</v>
      </c>
      <c r="P1761">
        <v>3</v>
      </c>
      <c r="Q1761">
        <v>25</v>
      </c>
      <c r="R1761" t="s">
        <v>539</v>
      </c>
      <c r="S1761">
        <v>1061</v>
      </c>
      <c r="T1761">
        <v>4</v>
      </c>
      <c r="U1761" s="32" t="s">
        <v>435</v>
      </c>
      <c r="V1761">
        <v>545</v>
      </c>
      <c r="Y1761" t="s">
        <v>817</v>
      </c>
      <c r="Z1761">
        <v>56</v>
      </c>
      <c r="AA1761" s="25" t="s">
        <v>166</v>
      </c>
      <c r="AB1761">
        <v>6</v>
      </c>
      <c r="AC1761">
        <v>9</v>
      </c>
      <c r="AD1761">
        <v>9</v>
      </c>
    </row>
    <row r="1762" spans="1:31" hidden="1" x14ac:dyDescent="0.25">
      <c r="A1762" s="24" t="s">
        <v>349</v>
      </c>
      <c r="B1762" s="20" t="s">
        <v>377</v>
      </c>
      <c r="C1762" s="20" t="s">
        <v>2360</v>
      </c>
      <c r="D1762">
        <v>10.37</v>
      </c>
      <c r="E1762">
        <v>4</v>
      </c>
      <c r="F1762" t="s">
        <v>116</v>
      </c>
      <c r="G1762">
        <v>12</v>
      </c>
      <c r="H1762" s="16" t="s">
        <v>13</v>
      </c>
      <c r="I1762">
        <v>7</v>
      </c>
      <c r="J1762" s="37" t="str">
        <f>VLOOKUP(AB1762, method!$A$1:$B$15, 2, 0)</f>
        <v>中前</v>
      </c>
      <c r="K1762">
        <v>37</v>
      </c>
      <c r="L1762" s="43">
        <v>1200</v>
      </c>
      <c r="M1762">
        <v>134</v>
      </c>
      <c r="N1762">
        <v>1</v>
      </c>
      <c r="O1762">
        <v>16</v>
      </c>
      <c r="P1762">
        <v>2</v>
      </c>
      <c r="Q1762">
        <v>25</v>
      </c>
      <c r="R1762" t="s">
        <v>441</v>
      </c>
      <c r="S1762">
        <v>1060</v>
      </c>
      <c r="T1762">
        <v>4</v>
      </c>
      <c r="U1762" s="32" t="s">
        <v>446</v>
      </c>
      <c r="V1762">
        <v>428</v>
      </c>
      <c r="Y1762">
        <v>10</v>
      </c>
      <c r="Z1762">
        <v>59</v>
      </c>
      <c r="AA1762" s="25" t="s">
        <v>166</v>
      </c>
      <c r="AB1762">
        <v>5</v>
      </c>
      <c r="AC1762">
        <v>6</v>
      </c>
      <c r="AD1762">
        <v>12</v>
      </c>
    </row>
    <row r="1763" spans="1:31" hidden="1" x14ac:dyDescent="0.25">
      <c r="A1763" s="24" t="s">
        <v>349</v>
      </c>
      <c r="B1763" s="20" t="s">
        <v>377</v>
      </c>
      <c r="C1763" s="20" t="s">
        <v>2360</v>
      </c>
      <c r="E1763">
        <v>4</v>
      </c>
      <c r="F1763" t="s">
        <v>116</v>
      </c>
      <c r="G1763" t="s">
        <v>720</v>
      </c>
      <c r="H1763" s="22" t="s">
        <v>471</v>
      </c>
      <c r="I1763" t="s">
        <v>546</v>
      </c>
      <c r="K1763" t="s">
        <v>546</v>
      </c>
      <c r="L1763" s="43">
        <v>1200</v>
      </c>
      <c r="M1763">
        <v>133</v>
      </c>
      <c r="N1763" t="s">
        <v>546</v>
      </c>
      <c r="O1763">
        <v>3</v>
      </c>
      <c r="P1763">
        <v>11</v>
      </c>
      <c r="Q1763">
        <v>24</v>
      </c>
      <c r="R1763" t="s">
        <v>441</v>
      </c>
      <c r="S1763" t="s">
        <v>546</v>
      </c>
      <c r="T1763">
        <v>4</v>
      </c>
      <c r="U1763" s="32" t="s">
        <v>446</v>
      </c>
      <c r="V1763">
        <v>148</v>
      </c>
      <c r="Y1763" t="s">
        <v>546</v>
      </c>
      <c r="Z1763">
        <v>59</v>
      </c>
      <c r="AA1763" s="25" t="s">
        <v>166</v>
      </c>
      <c r="AB1763" t="s">
        <v>546</v>
      </c>
    </row>
    <row r="1764" spans="1:31" hidden="1" x14ac:dyDescent="0.25">
      <c r="A1764" s="24" t="s">
        <v>349</v>
      </c>
      <c r="B1764" s="20" t="s">
        <v>377</v>
      </c>
      <c r="C1764" s="20" t="s">
        <v>2360</v>
      </c>
      <c r="D1764">
        <v>10.52</v>
      </c>
      <c r="E1764">
        <v>4</v>
      </c>
      <c r="F1764" t="s">
        <v>116</v>
      </c>
      <c r="G1764">
        <v>7</v>
      </c>
      <c r="H1764" s="19" t="s">
        <v>63</v>
      </c>
      <c r="I1764">
        <v>3</v>
      </c>
      <c r="J1764" s="38" t="str">
        <f>VLOOKUP(AB1764, method!$A$1:$B$15, 2, 0)</f>
        <v>留後</v>
      </c>
      <c r="K1764">
        <v>8.4</v>
      </c>
      <c r="L1764" s="43">
        <v>1200</v>
      </c>
      <c r="M1764">
        <v>121</v>
      </c>
      <c r="N1764">
        <v>1</v>
      </c>
      <c r="O1764">
        <v>16</v>
      </c>
      <c r="P1764">
        <v>10</v>
      </c>
      <c r="Q1764">
        <v>24</v>
      </c>
      <c r="R1764" s="31" t="s">
        <v>455</v>
      </c>
      <c r="S1764">
        <v>1073</v>
      </c>
      <c r="T1764">
        <v>3</v>
      </c>
      <c r="U1764" s="32" t="s">
        <v>446</v>
      </c>
      <c r="V1764">
        <v>108</v>
      </c>
      <c r="Y1764" t="s">
        <v>650</v>
      </c>
      <c r="Z1764">
        <v>61</v>
      </c>
      <c r="AA1764" s="25" t="s">
        <v>166</v>
      </c>
      <c r="AB1764">
        <v>12</v>
      </c>
      <c r="AC1764">
        <v>12</v>
      </c>
      <c r="AD1764">
        <v>7</v>
      </c>
    </row>
    <row r="1765" spans="1:31" hidden="1" x14ac:dyDescent="0.25">
      <c r="A1765" s="24" t="s">
        <v>349</v>
      </c>
      <c r="B1765" s="20" t="s">
        <v>377</v>
      </c>
      <c r="C1765" s="20" t="s">
        <v>2360</v>
      </c>
      <c r="D1765">
        <v>9.93</v>
      </c>
      <c r="E1765">
        <v>4</v>
      </c>
      <c r="F1765" t="s">
        <v>116</v>
      </c>
      <c r="G1765">
        <v>12</v>
      </c>
      <c r="H1765" s="17" t="s">
        <v>121</v>
      </c>
      <c r="I1765">
        <v>10</v>
      </c>
      <c r="J1765" s="38" t="str">
        <f>VLOOKUP(AB1765, method!$A$1:$B$15, 2, 0)</f>
        <v>留後</v>
      </c>
      <c r="K1765">
        <v>37</v>
      </c>
      <c r="L1765" s="43">
        <v>1200</v>
      </c>
      <c r="M1765">
        <v>120</v>
      </c>
      <c r="N1765">
        <v>1</v>
      </c>
      <c r="O1765">
        <v>6</v>
      </c>
      <c r="P1765">
        <v>7</v>
      </c>
      <c r="Q1765">
        <v>24</v>
      </c>
      <c r="R1765" t="s">
        <v>429</v>
      </c>
      <c r="S1765">
        <v>1083</v>
      </c>
      <c r="T1765">
        <v>3</v>
      </c>
      <c r="U1765" s="32" t="s">
        <v>446</v>
      </c>
      <c r="V1765">
        <v>811</v>
      </c>
      <c r="Y1765" t="s">
        <v>492</v>
      </c>
      <c r="Z1765">
        <v>63</v>
      </c>
      <c r="AA1765" s="25" t="s">
        <v>166</v>
      </c>
      <c r="AB1765">
        <v>11</v>
      </c>
      <c r="AC1765">
        <v>12</v>
      </c>
      <c r="AD1765">
        <v>12</v>
      </c>
    </row>
    <row r="1766" spans="1:31" hidden="1" x14ac:dyDescent="0.25">
      <c r="A1766" s="24" t="s">
        <v>349</v>
      </c>
      <c r="B1766" s="20" t="s">
        <v>377</v>
      </c>
      <c r="C1766" s="20" t="s">
        <v>2360</v>
      </c>
      <c r="D1766">
        <v>11.46</v>
      </c>
      <c r="E1766">
        <v>4</v>
      </c>
      <c r="F1766" t="s">
        <v>116</v>
      </c>
      <c r="G1766" s="28">
        <v>3</v>
      </c>
      <c r="H1766" s="22" t="s">
        <v>471</v>
      </c>
      <c r="I1766">
        <v>1</v>
      </c>
      <c r="J1766" s="35" t="str">
        <f>VLOOKUP(AB1766, method!$A$1:$B$15, 2, 0)</f>
        <v>放頭</v>
      </c>
      <c r="K1766">
        <v>20</v>
      </c>
      <c r="L1766" s="43">
        <v>1200</v>
      </c>
      <c r="M1766">
        <v>120</v>
      </c>
      <c r="N1766">
        <v>1</v>
      </c>
      <c r="O1766">
        <v>15</v>
      </c>
      <c r="P1766">
        <v>6</v>
      </c>
      <c r="Q1766">
        <v>24</v>
      </c>
      <c r="R1766" t="s">
        <v>441</v>
      </c>
      <c r="S1766">
        <v>1076</v>
      </c>
      <c r="T1766">
        <v>3</v>
      </c>
      <c r="U1766" s="33" t="s">
        <v>577</v>
      </c>
      <c r="V1766">
        <v>756</v>
      </c>
      <c r="Y1766">
        <v>7</v>
      </c>
      <c r="Z1766">
        <v>63</v>
      </c>
      <c r="AA1766" s="25" t="s">
        <v>166</v>
      </c>
      <c r="AB1766">
        <v>3</v>
      </c>
      <c r="AC1766">
        <v>4</v>
      </c>
      <c r="AD1766">
        <v>3</v>
      </c>
    </row>
    <row r="1767" spans="1:31" x14ac:dyDescent="0.25">
      <c r="A1767" s="24" t="s">
        <v>349</v>
      </c>
      <c r="B1767" s="21" t="s">
        <v>379</v>
      </c>
      <c r="C1767" s="21" t="s">
        <v>2361</v>
      </c>
      <c r="D1767">
        <v>9.7799999999999994</v>
      </c>
      <c r="E1767">
        <v>5</v>
      </c>
      <c r="F1767" t="s">
        <v>53</v>
      </c>
      <c r="G1767">
        <v>6</v>
      </c>
      <c r="H1767" s="21" t="s">
        <v>53</v>
      </c>
      <c r="I1767">
        <v>4</v>
      </c>
      <c r="J1767" s="36" t="str">
        <f>VLOOKUP(AB1767, method!$A$1:$B$15, 2, 0)</f>
        <v>中後</v>
      </c>
      <c r="K1767">
        <v>12</v>
      </c>
      <c r="L1767" s="43">
        <v>1200</v>
      </c>
      <c r="M1767">
        <v>121</v>
      </c>
      <c r="N1767">
        <v>1</v>
      </c>
      <c r="O1767">
        <v>9</v>
      </c>
      <c r="P1767">
        <v>7</v>
      </c>
      <c r="Q1767">
        <v>25</v>
      </c>
      <c r="R1767" s="31" t="s">
        <v>450</v>
      </c>
      <c r="S1767">
        <v>1121</v>
      </c>
      <c r="T1767">
        <v>3</v>
      </c>
      <c r="U1767" s="32" t="s">
        <v>446</v>
      </c>
      <c r="V1767">
        <v>827</v>
      </c>
      <c r="Y1767" s="12" t="s">
        <v>456</v>
      </c>
      <c r="Z1767">
        <v>64</v>
      </c>
      <c r="AA1767" s="17" t="s">
        <v>111</v>
      </c>
      <c r="AB1767">
        <v>9</v>
      </c>
      <c r="AC1767">
        <v>8</v>
      </c>
      <c r="AD1767">
        <v>6</v>
      </c>
    </row>
    <row r="1768" spans="1:31" x14ac:dyDescent="0.25">
      <c r="A1768" s="24" t="s">
        <v>349</v>
      </c>
      <c r="B1768" s="21" t="s">
        <v>379</v>
      </c>
      <c r="C1768" s="21" t="s">
        <v>2361</v>
      </c>
      <c r="D1768">
        <v>9.66</v>
      </c>
      <c r="E1768">
        <v>5</v>
      </c>
      <c r="F1768" t="s">
        <v>53</v>
      </c>
      <c r="G1768" s="34">
        <v>4</v>
      </c>
      <c r="H1768" s="21" t="s">
        <v>53</v>
      </c>
      <c r="I1768">
        <v>1</v>
      </c>
      <c r="J1768" s="37" t="str">
        <f>VLOOKUP(AB1768, method!$A$1:$B$15, 2, 0)</f>
        <v>中前</v>
      </c>
      <c r="K1768">
        <v>10</v>
      </c>
      <c r="L1768" s="43">
        <v>1200</v>
      </c>
      <c r="M1768">
        <v>120</v>
      </c>
      <c r="N1768">
        <v>1</v>
      </c>
      <c r="O1768">
        <v>11</v>
      </c>
      <c r="P1768">
        <v>6</v>
      </c>
      <c r="Q1768">
        <v>25</v>
      </c>
      <c r="R1768" s="31" t="s">
        <v>455</v>
      </c>
      <c r="S1768">
        <v>1124</v>
      </c>
      <c r="T1768">
        <v>3</v>
      </c>
      <c r="U1768" s="32" t="s">
        <v>446</v>
      </c>
      <c r="V1768">
        <v>755</v>
      </c>
      <c r="Y1768" s="12" t="s">
        <v>521</v>
      </c>
      <c r="Z1768">
        <v>64</v>
      </c>
      <c r="AA1768" s="17" t="s">
        <v>111</v>
      </c>
      <c r="AB1768">
        <v>5</v>
      </c>
      <c r="AC1768">
        <v>5</v>
      </c>
      <c r="AD1768">
        <v>4</v>
      </c>
    </row>
    <row r="1769" spans="1:31" x14ac:dyDescent="0.25">
      <c r="A1769" s="24" t="s">
        <v>349</v>
      </c>
      <c r="B1769" s="21" t="s">
        <v>379</v>
      </c>
      <c r="C1769" s="21" t="s">
        <v>2361</v>
      </c>
      <c r="D1769">
        <v>9.98</v>
      </c>
      <c r="E1769">
        <v>5</v>
      </c>
      <c r="F1769" t="s">
        <v>53</v>
      </c>
      <c r="G1769" s="34">
        <v>4</v>
      </c>
      <c r="H1769" s="22" t="s">
        <v>471</v>
      </c>
      <c r="I1769">
        <v>6</v>
      </c>
      <c r="J1769" s="36" t="str">
        <f>VLOOKUP(AB1769, method!$A$1:$B$15, 2, 0)</f>
        <v>中後</v>
      </c>
      <c r="K1769">
        <v>97</v>
      </c>
      <c r="L1769" s="43">
        <v>1200</v>
      </c>
      <c r="M1769">
        <v>120</v>
      </c>
      <c r="N1769">
        <v>1</v>
      </c>
      <c r="O1769">
        <v>28</v>
      </c>
      <c r="P1769">
        <v>5</v>
      </c>
      <c r="Q1769">
        <v>25</v>
      </c>
      <c r="R1769" s="42" t="s">
        <v>445</v>
      </c>
      <c r="S1769">
        <v>1131</v>
      </c>
      <c r="T1769">
        <v>3</v>
      </c>
      <c r="U1769" s="32" t="s">
        <v>446</v>
      </c>
      <c r="V1769">
        <v>716</v>
      </c>
      <c r="Y1769" s="12" t="s">
        <v>521</v>
      </c>
      <c r="Z1769">
        <v>64</v>
      </c>
      <c r="AA1769" s="17" t="s">
        <v>111</v>
      </c>
      <c r="AB1769">
        <v>9</v>
      </c>
      <c r="AC1769">
        <v>9</v>
      </c>
      <c r="AD1769">
        <v>4</v>
      </c>
    </row>
    <row r="1770" spans="1:31" hidden="1" x14ac:dyDescent="0.25">
      <c r="A1770" s="24" t="s">
        <v>349</v>
      </c>
      <c r="B1770" s="22" t="s">
        <v>383</v>
      </c>
      <c r="C1770" s="22" t="s">
        <v>2362</v>
      </c>
      <c r="D1770">
        <v>10.15</v>
      </c>
      <c r="E1770">
        <v>7</v>
      </c>
      <c r="F1770" t="s">
        <v>58</v>
      </c>
      <c r="G1770" s="34">
        <v>4</v>
      </c>
      <c r="H1770" s="20" t="s">
        <v>58</v>
      </c>
      <c r="I1770">
        <v>6</v>
      </c>
      <c r="J1770" s="37" t="str">
        <f>VLOOKUP(AB1770, method!$A$1:$B$15, 2, 0)</f>
        <v>中前</v>
      </c>
      <c r="K1770">
        <v>3.5</v>
      </c>
      <c r="L1770" s="43">
        <v>1200</v>
      </c>
      <c r="M1770">
        <v>125</v>
      </c>
      <c r="N1770">
        <v>1</v>
      </c>
      <c r="O1770">
        <v>21</v>
      </c>
      <c r="P1770">
        <v>9</v>
      </c>
      <c r="Q1770">
        <v>25</v>
      </c>
      <c r="R1770" t="s">
        <v>429</v>
      </c>
      <c r="S1770">
        <v>1141</v>
      </c>
      <c r="T1770">
        <v>3</v>
      </c>
      <c r="U1770" s="33" t="s">
        <v>577</v>
      </c>
      <c r="V1770">
        <v>42</v>
      </c>
      <c r="Y1770" t="s">
        <v>699</v>
      </c>
      <c r="Z1770">
        <v>65</v>
      </c>
      <c r="AA1770" s="24" t="s">
        <v>45</v>
      </c>
      <c r="AB1770">
        <v>6</v>
      </c>
      <c r="AC1770">
        <v>6</v>
      </c>
      <c r="AD1770">
        <v>4</v>
      </c>
    </row>
    <row r="1771" spans="1:31" hidden="1" x14ac:dyDescent="0.25">
      <c r="A1771" s="24" t="s">
        <v>349</v>
      </c>
      <c r="B1771" s="22" t="s">
        <v>383</v>
      </c>
      <c r="C1771" s="22" t="s">
        <v>2362</v>
      </c>
      <c r="D1771">
        <v>22.29</v>
      </c>
      <c r="E1771">
        <v>7</v>
      </c>
      <c r="F1771" t="s">
        <v>58</v>
      </c>
      <c r="G1771">
        <v>10</v>
      </c>
      <c r="H1771" s="21" t="s">
        <v>53</v>
      </c>
      <c r="I1771">
        <v>13</v>
      </c>
      <c r="J1771" s="35" t="str">
        <f>VLOOKUP(AB1771, method!$A$1:$B$15, 2, 0)</f>
        <v>放頭</v>
      </c>
      <c r="K1771">
        <v>9.1999999999999993</v>
      </c>
      <c r="L1771">
        <v>1400</v>
      </c>
      <c r="M1771">
        <v>125</v>
      </c>
      <c r="N1771">
        <v>1</v>
      </c>
      <c r="O1771">
        <v>5</v>
      </c>
      <c r="P1771">
        <v>7</v>
      </c>
      <c r="Q1771">
        <v>25</v>
      </c>
      <c r="R1771" t="s">
        <v>441</v>
      </c>
      <c r="S1771">
        <v>1156</v>
      </c>
      <c r="T1771">
        <v>3</v>
      </c>
      <c r="U1771" s="32" t="s">
        <v>446</v>
      </c>
      <c r="V1771">
        <v>818</v>
      </c>
      <c r="Y1771" t="s">
        <v>624</v>
      </c>
      <c r="Z1771">
        <v>67</v>
      </c>
      <c r="AA1771" s="24" t="s">
        <v>45</v>
      </c>
      <c r="AB1771">
        <v>3</v>
      </c>
      <c r="AC1771">
        <v>4</v>
      </c>
      <c r="AD1771">
        <v>3</v>
      </c>
      <c r="AE1771">
        <v>10</v>
      </c>
    </row>
    <row r="1772" spans="1:31" hidden="1" x14ac:dyDescent="0.25">
      <c r="A1772" s="24" t="s">
        <v>349</v>
      </c>
      <c r="B1772" s="22" t="s">
        <v>383</v>
      </c>
      <c r="C1772" s="22" t="s">
        <v>2362</v>
      </c>
      <c r="D1772">
        <v>21.67</v>
      </c>
      <c r="E1772">
        <v>7</v>
      </c>
      <c r="F1772" t="s">
        <v>58</v>
      </c>
      <c r="G1772" s="28">
        <v>2</v>
      </c>
      <c r="H1772" s="21" t="s">
        <v>53</v>
      </c>
      <c r="I1772">
        <v>13</v>
      </c>
      <c r="J1772" s="37" t="str">
        <f>VLOOKUP(AB1772, method!$A$1:$B$15, 2, 0)</f>
        <v>中前</v>
      </c>
      <c r="K1772">
        <v>11</v>
      </c>
      <c r="L1772">
        <v>1400</v>
      </c>
      <c r="M1772">
        <v>121</v>
      </c>
      <c r="N1772">
        <v>1</v>
      </c>
      <c r="O1772">
        <v>14</v>
      </c>
      <c r="P1772">
        <v>6</v>
      </c>
      <c r="Q1772">
        <v>25</v>
      </c>
      <c r="R1772" t="s">
        <v>441</v>
      </c>
      <c r="S1772">
        <v>1164</v>
      </c>
      <c r="T1772">
        <v>3</v>
      </c>
      <c r="U1772" s="32" t="s">
        <v>435</v>
      </c>
      <c r="V1772">
        <v>766</v>
      </c>
      <c r="Y1772" s="12" t="s">
        <v>464</v>
      </c>
      <c r="Z1772">
        <v>66</v>
      </c>
      <c r="AA1772" s="24" t="s">
        <v>45</v>
      </c>
      <c r="AB1772">
        <v>4</v>
      </c>
      <c r="AC1772">
        <v>4</v>
      </c>
      <c r="AD1772">
        <v>3</v>
      </c>
      <c r="AE1772">
        <v>2</v>
      </c>
    </row>
    <row r="1773" spans="1:31" x14ac:dyDescent="0.25">
      <c r="A1773" s="24" t="s">
        <v>349</v>
      </c>
      <c r="B1773" s="22" t="s">
        <v>383</v>
      </c>
      <c r="C1773" s="22" t="s">
        <v>2362</v>
      </c>
      <c r="D1773">
        <v>9.7100000000000009</v>
      </c>
      <c r="E1773">
        <v>7</v>
      </c>
      <c r="F1773" t="s">
        <v>58</v>
      </c>
      <c r="G1773" s="28">
        <v>3</v>
      </c>
      <c r="H1773" s="21" t="s">
        <v>53</v>
      </c>
      <c r="I1773">
        <v>5</v>
      </c>
      <c r="J1773" s="37" t="str">
        <f>VLOOKUP(AB1773, method!$A$1:$B$15, 2, 0)</f>
        <v>中前</v>
      </c>
      <c r="K1773">
        <v>5.7</v>
      </c>
      <c r="L1773" s="43">
        <v>1200</v>
      </c>
      <c r="M1773">
        <v>122</v>
      </c>
      <c r="N1773">
        <v>1</v>
      </c>
      <c r="O1773">
        <v>21</v>
      </c>
      <c r="P1773">
        <v>5</v>
      </c>
      <c r="Q1773">
        <v>25</v>
      </c>
      <c r="R1773" s="31" t="s">
        <v>461</v>
      </c>
      <c r="S1773">
        <v>1159</v>
      </c>
      <c r="T1773">
        <v>3</v>
      </c>
      <c r="U1773" s="32" t="s">
        <v>446</v>
      </c>
      <c r="V1773">
        <v>694</v>
      </c>
      <c r="Y1773" s="12" t="s">
        <v>431</v>
      </c>
      <c r="Z1773">
        <v>65</v>
      </c>
      <c r="AA1773" s="24" t="s">
        <v>45</v>
      </c>
      <c r="AB1773">
        <v>6</v>
      </c>
      <c r="AC1773">
        <v>6</v>
      </c>
      <c r="AD1773">
        <v>3</v>
      </c>
    </row>
    <row r="1774" spans="1:31" x14ac:dyDescent="0.25">
      <c r="A1774" s="24" t="s">
        <v>349</v>
      </c>
      <c r="B1774" s="22" t="s">
        <v>383</v>
      </c>
      <c r="C1774" s="22" t="s">
        <v>2362</v>
      </c>
      <c r="D1774">
        <v>9.48</v>
      </c>
      <c r="E1774">
        <v>7</v>
      </c>
      <c r="F1774" t="s">
        <v>58</v>
      </c>
      <c r="G1774" s="28">
        <v>2</v>
      </c>
      <c r="H1774" s="21" t="s">
        <v>53</v>
      </c>
      <c r="I1774">
        <v>11</v>
      </c>
      <c r="J1774" s="36" t="str">
        <f>VLOOKUP(AB1774, method!$A$1:$B$15, 2, 0)</f>
        <v>中後</v>
      </c>
      <c r="K1774">
        <v>9.8000000000000007</v>
      </c>
      <c r="L1774" s="43">
        <v>1200</v>
      </c>
      <c r="M1774">
        <v>120</v>
      </c>
      <c r="N1774">
        <v>1</v>
      </c>
      <c r="O1774">
        <v>30</v>
      </c>
      <c r="P1774">
        <v>4</v>
      </c>
      <c r="Q1774">
        <v>25</v>
      </c>
      <c r="R1774" s="30" t="s">
        <v>445</v>
      </c>
      <c r="S1774">
        <v>1155</v>
      </c>
      <c r="T1774">
        <v>3</v>
      </c>
      <c r="U1774" s="32" t="s">
        <v>446</v>
      </c>
      <c r="V1774">
        <v>638</v>
      </c>
      <c r="Y1774" s="12" t="s">
        <v>914</v>
      </c>
      <c r="Z1774">
        <v>62</v>
      </c>
      <c r="AA1774" s="24" t="s">
        <v>45</v>
      </c>
      <c r="AB1774">
        <v>9</v>
      </c>
      <c r="AC1774">
        <v>7</v>
      </c>
      <c r="AD1774">
        <v>2</v>
      </c>
    </row>
    <row r="1775" spans="1:31" x14ac:dyDescent="0.25">
      <c r="A1775" s="24" t="s">
        <v>349</v>
      </c>
      <c r="B1775" s="22" t="s">
        <v>383</v>
      </c>
      <c r="C1775" s="22" t="s">
        <v>2362</v>
      </c>
      <c r="D1775">
        <v>9.4</v>
      </c>
      <c r="E1775">
        <v>7</v>
      </c>
      <c r="F1775" t="s">
        <v>58</v>
      </c>
      <c r="G1775" s="28">
        <v>3</v>
      </c>
      <c r="H1775" s="21" t="s">
        <v>53</v>
      </c>
      <c r="I1775">
        <v>1</v>
      </c>
      <c r="J1775" s="35" t="str">
        <f>VLOOKUP(AB1775, method!$A$1:$B$15, 2, 0)</f>
        <v>放頭</v>
      </c>
      <c r="K1775">
        <v>4.3</v>
      </c>
      <c r="L1775" s="43">
        <v>1200</v>
      </c>
      <c r="M1775">
        <v>121</v>
      </c>
      <c r="N1775">
        <v>1</v>
      </c>
      <c r="O1775">
        <v>2</v>
      </c>
      <c r="P1775">
        <v>4</v>
      </c>
      <c r="Q1775">
        <v>25</v>
      </c>
      <c r="R1775" s="30" t="s">
        <v>445</v>
      </c>
      <c r="S1775">
        <v>1167</v>
      </c>
      <c r="T1775">
        <v>3</v>
      </c>
      <c r="U1775" s="32" t="s">
        <v>446</v>
      </c>
      <c r="V1775">
        <v>561</v>
      </c>
      <c r="Y1775" s="12" t="s">
        <v>431</v>
      </c>
      <c r="Z1775">
        <v>61</v>
      </c>
      <c r="AA1775" s="24" t="s">
        <v>45</v>
      </c>
      <c r="AB1775">
        <v>3</v>
      </c>
      <c r="AC1775">
        <v>3</v>
      </c>
      <c r="AD1775">
        <v>3</v>
      </c>
    </row>
    <row r="1776" spans="1:31" hidden="1" x14ac:dyDescent="0.25">
      <c r="A1776" s="24" t="s">
        <v>349</v>
      </c>
      <c r="B1776" s="22" t="s">
        <v>383</v>
      </c>
      <c r="C1776" s="22" t="s">
        <v>2362</v>
      </c>
      <c r="D1776">
        <v>23.09</v>
      </c>
      <c r="E1776">
        <v>7</v>
      </c>
      <c r="F1776" t="s">
        <v>58</v>
      </c>
      <c r="G1776">
        <v>9</v>
      </c>
      <c r="H1776" s="17" t="s">
        <v>121</v>
      </c>
      <c r="I1776">
        <v>5</v>
      </c>
      <c r="J1776" s="37" t="str">
        <f>VLOOKUP(AB1776, method!$A$1:$B$15, 2, 0)</f>
        <v>中前</v>
      </c>
      <c r="K1776">
        <v>5.2</v>
      </c>
      <c r="L1776">
        <v>1400</v>
      </c>
      <c r="M1776">
        <v>121</v>
      </c>
      <c r="N1776">
        <v>1</v>
      </c>
      <c r="O1776">
        <v>15</v>
      </c>
      <c r="P1776">
        <v>3</v>
      </c>
      <c r="Q1776">
        <v>25</v>
      </c>
      <c r="R1776" t="s">
        <v>441</v>
      </c>
      <c r="S1776">
        <v>1163</v>
      </c>
      <c r="T1776">
        <v>3</v>
      </c>
      <c r="U1776" s="33" t="s">
        <v>499</v>
      </c>
      <c r="V1776">
        <v>513</v>
      </c>
      <c r="Y1776" t="s">
        <v>459</v>
      </c>
      <c r="Z1776">
        <v>63</v>
      </c>
      <c r="AA1776" s="24" t="s">
        <v>45</v>
      </c>
      <c r="AB1776">
        <v>4</v>
      </c>
      <c r="AC1776">
        <v>5</v>
      </c>
      <c r="AD1776">
        <v>4</v>
      </c>
      <c r="AE1776">
        <v>9</v>
      </c>
    </row>
    <row r="1777" spans="1:31" hidden="1" x14ac:dyDescent="0.25">
      <c r="A1777" s="24" t="s">
        <v>349</v>
      </c>
      <c r="B1777" s="22" t="s">
        <v>383</v>
      </c>
      <c r="C1777" s="22" t="s">
        <v>2362</v>
      </c>
      <c r="D1777">
        <v>21.08</v>
      </c>
      <c r="E1777">
        <v>7</v>
      </c>
      <c r="F1777" t="s">
        <v>58</v>
      </c>
      <c r="G1777" s="28">
        <v>3</v>
      </c>
      <c r="H1777" s="17" t="s">
        <v>121</v>
      </c>
      <c r="I1777">
        <v>2</v>
      </c>
      <c r="J1777" s="37" t="str">
        <f>VLOOKUP(AB1777, method!$A$1:$B$15, 2, 0)</f>
        <v>中前</v>
      </c>
      <c r="K1777">
        <v>8.9</v>
      </c>
      <c r="L1777">
        <v>1400</v>
      </c>
      <c r="M1777">
        <v>119</v>
      </c>
      <c r="N1777">
        <v>1</v>
      </c>
      <c r="O1777">
        <v>23</v>
      </c>
      <c r="P1777">
        <v>2</v>
      </c>
      <c r="Q1777">
        <v>25</v>
      </c>
      <c r="R1777" t="s">
        <v>434</v>
      </c>
      <c r="S1777">
        <v>1165</v>
      </c>
      <c r="T1777">
        <v>3</v>
      </c>
      <c r="U1777" s="32" t="s">
        <v>435</v>
      </c>
      <c r="V1777">
        <v>454</v>
      </c>
      <c r="Y1777" s="12" t="s">
        <v>480</v>
      </c>
      <c r="Z1777">
        <v>63</v>
      </c>
      <c r="AA1777" s="24" t="s">
        <v>45</v>
      </c>
      <c r="AB1777">
        <v>6</v>
      </c>
      <c r="AC1777">
        <v>5</v>
      </c>
      <c r="AD1777">
        <v>5</v>
      </c>
      <c r="AE1777">
        <v>3</v>
      </c>
    </row>
    <row r="1778" spans="1:31" hidden="1" x14ac:dyDescent="0.25">
      <c r="A1778" s="24" t="s">
        <v>349</v>
      </c>
      <c r="B1778" s="22" t="s">
        <v>383</v>
      </c>
      <c r="C1778" s="22" t="s">
        <v>2362</v>
      </c>
      <c r="D1778">
        <v>9.9</v>
      </c>
      <c r="E1778">
        <v>7</v>
      </c>
      <c r="F1778" t="s">
        <v>58</v>
      </c>
      <c r="G1778" s="34">
        <v>4</v>
      </c>
      <c r="H1778" s="21" t="s">
        <v>53</v>
      </c>
      <c r="I1778">
        <v>13</v>
      </c>
      <c r="J1778" s="38" t="str">
        <f>VLOOKUP(AB1778, method!$A$1:$B$15, 2, 0)</f>
        <v>留後</v>
      </c>
      <c r="K1778">
        <v>12</v>
      </c>
      <c r="L1778" s="43">
        <v>1200</v>
      </c>
      <c r="M1778">
        <v>120</v>
      </c>
      <c r="N1778">
        <v>1</v>
      </c>
      <c r="O1778">
        <v>19</v>
      </c>
      <c r="P1778">
        <v>1</v>
      </c>
      <c r="Q1778">
        <v>25</v>
      </c>
      <c r="R1778" t="s">
        <v>434</v>
      </c>
      <c r="S1778">
        <v>1181</v>
      </c>
      <c r="T1778">
        <v>3</v>
      </c>
      <c r="U1778" s="32" t="s">
        <v>446</v>
      </c>
      <c r="V1778">
        <v>366</v>
      </c>
      <c r="Y1778" s="12">
        <v>2</v>
      </c>
      <c r="Z1778">
        <v>63</v>
      </c>
      <c r="AA1778" s="24" t="s">
        <v>45</v>
      </c>
      <c r="AB1778">
        <v>11</v>
      </c>
      <c r="AC1778">
        <v>11</v>
      </c>
      <c r="AD1778">
        <v>4</v>
      </c>
    </row>
    <row r="1779" spans="1:31" hidden="1" x14ac:dyDescent="0.25">
      <c r="A1779" s="24" t="s">
        <v>349</v>
      </c>
      <c r="B1779" s="22" t="s">
        <v>383</v>
      </c>
      <c r="C1779" s="22" t="s">
        <v>2362</v>
      </c>
      <c r="D1779">
        <v>9.65</v>
      </c>
      <c r="E1779">
        <v>7</v>
      </c>
      <c r="F1779" t="s">
        <v>58</v>
      </c>
      <c r="G1779" s="34">
        <v>5</v>
      </c>
      <c r="H1779" s="21" t="s">
        <v>53</v>
      </c>
      <c r="I1779">
        <v>7</v>
      </c>
      <c r="J1779" s="36" t="str">
        <f>VLOOKUP(AB1779, method!$A$1:$B$15, 2, 0)</f>
        <v>中後</v>
      </c>
      <c r="K1779">
        <v>8.8000000000000007</v>
      </c>
      <c r="L1779" s="43">
        <v>1200</v>
      </c>
      <c r="M1779">
        <v>120</v>
      </c>
      <c r="N1779">
        <v>1</v>
      </c>
      <c r="O1779">
        <v>22</v>
      </c>
      <c r="P1779">
        <v>12</v>
      </c>
      <c r="Q1779">
        <v>24</v>
      </c>
      <c r="R1779" t="s">
        <v>539</v>
      </c>
      <c r="S1779">
        <v>1187</v>
      </c>
      <c r="T1779">
        <v>3</v>
      </c>
      <c r="U1779" s="32" t="s">
        <v>435</v>
      </c>
      <c r="V1779">
        <v>284</v>
      </c>
      <c r="Y1779" s="12" t="s">
        <v>456</v>
      </c>
      <c r="Z1779">
        <v>64</v>
      </c>
      <c r="AA1779" s="24" t="s">
        <v>45</v>
      </c>
      <c r="AB1779">
        <v>9</v>
      </c>
      <c r="AC1779">
        <v>10</v>
      </c>
      <c r="AD1779">
        <v>5</v>
      </c>
    </row>
    <row r="1780" spans="1:31" hidden="1" x14ac:dyDescent="0.25">
      <c r="A1780" s="24" t="s">
        <v>349</v>
      </c>
      <c r="B1780" s="22" t="s">
        <v>383</v>
      </c>
      <c r="C1780" s="22" t="s">
        <v>2362</v>
      </c>
      <c r="D1780">
        <v>9.5</v>
      </c>
      <c r="E1780">
        <v>7</v>
      </c>
      <c r="F1780" t="s">
        <v>58</v>
      </c>
      <c r="G1780">
        <v>8</v>
      </c>
      <c r="H1780" s="21" t="s">
        <v>53</v>
      </c>
      <c r="I1780">
        <v>13</v>
      </c>
      <c r="J1780" s="35" t="str">
        <f>VLOOKUP(AB1780, method!$A$1:$B$15, 2, 0)</f>
        <v>放頭</v>
      </c>
      <c r="K1780">
        <v>16</v>
      </c>
      <c r="L1780" s="43">
        <v>1200</v>
      </c>
      <c r="M1780">
        <v>121</v>
      </c>
      <c r="N1780">
        <v>1</v>
      </c>
      <c r="O1780">
        <v>8</v>
      </c>
      <c r="P1780">
        <v>12</v>
      </c>
      <c r="Q1780">
        <v>24</v>
      </c>
      <c r="R1780" t="s">
        <v>434</v>
      </c>
      <c r="S1780">
        <v>1178</v>
      </c>
      <c r="T1780">
        <v>3</v>
      </c>
      <c r="U1780" s="32" t="s">
        <v>435</v>
      </c>
      <c r="V1780">
        <v>242</v>
      </c>
      <c r="Y1780" t="s">
        <v>629</v>
      </c>
      <c r="Z1780">
        <v>64</v>
      </c>
      <c r="AA1780" s="24" t="s">
        <v>45</v>
      </c>
      <c r="AB1780">
        <v>2</v>
      </c>
      <c r="AC1780">
        <v>2</v>
      </c>
      <c r="AD1780">
        <v>8</v>
      </c>
    </row>
    <row r="1781" spans="1:31" hidden="1" x14ac:dyDescent="0.25">
      <c r="A1781" s="24" t="s">
        <v>349</v>
      </c>
      <c r="B1781" s="22" t="s">
        <v>383</v>
      </c>
      <c r="C1781" s="22" t="s">
        <v>2362</v>
      </c>
      <c r="D1781">
        <v>8.91</v>
      </c>
      <c r="E1781">
        <v>7</v>
      </c>
      <c r="F1781" t="s">
        <v>58</v>
      </c>
      <c r="G1781" s="28">
        <v>2</v>
      </c>
      <c r="H1781" s="21" t="s">
        <v>53</v>
      </c>
      <c r="I1781">
        <v>1</v>
      </c>
      <c r="J1781" s="37" t="str">
        <f>VLOOKUP(AB1781, method!$A$1:$B$15, 2, 0)</f>
        <v>中前</v>
      </c>
      <c r="K1781">
        <v>22</v>
      </c>
      <c r="L1781" s="43">
        <v>1200</v>
      </c>
      <c r="M1781">
        <v>118</v>
      </c>
      <c r="N1781">
        <v>1</v>
      </c>
      <c r="O1781">
        <v>17</v>
      </c>
      <c r="P1781">
        <v>11</v>
      </c>
      <c r="Q1781">
        <v>24</v>
      </c>
      <c r="R1781" t="s">
        <v>506</v>
      </c>
      <c r="S1781">
        <v>1183</v>
      </c>
      <c r="T1781">
        <v>3</v>
      </c>
      <c r="U1781" s="32" t="s">
        <v>435</v>
      </c>
      <c r="V1781">
        <v>192</v>
      </c>
      <c r="Y1781" s="12" t="s">
        <v>431</v>
      </c>
      <c r="Z1781">
        <v>63</v>
      </c>
      <c r="AA1781" s="24" t="s">
        <v>45</v>
      </c>
      <c r="AB1781">
        <v>4</v>
      </c>
      <c r="AC1781">
        <v>3</v>
      </c>
      <c r="AD1781">
        <v>2</v>
      </c>
    </row>
    <row r="1782" spans="1:31" hidden="1" x14ac:dyDescent="0.25">
      <c r="A1782" s="24" t="s">
        <v>349</v>
      </c>
      <c r="B1782" s="22" t="s">
        <v>383</v>
      </c>
      <c r="C1782" s="22" t="s">
        <v>2362</v>
      </c>
      <c r="D1782">
        <v>57.58</v>
      </c>
      <c r="E1782">
        <v>7</v>
      </c>
      <c r="F1782" t="s">
        <v>58</v>
      </c>
      <c r="G1782">
        <v>7</v>
      </c>
      <c r="H1782" s="17" t="s">
        <v>121</v>
      </c>
      <c r="I1782">
        <v>5</v>
      </c>
      <c r="J1782" s="36" t="str">
        <f>VLOOKUP(AB1782, method!$A$1:$B$15, 2, 0)</f>
        <v>中後</v>
      </c>
      <c r="K1782">
        <v>75</v>
      </c>
      <c r="L1782">
        <v>1000</v>
      </c>
      <c r="M1782">
        <v>120</v>
      </c>
      <c r="N1782">
        <v>0</v>
      </c>
      <c r="O1782">
        <v>27</v>
      </c>
      <c r="P1782">
        <v>10</v>
      </c>
      <c r="Q1782">
        <v>24</v>
      </c>
      <c r="R1782" s="31" t="s">
        <v>461</v>
      </c>
      <c r="S1782">
        <v>1185</v>
      </c>
      <c r="T1782">
        <v>3</v>
      </c>
      <c r="U1782" s="32" t="s">
        <v>435</v>
      </c>
      <c r="V1782">
        <v>137</v>
      </c>
      <c r="Y1782" t="s">
        <v>541</v>
      </c>
      <c r="Z1782">
        <v>63</v>
      </c>
      <c r="AA1782" s="24" t="s">
        <v>45</v>
      </c>
      <c r="AB1782">
        <v>9</v>
      </c>
      <c r="AC1782">
        <v>11</v>
      </c>
      <c r="AD1782">
        <v>7</v>
      </c>
    </row>
    <row r="1783" spans="1:31" hidden="1" x14ac:dyDescent="0.25">
      <c r="A1783" s="24" t="s">
        <v>349</v>
      </c>
      <c r="B1783" s="22" t="s">
        <v>2349</v>
      </c>
      <c r="C1783" s="22" t="s">
        <v>2350</v>
      </c>
      <c r="D1783">
        <v>55.89</v>
      </c>
      <c r="G1783" s="28">
        <v>3</v>
      </c>
      <c r="H1783" s="19" t="s">
        <v>101</v>
      </c>
      <c r="I1783">
        <v>6</v>
      </c>
      <c r="J1783" s="35" t="str">
        <f>VLOOKUP(AB1783, method!$A$1:$B$15, 2, 0)</f>
        <v>放頭</v>
      </c>
      <c r="K1783">
        <v>9.4</v>
      </c>
      <c r="L1783">
        <v>1000</v>
      </c>
      <c r="M1783">
        <v>122</v>
      </c>
      <c r="N1783">
        <v>0</v>
      </c>
      <c r="O1783">
        <v>14</v>
      </c>
      <c r="P1783">
        <v>9</v>
      </c>
      <c r="Q1783">
        <v>25</v>
      </c>
      <c r="R1783" t="s">
        <v>518</v>
      </c>
      <c r="S1783">
        <v>1182</v>
      </c>
      <c r="T1783">
        <v>3</v>
      </c>
      <c r="U1783" s="32" t="s">
        <v>446</v>
      </c>
      <c r="V1783">
        <v>25</v>
      </c>
      <c r="Y1783" t="s">
        <v>474</v>
      </c>
      <c r="Z1783">
        <v>63</v>
      </c>
      <c r="AA1783" s="19" t="s">
        <v>94</v>
      </c>
      <c r="AB1783">
        <v>2</v>
      </c>
      <c r="AC1783">
        <v>3</v>
      </c>
      <c r="AD1783">
        <v>3</v>
      </c>
    </row>
    <row r="1784" spans="1:31" hidden="1" x14ac:dyDescent="0.25">
      <c r="A1784" s="24" t="s">
        <v>349</v>
      </c>
      <c r="B1784" s="22" t="s">
        <v>2349</v>
      </c>
      <c r="C1784" s="22" t="s">
        <v>2350</v>
      </c>
      <c r="D1784">
        <v>56.08</v>
      </c>
      <c r="G1784" s="28">
        <v>2</v>
      </c>
      <c r="H1784" s="19" t="s">
        <v>101</v>
      </c>
      <c r="I1784">
        <v>6</v>
      </c>
      <c r="J1784" s="37" t="str">
        <f>VLOOKUP(AB1784, method!$A$1:$B$15, 2, 0)</f>
        <v>中前</v>
      </c>
      <c r="K1784">
        <v>16</v>
      </c>
      <c r="L1784">
        <v>1000</v>
      </c>
      <c r="M1784">
        <v>117</v>
      </c>
      <c r="N1784">
        <v>0</v>
      </c>
      <c r="O1784">
        <v>1</v>
      </c>
      <c r="P1784">
        <v>7</v>
      </c>
      <c r="Q1784">
        <v>25</v>
      </c>
      <c r="R1784" t="s">
        <v>429</v>
      </c>
      <c r="S1784">
        <v>1186</v>
      </c>
      <c r="T1784">
        <v>3</v>
      </c>
      <c r="U1784" s="32" t="s">
        <v>435</v>
      </c>
      <c r="V1784">
        <v>804</v>
      </c>
      <c r="Y1784" s="12" t="s">
        <v>591</v>
      </c>
      <c r="Z1784">
        <v>62</v>
      </c>
      <c r="AA1784" s="19" t="s">
        <v>94</v>
      </c>
      <c r="AB1784">
        <v>5</v>
      </c>
      <c r="AC1784">
        <v>4</v>
      </c>
      <c r="AD1784">
        <v>2</v>
      </c>
    </row>
    <row r="1785" spans="1:31" hidden="1" x14ac:dyDescent="0.25">
      <c r="A1785" s="24" t="s">
        <v>349</v>
      </c>
      <c r="B1785" s="22" t="s">
        <v>2349</v>
      </c>
      <c r="C1785" s="22" t="s">
        <v>2350</v>
      </c>
      <c r="D1785">
        <v>57.95</v>
      </c>
      <c r="G1785">
        <v>7</v>
      </c>
      <c r="H1785" s="19" t="s">
        <v>101</v>
      </c>
      <c r="I1785">
        <v>6</v>
      </c>
      <c r="J1785" s="37" t="str">
        <f>VLOOKUP(AB1785, method!$A$1:$B$15, 2, 0)</f>
        <v>中前</v>
      </c>
      <c r="K1785">
        <v>10</v>
      </c>
      <c r="L1785">
        <v>1000</v>
      </c>
      <c r="M1785">
        <v>118</v>
      </c>
      <c r="N1785">
        <v>0</v>
      </c>
      <c r="O1785">
        <v>25</v>
      </c>
      <c r="P1785">
        <v>5</v>
      </c>
      <c r="Q1785">
        <v>25</v>
      </c>
      <c r="R1785" t="s">
        <v>434</v>
      </c>
      <c r="S1785">
        <v>1174</v>
      </c>
      <c r="T1785">
        <v>3</v>
      </c>
      <c r="U1785" s="32" t="s">
        <v>435</v>
      </c>
      <c r="V1785">
        <v>705</v>
      </c>
      <c r="Y1785" t="s">
        <v>474</v>
      </c>
      <c r="Z1785">
        <v>62</v>
      </c>
      <c r="AA1785" s="19" t="s">
        <v>94</v>
      </c>
      <c r="AB1785">
        <v>5</v>
      </c>
      <c r="AC1785">
        <v>3</v>
      </c>
      <c r="AD1785">
        <v>7</v>
      </c>
    </row>
    <row r="1786" spans="1:31" hidden="1" x14ac:dyDescent="0.25">
      <c r="A1786" s="24" t="s">
        <v>349</v>
      </c>
      <c r="B1786" s="22" t="s">
        <v>2349</v>
      </c>
      <c r="C1786" s="22" t="s">
        <v>2350</v>
      </c>
      <c r="D1786">
        <v>56.86</v>
      </c>
      <c r="G1786" s="28">
        <v>2</v>
      </c>
      <c r="H1786" s="20" t="s">
        <v>19</v>
      </c>
      <c r="I1786">
        <v>13</v>
      </c>
      <c r="J1786" s="38" t="str">
        <f>VLOOKUP(AB1786, method!$A$1:$B$15, 2, 0)</f>
        <v>留後</v>
      </c>
      <c r="K1786">
        <v>4</v>
      </c>
      <c r="L1786">
        <v>1000</v>
      </c>
      <c r="M1786">
        <v>135</v>
      </c>
      <c r="N1786">
        <v>0</v>
      </c>
      <c r="O1786">
        <v>10</v>
      </c>
      <c r="P1786">
        <v>5</v>
      </c>
      <c r="Q1786">
        <v>25</v>
      </c>
      <c r="R1786" t="s">
        <v>429</v>
      </c>
      <c r="S1786">
        <v>1186</v>
      </c>
      <c r="T1786">
        <v>4</v>
      </c>
      <c r="U1786" s="32" t="s">
        <v>435</v>
      </c>
      <c r="V1786">
        <v>660</v>
      </c>
      <c r="Y1786" s="12" t="s">
        <v>662</v>
      </c>
      <c r="Z1786">
        <v>60</v>
      </c>
      <c r="AA1786" s="19" t="s">
        <v>94</v>
      </c>
      <c r="AB1786">
        <v>13</v>
      </c>
      <c r="AC1786">
        <v>6</v>
      </c>
      <c r="AD1786">
        <v>2</v>
      </c>
    </row>
    <row r="1787" spans="1:31" hidden="1" x14ac:dyDescent="0.25">
      <c r="A1787" s="24" t="s">
        <v>349</v>
      </c>
      <c r="B1787" s="22" t="s">
        <v>2349</v>
      </c>
      <c r="C1787" s="22" t="s">
        <v>2350</v>
      </c>
      <c r="D1787">
        <v>56.84</v>
      </c>
      <c r="G1787" s="28">
        <v>2</v>
      </c>
      <c r="H1787" s="19" t="s">
        <v>101</v>
      </c>
      <c r="I1787">
        <v>14</v>
      </c>
      <c r="J1787" s="37" t="str">
        <f>VLOOKUP(AB1787, method!$A$1:$B$15, 2, 0)</f>
        <v>中前</v>
      </c>
      <c r="K1787">
        <v>7.9</v>
      </c>
      <c r="L1787">
        <v>1000</v>
      </c>
      <c r="M1787">
        <v>134</v>
      </c>
      <c r="N1787">
        <v>0</v>
      </c>
      <c r="O1787">
        <v>13</v>
      </c>
      <c r="P1787">
        <v>4</v>
      </c>
      <c r="Q1787">
        <v>25</v>
      </c>
      <c r="R1787" t="s">
        <v>429</v>
      </c>
      <c r="S1787">
        <v>1172</v>
      </c>
      <c r="T1787">
        <v>4</v>
      </c>
      <c r="U1787" s="32" t="s">
        <v>435</v>
      </c>
      <c r="V1787">
        <v>582</v>
      </c>
      <c r="Y1787" s="12" t="s">
        <v>591</v>
      </c>
      <c r="Z1787">
        <v>59</v>
      </c>
      <c r="AA1787" s="19" t="s">
        <v>94</v>
      </c>
      <c r="AB1787">
        <v>5</v>
      </c>
      <c r="AC1787">
        <v>4</v>
      </c>
      <c r="AD1787">
        <v>2</v>
      </c>
    </row>
    <row r="1788" spans="1:31" hidden="1" x14ac:dyDescent="0.25">
      <c r="A1788" s="24" t="s">
        <v>349</v>
      </c>
      <c r="B1788" s="22" t="s">
        <v>2349</v>
      </c>
      <c r="C1788" s="22" t="s">
        <v>2350</v>
      </c>
      <c r="D1788">
        <v>10.56</v>
      </c>
      <c r="G1788" s="34">
        <v>5</v>
      </c>
      <c r="H1788" s="19" t="s">
        <v>101</v>
      </c>
      <c r="I1788">
        <v>5</v>
      </c>
      <c r="J1788" s="37" t="str">
        <f>VLOOKUP(AB1788, method!$A$1:$B$15, 2, 0)</f>
        <v>中前</v>
      </c>
      <c r="K1788">
        <v>27</v>
      </c>
      <c r="L1788" s="43">
        <v>1200</v>
      </c>
      <c r="M1788">
        <v>120</v>
      </c>
      <c r="N1788">
        <v>1</v>
      </c>
      <c r="O1788">
        <v>15</v>
      </c>
      <c r="P1788">
        <v>3</v>
      </c>
      <c r="Q1788">
        <v>25</v>
      </c>
      <c r="R1788" t="s">
        <v>441</v>
      </c>
      <c r="S1788">
        <v>1166</v>
      </c>
      <c r="T1788">
        <v>3</v>
      </c>
      <c r="U1788" s="33" t="s">
        <v>499</v>
      </c>
      <c r="V1788">
        <v>512</v>
      </c>
      <c r="Y1788">
        <v>3</v>
      </c>
      <c r="Z1788">
        <v>60</v>
      </c>
      <c r="AA1788" s="19" t="s">
        <v>94</v>
      </c>
      <c r="AB1788">
        <v>6</v>
      </c>
      <c r="AC1788">
        <v>6</v>
      </c>
      <c r="AD1788">
        <v>5</v>
      </c>
    </row>
    <row r="1789" spans="1:31" hidden="1" x14ac:dyDescent="0.25">
      <c r="A1789" s="24" t="s">
        <v>349</v>
      </c>
      <c r="B1789" s="22" t="s">
        <v>2349</v>
      </c>
      <c r="C1789" s="22" t="s">
        <v>2350</v>
      </c>
      <c r="D1789">
        <v>9.25</v>
      </c>
      <c r="G1789">
        <v>6</v>
      </c>
      <c r="H1789" s="19" t="s">
        <v>101</v>
      </c>
      <c r="I1789">
        <v>6</v>
      </c>
      <c r="J1789" s="36" t="str">
        <f>VLOOKUP(AB1789, method!$A$1:$B$15, 2, 0)</f>
        <v>中後</v>
      </c>
      <c r="K1789">
        <v>18</v>
      </c>
      <c r="L1789" s="43">
        <v>1200</v>
      </c>
      <c r="M1789">
        <v>115</v>
      </c>
      <c r="N1789">
        <v>1</v>
      </c>
      <c r="O1789">
        <v>16</v>
      </c>
      <c r="P1789">
        <v>2</v>
      </c>
      <c r="Q1789">
        <v>25</v>
      </c>
      <c r="R1789" t="s">
        <v>441</v>
      </c>
      <c r="S1789">
        <v>1162</v>
      </c>
      <c r="T1789">
        <v>3</v>
      </c>
      <c r="U1789" s="32" t="s">
        <v>446</v>
      </c>
      <c r="V1789">
        <v>436</v>
      </c>
      <c r="Y1789">
        <v>5</v>
      </c>
      <c r="Z1789">
        <v>62</v>
      </c>
      <c r="AA1789" s="19" t="s">
        <v>94</v>
      </c>
      <c r="AB1789">
        <v>9</v>
      </c>
      <c r="AC1789">
        <v>9</v>
      </c>
      <c r="AD1789">
        <v>6</v>
      </c>
    </row>
    <row r="1790" spans="1:31" hidden="1" x14ac:dyDescent="0.25">
      <c r="A1790" s="24" t="s">
        <v>349</v>
      </c>
      <c r="B1790" s="22" t="s">
        <v>2349</v>
      </c>
      <c r="C1790" s="22" t="s">
        <v>2350</v>
      </c>
      <c r="D1790">
        <v>9.76</v>
      </c>
      <c r="G1790">
        <v>9</v>
      </c>
      <c r="H1790" s="20" t="s">
        <v>58</v>
      </c>
      <c r="I1790">
        <v>11</v>
      </c>
      <c r="J1790" s="37" t="str">
        <f>VLOOKUP(AB1790, method!$A$1:$B$15, 2, 0)</f>
        <v>中前</v>
      </c>
      <c r="K1790">
        <v>38</v>
      </c>
      <c r="L1790" s="43">
        <v>1200</v>
      </c>
      <c r="M1790">
        <v>122</v>
      </c>
      <c r="N1790">
        <v>1</v>
      </c>
      <c r="O1790">
        <v>9</v>
      </c>
      <c r="P1790">
        <v>2</v>
      </c>
      <c r="Q1790">
        <v>25</v>
      </c>
      <c r="R1790" t="s">
        <v>429</v>
      </c>
      <c r="S1790">
        <v>1169</v>
      </c>
      <c r="T1790">
        <v>3</v>
      </c>
      <c r="U1790" s="32" t="s">
        <v>435</v>
      </c>
      <c r="V1790">
        <v>416</v>
      </c>
      <c r="Y1790" t="s">
        <v>519</v>
      </c>
      <c r="Z1790">
        <v>64</v>
      </c>
      <c r="AA1790" s="19" t="s">
        <v>94</v>
      </c>
      <c r="AB1790">
        <v>6</v>
      </c>
      <c r="AC1790">
        <v>10</v>
      </c>
      <c r="AD1790">
        <v>9</v>
      </c>
    </row>
    <row r="1791" spans="1:31" hidden="1" x14ac:dyDescent="0.25">
      <c r="A1791" s="24" t="s">
        <v>349</v>
      </c>
      <c r="B1791" s="22" t="s">
        <v>2349</v>
      </c>
      <c r="C1791" s="22" t="s">
        <v>2350</v>
      </c>
      <c r="D1791">
        <v>10</v>
      </c>
      <c r="G1791">
        <v>13</v>
      </c>
      <c r="H1791" s="27" t="s">
        <v>93</v>
      </c>
      <c r="I1791">
        <v>6</v>
      </c>
      <c r="J1791" s="36" t="str">
        <f>VLOOKUP(AB1791, method!$A$1:$B$15, 2, 0)</f>
        <v>中後</v>
      </c>
      <c r="K1791">
        <v>11</v>
      </c>
      <c r="L1791" s="43">
        <v>1200</v>
      </c>
      <c r="M1791">
        <v>121</v>
      </c>
      <c r="N1791">
        <v>1</v>
      </c>
      <c r="O1791">
        <v>22</v>
      </c>
      <c r="P1791">
        <v>12</v>
      </c>
      <c r="Q1791">
        <v>24</v>
      </c>
      <c r="R1791" t="s">
        <v>539</v>
      </c>
      <c r="S1791">
        <v>1180</v>
      </c>
      <c r="T1791">
        <v>3</v>
      </c>
      <c r="U1791" s="32" t="s">
        <v>435</v>
      </c>
      <c r="V1791">
        <v>283</v>
      </c>
      <c r="Y1791" t="s">
        <v>572</v>
      </c>
      <c r="Z1791">
        <v>65</v>
      </c>
      <c r="AA1791" s="19" t="s">
        <v>94</v>
      </c>
      <c r="AB1791">
        <v>8</v>
      </c>
      <c r="AC1791">
        <v>12</v>
      </c>
      <c r="AD1791">
        <v>13</v>
      </c>
    </row>
    <row r="1792" spans="1:31" hidden="1" x14ac:dyDescent="0.25">
      <c r="A1792" s="24" t="s">
        <v>349</v>
      </c>
      <c r="B1792" s="22" t="s">
        <v>2349</v>
      </c>
      <c r="C1792" s="22" t="s">
        <v>2350</v>
      </c>
      <c r="D1792">
        <v>22.21</v>
      </c>
      <c r="G1792">
        <v>10</v>
      </c>
      <c r="H1792" s="17" t="s">
        <v>393</v>
      </c>
      <c r="I1792">
        <v>14</v>
      </c>
      <c r="J1792" s="37" t="str">
        <f>VLOOKUP(AB1792, method!$A$1:$B$15, 2, 0)</f>
        <v>中前</v>
      </c>
      <c r="K1792">
        <v>6</v>
      </c>
      <c r="L1792">
        <v>1400</v>
      </c>
      <c r="M1792">
        <v>122</v>
      </c>
      <c r="N1792">
        <v>1</v>
      </c>
      <c r="O1792">
        <v>24</v>
      </c>
      <c r="P1792">
        <v>11</v>
      </c>
      <c r="Q1792">
        <v>24</v>
      </c>
      <c r="R1792" t="s">
        <v>429</v>
      </c>
      <c r="S1792">
        <v>1175</v>
      </c>
      <c r="T1792">
        <v>3</v>
      </c>
      <c r="U1792" s="32" t="s">
        <v>446</v>
      </c>
      <c r="V1792">
        <v>209</v>
      </c>
      <c r="Y1792" t="s">
        <v>488</v>
      </c>
      <c r="Z1792">
        <v>66</v>
      </c>
      <c r="AA1792" s="19" t="s">
        <v>94</v>
      </c>
      <c r="AB1792">
        <v>7</v>
      </c>
      <c r="AC1792">
        <v>7</v>
      </c>
      <c r="AD1792">
        <v>7</v>
      </c>
      <c r="AE1792">
        <v>10</v>
      </c>
    </row>
    <row r="1793" spans="1:30" hidden="1" x14ac:dyDescent="0.25">
      <c r="A1793" s="24" t="s">
        <v>349</v>
      </c>
      <c r="B1793" s="22" t="s">
        <v>2349</v>
      </c>
      <c r="C1793" s="22" t="s">
        <v>2350</v>
      </c>
      <c r="D1793">
        <v>9.27</v>
      </c>
      <c r="G1793" s="28">
        <v>3</v>
      </c>
      <c r="H1793" s="18" t="s">
        <v>116</v>
      </c>
      <c r="I1793">
        <v>1</v>
      </c>
      <c r="J1793" s="35" t="str">
        <f>VLOOKUP(AB1793, method!$A$1:$B$15, 2, 0)</f>
        <v>放頭</v>
      </c>
      <c r="K1793">
        <v>5.5</v>
      </c>
      <c r="L1793" s="43">
        <v>1200</v>
      </c>
      <c r="M1793">
        <v>124</v>
      </c>
      <c r="N1793">
        <v>1</v>
      </c>
      <c r="O1793">
        <v>3</v>
      </c>
      <c r="P1793">
        <v>11</v>
      </c>
      <c r="Q1793">
        <v>24</v>
      </c>
      <c r="R1793" t="s">
        <v>441</v>
      </c>
      <c r="S1793">
        <v>1181</v>
      </c>
      <c r="T1793">
        <v>3</v>
      </c>
      <c r="U1793" s="32" t="s">
        <v>446</v>
      </c>
      <c r="V1793">
        <v>154</v>
      </c>
      <c r="Y1793" t="s">
        <v>519</v>
      </c>
      <c r="Z1793">
        <v>66</v>
      </c>
      <c r="AA1793" s="19" t="s">
        <v>94</v>
      </c>
      <c r="AB1793">
        <v>3</v>
      </c>
      <c r="AC1793">
        <v>3</v>
      </c>
      <c r="AD1793">
        <v>3</v>
      </c>
    </row>
    <row r="1794" spans="1:30" hidden="1" x14ac:dyDescent="0.25">
      <c r="A1794" s="24" t="s">
        <v>349</v>
      </c>
      <c r="B1794" s="23" t="s">
        <v>2363</v>
      </c>
      <c r="C1794" s="23" t="s">
        <v>2364</v>
      </c>
      <c r="D1794">
        <v>9.67</v>
      </c>
      <c r="G1794">
        <v>12</v>
      </c>
      <c r="H1794" s="22" t="s">
        <v>588</v>
      </c>
      <c r="I1794">
        <v>6</v>
      </c>
      <c r="J1794" s="37" t="str">
        <f>VLOOKUP(AB1794, method!$A$1:$B$15, 2, 0)</f>
        <v>中前</v>
      </c>
      <c r="K1794">
        <v>33</v>
      </c>
      <c r="L1794" s="43">
        <v>1200</v>
      </c>
      <c r="M1794">
        <v>115</v>
      </c>
      <c r="N1794">
        <v>1</v>
      </c>
      <c r="O1794">
        <v>1</v>
      </c>
      <c r="P1794">
        <v>10</v>
      </c>
      <c r="Q1794">
        <v>25</v>
      </c>
      <c r="R1794" t="s">
        <v>539</v>
      </c>
      <c r="S1794">
        <v>1094</v>
      </c>
      <c r="T1794">
        <v>3</v>
      </c>
      <c r="U1794" s="32" t="s">
        <v>446</v>
      </c>
      <c r="V1794">
        <v>64</v>
      </c>
      <c r="Y1794" t="s">
        <v>436</v>
      </c>
      <c r="Z1794">
        <v>67</v>
      </c>
      <c r="AA1794" s="16" t="s">
        <v>14</v>
      </c>
      <c r="AB1794">
        <v>6</v>
      </c>
      <c r="AC1794">
        <v>8</v>
      </c>
      <c r="AD1794">
        <v>12</v>
      </c>
    </row>
    <row r="1795" spans="1:30" hidden="1" x14ac:dyDescent="0.25">
      <c r="A1795" s="24" t="s">
        <v>349</v>
      </c>
      <c r="B1795" s="23" t="s">
        <v>2363</v>
      </c>
      <c r="C1795" s="23" t="s">
        <v>2364</v>
      </c>
      <c r="D1795">
        <v>9.4600000000000009</v>
      </c>
      <c r="G1795">
        <v>7</v>
      </c>
      <c r="H1795" s="23" t="s">
        <v>622</v>
      </c>
      <c r="I1795">
        <v>3</v>
      </c>
      <c r="J1795" s="36" t="str">
        <f>VLOOKUP(AB1795, method!$A$1:$B$15, 2, 0)</f>
        <v>中後</v>
      </c>
      <c r="K1795">
        <v>57</v>
      </c>
      <c r="L1795" s="43">
        <v>1200</v>
      </c>
      <c r="M1795">
        <v>125</v>
      </c>
      <c r="N1795">
        <v>1</v>
      </c>
      <c r="O1795">
        <v>7</v>
      </c>
      <c r="P1795">
        <v>9</v>
      </c>
      <c r="Q1795">
        <v>25</v>
      </c>
      <c r="R1795" t="s">
        <v>434</v>
      </c>
      <c r="S1795">
        <v>1078</v>
      </c>
      <c r="T1795">
        <v>3</v>
      </c>
      <c r="U1795" s="32" t="s">
        <v>435</v>
      </c>
      <c r="V1795">
        <v>9</v>
      </c>
      <c r="Y1795" t="s">
        <v>650</v>
      </c>
      <c r="Z1795">
        <v>68</v>
      </c>
      <c r="AA1795" s="16" t="s">
        <v>14</v>
      </c>
      <c r="AB1795">
        <v>8</v>
      </c>
      <c r="AC1795">
        <v>7</v>
      </c>
      <c r="AD1795">
        <v>7</v>
      </c>
    </row>
    <row r="1796" spans="1:30" hidden="1" x14ac:dyDescent="0.25">
      <c r="A1796" s="24" t="s">
        <v>349</v>
      </c>
      <c r="B1796" s="23" t="s">
        <v>2363</v>
      </c>
      <c r="C1796" s="23" t="s">
        <v>2364</v>
      </c>
      <c r="D1796">
        <v>9.8699999999999992</v>
      </c>
      <c r="G1796">
        <v>10</v>
      </c>
      <c r="H1796" s="18" t="s">
        <v>524</v>
      </c>
      <c r="I1796">
        <v>6</v>
      </c>
      <c r="J1796" s="38" t="str">
        <f>VLOOKUP(AB1796, method!$A$1:$B$15, 2, 0)</f>
        <v>留後</v>
      </c>
      <c r="K1796">
        <v>17</v>
      </c>
      <c r="L1796" s="43">
        <v>1200</v>
      </c>
      <c r="M1796">
        <v>120</v>
      </c>
      <c r="N1796">
        <v>1</v>
      </c>
      <c r="O1796">
        <v>5</v>
      </c>
      <c r="P1796">
        <v>7</v>
      </c>
      <c r="Q1796">
        <v>25</v>
      </c>
      <c r="R1796" t="s">
        <v>441</v>
      </c>
      <c r="S1796">
        <v>1106</v>
      </c>
      <c r="T1796">
        <v>3</v>
      </c>
      <c r="U1796" s="32" t="s">
        <v>446</v>
      </c>
      <c r="V1796">
        <v>816</v>
      </c>
      <c r="Y1796" t="s">
        <v>817</v>
      </c>
      <c r="Z1796">
        <v>70</v>
      </c>
      <c r="AA1796" s="16" t="s">
        <v>14</v>
      </c>
      <c r="AB1796">
        <v>11</v>
      </c>
      <c r="AC1796">
        <v>11</v>
      </c>
      <c r="AD1796">
        <v>10</v>
      </c>
    </row>
    <row r="1797" spans="1:30" hidden="1" x14ac:dyDescent="0.25">
      <c r="A1797" s="24" t="s">
        <v>349</v>
      </c>
      <c r="B1797" s="23" t="s">
        <v>2363</v>
      </c>
      <c r="C1797" s="23" t="s">
        <v>2364</v>
      </c>
      <c r="D1797">
        <v>9.69</v>
      </c>
      <c r="G1797">
        <v>7</v>
      </c>
      <c r="H1797" s="18" t="s">
        <v>524</v>
      </c>
      <c r="I1797">
        <v>9</v>
      </c>
      <c r="J1797" s="37" t="str">
        <f>VLOOKUP(AB1797, method!$A$1:$B$15, 2, 0)</f>
        <v>中前</v>
      </c>
      <c r="K1797">
        <v>14</v>
      </c>
      <c r="L1797" s="43">
        <v>1200</v>
      </c>
      <c r="M1797">
        <v>120</v>
      </c>
      <c r="N1797">
        <v>1</v>
      </c>
      <c r="O1797">
        <v>31</v>
      </c>
      <c r="P1797">
        <v>5</v>
      </c>
      <c r="Q1797">
        <v>25</v>
      </c>
      <c r="R1797" t="s">
        <v>518</v>
      </c>
      <c r="S1797">
        <v>1113</v>
      </c>
      <c r="T1797">
        <v>3</v>
      </c>
      <c r="U1797" s="32" t="s">
        <v>435</v>
      </c>
      <c r="V1797">
        <v>723</v>
      </c>
      <c r="Y1797" t="s">
        <v>600</v>
      </c>
      <c r="Z1797">
        <v>72</v>
      </c>
      <c r="AA1797" s="16" t="s">
        <v>14</v>
      </c>
      <c r="AB1797">
        <v>5</v>
      </c>
      <c r="AC1797">
        <v>5</v>
      </c>
      <c r="AD1797">
        <v>7</v>
      </c>
    </row>
    <row r="1798" spans="1:30" hidden="1" x14ac:dyDescent="0.25">
      <c r="A1798" s="24" t="s">
        <v>349</v>
      </c>
      <c r="B1798" s="23" t="s">
        <v>2363</v>
      </c>
      <c r="C1798" s="23" t="s">
        <v>2364</v>
      </c>
      <c r="D1798">
        <v>9.56</v>
      </c>
      <c r="G1798" s="34">
        <v>5</v>
      </c>
      <c r="H1798" s="22" t="s">
        <v>588</v>
      </c>
      <c r="I1798">
        <v>6</v>
      </c>
      <c r="J1798" s="37" t="str">
        <f>VLOOKUP(AB1798, method!$A$1:$B$15, 2, 0)</f>
        <v>中前</v>
      </c>
      <c r="K1798">
        <v>16</v>
      </c>
      <c r="L1798" s="43">
        <v>1200</v>
      </c>
      <c r="M1798">
        <v>119</v>
      </c>
      <c r="N1798">
        <v>1</v>
      </c>
      <c r="O1798">
        <v>10</v>
      </c>
      <c r="P1798">
        <v>5</v>
      </c>
      <c r="Q1798">
        <v>25</v>
      </c>
      <c r="R1798" t="s">
        <v>429</v>
      </c>
      <c r="S1798">
        <v>1116</v>
      </c>
      <c r="T1798">
        <v>3</v>
      </c>
      <c r="U1798" s="32" t="s">
        <v>435</v>
      </c>
      <c r="V1798">
        <v>667</v>
      </c>
      <c r="Y1798" s="12" t="s">
        <v>464</v>
      </c>
      <c r="Z1798">
        <v>73</v>
      </c>
      <c r="AA1798" s="16" t="s">
        <v>14</v>
      </c>
      <c r="AB1798">
        <v>6</v>
      </c>
      <c r="AC1798">
        <v>5</v>
      </c>
      <c r="AD1798">
        <v>5</v>
      </c>
    </row>
    <row r="1799" spans="1:30" hidden="1" x14ac:dyDescent="0.25">
      <c r="A1799" s="24" t="s">
        <v>349</v>
      </c>
      <c r="B1799" s="23" t="s">
        <v>2363</v>
      </c>
      <c r="C1799" s="23" t="s">
        <v>2364</v>
      </c>
      <c r="D1799">
        <v>9.1999999999999993</v>
      </c>
      <c r="G1799" s="28">
        <v>3</v>
      </c>
      <c r="H1799" s="17" t="s">
        <v>393</v>
      </c>
      <c r="I1799">
        <v>3</v>
      </c>
      <c r="J1799" s="37" t="str">
        <f>VLOOKUP(AB1799, method!$A$1:$B$15, 2, 0)</f>
        <v>中前</v>
      </c>
      <c r="K1799">
        <v>9.4</v>
      </c>
      <c r="L1799" s="43">
        <v>1200</v>
      </c>
      <c r="M1799">
        <v>130</v>
      </c>
      <c r="N1799">
        <v>1</v>
      </c>
      <c r="O1799">
        <v>27</v>
      </c>
      <c r="P1799">
        <v>4</v>
      </c>
      <c r="Q1799">
        <v>25</v>
      </c>
      <c r="R1799" t="s">
        <v>434</v>
      </c>
      <c r="S1799">
        <v>1119</v>
      </c>
      <c r="T1799">
        <v>3</v>
      </c>
      <c r="U1799" s="32" t="s">
        <v>435</v>
      </c>
      <c r="V1799">
        <v>625</v>
      </c>
      <c r="Y1799" s="12" t="s">
        <v>464</v>
      </c>
      <c r="Z1799">
        <v>73</v>
      </c>
      <c r="AA1799" s="16" t="s">
        <v>14</v>
      </c>
      <c r="AB1799">
        <v>5</v>
      </c>
      <c r="AC1799">
        <v>5</v>
      </c>
      <c r="AD1799">
        <v>3</v>
      </c>
    </row>
    <row r="1800" spans="1:30" hidden="1" x14ac:dyDescent="0.25">
      <c r="A1800" s="24" t="s">
        <v>349</v>
      </c>
      <c r="B1800" s="23" t="s">
        <v>2363</v>
      </c>
      <c r="C1800" s="23" t="s">
        <v>2364</v>
      </c>
      <c r="D1800">
        <v>9.02</v>
      </c>
      <c r="G1800" s="34">
        <v>5</v>
      </c>
      <c r="H1800" s="19" t="s">
        <v>407</v>
      </c>
      <c r="I1800">
        <v>9</v>
      </c>
      <c r="J1800" s="38" t="str">
        <f>VLOOKUP(AB1800, method!$A$1:$B$15, 2, 0)</f>
        <v>留後</v>
      </c>
      <c r="K1800">
        <v>19</v>
      </c>
      <c r="L1800" s="43">
        <v>1200</v>
      </c>
      <c r="M1800">
        <v>129</v>
      </c>
      <c r="N1800">
        <v>1</v>
      </c>
      <c r="O1800">
        <v>23</v>
      </c>
      <c r="P1800">
        <v>3</v>
      </c>
      <c r="Q1800">
        <v>25</v>
      </c>
      <c r="R1800" t="s">
        <v>434</v>
      </c>
      <c r="S1800">
        <v>1130</v>
      </c>
      <c r="T1800">
        <v>3</v>
      </c>
      <c r="U1800" s="32" t="s">
        <v>446</v>
      </c>
      <c r="V1800">
        <v>532</v>
      </c>
      <c r="Y1800">
        <v>3</v>
      </c>
      <c r="Z1800">
        <v>73</v>
      </c>
      <c r="AA1800" s="16" t="s">
        <v>14</v>
      </c>
      <c r="AB1800">
        <v>12</v>
      </c>
      <c r="AC1800">
        <v>11</v>
      </c>
      <c r="AD1800">
        <v>5</v>
      </c>
    </row>
    <row r="1801" spans="1:30" hidden="1" x14ac:dyDescent="0.25">
      <c r="A1801" s="24" t="s">
        <v>349</v>
      </c>
      <c r="B1801" s="23" t="s">
        <v>2363</v>
      </c>
      <c r="C1801" s="23" t="s">
        <v>2364</v>
      </c>
      <c r="D1801">
        <v>9.4600000000000009</v>
      </c>
      <c r="G1801">
        <v>8</v>
      </c>
      <c r="H1801" s="23" t="s">
        <v>622</v>
      </c>
      <c r="I1801">
        <v>11</v>
      </c>
      <c r="J1801" s="35" t="str">
        <f>VLOOKUP(AB1801, method!$A$1:$B$15, 2, 0)</f>
        <v>放頭</v>
      </c>
      <c r="K1801">
        <v>41</v>
      </c>
      <c r="L1801" s="43">
        <v>1200</v>
      </c>
      <c r="M1801">
        <v>130</v>
      </c>
      <c r="N1801">
        <v>1</v>
      </c>
      <c r="O1801">
        <v>23</v>
      </c>
      <c r="P1801">
        <v>2</v>
      </c>
      <c r="Q1801">
        <v>25</v>
      </c>
      <c r="R1801" t="s">
        <v>434</v>
      </c>
      <c r="S1801">
        <v>1138</v>
      </c>
      <c r="T1801">
        <v>3</v>
      </c>
      <c r="U1801" s="32" t="s">
        <v>435</v>
      </c>
      <c r="V1801">
        <v>456</v>
      </c>
      <c r="Y1801" t="s">
        <v>519</v>
      </c>
      <c r="Z1801">
        <v>73</v>
      </c>
      <c r="AA1801" s="16" t="s">
        <v>14</v>
      </c>
      <c r="AB1801">
        <v>3</v>
      </c>
      <c r="AC1801">
        <v>3</v>
      </c>
      <c r="AD1801">
        <v>8</v>
      </c>
    </row>
    <row r="1802" spans="1:30" hidden="1" x14ac:dyDescent="0.25">
      <c r="A1802" s="24" t="s">
        <v>349</v>
      </c>
      <c r="B1802" s="23" t="s">
        <v>2363</v>
      </c>
      <c r="C1802" s="23" t="s">
        <v>2364</v>
      </c>
      <c r="D1802">
        <v>9.4</v>
      </c>
      <c r="G1802" s="28">
        <v>1</v>
      </c>
      <c r="H1802" s="23" t="s">
        <v>622</v>
      </c>
      <c r="I1802">
        <v>1</v>
      </c>
      <c r="J1802" s="37" t="str">
        <f>VLOOKUP(AB1802, method!$A$1:$B$15, 2, 0)</f>
        <v>中前</v>
      </c>
      <c r="K1802">
        <v>3.3</v>
      </c>
      <c r="L1802" s="43">
        <v>1200</v>
      </c>
      <c r="M1802">
        <v>122</v>
      </c>
      <c r="N1802">
        <v>1</v>
      </c>
      <c r="O1802">
        <v>5</v>
      </c>
      <c r="P1802">
        <v>1</v>
      </c>
      <c r="Q1802">
        <v>25</v>
      </c>
      <c r="R1802" t="s">
        <v>441</v>
      </c>
      <c r="S1802">
        <v>1118</v>
      </c>
      <c r="T1802">
        <v>3</v>
      </c>
      <c r="U1802" s="32" t="s">
        <v>435</v>
      </c>
      <c r="V1802">
        <v>325</v>
      </c>
      <c r="Y1802" s="12" t="s">
        <v>431</v>
      </c>
      <c r="Z1802">
        <v>65</v>
      </c>
      <c r="AA1802" s="16" t="s">
        <v>14</v>
      </c>
      <c r="AB1802">
        <v>4</v>
      </c>
      <c r="AC1802">
        <v>4</v>
      </c>
      <c r="AD1802">
        <v>1</v>
      </c>
    </row>
    <row r="1803" spans="1:30" hidden="1" x14ac:dyDescent="0.25">
      <c r="A1803" s="24" t="s">
        <v>349</v>
      </c>
      <c r="B1803" s="23" t="s">
        <v>2363</v>
      </c>
      <c r="C1803" s="23" t="s">
        <v>2364</v>
      </c>
      <c r="D1803">
        <v>9.0399999999999991</v>
      </c>
      <c r="G1803" s="28">
        <v>1</v>
      </c>
      <c r="H1803" s="17" t="s">
        <v>393</v>
      </c>
      <c r="I1803">
        <v>5</v>
      </c>
      <c r="J1803" s="37" t="str">
        <f>VLOOKUP(AB1803, method!$A$1:$B$15, 2, 0)</f>
        <v>中前</v>
      </c>
      <c r="K1803">
        <v>5.4</v>
      </c>
      <c r="L1803" s="43">
        <v>1200</v>
      </c>
      <c r="M1803">
        <v>135</v>
      </c>
      <c r="N1803">
        <v>1</v>
      </c>
      <c r="O1803">
        <v>22</v>
      </c>
      <c r="P1803">
        <v>12</v>
      </c>
      <c r="Q1803">
        <v>24</v>
      </c>
      <c r="R1803" t="s">
        <v>539</v>
      </c>
      <c r="S1803">
        <v>1113</v>
      </c>
      <c r="T1803">
        <v>4</v>
      </c>
      <c r="U1803" s="32" t="s">
        <v>435</v>
      </c>
      <c r="V1803">
        <v>279</v>
      </c>
      <c r="Y1803" s="12" t="s">
        <v>480</v>
      </c>
      <c r="Z1803">
        <v>59</v>
      </c>
      <c r="AA1803" s="16" t="s">
        <v>14</v>
      </c>
      <c r="AB1803">
        <v>4</v>
      </c>
      <c r="AC1803">
        <v>4</v>
      </c>
      <c r="AD1803">
        <v>1</v>
      </c>
    </row>
    <row r="1804" spans="1:30" hidden="1" x14ac:dyDescent="0.25">
      <c r="A1804" s="24" t="s">
        <v>349</v>
      </c>
      <c r="B1804" s="23" t="s">
        <v>2363</v>
      </c>
      <c r="C1804" s="23" t="s">
        <v>2364</v>
      </c>
      <c r="D1804">
        <v>9.99</v>
      </c>
      <c r="G1804" s="34">
        <v>4</v>
      </c>
      <c r="H1804" s="17" t="s">
        <v>393</v>
      </c>
      <c r="I1804">
        <v>10</v>
      </c>
      <c r="J1804" s="35" t="str">
        <f>VLOOKUP(AB1804, method!$A$1:$B$15, 2, 0)</f>
        <v>放頭</v>
      </c>
      <c r="K1804">
        <v>3.3</v>
      </c>
      <c r="L1804" s="43">
        <v>1200</v>
      </c>
      <c r="M1804">
        <v>135</v>
      </c>
      <c r="N1804">
        <v>1</v>
      </c>
      <c r="O1804">
        <v>1</v>
      </c>
      <c r="P1804">
        <v>12</v>
      </c>
      <c r="Q1804">
        <v>24</v>
      </c>
      <c r="R1804" t="s">
        <v>441</v>
      </c>
      <c r="S1804">
        <v>1118</v>
      </c>
      <c r="T1804">
        <v>4</v>
      </c>
      <c r="U1804" s="32" t="s">
        <v>435</v>
      </c>
      <c r="V1804">
        <v>222</v>
      </c>
      <c r="Y1804" s="12" t="s">
        <v>456</v>
      </c>
      <c r="Z1804">
        <v>59</v>
      </c>
      <c r="AA1804" s="16" t="s">
        <v>14</v>
      </c>
      <c r="AB1804">
        <v>1</v>
      </c>
      <c r="AC1804">
        <v>1</v>
      </c>
      <c r="AD1804">
        <v>4</v>
      </c>
    </row>
    <row r="1805" spans="1:30" hidden="1" x14ac:dyDescent="0.25">
      <c r="A1805" s="24" t="s">
        <v>349</v>
      </c>
      <c r="B1805" s="23" t="s">
        <v>2363</v>
      </c>
      <c r="C1805" s="23" t="s">
        <v>2364</v>
      </c>
      <c r="D1805">
        <v>9.5299999999999994</v>
      </c>
      <c r="G1805" s="34">
        <v>5</v>
      </c>
      <c r="H1805" s="24" t="s">
        <v>38</v>
      </c>
      <c r="I1805">
        <v>12</v>
      </c>
      <c r="J1805" s="36" t="str">
        <f>VLOOKUP(AB1805, method!$A$1:$B$15, 2, 0)</f>
        <v>中後</v>
      </c>
      <c r="K1805">
        <v>4.2</v>
      </c>
      <c r="L1805" s="43">
        <v>1200</v>
      </c>
      <c r="M1805">
        <v>135</v>
      </c>
      <c r="N1805">
        <v>1</v>
      </c>
      <c r="O1805">
        <v>17</v>
      </c>
      <c r="P1805">
        <v>11</v>
      </c>
      <c r="Q1805">
        <v>24</v>
      </c>
      <c r="R1805" t="s">
        <v>506</v>
      </c>
      <c r="S1805">
        <v>1107</v>
      </c>
      <c r="T1805">
        <v>4</v>
      </c>
      <c r="U1805" s="32" t="s">
        <v>435</v>
      </c>
      <c r="V1805">
        <v>184</v>
      </c>
      <c r="Y1805" t="s">
        <v>541</v>
      </c>
      <c r="Z1805">
        <v>59</v>
      </c>
      <c r="AA1805" s="16" t="s">
        <v>14</v>
      </c>
      <c r="AB1805">
        <v>8</v>
      </c>
      <c r="AC1805">
        <v>7</v>
      </c>
      <c r="AD1805">
        <v>5</v>
      </c>
    </row>
    <row r="1806" spans="1:30" hidden="1" x14ac:dyDescent="0.25">
      <c r="A1806" s="24" t="s">
        <v>349</v>
      </c>
      <c r="B1806" s="23" t="s">
        <v>2363</v>
      </c>
      <c r="C1806" s="23" t="s">
        <v>2364</v>
      </c>
      <c r="D1806">
        <v>9.11</v>
      </c>
      <c r="G1806" s="28">
        <v>2</v>
      </c>
      <c r="H1806" s="24" t="s">
        <v>38</v>
      </c>
      <c r="I1806">
        <v>5</v>
      </c>
      <c r="J1806" s="35" t="str">
        <f>VLOOKUP(AB1806, method!$A$1:$B$15, 2, 0)</f>
        <v>放頭</v>
      </c>
      <c r="K1806">
        <v>3.4</v>
      </c>
      <c r="L1806" s="43">
        <v>1200</v>
      </c>
      <c r="M1806">
        <v>133</v>
      </c>
      <c r="N1806">
        <v>1</v>
      </c>
      <c r="O1806">
        <v>20</v>
      </c>
      <c r="P1806">
        <v>10</v>
      </c>
      <c r="Q1806">
        <v>24</v>
      </c>
      <c r="R1806" t="s">
        <v>506</v>
      </c>
      <c r="S1806">
        <v>1100</v>
      </c>
      <c r="T1806">
        <v>4</v>
      </c>
      <c r="U1806" s="32" t="s">
        <v>446</v>
      </c>
      <c r="V1806">
        <v>114</v>
      </c>
      <c r="Y1806" s="12" t="s">
        <v>591</v>
      </c>
      <c r="Z1806">
        <v>57</v>
      </c>
      <c r="AA1806" s="16" t="s">
        <v>14</v>
      </c>
      <c r="AB1806">
        <v>2</v>
      </c>
      <c r="AC1806">
        <v>3</v>
      </c>
      <c r="AD1806">
        <v>2</v>
      </c>
    </row>
    <row r="1807" spans="1:30" hidden="1" x14ac:dyDescent="0.25">
      <c r="A1807" s="24" t="s">
        <v>349</v>
      </c>
      <c r="B1807" s="23" t="s">
        <v>2363</v>
      </c>
      <c r="C1807" s="23" t="s">
        <v>2364</v>
      </c>
      <c r="D1807">
        <v>9.8699999999999992</v>
      </c>
      <c r="G1807" s="28">
        <v>1</v>
      </c>
      <c r="H1807" s="21" t="s">
        <v>392</v>
      </c>
      <c r="I1807">
        <v>7</v>
      </c>
      <c r="J1807" s="35" t="str">
        <f>VLOOKUP(AB1807, method!$A$1:$B$15, 2, 0)</f>
        <v>放頭</v>
      </c>
      <c r="K1807">
        <v>2.1</v>
      </c>
      <c r="L1807" s="43">
        <v>1200</v>
      </c>
      <c r="M1807">
        <v>124</v>
      </c>
      <c r="N1807">
        <v>1</v>
      </c>
      <c r="O1807">
        <v>28</v>
      </c>
      <c r="P1807">
        <v>9</v>
      </c>
      <c r="Q1807">
        <v>24</v>
      </c>
      <c r="R1807" t="s">
        <v>429</v>
      </c>
      <c r="S1807">
        <v>1100</v>
      </c>
      <c r="T1807">
        <v>4</v>
      </c>
      <c r="U1807" s="32" t="s">
        <v>435</v>
      </c>
      <c r="V1807">
        <v>57</v>
      </c>
      <c r="Y1807" s="12" t="s">
        <v>464</v>
      </c>
      <c r="Z1807">
        <v>50</v>
      </c>
      <c r="AA1807" s="16" t="s">
        <v>14</v>
      </c>
      <c r="AB1807">
        <v>1</v>
      </c>
      <c r="AC1807">
        <v>1</v>
      </c>
      <c r="AD1807">
        <v>1</v>
      </c>
    </row>
    <row r="1808" spans="1:30" hidden="1" x14ac:dyDescent="0.25">
      <c r="A1808" s="24" t="s">
        <v>349</v>
      </c>
      <c r="B1808" s="23" t="s">
        <v>2363</v>
      </c>
      <c r="C1808" s="23" t="s">
        <v>2364</v>
      </c>
      <c r="D1808">
        <v>10.119999999999999</v>
      </c>
      <c r="G1808" s="28">
        <v>2</v>
      </c>
      <c r="H1808" s="21" t="s">
        <v>392</v>
      </c>
      <c r="I1808">
        <v>3</v>
      </c>
      <c r="J1808" s="37" t="str">
        <f>VLOOKUP(AB1808, method!$A$1:$B$15, 2, 0)</f>
        <v>中前</v>
      </c>
      <c r="K1808">
        <v>6.2</v>
      </c>
      <c r="L1808" s="43">
        <v>1200</v>
      </c>
      <c r="M1808">
        <v>119</v>
      </c>
      <c r="N1808">
        <v>1</v>
      </c>
      <c r="O1808">
        <v>8</v>
      </c>
      <c r="P1808">
        <v>9</v>
      </c>
      <c r="Q1808">
        <v>24</v>
      </c>
      <c r="R1808" t="s">
        <v>434</v>
      </c>
      <c r="S1808">
        <v>1082</v>
      </c>
      <c r="T1808">
        <v>4</v>
      </c>
      <c r="U1808" s="33" t="s">
        <v>499</v>
      </c>
      <c r="V1808">
        <v>5</v>
      </c>
      <c r="Y1808" s="12" t="s">
        <v>456</v>
      </c>
      <c r="Z1808">
        <v>49</v>
      </c>
      <c r="AA1808" s="16" t="s">
        <v>14</v>
      </c>
      <c r="AB1808">
        <v>4</v>
      </c>
      <c r="AC1808">
        <v>3</v>
      </c>
      <c r="AD1808">
        <v>2</v>
      </c>
    </row>
    <row r="1809" spans="1:31" hidden="1" x14ac:dyDescent="0.25">
      <c r="A1809" s="24" t="s">
        <v>349</v>
      </c>
      <c r="B1809" s="23" t="s">
        <v>2363</v>
      </c>
      <c r="C1809" s="23" t="s">
        <v>2364</v>
      </c>
      <c r="D1809">
        <v>10.65</v>
      </c>
      <c r="G1809" s="34">
        <v>5</v>
      </c>
      <c r="H1809" s="16" t="s">
        <v>13</v>
      </c>
      <c r="I1809">
        <v>8</v>
      </c>
      <c r="J1809" s="36" t="str">
        <f>VLOOKUP(AB1809, method!$A$1:$B$15, 2, 0)</f>
        <v>中後</v>
      </c>
      <c r="K1809">
        <v>8.8000000000000007</v>
      </c>
      <c r="L1809" s="43">
        <v>1200</v>
      </c>
      <c r="M1809">
        <v>127</v>
      </c>
      <c r="N1809">
        <v>1</v>
      </c>
      <c r="O1809">
        <v>15</v>
      </c>
      <c r="P1809">
        <v>6</v>
      </c>
      <c r="Q1809">
        <v>24</v>
      </c>
      <c r="R1809" t="s">
        <v>441</v>
      </c>
      <c r="S1809">
        <v>1103</v>
      </c>
      <c r="T1809">
        <v>4</v>
      </c>
      <c r="U1809" s="33" t="s">
        <v>577</v>
      </c>
      <c r="V1809">
        <v>755</v>
      </c>
      <c r="Y1809" t="s">
        <v>474</v>
      </c>
      <c r="Z1809">
        <v>52</v>
      </c>
      <c r="AA1809" s="16" t="s">
        <v>14</v>
      </c>
      <c r="AB1809">
        <v>8</v>
      </c>
      <c r="AC1809">
        <v>7</v>
      </c>
      <c r="AD1809">
        <v>5</v>
      </c>
    </row>
    <row r="1810" spans="1:31" hidden="1" x14ac:dyDescent="0.25">
      <c r="A1810" s="24" t="s">
        <v>349</v>
      </c>
      <c r="B1810" s="23" t="s">
        <v>2363</v>
      </c>
      <c r="C1810" s="23" t="s">
        <v>2364</v>
      </c>
      <c r="D1810">
        <v>23.04</v>
      </c>
      <c r="G1810">
        <v>6</v>
      </c>
      <c r="H1810" s="16" t="s">
        <v>13</v>
      </c>
      <c r="I1810">
        <v>11</v>
      </c>
      <c r="J1810" s="37" t="str">
        <f>VLOOKUP(AB1810, method!$A$1:$B$15, 2, 0)</f>
        <v>中前</v>
      </c>
      <c r="K1810">
        <v>28</v>
      </c>
      <c r="L1810">
        <v>1400</v>
      </c>
      <c r="M1810">
        <v>130</v>
      </c>
      <c r="N1810">
        <v>1</v>
      </c>
      <c r="O1810">
        <v>19</v>
      </c>
      <c r="P1810">
        <v>5</v>
      </c>
      <c r="Q1810">
        <v>24</v>
      </c>
      <c r="R1810" t="s">
        <v>441</v>
      </c>
      <c r="S1810">
        <v>1098</v>
      </c>
      <c r="T1810">
        <v>4</v>
      </c>
      <c r="U1810" s="32" t="s">
        <v>435</v>
      </c>
      <c r="V1810">
        <v>682</v>
      </c>
      <c r="Y1810" t="s">
        <v>474</v>
      </c>
      <c r="Z1810">
        <v>54</v>
      </c>
      <c r="AA1810" s="16" t="s">
        <v>14</v>
      </c>
      <c r="AB1810">
        <v>5</v>
      </c>
      <c r="AC1810">
        <v>6</v>
      </c>
      <c r="AD1810">
        <v>5</v>
      </c>
      <c r="AE1810">
        <v>6</v>
      </c>
    </row>
    <row r="1811" spans="1:31" hidden="1" x14ac:dyDescent="0.25">
      <c r="A1811" s="24" t="s">
        <v>349</v>
      </c>
      <c r="B1811" s="23" t="s">
        <v>2363</v>
      </c>
      <c r="C1811" s="23" t="s">
        <v>2364</v>
      </c>
      <c r="D1811">
        <v>22.34</v>
      </c>
      <c r="G1811">
        <v>8</v>
      </c>
      <c r="H1811" s="23" t="s">
        <v>487</v>
      </c>
      <c r="I1811">
        <v>7</v>
      </c>
      <c r="J1811" s="38" t="str">
        <f>VLOOKUP(AB1811, method!$A$1:$B$15, 2, 0)</f>
        <v>留後</v>
      </c>
      <c r="K1811">
        <v>15</v>
      </c>
      <c r="L1811">
        <v>1400</v>
      </c>
      <c r="M1811">
        <v>127</v>
      </c>
      <c r="N1811">
        <v>1</v>
      </c>
      <c r="O1811">
        <v>5</v>
      </c>
      <c r="P1811">
        <v>5</v>
      </c>
      <c r="Q1811">
        <v>24</v>
      </c>
      <c r="R1811" t="s">
        <v>518</v>
      </c>
      <c r="S1811">
        <v>1102</v>
      </c>
      <c r="T1811">
        <v>4</v>
      </c>
      <c r="U1811" s="32" t="s">
        <v>435</v>
      </c>
      <c r="V1811">
        <v>642</v>
      </c>
      <c r="Y1811" t="s">
        <v>629</v>
      </c>
      <c r="Z1811">
        <v>56</v>
      </c>
      <c r="AA1811" s="16" t="s">
        <v>14</v>
      </c>
      <c r="AB1811">
        <v>11</v>
      </c>
      <c r="AC1811">
        <v>11</v>
      </c>
      <c r="AD1811">
        <v>8</v>
      </c>
      <c r="AE1811">
        <v>8</v>
      </c>
    </row>
    <row r="1812" spans="1:31" hidden="1" x14ac:dyDescent="0.25">
      <c r="A1812" s="24" t="s">
        <v>349</v>
      </c>
      <c r="B1812" s="23" t="s">
        <v>2363</v>
      </c>
      <c r="C1812" s="23" t="s">
        <v>2364</v>
      </c>
      <c r="D1812">
        <v>9.8000000000000007</v>
      </c>
      <c r="G1812">
        <v>6</v>
      </c>
      <c r="H1812" s="18" t="s">
        <v>524</v>
      </c>
      <c r="I1812">
        <v>5</v>
      </c>
      <c r="J1812" s="38" t="str">
        <f>VLOOKUP(AB1812, method!$A$1:$B$15, 2, 0)</f>
        <v>留後</v>
      </c>
      <c r="K1812">
        <v>8.3000000000000007</v>
      </c>
      <c r="L1812" s="43">
        <v>1200</v>
      </c>
      <c r="M1812">
        <v>124</v>
      </c>
      <c r="N1812">
        <v>1</v>
      </c>
      <c r="O1812">
        <v>14</v>
      </c>
      <c r="P1812">
        <v>4</v>
      </c>
      <c r="Q1812">
        <v>24</v>
      </c>
      <c r="R1812" t="s">
        <v>429</v>
      </c>
      <c r="S1812">
        <v>1097</v>
      </c>
      <c r="T1812">
        <v>4</v>
      </c>
      <c r="U1812" s="32" t="s">
        <v>446</v>
      </c>
      <c r="V1812">
        <v>584</v>
      </c>
      <c r="Y1812">
        <v>5</v>
      </c>
      <c r="Z1812">
        <v>58</v>
      </c>
      <c r="AA1812" s="16" t="s">
        <v>14</v>
      </c>
      <c r="AB1812">
        <v>11</v>
      </c>
      <c r="AC1812">
        <v>10</v>
      </c>
      <c r="AD1812">
        <v>6</v>
      </c>
    </row>
    <row r="1813" spans="1:31" hidden="1" x14ac:dyDescent="0.25">
      <c r="A1813" s="24" t="s">
        <v>349</v>
      </c>
      <c r="B1813" s="23" t="s">
        <v>2363</v>
      </c>
      <c r="C1813" s="23" t="s">
        <v>2364</v>
      </c>
      <c r="D1813">
        <v>10.71</v>
      </c>
      <c r="G1813">
        <v>10</v>
      </c>
      <c r="H1813" s="22" t="s">
        <v>471</v>
      </c>
      <c r="I1813">
        <v>4</v>
      </c>
      <c r="J1813" s="37" t="str">
        <f>VLOOKUP(AB1813, method!$A$1:$B$15, 2, 0)</f>
        <v>中前</v>
      </c>
      <c r="K1813">
        <v>11</v>
      </c>
      <c r="L1813" s="43">
        <v>1200</v>
      </c>
      <c r="M1813">
        <v>132</v>
      </c>
      <c r="N1813">
        <v>1</v>
      </c>
      <c r="O1813">
        <v>31</v>
      </c>
      <c r="P1813">
        <v>3</v>
      </c>
      <c r="Q1813">
        <v>24</v>
      </c>
      <c r="R1813" t="s">
        <v>539</v>
      </c>
      <c r="S1813">
        <v>1098</v>
      </c>
      <c r="T1813">
        <v>4</v>
      </c>
      <c r="U1813" s="32" t="s">
        <v>435</v>
      </c>
      <c r="V1813">
        <v>548</v>
      </c>
      <c r="Y1813" t="s">
        <v>629</v>
      </c>
      <c r="Z1813">
        <v>59</v>
      </c>
      <c r="AA1813" s="16" t="s">
        <v>14</v>
      </c>
      <c r="AB1813">
        <v>5</v>
      </c>
      <c r="AC1813">
        <v>6</v>
      </c>
      <c r="AD1813">
        <v>10</v>
      </c>
    </row>
    <row r="1814" spans="1:31" hidden="1" x14ac:dyDescent="0.25">
      <c r="A1814" s="24" t="s">
        <v>349</v>
      </c>
      <c r="B1814" s="23" t="s">
        <v>2363</v>
      </c>
      <c r="C1814" s="23" t="s">
        <v>2364</v>
      </c>
      <c r="D1814">
        <v>10.08</v>
      </c>
      <c r="G1814" s="28">
        <v>3</v>
      </c>
      <c r="H1814" s="23" t="s">
        <v>487</v>
      </c>
      <c r="I1814">
        <v>6</v>
      </c>
      <c r="J1814" s="36" t="str">
        <f>VLOOKUP(AB1814, method!$A$1:$B$15, 2, 0)</f>
        <v>中後</v>
      </c>
      <c r="K1814">
        <v>3.1</v>
      </c>
      <c r="L1814" s="43">
        <v>1200</v>
      </c>
      <c r="M1814">
        <v>129</v>
      </c>
      <c r="N1814">
        <v>1</v>
      </c>
      <c r="O1814">
        <v>28</v>
      </c>
      <c r="P1814">
        <v>1</v>
      </c>
      <c r="Q1814">
        <v>24</v>
      </c>
      <c r="R1814" t="s">
        <v>539</v>
      </c>
      <c r="S1814">
        <v>1113</v>
      </c>
      <c r="T1814">
        <v>4</v>
      </c>
      <c r="U1814" s="32" t="s">
        <v>435</v>
      </c>
      <c r="V1814">
        <v>374</v>
      </c>
      <c r="Y1814" t="s">
        <v>474</v>
      </c>
      <c r="Z1814">
        <v>59</v>
      </c>
      <c r="AA1814" s="16" t="s">
        <v>14</v>
      </c>
      <c r="AB1814">
        <v>9</v>
      </c>
      <c r="AC1814">
        <v>9</v>
      </c>
      <c r="AD1814">
        <v>3</v>
      </c>
    </row>
    <row r="1815" spans="1:31" hidden="1" x14ac:dyDescent="0.25">
      <c r="A1815" s="24" t="s">
        <v>349</v>
      </c>
      <c r="B1815" s="23" t="s">
        <v>2363</v>
      </c>
      <c r="C1815" s="23" t="s">
        <v>2364</v>
      </c>
      <c r="D1815">
        <v>23.32</v>
      </c>
      <c r="G1815" s="28">
        <v>2</v>
      </c>
      <c r="H1815" s="20" t="s">
        <v>19</v>
      </c>
      <c r="I1815">
        <v>6</v>
      </c>
      <c r="J1815" s="35" t="str">
        <f>VLOOKUP(AB1815, method!$A$1:$B$15, 2, 0)</f>
        <v>放頭</v>
      </c>
      <c r="K1815">
        <v>1.6</v>
      </c>
      <c r="L1815">
        <v>1400</v>
      </c>
      <c r="M1815">
        <v>134</v>
      </c>
      <c r="N1815">
        <v>1</v>
      </c>
      <c r="O1815">
        <v>23</v>
      </c>
      <c r="P1815">
        <v>12</v>
      </c>
      <c r="Q1815">
        <v>23</v>
      </c>
      <c r="R1815" t="s">
        <v>429</v>
      </c>
      <c r="S1815">
        <v>1107</v>
      </c>
      <c r="T1815" t="s">
        <v>540</v>
      </c>
      <c r="U1815" s="32" t="s">
        <v>435</v>
      </c>
      <c r="V1815">
        <v>271</v>
      </c>
      <c r="Y1815" s="12" t="s">
        <v>480</v>
      </c>
      <c r="Z1815">
        <v>57</v>
      </c>
      <c r="AA1815" s="16" t="s">
        <v>14</v>
      </c>
      <c r="AB1815">
        <v>3</v>
      </c>
      <c r="AC1815">
        <v>1</v>
      </c>
      <c r="AD1815">
        <v>1</v>
      </c>
      <c r="AE1815">
        <v>2</v>
      </c>
    </row>
    <row r="1816" spans="1:31" hidden="1" x14ac:dyDescent="0.25">
      <c r="A1816" s="24" t="s">
        <v>349</v>
      </c>
      <c r="B1816" s="23" t="s">
        <v>2363</v>
      </c>
      <c r="C1816" s="23" t="s">
        <v>2364</v>
      </c>
      <c r="D1816">
        <v>22.98</v>
      </c>
      <c r="G1816">
        <v>6</v>
      </c>
      <c r="H1816" s="17" t="s">
        <v>393</v>
      </c>
      <c r="I1816">
        <v>5</v>
      </c>
      <c r="J1816" s="37" t="str">
        <f>VLOOKUP(AB1816, method!$A$1:$B$15, 2, 0)</f>
        <v>中前</v>
      </c>
      <c r="K1816">
        <v>7.2</v>
      </c>
      <c r="L1816">
        <v>1400</v>
      </c>
      <c r="M1816">
        <v>133</v>
      </c>
      <c r="N1816">
        <v>1</v>
      </c>
      <c r="O1816">
        <v>26</v>
      </c>
      <c r="P1816">
        <v>11</v>
      </c>
      <c r="Q1816">
        <v>23</v>
      </c>
      <c r="R1816" t="s">
        <v>429</v>
      </c>
      <c r="S1816">
        <v>1126</v>
      </c>
      <c r="T1816">
        <v>4</v>
      </c>
      <c r="U1816" s="32" t="s">
        <v>435</v>
      </c>
      <c r="V1816">
        <v>200</v>
      </c>
      <c r="Y1816" t="s">
        <v>541</v>
      </c>
      <c r="Z1816">
        <v>57</v>
      </c>
      <c r="AA1816" s="16" t="s">
        <v>14</v>
      </c>
      <c r="AB1816">
        <v>4</v>
      </c>
      <c r="AC1816">
        <v>4</v>
      </c>
      <c r="AD1816">
        <v>4</v>
      </c>
      <c r="AE1816">
        <v>6</v>
      </c>
    </row>
    <row r="1817" spans="1:31" hidden="1" x14ac:dyDescent="0.25">
      <c r="A1817" s="24" t="s">
        <v>349</v>
      </c>
      <c r="B1817" s="23" t="s">
        <v>2363</v>
      </c>
      <c r="C1817" s="23" t="s">
        <v>2364</v>
      </c>
      <c r="D1817">
        <v>9.7200000000000006</v>
      </c>
      <c r="G1817" s="28">
        <v>2</v>
      </c>
      <c r="H1817" s="16" t="s">
        <v>13</v>
      </c>
      <c r="I1817">
        <v>1</v>
      </c>
      <c r="J1817" s="37" t="str">
        <f>VLOOKUP(AB1817, method!$A$1:$B$15, 2, 0)</f>
        <v>中前</v>
      </c>
      <c r="K1817">
        <v>3.8</v>
      </c>
      <c r="L1817" s="43">
        <v>1200</v>
      </c>
      <c r="M1817">
        <v>134</v>
      </c>
      <c r="N1817">
        <v>1</v>
      </c>
      <c r="O1817">
        <v>11</v>
      </c>
      <c r="P1817">
        <v>11</v>
      </c>
      <c r="Q1817">
        <v>23</v>
      </c>
      <c r="R1817" t="s">
        <v>539</v>
      </c>
      <c r="S1817">
        <v>1127</v>
      </c>
      <c r="T1817" t="s">
        <v>540</v>
      </c>
      <c r="U1817" s="32" t="s">
        <v>435</v>
      </c>
      <c r="V1817">
        <v>157</v>
      </c>
      <c r="Y1817" s="12" t="s">
        <v>456</v>
      </c>
      <c r="Z1817">
        <v>57</v>
      </c>
      <c r="AA1817" s="16" t="s">
        <v>14</v>
      </c>
      <c r="AB1817">
        <v>7</v>
      </c>
      <c r="AC1817">
        <v>5</v>
      </c>
      <c r="AD1817">
        <v>2</v>
      </c>
    </row>
    <row r="1818" spans="1:31" hidden="1" x14ac:dyDescent="0.25">
      <c r="A1818" s="24" t="s">
        <v>349</v>
      </c>
      <c r="B1818" s="23" t="s">
        <v>2363</v>
      </c>
      <c r="C1818" s="23" t="s">
        <v>2364</v>
      </c>
      <c r="D1818">
        <v>9.82</v>
      </c>
      <c r="G1818" s="28">
        <v>1</v>
      </c>
      <c r="H1818" s="24" t="s">
        <v>38</v>
      </c>
      <c r="I1818">
        <v>8</v>
      </c>
      <c r="J1818" s="36" t="str">
        <f>VLOOKUP(AB1818, method!$A$1:$B$15, 2, 0)</f>
        <v>中後</v>
      </c>
      <c r="K1818">
        <v>17</v>
      </c>
      <c r="L1818" s="43">
        <v>1200</v>
      </c>
      <c r="M1818">
        <v>124</v>
      </c>
      <c r="N1818">
        <v>1</v>
      </c>
      <c r="O1818">
        <v>24</v>
      </c>
      <c r="P1818">
        <v>9</v>
      </c>
      <c r="Q1818">
        <v>23</v>
      </c>
      <c r="R1818" t="s">
        <v>429</v>
      </c>
      <c r="S1818">
        <v>1120</v>
      </c>
      <c r="T1818" t="s">
        <v>540</v>
      </c>
      <c r="U1818" s="32" t="s">
        <v>435</v>
      </c>
      <c r="V1818">
        <v>37</v>
      </c>
      <c r="Y1818" s="12" t="s">
        <v>662</v>
      </c>
      <c r="Z1818">
        <v>52</v>
      </c>
      <c r="AA1818" s="16" t="s">
        <v>14</v>
      </c>
      <c r="AB1818">
        <v>9</v>
      </c>
      <c r="AC1818">
        <v>8</v>
      </c>
      <c r="AD1818">
        <v>1</v>
      </c>
    </row>
    <row r="1819" spans="1:31" hidden="1" x14ac:dyDescent="0.25"/>
    <row r="1820" spans="1:31" hidden="1" x14ac:dyDescent="0.25"/>
    <row r="1821" spans="1:31" hidden="1" x14ac:dyDescent="0.25">
      <c r="A1821" s="24"/>
      <c r="B1821" s="23"/>
      <c r="C1821" s="23"/>
      <c r="K1821" s="23"/>
      <c r="AA1821" s="16"/>
    </row>
    <row r="1822" spans="1:31" hidden="1" x14ac:dyDescent="0.25">
      <c r="A1822" s="24"/>
      <c r="B1822" s="23"/>
      <c r="C1822" s="23"/>
      <c r="K1822" s="23"/>
      <c r="AA1822" s="16"/>
    </row>
    <row r="1823" spans="1:31" hidden="1" x14ac:dyDescent="0.25">
      <c r="A1823" s="24"/>
      <c r="B1823" s="23"/>
      <c r="C1823" s="23"/>
      <c r="K1823" s="23"/>
      <c r="AA1823" s="16"/>
    </row>
    <row r="1824" spans="1:31" hidden="1" x14ac:dyDescent="0.25">
      <c r="A1824" s="24"/>
      <c r="B1824" s="23"/>
      <c r="C1824" s="23"/>
      <c r="K1824" s="23"/>
      <c r="AA1824" s="16"/>
    </row>
    <row r="1825" spans="1:27" hidden="1" x14ac:dyDescent="0.25">
      <c r="A1825" s="24"/>
      <c r="B1825" s="23"/>
      <c r="C1825" s="23"/>
      <c r="K1825" s="23"/>
      <c r="AA1825" s="16"/>
    </row>
    <row r="1826" spans="1:27" hidden="1" x14ac:dyDescent="0.25">
      <c r="A1826" s="24"/>
      <c r="B1826" s="23"/>
      <c r="C1826" s="23"/>
      <c r="K1826" s="23"/>
      <c r="AA1826" s="16"/>
    </row>
    <row r="1827" spans="1:27" hidden="1" x14ac:dyDescent="0.25">
      <c r="A1827" s="24"/>
      <c r="B1827" s="23"/>
      <c r="C1827" s="23"/>
      <c r="K1827" s="23"/>
      <c r="AA1827" s="16"/>
    </row>
    <row r="1828" spans="1:27" hidden="1" x14ac:dyDescent="0.25">
      <c r="A1828" s="24"/>
      <c r="B1828" s="23"/>
      <c r="C1828" s="23"/>
      <c r="K1828" s="23"/>
      <c r="AA1828" s="16"/>
    </row>
    <row r="1829" spans="1:27" hidden="1" x14ac:dyDescent="0.25">
      <c r="A1829" s="24"/>
      <c r="B1829" s="23"/>
      <c r="C1829" s="23"/>
      <c r="K1829" s="23"/>
      <c r="AA1829" s="16"/>
    </row>
    <row r="1830" spans="1:27" hidden="1" x14ac:dyDescent="0.25">
      <c r="A1830" s="24"/>
      <c r="B1830" s="23"/>
      <c r="C1830" s="23"/>
      <c r="K1830" s="23"/>
      <c r="AA1830" s="16"/>
    </row>
    <row r="1831" spans="1:27" hidden="1" x14ac:dyDescent="0.25">
      <c r="A1831" s="24"/>
      <c r="B1831" s="23"/>
      <c r="C1831" s="23"/>
      <c r="K1831" s="23"/>
      <c r="AA1831" s="16"/>
    </row>
    <row r="1832" spans="1:27" hidden="1" x14ac:dyDescent="0.25">
      <c r="A1832" s="24"/>
      <c r="B1832" s="23"/>
      <c r="C1832" s="23"/>
      <c r="K1832" s="23"/>
      <c r="AA1832" s="16"/>
    </row>
    <row r="1833" spans="1:27" hidden="1" x14ac:dyDescent="0.25">
      <c r="A1833" s="24"/>
      <c r="B1833" s="23"/>
      <c r="C1833" s="23"/>
      <c r="K1833" s="23"/>
      <c r="AA1833" s="16"/>
    </row>
    <row r="1834" spans="1:27" hidden="1" x14ac:dyDescent="0.25">
      <c r="A1834" s="24"/>
      <c r="B1834" s="23"/>
      <c r="C1834" s="23"/>
      <c r="K1834" s="23"/>
      <c r="AA1834" s="16"/>
    </row>
    <row r="1835" spans="1:27" hidden="1" x14ac:dyDescent="0.25">
      <c r="A1835" s="24"/>
      <c r="B1835" s="23"/>
      <c r="C1835" s="23"/>
      <c r="K1835" s="23"/>
      <c r="AA1835" s="16"/>
    </row>
    <row r="1836" spans="1:27" hidden="1" x14ac:dyDescent="0.25">
      <c r="A1836" s="24"/>
      <c r="B1836" s="23"/>
      <c r="C1836" s="23"/>
      <c r="K1836" s="23"/>
      <c r="AA1836" s="16"/>
    </row>
    <row r="1837" spans="1:27" hidden="1" x14ac:dyDescent="0.25">
      <c r="A1837" s="24"/>
      <c r="B1837" s="23"/>
      <c r="C1837" s="23"/>
      <c r="K1837" s="23"/>
      <c r="AA1837" s="16"/>
    </row>
    <row r="1838" spans="1:27" hidden="1" x14ac:dyDescent="0.25">
      <c r="A1838" s="24"/>
      <c r="B1838" s="23"/>
      <c r="C1838" s="23"/>
      <c r="K1838" s="23"/>
      <c r="AA1838" s="16"/>
    </row>
    <row r="1839" spans="1:27" hidden="1" x14ac:dyDescent="0.25">
      <c r="A1839" s="24"/>
      <c r="B1839" s="23"/>
      <c r="C1839" s="23"/>
      <c r="K1839" s="23"/>
      <c r="AA1839" s="16"/>
    </row>
    <row r="1840" spans="1:27" hidden="1" x14ac:dyDescent="0.25">
      <c r="A1840" s="24"/>
      <c r="B1840" s="23"/>
      <c r="C1840" s="23"/>
      <c r="K1840" s="23"/>
      <c r="AA1840" s="16"/>
    </row>
    <row r="1841" spans="1:27" hidden="1" x14ac:dyDescent="0.25">
      <c r="A1841" s="24"/>
      <c r="B1841" s="23"/>
      <c r="C1841" s="23"/>
      <c r="K1841" s="23"/>
      <c r="AA1841" s="16"/>
    </row>
    <row r="1842" spans="1:27" hidden="1" x14ac:dyDescent="0.25">
      <c r="A1842" s="24"/>
      <c r="B1842" s="23"/>
      <c r="C1842" s="23"/>
      <c r="K1842" s="23"/>
      <c r="AA1842" s="16"/>
    </row>
    <row r="1843" spans="1:27" hidden="1" x14ac:dyDescent="0.25">
      <c r="A1843" s="24"/>
      <c r="B1843" s="23"/>
      <c r="C1843" s="23"/>
      <c r="K1843" s="23"/>
      <c r="AA1843" s="16"/>
    </row>
    <row r="1844" spans="1:27" hidden="1" x14ac:dyDescent="0.25">
      <c r="A1844" s="24"/>
      <c r="B1844" s="23"/>
      <c r="C1844" s="23"/>
      <c r="K1844" s="23"/>
      <c r="AA1844" s="16"/>
    </row>
    <row r="1845" spans="1:27" hidden="1" x14ac:dyDescent="0.25">
      <c r="A1845" s="24"/>
      <c r="B1845" s="23"/>
      <c r="C1845" s="23"/>
      <c r="K1845" s="23"/>
      <c r="AA1845" s="16"/>
    </row>
    <row r="1846" spans="1:27" hidden="1" x14ac:dyDescent="0.25">
      <c r="A1846" s="24"/>
      <c r="B1846" s="23"/>
      <c r="C1846" s="23"/>
      <c r="K1846" s="23"/>
      <c r="AA1846" s="16"/>
    </row>
    <row r="1847" spans="1:27" hidden="1" x14ac:dyDescent="0.25">
      <c r="A1847" s="24"/>
      <c r="B1847" s="23"/>
      <c r="C1847" s="23"/>
      <c r="K1847" s="23"/>
      <c r="AA1847" s="16"/>
    </row>
    <row r="1848" spans="1:27" hidden="1" x14ac:dyDescent="0.25">
      <c r="A1848" s="24"/>
      <c r="B1848" s="23"/>
      <c r="C1848" s="23"/>
      <c r="K1848" s="23"/>
      <c r="AA1848" s="16"/>
    </row>
    <row r="1849" spans="1:27" hidden="1" x14ac:dyDescent="0.25">
      <c r="A1849" s="24"/>
      <c r="B1849" s="23"/>
      <c r="C1849" s="23"/>
      <c r="K1849" s="23"/>
      <c r="AA1849" s="16"/>
    </row>
    <row r="1850" spans="1:27" hidden="1" x14ac:dyDescent="0.25">
      <c r="A1850" s="24"/>
      <c r="B1850" s="23"/>
      <c r="C1850" s="23"/>
      <c r="K1850" s="23"/>
      <c r="AA1850" s="16"/>
    </row>
    <row r="1851" spans="1:27" hidden="1" x14ac:dyDescent="0.25">
      <c r="A1851" s="24"/>
      <c r="B1851" s="23"/>
      <c r="C1851" s="23"/>
      <c r="K1851" s="23"/>
      <c r="AA1851" s="16"/>
    </row>
    <row r="1852" spans="1:27" hidden="1" x14ac:dyDescent="0.25">
      <c r="A1852" s="24"/>
      <c r="B1852" s="23"/>
      <c r="C1852" s="23"/>
      <c r="K1852" s="23"/>
      <c r="AA1852" s="16"/>
    </row>
    <row r="1853" spans="1:27" hidden="1" x14ac:dyDescent="0.25">
      <c r="A1853" s="24"/>
      <c r="B1853" s="23"/>
      <c r="C1853" s="23"/>
      <c r="K1853" s="23"/>
      <c r="AA1853" s="16"/>
    </row>
    <row r="1854" spans="1:27" hidden="1" x14ac:dyDescent="0.25">
      <c r="A1854" s="24"/>
      <c r="B1854" s="23"/>
      <c r="C1854" s="23"/>
      <c r="K1854" s="23"/>
      <c r="AA1854" s="16"/>
    </row>
    <row r="1855" spans="1:27" hidden="1" x14ac:dyDescent="0.25">
      <c r="A1855" s="24"/>
      <c r="B1855" s="23"/>
      <c r="C1855" s="23"/>
      <c r="K1855" s="23"/>
      <c r="AA1855" s="16"/>
    </row>
    <row r="1856" spans="1:27" hidden="1" x14ac:dyDescent="0.25">
      <c r="A1856" s="24"/>
      <c r="B1856" s="23"/>
      <c r="C1856" s="23"/>
      <c r="K1856" s="23"/>
      <c r="AA1856" s="16"/>
    </row>
    <row r="1857" spans="1:27" hidden="1" x14ac:dyDescent="0.25">
      <c r="A1857" s="24"/>
      <c r="B1857" s="23"/>
      <c r="C1857" s="23"/>
      <c r="K1857" s="23"/>
      <c r="AA1857" s="16"/>
    </row>
    <row r="1858" spans="1:27" hidden="1" x14ac:dyDescent="0.25">
      <c r="A1858" s="24"/>
      <c r="B1858" s="23"/>
      <c r="C1858" s="23"/>
      <c r="K1858" s="23"/>
      <c r="AA1858" s="16"/>
    </row>
    <row r="1859" spans="1:27" hidden="1" x14ac:dyDescent="0.25">
      <c r="A1859" s="24"/>
      <c r="B1859" s="23"/>
      <c r="C1859" s="23"/>
      <c r="K1859" s="23"/>
      <c r="AA1859" s="16"/>
    </row>
    <row r="1860" spans="1:27" hidden="1" x14ac:dyDescent="0.25">
      <c r="A1860" s="24"/>
      <c r="B1860" s="23"/>
      <c r="C1860" s="23"/>
      <c r="K1860" s="23"/>
      <c r="AA1860" s="16"/>
    </row>
    <row r="1861" spans="1:27" hidden="1" x14ac:dyDescent="0.25">
      <c r="A1861" s="24"/>
      <c r="B1861" s="23"/>
      <c r="C1861" s="23"/>
      <c r="K1861" s="23"/>
      <c r="AA1861" s="16"/>
    </row>
    <row r="1862" spans="1:27" hidden="1" x14ac:dyDescent="0.25">
      <c r="A1862" s="24"/>
      <c r="B1862" s="23"/>
      <c r="C1862" s="23"/>
      <c r="K1862" s="23"/>
      <c r="AA1862" s="16"/>
    </row>
    <row r="1863" spans="1:27" hidden="1" x14ac:dyDescent="0.25">
      <c r="A1863" s="24"/>
      <c r="B1863" s="23"/>
      <c r="C1863" s="23"/>
      <c r="K1863" s="23"/>
      <c r="AA1863" s="16"/>
    </row>
    <row r="1864" spans="1:27" hidden="1" x14ac:dyDescent="0.25">
      <c r="A1864" s="24"/>
      <c r="B1864" s="23"/>
      <c r="C1864" s="23"/>
      <c r="K1864" s="23"/>
      <c r="AA1864" s="16"/>
    </row>
    <row r="1865" spans="1:27" hidden="1" x14ac:dyDescent="0.25">
      <c r="A1865" s="24"/>
      <c r="B1865" s="23"/>
      <c r="C1865" s="23"/>
      <c r="K1865" s="23"/>
      <c r="AA1865" s="16"/>
    </row>
    <row r="1866" spans="1:27" hidden="1" x14ac:dyDescent="0.25">
      <c r="A1866" s="24"/>
      <c r="B1866" s="23"/>
      <c r="C1866" s="23"/>
      <c r="K1866" s="23"/>
      <c r="AA1866" s="16"/>
    </row>
    <row r="1867" spans="1:27" hidden="1" x14ac:dyDescent="0.25">
      <c r="A1867" s="24"/>
      <c r="B1867" s="23"/>
      <c r="C1867" s="23"/>
      <c r="K1867" s="23"/>
      <c r="AA1867" s="16"/>
    </row>
    <row r="1868" spans="1:27" hidden="1" x14ac:dyDescent="0.25">
      <c r="A1868" s="24"/>
      <c r="B1868" s="23"/>
      <c r="C1868" s="23"/>
      <c r="K1868" s="23"/>
      <c r="AA1868" s="16"/>
    </row>
    <row r="1869" spans="1:27" hidden="1" x14ac:dyDescent="0.25">
      <c r="A1869" s="24"/>
      <c r="B1869" s="23"/>
      <c r="C1869" s="23"/>
      <c r="K1869" s="23"/>
      <c r="AA1869" s="16"/>
    </row>
    <row r="1870" spans="1:27" hidden="1" x14ac:dyDescent="0.25">
      <c r="A1870" s="24"/>
      <c r="B1870" s="23"/>
      <c r="C1870" s="23"/>
      <c r="K1870" s="23"/>
      <c r="AA1870" s="16"/>
    </row>
    <row r="1871" spans="1:27" hidden="1" x14ac:dyDescent="0.25">
      <c r="A1871" s="24"/>
      <c r="B1871" s="23"/>
      <c r="C1871" s="23"/>
      <c r="K1871" s="23"/>
      <c r="AA1871" s="16"/>
    </row>
    <row r="1872" spans="1:27" hidden="1" x14ac:dyDescent="0.25">
      <c r="A1872" s="24"/>
      <c r="B1872" s="23"/>
      <c r="C1872" s="23"/>
      <c r="K1872" s="23"/>
      <c r="AA1872" s="16"/>
    </row>
    <row r="1873" spans="1:27" hidden="1" x14ac:dyDescent="0.25">
      <c r="A1873" s="24"/>
      <c r="B1873" s="23"/>
      <c r="C1873" s="23"/>
      <c r="K1873" s="23"/>
      <c r="AA1873" s="16"/>
    </row>
    <row r="1874" spans="1:27" hidden="1" x14ac:dyDescent="0.25">
      <c r="A1874" s="24"/>
      <c r="B1874" s="23"/>
      <c r="C1874" s="23"/>
      <c r="K1874" s="23"/>
      <c r="AA1874" s="16"/>
    </row>
    <row r="1875" spans="1:27" hidden="1" x14ac:dyDescent="0.25">
      <c r="A1875" s="24"/>
      <c r="B1875" s="23"/>
      <c r="C1875" s="23"/>
      <c r="K1875" s="23"/>
      <c r="AA1875" s="16"/>
    </row>
    <row r="1876" spans="1:27" hidden="1" x14ac:dyDescent="0.25">
      <c r="A1876" s="24"/>
      <c r="B1876" s="23"/>
      <c r="C1876" s="23"/>
      <c r="K1876" s="23"/>
      <c r="AA1876" s="16"/>
    </row>
    <row r="1877" spans="1:27" hidden="1" x14ac:dyDescent="0.25">
      <c r="A1877" s="24"/>
      <c r="B1877" s="23"/>
      <c r="C1877" s="23"/>
      <c r="K1877" s="23"/>
      <c r="AA1877" s="16"/>
    </row>
    <row r="1878" spans="1:27" hidden="1" x14ac:dyDescent="0.25">
      <c r="A1878" s="24"/>
      <c r="B1878" s="23"/>
      <c r="C1878" s="23"/>
      <c r="K1878" s="23"/>
      <c r="AA1878" s="16"/>
    </row>
    <row r="1879" spans="1:27" hidden="1" x14ac:dyDescent="0.25">
      <c r="A1879" s="24"/>
      <c r="B1879" s="23"/>
      <c r="C1879" s="23"/>
      <c r="K1879" s="23"/>
      <c r="AA1879" s="16"/>
    </row>
    <row r="1880" spans="1:27" hidden="1" x14ac:dyDescent="0.25">
      <c r="A1880" s="24"/>
      <c r="B1880" s="23"/>
      <c r="C1880" s="23"/>
      <c r="K1880" s="23"/>
      <c r="AA1880" s="16"/>
    </row>
    <row r="1881" spans="1:27" hidden="1" x14ac:dyDescent="0.25">
      <c r="A1881" s="24"/>
      <c r="B1881" s="23"/>
      <c r="C1881" s="23"/>
      <c r="K1881" s="23"/>
      <c r="AA1881" s="16"/>
    </row>
    <row r="1882" spans="1:27" hidden="1" x14ac:dyDescent="0.25">
      <c r="A1882" s="24"/>
      <c r="B1882" s="23"/>
      <c r="C1882" s="23"/>
      <c r="K1882" s="23"/>
      <c r="AA1882" s="16"/>
    </row>
    <row r="1883" spans="1:27" hidden="1" x14ac:dyDescent="0.25">
      <c r="A1883" s="24"/>
      <c r="B1883" s="23"/>
      <c r="C1883" s="23"/>
      <c r="K1883" s="23"/>
      <c r="AA1883" s="16"/>
    </row>
    <row r="1884" spans="1:27" hidden="1" x14ac:dyDescent="0.25">
      <c r="A1884" s="24"/>
      <c r="B1884" s="23"/>
      <c r="C1884" s="23"/>
      <c r="K1884" s="23"/>
      <c r="AA1884" s="16"/>
    </row>
    <row r="1885" spans="1:27" hidden="1" x14ac:dyDescent="0.25">
      <c r="A1885" s="24"/>
      <c r="B1885" s="23"/>
      <c r="C1885" s="23"/>
      <c r="K1885" s="23"/>
      <c r="AA1885" s="16"/>
    </row>
    <row r="1886" spans="1:27" hidden="1" x14ac:dyDescent="0.25">
      <c r="A1886" s="24"/>
      <c r="B1886" s="23"/>
      <c r="C1886" s="23"/>
      <c r="K1886" s="23"/>
      <c r="AA1886" s="16"/>
    </row>
    <row r="1887" spans="1:27" hidden="1" x14ac:dyDescent="0.25">
      <c r="A1887" s="24"/>
      <c r="B1887" s="23"/>
      <c r="C1887" s="23"/>
      <c r="K1887" s="23"/>
      <c r="AA1887" s="16"/>
    </row>
    <row r="1888" spans="1:27" hidden="1" x14ac:dyDescent="0.25">
      <c r="A1888" s="24"/>
      <c r="B1888" s="23"/>
      <c r="C1888" s="23"/>
      <c r="K1888" s="23"/>
      <c r="AA1888" s="16"/>
    </row>
    <row r="1889" spans="1:27" hidden="1" x14ac:dyDescent="0.25">
      <c r="A1889" s="24"/>
      <c r="B1889" s="23"/>
      <c r="C1889" s="23"/>
      <c r="K1889" s="23"/>
      <c r="AA1889" s="16"/>
    </row>
    <row r="1890" spans="1:27" hidden="1" x14ac:dyDescent="0.25">
      <c r="A1890" s="24"/>
      <c r="B1890" s="23"/>
      <c r="C1890" s="23"/>
      <c r="K1890" s="23"/>
      <c r="AA1890" s="16"/>
    </row>
    <row r="1891" spans="1:27" hidden="1" x14ac:dyDescent="0.25">
      <c r="A1891" s="24"/>
      <c r="B1891" s="23"/>
      <c r="C1891" s="23"/>
      <c r="K1891" s="23"/>
      <c r="AA1891" s="16"/>
    </row>
    <row r="1892" spans="1:27" hidden="1" x14ac:dyDescent="0.25">
      <c r="A1892" s="24"/>
      <c r="B1892" s="23"/>
      <c r="C1892" s="23"/>
      <c r="K1892" s="23"/>
      <c r="AA1892" s="16"/>
    </row>
    <row r="1893" spans="1:27" hidden="1" x14ac:dyDescent="0.25">
      <c r="A1893" s="24"/>
      <c r="B1893" s="23"/>
      <c r="C1893" s="23"/>
      <c r="K1893" s="23"/>
      <c r="AA1893" s="16"/>
    </row>
    <row r="1894" spans="1:27" hidden="1" x14ac:dyDescent="0.25">
      <c r="A1894" s="24"/>
      <c r="B1894" s="23"/>
      <c r="C1894" s="23"/>
      <c r="K1894" s="23"/>
      <c r="AA1894" s="16"/>
    </row>
    <row r="1895" spans="1:27" hidden="1" x14ac:dyDescent="0.25">
      <c r="A1895" s="24"/>
      <c r="B1895" s="23"/>
      <c r="C1895" s="23"/>
      <c r="K1895" s="23"/>
      <c r="AA1895" s="16"/>
    </row>
    <row r="1896" spans="1:27" hidden="1" x14ac:dyDescent="0.25">
      <c r="A1896" s="24"/>
      <c r="B1896" s="23"/>
      <c r="C1896" s="23"/>
      <c r="K1896" s="23"/>
      <c r="AA1896" s="16"/>
    </row>
    <row r="1897" spans="1:27" hidden="1" x14ac:dyDescent="0.25">
      <c r="A1897" s="24"/>
      <c r="B1897" s="23"/>
      <c r="C1897" s="23"/>
      <c r="K1897" s="23"/>
      <c r="AA1897" s="16"/>
    </row>
    <row r="1898" spans="1:27" hidden="1" x14ac:dyDescent="0.25">
      <c r="A1898" s="24"/>
      <c r="B1898" s="23"/>
      <c r="C1898" s="23"/>
      <c r="K1898" s="23"/>
      <c r="AA1898" s="16"/>
    </row>
    <row r="1899" spans="1:27" hidden="1" x14ac:dyDescent="0.25">
      <c r="A1899" s="24"/>
      <c r="B1899" s="23"/>
      <c r="C1899" s="23"/>
      <c r="K1899" s="23"/>
      <c r="AA1899" s="16"/>
    </row>
    <row r="1900" spans="1:27" hidden="1" x14ac:dyDescent="0.25">
      <c r="A1900" s="24"/>
      <c r="B1900" s="23"/>
      <c r="C1900" s="23"/>
      <c r="K1900" s="23"/>
      <c r="AA1900" s="16"/>
    </row>
    <row r="1901" spans="1:27" hidden="1" x14ac:dyDescent="0.25">
      <c r="A1901" s="24"/>
      <c r="B1901" s="23"/>
      <c r="C1901" s="23"/>
      <c r="K1901" s="23"/>
      <c r="AA1901" s="16"/>
    </row>
    <row r="1902" spans="1:27" hidden="1" x14ac:dyDescent="0.25">
      <c r="A1902" s="24"/>
      <c r="B1902" s="23"/>
      <c r="C1902" s="23"/>
      <c r="K1902" s="23"/>
      <c r="AA1902" s="16"/>
    </row>
    <row r="1903" spans="1:27" hidden="1" x14ac:dyDescent="0.25">
      <c r="A1903" s="24"/>
      <c r="B1903" s="23"/>
      <c r="C1903" s="23"/>
      <c r="K1903" s="23"/>
      <c r="AA1903" s="16"/>
    </row>
    <row r="1904" spans="1:27" hidden="1" x14ac:dyDescent="0.25">
      <c r="A1904" s="24"/>
      <c r="B1904" s="23"/>
      <c r="C1904" s="23"/>
      <c r="K1904" s="23"/>
      <c r="AA1904" s="16"/>
    </row>
    <row r="1905" spans="1:27" hidden="1" x14ac:dyDescent="0.25">
      <c r="A1905" s="24"/>
      <c r="B1905" s="23"/>
      <c r="C1905" s="23"/>
      <c r="K1905" s="23"/>
      <c r="AA1905" s="16"/>
    </row>
    <row r="1906" spans="1:27" hidden="1" x14ac:dyDescent="0.25">
      <c r="A1906" s="24"/>
      <c r="B1906" s="23"/>
      <c r="C1906" s="23"/>
      <c r="K1906" s="23"/>
      <c r="AA1906" s="16"/>
    </row>
    <row r="1907" spans="1:27" hidden="1" x14ac:dyDescent="0.25">
      <c r="A1907" s="24"/>
      <c r="B1907" s="23"/>
      <c r="C1907" s="23"/>
      <c r="K1907" s="23"/>
      <c r="AA1907" s="16"/>
    </row>
    <row r="1908" spans="1:27" hidden="1" x14ac:dyDescent="0.25">
      <c r="A1908" s="24"/>
      <c r="B1908" s="23"/>
      <c r="C1908" s="23"/>
      <c r="K1908" s="23"/>
      <c r="AA1908" s="16"/>
    </row>
    <row r="1909" spans="1:27" hidden="1" x14ac:dyDescent="0.25">
      <c r="A1909" s="24"/>
      <c r="B1909" s="23"/>
      <c r="C1909" s="23"/>
      <c r="K1909" s="23"/>
      <c r="AA1909" s="16"/>
    </row>
    <row r="1910" spans="1:27" hidden="1" x14ac:dyDescent="0.25">
      <c r="A1910" s="24"/>
      <c r="B1910" s="23"/>
      <c r="C1910" s="23"/>
      <c r="K1910" s="23"/>
      <c r="AA1910" s="16"/>
    </row>
    <row r="1911" spans="1:27" hidden="1" x14ac:dyDescent="0.25">
      <c r="A1911" s="24"/>
      <c r="B1911" s="23"/>
      <c r="C1911" s="23"/>
      <c r="K1911" s="23"/>
      <c r="AA1911" s="16"/>
    </row>
    <row r="1912" spans="1:27" hidden="1" x14ac:dyDescent="0.25">
      <c r="A1912" s="24"/>
      <c r="B1912" s="23"/>
      <c r="C1912" s="23"/>
      <c r="K1912" s="23"/>
      <c r="AA1912" s="16"/>
    </row>
    <row r="1913" spans="1:27" hidden="1" x14ac:dyDescent="0.25">
      <c r="A1913" s="24"/>
      <c r="B1913" s="23"/>
      <c r="C1913" s="23"/>
      <c r="K1913" s="23"/>
      <c r="AA1913" s="16"/>
    </row>
    <row r="1914" spans="1:27" hidden="1" x14ac:dyDescent="0.25">
      <c r="A1914" s="24"/>
      <c r="B1914" s="23"/>
      <c r="C1914" s="23"/>
      <c r="K1914" s="23"/>
      <c r="AA1914" s="16"/>
    </row>
    <row r="1915" spans="1:27" hidden="1" x14ac:dyDescent="0.25">
      <c r="A1915" s="24"/>
      <c r="B1915" s="23"/>
      <c r="C1915" s="23"/>
      <c r="K1915" s="23"/>
      <c r="AA1915" s="16"/>
    </row>
    <row r="1916" spans="1:27" hidden="1" x14ac:dyDescent="0.25">
      <c r="A1916" s="24"/>
      <c r="B1916" s="23"/>
      <c r="C1916" s="23"/>
      <c r="K1916" s="23"/>
      <c r="AA1916" s="16"/>
    </row>
    <row r="1917" spans="1:27" hidden="1" x14ac:dyDescent="0.25">
      <c r="A1917" s="24"/>
      <c r="B1917" s="23"/>
      <c r="C1917" s="23"/>
      <c r="K1917" s="23"/>
      <c r="AA1917" s="16"/>
    </row>
    <row r="1918" spans="1:27" hidden="1" x14ac:dyDescent="0.25">
      <c r="A1918" s="24"/>
      <c r="B1918" s="23"/>
      <c r="C1918" s="23"/>
      <c r="K1918" s="23"/>
      <c r="AA1918" s="16"/>
    </row>
    <row r="1919" spans="1:27" hidden="1" x14ac:dyDescent="0.25">
      <c r="A1919" s="24"/>
      <c r="B1919" s="23"/>
      <c r="C1919" s="23"/>
      <c r="K1919" s="23"/>
      <c r="AA1919" s="16"/>
    </row>
    <row r="1920" spans="1:27" hidden="1" x14ac:dyDescent="0.25">
      <c r="A1920" s="24"/>
      <c r="B1920" s="23"/>
      <c r="C1920" s="23"/>
      <c r="K1920" s="23"/>
      <c r="AA1920" s="16"/>
    </row>
    <row r="1921" spans="1:27" hidden="1" x14ac:dyDescent="0.25">
      <c r="A1921" s="24"/>
      <c r="B1921" s="23"/>
      <c r="C1921" s="23"/>
      <c r="K1921" s="23"/>
      <c r="AA1921" s="16"/>
    </row>
    <row r="1922" spans="1:27" hidden="1" x14ac:dyDescent="0.25">
      <c r="A1922" s="24"/>
      <c r="B1922" s="23"/>
      <c r="C1922" s="23"/>
      <c r="K1922" s="23"/>
      <c r="AA1922" s="16"/>
    </row>
    <row r="1923" spans="1:27" hidden="1" x14ac:dyDescent="0.25">
      <c r="A1923" s="24"/>
      <c r="B1923" s="23"/>
      <c r="C1923" s="23"/>
      <c r="K1923" s="23"/>
      <c r="AA1923" s="16"/>
    </row>
    <row r="1924" spans="1:27" hidden="1" x14ac:dyDescent="0.25">
      <c r="A1924" s="24"/>
      <c r="B1924" s="23"/>
      <c r="C1924" s="23"/>
      <c r="K1924" s="23"/>
      <c r="AA1924" s="16"/>
    </row>
    <row r="1925" spans="1:27" hidden="1" x14ac:dyDescent="0.25">
      <c r="A1925" s="24"/>
      <c r="B1925" s="23"/>
      <c r="C1925" s="23"/>
      <c r="K1925" s="23"/>
      <c r="AA1925" s="16"/>
    </row>
    <row r="1926" spans="1:27" hidden="1" x14ac:dyDescent="0.25">
      <c r="A1926" s="24"/>
      <c r="B1926" s="23"/>
      <c r="C1926" s="23"/>
      <c r="K1926" s="23"/>
      <c r="AA1926" s="16"/>
    </row>
    <row r="1927" spans="1:27" hidden="1" x14ac:dyDescent="0.25">
      <c r="A1927" s="24"/>
      <c r="B1927" s="23"/>
      <c r="C1927" s="23"/>
      <c r="K1927" s="23"/>
      <c r="AA1927" s="16"/>
    </row>
    <row r="1928" spans="1:27" hidden="1" x14ac:dyDescent="0.25">
      <c r="A1928" s="24"/>
      <c r="B1928" s="23"/>
      <c r="C1928" s="23"/>
      <c r="K1928" s="23"/>
      <c r="AA1928" s="16"/>
    </row>
    <row r="1929" spans="1:27" hidden="1" x14ac:dyDescent="0.25">
      <c r="A1929" s="24"/>
      <c r="B1929" s="23"/>
      <c r="C1929" s="23"/>
      <c r="K1929" s="23"/>
      <c r="AA1929" s="16"/>
    </row>
    <row r="1930" spans="1:27" hidden="1" x14ac:dyDescent="0.25">
      <c r="A1930" s="24"/>
      <c r="B1930" s="23"/>
      <c r="C1930" s="23"/>
      <c r="K1930" s="23"/>
      <c r="AA1930" s="16"/>
    </row>
    <row r="1931" spans="1:27" hidden="1" x14ac:dyDescent="0.25">
      <c r="A1931" s="24"/>
      <c r="B1931" s="23"/>
      <c r="C1931" s="23"/>
      <c r="K1931" s="23"/>
      <c r="AA1931" s="16"/>
    </row>
    <row r="1932" spans="1:27" hidden="1" x14ac:dyDescent="0.25">
      <c r="A1932" s="24"/>
      <c r="B1932" s="23"/>
      <c r="C1932" s="23"/>
      <c r="K1932" s="23"/>
      <c r="AA1932" s="16"/>
    </row>
    <row r="1933" spans="1:27" hidden="1" x14ac:dyDescent="0.25">
      <c r="A1933" s="24"/>
      <c r="B1933" s="23"/>
      <c r="C1933" s="23"/>
      <c r="K1933" s="23"/>
      <c r="AA1933" s="16"/>
    </row>
    <row r="1934" spans="1:27" hidden="1" x14ac:dyDescent="0.25">
      <c r="A1934" s="24"/>
      <c r="B1934" s="23"/>
      <c r="C1934" s="23"/>
      <c r="K1934" s="23"/>
      <c r="AA1934" s="16"/>
    </row>
    <row r="1935" spans="1:27" hidden="1" x14ac:dyDescent="0.25">
      <c r="A1935" s="24"/>
      <c r="B1935" s="23"/>
      <c r="C1935" s="23"/>
      <c r="K1935" s="23"/>
      <c r="AA1935" s="16"/>
    </row>
    <row r="1936" spans="1:27" hidden="1" x14ac:dyDescent="0.25">
      <c r="A1936" s="24"/>
      <c r="B1936" s="23"/>
      <c r="C1936" s="23"/>
      <c r="K1936" s="23"/>
      <c r="AA1936" s="16"/>
    </row>
    <row r="1937" spans="1:27" hidden="1" x14ac:dyDescent="0.25">
      <c r="A1937" s="24"/>
      <c r="B1937" s="23"/>
      <c r="C1937" s="23"/>
      <c r="K1937" s="23"/>
      <c r="AA1937" s="16"/>
    </row>
    <row r="1938" spans="1:27" hidden="1" x14ac:dyDescent="0.25">
      <c r="A1938" s="24"/>
      <c r="B1938" s="23"/>
      <c r="C1938" s="23"/>
      <c r="K1938" s="23"/>
      <c r="AA1938" s="16"/>
    </row>
    <row r="1939" spans="1:27" hidden="1" x14ac:dyDescent="0.25">
      <c r="A1939" s="24"/>
      <c r="B1939" s="23"/>
      <c r="C1939" s="23"/>
      <c r="K1939" s="23"/>
      <c r="AA1939" s="16"/>
    </row>
    <row r="1940" spans="1:27" hidden="1" x14ac:dyDescent="0.25">
      <c r="A1940" s="24"/>
      <c r="B1940" s="23"/>
      <c r="C1940" s="23"/>
      <c r="K1940" s="23"/>
      <c r="AA1940" s="16"/>
    </row>
    <row r="1941" spans="1:27" hidden="1" x14ac:dyDescent="0.25">
      <c r="A1941" s="24"/>
      <c r="B1941" s="23"/>
      <c r="C1941" s="23"/>
      <c r="K1941" s="23"/>
      <c r="AA1941" s="16"/>
    </row>
    <row r="1942" spans="1:27" hidden="1" x14ac:dyDescent="0.25">
      <c r="A1942" s="24"/>
      <c r="B1942" s="23"/>
      <c r="C1942" s="23"/>
      <c r="K1942" s="23"/>
      <c r="AA1942" s="16"/>
    </row>
    <row r="1943" spans="1:27" hidden="1" x14ac:dyDescent="0.25">
      <c r="A1943" s="24"/>
      <c r="B1943" s="23"/>
      <c r="C1943" s="23"/>
      <c r="K1943" s="23"/>
      <c r="AA1943" s="16"/>
    </row>
    <row r="1944" spans="1:27" hidden="1" x14ac:dyDescent="0.25">
      <c r="A1944" s="24"/>
      <c r="B1944" s="23"/>
      <c r="C1944" s="23"/>
      <c r="K1944" s="23"/>
      <c r="AA1944" s="16"/>
    </row>
    <row r="1945" spans="1:27" hidden="1" x14ac:dyDescent="0.25">
      <c r="A1945" s="24"/>
      <c r="B1945" s="23"/>
      <c r="C1945" s="23"/>
      <c r="K1945" s="23"/>
      <c r="AA1945" s="16"/>
    </row>
    <row r="1946" spans="1:27" hidden="1" x14ac:dyDescent="0.25">
      <c r="A1946" s="24"/>
      <c r="B1946" s="23"/>
      <c r="C1946" s="23"/>
      <c r="K1946" s="23"/>
      <c r="AA1946" s="16"/>
    </row>
    <row r="1947" spans="1:27" hidden="1" x14ac:dyDescent="0.25">
      <c r="A1947" s="24"/>
      <c r="B1947" s="23"/>
      <c r="C1947" s="23"/>
      <c r="K1947" s="23"/>
      <c r="AA1947" s="16"/>
    </row>
    <row r="1948" spans="1:27" hidden="1" x14ac:dyDescent="0.25">
      <c r="A1948" s="24"/>
      <c r="B1948" s="23"/>
      <c r="C1948" s="23"/>
      <c r="K1948" s="23"/>
      <c r="AA1948" s="16"/>
    </row>
    <row r="1949" spans="1:27" hidden="1" x14ac:dyDescent="0.25">
      <c r="A1949" s="24"/>
      <c r="B1949" s="23"/>
      <c r="C1949" s="23"/>
      <c r="K1949" s="23"/>
      <c r="AA1949" s="16"/>
    </row>
    <row r="1950" spans="1:27" hidden="1" x14ac:dyDescent="0.25">
      <c r="A1950" s="24"/>
      <c r="B1950" s="23"/>
      <c r="C1950" s="23"/>
      <c r="K1950" s="23"/>
      <c r="AA1950" s="16"/>
    </row>
    <row r="1951" spans="1:27" hidden="1" x14ac:dyDescent="0.25">
      <c r="A1951" s="24"/>
      <c r="B1951" s="23"/>
      <c r="C1951" s="23"/>
      <c r="K1951" s="23"/>
      <c r="AA1951" s="16"/>
    </row>
    <row r="1952" spans="1:27" hidden="1" x14ac:dyDescent="0.25">
      <c r="A1952" s="24"/>
      <c r="B1952" s="23"/>
      <c r="C1952" s="23"/>
      <c r="K1952" s="23"/>
      <c r="AA1952" s="16"/>
    </row>
    <row r="1953" spans="1:27" hidden="1" x14ac:dyDescent="0.25">
      <c r="A1953" s="24"/>
      <c r="B1953" s="23"/>
      <c r="C1953" s="23"/>
      <c r="K1953" s="23"/>
      <c r="AA1953" s="16"/>
    </row>
    <row r="1954" spans="1:27" hidden="1" x14ac:dyDescent="0.25">
      <c r="A1954" s="24"/>
      <c r="B1954" s="23"/>
      <c r="C1954" s="23"/>
      <c r="K1954" s="23"/>
      <c r="AA1954" s="16"/>
    </row>
    <row r="1955" spans="1:27" hidden="1" x14ac:dyDescent="0.25">
      <c r="A1955" s="24"/>
      <c r="B1955" s="23"/>
      <c r="C1955" s="23"/>
      <c r="K1955" s="23"/>
      <c r="AA1955" s="16"/>
    </row>
    <row r="1956" spans="1:27" hidden="1" x14ac:dyDescent="0.25">
      <c r="A1956" s="24"/>
      <c r="B1956" s="23"/>
      <c r="C1956" s="23"/>
      <c r="K1956" s="23"/>
      <c r="AA1956" s="16"/>
    </row>
    <row r="1957" spans="1:27" hidden="1" x14ac:dyDescent="0.25">
      <c r="A1957" s="24"/>
      <c r="B1957" s="23"/>
      <c r="C1957" s="23"/>
      <c r="K1957" s="23"/>
      <c r="AA1957" s="16"/>
    </row>
    <row r="1958" spans="1:27" hidden="1" x14ac:dyDescent="0.25">
      <c r="A1958" s="24"/>
      <c r="B1958" s="23"/>
      <c r="C1958" s="23"/>
      <c r="K1958" s="23"/>
      <c r="AA1958" s="16"/>
    </row>
    <row r="1959" spans="1:27" hidden="1" x14ac:dyDescent="0.25">
      <c r="A1959" s="24"/>
      <c r="B1959" s="23"/>
      <c r="C1959" s="23"/>
      <c r="K1959" s="23"/>
      <c r="AA1959" s="16"/>
    </row>
    <row r="1960" spans="1:27" hidden="1" x14ac:dyDescent="0.25">
      <c r="A1960" s="24"/>
      <c r="B1960" s="23"/>
      <c r="C1960" s="23"/>
      <c r="K1960" s="23"/>
      <c r="AA1960" s="16"/>
    </row>
    <row r="1961" spans="1:27" hidden="1" x14ac:dyDescent="0.25">
      <c r="A1961" s="24"/>
      <c r="B1961" s="23"/>
      <c r="C1961" s="23"/>
      <c r="K1961" s="23"/>
      <c r="AA1961" s="16"/>
    </row>
    <row r="1962" spans="1:27" hidden="1" x14ac:dyDescent="0.25">
      <c r="A1962" s="24"/>
      <c r="B1962" s="23"/>
      <c r="C1962" s="23"/>
      <c r="K1962" s="23"/>
      <c r="AA1962" s="16"/>
    </row>
    <row r="1963" spans="1:27" hidden="1" x14ac:dyDescent="0.25">
      <c r="A1963" s="24"/>
      <c r="B1963" s="23"/>
      <c r="C1963" s="23"/>
      <c r="K1963" s="23"/>
      <c r="AA1963" s="16"/>
    </row>
    <row r="1964" spans="1:27" hidden="1" x14ac:dyDescent="0.25">
      <c r="A1964" s="24"/>
      <c r="B1964" s="23"/>
      <c r="C1964" s="23"/>
      <c r="K1964" s="23"/>
      <c r="AA1964" s="16"/>
    </row>
    <row r="1965" spans="1:27" hidden="1" x14ac:dyDescent="0.25">
      <c r="A1965" s="24"/>
      <c r="B1965" s="23"/>
      <c r="C1965" s="23"/>
      <c r="K1965" s="23"/>
      <c r="AA1965" s="16"/>
    </row>
    <row r="1966" spans="1:27" hidden="1" x14ac:dyDescent="0.25">
      <c r="A1966" s="24"/>
      <c r="B1966" s="23"/>
      <c r="C1966" s="23"/>
      <c r="K1966" s="23"/>
      <c r="AA1966" s="16"/>
    </row>
    <row r="1967" spans="1:27" hidden="1" x14ac:dyDescent="0.25">
      <c r="A1967" s="24"/>
      <c r="B1967" s="23"/>
      <c r="C1967" s="23"/>
      <c r="K1967" s="23"/>
      <c r="AA1967" s="16"/>
    </row>
    <row r="1968" spans="1:27" hidden="1" x14ac:dyDescent="0.25">
      <c r="A1968" s="24"/>
      <c r="B1968" s="23"/>
      <c r="C1968" s="23"/>
      <c r="K1968" s="23"/>
      <c r="AA1968" s="16"/>
    </row>
    <row r="1969" spans="1:27" hidden="1" x14ac:dyDescent="0.25">
      <c r="A1969" s="24"/>
      <c r="B1969" s="23"/>
      <c r="C1969" s="23"/>
      <c r="K1969" s="23"/>
      <c r="AA1969" s="16"/>
    </row>
    <row r="1970" spans="1:27" hidden="1" x14ac:dyDescent="0.25">
      <c r="A1970" s="24"/>
      <c r="B1970" s="23"/>
      <c r="C1970" s="23"/>
      <c r="K1970" s="23"/>
      <c r="AA1970" s="16"/>
    </row>
    <row r="1971" spans="1:27" hidden="1" x14ac:dyDescent="0.25">
      <c r="A1971" s="24"/>
      <c r="B1971" s="23"/>
      <c r="C1971" s="23"/>
      <c r="K1971" s="23"/>
      <c r="AA1971" s="16"/>
    </row>
    <row r="1972" spans="1:27" hidden="1" x14ac:dyDescent="0.25">
      <c r="A1972" s="24"/>
      <c r="B1972" s="23"/>
      <c r="C1972" s="23"/>
      <c r="K1972" s="23"/>
      <c r="AA1972" s="16"/>
    </row>
    <row r="1973" spans="1:27" hidden="1" x14ac:dyDescent="0.25">
      <c r="A1973" s="24"/>
      <c r="B1973" s="23"/>
      <c r="C1973" s="23"/>
      <c r="K1973" s="23"/>
      <c r="AA1973" s="16"/>
    </row>
    <row r="1974" spans="1:27" hidden="1" x14ac:dyDescent="0.25">
      <c r="A1974" s="24"/>
      <c r="B1974" s="23"/>
      <c r="C1974" s="23"/>
      <c r="K1974" s="23"/>
      <c r="AA1974" s="16"/>
    </row>
    <row r="1975" spans="1:27" hidden="1" x14ac:dyDescent="0.25">
      <c r="A1975" s="24"/>
      <c r="B1975" s="23"/>
      <c r="C1975" s="23"/>
      <c r="K1975" s="23"/>
      <c r="AA1975" s="16"/>
    </row>
    <row r="1976" spans="1:27" hidden="1" x14ac:dyDescent="0.25">
      <c r="A1976" s="24"/>
      <c r="B1976" s="23"/>
      <c r="C1976" s="23"/>
      <c r="K1976" s="23"/>
      <c r="AA1976" s="16"/>
    </row>
    <row r="1977" spans="1:27" hidden="1" x14ac:dyDescent="0.25">
      <c r="A1977" s="24"/>
      <c r="B1977" s="23"/>
      <c r="C1977" s="23"/>
      <c r="K1977" s="23"/>
      <c r="AA1977" s="16"/>
    </row>
    <row r="1978" spans="1:27" hidden="1" x14ac:dyDescent="0.25">
      <c r="A1978" s="24"/>
      <c r="B1978" s="23"/>
      <c r="C1978" s="23"/>
      <c r="K1978" s="23"/>
      <c r="AA1978" s="16"/>
    </row>
    <row r="1979" spans="1:27" hidden="1" x14ac:dyDescent="0.25">
      <c r="A1979" s="24"/>
      <c r="B1979" s="23"/>
      <c r="C1979" s="23"/>
      <c r="K1979" s="23"/>
      <c r="AA1979" s="16"/>
    </row>
    <row r="1980" spans="1:27" hidden="1" x14ac:dyDescent="0.25">
      <c r="A1980" s="24"/>
      <c r="B1980" s="23"/>
      <c r="C1980" s="23"/>
      <c r="K1980" s="23"/>
      <c r="AA1980" s="16"/>
    </row>
    <row r="1981" spans="1:27" hidden="1" x14ac:dyDescent="0.25">
      <c r="A1981" s="24"/>
      <c r="B1981" s="23"/>
      <c r="C1981" s="23"/>
      <c r="K1981" s="23"/>
      <c r="AA1981" s="16"/>
    </row>
    <row r="1982" spans="1:27" hidden="1" x14ac:dyDescent="0.25">
      <c r="A1982" s="24"/>
      <c r="B1982" s="23"/>
      <c r="C1982" s="23"/>
      <c r="K1982" s="23"/>
      <c r="AA1982" s="16"/>
    </row>
    <row r="1983" spans="1:27" hidden="1" x14ac:dyDescent="0.25">
      <c r="A1983" s="24"/>
      <c r="B1983" s="23"/>
      <c r="C1983" s="23"/>
      <c r="K1983" s="23"/>
      <c r="AA1983" s="16"/>
    </row>
    <row r="1984" spans="1:27" hidden="1" x14ac:dyDescent="0.25">
      <c r="A1984" s="24"/>
      <c r="B1984" s="23"/>
      <c r="C1984" s="23"/>
      <c r="K1984" s="23"/>
      <c r="AA1984" s="16"/>
    </row>
    <row r="1985" spans="1:27" hidden="1" x14ac:dyDescent="0.25">
      <c r="A1985" s="24"/>
      <c r="B1985" s="23"/>
      <c r="C1985" s="23"/>
      <c r="K1985" s="23"/>
      <c r="AA1985" s="16"/>
    </row>
    <row r="1986" spans="1:27" hidden="1" x14ac:dyDescent="0.25">
      <c r="A1986" s="24"/>
      <c r="B1986" s="23"/>
      <c r="C1986" s="23"/>
      <c r="K1986" s="23"/>
      <c r="AA1986" s="16"/>
    </row>
    <row r="1987" spans="1:27" hidden="1" x14ac:dyDescent="0.25">
      <c r="A1987" s="24"/>
      <c r="B1987" s="23"/>
      <c r="C1987" s="23"/>
      <c r="K1987" s="23"/>
      <c r="AA1987" s="16"/>
    </row>
    <row r="1988" spans="1:27" hidden="1" x14ac:dyDescent="0.25">
      <c r="A1988" s="24"/>
      <c r="B1988" s="23"/>
      <c r="C1988" s="23"/>
      <c r="K1988" s="23"/>
      <c r="AA1988" s="16"/>
    </row>
    <row r="1989" spans="1:27" hidden="1" x14ac:dyDescent="0.25">
      <c r="A1989" s="24"/>
      <c r="B1989" s="23"/>
      <c r="C1989" s="23"/>
      <c r="K1989" s="23"/>
      <c r="AA1989" s="16"/>
    </row>
    <row r="1990" spans="1:27" hidden="1" x14ac:dyDescent="0.25">
      <c r="A1990" s="24"/>
      <c r="B1990" s="23"/>
      <c r="C1990" s="23"/>
      <c r="K1990" s="23"/>
      <c r="AA1990" s="16"/>
    </row>
    <row r="1991" spans="1:27" hidden="1" x14ac:dyDescent="0.25">
      <c r="A1991" s="24"/>
      <c r="B1991" s="23"/>
      <c r="C1991" s="23"/>
      <c r="K1991" s="23"/>
      <c r="AA1991" s="16"/>
    </row>
    <row r="1992" spans="1:27" hidden="1" x14ac:dyDescent="0.25">
      <c r="A1992" s="24"/>
      <c r="B1992" s="23"/>
      <c r="C1992" s="23"/>
      <c r="K1992" s="23"/>
      <c r="AA1992" s="16"/>
    </row>
    <row r="1993" spans="1:27" hidden="1" x14ac:dyDescent="0.25">
      <c r="A1993" s="24"/>
      <c r="B1993" s="23"/>
      <c r="C1993" s="23"/>
      <c r="K1993" s="23"/>
      <c r="AA1993" s="16"/>
    </row>
    <row r="1994" spans="1:27" hidden="1" x14ac:dyDescent="0.25">
      <c r="A1994" s="24"/>
      <c r="B1994" s="23"/>
      <c r="C1994" s="23"/>
      <c r="K1994" s="23"/>
      <c r="AA1994" s="16"/>
    </row>
    <row r="1995" spans="1:27" hidden="1" x14ac:dyDescent="0.25">
      <c r="A1995" s="24"/>
      <c r="B1995" s="23"/>
      <c r="C1995" s="23"/>
      <c r="K1995" s="23"/>
      <c r="AA1995" s="16"/>
    </row>
    <row r="1996" spans="1:27" hidden="1" x14ac:dyDescent="0.25">
      <c r="A1996" s="24"/>
      <c r="B1996" s="23"/>
      <c r="C1996" s="23"/>
      <c r="K1996" s="23"/>
      <c r="AA1996" s="16"/>
    </row>
    <row r="1997" spans="1:27" hidden="1" x14ac:dyDescent="0.25">
      <c r="A1997" s="24"/>
      <c r="B1997" s="23"/>
      <c r="C1997" s="23"/>
      <c r="K1997" s="23"/>
      <c r="AA1997" s="16"/>
    </row>
    <row r="1998" spans="1:27" hidden="1" x14ac:dyDescent="0.25">
      <c r="A1998" s="24"/>
      <c r="B1998" s="23"/>
      <c r="C1998" s="23"/>
      <c r="K1998" s="23"/>
      <c r="AA1998" s="16"/>
    </row>
    <row r="1999" spans="1:27" hidden="1" x14ac:dyDescent="0.25">
      <c r="A1999" s="24"/>
      <c r="B1999" s="23"/>
      <c r="C1999" s="23"/>
      <c r="K1999" s="23"/>
      <c r="AA1999" s="16"/>
    </row>
    <row r="2000" spans="1:27" hidden="1" x14ac:dyDescent="0.25">
      <c r="A2000" s="24"/>
      <c r="B2000" s="23"/>
      <c r="C2000" s="23"/>
      <c r="K2000" s="23"/>
      <c r="AA2000" s="16"/>
    </row>
    <row r="2001" spans="1:27" hidden="1" x14ac:dyDescent="0.25">
      <c r="A2001" s="24"/>
      <c r="B2001" s="23"/>
      <c r="C2001" s="23"/>
      <c r="K2001" s="23"/>
      <c r="AA2001" s="16"/>
    </row>
    <row r="2002" spans="1:27" hidden="1" x14ac:dyDescent="0.25">
      <c r="A2002" s="24"/>
      <c r="B2002" s="23"/>
      <c r="C2002" s="23"/>
      <c r="K2002" s="23"/>
      <c r="AA2002" s="16"/>
    </row>
    <row r="2003" spans="1:27" hidden="1" x14ac:dyDescent="0.25">
      <c r="A2003" s="24"/>
      <c r="B2003" s="23"/>
      <c r="C2003" s="23"/>
      <c r="K2003" s="23"/>
      <c r="AA2003" s="16"/>
    </row>
    <row r="2004" spans="1:27" hidden="1" x14ac:dyDescent="0.25">
      <c r="A2004" s="24"/>
      <c r="B2004" s="23"/>
      <c r="C2004" s="23"/>
      <c r="K2004" s="23"/>
      <c r="AA2004" s="16"/>
    </row>
    <row r="2005" spans="1:27" hidden="1" x14ac:dyDescent="0.25">
      <c r="A2005" s="24"/>
      <c r="B2005" s="23"/>
      <c r="C2005" s="23"/>
      <c r="K2005" s="23"/>
      <c r="AA2005" s="16"/>
    </row>
    <row r="2006" spans="1:27" hidden="1" x14ac:dyDescent="0.25">
      <c r="A2006" s="24"/>
      <c r="B2006" s="23"/>
      <c r="C2006" s="23"/>
      <c r="K2006" s="23"/>
      <c r="AA2006" s="16"/>
    </row>
    <row r="2007" spans="1:27" hidden="1" x14ac:dyDescent="0.25">
      <c r="A2007" s="24"/>
      <c r="B2007" s="23"/>
      <c r="C2007" s="23"/>
      <c r="K2007" s="23"/>
      <c r="AA2007" s="16"/>
    </row>
    <row r="2008" spans="1:27" hidden="1" x14ac:dyDescent="0.25">
      <c r="A2008" s="24"/>
      <c r="B2008" s="23"/>
      <c r="C2008" s="23"/>
      <c r="K2008" s="23"/>
      <c r="AA2008" s="16"/>
    </row>
    <row r="2009" spans="1:27" hidden="1" x14ac:dyDescent="0.25">
      <c r="A2009" s="24"/>
      <c r="B2009" s="23"/>
      <c r="C2009" s="23"/>
      <c r="K2009" s="23"/>
      <c r="AA2009" s="16"/>
    </row>
    <row r="2010" spans="1:27" hidden="1" x14ac:dyDescent="0.25">
      <c r="A2010" s="24"/>
      <c r="B2010" s="23"/>
      <c r="C2010" s="23"/>
      <c r="K2010" s="23"/>
      <c r="AA2010" s="16"/>
    </row>
    <row r="2011" spans="1:27" hidden="1" x14ac:dyDescent="0.25">
      <c r="A2011" s="24"/>
      <c r="B2011" s="23"/>
      <c r="C2011" s="23"/>
      <c r="K2011" s="23"/>
      <c r="AA2011" s="16"/>
    </row>
    <row r="2012" spans="1:27" hidden="1" x14ac:dyDescent="0.25">
      <c r="A2012" s="24"/>
      <c r="B2012" s="23"/>
      <c r="C2012" s="23"/>
      <c r="K2012" s="23"/>
      <c r="AA2012" s="16"/>
    </row>
    <row r="2013" spans="1:27" hidden="1" x14ac:dyDescent="0.25">
      <c r="A2013" s="24"/>
      <c r="B2013" s="23"/>
      <c r="C2013" s="23"/>
      <c r="K2013" s="23"/>
      <c r="AA2013" s="16"/>
    </row>
    <row r="2014" spans="1:27" hidden="1" x14ac:dyDescent="0.25">
      <c r="A2014" s="24"/>
      <c r="B2014" s="23"/>
      <c r="C2014" s="23"/>
      <c r="K2014" s="23"/>
      <c r="AA2014" s="16"/>
    </row>
    <row r="2015" spans="1:27" hidden="1" x14ac:dyDescent="0.25">
      <c r="A2015" s="24"/>
      <c r="B2015" s="23"/>
      <c r="C2015" s="23"/>
      <c r="K2015" s="23"/>
      <c r="AA2015" s="16"/>
    </row>
    <row r="2016" spans="1:27" hidden="1" x14ac:dyDescent="0.25">
      <c r="A2016" s="24"/>
      <c r="B2016" s="23"/>
      <c r="C2016" s="23"/>
      <c r="K2016" s="23"/>
      <c r="AA2016" s="16"/>
    </row>
    <row r="2017" spans="1:27" hidden="1" x14ac:dyDescent="0.25">
      <c r="A2017" s="24"/>
      <c r="B2017" s="23"/>
      <c r="C2017" s="23"/>
      <c r="K2017" s="23"/>
      <c r="AA2017" s="16"/>
    </row>
    <row r="2018" spans="1:27" hidden="1" x14ac:dyDescent="0.25">
      <c r="A2018" s="24"/>
      <c r="B2018" s="23"/>
      <c r="C2018" s="23"/>
      <c r="K2018" s="23"/>
      <c r="AA2018" s="16"/>
    </row>
    <row r="2019" spans="1:27" hidden="1" x14ac:dyDescent="0.25">
      <c r="A2019" s="24"/>
      <c r="B2019" s="23"/>
      <c r="C2019" s="23"/>
      <c r="K2019" s="23"/>
      <c r="AA2019" s="16"/>
    </row>
    <row r="2020" spans="1:27" hidden="1" x14ac:dyDescent="0.25">
      <c r="A2020" s="24"/>
      <c r="B2020" s="23"/>
      <c r="C2020" s="23"/>
      <c r="K2020" s="23"/>
      <c r="AA2020" s="16"/>
    </row>
    <row r="2021" spans="1:27" hidden="1" x14ac:dyDescent="0.25">
      <c r="A2021" s="24"/>
      <c r="B2021" s="23"/>
      <c r="C2021" s="23"/>
      <c r="K2021" s="23"/>
      <c r="AA2021" s="16"/>
    </row>
    <row r="2022" spans="1:27" hidden="1" x14ac:dyDescent="0.25">
      <c r="A2022" s="24"/>
      <c r="B2022" s="23"/>
      <c r="C2022" s="23"/>
      <c r="K2022" s="23"/>
      <c r="AA2022" s="16"/>
    </row>
    <row r="2023" spans="1:27" hidden="1" x14ac:dyDescent="0.25">
      <c r="A2023" s="24"/>
      <c r="B2023" s="23"/>
      <c r="C2023" s="23"/>
      <c r="K2023" s="23"/>
      <c r="AA2023" s="16"/>
    </row>
    <row r="2024" spans="1:27" hidden="1" x14ac:dyDescent="0.25">
      <c r="A2024" s="24"/>
      <c r="B2024" s="23"/>
      <c r="C2024" s="23"/>
      <c r="K2024" s="23"/>
      <c r="AA2024" s="16"/>
    </row>
    <row r="2025" spans="1:27" hidden="1" x14ac:dyDescent="0.25">
      <c r="A2025" s="24"/>
      <c r="B2025" s="23"/>
      <c r="C2025" s="23"/>
      <c r="K2025" s="23"/>
      <c r="AA2025" s="16"/>
    </row>
    <row r="2026" spans="1:27" hidden="1" x14ac:dyDescent="0.25">
      <c r="A2026" s="24"/>
      <c r="B2026" s="23"/>
      <c r="C2026" s="23"/>
      <c r="K2026" s="23"/>
      <c r="AA2026" s="16"/>
    </row>
    <row r="2027" spans="1:27" hidden="1" x14ac:dyDescent="0.25">
      <c r="A2027" s="24"/>
      <c r="B2027" s="23"/>
      <c r="C2027" s="23"/>
      <c r="K2027" s="23"/>
      <c r="AA2027" s="16"/>
    </row>
    <row r="2028" spans="1:27" hidden="1" x14ac:dyDescent="0.25">
      <c r="A2028" s="24"/>
      <c r="B2028" s="23"/>
      <c r="C2028" s="23"/>
      <c r="K2028" s="23"/>
      <c r="AA2028" s="16"/>
    </row>
    <row r="2029" spans="1:27" hidden="1" x14ac:dyDescent="0.25">
      <c r="A2029" s="24"/>
      <c r="B2029" s="23"/>
      <c r="C2029" s="23"/>
      <c r="K2029" s="23"/>
      <c r="AA2029" s="16"/>
    </row>
    <row r="2030" spans="1:27" hidden="1" x14ac:dyDescent="0.25">
      <c r="A2030" s="24"/>
      <c r="B2030" s="23"/>
      <c r="C2030" s="23"/>
      <c r="K2030" s="23"/>
      <c r="AA2030" s="16"/>
    </row>
    <row r="2031" spans="1:27" hidden="1" x14ac:dyDescent="0.25">
      <c r="A2031" s="24"/>
      <c r="B2031" s="23"/>
      <c r="C2031" s="23"/>
      <c r="K2031" s="23"/>
      <c r="AA2031" s="16"/>
    </row>
    <row r="2032" spans="1:27" hidden="1" x14ac:dyDescent="0.25">
      <c r="A2032" s="24"/>
      <c r="B2032" s="23"/>
      <c r="C2032" s="23"/>
      <c r="K2032" s="23"/>
      <c r="AA2032" s="16"/>
    </row>
    <row r="2033" spans="1:27" hidden="1" x14ac:dyDescent="0.25">
      <c r="A2033" s="24"/>
      <c r="B2033" s="23"/>
      <c r="C2033" s="23"/>
      <c r="K2033" s="23"/>
      <c r="AA2033" s="16"/>
    </row>
    <row r="2034" spans="1:27" hidden="1" x14ac:dyDescent="0.25">
      <c r="A2034" s="24"/>
      <c r="B2034" s="23"/>
      <c r="C2034" s="23"/>
      <c r="K2034" s="23"/>
      <c r="AA2034" s="16"/>
    </row>
    <row r="2035" spans="1:27" hidden="1" x14ac:dyDescent="0.25">
      <c r="A2035" s="24"/>
      <c r="B2035" s="23"/>
      <c r="C2035" s="23"/>
      <c r="K2035" s="23"/>
      <c r="AA2035" s="16"/>
    </row>
    <row r="2036" spans="1:27" hidden="1" x14ac:dyDescent="0.25">
      <c r="A2036" s="24"/>
      <c r="B2036" s="23"/>
      <c r="C2036" s="23"/>
      <c r="K2036" s="23"/>
      <c r="AA2036" s="16"/>
    </row>
    <row r="2037" spans="1:27" hidden="1" x14ac:dyDescent="0.25">
      <c r="A2037" s="24"/>
      <c r="B2037" s="23"/>
      <c r="C2037" s="23"/>
      <c r="K2037" s="23"/>
      <c r="AA2037" s="16"/>
    </row>
    <row r="2038" spans="1:27" hidden="1" x14ac:dyDescent="0.25">
      <c r="A2038" s="24"/>
      <c r="B2038" s="23"/>
      <c r="C2038" s="23"/>
      <c r="K2038" s="23"/>
      <c r="AA2038" s="16"/>
    </row>
    <row r="2039" spans="1:27" hidden="1" x14ac:dyDescent="0.25">
      <c r="A2039" s="24"/>
      <c r="B2039" s="23"/>
      <c r="C2039" s="23"/>
      <c r="K2039" s="23"/>
      <c r="AA2039" s="16"/>
    </row>
    <row r="2040" spans="1:27" hidden="1" x14ac:dyDescent="0.25">
      <c r="A2040" s="24"/>
      <c r="B2040" s="23"/>
      <c r="C2040" s="23"/>
      <c r="K2040" s="23"/>
      <c r="AA2040" s="16"/>
    </row>
    <row r="2041" spans="1:27" hidden="1" x14ac:dyDescent="0.25">
      <c r="A2041" s="24"/>
      <c r="B2041" s="23"/>
      <c r="C2041" s="23"/>
      <c r="K2041" s="23"/>
      <c r="AA2041" s="16"/>
    </row>
    <row r="2042" spans="1:27" hidden="1" x14ac:dyDescent="0.25">
      <c r="A2042" s="24"/>
      <c r="B2042" s="23"/>
      <c r="C2042" s="23"/>
      <c r="K2042" s="23"/>
      <c r="AA2042" s="16"/>
    </row>
    <row r="2043" spans="1:27" hidden="1" x14ac:dyDescent="0.25">
      <c r="A2043" s="24"/>
      <c r="B2043" s="23"/>
      <c r="C2043" s="23"/>
      <c r="K2043" s="23"/>
      <c r="AA2043" s="16"/>
    </row>
    <row r="2044" spans="1:27" hidden="1" x14ac:dyDescent="0.25">
      <c r="A2044" s="24"/>
      <c r="B2044" s="23"/>
      <c r="C2044" s="23"/>
      <c r="K2044" s="23"/>
      <c r="AA2044" s="16"/>
    </row>
    <row r="2045" spans="1:27" hidden="1" x14ac:dyDescent="0.25">
      <c r="A2045" s="24"/>
      <c r="B2045" s="23"/>
      <c r="C2045" s="23"/>
      <c r="K2045" s="23"/>
      <c r="AA2045" s="16"/>
    </row>
    <row r="2046" spans="1:27" hidden="1" x14ac:dyDescent="0.25">
      <c r="A2046" s="24"/>
      <c r="B2046" s="23"/>
      <c r="C2046" s="23"/>
      <c r="K2046" s="23"/>
      <c r="AA2046" s="16"/>
    </row>
    <row r="2047" spans="1:27" hidden="1" x14ac:dyDescent="0.25">
      <c r="A2047" s="24"/>
      <c r="B2047" s="23"/>
      <c r="C2047" s="23"/>
      <c r="K2047" s="23"/>
      <c r="AA2047" s="16"/>
    </row>
    <row r="2048" spans="1:27" hidden="1" x14ac:dyDescent="0.25">
      <c r="A2048" s="24"/>
      <c r="B2048" s="23"/>
      <c r="C2048" s="23"/>
      <c r="K2048" s="23"/>
      <c r="AA2048" s="16"/>
    </row>
    <row r="2049" spans="1:27" hidden="1" x14ac:dyDescent="0.25">
      <c r="A2049" s="24"/>
      <c r="B2049" s="23"/>
      <c r="C2049" s="23"/>
      <c r="K2049" s="23"/>
      <c r="AA2049" s="16"/>
    </row>
    <row r="2050" spans="1:27" hidden="1" x14ac:dyDescent="0.25">
      <c r="A2050" s="24"/>
      <c r="B2050" s="23"/>
      <c r="C2050" s="23"/>
      <c r="K2050" s="23"/>
      <c r="AA2050" s="16"/>
    </row>
    <row r="2051" spans="1:27" hidden="1" x14ac:dyDescent="0.25">
      <c r="A2051" s="24"/>
      <c r="B2051" s="23"/>
      <c r="C2051" s="23"/>
      <c r="K2051" s="23"/>
      <c r="AA2051" s="16"/>
    </row>
    <row r="2052" spans="1:27" hidden="1" x14ac:dyDescent="0.25">
      <c r="A2052" s="24"/>
      <c r="B2052" s="23"/>
      <c r="C2052" s="23"/>
      <c r="K2052" s="23"/>
      <c r="AA2052" s="16"/>
    </row>
    <row r="2053" spans="1:27" hidden="1" x14ac:dyDescent="0.25">
      <c r="A2053" s="24"/>
      <c r="B2053" s="23"/>
      <c r="C2053" s="23"/>
      <c r="K2053" s="23"/>
      <c r="AA2053" s="16"/>
    </row>
    <row r="2054" spans="1:27" hidden="1" x14ac:dyDescent="0.25">
      <c r="A2054" s="24"/>
      <c r="B2054" s="23"/>
      <c r="C2054" s="23"/>
      <c r="K2054" s="23"/>
      <c r="AA2054" s="16"/>
    </row>
    <row r="2055" spans="1:27" hidden="1" x14ac:dyDescent="0.25">
      <c r="A2055" s="24"/>
      <c r="B2055" s="23"/>
      <c r="C2055" s="23"/>
      <c r="K2055" s="23"/>
      <c r="AA2055" s="16"/>
    </row>
    <row r="2056" spans="1:27" hidden="1" x14ac:dyDescent="0.25">
      <c r="A2056" s="24"/>
      <c r="B2056" s="23"/>
      <c r="C2056" s="23"/>
      <c r="K2056" s="23"/>
      <c r="AA2056" s="16"/>
    </row>
    <row r="2057" spans="1:27" hidden="1" x14ac:dyDescent="0.25">
      <c r="A2057" s="24"/>
      <c r="B2057" s="23"/>
      <c r="C2057" s="23"/>
      <c r="K2057" s="23"/>
      <c r="AA2057" s="16"/>
    </row>
    <row r="2058" spans="1:27" hidden="1" x14ac:dyDescent="0.25">
      <c r="A2058" s="24"/>
      <c r="B2058" s="23"/>
      <c r="C2058" s="23"/>
      <c r="K2058" s="23"/>
      <c r="AA2058" s="16"/>
    </row>
    <row r="2059" spans="1:27" hidden="1" x14ac:dyDescent="0.25">
      <c r="A2059" s="24"/>
      <c r="B2059" s="23"/>
      <c r="C2059" s="23"/>
      <c r="K2059" s="23"/>
      <c r="AA2059" s="16"/>
    </row>
    <row r="2060" spans="1:27" hidden="1" x14ac:dyDescent="0.25">
      <c r="A2060" s="24"/>
      <c r="B2060" s="23"/>
      <c r="C2060" s="23"/>
      <c r="K2060" s="23"/>
      <c r="AA2060" s="16"/>
    </row>
    <row r="2061" spans="1:27" hidden="1" x14ac:dyDescent="0.25">
      <c r="A2061" s="24"/>
      <c r="B2061" s="23"/>
      <c r="C2061" s="23"/>
      <c r="K2061" s="23"/>
      <c r="AA2061" s="16"/>
    </row>
    <row r="2062" spans="1:27" hidden="1" x14ac:dyDescent="0.25">
      <c r="A2062" s="24"/>
      <c r="B2062" s="23"/>
      <c r="C2062" s="23"/>
      <c r="K2062" s="23"/>
      <c r="AA2062" s="16"/>
    </row>
    <row r="2063" spans="1:27" hidden="1" x14ac:dyDescent="0.25">
      <c r="A2063" s="24"/>
      <c r="B2063" s="23"/>
      <c r="C2063" s="23"/>
      <c r="K2063" s="23"/>
      <c r="AA2063" s="16"/>
    </row>
    <row r="2064" spans="1:27" hidden="1" x14ac:dyDescent="0.25">
      <c r="A2064" s="24"/>
      <c r="B2064" s="23"/>
      <c r="C2064" s="23"/>
      <c r="K2064" s="23"/>
      <c r="AA2064" s="16"/>
    </row>
    <row r="2065" spans="1:27" hidden="1" x14ac:dyDescent="0.25">
      <c r="A2065" s="24"/>
      <c r="B2065" s="23"/>
      <c r="C2065" s="23"/>
      <c r="K2065" s="23"/>
      <c r="AA2065" s="16"/>
    </row>
    <row r="2066" spans="1:27" hidden="1" x14ac:dyDescent="0.25">
      <c r="A2066" s="24"/>
      <c r="B2066" s="23"/>
      <c r="C2066" s="23"/>
      <c r="K2066" s="23"/>
      <c r="AA2066" s="16"/>
    </row>
    <row r="2067" spans="1:27" hidden="1" x14ac:dyDescent="0.25">
      <c r="A2067" s="24"/>
      <c r="B2067" s="23"/>
      <c r="C2067" s="23"/>
      <c r="K2067" s="23"/>
      <c r="AA2067" s="16"/>
    </row>
    <row r="2068" spans="1:27" hidden="1" x14ac:dyDescent="0.25">
      <c r="A2068" s="24"/>
      <c r="B2068" s="23"/>
      <c r="C2068" s="23"/>
      <c r="K2068" s="23"/>
      <c r="AA2068" s="16"/>
    </row>
    <row r="2069" spans="1:27" hidden="1" x14ac:dyDescent="0.25">
      <c r="A2069" s="24"/>
      <c r="B2069" s="23"/>
      <c r="C2069" s="23"/>
      <c r="K2069" s="23"/>
      <c r="AA2069" s="16"/>
    </row>
    <row r="2070" spans="1:27" hidden="1" x14ac:dyDescent="0.25">
      <c r="A2070" s="24"/>
      <c r="B2070" s="23"/>
      <c r="C2070" s="23"/>
      <c r="K2070" s="23"/>
      <c r="AA2070" s="16"/>
    </row>
    <row r="2071" spans="1:27" hidden="1" x14ac:dyDescent="0.25">
      <c r="A2071" s="24"/>
      <c r="B2071" s="23"/>
      <c r="C2071" s="23"/>
      <c r="K2071" s="23"/>
      <c r="AA2071" s="16"/>
    </row>
    <row r="2072" spans="1:27" hidden="1" x14ac:dyDescent="0.25">
      <c r="A2072" s="24"/>
      <c r="B2072" s="23"/>
      <c r="C2072" s="23"/>
      <c r="K2072" s="23"/>
      <c r="AA2072" s="16"/>
    </row>
    <row r="2073" spans="1:27" hidden="1" x14ac:dyDescent="0.25">
      <c r="A2073" s="24"/>
      <c r="B2073" s="23"/>
      <c r="C2073" s="23"/>
      <c r="K2073" s="23"/>
      <c r="AA2073" s="16"/>
    </row>
    <row r="2074" spans="1:27" hidden="1" x14ac:dyDescent="0.25">
      <c r="A2074" s="24"/>
      <c r="B2074" s="23"/>
      <c r="C2074" s="23"/>
      <c r="K2074" s="23"/>
      <c r="AA2074" s="16"/>
    </row>
    <row r="2075" spans="1:27" hidden="1" x14ac:dyDescent="0.25">
      <c r="A2075" s="24"/>
      <c r="B2075" s="23"/>
      <c r="C2075" s="23"/>
      <c r="K2075" s="23"/>
      <c r="AA2075" s="16"/>
    </row>
    <row r="2076" spans="1:27" hidden="1" x14ac:dyDescent="0.25">
      <c r="A2076" s="24"/>
      <c r="B2076" s="23"/>
      <c r="C2076" s="23"/>
      <c r="K2076" s="23"/>
      <c r="AA2076" s="16"/>
    </row>
    <row r="2077" spans="1:27" hidden="1" x14ac:dyDescent="0.25">
      <c r="A2077" s="24"/>
      <c r="B2077" s="23"/>
      <c r="C2077" s="23"/>
      <c r="K2077" s="23"/>
      <c r="AA2077" s="16"/>
    </row>
    <row r="2078" spans="1:27" hidden="1" x14ac:dyDescent="0.25">
      <c r="A2078" s="24"/>
      <c r="B2078" s="23"/>
      <c r="C2078" s="23"/>
      <c r="K2078" s="23"/>
      <c r="AA2078" s="16"/>
    </row>
    <row r="2079" spans="1:27" hidden="1" x14ac:dyDescent="0.25">
      <c r="A2079" s="24"/>
      <c r="B2079" s="23"/>
      <c r="C2079" s="23"/>
      <c r="K2079" s="23"/>
      <c r="AA2079" s="16"/>
    </row>
    <row r="2080" spans="1:27" hidden="1" x14ac:dyDescent="0.25">
      <c r="A2080" s="24"/>
      <c r="B2080" s="23"/>
      <c r="C2080" s="23"/>
      <c r="K2080" s="23"/>
      <c r="AA2080" s="16"/>
    </row>
    <row r="2081" spans="1:27" hidden="1" x14ac:dyDescent="0.25">
      <c r="A2081" s="24"/>
      <c r="B2081" s="23"/>
      <c r="C2081" s="23"/>
      <c r="K2081" s="23"/>
      <c r="AA2081" s="16"/>
    </row>
    <row r="2082" spans="1:27" hidden="1" x14ac:dyDescent="0.25">
      <c r="A2082" s="24"/>
      <c r="B2082" s="23"/>
      <c r="C2082" s="23"/>
      <c r="K2082" s="23"/>
      <c r="AA2082" s="16"/>
    </row>
    <row r="2083" spans="1:27" hidden="1" x14ac:dyDescent="0.25">
      <c r="A2083" s="24"/>
      <c r="B2083" s="23"/>
      <c r="C2083" s="23"/>
      <c r="K2083" s="23"/>
      <c r="AA2083" s="16"/>
    </row>
    <row r="2084" spans="1:27" hidden="1" x14ac:dyDescent="0.25">
      <c r="A2084" s="24"/>
      <c r="B2084" s="23"/>
      <c r="C2084" s="23"/>
      <c r="K2084" s="23"/>
      <c r="AA2084" s="16"/>
    </row>
    <row r="2085" spans="1:27" hidden="1" x14ac:dyDescent="0.25">
      <c r="A2085" s="24"/>
      <c r="B2085" s="23"/>
      <c r="C2085" s="23"/>
      <c r="K2085" s="23"/>
      <c r="AA2085" s="16"/>
    </row>
    <row r="2086" spans="1:27" hidden="1" x14ac:dyDescent="0.25">
      <c r="A2086" s="24"/>
      <c r="B2086" s="23"/>
      <c r="C2086" s="23"/>
      <c r="K2086" s="23"/>
      <c r="AA2086" s="16"/>
    </row>
    <row r="2087" spans="1:27" hidden="1" x14ac:dyDescent="0.25">
      <c r="A2087" s="24"/>
      <c r="B2087" s="23"/>
      <c r="C2087" s="23"/>
      <c r="K2087" s="23"/>
      <c r="AA2087" s="16"/>
    </row>
    <row r="2088" spans="1:27" hidden="1" x14ac:dyDescent="0.25">
      <c r="A2088" s="24"/>
      <c r="B2088" s="23"/>
      <c r="C2088" s="23"/>
      <c r="K2088" s="23"/>
      <c r="AA2088" s="16"/>
    </row>
    <row r="2089" spans="1:27" hidden="1" x14ac:dyDescent="0.25">
      <c r="A2089" s="24"/>
      <c r="B2089" s="23"/>
      <c r="C2089" s="23"/>
      <c r="K2089" s="23"/>
      <c r="AA2089" s="16"/>
    </row>
    <row r="2090" spans="1:27" hidden="1" x14ac:dyDescent="0.25">
      <c r="A2090" s="24"/>
      <c r="B2090" s="23"/>
      <c r="C2090" s="23"/>
      <c r="K2090" s="23"/>
      <c r="AA2090" s="16"/>
    </row>
    <row r="2091" spans="1:27" hidden="1" x14ac:dyDescent="0.25">
      <c r="A2091" s="24"/>
      <c r="B2091" s="23"/>
      <c r="C2091" s="23"/>
      <c r="K2091" s="23"/>
      <c r="AA2091" s="16"/>
    </row>
    <row r="2092" spans="1:27" hidden="1" x14ac:dyDescent="0.25">
      <c r="A2092" s="24"/>
      <c r="B2092" s="23"/>
      <c r="C2092" s="23"/>
      <c r="K2092" s="23"/>
      <c r="AA2092" s="16"/>
    </row>
    <row r="2093" spans="1:27" hidden="1" x14ac:dyDescent="0.25">
      <c r="A2093" s="24"/>
      <c r="B2093" s="23"/>
      <c r="C2093" s="23"/>
      <c r="K2093" s="23"/>
      <c r="AA2093" s="16"/>
    </row>
    <row r="2094" spans="1:27" hidden="1" x14ac:dyDescent="0.25">
      <c r="A2094" s="24"/>
      <c r="B2094" s="23"/>
      <c r="C2094" s="23"/>
      <c r="K2094" s="23"/>
      <c r="AA2094" s="16"/>
    </row>
    <row r="2095" spans="1:27" hidden="1" x14ac:dyDescent="0.25">
      <c r="A2095" s="24"/>
      <c r="B2095" s="23"/>
      <c r="C2095" s="23"/>
      <c r="K2095" s="23"/>
      <c r="AA2095" s="16"/>
    </row>
    <row r="2096" spans="1:27" hidden="1" x14ac:dyDescent="0.25">
      <c r="A2096" s="24"/>
      <c r="B2096" s="23"/>
      <c r="C2096" s="23"/>
      <c r="K2096" s="23"/>
      <c r="AA2096" s="16"/>
    </row>
    <row r="2097" spans="1:27" hidden="1" x14ac:dyDescent="0.25">
      <c r="A2097" s="24"/>
      <c r="B2097" s="23"/>
      <c r="C2097" s="23"/>
      <c r="K2097" s="23"/>
      <c r="AA2097" s="16"/>
    </row>
    <row r="2098" spans="1:27" hidden="1" x14ac:dyDescent="0.25">
      <c r="A2098" s="24"/>
      <c r="B2098" s="23"/>
      <c r="C2098" s="23"/>
      <c r="K2098" s="23"/>
      <c r="AA2098" s="16"/>
    </row>
    <row r="2099" spans="1:27" hidden="1" x14ac:dyDescent="0.25">
      <c r="A2099" s="24"/>
      <c r="B2099" s="23"/>
      <c r="C2099" s="23"/>
      <c r="K2099" s="23"/>
      <c r="AA2099" s="16"/>
    </row>
    <row r="2100" spans="1:27" hidden="1" x14ac:dyDescent="0.25">
      <c r="A2100" s="24"/>
      <c r="B2100" s="23"/>
      <c r="C2100" s="23"/>
      <c r="K2100" s="23"/>
      <c r="AA2100" s="16"/>
    </row>
    <row r="2101" spans="1:27" hidden="1" x14ac:dyDescent="0.25">
      <c r="A2101" s="24"/>
      <c r="B2101" s="23"/>
      <c r="C2101" s="23"/>
      <c r="K2101" s="23"/>
      <c r="AA2101" s="16"/>
    </row>
    <row r="2102" spans="1:27" hidden="1" x14ac:dyDescent="0.25">
      <c r="A2102" s="24"/>
      <c r="B2102" s="23"/>
      <c r="C2102" s="23"/>
      <c r="K2102" s="23"/>
      <c r="AA2102" s="16"/>
    </row>
    <row r="2103" spans="1:27" hidden="1" x14ac:dyDescent="0.25">
      <c r="A2103" s="24"/>
      <c r="B2103" s="23"/>
      <c r="C2103" s="23"/>
      <c r="K2103" s="23"/>
      <c r="AA2103" s="16"/>
    </row>
    <row r="2104" spans="1:27" hidden="1" x14ac:dyDescent="0.25">
      <c r="A2104" s="24"/>
      <c r="B2104" s="23"/>
      <c r="C2104" s="23"/>
      <c r="K2104" s="23"/>
      <c r="AA2104" s="16"/>
    </row>
    <row r="2105" spans="1:27" hidden="1" x14ac:dyDescent="0.25">
      <c r="A2105" s="24"/>
      <c r="B2105" s="23"/>
      <c r="C2105" s="23"/>
      <c r="K2105" s="23"/>
      <c r="AA2105" s="16"/>
    </row>
    <row r="2106" spans="1:27" hidden="1" x14ac:dyDescent="0.25">
      <c r="A2106" s="24"/>
      <c r="B2106" s="23"/>
      <c r="C2106" s="23"/>
      <c r="K2106" s="23"/>
      <c r="AA2106" s="16"/>
    </row>
    <row r="2107" spans="1:27" hidden="1" x14ac:dyDescent="0.25">
      <c r="A2107" s="24"/>
      <c r="B2107" s="23"/>
      <c r="C2107" s="23"/>
      <c r="K2107" s="23"/>
      <c r="AA2107" s="16"/>
    </row>
    <row r="2108" spans="1:27" hidden="1" x14ac:dyDescent="0.25">
      <c r="A2108" s="24"/>
      <c r="B2108" s="23"/>
      <c r="C2108" s="23"/>
      <c r="K2108" s="23"/>
      <c r="AA2108" s="16"/>
    </row>
    <row r="2109" spans="1:27" hidden="1" x14ac:dyDescent="0.25">
      <c r="A2109" s="24"/>
      <c r="B2109" s="23"/>
      <c r="C2109" s="23"/>
      <c r="K2109" s="23"/>
      <c r="AA2109" s="16"/>
    </row>
    <row r="2110" spans="1:27" hidden="1" x14ac:dyDescent="0.25">
      <c r="A2110" s="24"/>
      <c r="B2110" s="23"/>
      <c r="C2110" s="23"/>
      <c r="K2110" s="23"/>
      <c r="AA2110" s="16"/>
    </row>
    <row r="2111" spans="1:27" hidden="1" x14ac:dyDescent="0.25">
      <c r="A2111" s="24"/>
      <c r="B2111" s="23"/>
      <c r="C2111" s="23"/>
      <c r="K2111" s="23"/>
      <c r="AA2111" s="16"/>
    </row>
    <row r="2112" spans="1:27" hidden="1" x14ac:dyDescent="0.25">
      <c r="A2112" s="24"/>
      <c r="B2112" s="23"/>
      <c r="C2112" s="23"/>
      <c r="K2112" s="23"/>
      <c r="AA2112" s="16"/>
    </row>
    <row r="2113" spans="1:27" hidden="1" x14ac:dyDescent="0.25">
      <c r="A2113" s="24"/>
      <c r="B2113" s="23"/>
      <c r="C2113" s="23"/>
      <c r="K2113" s="23"/>
      <c r="AA2113" s="16"/>
    </row>
    <row r="2114" spans="1:27" hidden="1" x14ac:dyDescent="0.25">
      <c r="A2114" s="24"/>
      <c r="B2114" s="23"/>
      <c r="C2114" s="23"/>
      <c r="K2114" s="23"/>
      <c r="AA2114" s="16"/>
    </row>
    <row r="2115" spans="1:27" hidden="1" x14ac:dyDescent="0.25">
      <c r="A2115" s="24"/>
      <c r="B2115" s="23"/>
      <c r="C2115" s="23"/>
      <c r="K2115" s="23"/>
      <c r="AA2115" s="16"/>
    </row>
    <row r="2116" spans="1:27" hidden="1" x14ac:dyDescent="0.25">
      <c r="A2116" s="24"/>
      <c r="B2116" s="23"/>
      <c r="C2116" s="23"/>
      <c r="K2116" s="23"/>
      <c r="AA2116" s="16"/>
    </row>
    <row r="2117" spans="1:27" hidden="1" x14ac:dyDescent="0.25">
      <c r="A2117" s="24"/>
      <c r="B2117" s="23"/>
      <c r="C2117" s="23"/>
      <c r="K2117" s="23"/>
      <c r="AA2117" s="16"/>
    </row>
    <row r="2118" spans="1:27" hidden="1" x14ac:dyDescent="0.25">
      <c r="A2118" s="24"/>
      <c r="B2118" s="23"/>
      <c r="C2118" s="23"/>
      <c r="K2118" s="23"/>
      <c r="AA2118" s="16"/>
    </row>
    <row r="2119" spans="1:27" hidden="1" x14ac:dyDescent="0.25">
      <c r="A2119" s="24"/>
      <c r="B2119" s="23"/>
      <c r="C2119" s="23"/>
      <c r="K2119" s="23"/>
      <c r="AA2119" s="16"/>
    </row>
    <row r="2120" spans="1:27" hidden="1" x14ac:dyDescent="0.25">
      <c r="A2120" s="24"/>
      <c r="B2120" s="23"/>
      <c r="C2120" s="23"/>
      <c r="K2120" s="23"/>
      <c r="AA2120" s="16"/>
    </row>
    <row r="2121" spans="1:27" hidden="1" x14ac:dyDescent="0.25">
      <c r="A2121" s="24"/>
      <c r="B2121" s="23"/>
      <c r="C2121" s="23"/>
      <c r="K2121" s="23"/>
      <c r="AA2121" s="16"/>
    </row>
    <row r="2122" spans="1:27" hidden="1" x14ac:dyDescent="0.25">
      <c r="A2122" s="24"/>
      <c r="B2122" s="23"/>
      <c r="C2122" s="23"/>
      <c r="K2122" s="23"/>
      <c r="AA2122" s="16"/>
    </row>
    <row r="2123" spans="1:27" hidden="1" x14ac:dyDescent="0.25">
      <c r="A2123" s="24"/>
      <c r="B2123" s="23"/>
      <c r="C2123" s="23"/>
      <c r="K2123" s="23"/>
      <c r="AA2123" s="16"/>
    </row>
    <row r="2124" spans="1:27" hidden="1" x14ac:dyDescent="0.25">
      <c r="A2124" s="24"/>
      <c r="B2124" s="23"/>
      <c r="C2124" s="23"/>
      <c r="K2124" s="23"/>
      <c r="AA2124" s="16"/>
    </row>
    <row r="2125" spans="1:27" hidden="1" x14ac:dyDescent="0.25">
      <c r="A2125" s="24"/>
      <c r="B2125" s="23"/>
      <c r="C2125" s="23"/>
      <c r="K2125" s="23"/>
      <c r="AA2125" s="16"/>
    </row>
    <row r="2126" spans="1:27" hidden="1" x14ac:dyDescent="0.25">
      <c r="A2126" s="24"/>
      <c r="B2126" s="23"/>
      <c r="C2126" s="23"/>
      <c r="K2126" s="23"/>
      <c r="AA2126" s="16"/>
    </row>
    <row r="2127" spans="1:27" hidden="1" x14ac:dyDescent="0.25">
      <c r="A2127" s="24"/>
      <c r="B2127" s="23"/>
      <c r="C2127" s="23"/>
      <c r="K2127" s="23"/>
      <c r="AA2127" s="16"/>
    </row>
    <row r="2128" spans="1:27" hidden="1" x14ac:dyDescent="0.25">
      <c r="A2128" s="24"/>
      <c r="B2128" s="23"/>
      <c r="C2128" s="23"/>
      <c r="K2128" s="23"/>
      <c r="AA2128" s="16"/>
    </row>
    <row r="2129" spans="1:27" hidden="1" x14ac:dyDescent="0.25">
      <c r="A2129" s="24"/>
      <c r="B2129" s="23"/>
      <c r="C2129" s="23"/>
      <c r="K2129" s="23"/>
      <c r="AA2129" s="16"/>
    </row>
    <row r="2130" spans="1:27" hidden="1" x14ac:dyDescent="0.25">
      <c r="A2130" s="24"/>
      <c r="B2130" s="23"/>
      <c r="C2130" s="23"/>
      <c r="K2130" s="23"/>
      <c r="AA2130" s="16"/>
    </row>
    <row r="2131" spans="1:27" hidden="1" x14ac:dyDescent="0.25">
      <c r="A2131" s="24"/>
      <c r="B2131" s="23"/>
      <c r="C2131" s="23"/>
      <c r="K2131" s="23"/>
      <c r="AA2131" s="16"/>
    </row>
    <row r="2132" spans="1:27" hidden="1" x14ac:dyDescent="0.25">
      <c r="A2132" s="24"/>
      <c r="B2132" s="23"/>
      <c r="C2132" s="23"/>
      <c r="K2132" s="23"/>
      <c r="AA2132" s="16"/>
    </row>
    <row r="2133" spans="1:27" hidden="1" x14ac:dyDescent="0.25">
      <c r="A2133" s="24"/>
      <c r="B2133" s="23"/>
      <c r="C2133" s="23"/>
      <c r="K2133" s="23"/>
      <c r="AA2133" s="16"/>
    </row>
    <row r="2134" spans="1:27" hidden="1" x14ac:dyDescent="0.25">
      <c r="A2134" s="24"/>
      <c r="B2134" s="23"/>
      <c r="C2134" s="23"/>
      <c r="K2134" s="23"/>
      <c r="AA2134" s="16"/>
    </row>
    <row r="2135" spans="1:27" hidden="1" x14ac:dyDescent="0.25">
      <c r="A2135" s="24"/>
      <c r="B2135" s="23"/>
      <c r="C2135" s="23"/>
      <c r="K2135" s="23"/>
      <c r="AA2135" s="16"/>
    </row>
    <row r="2136" spans="1:27" hidden="1" x14ac:dyDescent="0.25">
      <c r="A2136" s="24"/>
      <c r="B2136" s="23"/>
      <c r="C2136" s="23"/>
      <c r="K2136" s="23"/>
      <c r="AA2136" s="16"/>
    </row>
    <row r="2137" spans="1:27" hidden="1" x14ac:dyDescent="0.25">
      <c r="A2137" s="24"/>
      <c r="B2137" s="23"/>
      <c r="C2137" s="23"/>
      <c r="K2137" s="23"/>
      <c r="AA2137" s="16"/>
    </row>
    <row r="2138" spans="1:27" hidden="1" x14ac:dyDescent="0.25">
      <c r="A2138" s="24"/>
      <c r="B2138" s="23"/>
      <c r="C2138" s="23"/>
      <c r="K2138" s="23"/>
      <c r="AA2138" s="16"/>
    </row>
    <row r="2139" spans="1:27" hidden="1" x14ac:dyDescent="0.25">
      <c r="A2139" s="24"/>
      <c r="B2139" s="23"/>
      <c r="C2139" s="23"/>
      <c r="K2139" s="23"/>
      <c r="AA2139" s="16"/>
    </row>
    <row r="2140" spans="1:27" hidden="1" x14ac:dyDescent="0.25">
      <c r="A2140" s="24"/>
      <c r="B2140" s="23"/>
      <c r="C2140" s="23"/>
      <c r="K2140" s="23"/>
      <c r="AA2140" s="16"/>
    </row>
    <row r="2141" spans="1:27" hidden="1" x14ac:dyDescent="0.25">
      <c r="A2141" s="24"/>
      <c r="B2141" s="23"/>
      <c r="C2141" s="23"/>
      <c r="K2141" s="23"/>
      <c r="AA2141" s="16"/>
    </row>
    <row r="2142" spans="1:27" hidden="1" x14ac:dyDescent="0.25">
      <c r="A2142" s="24"/>
      <c r="B2142" s="23"/>
      <c r="C2142" s="23"/>
      <c r="K2142" s="23"/>
      <c r="AA2142" s="16"/>
    </row>
    <row r="2143" spans="1:27" hidden="1" x14ac:dyDescent="0.25">
      <c r="A2143" s="24"/>
      <c r="B2143" s="23"/>
      <c r="C2143" s="23"/>
      <c r="K2143" s="23"/>
      <c r="AA2143" s="16"/>
    </row>
    <row r="2144" spans="1:27" hidden="1" x14ac:dyDescent="0.25">
      <c r="A2144" s="24"/>
      <c r="B2144" s="23"/>
      <c r="C2144" s="23"/>
      <c r="K2144" s="23"/>
      <c r="AA2144" s="16"/>
    </row>
    <row r="2145" spans="1:27" hidden="1" x14ac:dyDescent="0.25">
      <c r="A2145" s="24"/>
      <c r="B2145" s="23"/>
      <c r="C2145" s="23"/>
      <c r="K2145" s="23"/>
      <c r="AA2145" s="16"/>
    </row>
    <row r="2146" spans="1:27" hidden="1" x14ac:dyDescent="0.25">
      <c r="A2146" s="24"/>
      <c r="B2146" s="23"/>
      <c r="C2146" s="23"/>
      <c r="K2146" s="23"/>
      <c r="AA2146" s="16"/>
    </row>
    <row r="2147" spans="1:27" hidden="1" x14ac:dyDescent="0.25">
      <c r="A2147" s="24"/>
      <c r="B2147" s="23"/>
      <c r="C2147" s="23"/>
      <c r="K2147" s="23"/>
      <c r="AA2147" s="16"/>
    </row>
    <row r="2148" spans="1:27" hidden="1" x14ac:dyDescent="0.25">
      <c r="A2148" s="24"/>
      <c r="B2148" s="23"/>
      <c r="C2148" s="23"/>
      <c r="K2148" s="23"/>
      <c r="AA2148" s="16"/>
    </row>
    <row r="2149" spans="1:27" hidden="1" x14ac:dyDescent="0.25">
      <c r="A2149" s="24"/>
      <c r="B2149" s="23"/>
      <c r="C2149" s="23"/>
      <c r="K2149" s="23"/>
      <c r="AA2149" s="16"/>
    </row>
    <row r="2150" spans="1:27" hidden="1" x14ac:dyDescent="0.25">
      <c r="A2150" s="24"/>
      <c r="B2150" s="23"/>
      <c r="C2150" s="23"/>
      <c r="K2150" s="23"/>
      <c r="AA2150" s="16"/>
    </row>
    <row r="2151" spans="1:27" hidden="1" x14ac:dyDescent="0.25">
      <c r="A2151" s="24"/>
      <c r="B2151" s="23"/>
      <c r="C2151" s="23"/>
      <c r="K2151" s="23"/>
      <c r="AA2151" s="16"/>
    </row>
    <row r="2152" spans="1:27" hidden="1" x14ac:dyDescent="0.25">
      <c r="A2152" s="24"/>
      <c r="B2152" s="23"/>
      <c r="C2152" s="23"/>
      <c r="K2152" s="23"/>
      <c r="AA2152" s="16"/>
    </row>
    <row r="2153" spans="1:27" hidden="1" x14ac:dyDescent="0.25">
      <c r="A2153" s="24"/>
      <c r="B2153" s="23"/>
      <c r="C2153" s="23"/>
      <c r="K2153" s="23"/>
      <c r="AA2153" s="16"/>
    </row>
    <row r="2154" spans="1:27" hidden="1" x14ac:dyDescent="0.25">
      <c r="A2154" s="24"/>
      <c r="B2154" s="23"/>
      <c r="C2154" s="23"/>
      <c r="K2154" s="23"/>
      <c r="AA2154" s="16"/>
    </row>
    <row r="2155" spans="1:27" hidden="1" x14ac:dyDescent="0.25">
      <c r="A2155" s="24"/>
      <c r="B2155" s="23"/>
      <c r="C2155" s="23"/>
      <c r="K2155" s="23"/>
      <c r="AA2155" s="16"/>
    </row>
    <row r="2156" spans="1:27" hidden="1" x14ac:dyDescent="0.25">
      <c r="A2156" s="24"/>
      <c r="B2156" s="23"/>
      <c r="C2156" s="23"/>
      <c r="K2156" s="23"/>
      <c r="AA2156" s="16"/>
    </row>
    <row r="2157" spans="1:27" hidden="1" x14ac:dyDescent="0.25">
      <c r="A2157" s="24"/>
      <c r="B2157" s="23"/>
      <c r="C2157" s="23"/>
      <c r="K2157" s="23"/>
      <c r="AA2157" s="16"/>
    </row>
    <row r="2158" spans="1:27" hidden="1" x14ac:dyDescent="0.25">
      <c r="A2158" s="24"/>
      <c r="B2158" s="23"/>
      <c r="C2158" s="23"/>
      <c r="K2158" s="23"/>
      <c r="AA2158" s="16"/>
    </row>
    <row r="2159" spans="1:27" hidden="1" x14ac:dyDescent="0.25">
      <c r="A2159" s="24"/>
      <c r="B2159" s="23"/>
      <c r="C2159" s="23"/>
      <c r="K2159" s="23"/>
      <c r="AA2159" s="16"/>
    </row>
    <row r="2160" spans="1:27" hidden="1" x14ac:dyDescent="0.25">
      <c r="A2160" s="24"/>
      <c r="B2160" s="23"/>
      <c r="C2160" s="23"/>
      <c r="K2160" s="23"/>
      <c r="AA2160" s="16"/>
    </row>
    <row r="2161" spans="1:27" hidden="1" x14ac:dyDescent="0.25">
      <c r="A2161" s="24"/>
      <c r="B2161" s="23"/>
      <c r="C2161" s="23"/>
      <c r="K2161" s="23"/>
      <c r="AA2161" s="16"/>
    </row>
    <row r="2162" spans="1:27" hidden="1" x14ac:dyDescent="0.25">
      <c r="A2162" s="24"/>
      <c r="B2162" s="23"/>
      <c r="C2162" s="23"/>
      <c r="K2162" s="23"/>
      <c r="AA2162" s="16"/>
    </row>
    <row r="2163" spans="1:27" hidden="1" x14ac:dyDescent="0.25">
      <c r="A2163" s="24"/>
      <c r="B2163" s="23"/>
      <c r="C2163" s="23"/>
      <c r="K2163" s="23"/>
      <c r="AA2163" s="16"/>
    </row>
    <row r="2164" spans="1:27" hidden="1" x14ac:dyDescent="0.25">
      <c r="A2164" s="24"/>
      <c r="B2164" s="23"/>
      <c r="C2164" s="23"/>
      <c r="K2164" s="23"/>
      <c r="AA2164" s="16"/>
    </row>
    <row r="2165" spans="1:27" hidden="1" x14ac:dyDescent="0.25">
      <c r="A2165" s="24"/>
      <c r="B2165" s="23"/>
      <c r="C2165" s="23"/>
      <c r="K2165" s="23"/>
      <c r="AA2165" s="16"/>
    </row>
    <row r="2166" spans="1:27" hidden="1" x14ac:dyDescent="0.25">
      <c r="A2166" s="24"/>
      <c r="B2166" s="23"/>
      <c r="C2166" s="23"/>
      <c r="K2166" s="23"/>
      <c r="AA2166" s="16"/>
    </row>
    <row r="2167" spans="1:27" hidden="1" x14ac:dyDescent="0.25">
      <c r="A2167" s="24"/>
      <c r="B2167" s="23"/>
      <c r="C2167" s="23"/>
      <c r="K2167" s="23"/>
      <c r="AA2167" s="16"/>
    </row>
    <row r="2168" spans="1:27" hidden="1" x14ac:dyDescent="0.25">
      <c r="A2168" s="24"/>
      <c r="B2168" s="23"/>
      <c r="C2168" s="23"/>
      <c r="K2168" s="23"/>
      <c r="AA2168" s="16"/>
    </row>
    <row r="2169" spans="1:27" hidden="1" x14ac:dyDescent="0.25">
      <c r="A2169" s="24"/>
      <c r="B2169" s="23"/>
      <c r="C2169" s="23"/>
      <c r="K2169" s="23"/>
      <c r="AA2169" s="16"/>
    </row>
    <row r="2170" spans="1:27" hidden="1" x14ac:dyDescent="0.25">
      <c r="A2170" s="24"/>
      <c r="B2170" s="23"/>
      <c r="C2170" s="23"/>
      <c r="K2170" s="23"/>
      <c r="AA2170" s="16"/>
    </row>
    <row r="2171" spans="1:27" hidden="1" x14ac:dyDescent="0.25">
      <c r="A2171" s="24"/>
      <c r="B2171" s="23"/>
      <c r="C2171" s="23"/>
      <c r="K2171" s="23"/>
      <c r="AA2171" s="16"/>
    </row>
    <row r="2172" spans="1:27" hidden="1" x14ac:dyDescent="0.25">
      <c r="A2172" s="24"/>
      <c r="B2172" s="23"/>
      <c r="C2172" s="23"/>
      <c r="K2172" s="23"/>
      <c r="AA2172" s="16"/>
    </row>
    <row r="2173" spans="1:27" hidden="1" x14ac:dyDescent="0.25">
      <c r="A2173" s="24"/>
      <c r="B2173" s="23"/>
      <c r="C2173" s="23"/>
      <c r="K2173" s="23"/>
      <c r="AA2173" s="16"/>
    </row>
    <row r="2174" spans="1:27" hidden="1" x14ac:dyDescent="0.25">
      <c r="A2174" s="24"/>
      <c r="B2174" s="23"/>
      <c r="C2174" s="23"/>
      <c r="K2174" s="23"/>
      <c r="AA2174" s="16"/>
    </row>
    <row r="2175" spans="1:27" hidden="1" x14ac:dyDescent="0.25">
      <c r="A2175" s="24"/>
      <c r="B2175" s="23"/>
      <c r="C2175" s="23"/>
      <c r="K2175" s="23"/>
      <c r="AA2175" s="16"/>
    </row>
    <row r="2176" spans="1:27" hidden="1" x14ac:dyDescent="0.25">
      <c r="A2176" s="24"/>
      <c r="B2176" s="23"/>
      <c r="C2176" s="23"/>
      <c r="K2176" s="23"/>
      <c r="AA2176" s="16"/>
    </row>
    <row r="2177" spans="1:27" hidden="1" x14ac:dyDescent="0.25">
      <c r="A2177" s="24"/>
      <c r="B2177" s="23"/>
      <c r="C2177" s="23"/>
      <c r="K2177" s="23"/>
      <c r="AA2177" s="16"/>
    </row>
    <row r="2178" spans="1:27" hidden="1" x14ac:dyDescent="0.25">
      <c r="A2178" s="24"/>
      <c r="B2178" s="23"/>
      <c r="C2178" s="23"/>
      <c r="K2178" s="23"/>
      <c r="AA2178" s="16"/>
    </row>
    <row r="2179" spans="1:27" hidden="1" x14ac:dyDescent="0.25">
      <c r="A2179" s="24"/>
      <c r="B2179" s="23"/>
      <c r="C2179" s="23"/>
      <c r="K2179" s="23"/>
      <c r="AA2179" s="16"/>
    </row>
    <row r="2180" spans="1:27" hidden="1" x14ac:dyDescent="0.25">
      <c r="A2180" s="24"/>
      <c r="B2180" s="23"/>
      <c r="C2180" s="23"/>
      <c r="K2180" s="23"/>
      <c r="AA2180" s="16"/>
    </row>
    <row r="2181" spans="1:27" hidden="1" x14ac:dyDescent="0.25">
      <c r="A2181" s="24"/>
      <c r="B2181" s="23"/>
      <c r="C2181" s="23"/>
      <c r="K2181" s="23"/>
      <c r="AA2181" s="16"/>
    </row>
    <row r="2182" spans="1:27" hidden="1" x14ac:dyDescent="0.25">
      <c r="A2182" s="24"/>
      <c r="B2182" s="23"/>
      <c r="C2182" s="23"/>
      <c r="K2182" s="23"/>
      <c r="AA2182" s="16"/>
    </row>
    <row r="2183" spans="1:27" hidden="1" x14ac:dyDescent="0.25">
      <c r="A2183" s="24"/>
      <c r="B2183" s="23"/>
      <c r="C2183" s="23"/>
      <c r="K2183" s="23"/>
      <c r="AA2183" s="16"/>
    </row>
    <row r="2184" spans="1:27" hidden="1" x14ac:dyDescent="0.25">
      <c r="A2184" s="24"/>
      <c r="B2184" s="23"/>
      <c r="C2184" s="23"/>
      <c r="K2184" s="23"/>
      <c r="AA2184" s="16"/>
    </row>
    <row r="2185" spans="1:27" hidden="1" x14ac:dyDescent="0.25">
      <c r="A2185" s="24"/>
      <c r="B2185" s="23"/>
      <c r="C2185" s="23"/>
      <c r="K2185" s="23"/>
      <c r="AA2185" s="16"/>
    </row>
    <row r="2186" spans="1:27" hidden="1" x14ac:dyDescent="0.25">
      <c r="A2186" s="24"/>
      <c r="B2186" s="23"/>
      <c r="C2186" s="23"/>
      <c r="K2186" s="23"/>
      <c r="AA2186" s="16"/>
    </row>
    <row r="2187" spans="1:27" hidden="1" x14ac:dyDescent="0.25">
      <c r="A2187" s="24"/>
      <c r="B2187" s="23"/>
      <c r="C2187" s="23"/>
      <c r="K2187" s="23"/>
      <c r="AA2187" s="16"/>
    </row>
    <row r="2188" spans="1:27" hidden="1" x14ac:dyDescent="0.25">
      <c r="A2188" s="24"/>
      <c r="B2188" s="23"/>
      <c r="C2188" s="23"/>
      <c r="K2188" s="23"/>
      <c r="AA2188" s="16"/>
    </row>
    <row r="2189" spans="1:27" hidden="1" x14ac:dyDescent="0.25">
      <c r="A2189" s="24"/>
      <c r="B2189" s="23"/>
      <c r="C2189" s="23"/>
      <c r="K2189" s="23"/>
      <c r="AA2189" s="16"/>
    </row>
    <row r="2190" spans="1:27" hidden="1" x14ac:dyDescent="0.25">
      <c r="A2190" s="24"/>
      <c r="B2190" s="23"/>
      <c r="C2190" s="23"/>
      <c r="K2190" s="23"/>
      <c r="AA2190" s="16"/>
    </row>
    <row r="2191" spans="1:27" hidden="1" x14ac:dyDescent="0.25">
      <c r="A2191" s="24"/>
      <c r="B2191" s="23"/>
      <c r="C2191" s="23"/>
      <c r="K2191" s="23"/>
      <c r="AA2191" s="16"/>
    </row>
    <row r="2192" spans="1:27" hidden="1" x14ac:dyDescent="0.25">
      <c r="A2192" s="24"/>
      <c r="B2192" s="23"/>
      <c r="C2192" s="23"/>
      <c r="K2192" s="23"/>
      <c r="AA2192" s="16"/>
    </row>
    <row r="2193" spans="1:27" hidden="1" x14ac:dyDescent="0.25">
      <c r="A2193" s="24"/>
      <c r="B2193" s="23"/>
      <c r="C2193" s="23"/>
      <c r="K2193" s="23"/>
      <c r="AA2193" s="16"/>
    </row>
    <row r="2194" spans="1:27" hidden="1" x14ac:dyDescent="0.25">
      <c r="A2194" s="24"/>
      <c r="B2194" s="23"/>
      <c r="C2194" s="23"/>
      <c r="K2194" s="23"/>
      <c r="AA2194" s="16"/>
    </row>
    <row r="2195" spans="1:27" hidden="1" x14ac:dyDescent="0.25">
      <c r="A2195" s="24"/>
      <c r="B2195" s="23"/>
      <c r="C2195" s="23"/>
      <c r="K2195" s="23"/>
      <c r="AA2195" s="16"/>
    </row>
    <row r="2196" spans="1:27" hidden="1" x14ac:dyDescent="0.25">
      <c r="A2196" s="24"/>
      <c r="B2196" s="23"/>
      <c r="C2196" s="23"/>
      <c r="K2196" s="23"/>
      <c r="AA2196" s="16"/>
    </row>
    <row r="2197" spans="1:27" hidden="1" x14ac:dyDescent="0.25">
      <c r="A2197" s="24"/>
      <c r="B2197" s="23"/>
      <c r="C2197" s="23"/>
      <c r="K2197" s="23"/>
      <c r="AA2197" s="16"/>
    </row>
    <row r="2198" spans="1:27" hidden="1" x14ac:dyDescent="0.25">
      <c r="A2198" s="24"/>
      <c r="B2198" s="23"/>
      <c r="C2198" s="23"/>
      <c r="K2198" s="23"/>
      <c r="AA2198" s="16"/>
    </row>
    <row r="2199" spans="1:27" hidden="1" x14ac:dyDescent="0.25">
      <c r="A2199" s="24"/>
      <c r="B2199" s="23"/>
      <c r="C2199" s="23"/>
      <c r="K2199" s="23"/>
      <c r="AA2199" s="16"/>
    </row>
    <row r="2200" spans="1:27" hidden="1" x14ac:dyDescent="0.25">
      <c r="A2200" s="24"/>
      <c r="B2200" s="23"/>
      <c r="C2200" s="23"/>
      <c r="K2200" s="23"/>
      <c r="AA2200" s="16"/>
    </row>
    <row r="2201" spans="1:27" hidden="1" x14ac:dyDescent="0.25">
      <c r="A2201" s="24"/>
      <c r="B2201" s="23"/>
      <c r="C2201" s="23"/>
      <c r="K2201" s="23"/>
      <c r="AA2201" s="16"/>
    </row>
    <row r="2202" spans="1:27" hidden="1" x14ac:dyDescent="0.25">
      <c r="A2202" s="24"/>
      <c r="B2202" s="23"/>
      <c r="C2202" s="23"/>
      <c r="K2202" s="23"/>
      <c r="AA2202" s="16"/>
    </row>
    <row r="2203" spans="1:27" hidden="1" x14ac:dyDescent="0.25">
      <c r="A2203" s="24"/>
      <c r="B2203" s="23"/>
      <c r="C2203" s="23"/>
      <c r="K2203" s="23"/>
      <c r="AA2203" s="16"/>
    </row>
    <row r="2204" spans="1:27" hidden="1" x14ac:dyDescent="0.25">
      <c r="A2204" s="24"/>
      <c r="B2204" s="23"/>
      <c r="C2204" s="23"/>
      <c r="K2204" s="23"/>
      <c r="AA2204" s="16"/>
    </row>
    <row r="2205" spans="1:27" hidden="1" x14ac:dyDescent="0.25">
      <c r="A2205" s="24"/>
      <c r="B2205" s="23"/>
      <c r="C2205" s="23"/>
      <c r="K2205" s="23"/>
      <c r="AA2205" s="16"/>
    </row>
    <row r="2206" spans="1:27" hidden="1" x14ac:dyDescent="0.25">
      <c r="A2206" s="24"/>
      <c r="B2206" s="23"/>
      <c r="C2206" s="23"/>
      <c r="K2206" s="23"/>
      <c r="AA2206" s="16"/>
    </row>
    <row r="2207" spans="1:27" hidden="1" x14ac:dyDescent="0.25">
      <c r="A2207" s="24"/>
      <c r="B2207" s="23"/>
      <c r="C2207" s="23"/>
      <c r="K2207" s="23"/>
      <c r="AA2207" s="16"/>
    </row>
    <row r="2208" spans="1:27" hidden="1" x14ac:dyDescent="0.25">
      <c r="A2208" s="24"/>
      <c r="B2208" s="23"/>
      <c r="C2208" s="23"/>
      <c r="K2208" s="23"/>
      <c r="AA2208" s="16"/>
    </row>
    <row r="2209" spans="1:27" hidden="1" x14ac:dyDescent="0.25">
      <c r="A2209" s="24"/>
      <c r="B2209" s="23"/>
      <c r="C2209" s="23"/>
      <c r="K2209" s="23"/>
      <c r="AA2209" s="16"/>
    </row>
    <row r="2210" spans="1:27" hidden="1" x14ac:dyDescent="0.25">
      <c r="A2210" s="24"/>
      <c r="B2210" s="23"/>
      <c r="C2210" s="23"/>
      <c r="K2210" s="23"/>
      <c r="AA2210" s="16"/>
    </row>
    <row r="2211" spans="1:27" hidden="1" x14ac:dyDescent="0.25">
      <c r="A2211" s="24"/>
      <c r="B2211" s="23"/>
      <c r="C2211" s="23"/>
      <c r="K2211" s="23"/>
      <c r="AA2211" s="16"/>
    </row>
    <row r="2212" spans="1:27" hidden="1" x14ac:dyDescent="0.25">
      <c r="A2212" s="24"/>
      <c r="B2212" s="23"/>
      <c r="C2212" s="23"/>
      <c r="K2212" s="23"/>
      <c r="AA2212" s="16"/>
    </row>
    <row r="2213" spans="1:27" hidden="1" x14ac:dyDescent="0.25">
      <c r="A2213" s="24"/>
      <c r="B2213" s="23"/>
      <c r="C2213" s="23"/>
      <c r="K2213" s="23"/>
      <c r="AA2213" s="16"/>
    </row>
    <row r="2214" spans="1:27" hidden="1" x14ac:dyDescent="0.25">
      <c r="A2214" s="24"/>
      <c r="B2214" s="23"/>
      <c r="C2214" s="23"/>
      <c r="K2214" s="23"/>
      <c r="AA2214" s="16"/>
    </row>
    <row r="2215" spans="1:27" hidden="1" x14ac:dyDescent="0.25">
      <c r="A2215" s="24"/>
      <c r="B2215" s="23"/>
      <c r="C2215" s="23"/>
      <c r="K2215" s="23"/>
      <c r="AA2215" s="16"/>
    </row>
    <row r="2216" spans="1:27" hidden="1" x14ac:dyDescent="0.25">
      <c r="A2216" s="24"/>
      <c r="B2216" s="23"/>
      <c r="C2216" s="23"/>
      <c r="K2216" s="23"/>
      <c r="AA2216" s="16"/>
    </row>
    <row r="2217" spans="1:27" hidden="1" x14ac:dyDescent="0.25">
      <c r="A2217" s="24"/>
      <c r="B2217" s="23"/>
      <c r="C2217" s="23"/>
      <c r="K2217" s="23"/>
      <c r="AA2217" s="16"/>
    </row>
    <row r="2218" spans="1:27" hidden="1" x14ac:dyDescent="0.25">
      <c r="A2218" s="24"/>
      <c r="B2218" s="23"/>
      <c r="C2218" s="23"/>
      <c r="K2218" s="23"/>
      <c r="AA2218" s="16"/>
    </row>
    <row r="2219" spans="1:27" hidden="1" x14ac:dyDescent="0.25">
      <c r="A2219" s="24"/>
      <c r="B2219" s="23"/>
      <c r="C2219" s="23"/>
      <c r="K2219" s="23"/>
      <c r="AA2219" s="16"/>
    </row>
    <row r="2220" spans="1:27" hidden="1" x14ac:dyDescent="0.25">
      <c r="A2220" s="24"/>
      <c r="B2220" s="23"/>
      <c r="C2220" s="23"/>
      <c r="K2220" s="23"/>
      <c r="AA2220" s="16"/>
    </row>
    <row r="2221" spans="1:27" hidden="1" x14ac:dyDescent="0.25">
      <c r="A2221" s="24"/>
      <c r="B2221" s="23"/>
      <c r="C2221" s="23"/>
      <c r="K2221" s="23"/>
      <c r="AA2221" s="16"/>
    </row>
    <row r="2222" spans="1:27" hidden="1" x14ac:dyDescent="0.25">
      <c r="A2222" s="24"/>
      <c r="B2222" s="23"/>
      <c r="C2222" s="23"/>
      <c r="K2222" s="23"/>
      <c r="AA2222" s="16"/>
    </row>
    <row r="2223" spans="1:27" hidden="1" x14ac:dyDescent="0.25">
      <c r="A2223" s="24"/>
      <c r="B2223" s="23"/>
      <c r="C2223" s="23"/>
      <c r="K2223" s="23"/>
      <c r="AA2223" s="16"/>
    </row>
    <row r="2224" spans="1:27" hidden="1" x14ac:dyDescent="0.25">
      <c r="A2224" s="24"/>
      <c r="B2224" s="23"/>
      <c r="C2224" s="23"/>
      <c r="K2224" s="23"/>
      <c r="AA2224" s="16"/>
    </row>
    <row r="2225" spans="1:27" hidden="1" x14ac:dyDescent="0.25">
      <c r="A2225" s="24"/>
      <c r="B2225" s="23"/>
      <c r="C2225" s="23"/>
      <c r="K2225" s="23"/>
      <c r="AA2225" s="16"/>
    </row>
    <row r="2226" spans="1:27" hidden="1" x14ac:dyDescent="0.25">
      <c r="A2226" s="24"/>
      <c r="B2226" s="23"/>
      <c r="C2226" s="23"/>
      <c r="K2226" s="23"/>
      <c r="AA2226" s="16"/>
    </row>
    <row r="2227" spans="1:27" hidden="1" x14ac:dyDescent="0.25">
      <c r="A2227" s="24"/>
      <c r="B2227" s="23"/>
      <c r="C2227" s="23"/>
      <c r="K2227" s="23"/>
      <c r="AA2227" s="16"/>
    </row>
    <row r="2228" spans="1:27" hidden="1" x14ac:dyDescent="0.25">
      <c r="A2228" s="24"/>
      <c r="B2228" s="23"/>
      <c r="C2228" s="23"/>
      <c r="K2228" s="23"/>
      <c r="AA2228" s="16"/>
    </row>
    <row r="2229" spans="1:27" hidden="1" x14ac:dyDescent="0.25">
      <c r="A2229" s="24"/>
      <c r="B2229" s="23"/>
      <c r="C2229" s="23"/>
      <c r="K2229" s="23"/>
      <c r="AA2229" s="16"/>
    </row>
    <row r="2230" spans="1:27" hidden="1" x14ac:dyDescent="0.25">
      <c r="A2230" s="24"/>
      <c r="B2230" s="23"/>
      <c r="C2230" s="23"/>
      <c r="K2230" s="23"/>
      <c r="AA2230" s="16"/>
    </row>
    <row r="2231" spans="1:27" hidden="1" x14ac:dyDescent="0.25">
      <c r="A2231" s="24"/>
      <c r="B2231" s="23"/>
      <c r="C2231" s="23"/>
      <c r="K2231" s="23"/>
      <c r="AA2231" s="16"/>
    </row>
    <row r="2232" spans="1:27" hidden="1" x14ac:dyDescent="0.25">
      <c r="A2232" s="24"/>
      <c r="B2232" s="23"/>
      <c r="C2232" s="23"/>
      <c r="K2232" s="23"/>
      <c r="AA2232" s="16"/>
    </row>
    <row r="2233" spans="1:27" hidden="1" x14ac:dyDescent="0.25">
      <c r="A2233" s="24"/>
      <c r="B2233" s="23"/>
      <c r="C2233" s="23"/>
      <c r="K2233" s="23"/>
      <c r="AA2233" s="16"/>
    </row>
    <row r="2234" spans="1:27" hidden="1" x14ac:dyDescent="0.25">
      <c r="A2234" s="24"/>
      <c r="B2234" s="23"/>
      <c r="C2234" s="23"/>
      <c r="K2234" s="23"/>
      <c r="AA2234" s="16"/>
    </row>
    <row r="2235" spans="1:27" hidden="1" x14ac:dyDescent="0.25">
      <c r="A2235" s="24"/>
      <c r="B2235" s="23"/>
      <c r="C2235" s="23"/>
      <c r="K2235" s="23"/>
      <c r="AA2235" s="16"/>
    </row>
    <row r="2236" spans="1:27" hidden="1" x14ac:dyDescent="0.25">
      <c r="A2236" s="24"/>
      <c r="B2236" s="23"/>
      <c r="C2236" s="23"/>
      <c r="K2236" s="23"/>
      <c r="AA2236" s="16"/>
    </row>
    <row r="2237" spans="1:27" hidden="1" x14ac:dyDescent="0.25">
      <c r="A2237" s="24"/>
      <c r="B2237" s="23"/>
      <c r="C2237" s="23"/>
      <c r="K2237" s="23"/>
      <c r="AA2237" s="16"/>
    </row>
    <row r="2238" spans="1:27" hidden="1" x14ac:dyDescent="0.25">
      <c r="A2238" s="24"/>
      <c r="B2238" s="23"/>
      <c r="C2238" s="23"/>
      <c r="K2238" s="23"/>
      <c r="AA2238" s="16"/>
    </row>
    <row r="2239" spans="1:27" hidden="1" x14ac:dyDescent="0.25">
      <c r="A2239" s="24"/>
      <c r="B2239" s="23"/>
      <c r="C2239" s="23"/>
      <c r="K2239" s="23"/>
      <c r="AA2239" s="16"/>
    </row>
    <row r="2240" spans="1:27" hidden="1" x14ac:dyDescent="0.25">
      <c r="A2240" s="24"/>
      <c r="B2240" s="23"/>
      <c r="C2240" s="23"/>
      <c r="K2240" s="23"/>
      <c r="AA2240" s="16"/>
    </row>
    <row r="2241" spans="1:27" hidden="1" x14ac:dyDescent="0.25">
      <c r="A2241" s="24"/>
      <c r="B2241" s="23"/>
      <c r="C2241" s="23"/>
      <c r="K2241" s="23"/>
      <c r="AA2241" s="16"/>
    </row>
    <row r="2242" spans="1:27" hidden="1" x14ac:dyDescent="0.25">
      <c r="A2242" s="24"/>
      <c r="B2242" s="23"/>
      <c r="C2242" s="23"/>
      <c r="K2242" s="23"/>
      <c r="AA2242" s="16"/>
    </row>
    <row r="2243" spans="1:27" hidden="1" x14ac:dyDescent="0.25">
      <c r="A2243" s="24"/>
      <c r="B2243" s="23"/>
      <c r="C2243" s="23"/>
      <c r="K2243" s="23"/>
      <c r="AA2243" s="16"/>
    </row>
    <row r="2244" spans="1:27" hidden="1" x14ac:dyDescent="0.25">
      <c r="A2244" s="24"/>
      <c r="B2244" s="23"/>
      <c r="C2244" s="23"/>
      <c r="K2244" s="23"/>
      <c r="AA2244" s="16"/>
    </row>
    <row r="2245" spans="1:27" hidden="1" x14ac:dyDescent="0.25">
      <c r="A2245" s="24"/>
      <c r="B2245" s="23"/>
      <c r="C2245" s="23"/>
      <c r="K2245" s="23"/>
      <c r="AA2245" s="16"/>
    </row>
    <row r="2246" spans="1:27" hidden="1" x14ac:dyDescent="0.25">
      <c r="A2246" s="24"/>
      <c r="B2246" s="23"/>
      <c r="C2246" s="23"/>
      <c r="K2246" s="23"/>
      <c r="AA2246" s="16"/>
    </row>
    <row r="2247" spans="1:27" hidden="1" x14ac:dyDescent="0.25">
      <c r="A2247" s="24"/>
      <c r="B2247" s="23"/>
      <c r="C2247" s="23"/>
      <c r="K2247" s="23"/>
      <c r="AA2247" s="16"/>
    </row>
    <row r="2248" spans="1:27" hidden="1" x14ac:dyDescent="0.25">
      <c r="A2248" s="24"/>
      <c r="B2248" s="23"/>
      <c r="C2248" s="23"/>
      <c r="K2248" s="23"/>
      <c r="AA2248" s="16"/>
    </row>
    <row r="2249" spans="1:27" hidden="1" x14ac:dyDescent="0.25">
      <c r="A2249" s="24"/>
      <c r="B2249" s="23"/>
      <c r="C2249" s="23"/>
      <c r="K2249" s="23"/>
      <c r="AA2249" s="16"/>
    </row>
    <row r="2250" spans="1:27" hidden="1" x14ac:dyDescent="0.25">
      <c r="A2250" s="24"/>
      <c r="B2250" s="23"/>
      <c r="C2250" s="23"/>
      <c r="K2250" s="23"/>
      <c r="AA2250" s="16"/>
    </row>
    <row r="2251" spans="1:27" hidden="1" x14ac:dyDescent="0.25">
      <c r="A2251" s="24"/>
      <c r="B2251" s="23"/>
      <c r="C2251" s="23"/>
      <c r="K2251" s="23"/>
      <c r="AA2251" s="16"/>
    </row>
    <row r="2252" spans="1:27" hidden="1" x14ac:dyDescent="0.25">
      <c r="A2252" s="24"/>
      <c r="B2252" s="23"/>
      <c r="C2252" s="23"/>
      <c r="K2252" s="23"/>
      <c r="AA2252" s="16"/>
    </row>
    <row r="2253" spans="1:27" hidden="1" x14ac:dyDescent="0.25">
      <c r="A2253" s="24"/>
      <c r="B2253" s="23"/>
      <c r="C2253" s="23"/>
      <c r="K2253" s="23"/>
      <c r="AA2253" s="16"/>
    </row>
    <row r="2254" spans="1:27" hidden="1" x14ac:dyDescent="0.25">
      <c r="A2254" s="24"/>
      <c r="B2254" s="23"/>
      <c r="C2254" s="23"/>
      <c r="K2254" s="23"/>
      <c r="AA2254" s="16"/>
    </row>
    <row r="2255" spans="1:27" hidden="1" x14ac:dyDescent="0.25">
      <c r="A2255" s="24"/>
      <c r="B2255" s="23"/>
      <c r="C2255" s="23"/>
      <c r="K2255" s="23"/>
      <c r="AA2255" s="16"/>
    </row>
    <row r="2256" spans="1:27" hidden="1" x14ac:dyDescent="0.25">
      <c r="A2256" s="24"/>
      <c r="B2256" s="23"/>
      <c r="C2256" s="23"/>
      <c r="K2256" s="23"/>
      <c r="AA2256" s="16"/>
    </row>
    <row r="2257" spans="1:27" hidden="1" x14ac:dyDescent="0.25">
      <c r="A2257" s="24"/>
      <c r="B2257" s="23"/>
      <c r="C2257" s="23"/>
      <c r="K2257" s="23"/>
      <c r="AA2257" s="16"/>
    </row>
    <row r="2258" spans="1:27" hidden="1" x14ac:dyDescent="0.25">
      <c r="A2258" s="24"/>
      <c r="B2258" s="23"/>
      <c r="C2258" s="23"/>
      <c r="K2258" s="23"/>
      <c r="AA2258" s="16"/>
    </row>
    <row r="2259" spans="1:27" hidden="1" x14ac:dyDescent="0.25">
      <c r="A2259" s="24"/>
      <c r="B2259" s="23"/>
      <c r="C2259" s="23"/>
      <c r="K2259" s="23"/>
      <c r="AA2259" s="16"/>
    </row>
    <row r="2260" spans="1:27" hidden="1" x14ac:dyDescent="0.25">
      <c r="A2260" s="24"/>
      <c r="B2260" s="23"/>
      <c r="C2260" s="23"/>
      <c r="K2260" s="23"/>
      <c r="AA2260" s="16"/>
    </row>
    <row r="2261" spans="1:27" hidden="1" x14ac:dyDescent="0.25">
      <c r="A2261" s="24"/>
      <c r="B2261" s="23"/>
      <c r="C2261" s="23"/>
      <c r="K2261" s="23"/>
      <c r="AA2261" s="16"/>
    </row>
    <row r="2262" spans="1:27" hidden="1" x14ac:dyDescent="0.25">
      <c r="A2262" s="24"/>
      <c r="B2262" s="23"/>
      <c r="C2262" s="23"/>
      <c r="K2262" s="23"/>
      <c r="AA2262" s="16"/>
    </row>
    <row r="2263" spans="1:27" hidden="1" x14ac:dyDescent="0.25">
      <c r="A2263" s="24"/>
      <c r="B2263" s="23"/>
      <c r="C2263" s="23"/>
      <c r="K2263" s="23"/>
      <c r="AA2263" s="16"/>
    </row>
    <row r="2264" spans="1:27" hidden="1" x14ac:dyDescent="0.25">
      <c r="A2264" s="24"/>
      <c r="B2264" s="23"/>
      <c r="C2264" s="23"/>
      <c r="K2264" s="23"/>
      <c r="AA2264" s="16"/>
    </row>
    <row r="2265" spans="1:27" hidden="1" x14ac:dyDescent="0.25">
      <c r="A2265" s="24"/>
      <c r="B2265" s="23"/>
      <c r="C2265" s="23"/>
      <c r="K2265" s="23"/>
      <c r="AA2265" s="16"/>
    </row>
    <row r="2266" spans="1:27" hidden="1" x14ac:dyDescent="0.25">
      <c r="A2266" s="24"/>
      <c r="B2266" s="23"/>
      <c r="C2266" s="23"/>
      <c r="K2266" s="23"/>
      <c r="AA2266" s="16"/>
    </row>
    <row r="2267" spans="1:27" hidden="1" x14ac:dyDescent="0.25">
      <c r="A2267" s="24"/>
      <c r="B2267" s="23"/>
      <c r="C2267" s="23"/>
      <c r="K2267" s="23"/>
      <c r="AA2267" s="16"/>
    </row>
    <row r="2268" spans="1:27" hidden="1" x14ac:dyDescent="0.25">
      <c r="A2268" s="24"/>
      <c r="B2268" s="23"/>
      <c r="C2268" s="23"/>
      <c r="K2268" s="23"/>
      <c r="AA2268" s="16"/>
    </row>
    <row r="2269" spans="1:27" hidden="1" x14ac:dyDescent="0.25">
      <c r="A2269" s="24"/>
      <c r="B2269" s="23"/>
      <c r="C2269" s="23"/>
      <c r="K2269" s="23"/>
      <c r="AA2269" s="16"/>
    </row>
    <row r="2270" spans="1:27" hidden="1" x14ac:dyDescent="0.25">
      <c r="A2270" s="24"/>
      <c r="B2270" s="23"/>
      <c r="C2270" s="23"/>
      <c r="K2270" s="23"/>
      <c r="AA2270" s="16"/>
    </row>
    <row r="2271" spans="1:27" hidden="1" x14ac:dyDescent="0.25">
      <c r="A2271" s="24"/>
      <c r="B2271" s="23"/>
      <c r="C2271" s="23"/>
      <c r="K2271" s="23"/>
      <c r="AA2271" s="16"/>
    </row>
    <row r="2272" spans="1:27" hidden="1" x14ac:dyDescent="0.25">
      <c r="A2272" s="24"/>
      <c r="B2272" s="23"/>
      <c r="C2272" s="23"/>
      <c r="K2272" s="23"/>
      <c r="AA2272" s="16"/>
    </row>
    <row r="2273" spans="1:27" hidden="1" x14ac:dyDescent="0.25">
      <c r="A2273" s="24"/>
      <c r="B2273" s="23"/>
      <c r="C2273" s="23"/>
      <c r="K2273" s="23"/>
      <c r="AA2273" s="16"/>
    </row>
    <row r="2274" spans="1:27" hidden="1" x14ac:dyDescent="0.25">
      <c r="A2274" s="24"/>
      <c r="B2274" s="23"/>
      <c r="C2274" s="23"/>
      <c r="K2274" s="23"/>
      <c r="AA2274" s="16"/>
    </row>
    <row r="2275" spans="1:27" hidden="1" x14ac:dyDescent="0.25">
      <c r="A2275" s="24"/>
      <c r="B2275" s="23"/>
      <c r="C2275" s="23"/>
      <c r="K2275" s="23"/>
      <c r="AA2275" s="16"/>
    </row>
    <row r="2276" spans="1:27" hidden="1" x14ac:dyDescent="0.25">
      <c r="A2276" s="24"/>
      <c r="B2276" s="23"/>
      <c r="C2276" s="23"/>
      <c r="K2276" s="23"/>
      <c r="AA2276" s="16"/>
    </row>
    <row r="2277" spans="1:27" hidden="1" x14ac:dyDescent="0.25">
      <c r="A2277" s="24"/>
      <c r="B2277" s="23"/>
      <c r="C2277" s="23"/>
      <c r="K2277" s="23"/>
      <c r="AA2277" s="16"/>
    </row>
    <row r="2278" spans="1:27" hidden="1" x14ac:dyDescent="0.25">
      <c r="A2278" s="24"/>
      <c r="B2278" s="23"/>
      <c r="C2278" s="23"/>
      <c r="K2278" s="23"/>
      <c r="AA2278" s="16"/>
    </row>
    <row r="2279" spans="1:27" hidden="1" x14ac:dyDescent="0.25">
      <c r="A2279" s="24"/>
      <c r="B2279" s="23"/>
      <c r="C2279" s="23"/>
      <c r="K2279" s="23"/>
      <c r="AA2279" s="16"/>
    </row>
    <row r="2280" spans="1:27" hidden="1" x14ac:dyDescent="0.25">
      <c r="A2280" s="24"/>
      <c r="B2280" s="23"/>
      <c r="C2280" s="23"/>
      <c r="K2280" s="23"/>
      <c r="AA2280" s="16"/>
    </row>
    <row r="2281" spans="1:27" hidden="1" x14ac:dyDescent="0.25">
      <c r="A2281" s="24"/>
      <c r="B2281" s="23"/>
      <c r="C2281" s="23"/>
      <c r="K2281" s="23"/>
      <c r="AA2281" s="16"/>
    </row>
    <row r="2282" spans="1:27" hidden="1" x14ac:dyDescent="0.25">
      <c r="A2282" s="24"/>
      <c r="B2282" s="23"/>
      <c r="C2282" s="23"/>
      <c r="K2282" s="23"/>
      <c r="AA2282" s="16"/>
    </row>
    <row r="2283" spans="1:27" hidden="1" x14ac:dyDescent="0.25">
      <c r="A2283" s="24"/>
      <c r="B2283" s="23"/>
      <c r="C2283" s="23"/>
      <c r="K2283" s="23"/>
      <c r="AA2283" s="16"/>
    </row>
    <row r="2284" spans="1:27" hidden="1" x14ac:dyDescent="0.25">
      <c r="A2284" s="24"/>
      <c r="B2284" s="23"/>
      <c r="C2284" s="23"/>
      <c r="K2284" s="23"/>
      <c r="AA2284" s="16"/>
    </row>
    <row r="2285" spans="1:27" hidden="1" x14ac:dyDescent="0.25">
      <c r="A2285" s="24"/>
      <c r="B2285" s="23"/>
      <c r="C2285" s="23"/>
      <c r="K2285" s="23"/>
      <c r="AA2285" s="16"/>
    </row>
    <row r="2286" spans="1:27" hidden="1" x14ac:dyDescent="0.25">
      <c r="A2286" s="24"/>
      <c r="B2286" s="23"/>
      <c r="C2286" s="23"/>
      <c r="K2286" s="23"/>
      <c r="AA2286" s="16"/>
    </row>
    <row r="2287" spans="1:27" hidden="1" x14ac:dyDescent="0.25">
      <c r="A2287" s="24"/>
      <c r="B2287" s="23"/>
      <c r="C2287" s="23"/>
      <c r="K2287" s="23"/>
      <c r="AA2287" s="16"/>
    </row>
    <row r="2288" spans="1:27" hidden="1" x14ac:dyDescent="0.25">
      <c r="A2288" s="24"/>
      <c r="B2288" s="23"/>
      <c r="C2288" s="23"/>
      <c r="K2288" s="23"/>
      <c r="AA2288" s="16"/>
    </row>
    <row r="2289" spans="1:27" hidden="1" x14ac:dyDescent="0.25">
      <c r="A2289" s="24"/>
      <c r="B2289" s="23"/>
      <c r="C2289" s="23"/>
      <c r="K2289" s="23"/>
      <c r="AA2289" s="16"/>
    </row>
    <row r="2290" spans="1:27" hidden="1" x14ac:dyDescent="0.25">
      <c r="A2290" s="24"/>
      <c r="B2290" s="23"/>
      <c r="C2290" s="23"/>
      <c r="K2290" s="23"/>
      <c r="AA2290" s="16"/>
    </row>
    <row r="2291" spans="1:27" hidden="1" x14ac:dyDescent="0.25">
      <c r="A2291" s="24"/>
      <c r="B2291" s="23"/>
      <c r="C2291" s="23"/>
      <c r="K2291" s="23"/>
      <c r="AA2291" s="16"/>
    </row>
    <row r="2292" spans="1:27" hidden="1" x14ac:dyDescent="0.25">
      <c r="A2292" s="24"/>
      <c r="B2292" s="23"/>
      <c r="C2292" s="23"/>
      <c r="K2292" s="23"/>
      <c r="AA2292" s="16"/>
    </row>
    <row r="2293" spans="1:27" hidden="1" x14ac:dyDescent="0.25">
      <c r="A2293" s="24"/>
      <c r="B2293" s="23"/>
      <c r="C2293" s="23"/>
      <c r="K2293" s="23"/>
      <c r="AA2293" s="16"/>
    </row>
    <row r="2294" spans="1:27" hidden="1" x14ac:dyDescent="0.25">
      <c r="A2294" s="24"/>
      <c r="B2294" s="23"/>
      <c r="C2294" s="23"/>
      <c r="K2294" s="23"/>
      <c r="AA2294" s="16"/>
    </row>
    <row r="2295" spans="1:27" hidden="1" x14ac:dyDescent="0.25">
      <c r="A2295" s="24"/>
      <c r="B2295" s="23"/>
      <c r="C2295" s="23"/>
      <c r="K2295" s="23"/>
      <c r="AA2295" s="16"/>
    </row>
    <row r="2296" spans="1:27" hidden="1" x14ac:dyDescent="0.25">
      <c r="A2296" s="24"/>
      <c r="B2296" s="23"/>
      <c r="C2296" s="23"/>
      <c r="K2296" s="23"/>
      <c r="AA2296" s="16"/>
    </row>
    <row r="2297" spans="1:27" hidden="1" x14ac:dyDescent="0.25">
      <c r="A2297" s="24"/>
      <c r="B2297" s="23"/>
      <c r="C2297" s="23"/>
      <c r="K2297" s="23"/>
      <c r="AA2297" s="16"/>
    </row>
    <row r="2298" spans="1:27" hidden="1" x14ac:dyDescent="0.25">
      <c r="A2298" s="24"/>
      <c r="B2298" s="23"/>
      <c r="C2298" s="23"/>
      <c r="K2298" s="23"/>
      <c r="AA2298" s="16"/>
    </row>
    <row r="2299" spans="1:27" hidden="1" x14ac:dyDescent="0.25">
      <c r="A2299" s="24"/>
      <c r="B2299" s="23"/>
      <c r="C2299" s="23"/>
      <c r="K2299" s="23"/>
      <c r="AA2299" s="16"/>
    </row>
    <row r="2300" spans="1:27" hidden="1" x14ac:dyDescent="0.25">
      <c r="A2300" s="24"/>
      <c r="B2300" s="23"/>
      <c r="C2300" s="23"/>
      <c r="K2300" s="23"/>
      <c r="AA2300" s="16"/>
    </row>
    <row r="2301" spans="1:27" hidden="1" x14ac:dyDescent="0.25">
      <c r="A2301" s="24"/>
      <c r="B2301" s="23"/>
      <c r="C2301" s="23"/>
      <c r="K2301" s="23"/>
      <c r="AA2301" s="16"/>
    </row>
    <row r="2302" spans="1:27" hidden="1" x14ac:dyDescent="0.25">
      <c r="A2302" s="24"/>
      <c r="B2302" s="23"/>
      <c r="C2302" s="23"/>
      <c r="K2302" s="23"/>
      <c r="AA2302" s="16"/>
    </row>
    <row r="2303" spans="1:27" hidden="1" x14ac:dyDescent="0.25">
      <c r="A2303" s="24"/>
      <c r="B2303" s="23"/>
      <c r="C2303" s="23"/>
      <c r="K2303" s="23"/>
      <c r="AA2303" s="16"/>
    </row>
    <row r="2304" spans="1:27" hidden="1" x14ac:dyDescent="0.25">
      <c r="A2304" s="24"/>
      <c r="B2304" s="23"/>
      <c r="C2304" s="23"/>
      <c r="K2304" s="23"/>
      <c r="AA2304" s="16"/>
    </row>
    <row r="2305" spans="1:27" hidden="1" x14ac:dyDescent="0.25">
      <c r="A2305" s="24"/>
      <c r="B2305" s="23"/>
      <c r="C2305" s="23"/>
      <c r="K2305" s="23"/>
      <c r="AA2305" s="16"/>
    </row>
    <row r="2306" spans="1:27" hidden="1" x14ac:dyDescent="0.25">
      <c r="A2306" s="24"/>
      <c r="B2306" s="23"/>
      <c r="C2306" s="23"/>
      <c r="K2306" s="23"/>
      <c r="AA2306" s="16"/>
    </row>
    <row r="2307" spans="1:27" hidden="1" x14ac:dyDescent="0.25">
      <c r="A2307" s="24"/>
      <c r="B2307" s="23"/>
      <c r="C2307" s="23"/>
      <c r="K2307" s="23"/>
      <c r="AA2307" s="16"/>
    </row>
    <row r="2308" spans="1:27" hidden="1" x14ac:dyDescent="0.25">
      <c r="A2308" s="24"/>
      <c r="B2308" s="23"/>
      <c r="C2308" s="23"/>
      <c r="K2308" s="23"/>
      <c r="AA2308" s="16"/>
    </row>
    <row r="2309" spans="1:27" hidden="1" x14ac:dyDescent="0.25">
      <c r="A2309" s="24"/>
      <c r="B2309" s="23"/>
      <c r="C2309" s="23"/>
      <c r="K2309" s="23"/>
      <c r="AA2309" s="16"/>
    </row>
    <row r="2310" spans="1:27" hidden="1" x14ac:dyDescent="0.25">
      <c r="A2310" s="24"/>
      <c r="B2310" s="23"/>
      <c r="C2310" s="23"/>
      <c r="K2310" s="23"/>
      <c r="AA2310" s="16"/>
    </row>
    <row r="2311" spans="1:27" hidden="1" x14ac:dyDescent="0.25">
      <c r="A2311" s="24"/>
      <c r="B2311" s="23"/>
      <c r="C2311" s="23"/>
      <c r="K2311" s="23"/>
      <c r="AA2311" s="16"/>
    </row>
    <row r="2312" spans="1:27" hidden="1" x14ac:dyDescent="0.25">
      <c r="A2312" s="24"/>
      <c r="B2312" s="23"/>
      <c r="C2312" s="23"/>
      <c r="K2312" s="23"/>
      <c r="AA2312" s="16"/>
    </row>
    <row r="2313" spans="1:27" hidden="1" x14ac:dyDescent="0.25">
      <c r="A2313" s="24"/>
      <c r="B2313" s="23"/>
      <c r="C2313" s="23"/>
      <c r="K2313" s="23"/>
      <c r="AA2313" s="16"/>
    </row>
    <row r="2314" spans="1:27" hidden="1" x14ac:dyDescent="0.25">
      <c r="A2314" s="24"/>
      <c r="B2314" s="23"/>
      <c r="C2314" s="23"/>
      <c r="K2314" s="23"/>
      <c r="AA2314" s="16"/>
    </row>
    <row r="2315" spans="1:27" hidden="1" x14ac:dyDescent="0.25">
      <c r="A2315" s="24"/>
      <c r="B2315" s="23"/>
      <c r="C2315" s="23"/>
      <c r="K2315" s="23"/>
      <c r="AA2315" s="16"/>
    </row>
    <row r="2316" spans="1:27" hidden="1" x14ac:dyDescent="0.25">
      <c r="A2316" s="24"/>
      <c r="B2316" s="23"/>
      <c r="C2316" s="23"/>
      <c r="K2316" s="23"/>
      <c r="AA2316" s="16"/>
    </row>
    <row r="2317" spans="1:27" hidden="1" x14ac:dyDescent="0.25">
      <c r="A2317" s="24"/>
      <c r="B2317" s="23"/>
      <c r="C2317" s="23"/>
      <c r="K2317" s="23"/>
      <c r="AA2317" s="16"/>
    </row>
    <row r="2318" spans="1:27" hidden="1" x14ac:dyDescent="0.25">
      <c r="A2318" s="24"/>
      <c r="B2318" s="23"/>
      <c r="C2318" s="23"/>
      <c r="K2318" s="23"/>
      <c r="AA2318" s="16"/>
    </row>
    <row r="2319" spans="1:27" hidden="1" x14ac:dyDescent="0.25">
      <c r="A2319" s="24"/>
      <c r="B2319" s="23"/>
      <c r="C2319" s="23"/>
      <c r="K2319" s="23"/>
      <c r="AA2319" s="16"/>
    </row>
    <row r="2320" spans="1:27" hidden="1" x14ac:dyDescent="0.25">
      <c r="A2320" s="24"/>
      <c r="B2320" s="23"/>
      <c r="C2320" s="23"/>
      <c r="K2320" s="23"/>
      <c r="AA2320" s="16"/>
    </row>
    <row r="2321" spans="1:27" hidden="1" x14ac:dyDescent="0.25">
      <c r="A2321" s="24"/>
      <c r="B2321" s="23"/>
      <c r="C2321" s="23"/>
      <c r="K2321" s="23"/>
      <c r="AA2321" s="16"/>
    </row>
    <row r="2322" spans="1:27" hidden="1" x14ac:dyDescent="0.25">
      <c r="A2322" s="24"/>
      <c r="B2322" s="23"/>
      <c r="C2322" s="23"/>
      <c r="K2322" s="23"/>
      <c r="AA2322" s="16"/>
    </row>
    <row r="2323" spans="1:27" hidden="1" x14ac:dyDescent="0.25">
      <c r="A2323" s="24"/>
      <c r="B2323" s="23"/>
      <c r="C2323" s="23"/>
      <c r="K2323" s="23"/>
      <c r="AA2323" s="16"/>
    </row>
    <row r="2324" spans="1:27" hidden="1" x14ac:dyDescent="0.25">
      <c r="A2324" s="24"/>
      <c r="B2324" s="23"/>
      <c r="C2324" s="23"/>
      <c r="K2324" s="23"/>
      <c r="AA2324" s="16"/>
    </row>
    <row r="2325" spans="1:27" hidden="1" x14ac:dyDescent="0.25">
      <c r="A2325" s="24"/>
      <c r="B2325" s="23"/>
      <c r="C2325" s="23"/>
      <c r="K2325" s="23"/>
      <c r="AA2325" s="16"/>
    </row>
    <row r="2326" spans="1:27" hidden="1" x14ac:dyDescent="0.25">
      <c r="A2326" s="24"/>
      <c r="B2326" s="23"/>
      <c r="C2326" s="23"/>
      <c r="K2326" s="23"/>
      <c r="AA2326" s="16"/>
    </row>
    <row r="2327" spans="1:27" hidden="1" x14ac:dyDescent="0.25">
      <c r="A2327" s="24"/>
      <c r="B2327" s="23"/>
      <c r="C2327" s="23"/>
      <c r="K2327" s="23"/>
      <c r="AA2327" s="16"/>
    </row>
    <row r="2328" spans="1:27" hidden="1" x14ac:dyDescent="0.25">
      <c r="A2328" s="24"/>
      <c r="B2328" s="23"/>
      <c r="C2328" s="23"/>
      <c r="K2328" s="23"/>
      <c r="AA2328" s="16"/>
    </row>
    <row r="2329" spans="1:27" hidden="1" x14ac:dyDescent="0.25">
      <c r="A2329" s="24"/>
      <c r="B2329" s="23"/>
      <c r="C2329" s="23"/>
      <c r="K2329" s="23"/>
      <c r="AA2329" s="16"/>
    </row>
    <row r="2330" spans="1:27" hidden="1" x14ac:dyDescent="0.25">
      <c r="A2330" s="24"/>
      <c r="B2330" s="23"/>
      <c r="C2330" s="23"/>
      <c r="K2330" s="23"/>
      <c r="AA2330" s="16"/>
    </row>
    <row r="2331" spans="1:27" hidden="1" x14ac:dyDescent="0.25">
      <c r="A2331" s="24"/>
      <c r="B2331" s="23"/>
      <c r="C2331" s="23"/>
      <c r="K2331" s="23"/>
      <c r="AA2331" s="16"/>
    </row>
    <row r="2332" spans="1:27" hidden="1" x14ac:dyDescent="0.25">
      <c r="A2332" s="24"/>
      <c r="B2332" s="23"/>
      <c r="C2332" s="23"/>
      <c r="K2332" s="23"/>
      <c r="AA2332" s="16"/>
    </row>
    <row r="2333" spans="1:27" hidden="1" x14ac:dyDescent="0.25">
      <c r="A2333" s="24"/>
      <c r="B2333" s="23"/>
      <c r="C2333" s="23"/>
      <c r="K2333" s="23"/>
      <c r="AA2333" s="16"/>
    </row>
    <row r="2334" spans="1:27" hidden="1" x14ac:dyDescent="0.25">
      <c r="A2334" s="24"/>
      <c r="B2334" s="23"/>
      <c r="C2334" s="23"/>
      <c r="K2334" s="23"/>
      <c r="AA2334" s="16"/>
    </row>
    <row r="2335" spans="1:27" hidden="1" x14ac:dyDescent="0.25">
      <c r="A2335" s="24"/>
      <c r="B2335" s="23"/>
      <c r="C2335" s="23"/>
      <c r="K2335" s="23"/>
      <c r="AA2335" s="16"/>
    </row>
    <row r="2336" spans="1:27" hidden="1" x14ac:dyDescent="0.25">
      <c r="A2336" s="24"/>
      <c r="B2336" s="23"/>
      <c r="C2336" s="23"/>
      <c r="K2336" s="23"/>
      <c r="AA2336" s="16"/>
    </row>
    <row r="2337" spans="1:27" hidden="1" x14ac:dyDescent="0.25">
      <c r="A2337" s="24"/>
      <c r="B2337" s="23"/>
      <c r="C2337" s="23"/>
      <c r="K2337" s="23"/>
      <c r="AA2337" s="16"/>
    </row>
    <row r="2338" spans="1:27" hidden="1" x14ac:dyDescent="0.25">
      <c r="A2338" s="24"/>
      <c r="B2338" s="23"/>
      <c r="C2338" s="23"/>
      <c r="K2338" s="23"/>
      <c r="AA2338" s="16"/>
    </row>
    <row r="2339" spans="1:27" hidden="1" x14ac:dyDescent="0.25">
      <c r="A2339" s="24"/>
      <c r="B2339" s="23"/>
      <c r="C2339" s="23"/>
      <c r="K2339" s="23"/>
      <c r="AA2339" s="16"/>
    </row>
    <row r="2340" spans="1:27" hidden="1" x14ac:dyDescent="0.25">
      <c r="A2340" s="24"/>
      <c r="B2340" s="23"/>
      <c r="C2340" s="23"/>
      <c r="K2340" s="23"/>
      <c r="AA2340" s="16"/>
    </row>
    <row r="2341" spans="1:27" hidden="1" x14ac:dyDescent="0.25">
      <c r="A2341" s="24"/>
      <c r="B2341" s="23"/>
      <c r="C2341" s="23"/>
      <c r="K2341" s="23"/>
      <c r="AA2341" s="16"/>
    </row>
    <row r="2342" spans="1:27" hidden="1" x14ac:dyDescent="0.25">
      <c r="A2342" s="24"/>
      <c r="B2342" s="23"/>
      <c r="C2342" s="23"/>
      <c r="K2342" s="23"/>
      <c r="AA2342" s="16"/>
    </row>
    <row r="2343" spans="1:27" hidden="1" x14ac:dyDescent="0.25">
      <c r="A2343" s="24"/>
      <c r="B2343" s="23"/>
      <c r="C2343" s="23"/>
      <c r="K2343" s="23"/>
      <c r="AA2343" s="16"/>
    </row>
    <row r="2344" spans="1:27" hidden="1" x14ac:dyDescent="0.25">
      <c r="A2344" s="24"/>
      <c r="B2344" s="23"/>
      <c r="C2344" s="23"/>
      <c r="K2344" s="23"/>
      <c r="AA2344" s="16"/>
    </row>
    <row r="2345" spans="1:27" hidden="1" x14ac:dyDescent="0.25">
      <c r="A2345" s="24"/>
      <c r="B2345" s="23"/>
      <c r="C2345" s="23"/>
      <c r="K2345" s="23"/>
      <c r="AA2345" s="16"/>
    </row>
    <row r="2346" spans="1:27" hidden="1" x14ac:dyDescent="0.25">
      <c r="A2346" s="24"/>
      <c r="B2346" s="23"/>
      <c r="C2346" s="23"/>
      <c r="K2346" s="23"/>
      <c r="AA2346" s="16"/>
    </row>
    <row r="2347" spans="1:27" hidden="1" x14ac:dyDescent="0.25">
      <c r="A2347" s="24"/>
      <c r="B2347" s="23"/>
      <c r="C2347" s="23"/>
      <c r="K2347" s="23"/>
      <c r="AA2347" s="16"/>
    </row>
    <row r="2348" spans="1:27" hidden="1" x14ac:dyDescent="0.25">
      <c r="A2348" s="24"/>
      <c r="B2348" s="23"/>
      <c r="C2348" s="23"/>
      <c r="K2348" s="23"/>
      <c r="AA2348" s="16"/>
    </row>
    <row r="2349" spans="1:27" hidden="1" x14ac:dyDescent="0.25">
      <c r="A2349" s="24"/>
      <c r="B2349" s="23"/>
      <c r="C2349" s="23"/>
      <c r="K2349" s="23"/>
      <c r="AA2349" s="16"/>
    </row>
    <row r="2350" spans="1:27" hidden="1" x14ac:dyDescent="0.25">
      <c r="A2350" s="24"/>
      <c r="B2350" s="23"/>
      <c r="C2350" s="23"/>
      <c r="K2350" s="23"/>
      <c r="AA2350" s="16"/>
    </row>
    <row r="2351" spans="1:27" hidden="1" x14ac:dyDescent="0.25">
      <c r="A2351" s="24"/>
      <c r="B2351" s="23"/>
      <c r="C2351" s="23"/>
      <c r="K2351" s="23"/>
      <c r="AA2351" s="16"/>
    </row>
    <row r="2352" spans="1:27" hidden="1" x14ac:dyDescent="0.25">
      <c r="A2352" s="24"/>
      <c r="B2352" s="23"/>
      <c r="C2352" s="23"/>
      <c r="K2352" s="23"/>
      <c r="AA2352" s="16"/>
    </row>
    <row r="2353" spans="1:27" hidden="1" x14ac:dyDescent="0.25">
      <c r="A2353" s="24"/>
      <c r="B2353" s="23"/>
      <c r="C2353" s="23"/>
      <c r="K2353" s="23"/>
      <c r="AA2353" s="16"/>
    </row>
    <row r="2354" spans="1:27" hidden="1" x14ac:dyDescent="0.25">
      <c r="A2354" s="24"/>
      <c r="B2354" s="23"/>
      <c r="C2354" s="23"/>
      <c r="K2354" s="23"/>
      <c r="AA2354" s="16"/>
    </row>
    <row r="2355" spans="1:27" hidden="1" x14ac:dyDescent="0.25">
      <c r="A2355" s="24"/>
      <c r="B2355" s="23"/>
      <c r="C2355" s="23"/>
      <c r="K2355" s="23"/>
      <c r="AA2355" s="16"/>
    </row>
    <row r="2356" spans="1:27" hidden="1" x14ac:dyDescent="0.25">
      <c r="A2356" s="24"/>
      <c r="B2356" s="23"/>
      <c r="C2356" s="23"/>
      <c r="K2356" s="23"/>
      <c r="AA2356" s="16"/>
    </row>
    <row r="2357" spans="1:27" hidden="1" x14ac:dyDescent="0.25">
      <c r="A2357" s="24"/>
      <c r="B2357" s="23"/>
      <c r="C2357" s="23"/>
      <c r="K2357" s="23"/>
      <c r="AA2357" s="16"/>
    </row>
    <row r="2358" spans="1:27" hidden="1" x14ac:dyDescent="0.25">
      <c r="A2358" s="24"/>
      <c r="B2358" s="23"/>
      <c r="C2358" s="23"/>
      <c r="K2358" s="23"/>
      <c r="AA2358" s="16"/>
    </row>
    <row r="2359" spans="1:27" hidden="1" x14ac:dyDescent="0.25">
      <c r="A2359" s="24"/>
      <c r="B2359" s="23"/>
      <c r="C2359" s="23"/>
      <c r="K2359" s="23"/>
      <c r="AA2359" s="16"/>
    </row>
    <row r="2360" spans="1:27" hidden="1" x14ac:dyDescent="0.25">
      <c r="A2360" s="24"/>
      <c r="B2360" s="23"/>
      <c r="C2360" s="23"/>
      <c r="K2360" s="23"/>
      <c r="AA2360" s="16"/>
    </row>
    <row r="2361" spans="1:27" hidden="1" x14ac:dyDescent="0.25">
      <c r="A2361" s="24"/>
      <c r="B2361" s="23"/>
      <c r="C2361" s="23"/>
      <c r="K2361" s="23"/>
      <c r="AA2361" s="16"/>
    </row>
    <row r="2362" spans="1:27" hidden="1" x14ac:dyDescent="0.25">
      <c r="A2362" s="24"/>
      <c r="B2362" s="23"/>
      <c r="C2362" s="23"/>
      <c r="K2362" s="23"/>
      <c r="AA2362" s="16"/>
    </row>
    <row r="2363" spans="1:27" hidden="1" x14ac:dyDescent="0.25">
      <c r="A2363" s="24"/>
      <c r="B2363" s="23"/>
      <c r="C2363" s="23"/>
      <c r="K2363" s="23"/>
      <c r="AA2363" s="16"/>
    </row>
    <row r="2364" spans="1:27" hidden="1" x14ac:dyDescent="0.25">
      <c r="A2364" s="24"/>
      <c r="B2364" s="23"/>
      <c r="C2364" s="23"/>
      <c r="K2364" s="23"/>
      <c r="AA2364" s="16"/>
    </row>
    <row r="2365" spans="1:27" hidden="1" x14ac:dyDescent="0.25">
      <c r="A2365" s="24"/>
      <c r="B2365" s="23"/>
      <c r="C2365" s="23"/>
      <c r="K2365" s="23"/>
      <c r="AA2365" s="16"/>
    </row>
    <row r="2366" spans="1:27" hidden="1" x14ac:dyDescent="0.25">
      <c r="A2366" s="24"/>
      <c r="B2366" s="23"/>
      <c r="C2366" s="23"/>
      <c r="K2366" s="23"/>
      <c r="AA2366" s="16"/>
    </row>
    <row r="2367" spans="1:27" hidden="1" x14ac:dyDescent="0.25">
      <c r="A2367" s="24"/>
      <c r="B2367" s="23"/>
      <c r="C2367" s="23"/>
      <c r="K2367" s="23"/>
      <c r="AA2367" s="16"/>
    </row>
    <row r="2368" spans="1:27" hidden="1" x14ac:dyDescent="0.25">
      <c r="A2368" s="24"/>
      <c r="B2368" s="23"/>
      <c r="C2368" s="23"/>
      <c r="K2368" s="23"/>
      <c r="AA2368" s="16"/>
    </row>
    <row r="2369" spans="1:27" hidden="1" x14ac:dyDescent="0.25">
      <c r="A2369" s="24"/>
      <c r="B2369" s="23"/>
      <c r="C2369" s="23"/>
      <c r="K2369" s="23"/>
      <c r="AA2369" s="16"/>
    </row>
    <row r="2370" spans="1:27" hidden="1" x14ac:dyDescent="0.25">
      <c r="A2370" s="24"/>
      <c r="B2370" s="23"/>
      <c r="C2370" s="23"/>
      <c r="K2370" s="23"/>
      <c r="AA2370" s="16"/>
    </row>
    <row r="2371" spans="1:27" hidden="1" x14ac:dyDescent="0.25">
      <c r="A2371" s="24"/>
      <c r="B2371" s="23"/>
      <c r="C2371" s="23"/>
      <c r="K2371" s="23"/>
      <c r="AA2371" s="16"/>
    </row>
    <row r="2372" spans="1:27" hidden="1" x14ac:dyDescent="0.25">
      <c r="A2372" s="24"/>
      <c r="B2372" s="23"/>
      <c r="C2372" s="23"/>
      <c r="K2372" s="23"/>
      <c r="AA2372" s="16"/>
    </row>
    <row r="2373" spans="1:27" hidden="1" x14ac:dyDescent="0.25">
      <c r="A2373" s="24"/>
      <c r="B2373" s="23"/>
      <c r="C2373" s="23"/>
      <c r="K2373" s="23"/>
      <c r="AA2373" s="16"/>
    </row>
    <row r="2374" spans="1:27" hidden="1" x14ac:dyDescent="0.25">
      <c r="A2374" s="24"/>
      <c r="B2374" s="23"/>
      <c r="C2374" s="23"/>
      <c r="K2374" s="23"/>
      <c r="AA2374" s="16"/>
    </row>
    <row r="2375" spans="1:27" hidden="1" x14ac:dyDescent="0.25">
      <c r="A2375" s="24"/>
      <c r="B2375" s="23"/>
      <c r="C2375" s="23"/>
      <c r="K2375" s="23"/>
      <c r="AA2375" s="16"/>
    </row>
    <row r="2376" spans="1:27" hidden="1" x14ac:dyDescent="0.25">
      <c r="A2376" s="24"/>
      <c r="B2376" s="23"/>
      <c r="C2376" s="23"/>
      <c r="K2376" s="23"/>
      <c r="AA2376" s="16"/>
    </row>
    <row r="2377" spans="1:27" hidden="1" x14ac:dyDescent="0.25">
      <c r="A2377" s="24"/>
      <c r="B2377" s="23"/>
      <c r="C2377" s="23"/>
      <c r="K2377" s="23"/>
      <c r="AA2377" s="16"/>
    </row>
    <row r="2378" spans="1:27" hidden="1" x14ac:dyDescent="0.25">
      <c r="A2378" s="24"/>
      <c r="B2378" s="23"/>
      <c r="C2378" s="23"/>
      <c r="K2378" s="23"/>
      <c r="AA2378" s="16"/>
    </row>
    <row r="2379" spans="1:27" hidden="1" x14ac:dyDescent="0.25">
      <c r="A2379" s="24"/>
      <c r="B2379" s="23"/>
      <c r="C2379" s="23"/>
      <c r="K2379" s="23"/>
      <c r="AA2379" s="16"/>
    </row>
    <row r="2380" spans="1:27" hidden="1" x14ac:dyDescent="0.25">
      <c r="A2380" s="24"/>
      <c r="B2380" s="23"/>
      <c r="C2380" s="23"/>
      <c r="K2380" s="23"/>
      <c r="AA2380" s="16"/>
    </row>
    <row r="2381" spans="1:27" hidden="1" x14ac:dyDescent="0.25">
      <c r="A2381" s="24"/>
      <c r="B2381" s="23"/>
      <c r="C2381" s="23"/>
      <c r="K2381" s="23"/>
      <c r="AA2381" s="16"/>
    </row>
    <row r="2382" spans="1:27" hidden="1" x14ac:dyDescent="0.25">
      <c r="A2382" s="24"/>
      <c r="B2382" s="23"/>
      <c r="C2382" s="23"/>
      <c r="K2382" s="23"/>
      <c r="AA2382" s="16"/>
    </row>
    <row r="2383" spans="1:27" hidden="1" x14ac:dyDescent="0.25">
      <c r="A2383" s="24"/>
      <c r="B2383" s="23"/>
      <c r="C2383" s="23"/>
      <c r="K2383" s="23"/>
      <c r="AA2383" s="16"/>
    </row>
    <row r="2384" spans="1:27" hidden="1" x14ac:dyDescent="0.25">
      <c r="A2384" s="24"/>
      <c r="B2384" s="23"/>
      <c r="C2384" s="23"/>
      <c r="K2384" s="23"/>
      <c r="AA2384" s="16"/>
    </row>
    <row r="2385" spans="1:27" hidden="1" x14ac:dyDescent="0.25">
      <c r="A2385" s="24"/>
      <c r="B2385" s="23"/>
      <c r="C2385" s="23"/>
      <c r="K2385" s="23"/>
      <c r="AA2385" s="16"/>
    </row>
    <row r="2386" spans="1:27" hidden="1" x14ac:dyDescent="0.25">
      <c r="A2386" s="24"/>
      <c r="B2386" s="23"/>
      <c r="C2386" s="23"/>
      <c r="K2386" s="23"/>
      <c r="AA2386" s="16"/>
    </row>
    <row r="2387" spans="1:27" hidden="1" x14ac:dyDescent="0.25">
      <c r="A2387" s="24"/>
      <c r="B2387" s="23"/>
      <c r="C2387" s="23"/>
      <c r="K2387" s="23"/>
      <c r="AA2387" s="16"/>
    </row>
    <row r="2388" spans="1:27" hidden="1" x14ac:dyDescent="0.25">
      <c r="A2388" s="24"/>
      <c r="B2388" s="23"/>
      <c r="C2388" s="23"/>
      <c r="K2388" s="23"/>
      <c r="AA2388" s="16"/>
    </row>
    <row r="2389" spans="1:27" hidden="1" x14ac:dyDescent="0.25">
      <c r="A2389" s="24"/>
      <c r="B2389" s="23"/>
      <c r="C2389" s="23"/>
      <c r="K2389" s="23"/>
      <c r="AA2389" s="16"/>
    </row>
    <row r="2390" spans="1:27" hidden="1" x14ac:dyDescent="0.25">
      <c r="A2390" s="24"/>
      <c r="B2390" s="23"/>
      <c r="C2390" s="23"/>
      <c r="K2390" s="23"/>
      <c r="AA2390" s="16"/>
    </row>
    <row r="2391" spans="1:27" hidden="1" x14ac:dyDescent="0.25">
      <c r="A2391" s="24"/>
      <c r="B2391" s="23"/>
      <c r="C2391" s="23"/>
      <c r="K2391" s="23"/>
      <c r="AA2391" s="16"/>
    </row>
    <row r="2392" spans="1:27" hidden="1" x14ac:dyDescent="0.25">
      <c r="A2392" s="24"/>
      <c r="B2392" s="23"/>
      <c r="C2392" s="23"/>
      <c r="K2392" s="23"/>
      <c r="AA2392" s="16"/>
    </row>
    <row r="2393" spans="1:27" hidden="1" x14ac:dyDescent="0.25">
      <c r="A2393" s="24"/>
      <c r="B2393" s="23"/>
      <c r="C2393" s="23"/>
      <c r="K2393" s="23"/>
      <c r="AA2393" s="16"/>
    </row>
    <row r="2394" spans="1:27" hidden="1" x14ac:dyDescent="0.25">
      <c r="A2394" s="24"/>
      <c r="B2394" s="23"/>
      <c r="C2394" s="23"/>
      <c r="K2394" s="23"/>
      <c r="AA2394" s="16"/>
    </row>
    <row r="2395" spans="1:27" hidden="1" x14ac:dyDescent="0.25">
      <c r="A2395" s="24"/>
      <c r="B2395" s="23"/>
      <c r="C2395" s="23"/>
      <c r="K2395" s="23"/>
      <c r="AA2395" s="16"/>
    </row>
    <row r="2396" spans="1:27" hidden="1" x14ac:dyDescent="0.25">
      <c r="A2396" s="24"/>
      <c r="B2396" s="23"/>
      <c r="C2396" s="23"/>
      <c r="K2396" s="23"/>
      <c r="AA2396" s="16"/>
    </row>
    <row r="2397" spans="1:27" hidden="1" x14ac:dyDescent="0.25">
      <c r="A2397" s="24"/>
      <c r="B2397" s="23"/>
      <c r="C2397" s="23"/>
      <c r="K2397" s="23"/>
      <c r="AA2397" s="16"/>
    </row>
    <row r="2398" spans="1:27" hidden="1" x14ac:dyDescent="0.25">
      <c r="A2398" s="24"/>
      <c r="B2398" s="23"/>
      <c r="C2398" s="23"/>
      <c r="K2398" s="23"/>
      <c r="AA2398" s="16"/>
    </row>
    <row r="2399" spans="1:27" hidden="1" x14ac:dyDescent="0.25">
      <c r="A2399" s="24"/>
      <c r="B2399" s="23"/>
      <c r="C2399" s="23"/>
      <c r="K2399" s="23"/>
      <c r="AA2399" s="16"/>
    </row>
    <row r="2400" spans="1:27" hidden="1" x14ac:dyDescent="0.25">
      <c r="A2400" s="24"/>
      <c r="B2400" s="23"/>
      <c r="C2400" s="23"/>
      <c r="K2400" s="23"/>
      <c r="AA2400" s="16"/>
    </row>
    <row r="2401" spans="1:27" hidden="1" x14ac:dyDescent="0.25">
      <c r="A2401" s="24"/>
      <c r="B2401" s="23"/>
      <c r="C2401" s="23"/>
      <c r="K2401" s="23"/>
      <c r="AA2401" s="16"/>
    </row>
    <row r="2402" spans="1:27" hidden="1" x14ac:dyDescent="0.25">
      <c r="A2402" s="24"/>
      <c r="B2402" s="23"/>
      <c r="C2402" s="23"/>
      <c r="K2402" s="23"/>
      <c r="AA2402" s="16"/>
    </row>
    <row r="2403" spans="1:27" hidden="1" x14ac:dyDescent="0.25">
      <c r="A2403" s="24"/>
      <c r="B2403" s="23"/>
      <c r="C2403" s="23"/>
      <c r="K2403" s="23"/>
      <c r="AA2403" s="16"/>
    </row>
    <row r="2404" spans="1:27" hidden="1" x14ac:dyDescent="0.25">
      <c r="A2404" s="24"/>
      <c r="B2404" s="23"/>
      <c r="C2404" s="23"/>
      <c r="K2404" s="23"/>
      <c r="AA2404" s="16"/>
    </row>
    <row r="2405" spans="1:27" hidden="1" x14ac:dyDescent="0.25">
      <c r="A2405" s="24"/>
      <c r="B2405" s="23"/>
      <c r="C2405" s="23"/>
      <c r="K2405" s="23"/>
      <c r="AA2405" s="16"/>
    </row>
    <row r="2406" spans="1:27" hidden="1" x14ac:dyDescent="0.25">
      <c r="A2406" s="24"/>
      <c r="B2406" s="23"/>
      <c r="C2406" s="23"/>
      <c r="K2406" s="23"/>
      <c r="AA2406" s="16"/>
    </row>
    <row r="2407" spans="1:27" hidden="1" x14ac:dyDescent="0.25">
      <c r="A2407" s="24"/>
      <c r="B2407" s="23"/>
      <c r="C2407" s="23"/>
      <c r="K2407" s="23"/>
      <c r="AA2407" s="16"/>
    </row>
    <row r="2408" spans="1:27" hidden="1" x14ac:dyDescent="0.25">
      <c r="A2408" s="24"/>
      <c r="B2408" s="23"/>
      <c r="C2408" s="23"/>
      <c r="K2408" s="23"/>
      <c r="AA2408" s="16"/>
    </row>
    <row r="2409" spans="1:27" hidden="1" x14ac:dyDescent="0.25">
      <c r="A2409" s="24"/>
      <c r="B2409" s="23"/>
      <c r="C2409" s="23"/>
      <c r="K2409" s="23"/>
      <c r="AA2409" s="16"/>
    </row>
    <row r="2410" spans="1:27" hidden="1" x14ac:dyDescent="0.25">
      <c r="A2410" s="24"/>
      <c r="B2410" s="23"/>
      <c r="C2410" s="23"/>
      <c r="K2410" s="23"/>
      <c r="AA2410" s="16"/>
    </row>
    <row r="2411" spans="1:27" hidden="1" x14ac:dyDescent="0.25">
      <c r="A2411" s="24"/>
      <c r="B2411" s="23"/>
      <c r="C2411" s="23"/>
      <c r="K2411" s="23"/>
      <c r="AA2411" s="16"/>
    </row>
    <row r="2412" spans="1:27" hidden="1" x14ac:dyDescent="0.25">
      <c r="A2412" s="24"/>
      <c r="B2412" s="23"/>
      <c r="C2412" s="23"/>
      <c r="K2412" s="23"/>
      <c r="AA2412" s="16"/>
    </row>
    <row r="2413" spans="1:27" hidden="1" x14ac:dyDescent="0.25">
      <c r="A2413" s="24"/>
      <c r="B2413" s="23"/>
      <c r="C2413" s="23"/>
      <c r="K2413" s="23"/>
      <c r="AA2413" s="16"/>
    </row>
    <row r="2414" spans="1:27" hidden="1" x14ac:dyDescent="0.25">
      <c r="A2414" s="24"/>
      <c r="B2414" s="23"/>
      <c r="C2414" s="23"/>
      <c r="K2414" s="23"/>
      <c r="AA2414" s="16"/>
    </row>
    <row r="2415" spans="1:27" hidden="1" x14ac:dyDescent="0.25">
      <c r="A2415" s="24"/>
      <c r="B2415" s="23"/>
      <c r="C2415" s="23"/>
      <c r="K2415" s="23"/>
      <c r="AA2415" s="16"/>
    </row>
    <row r="2416" spans="1:27" hidden="1" x14ac:dyDescent="0.25">
      <c r="A2416" s="24"/>
      <c r="B2416" s="23"/>
      <c r="C2416" s="23"/>
      <c r="K2416" s="23"/>
      <c r="AA2416" s="16"/>
    </row>
    <row r="2417" spans="1:27" hidden="1" x14ac:dyDescent="0.25">
      <c r="A2417" s="24"/>
      <c r="B2417" s="23"/>
      <c r="C2417" s="23"/>
      <c r="K2417" s="23"/>
      <c r="AA2417" s="16"/>
    </row>
    <row r="2418" spans="1:27" hidden="1" x14ac:dyDescent="0.25">
      <c r="A2418" s="24"/>
      <c r="B2418" s="23"/>
      <c r="C2418" s="23"/>
      <c r="K2418" s="23"/>
      <c r="AA2418" s="16"/>
    </row>
    <row r="2419" spans="1:27" hidden="1" x14ac:dyDescent="0.25">
      <c r="A2419" s="24"/>
      <c r="B2419" s="23"/>
      <c r="C2419" s="23"/>
      <c r="K2419" s="23"/>
      <c r="AA2419" s="16"/>
    </row>
    <row r="2420" spans="1:27" hidden="1" x14ac:dyDescent="0.25">
      <c r="A2420" s="24"/>
      <c r="B2420" s="23"/>
      <c r="C2420" s="23"/>
      <c r="K2420" s="23"/>
      <c r="AA2420" s="16"/>
    </row>
    <row r="2421" spans="1:27" hidden="1" x14ac:dyDescent="0.25">
      <c r="A2421" s="24"/>
      <c r="B2421" s="23"/>
      <c r="C2421" s="23"/>
      <c r="K2421" s="23"/>
      <c r="AA2421" s="16"/>
    </row>
    <row r="2422" spans="1:27" hidden="1" x14ac:dyDescent="0.25">
      <c r="A2422" s="24"/>
      <c r="B2422" s="23"/>
      <c r="C2422" s="23"/>
      <c r="K2422" s="23"/>
      <c r="AA2422" s="16"/>
    </row>
    <row r="2423" spans="1:27" hidden="1" x14ac:dyDescent="0.25">
      <c r="A2423" s="24"/>
      <c r="B2423" s="23"/>
      <c r="C2423" s="23"/>
      <c r="K2423" s="23"/>
      <c r="AA2423" s="16"/>
    </row>
    <row r="2424" spans="1:27" hidden="1" x14ac:dyDescent="0.25">
      <c r="A2424" s="24"/>
      <c r="B2424" s="23"/>
      <c r="C2424" s="23"/>
      <c r="K2424" s="23"/>
      <c r="AA2424" s="16"/>
    </row>
    <row r="2425" spans="1:27" hidden="1" x14ac:dyDescent="0.25">
      <c r="A2425" s="24"/>
      <c r="B2425" s="23"/>
      <c r="C2425" s="23"/>
      <c r="K2425" s="23"/>
      <c r="AA2425" s="16"/>
    </row>
    <row r="2426" spans="1:27" hidden="1" x14ac:dyDescent="0.25">
      <c r="A2426" s="24"/>
      <c r="B2426" s="23"/>
      <c r="C2426" s="23"/>
      <c r="K2426" s="23"/>
      <c r="AA2426" s="16"/>
    </row>
    <row r="2427" spans="1:27" hidden="1" x14ac:dyDescent="0.25">
      <c r="A2427" s="24"/>
      <c r="B2427" s="23"/>
      <c r="C2427" s="23"/>
      <c r="K2427" s="23"/>
      <c r="AA2427" s="16"/>
    </row>
    <row r="2428" spans="1:27" hidden="1" x14ac:dyDescent="0.25">
      <c r="A2428" s="24"/>
      <c r="B2428" s="23"/>
      <c r="C2428" s="23"/>
      <c r="K2428" s="23"/>
      <c r="AA2428" s="16"/>
    </row>
    <row r="2429" spans="1:27" hidden="1" x14ac:dyDescent="0.25">
      <c r="A2429" s="24"/>
      <c r="B2429" s="23"/>
      <c r="C2429" s="23"/>
      <c r="K2429" s="23"/>
      <c r="AA2429" s="16"/>
    </row>
    <row r="2430" spans="1:27" hidden="1" x14ac:dyDescent="0.25">
      <c r="A2430" s="24"/>
      <c r="B2430" s="23"/>
      <c r="C2430" s="23"/>
      <c r="K2430" s="23"/>
      <c r="AA2430" s="16"/>
    </row>
    <row r="2431" spans="1:27" hidden="1" x14ac:dyDescent="0.25">
      <c r="A2431" s="24"/>
      <c r="B2431" s="23"/>
      <c r="C2431" s="23"/>
      <c r="K2431" s="23"/>
      <c r="AA2431" s="16"/>
    </row>
    <row r="2432" spans="1:27" hidden="1" x14ac:dyDescent="0.25">
      <c r="A2432" s="24"/>
      <c r="B2432" s="23"/>
      <c r="C2432" s="23"/>
      <c r="K2432" s="23"/>
      <c r="AA2432" s="16"/>
    </row>
    <row r="2433" spans="1:27" hidden="1" x14ac:dyDescent="0.25">
      <c r="A2433" s="24"/>
      <c r="B2433" s="23"/>
      <c r="C2433" s="23"/>
      <c r="K2433" s="23"/>
      <c r="AA2433" s="16"/>
    </row>
    <row r="2434" spans="1:27" hidden="1" x14ac:dyDescent="0.25">
      <c r="A2434" s="24"/>
      <c r="B2434" s="23"/>
      <c r="C2434" s="23"/>
      <c r="K2434" s="23"/>
      <c r="AA2434" s="16"/>
    </row>
    <row r="2435" spans="1:27" hidden="1" x14ac:dyDescent="0.25">
      <c r="A2435" s="24"/>
      <c r="B2435" s="23"/>
      <c r="C2435" s="23"/>
      <c r="K2435" s="23"/>
      <c r="AA2435" s="16"/>
    </row>
    <row r="2436" spans="1:27" hidden="1" x14ac:dyDescent="0.25">
      <c r="A2436" s="24"/>
      <c r="B2436" s="23"/>
      <c r="C2436" s="23"/>
      <c r="K2436" s="23"/>
      <c r="AA2436" s="16"/>
    </row>
    <row r="2437" spans="1:27" hidden="1" x14ac:dyDescent="0.25">
      <c r="A2437" s="24"/>
      <c r="B2437" s="23"/>
      <c r="C2437" s="23"/>
      <c r="K2437" s="23"/>
      <c r="AA2437" s="16"/>
    </row>
    <row r="2438" spans="1:27" hidden="1" x14ac:dyDescent="0.25">
      <c r="A2438" s="24"/>
      <c r="B2438" s="23"/>
      <c r="C2438" s="23"/>
      <c r="K2438" s="23"/>
      <c r="AA2438" s="16"/>
    </row>
    <row r="2439" spans="1:27" hidden="1" x14ac:dyDescent="0.25">
      <c r="A2439" s="24"/>
      <c r="B2439" s="23"/>
      <c r="C2439" s="23"/>
      <c r="K2439" s="23"/>
      <c r="AA2439" s="16"/>
    </row>
    <row r="2440" spans="1:27" hidden="1" x14ac:dyDescent="0.25">
      <c r="A2440" s="24"/>
      <c r="B2440" s="23"/>
      <c r="C2440" s="23"/>
      <c r="K2440" s="23"/>
      <c r="AA2440" s="16"/>
    </row>
    <row r="2441" spans="1:27" hidden="1" x14ac:dyDescent="0.25">
      <c r="A2441" s="24"/>
      <c r="B2441" s="23"/>
      <c r="C2441" s="23"/>
      <c r="K2441" s="23"/>
      <c r="AA2441" s="16"/>
    </row>
    <row r="2442" spans="1:27" hidden="1" x14ac:dyDescent="0.25">
      <c r="A2442" s="24"/>
      <c r="B2442" s="23"/>
      <c r="C2442" s="23"/>
      <c r="K2442" s="23"/>
      <c r="AA2442" s="16"/>
    </row>
    <row r="2443" spans="1:27" hidden="1" x14ac:dyDescent="0.25">
      <c r="A2443" s="24"/>
      <c r="B2443" s="23"/>
      <c r="C2443" s="23"/>
      <c r="K2443" s="23"/>
      <c r="AA2443" s="16"/>
    </row>
    <row r="2444" spans="1:27" hidden="1" x14ac:dyDescent="0.25">
      <c r="A2444" s="24"/>
      <c r="B2444" s="23"/>
      <c r="C2444" s="23"/>
      <c r="K2444" s="23"/>
      <c r="AA2444" s="16"/>
    </row>
    <row r="2445" spans="1:27" hidden="1" x14ac:dyDescent="0.25">
      <c r="A2445" s="24"/>
      <c r="B2445" s="23"/>
      <c r="C2445" s="23"/>
      <c r="K2445" s="23"/>
      <c r="AA2445" s="16"/>
    </row>
    <row r="2446" spans="1:27" hidden="1" x14ac:dyDescent="0.25">
      <c r="A2446" s="24"/>
      <c r="B2446" s="23"/>
      <c r="C2446" s="23"/>
      <c r="K2446" s="23"/>
      <c r="AA2446" s="16"/>
    </row>
    <row r="2447" spans="1:27" hidden="1" x14ac:dyDescent="0.25">
      <c r="A2447" s="24"/>
      <c r="B2447" s="23"/>
      <c r="C2447" s="23"/>
      <c r="K2447" s="23"/>
      <c r="AA2447" s="16"/>
    </row>
    <row r="2448" spans="1:27" hidden="1" x14ac:dyDescent="0.25">
      <c r="A2448" s="24"/>
      <c r="B2448" s="23"/>
      <c r="C2448" s="23"/>
      <c r="K2448" s="23"/>
      <c r="AA2448" s="16"/>
    </row>
    <row r="2449" spans="1:27" hidden="1" x14ac:dyDescent="0.25">
      <c r="A2449" s="24"/>
      <c r="B2449" s="23"/>
      <c r="C2449" s="23"/>
      <c r="K2449" s="23"/>
      <c r="AA2449" s="16"/>
    </row>
    <row r="2450" spans="1:27" hidden="1" x14ac:dyDescent="0.25">
      <c r="A2450" s="24"/>
      <c r="B2450" s="23"/>
      <c r="C2450" s="23"/>
      <c r="K2450" s="23"/>
      <c r="AA2450" s="16"/>
    </row>
    <row r="2451" spans="1:27" hidden="1" x14ac:dyDescent="0.25">
      <c r="A2451" s="24"/>
      <c r="B2451" s="23"/>
      <c r="C2451" s="23"/>
      <c r="K2451" s="23"/>
      <c r="AA2451" s="16"/>
    </row>
    <row r="2452" spans="1:27" hidden="1" x14ac:dyDescent="0.25">
      <c r="A2452" s="24"/>
      <c r="B2452" s="23"/>
      <c r="C2452" s="23"/>
      <c r="K2452" s="23"/>
      <c r="AA2452" s="16"/>
    </row>
    <row r="2453" spans="1:27" hidden="1" x14ac:dyDescent="0.25">
      <c r="A2453" s="24"/>
      <c r="B2453" s="23"/>
      <c r="C2453" s="23"/>
      <c r="K2453" s="23"/>
      <c r="AA2453" s="16"/>
    </row>
    <row r="2454" spans="1:27" hidden="1" x14ac:dyDescent="0.25">
      <c r="A2454" s="24"/>
      <c r="B2454" s="23"/>
      <c r="C2454" s="23"/>
      <c r="K2454" s="23"/>
      <c r="AA2454" s="16"/>
    </row>
    <row r="2455" spans="1:27" hidden="1" x14ac:dyDescent="0.25">
      <c r="A2455" s="24"/>
      <c r="B2455" s="23"/>
      <c r="C2455" s="23"/>
      <c r="K2455" s="23"/>
      <c r="AA2455" s="16"/>
    </row>
    <row r="2456" spans="1:27" hidden="1" x14ac:dyDescent="0.25">
      <c r="A2456" s="24"/>
      <c r="B2456" s="23"/>
      <c r="C2456" s="23"/>
      <c r="K2456" s="23"/>
      <c r="AA2456" s="16"/>
    </row>
    <row r="2457" spans="1:27" hidden="1" x14ac:dyDescent="0.25">
      <c r="A2457" s="24"/>
      <c r="B2457" s="23"/>
      <c r="C2457" s="23"/>
      <c r="K2457" s="23"/>
      <c r="AA2457" s="16"/>
    </row>
    <row r="2458" spans="1:27" hidden="1" x14ac:dyDescent="0.25">
      <c r="A2458" s="24"/>
      <c r="B2458" s="23"/>
      <c r="C2458" s="23"/>
      <c r="K2458" s="23"/>
      <c r="AA2458" s="16"/>
    </row>
    <row r="2459" spans="1:27" hidden="1" x14ac:dyDescent="0.25">
      <c r="A2459" s="24"/>
      <c r="B2459" s="23"/>
      <c r="C2459" s="23"/>
      <c r="K2459" s="23"/>
      <c r="AA2459" s="16"/>
    </row>
    <row r="2460" spans="1:27" hidden="1" x14ac:dyDescent="0.25">
      <c r="A2460" s="24"/>
      <c r="B2460" s="23"/>
      <c r="C2460" s="23"/>
      <c r="K2460" s="23"/>
      <c r="AA2460" s="16"/>
    </row>
    <row r="2461" spans="1:27" hidden="1" x14ac:dyDescent="0.25">
      <c r="A2461" s="24"/>
      <c r="B2461" s="23"/>
      <c r="C2461" s="23"/>
      <c r="K2461" s="23"/>
      <c r="AA2461" s="16"/>
    </row>
    <row r="2462" spans="1:27" hidden="1" x14ac:dyDescent="0.25">
      <c r="A2462" s="24"/>
      <c r="B2462" s="23"/>
      <c r="C2462" s="23"/>
      <c r="K2462" s="23"/>
      <c r="AA2462" s="16"/>
    </row>
    <row r="2463" spans="1:27" hidden="1" x14ac:dyDescent="0.25">
      <c r="A2463" s="24"/>
      <c r="B2463" s="23"/>
      <c r="C2463" s="23"/>
      <c r="K2463" s="23"/>
      <c r="AA2463" s="16"/>
    </row>
    <row r="2464" spans="1:27" hidden="1" x14ac:dyDescent="0.25">
      <c r="A2464" s="24"/>
      <c r="B2464" s="23"/>
      <c r="C2464" s="23"/>
      <c r="K2464" s="23"/>
      <c r="AA2464" s="16"/>
    </row>
    <row r="2465" spans="1:27" hidden="1" x14ac:dyDescent="0.25">
      <c r="A2465" s="24"/>
      <c r="B2465" s="23"/>
      <c r="C2465" s="23"/>
      <c r="K2465" s="23"/>
      <c r="AA2465" s="16"/>
    </row>
    <row r="2466" spans="1:27" hidden="1" x14ac:dyDescent="0.25">
      <c r="A2466" s="24"/>
      <c r="B2466" s="23"/>
      <c r="C2466" s="23"/>
      <c r="K2466" s="23"/>
      <c r="AA2466" s="16"/>
    </row>
    <row r="2467" spans="1:27" hidden="1" x14ac:dyDescent="0.25">
      <c r="A2467" s="24"/>
      <c r="B2467" s="23"/>
      <c r="C2467" s="23"/>
      <c r="K2467" s="23"/>
      <c r="AA2467" s="16"/>
    </row>
    <row r="2468" spans="1:27" hidden="1" x14ac:dyDescent="0.25">
      <c r="A2468" s="24"/>
      <c r="B2468" s="23"/>
      <c r="C2468" s="23"/>
      <c r="K2468" s="23"/>
      <c r="AA2468" s="16"/>
    </row>
    <row r="2469" spans="1:27" hidden="1" x14ac:dyDescent="0.25">
      <c r="A2469" s="24"/>
      <c r="B2469" s="23"/>
      <c r="C2469" s="23"/>
      <c r="K2469" s="23"/>
      <c r="AA2469" s="16"/>
    </row>
    <row r="2470" spans="1:27" hidden="1" x14ac:dyDescent="0.25">
      <c r="A2470" s="24"/>
      <c r="B2470" s="23"/>
      <c r="C2470" s="23"/>
      <c r="K2470" s="23"/>
      <c r="AA2470" s="16"/>
    </row>
    <row r="2471" spans="1:27" hidden="1" x14ac:dyDescent="0.25">
      <c r="A2471" s="24"/>
      <c r="B2471" s="23"/>
      <c r="C2471" s="23"/>
      <c r="K2471" s="23"/>
      <c r="AA2471" s="16"/>
    </row>
    <row r="2472" spans="1:27" hidden="1" x14ac:dyDescent="0.25">
      <c r="A2472" s="24"/>
      <c r="B2472" s="23"/>
      <c r="C2472" s="23"/>
      <c r="K2472" s="23"/>
      <c r="AA2472" s="16"/>
    </row>
    <row r="2473" spans="1:27" hidden="1" x14ac:dyDescent="0.25">
      <c r="A2473" s="24"/>
      <c r="B2473" s="23"/>
      <c r="C2473" s="23"/>
      <c r="K2473" s="23"/>
      <c r="AA2473" s="16"/>
    </row>
    <row r="2474" spans="1:27" hidden="1" x14ac:dyDescent="0.25">
      <c r="A2474" s="24"/>
      <c r="B2474" s="23"/>
      <c r="C2474" s="23"/>
      <c r="K2474" s="23"/>
      <c r="AA2474" s="16"/>
    </row>
    <row r="2475" spans="1:27" hidden="1" x14ac:dyDescent="0.25">
      <c r="A2475" s="24"/>
      <c r="B2475" s="23"/>
      <c r="C2475" s="23"/>
      <c r="K2475" s="23"/>
      <c r="AA2475" s="16"/>
    </row>
    <row r="2476" spans="1:27" hidden="1" x14ac:dyDescent="0.25">
      <c r="A2476" s="24"/>
      <c r="B2476" s="23"/>
      <c r="C2476" s="23"/>
      <c r="K2476" s="23"/>
      <c r="AA2476" s="16"/>
    </row>
    <row r="2477" spans="1:27" hidden="1" x14ac:dyDescent="0.25">
      <c r="A2477" s="24"/>
      <c r="B2477" s="23"/>
      <c r="C2477" s="23"/>
      <c r="K2477" s="23"/>
      <c r="AA2477" s="16"/>
    </row>
    <row r="2478" spans="1:27" hidden="1" x14ac:dyDescent="0.25">
      <c r="A2478" s="24"/>
      <c r="B2478" s="23"/>
      <c r="C2478" s="23"/>
      <c r="K2478" s="23"/>
      <c r="AA2478" s="16"/>
    </row>
    <row r="2479" spans="1:27" hidden="1" x14ac:dyDescent="0.25">
      <c r="A2479" s="24"/>
      <c r="B2479" s="23"/>
      <c r="C2479" s="23"/>
      <c r="K2479" s="23"/>
      <c r="AA2479" s="16"/>
    </row>
    <row r="2480" spans="1:27" hidden="1" x14ac:dyDescent="0.25">
      <c r="A2480" s="24"/>
      <c r="B2480" s="23"/>
      <c r="C2480" s="23"/>
      <c r="K2480" s="23"/>
      <c r="AA2480" s="16"/>
    </row>
    <row r="2481" spans="1:27" hidden="1" x14ac:dyDescent="0.25">
      <c r="A2481" s="24"/>
      <c r="B2481" s="23"/>
      <c r="C2481" s="23"/>
      <c r="K2481" s="23"/>
      <c r="AA2481" s="16"/>
    </row>
    <row r="2482" spans="1:27" hidden="1" x14ac:dyDescent="0.25">
      <c r="A2482" s="24"/>
      <c r="B2482" s="23"/>
      <c r="C2482" s="23"/>
      <c r="K2482" s="23"/>
      <c r="AA2482" s="16"/>
    </row>
    <row r="2483" spans="1:27" hidden="1" x14ac:dyDescent="0.25">
      <c r="A2483" s="24"/>
      <c r="B2483" s="23"/>
      <c r="C2483" s="23"/>
      <c r="K2483" s="23"/>
      <c r="AA2483" s="16"/>
    </row>
    <row r="2484" spans="1:27" hidden="1" x14ac:dyDescent="0.25">
      <c r="A2484" s="24"/>
      <c r="B2484" s="23"/>
      <c r="C2484" s="23"/>
      <c r="K2484" s="23"/>
      <c r="AA2484" s="16"/>
    </row>
    <row r="2485" spans="1:27" hidden="1" x14ac:dyDescent="0.25">
      <c r="A2485" s="24"/>
      <c r="B2485" s="23"/>
      <c r="C2485" s="23"/>
      <c r="K2485" s="23"/>
      <c r="AA2485" s="16"/>
    </row>
    <row r="2486" spans="1:27" hidden="1" x14ac:dyDescent="0.25">
      <c r="A2486" s="24"/>
      <c r="B2486" s="23"/>
      <c r="C2486" s="23"/>
      <c r="K2486" s="23"/>
      <c r="AA2486" s="16"/>
    </row>
    <row r="2487" spans="1:27" hidden="1" x14ac:dyDescent="0.25">
      <c r="A2487" s="24"/>
      <c r="B2487" s="23"/>
      <c r="C2487" s="23"/>
      <c r="K2487" s="23"/>
      <c r="AA2487" s="16"/>
    </row>
    <row r="2488" spans="1:27" hidden="1" x14ac:dyDescent="0.25">
      <c r="A2488" s="24"/>
      <c r="B2488" s="23"/>
      <c r="C2488" s="23"/>
      <c r="K2488" s="23"/>
      <c r="AA2488" s="16"/>
    </row>
    <row r="2489" spans="1:27" hidden="1" x14ac:dyDescent="0.25">
      <c r="A2489" s="24"/>
      <c r="B2489" s="23"/>
      <c r="C2489" s="23"/>
      <c r="K2489" s="23"/>
      <c r="AA2489" s="16"/>
    </row>
    <row r="2490" spans="1:27" hidden="1" x14ac:dyDescent="0.25">
      <c r="A2490" s="24"/>
      <c r="B2490" s="23"/>
      <c r="C2490" s="23"/>
      <c r="K2490" s="23"/>
      <c r="AA2490" s="16"/>
    </row>
    <row r="2491" spans="1:27" hidden="1" x14ac:dyDescent="0.25">
      <c r="A2491" s="24"/>
      <c r="B2491" s="23"/>
      <c r="C2491" s="23"/>
      <c r="K2491" s="23"/>
      <c r="AA2491" s="16"/>
    </row>
    <row r="2492" spans="1:27" hidden="1" x14ac:dyDescent="0.25">
      <c r="A2492" s="24"/>
      <c r="B2492" s="23"/>
      <c r="C2492" s="23"/>
      <c r="K2492" s="23"/>
      <c r="AA2492" s="16"/>
    </row>
    <row r="2493" spans="1:27" hidden="1" x14ac:dyDescent="0.25">
      <c r="A2493" s="24"/>
      <c r="B2493" s="23"/>
      <c r="C2493" s="23"/>
      <c r="K2493" s="23"/>
      <c r="AA2493" s="16"/>
    </row>
    <row r="2494" spans="1:27" hidden="1" x14ac:dyDescent="0.25">
      <c r="A2494" s="24"/>
      <c r="B2494" s="23"/>
      <c r="C2494" s="23"/>
      <c r="K2494" s="23"/>
      <c r="AA2494" s="16"/>
    </row>
    <row r="2495" spans="1:27" hidden="1" x14ac:dyDescent="0.25">
      <c r="A2495" s="24"/>
      <c r="B2495" s="23"/>
      <c r="C2495" s="23"/>
      <c r="K2495" s="23"/>
      <c r="AA2495" s="16"/>
    </row>
    <row r="2496" spans="1:27" hidden="1" x14ac:dyDescent="0.25">
      <c r="A2496" s="24"/>
      <c r="B2496" s="23"/>
      <c r="C2496" s="23"/>
      <c r="K2496" s="23"/>
      <c r="AA2496" s="16"/>
    </row>
    <row r="2497" spans="1:27" hidden="1" x14ac:dyDescent="0.25">
      <c r="A2497" s="24"/>
      <c r="B2497" s="23"/>
      <c r="C2497" s="23"/>
      <c r="K2497" s="23"/>
      <c r="AA2497" s="16"/>
    </row>
    <row r="2498" spans="1:27" hidden="1" x14ac:dyDescent="0.25">
      <c r="A2498" s="24"/>
      <c r="B2498" s="23"/>
      <c r="C2498" s="23"/>
      <c r="K2498" s="23"/>
      <c r="AA2498" s="16"/>
    </row>
    <row r="2499" spans="1:27" hidden="1" x14ac:dyDescent="0.25">
      <c r="A2499" s="24"/>
      <c r="B2499" s="23"/>
      <c r="C2499" s="23"/>
      <c r="K2499" s="23"/>
      <c r="AA2499" s="16"/>
    </row>
    <row r="2500" spans="1:27" hidden="1" x14ac:dyDescent="0.25">
      <c r="A2500" s="24"/>
      <c r="B2500" s="23"/>
      <c r="C2500" s="23"/>
      <c r="K2500" s="23"/>
      <c r="AA2500" s="16"/>
    </row>
    <row r="2501" spans="1:27" hidden="1" x14ac:dyDescent="0.25">
      <c r="A2501" s="24"/>
      <c r="B2501" s="23"/>
      <c r="C2501" s="23"/>
      <c r="K2501" s="23"/>
      <c r="AA2501" s="16"/>
    </row>
    <row r="2502" spans="1:27" hidden="1" x14ac:dyDescent="0.25">
      <c r="A2502" s="24"/>
      <c r="B2502" s="23"/>
      <c r="C2502" s="23"/>
      <c r="K2502" s="23"/>
      <c r="AA2502" s="16"/>
    </row>
    <row r="2503" spans="1:27" hidden="1" x14ac:dyDescent="0.25">
      <c r="A2503" s="24"/>
      <c r="B2503" s="23"/>
      <c r="C2503" s="23"/>
      <c r="K2503" s="23"/>
      <c r="AA2503" s="16"/>
    </row>
    <row r="2504" spans="1:27" hidden="1" x14ac:dyDescent="0.25">
      <c r="A2504" s="24"/>
      <c r="B2504" s="23"/>
      <c r="C2504" s="23"/>
      <c r="K2504" s="23"/>
      <c r="AA2504" s="16"/>
    </row>
    <row r="2505" spans="1:27" hidden="1" x14ac:dyDescent="0.25">
      <c r="A2505" s="24"/>
      <c r="B2505" s="23"/>
      <c r="C2505" s="23"/>
      <c r="K2505" s="23"/>
      <c r="AA2505" s="16"/>
    </row>
    <row r="2506" spans="1:27" hidden="1" x14ac:dyDescent="0.25">
      <c r="A2506" s="24"/>
      <c r="B2506" s="23"/>
      <c r="C2506" s="23"/>
      <c r="K2506" s="23"/>
      <c r="AA2506" s="16"/>
    </row>
    <row r="2507" spans="1:27" hidden="1" x14ac:dyDescent="0.25">
      <c r="A2507" s="24"/>
      <c r="B2507" s="23"/>
      <c r="C2507" s="23"/>
      <c r="K2507" s="23"/>
      <c r="AA2507" s="16"/>
    </row>
    <row r="2508" spans="1:27" hidden="1" x14ac:dyDescent="0.25">
      <c r="A2508" s="24"/>
      <c r="B2508" s="23"/>
      <c r="C2508" s="23"/>
      <c r="K2508" s="23"/>
      <c r="AA2508" s="16"/>
    </row>
    <row r="2509" spans="1:27" hidden="1" x14ac:dyDescent="0.25">
      <c r="A2509" s="24"/>
      <c r="B2509" s="23"/>
      <c r="C2509" s="23"/>
      <c r="K2509" s="23"/>
      <c r="AA2509" s="16"/>
    </row>
    <row r="2510" spans="1:27" hidden="1" x14ac:dyDescent="0.25">
      <c r="A2510" s="24"/>
      <c r="B2510" s="23"/>
      <c r="C2510" s="23"/>
      <c r="K2510" s="23"/>
      <c r="AA2510" s="16"/>
    </row>
    <row r="2511" spans="1:27" hidden="1" x14ac:dyDescent="0.25">
      <c r="A2511" s="24"/>
      <c r="B2511" s="23"/>
      <c r="C2511" s="23"/>
      <c r="K2511" s="23"/>
      <c r="AA2511" s="16"/>
    </row>
    <row r="2512" spans="1:27" hidden="1" x14ac:dyDescent="0.25">
      <c r="A2512" s="24"/>
      <c r="B2512" s="23"/>
      <c r="C2512" s="23"/>
      <c r="K2512" s="23"/>
      <c r="AA2512" s="16"/>
    </row>
    <row r="2513" spans="1:27" hidden="1" x14ac:dyDescent="0.25">
      <c r="A2513" s="24"/>
      <c r="B2513" s="23"/>
      <c r="C2513" s="23"/>
      <c r="K2513" s="23"/>
      <c r="AA2513" s="16"/>
    </row>
    <row r="2514" spans="1:27" hidden="1" x14ac:dyDescent="0.25">
      <c r="A2514" s="24"/>
      <c r="B2514" s="23"/>
      <c r="C2514" s="23"/>
      <c r="K2514" s="23"/>
      <c r="AA2514" s="16"/>
    </row>
    <row r="2515" spans="1:27" hidden="1" x14ac:dyDescent="0.25">
      <c r="A2515" s="24"/>
      <c r="B2515" s="23"/>
      <c r="C2515" s="23"/>
      <c r="K2515" s="23"/>
      <c r="AA2515" s="16"/>
    </row>
    <row r="2516" spans="1:27" hidden="1" x14ac:dyDescent="0.25">
      <c r="A2516" s="24"/>
      <c r="B2516" s="23"/>
      <c r="C2516" s="23"/>
      <c r="K2516" s="23"/>
      <c r="AA2516" s="16"/>
    </row>
    <row r="2517" spans="1:27" hidden="1" x14ac:dyDescent="0.25">
      <c r="A2517" s="24"/>
      <c r="B2517" s="23"/>
      <c r="C2517" s="23"/>
      <c r="K2517" s="23"/>
      <c r="AA2517" s="16"/>
    </row>
    <row r="2518" spans="1:27" hidden="1" x14ac:dyDescent="0.25">
      <c r="A2518" s="24"/>
      <c r="B2518" s="23"/>
      <c r="C2518" s="23"/>
      <c r="K2518" s="23"/>
      <c r="AA2518" s="16"/>
    </row>
    <row r="2519" spans="1:27" hidden="1" x14ac:dyDescent="0.25">
      <c r="A2519" s="24"/>
      <c r="B2519" s="23"/>
      <c r="C2519" s="23"/>
      <c r="K2519" s="23"/>
      <c r="AA2519" s="16"/>
    </row>
    <row r="2520" spans="1:27" hidden="1" x14ac:dyDescent="0.25">
      <c r="A2520" s="24"/>
      <c r="B2520" s="23"/>
      <c r="C2520" s="23"/>
      <c r="K2520" s="23"/>
      <c r="AA2520" s="16"/>
    </row>
    <row r="2521" spans="1:27" hidden="1" x14ac:dyDescent="0.25">
      <c r="A2521" s="24"/>
      <c r="B2521" s="23"/>
      <c r="C2521" s="23"/>
      <c r="K2521" s="23"/>
      <c r="AA2521" s="16"/>
    </row>
    <row r="2522" spans="1:27" hidden="1" x14ac:dyDescent="0.25">
      <c r="A2522" s="24"/>
      <c r="B2522" s="23"/>
      <c r="C2522" s="23"/>
      <c r="K2522" s="23"/>
      <c r="AA2522" s="16"/>
    </row>
    <row r="2523" spans="1:27" hidden="1" x14ac:dyDescent="0.25">
      <c r="A2523" s="24"/>
      <c r="B2523" s="23"/>
      <c r="C2523" s="23"/>
      <c r="K2523" s="23"/>
      <c r="AA2523" s="16"/>
    </row>
    <row r="2524" spans="1:27" hidden="1" x14ac:dyDescent="0.25">
      <c r="A2524" s="24"/>
      <c r="B2524" s="23"/>
      <c r="C2524" s="23"/>
      <c r="K2524" s="23"/>
      <c r="AA2524" s="16"/>
    </row>
    <row r="2525" spans="1:27" hidden="1" x14ac:dyDescent="0.25">
      <c r="A2525" s="24"/>
      <c r="B2525" s="23"/>
      <c r="C2525" s="23"/>
      <c r="K2525" s="23"/>
      <c r="AA2525" s="16"/>
    </row>
    <row r="2526" spans="1:27" hidden="1" x14ac:dyDescent="0.25">
      <c r="A2526" s="24"/>
      <c r="B2526" s="23"/>
      <c r="C2526" s="23"/>
      <c r="K2526" s="23"/>
      <c r="AA2526" s="16"/>
    </row>
    <row r="2527" spans="1:27" hidden="1" x14ac:dyDescent="0.25">
      <c r="A2527" s="24"/>
      <c r="B2527" s="23"/>
      <c r="C2527" s="23"/>
      <c r="K2527" s="23"/>
      <c r="AA2527" s="16"/>
    </row>
    <row r="2528" spans="1:27" hidden="1" x14ac:dyDescent="0.25">
      <c r="A2528" s="24"/>
      <c r="B2528" s="23"/>
      <c r="C2528" s="23"/>
      <c r="K2528" s="23"/>
      <c r="AA2528" s="16"/>
    </row>
    <row r="2529" spans="1:27" hidden="1" x14ac:dyDescent="0.25">
      <c r="A2529" s="24"/>
      <c r="B2529" s="23"/>
      <c r="C2529" s="23"/>
      <c r="K2529" s="23"/>
      <c r="AA2529" s="16"/>
    </row>
    <row r="2530" spans="1:27" hidden="1" x14ac:dyDescent="0.25">
      <c r="A2530" s="24"/>
      <c r="B2530" s="23"/>
      <c r="C2530" s="23"/>
      <c r="K2530" s="23"/>
      <c r="AA2530" s="16"/>
    </row>
    <row r="2531" spans="1:27" hidden="1" x14ac:dyDescent="0.25">
      <c r="A2531" s="24"/>
      <c r="B2531" s="23"/>
      <c r="C2531" s="23"/>
      <c r="K2531" s="23"/>
      <c r="AA2531" s="16"/>
    </row>
    <row r="2532" spans="1:27" hidden="1" x14ac:dyDescent="0.25">
      <c r="A2532" s="24"/>
      <c r="B2532" s="23"/>
      <c r="C2532" s="23"/>
      <c r="K2532" s="23"/>
      <c r="AA2532" s="16"/>
    </row>
    <row r="2533" spans="1:27" hidden="1" x14ac:dyDescent="0.25">
      <c r="A2533" s="24"/>
      <c r="B2533" s="23"/>
      <c r="C2533" s="23"/>
      <c r="K2533" s="23"/>
      <c r="AA2533" s="16"/>
    </row>
    <row r="2534" spans="1:27" hidden="1" x14ac:dyDescent="0.25">
      <c r="A2534" s="24"/>
      <c r="B2534" s="23"/>
      <c r="C2534" s="23"/>
      <c r="K2534" s="23"/>
      <c r="AA2534" s="16"/>
    </row>
    <row r="2535" spans="1:27" hidden="1" x14ac:dyDescent="0.25">
      <c r="A2535" s="24"/>
      <c r="B2535" s="23"/>
      <c r="C2535" s="23"/>
      <c r="K2535" s="23"/>
      <c r="AA2535" s="16"/>
    </row>
    <row r="2536" spans="1:27" hidden="1" x14ac:dyDescent="0.25">
      <c r="A2536" s="24"/>
      <c r="B2536" s="23"/>
      <c r="C2536" s="23"/>
      <c r="K2536" s="23"/>
      <c r="AA2536" s="16"/>
    </row>
    <row r="2537" spans="1:27" hidden="1" x14ac:dyDescent="0.25">
      <c r="A2537" s="24"/>
      <c r="B2537" s="23"/>
      <c r="C2537" s="23"/>
      <c r="K2537" s="23"/>
      <c r="AA2537" s="16"/>
    </row>
    <row r="2538" spans="1:27" hidden="1" x14ac:dyDescent="0.25">
      <c r="A2538" s="24"/>
      <c r="B2538" s="23"/>
      <c r="C2538" s="23"/>
      <c r="K2538" s="23"/>
      <c r="AA2538" s="16"/>
    </row>
    <row r="2539" spans="1:27" hidden="1" x14ac:dyDescent="0.25">
      <c r="A2539" s="24"/>
      <c r="B2539" s="23"/>
      <c r="C2539" s="23"/>
      <c r="K2539" s="23"/>
      <c r="AA2539" s="16"/>
    </row>
    <row r="2540" spans="1:27" hidden="1" x14ac:dyDescent="0.25">
      <c r="A2540" s="24"/>
      <c r="B2540" s="23"/>
      <c r="C2540" s="23"/>
      <c r="K2540" s="23"/>
      <c r="AA2540" s="16"/>
    </row>
    <row r="2541" spans="1:27" hidden="1" x14ac:dyDescent="0.25">
      <c r="A2541" s="24"/>
      <c r="B2541" s="23"/>
      <c r="C2541" s="23"/>
      <c r="K2541" s="23"/>
      <c r="AA2541" s="16"/>
    </row>
    <row r="2542" spans="1:27" hidden="1" x14ac:dyDescent="0.25">
      <c r="A2542" s="24"/>
      <c r="B2542" s="23"/>
      <c r="C2542" s="23"/>
      <c r="K2542" s="23"/>
      <c r="AA2542" s="16"/>
    </row>
    <row r="2543" spans="1:27" hidden="1" x14ac:dyDescent="0.25">
      <c r="A2543" s="24"/>
      <c r="B2543" s="23"/>
      <c r="C2543" s="23"/>
      <c r="K2543" s="23"/>
      <c r="AA2543" s="16"/>
    </row>
    <row r="2544" spans="1:27" hidden="1" x14ac:dyDescent="0.25">
      <c r="A2544" s="24"/>
      <c r="B2544" s="23"/>
      <c r="C2544" s="23"/>
      <c r="K2544" s="23"/>
      <c r="AA2544" s="16"/>
    </row>
    <row r="2545" spans="1:27" hidden="1" x14ac:dyDescent="0.25">
      <c r="A2545" s="24"/>
      <c r="B2545" s="23"/>
      <c r="C2545" s="23"/>
      <c r="K2545" s="23"/>
      <c r="AA2545" s="16"/>
    </row>
    <row r="2546" spans="1:27" hidden="1" x14ac:dyDescent="0.25">
      <c r="A2546" s="24"/>
      <c r="B2546" s="23"/>
      <c r="C2546" s="23"/>
      <c r="K2546" s="23"/>
      <c r="AA2546" s="16"/>
    </row>
    <row r="2547" spans="1:27" hidden="1" x14ac:dyDescent="0.25">
      <c r="A2547" s="24"/>
      <c r="B2547" s="23"/>
      <c r="C2547" s="23"/>
      <c r="K2547" s="23"/>
      <c r="AA2547" s="16"/>
    </row>
    <row r="2548" spans="1:27" hidden="1" x14ac:dyDescent="0.25">
      <c r="A2548" s="24"/>
      <c r="B2548" s="23"/>
      <c r="C2548" s="23"/>
      <c r="K2548" s="23"/>
      <c r="AA2548" s="16"/>
    </row>
    <row r="2549" spans="1:27" hidden="1" x14ac:dyDescent="0.25">
      <c r="A2549" s="24"/>
      <c r="B2549" s="23"/>
      <c r="C2549" s="23"/>
      <c r="K2549" s="23"/>
      <c r="AA2549" s="16"/>
    </row>
    <row r="2550" spans="1:27" hidden="1" x14ac:dyDescent="0.25">
      <c r="A2550" s="24"/>
      <c r="B2550" s="23"/>
      <c r="C2550" s="23"/>
      <c r="K2550" s="23"/>
      <c r="AA2550" s="16"/>
    </row>
    <row r="2551" spans="1:27" hidden="1" x14ac:dyDescent="0.25">
      <c r="A2551" s="24"/>
      <c r="B2551" s="23"/>
      <c r="C2551" s="23"/>
      <c r="K2551" s="23"/>
      <c r="AA2551" s="16"/>
    </row>
    <row r="2552" spans="1:27" hidden="1" x14ac:dyDescent="0.25">
      <c r="A2552" s="24"/>
      <c r="B2552" s="23"/>
      <c r="C2552" s="23"/>
      <c r="K2552" s="23"/>
      <c r="AA2552" s="16"/>
    </row>
    <row r="2553" spans="1:27" hidden="1" x14ac:dyDescent="0.25">
      <c r="A2553" s="24"/>
      <c r="B2553" s="23"/>
      <c r="C2553" s="23"/>
      <c r="K2553" s="23"/>
      <c r="AA2553" s="16"/>
    </row>
    <row r="2554" spans="1:27" hidden="1" x14ac:dyDescent="0.25">
      <c r="A2554" s="24"/>
      <c r="B2554" s="23"/>
      <c r="C2554" s="23"/>
      <c r="K2554" s="23"/>
      <c r="AA2554" s="16"/>
    </row>
    <row r="2555" spans="1:27" hidden="1" x14ac:dyDescent="0.25">
      <c r="A2555" s="24"/>
      <c r="B2555" s="23"/>
      <c r="C2555" s="23"/>
      <c r="K2555" s="23"/>
      <c r="AA2555" s="16"/>
    </row>
    <row r="2556" spans="1:27" hidden="1" x14ac:dyDescent="0.25">
      <c r="A2556" s="24"/>
      <c r="B2556" s="23"/>
      <c r="C2556" s="23"/>
      <c r="K2556" s="23"/>
      <c r="AA2556" s="16"/>
    </row>
    <row r="2557" spans="1:27" hidden="1" x14ac:dyDescent="0.25">
      <c r="A2557" s="24"/>
      <c r="B2557" s="23"/>
      <c r="C2557" s="23"/>
      <c r="K2557" s="23"/>
      <c r="AA2557" s="16"/>
    </row>
    <row r="2558" spans="1:27" hidden="1" x14ac:dyDescent="0.25">
      <c r="A2558" s="24"/>
      <c r="B2558" s="23"/>
      <c r="C2558" s="23"/>
      <c r="K2558" s="23"/>
      <c r="AA2558" s="16"/>
    </row>
    <row r="2559" spans="1:27" hidden="1" x14ac:dyDescent="0.25">
      <c r="A2559" s="24"/>
      <c r="B2559" s="23"/>
      <c r="C2559" s="23"/>
      <c r="K2559" s="23"/>
      <c r="AA2559" s="16"/>
    </row>
    <row r="2560" spans="1:27" hidden="1" x14ac:dyDescent="0.25">
      <c r="A2560" s="24"/>
      <c r="B2560" s="23"/>
      <c r="C2560" s="23"/>
      <c r="K2560" s="23"/>
      <c r="AA2560" s="16"/>
    </row>
    <row r="2561" spans="1:27" hidden="1" x14ac:dyDescent="0.25">
      <c r="A2561" s="24"/>
      <c r="B2561" s="23"/>
      <c r="C2561" s="23"/>
      <c r="K2561" s="23"/>
      <c r="AA2561" s="16"/>
    </row>
    <row r="2562" spans="1:27" hidden="1" x14ac:dyDescent="0.25">
      <c r="A2562" s="24"/>
      <c r="B2562" s="23"/>
      <c r="C2562" s="23"/>
      <c r="K2562" s="23"/>
      <c r="AA2562" s="16"/>
    </row>
    <row r="2563" spans="1:27" hidden="1" x14ac:dyDescent="0.25">
      <c r="A2563" s="24"/>
      <c r="B2563" s="23"/>
      <c r="C2563" s="23"/>
      <c r="K2563" s="23"/>
      <c r="AA2563" s="16"/>
    </row>
    <row r="2564" spans="1:27" hidden="1" x14ac:dyDescent="0.25">
      <c r="A2564" s="24"/>
      <c r="B2564" s="23"/>
      <c r="C2564" s="23"/>
      <c r="K2564" s="23"/>
      <c r="AA2564" s="16"/>
    </row>
    <row r="2565" spans="1:27" hidden="1" x14ac:dyDescent="0.25">
      <c r="A2565" s="24"/>
      <c r="B2565" s="23"/>
      <c r="C2565" s="23"/>
      <c r="K2565" s="23"/>
      <c r="AA2565" s="16"/>
    </row>
    <row r="2566" spans="1:27" hidden="1" x14ac:dyDescent="0.25">
      <c r="A2566" s="24"/>
      <c r="B2566" s="23"/>
      <c r="C2566" s="23"/>
      <c r="K2566" s="23"/>
      <c r="AA2566" s="16"/>
    </row>
    <row r="2567" spans="1:27" hidden="1" x14ac:dyDescent="0.25">
      <c r="A2567" s="24"/>
      <c r="B2567" s="23"/>
      <c r="C2567" s="23"/>
      <c r="K2567" s="23"/>
      <c r="AA2567" s="16"/>
    </row>
    <row r="2568" spans="1:27" hidden="1" x14ac:dyDescent="0.25">
      <c r="A2568" s="24"/>
      <c r="B2568" s="23"/>
      <c r="C2568" s="23"/>
      <c r="K2568" s="23"/>
      <c r="AA2568" s="16"/>
    </row>
    <row r="2569" spans="1:27" hidden="1" x14ac:dyDescent="0.25">
      <c r="A2569" s="24"/>
      <c r="B2569" s="23"/>
      <c r="C2569" s="23"/>
      <c r="K2569" s="23"/>
      <c r="AA2569" s="16"/>
    </row>
    <row r="2570" spans="1:27" hidden="1" x14ac:dyDescent="0.25">
      <c r="A2570" s="24"/>
      <c r="B2570" s="23"/>
      <c r="C2570" s="23"/>
      <c r="K2570" s="23"/>
      <c r="AA2570" s="16"/>
    </row>
    <row r="2571" spans="1:27" hidden="1" x14ac:dyDescent="0.25">
      <c r="A2571" s="24"/>
      <c r="B2571" s="23"/>
      <c r="C2571" s="23"/>
      <c r="K2571" s="23"/>
      <c r="AA2571" s="16"/>
    </row>
    <row r="2572" spans="1:27" hidden="1" x14ac:dyDescent="0.25">
      <c r="A2572" s="24"/>
      <c r="B2572" s="23"/>
      <c r="C2572" s="23"/>
      <c r="K2572" s="23"/>
      <c r="AA2572" s="16"/>
    </row>
    <row r="2573" spans="1:27" hidden="1" x14ac:dyDescent="0.25">
      <c r="A2573" s="24"/>
      <c r="B2573" s="23"/>
      <c r="C2573" s="23"/>
      <c r="K2573" s="23"/>
      <c r="AA2573" s="16"/>
    </row>
    <row r="2574" spans="1:27" hidden="1" x14ac:dyDescent="0.25">
      <c r="A2574" s="24"/>
      <c r="B2574" s="23"/>
      <c r="C2574" s="23"/>
      <c r="K2574" s="23"/>
      <c r="AA2574" s="16"/>
    </row>
    <row r="2575" spans="1:27" hidden="1" x14ac:dyDescent="0.25">
      <c r="A2575" s="24"/>
      <c r="B2575" s="23"/>
      <c r="C2575" s="23"/>
      <c r="K2575" s="23"/>
      <c r="AA2575" s="16"/>
    </row>
    <row r="2576" spans="1:27" hidden="1" x14ac:dyDescent="0.25">
      <c r="A2576" s="24"/>
      <c r="B2576" s="23"/>
      <c r="C2576" s="23"/>
      <c r="K2576" s="23"/>
      <c r="AA2576" s="16"/>
    </row>
    <row r="2577" spans="1:27" hidden="1" x14ac:dyDescent="0.25">
      <c r="A2577" s="24"/>
      <c r="B2577" s="23"/>
      <c r="C2577" s="23"/>
      <c r="K2577" s="23"/>
      <c r="AA2577" s="16"/>
    </row>
    <row r="2578" spans="1:27" hidden="1" x14ac:dyDescent="0.25">
      <c r="A2578" s="24"/>
      <c r="B2578" s="23"/>
      <c r="C2578" s="23"/>
      <c r="K2578" s="23"/>
      <c r="AA2578" s="16"/>
    </row>
    <row r="2579" spans="1:27" hidden="1" x14ac:dyDescent="0.25">
      <c r="A2579" s="24"/>
      <c r="B2579" s="23"/>
      <c r="C2579" s="23"/>
      <c r="K2579" s="23"/>
      <c r="AA2579" s="16"/>
    </row>
    <row r="2580" spans="1:27" hidden="1" x14ac:dyDescent="0.25">
      <c r="A2580" s="24"/>
      <c r="B2580" s="23"/>
      <c r="C2580" s="23"/>
      <c r="K2580" s="23"/>
      <c r="AA2580" s="16"/>
    </row>
    <row r="2581" spans="1:27" hidden="1" x14ac:dyDescent="0.25">
      <c r="A2581" s="24"/>
      <c r="B2581" s="23"/>
      <c r="C2581" s="23"/>
      <c r="K2581" s="23"/>
      <c r="AA2581" s="16"/>
    </row>
    <row r="2582" spans="1:27" hidden="1" x14ac:dyDescent="0.25">
      <c r="A2582" s="24"/>
      <c r="B2582" s="23"/>
      <c r="C2582" s="23"/>
      <c r="K2582" s="23"/>
      <c r="AA2582" s="16"/>
    </row>
    <row r="2583" spans="1:27" hidden="1" x14ac:dyDescent="0.25">
      <c r="A2583" s="24"/>
      <c r="B2583" s="23"/>
      <c r="C2583" s="23"/>
      <c r="K2583" s="23"/>
      <c r="AA2583" s="16"/>
    </row>
    <row r="2584" spans="1:27" hidden="1" x14ac:dyDescent="0.25">
      <c r="A2584" s="24"/>
      <c r="B2584" s="23"/>
      <c r="C2584" s="23"/>
      <c r="K2584" s="23"/>
      <c r="AA2584" s="16"/>
    </row>
    <row r="2585" spans="1:27" hidden="1" x14ac:dyDescent="0.25">
      <c r="A2585" s="24"/>
      <c r="B2585" s="23"/>
      <c r="C2585" s="23"/>
      <c r="K2585" s="23"/>
      <c r="AA2585" s="16"/>
    </row>
    <row r="2586" spans="1:27" hidden="1" x14ac:dyDescent="0.25">
      <c r="A2586" s="24"/>
      <c r="B2586" s="23"/>
      <c r="C2586" s="23"/>
      <c r="K2586" s="23"/>
      <c r="AA2586" s="16"/>
    </row>
    <row r="2587" spans="1:27" hidden="1" x14ac:dyDescent="0.25">
      <c r="A2587" s="24"/>
      <c r="B2587" s="23"/>
      <c r="C2587" s="23"/>
      <c r="K2587" s="23"/>
      <c r="AA2587" s="16"/>
    </row>
    <row r="2588" spans="1:27" hidden="1" x14ac:dyDescent="0.25">
      <c r="A2588" s="24"/>
      <c r="B2588" s="23"/>
      <c r="C2588" s="23"/>
      <c r="K2588" s="23"/>
      <c r="AA2588" s="16"/>
    </row>
    <row r="2589" spans="1:27" hidden="1" x14ac:dyDescent="0.25">
      <c r="A2589" s="24"/>
      <c r="B2589" s="23"/>
      <c r="C2589" s="23"/>
      <c r="K2589" s="23"/>
      <c r="AA2589" s="16"/>
    </row>
    <row r="2590" spans="1:27" hidden="1" x14ac:dyDescent="0.25">
      <c r="A2590" s="24"/>
      <c r="B2590" s="23"/>
      <c r="C2590" s="23"/>
      <c r="K2590" s="23"/>
      <c r="AA2590" s="16"/>
    </row>
    <row r="2591" spans="1:27" hidden="1" x14ac:dyDescent="0.25">
      <c r="A2591" s="24"/>
      <c r="B2591" s="23"/>
      <c r="C2591" s="23"/>
      <c r="K2591" s="23"/>
      <c r="AA2591" s="16"/>
    </row>
    <row r="2592" spans="1:27" hidden="1" x14ac:dyDescent="0.25">
      <c r="A2592" s="24"/>
      <c r="B2592" s="23"/>
      <c r="C2592" s="23"/>
      <c r="K2592" s="23"/>
      <c r="AA2592" s="16"/>
    </row>
    <row r="2593" spans="1:27" hidden="1" x14ac:dyDescent="0.25">
      <c r="A2593" s="24"/>
      <c r="B2593" s="23"/>
      <c r="C2593" s="23"/>
      <c r="K2593" s="23"/>
      <c r="AA2593" s="16"/>
    </row>
    <row r="2594" spans="1:27" hidden="1" x14ac:dyDescent="0.25">
      <c r="A2594" s="24"/>
      <c r="B2594" s="23"/>
      <c r="C2594" s="23"/>
      <c r="K2594" s="23"/>
      <c r="AA2594" s="16"/>
    </row>
    <row r="2595" spans="1:27" hidden="1" x14ac:dyDescent="0.25">
      <c r="A2595" s="24"/>
      <c r="B2595" s="23"/>
      <c r="C2595" s="23"/>
      <c r="K2595" s="23"/>
      <c r="AA2595" s="16"/>
    </row>
    <row r="2596" spans="1:27" hidden="1" x14ac:dyDescent="0.25">
      <c r="A2596" s="24"/>
      <c r="B2596" s="23"/>
      <c r="C2596" s="23"/>
      <c r="K2596" s="23"/>
      <c r="AA2596" s="16"/>
    </row>
    <row r="2597" spans="1:27" hidden="1" x14ac:dyDescent="0.25">
      <c r="A2597" s="24"/>
      <c r="B2597" s="23"/>
      <c r="C2597" s="23"/>
      <c r="K2597" s="23"/>
      <c r="AA2597" s="16"/>
    </row>
    <row r="2598" spans="1:27" hidden="1" x14ac:dyDescent="0.25">
      <c r="A2598" s="24"/>
      <c r="B2598" s="23"/>
      <c r="C2598" s="23"/>
      <c r="K2598" s="23"/>
      <c r="AA2598" s="16"/>
    </row>
    <row r="2599" spans="1:27" hidden="1" x14ac:dyDescent="0.25">
      <c r="A2599" s="24"/>
      <c r="B2599" s="23"/>
      <c r="C2599" s="23"/>
      <c r="K2599" s="23"/>
      <c r="AA2599" s="16"/>
    </row>
    <row r="2600" spans="1:27" hidden="1" x14ac:dyDescent="0.25">
      <c r="A2600" s="24"/>
      <c r="B2600" s="23"/>
      <c r="C2600" s="23"/>
      <c r="K2600" s="23"/>
      <c r="AA2600" s="16"/>
    </row>
    <row r="2601" spans="1:27" hidden="1" x14ac:dyDescent="0.25">
      <c r="A2601" s="24"/>
      <c r="B2601" s="23"/>
      <c r="C2601" s="23"/>
      <c r="K2601" s="23"/>
      <c r="AA2601" s="16"/>
    </row>
    <row r="2602" spans="1:27" hidden="1" x14ac:dyDescent="0.25">
      <c r="A2602" s="24"/>
      <c r="B2602" s="23"/>
      <c r="C2602" s="23"/>
      <c r="K2602" s="23"/>
      <c r="AA2602" s="16"/>
    </row>
    <row r="2603" spans="1:27" hidden="1" x14ac:dyDescent="0.25">
      <c r="A2603" s="24"/>
      <c r="B2603" s="23"/>
      <c r="C2603" s="23"/>
      <c r="K2603" s="23"/>
      <c r="AA2603" s="16"/>
    </row>
    <row r="2604" spans="1:27" hidden="1" x14ac:dyDescent="0.25">
      <c r="A2604" s="24"/>
      <c r="B2604" s="23"/>
      <c r="C2604" s="23"/>
      <c r="K2604" s="23"/>
      <c r="AA2604" s="16"/>
    </row>
    <row r="2605" spans="1:27" hidden="1" x14ac:dyDescent="0.25">
      <c r="A2605" s="24"/>
      <c r="B2605" s="23"/>
      <c r="C2605" s="23"/>
      <c r="K2605" s="23"/>
      <c r="AA2605" s="16"/>
    </row>
    <row r="2606" spans="1:27" hidden="1" x14ac:dyDescent="0.25">
      <c r="A2606" s="24"/>
      <c r="B2606" s="23"/>
      <c r="C2606" s="23"/>
      <c r="K2606" s="23"/>
      <c r="AA2606" s="16"/>
    </row>
    <row r="2607" spans="1:27" hidden="1" x14ac:dyDescent="0.25">
      <c r="A2607" s="24"/>
      <c r="B2607" s="23"/>
      <c r="C2607" s="23"/>
      <c r="K2607" s="23"/>
      <c r="AA2607" s="16"/>
    </row>
    <row r="2608" spans="1:27" hidden="1" x14ac:dyDescent="0.25">
      <c r="A2608" s="24"/>
      <c r="B2608" s="23"/>
      <c r="C2608" s="23"/>
      <c r="K2608" s="23"/>
      <c r="AA2608" s="16"/>
    </row>
    <row r="2609" spans="1:27" hidden="1" x14ac:dyDescent="0.25">
      <c r="A2609" s="24"/>
      <c r="B2609" s="23"/>
      <c r="C2609" s="23"/>
      <c r="K2609" s="23"/>
      <c r="AA2609" s="16"/>
    </row>
    <row r="2610" spans="1:27" hidden="1" x14ac:dyDescent="0.25">
      <c r="A2610" s="24"/>
      <c r="B2610" s="23"/>
      <c r="C2610" s="23"/>
      <c r="K2610" s="23"/>
      <c r="AA2610" s="16"/>
    </row>
    <row r="2611" spans="1:27" hidden="1" x14ac:dyDescent="0.25">
      <c r="A2611" s="24"/>
      <c r="B2611" s="23"/>
      <c r="C2611" s="23"/>
      <c r="K2611" s="23"/>
      <c r="AA2611" s="16"/>
    </row>
    <row r="2612" spans="1:27" hidden="1" x14ac:dyDescent="0.25">
      <c r="A2612" s="24"/>
      <c r="B2612" s="23"/>
      <c r="C2612" s="23"/>
      <c r="K2612" s="23"/>
      <c r="AA2612" s="16"/>
    </row>
    <row r="2613" spans="1:27" hidden="1" x14ac:dyDescent="0.25">
      <c r="A2613" s="24"/>
      <c r="B2613" s="23"/>
      <c r="C2613" s="23"/>
      <c r="K2613" s="23"/>
      <c r="AA2613" s="16"/>
    </row>
    <row r="2614" spans="1:27" hidden="1" x14ac:dyDescent="0.25">
      <c r="A2614" s="24"/>
      <c r="B2614" s="23"/>
      <c r="C2614" s="23"/>
      <c r="K2614" s="23"/>
      <c r="AA2614" s="16"/>
    </row>
    <row r="2615" spans="1:27" hidden="1" x14ac:dyDescent="0.25">
      <c r="A2615" s="24"/>
      <c r="B2615" s="23"/>
      <c r="C2615" s="23"/>
      <c r="K2615" s="23"/>
      <c r="AA2615" s="16"/>
    </row>
    <row r="2616" spans="1:27" hidden="1" x14ac:dyDescent="0.25">
      <c r="A2616" s="24"/>
      <c r="B2616" s="23"/>
      <c r="C2616" s="23"/>
      <c r="K2616" s="23"/>
      <c r="AA2616" s="16"/>
    </row>
    <row r="2617" spans="1:27" hidden="1" x14ac:dyDescent="0.25">
      <c r="A2617" s="24"/>
      <c r="B2617" s="23"/>
      <c r="C2617" s="23"/>
      <c r="K2617" s="23"/>
      <c r="AA2617" s="16"/>
    </row>
    <row r="2618" spans="1:27" hidden="1" x14ac:dyDescent="0.25">
      <c r="A2618" s="24"/>
      <c r="B2618" s="23"/>
      <c r="C2618" s="23"/>
      <c r="K2618" s="23"/>
      <c r="AA2618" s="16"/>
    </row>
    <row r="2619" spans="1:27" hidden="1" x14ac:dyDescent="0.25">
      <c r="A2619" s="24"/>
      <c r="B2619" s="23"/>
      <c r="C2619" s="23"/>
      <c r="K2619" s="23"/>
      <c r="AA2619" s="16"/>
    </row>
    <row r="2620" spans="1:27" hidden="1" x14ac:dyDescent="0.25">
      <c r="A2620" s="24"/>
      <c r="B2620" s="23"/>
      <c r="C2620" s="23"/>
      <c r="K2620" s="23"/>
      <c r="AA2620" s="16"/>
    </row>
    <row r="2621" spans="1:27" hidden="1" x14ac:dyDescent="0.25">
      <c r="A2621" s="24"/>
      <c r="B2621" s="23"/>
      <c r="C2621" s="23"/>
      <c r="K2621" s="23"/>
      <c r="AA2621" s="16"/>
    </row>
    <row r="2622" spans="1:27" hidden="1" x14ac:dyDescent="0.25">
      <c r="A2622" s="24"/>
      <c r="B2622" s="23"/>
      <c r="C2622" s="23"/>
      <c r="K2622" s="23"/>
      <c r="AA2622" s="16"/>
    </row>
    <row r="2623" spans="1:27" hidden="1" x14ac:dyDescent="0.25">
      <c r="A2623" s="24"/>
      <c r="B2623" s="23"/>
      <c r="C2623" s="23"/>
      <c r="K2623" s="23"/>
      <c r="AA2623" s="16"/>
    </row>
    <row r="2624" spans="1:27" hidden="1" x14ac:dyDescent="0.25">
      <c r="A2624" s="24"/>
      <c r="B2624" s="23"/>
      <c r="C2624" s="23"/>
      <c r="K2624" s="23"/>
      <c r="AA2624" s="16"/>
    </row>
    <row r="2625" spans="1:27" hidden="1" x14ac:dyDescent="0.25">
      <c r="A2625" s="24"/>
      <c r="B2625" s="23"/>
      <c r="C2625" s="23"/>
      <c r="K2625" s="23"/>
      <c r="AA2625" s="16"/>
    </row>
    <row r="2626" spans="1:27" hidden="1" x14ac:dyDescent="0.25">
      <c r="A2626" s="24"/>
      <c r="B2626" s="23"/>
      <c r="C2626" s="23"/>
      <c r="K2626" s="23"/>
      <c r="AA2626" s="16"/>
    </row>
    <row r="2627" spans="1:27" hidden="1" x14ac:dyDescent="0.25">
      <c r="A2627" s="24"/>
      <c r="B2627" s="23"/>
      <c r="C2627" s="23"/>
      <c r="K2627" s="23"/>
      <c r="AA2627" s="16"/>
    </row>
    <row r="2628" spans="1:27" hidden="1" x14ac:dyDescent="0.25">
      <c r="A2628" s="24"/>
      <c r="B2628" s="23"/>
      <c r="C2628" s="23"/>
      <c r="K2628" s="23"/>
      <c r="AA2628" s="16"/>
    </row>
    <row r="2629" spans="1:27" hidden="1" x14ac:dyDescent="0.25">
      <c r="A2629" s="24"/>
      <c r="B2629" s="23"/>
      <c r="C2629" s="23"/>
      <c r="K2629" s="23"/>
      <c r="AA2629" s="16"/>
    </row>
    <row r="2630" spans="1:27" hidden="1" x14ac:dyDescent="0.25">
      <c r="A2630" s="24"/>
      <c r="B2630" s="23"/>
      <c r="C2630" s="23"/>
      <c r="K2630" s="23"/>
      <c r="AA2630" s="16"/>
    </row>
    <row r="2631" spans="1:27" hidden="1" x14ac:dyDescent="0.25">
      <c r="A2631" s="24"/>
      <c r="B2631" s="23"/>
      <c r="C2631" s="23"/>
      <c r="K2631" s="23"/>
      <c r="AA2631" s="16"/>
    </row>
    <row r="2632" spans="1:27" hidden="1" x14ac:dyDescent="0.25">
      <c r="A2632" s="24"/>
      <c r="B2632" s="23"/>
      <c r="C2632" s="23"/>
      <c r="K2632" s="23"/>
      <c r="AA2632" s="16"/>
    </row>
    <row r="2633" spans="1:27" hidden="1" x14ac:dyDescent="0.25">
      <c r="A2633" s="24"/>
      <c r="B2633" s="23"/>
      <c r="C2633" s="23"/>
      <c r="K2633" s="23"/>
      <c r="AA2633" s="16"/>
    </row>
    <row r="2634" spans="1:27" hidden="1" x14ac:dyDescent="0.25">
      <c r="A2634" s="24"/>
      <c r="B2634" s="23"/>
      <c r="C2634" s="23"/>
      <c r="K2634" s="23"/>
      <c r="AA2634" s="16"/>
    </row>
    <row r="2635" spans="1:27" hidden="1" x14ac:dyDescent="0.25">
      <c r="A2635" s="24"/>
      <c r="B2635" s="23"/>
      <c r="C2635" s="23"/>
      <c r="K2635" s="23"/>
      <c r="AA2635" s="16"/>
    </row>
    <row r="2636" spans="1:27" hidden="1" x14ac:dyDescent="0.25">
      <c r="A2636" s="24"/>
      <c r="B2636" s="23"/>
      <c r="C2636" s="23"/>
      <c r="K2636" s="23"/>
      <c r="AA2636" s="16"/>
    </row>
    <row r="2637" spans="1:27" hidden="1" x14ac:dyDescent="0.25">
      <c r="A2637" s="24"/>
      <c r="B2637" s="23"/>
      <c r="C2637" s="23"/>
      <c r="K2637" s="23"/>
      <c r="AA2637" s="16"/>
    </row>
    <row r="2638" spans="1:27" hidden="1" x14ac:dyDescent="0.25">
      <c r="A2638" s="24"/>
      <c r="B2638" s="23"/>
      <c r="C2638" s="23"/>
      <c r="K2638" s="23"/>
      <c r="AA2638" s="16"/>
    </row>
    <row r="2639" spans="1:27" hidden="1" x14ac:dyDescent="0.25">
      <c r="A2639" s="24"/>
      <c r="B2639" s="23"/>
      <c r="C2639" s="23"/>
      <c r="K2639" s="23"/>
      <c r="AA2639" s="16"/>
    </row>
    <row r="2640" spans="1:27" hidden="1" x14ac:dyDescent="0.25">
      <c r="A2640" s="24"/>
      <c r="B2640" s="23"/>
      <c r="C2640" s="23"/>
      <c r="K2640" s="23"/>
      <c r="AA2640" s="16"/>
    </row>
    <row r="2641" spans="1:27" hidden="1" x14ac:dyDescent="0.25">
      <c r="A2641" s="24"/>
      <c r="B2641" s="23"/>
      <c r="C2641" s="23"/>
      <c r="K2641" s="23"/>
      <c r="AA2641" s="16"/>
    </row>
    <row r="2642" spans="1:27" hidden="1" x14ac:dyDescent="0.25">
      <c r="A2642" s="24"/>
      <c r="B2642" s="23"/>
      <c r="C2642" s="23"/>
      <c r="K2642" s="23"/>
      <c r="AA2642" s="16"/>
    </row>
    <row r="2643" spans="1:27" hidden="1" x14ac:dyDescent="0.25">
      <c r="A2643" s="24"/>
      <c r="B2643" s="23"/>
      <c r="C2643" s="23"/>
      <c r="K2643" s="23"/>
      <c r="AA2643" s="16"/>
    </row>
    <row r="2644" spans="1:27" hidden="1" x14ac:dyDescent="0.25">
      <c r="A2644" s="24"/>
      <c r="B2644" s="23"/>
      <c r="C2644" s="23"/>
      <c r="K2644" s="23"/>
      <c r="AA2644" s="16"/>
    </row>
    <row r="2645" spans="1:27" hidden="1" x14ac:dyDescent="0.25">
      <c r="A2645" s="24"/>
      <c r="B2645" s="23"/>
      <c r="C2645" s="23"/>
      <c r="K2645" s="23"/>
      <c r="AA2645" s="16"/>
    </row>
    <row r="2646" spans="1:27" hidden="1" x14ac:dyDescent="0.25">
      <c r="A2646" s="24"/>
      <c r="B2646" s="23"/>
      <c r="C2646" s="23"/>
      <c r="K2646" s="23"/>
      <c r="AA2646" s="16"/>
    </row>
    <row r="2647" spans="1:27" hidden="1" x14ac:dyDescent="0.25">
      <c r="A2647" s="24"/>
      <c r="B2647" s="23"/>
      <c r="C2647" s="23"/>
      <c r="K2647" s="23"/>
      <c r="AA2647" s="16"/>
    </row>
    <row r="2648" spans="1:27" hidden="1" x14ac:dyDescent="0.25">
      <c r="A2648" s="24"/>
      <c r="B2648" s="23"/>
      <c r="C2648" s="23"/>
      <c r="K2648" s="23"/>
      <c r="AA2648" s="16"/>
    </row>
    <row r="2649" spans="1:27" hidden="1" x14ac:dyDescent="0.25">
      <c r="A2649" s="24"/>
      <c r="B2649" s="23"/>
      <c r="C2649" s="23"/>
      <c r="K2649" s="23"/>
      <c r="AA2649" s="16"/>
    </row>
    <row r="2650" spans="1:27" hidden="1" x14ac:dyDescent="0.25">
      <c r="A2650" s="24"/>
      <c r="B2650" s="23"/>
      <c r="C2650" s="23"/>
      <c r="K2650" s="23"/>
      <c r="AA2650" s="16"/>
    </row>
    <row r="2651" spans="1:27" hidden="1" x14ac:dyDescent="0.25">
      <c r="A2651" s="24"/>
      <c r="B2651" s="23"/>
      <c r="C2651" s="23"/>
      <c r="K2651" s="23"/>
      <c r="AA2651" s="16"/>
    </row>
    <row r="2652" spans="1:27" hidden="1" x14ac:dyDescent="0.25">
      <c r="A2652" s="24"/>
      <c r="B2652" s="23"/>
      <c r="C2652" s="23"/>
      <c r="K2652" s="23"/>
      <c r="AA2652" s="16"/>
    </row>
    <row r="2653" spans="1:27" hidden="1" x14ac:dyDescent="0.25">
      <c r="A2653" s="24"/>
      <c r="B2653" s="23"/>
      <c r="C2653" s="23"/>
      <c r="K2653" s="23"/>
      <c r="AA2653" s="16"/>
    </row>
    <row r="2654" spans="1:27" hidden="1" x14ac:dyDescent="0.25">
      <c r="A2654" s="24"/>
      <c r="B2654" s="23"/>
      <c r="C2654" s="23"/>
      <c r="K2654" s="23"/>
      <c r="AA2654" s="16"/>
    </row>
    <row r="2655" spans="1:27" hidden="1" x14ac:dyDescent="0.25">
      <c r="A2655" s="24"/>
      <c r="B2655" s="23"/>
      <c r="C2655" s="23"/>
      <c r="K2655" s="23"/>
      <c r="AA2655" s="16"/>
    </row>
    <row r="2656" spans="1:27" hidden="1" x14ac:dyDescent="0.25">
      <c r="A2656" s="24"/>
      <c r="B2656" s="23"/>
      <c r="C2656" s="23"/>
      <c r="K2656" s="23"/>
      <c r="AA2656" s="16"/>
    </row>
    <row r="2657" spans="1:27" hidden="1" x14ac:dyDescent="0.25">
      <c r="A2657" s="24"/>
      <c r="B2657" s="23"/>
      <c r="C2657" s="23"/>
      <c r="K2657" s="23"/>
      <c r="AA2657" s="16"/>
    </row>
    <row r="2658" spans="1:27" hidden="1" x14ac:dyDescent="0.25">
      <c r="A2658" s="24"/>
      <c r="B2658" s="23"/>
      <c r="C2658" s="23"/>
      <c r="K2658" s="23"/>
      <c r="AA2658" s="16"/>
    </row>
    <row r="2659" spans="1:27" hidden="1" x14ac:dyDescent="0.25">
      <c r="A2659" s="24"/>
      <c r="B2659" s="23"/>
      <c r="C2659" s="23"/>
      <c r="K2659" s="23"/>
      <c r="AA2659" s="16"/>
    </row>
    <row r="2660" spans="1:27" hidden="1" x14ac:dyDescent="0.25">
      <c r="A2660" s="24"/>
      <c r="B2660" s="23"/>
      <c r="C2660" s="23"/>
      <c r="K2660" s="23"/>
      <c r="AA2660" s="16"/>
    </row>
    <row r="2661" spans="1:27" hidden="1" x14ac:dyDescent="0.25">
      <c r="A2661" s="24"/>
      <c r="B2661" s="23"/>
      <c r="C2661" s="23"/>
      <c r="K2661" s="23"/>
      <c r="AA2661" s="16"/>
    </row>
    <row r="2662" spans="1:27" hidden="1" x14ac:dyDescent="0.25">
      <c r="A2662" s="24"/>
      <c r="B2662" s="23"/>
      <c r="C2662" s="23"/>
      <c r="K2662" s="23"/>
      <c r="AA2662" s="16"/>
    </row>
    <row r="2663" spans="1:27" hidden="1" x14ac:dyDescent="0.25">
      <c r="A2663" s="24"/>
      <c r="B2663" s="23"/>
      <c r="C2663" s="23"/>
      <c r="K2663" s="23"/>
      <c r="AA2663" s="16"/>
    </row>
    <row r="2664" spans="1:27" hidden="1" x14ac:dyDescent="0.25">
      <c r="A2664" s="24"/>
      <c r="B2664" s="23"/>
      <c r="C2664" s="23"/>
      <c r="K2664" s="23"/>
      <c r="AA2664" s="16"/>
    </row>
    <row r="2665" spans="1:27" hidden="1" x14ac:dyDescent="0.25">
      <c r="A2665" s="24"/>
      <c r="B2665" s="23"/>
      <c r="C2665" s="23"/>
      <c r="K2665" s="23"/>
      <c r="AA2665" s="16"/>
    </row>
    <row r="2666" spans="1:27" hidden="1" x14ac:dyDescent="0.25">
      <c r="A2666" s="24"/>
      <c r="B2666" s="23"/>
      <c r="C2666" s="23"/>
      <c r="K2666" s="23"/>
      <c r="AA2666" s="16"/>
    </row>
    <row r="2667" spans="1:27" hidden="1" x14ac:dyDescent="0.25">
      <c r="A2667" s="24"/>
      <c r="B2667" s="23"/>
      <c r="C2667" s="23"/>
      <c r="K2667" s="23"/>
      <c r="AA2667" s="16"/>
    </row>
    <row r="2668" spans="1:27" hidden="1" x14ac:dyDescent="0.25">
      <c r="A2668" s="24"/>
      <c r="B2668" s="23"/>
      <c r="C2668" s="23"/>
      <c r="K2668" s="23"/>
      <c r="AA2668" s="16"/>
    </row>
    <row r="2669" spans="1:27" hidden="1" x14ac:dyDescent="0.25">
      <c r="A2669" s="24"/>
      <c r="B2669" s="23"/>
      <c r="C2669" s="23"/>
      <c r="K2669" s="23"/>
      <c r="AA2669" s="16"/>
    </row>
    <row r="2670" spans="1:27" hidden="1" x14ac:dyDescent="0.25">
      <c r="A2670" s="24"/>
      <c r="B2670" s="23"/>
      <c r="C2670" s="23"/>
      <c r="K2670" s="23"/>
      <c r="AA2670" s="16"/>
    </row>
    <row r="2671" spans="1:27" hidden="1" x14ac:dyDescent="0.25">
      <c r="A2671" s="24"/>
      <c r="B2671" s="23"/>
      <c r="C2671" s="23"/>
      <c r="K2671" s="23"/>
      <c r="AA2671" s="16"/>
    </row>
    <row r="2672" spans="1:27" hidden="1" x14ac:dyDescent="0.25">
      <c r="A2672" s="24"/>
      <c r="B2672" s="23"/>
      <c r="C2672" s="23"/>
      <c r="K2672" s="23"/>
      <c r="AA2672" s="16"/>
    </row>
    <row r="2673" spans="1:27" hidden="1" x14ac:dyDescent="0.25">
      <c r="A2673" s="24"/>
      <c r="B2673" s="23"/>
      <c r="C2673" s="23"/>
      <c r="K2673" s="23"/>
      <c r="AA2673" s="16"/>
    </row>
    <row r="2674" spans="1:27" hidden="1" x14ac:dyDescent="0.25">
      <c r="A2674" s="24"/>
      <c r="B2674" s="23"/>
      <c r="C2674" s="23"/>
      <c r="K2674" s="23"/>
      <c r="AA2674" s="16"/>
    </row>
    <row r="2675" spans="1:27" hidden="1" x14ac:dyDescent="0.25">
      <c r="A2675" s="24"/>
      <c r="B2675" s="23"/>
      <c r="C2675" s="23"/>
      <c r="K2675" s="23"/>
      <c r="AA2675" s="16"/>
    </row>
    <row r="2676" spans="1:27" hidden="1" x14ac:dyDescent="0.25">
      <c r="A2676" s="24"/>
      <c r="B2676" s="23"/>
      <c r="C2676" s="23"/>
      <c r="K2676" s="23"/>
      <c r="AA2676" s="16"/>
    </row>
    <row r="2677" spans="1:27" hidden="1" x14ac:dyDescent="0.25">
      <c r="A2677" s="24"/>
      <c r="B2677" s="23"/>
      <c r="C2677" s="23"/>
      <c r="K2677" s="23"/>
      <c r="AA2677" s="16"/>
    </row>
    <row r="2678" spans="1:27" hidden="1" x14ac:dyDescent="0.25">
      <c r="A2678" s="24"/>
      <c r="B2678" s="23"/>
      <c r="C2678" s="23"/>
      <c r="K2678" s="23"/>
      <c r="AA2678" s="16"/>
    </row>
    <row r="2679" spans="1:27" hidden="1" x14ac:dyDescent="0.25">
      <c r="A2679" s="24"/>
      <c r="B2679" s="23"/>
      <c r="C2679" s="23"/>
      <c r="K2679" s="23"/>
      <c r="AA2679" s="16"/>
    </row>
    <row r="2680" spans="1:27" hidden="1" x14ac:dyDescent="0.25">
      <c r="A2680" s="24"/>
      <c r="B2680" s="23"/>
      <c r="C2680" s="23"/>
      <c r="K2680" s="23"/>
      <c r="AA2680" s="16"/>
    </row>
    <row r="2681" spans="1:27" hidden="1" x14ac:dyDescent="0.25">
      <c r="A2681" s="24"/>
      <c r="B2681" s="23"/>
      <c r="C2681" s="23"/>
      <c r="K2681" s="23"/>
      <c r="AA2681" s="16"/>
    </row>
    <row r="2682" spans="1:27" hidden="1" x14ac:dyDescent="0.25">
      <c r="A2682" s="24"/>
      <c r="B2682" s="23"/>
      <c r="C2682" s="23"/>
      <c r="K2682" s="23"/>
      <c r="AA2682" s="16"/>
    </row>
    <row r="2683" spans="1:27" hidden="1" x14ac:dyDescent="0.25">
      <c r="A2683" s="24"/>
      <c r="B2683" s="23"/>
      <c r="C2683" s="23"/>
      <c r="K2683" s="23"/>
      <c r="AA2683" s="16"/>
    </row>
    <row r="2684" spans="1:27" hidden="1" x14ac:dyDescent="0.25">
      <c r="A2684" s="24"/>
      <c r="B2684" s="23"/>
      <c r="C2684" s="23"/>
      <c r="K2684" s="23"/>
      <c r="AA2684" s="16"/>
    </row>
    <row r="2685" spans="1:27" hidden="1" x14ac:dyDescent="0.25">
      <c r="A2685" s="24"/>
      <c r="B2685" s="23"/>
      <c r="C2685" s="23"/>
      <c r="K2685" s="23"/>
      <c r="AA2685" s="16"/>
    </row>
    <row r="2686" spans="1:27" hidden="1" x14ac:dyDescent="0.25">
      <c r="A2686" s="24"/>
      <c r="B2686" s="23"/>
      <c r="C2686" s="23"/>
      <c r="K2686" s="23"/>
      <c r="AA2686" s="16"/>
    </row>
    <row r="2687" spans="1:27" hidden="1" x14ac:dyDescent="0.25">
      <c r="A2687" s="24"/>
      <c r="B2687" s="23"/>
      <c r="C2687" s="23"/>
      <c r="K2687" s="23"/>
      <c r="AA2687" s="16"/>
    </row>
    <row r="2688" spans="1:27" hidden="1" x14ac:dyDescent="0.25">
      <c r="A2688" s="24"/>
      <c r="B2688" s="23"/>
      <c r="C2688" s="23"/>
      <c r="K2688" s="23"/>
      <c r="AA2688" s="16"/>
    </row>
    <row r="2689" spans="1:27" hidden="1" x14ac:dyDescent="0.25">
      <c r="A2689" s="24"/>
      <c r="B2689" s="23"/>
      <c r="C2689" s="23"/>
      <c r="K2689" s="23"/>
      <c r="AA2689" s="16"/>
    </row>
    <row r="2690" spans="1:27" hidden="1" x14ac:dyDescent="0.25">
      <c r="A2690" s="24"/>
      <c r="B2690" s="23"/>
      <c r="C2690" s="23"/>
      <c r="K2690" s="23"/>
      <c r="AA2690" s="16"/>
    </row>
    <row r="2691" spans="1:27" hidden="1" x14ac:dyDescent="0.25">
      <c r="A2691" s="24"/>
      <c r="B2691" s="23"/>
      <c r="C2691" s="23"/>
      <c r="K2691" s="23"/>
      <c r="AA2691" s="16"/>
    </row>
    <row r="2692" spans="1:27" hidden="1" x14ac:dyDescent="0.25">
      <c r="A2692" s="24"/>
      <c r="B2692" s="23"/>
      <c r="C2692" s="23"/>
      <c r="K2692" s="23"/>
      <c r="AA2692" s="16"/>
    </row>
    <row r="2693" spans="1:27" hidden="1" x14ac:dyDescent="0.25">
      <c r="A2693" s="24"/>
      <c r="B2693" s="23"/>
      <c r="C2693" s="23"/>
      <c r="K2693" s="23"/>
      <c r="AA2693" s="16"/>
    </row>
    <row r="2694" spans="1:27" hidden="1" x14ac:dyDescent="0.25">
      <c r="A2694" s="24"/>
      <c r="B2694" s="23"/>
      <c r="C2694" s="23"/>
      <c r="K2694" s="23"/>
      <c r="AA2694" s="16"/>
    </row>
    <row r="2695" spans="1:27" hidden="1" x14ac:dyDescent="0.25">
      <c r="A2695" s="24"/>
      <c r="B2695" s="23"/>
      <c r="C2695" s="23"/>
      <c r="K2695" s="23"/>
      <c r="AA2695" s="16"/>
    </row>
    <row r="2696" spans="1:27" hidden="1" x14ac:dyDescent="0.25">
      <c r="A2696" s="24"/>
      <c r="B2696" s="23"/>
      <c r="C2696" s="23"/>
      <c r="K2696" s="23"/>
      <c r="AA2696" s="16"/>
    </row>
    <row r="2697" spans="1:27" hidden="1" x14ac:dyDescent="0.25">
      <c r="A2697" s="24"/>
      <c r="B2697" s="23"/>
      <c r="C2697" s="23"/>
      <c r="K2697" s="23"/>
      <c r="AA2697" s="16"/>
    </row>
    <row r="2698" spans="1:27" hidden="1" x14ac:dyDescent="0.25">
      <c r="A2698" s="24"/>
      <c r="B2698" s="23"/>
      <c r="C2698" s="23"/>
      <c r="K2698" s="23"/>
      <c r="AA2698" s="16"/>
    </row>
    <row r="2699" spans="1:27" hidden="1" x14ac:dyDescent="0.25">
      <c r="A2699" s="24"/>
      <c r="B2699" s="23"/>
      <c r="C2699" s="23"/>
      <c r="K2699" s="23"/>
      <c r="AA2699" s="16"/>
    </row>
    <row r="2700" spans="1:27" hidden="1" x14ac:dyDescent="0.25">
      <c r="A2700" s="24"/>
      <c r="B2700" s="23"/>
      <c r="C2700" s="23"/>
      <c r="K2700" s="23"/>
      <c r="AA2700" s="16"/>
    </row>
    <row r="2701" spans="1:27" hidden="1" x14ac:dyDescent="0.25">
      <c r="A2701" s="24"/>
      <c r="B2701" s="23"/>
      <c r="C2701" s="23"/>
      <c r="K2701" s="23"/>
      <c r="AA2701" s="16"/>
    </row>
    <row r="2702" spans="1:27" hidden="1" x14ac:dyDescent="0.25">
      <c r="A2702" s="24"/>
      <c r="B2702" s="23"/>
      <c r="C2702" s="23"/>
      <c r="K2702" s="23"/>
      <c r="AA2702" s="16"/>
    </row>
    <row r="2703" spans="1:27" hidden="1" x14ac:dyDescent="0.25">
      <c r="A2703" s="24"/>
      <c r="B2703" s="23"/>
      <c r="C2703" s="23"/>
      <c r="K2703" s="23"/>
      <c r="AA2703" s="16"/>
    </row>
    <row r="2704" spans="1:27" hidden="1" x14ac:dyDescent="0.25">
      <c r="A2704" s="24"/>
      <c r="B2704" s="23"/>
      <c r="C2704" s="23"/>
      <c r="K2704" s="23"/>
      <c r="AA2704" s="16"/>
    </row>
    <row r="2705" spans="1:27" hidden="1" x14ac:dyDescent="0.25">
      <c r="A2705" s="24"/>
      <c r="B2705" s="23"/>
      <c r="C2705" s="23"/>
      <c r="K2705" s="23"/>
      <c r="AA2705" s="16"/>
    </row>
    <row r="2706" spans="1:27" hidden="1" x14ac:dyDescent="0.25">
      <c r="A2706" s="24"/>
      <c r="B2706" s="23"/>
      <c r="C2706" s="23"/>
      <c r="K2706" s="23"/>
      <c r="AA2706" s="16"/>
    </row>
    <row r="2707" spans="1:27" hidden="1" x14ac:dyDescent="0.25">
      <c r="A2707" s="24"/>
      <c r="B2707" s="23"/>
      <c r="C2707" s="23"/>
      <c r="K2707" s="23"/>
      <c r="AA2707" s="16"/>
    </row>
    <row r="2708" spans="1:27" hidden="1" x14ac:dyDescent="0.25">
      <c r="A2708" s="24"/>
      <c r="B2708" s="23"/>
      <c r="C2708" s="23"/>
      <c r="K2708" s="23"/>
      <c r="AA2708" s="16"/>
    </row>
    <row r="2709" spans="1:27" hidden="1" x14ac:dyDescent="0.25">
      <c r="A2709" s="24"/>
      <c r="B2709" s="23"/>
      <c r="C2709" s="23"/>
      <c r="K2709" s="23"/>
      <c r="AA2709" s="16"/>
    </row>
    <row r="2710" spans="1:27" hidden="1" x14ac:dyDescent="0.25">
      <c r="A2710" s="24"/>
      <c r="B2710" s="23"/>
      <c r="C2710" s="23"/>
      <c r="K2710" s="23"/>
      <c r="AA2710" s="16"/>
    </row>
    <row r="2711" spans="1:27" hidden="1" x14ac:dyDescent="0.25">
      <c r="A2711" s="24"/>
      <c r="B2711" s="23"/>
      <c r="C2711" s="23"/>
      <c r="K2711" s="23"/>
      <c r="AA2711" s="16"/>
    </row>
    <row r="2712" spans="1:27" hidden="1" x14ac:dyDescent="0.25">
      <c r="A2712" s="24"/>
      <c r="B2712" s="23"/>
      <c r="C2712" s="23"/>
      <c r="K2712" s="23"/>
      <c r="AA2712" s="16"/>
    </row>
    <row r="2713" spans="1:27" hidden="1" x14ac:dyDescent="0.25">
      <c r="A2713" s="24"/>
      <c r="B2713" s="23"/>
      <c r="C2713" s="23"/>
      <c r="K2713" s="23"/>
      <c r="AA2713" s="16"/>
    </row>
    <row r="2714" spans="1:27" hidden="1" x14ac:dyDescent="0.25">
      <c r="A2714" s="24"/>
      <c r="B2714" s="23"/>
      <c r="C2714" s="23"/>
      <c r="K2714" s="23"/>
      <c r="AA2714" s="16"/>
    </row>
    <row r="2715" spans="1:27" hidden="1" x14ac:dyDescent="0.25">
      <c r="A2715" s="24"/>
      <c r="B2715" s="23"/>
      <c r="C2715" s="23"/>
      <c r="K2715" s="23"/>
      <c r="AA2715" s="16"/>
    </row>
    <row r="2716" spans="1:27" hidden="1" x14ac:dyDescent="0.25">
      <c r="A2716" s="24"/>
      <c r="B2716" s="23"/>
      <c r="C2716" s="23"/>
      <c r="K2716" s="23"/>
      <c r="AA2716" s="16"/>
    </row>
    <row r="2717" spans="1:27" hidden="1" x14ac:dyDescent="0.25">
      <c r="A2717" s="24"/>
      <c r="B2717" s="23"/>
      <c r="C2717" s="23"/>
      <c r="K2717" s="23"/>
      <c r="AA2717" s="16"/>
    </row>
    <row r="2718" spans="1:27" hidden="1" x14ac:dyDescent="0.25">
      <c r="A2718" s="24"/>
      <c r="B2718" s="23"/>
      <c r="C2718" s="23"/>
      <c r="K2718" s="23"/>
      <c r="AA2718" s="16"/>
    </row>
    <row r="2719" spans="1:27" hidden="1" x14ac:dyDescent="0.25">
      <c r="A2719" s="24"/>
      <c r="B2719" s="23"/>
      <c r="C2719" s="23"/>
      <c r="K2719" s="23"/>
      <c r="AA2719" s="16"/>
    </row>
    <row r="2720" spans="1:27" hidden="1" x14ac:dyDescent="0.25">
      <c r="A2720" s="24"/>
      <c r="B2720" s="23"/>
      <c r="C2720" s="23"/>
      <c r="K2720" s="23"/>
      <c r="AA2720" s="16"/>
    </row>
    <row r="2721" spans="1:27" hidden="1" x14ac:dyDescent="0.25">
      <c r="A2721" s="24"/>
      <c r="B2721" s="23"/>
      <c r="C2721" s="23"/>
      <c r="K2721" s="23"/>
      <c r="AA2721" s="16"/>
    </row>
    <row r="2722" spans="1:27" hidden="1" x14ac:dyDescent="0.25">
      <c r="A2722" s="24"/>
      <c r="B2722" s="23"/>
      <c r="C2722" s="23"/>
      <c r="K2722" s="23"/>
      <c r="AA2722" s="16"/>
    </row>
    <row r="2723" spans="1:27" hidden="1" x14ac:dyDescent="0.25">
      <c r="A2723" s="24"/>
      <c r="B2723" s="23"/>
      <c r="C2723" s="23"/>
      <c r="K2723" s="23"/>
      <c r="AA2723" s="16"/>
    </row>
    <row r="2724" spans="1:27" hidden="1" x14ac:dyDescent="0.25">
      <c r="A2724" s="24"/>
      <c r="B2724" s="23"/>
      <c r="C2724" s="23"/>
      <c r="K2724" s="23"/>
      <c r="AA2724" s="16"/>
    </row>
    <row r="2725" spans="1:27" hidden="1" x14ac:dyDescent="0.25">
      <c r="A2725" s="24"/>
      <c r="B2725" s="23"/>
      <c r="C2725" s="23"/>
      <c r="K2725" s="23"/>
      <c r="AA2725" s="16"/>
    </row>
    <row r="2726" spans="1:27" hidden="1" x14ac:dyDescent="0.25">
      <c r="A2726" s="24"/>
      <c r="B2726" s="23"/>
      <c r="C2726" s="23"/>
      <c r="K2726" s="23"/>
      <c r="AA2726" s="16"/>
    </row>
    <row r="2727" spans="1:27" hidden="1" x14ac:dyDescent="0.25">
      <c r="A2727" s="24"/>
      <c r="B2727" s="23"/>
      <c r="C2727" s="23"/>
      <c r="K2727" s="23"/>
      <c r="AA2727" s="16"/>
    </row>
    <row r="2728" spans="1:27" hidden="1" x14ac:dyDescent="0.25">
      <c r="A2728" s="24"/>
      <c r="B2728" s="23"/>
      <c r="C2728" s="23"/>
      <c r="K2728" s="23"/>
      <c r="AA2728" s="16"/>
    </row>
    <row r="2729" spans="1:27" hidden="1" x14ac:dyDescent="0.25">
      <c r="A2729" s="24"/>
      <c r="B2729" s="23"/>
      <c r="C2729" s="23"/>
      <c r="K2729" s="23"/>
      <c r="AA2729" s="16"/>
    </row>
    <row r="2730" spans="1:27" hidden="1" x14ac:dyDescent="0.25">
      <c r="A2730" s="24"/>
      <c r="B2730" s="23"/>
      <c r="C2730" s="23"/>
      <c r="K2730" s="23"/>
      <c r="AA2730" s="16"/>
    </row>
    <row r="2731" spans="1:27" hidden="1" x14ac:dyDescent="0.25">
      <c r="A2731" s="24"/>
      <c r="B2731" s="23"/>
      <c r="C2731" s="23"/>
      <c r="K2731" s="23"/>
      <c r="AA2731" s="16"/>
    </row>
    <row r="2732" spans="1:27" hidden="1" x14ac:dyDescent="0.25">
      <c r="A2732" s="24"/>
      <c r="B2732" s="23"/>
      <c r="C2732" s="23"/>
      <c r="K2732" s="23"/>
      <c r="AA2732" s="16"/>
    </row>
    <row r="2733" spans="1:27" hidden="1" x14ac:dyDescent="0.25">
      <c r="A2733" s="24"/>
      <c r="B2733" s="23"/>
      <c r="C2733" s="23"/>
      <c r="K2733" s="23"/>
      <c r="AA2733" s="16"/>
    </row>
    <row r="2734" spans="1:27" hidden="1" x14ac:dyDescent="0.25">
      <c r="A2734" s="24"/>
      <c r="B2734" s="23"/>
      <c r="C2734" s="23"/>
      <c r="K2734" s="23"/>
      <c r="AA2734" s="16"/>
    </row>
    <row r="2735" spans="1:27" hidden="1" x14ac:dyDescent="0.25">
      <c r="A2735" s="24"/>
      <c r="B2735" s="23"/>
      <c r="C2735" s="23"/>
      <c r="K2735" s="23"/>
      <c r="AA2735" s="16"/>
    </row>
    <row r="2736" spans="1:27" hidden="1" x14ac:dyDescent="0.25">
      <c r="A2736" s="24"/>
      <c r="B2736" s="23"/>
      <c r="C2736" s="23"/>
      <c r="K2736" s="23"/>
      <c r="AA2736" s="16"/>
    </row>
    <row r="2737" spans="1:27" hidden="1" x14ac:dyDescent="0.25">
      <c r="A2737" s="24"/>
      <c r="B2737" s="23"/>
      <c r="C2737" s="23"/>
      <c r="K2737" s="23"/>
      <c r="AA2737" s="16"/>
    </row>
    <row r="2738" spans="1:27" hidden="1" x14ac:dyDescent="0.25">
      <c r="A2738" s="24"/>
      <c r="B2738" s="23"/>
      <c r="C2738" s="23"/>
      <c r="K2738" s="23"/>
      <c r="AA2738" s="16"/>
    </row>
    <row r="2739" spans="1:27" hidden="1" x14ac:dyDescent="0.25">
      <c r="A2739" s="24"/>
      <c r="B2739" s="23"/>
      <c r="C2739" s="23"/>
      <c r="K2739" s="23"/>
      <c r="AA2739" s="16"/>
    </row>
    <row r="2740" spans="1:27" hidden="1" x14ac:dyDescent="0.25">
      <c r="A2740" s="24"/>
      <c r="B2740" s="23"/>
      <c r="C2740" s="23"/>
      <c r="K2740" s="23"/>
      <c r="AA2740" s="16"/>
    </row>
    <row r="2741" spans="1:27" hidden="1" x14ac:dyDescent="0.25">
      <c r="A2741" s="24"/>
      <c r="B2741" s="23"/>
      <c r="C2741" s="23"/>
      <c r="K2741" s="23"/>
      <c r="AA2741" s="16"/>
    </row>
    <row r="2742" spans="1:27" hidden="1" x14ac:dyDescent="0.25">
      <c r="A2742" s="24"/>
      <c r="B2742" s="23"/>
      <c r="C2742" s="23"/>
      <c r="K2742" s="23"/>
      <c r="AA2742" s="16"/>
    </row>
    <row r="2743" spans="1:27" hidden="1" x14ac:dyDescent="0.25">
      <c r="A2743" s="24"/>
      <c r="B2743" s="23"/>
      <c r="C2743" s="23"/>
      <c r="K2743" s="23"/>
      <c r="AA2743" s="16"/>
    </row>
    <row r="2744" spans="1:27" hidden="1" x14ac:dyDescent="0.25">
      <c r="A2744" s="24"/>
      <c r="B2744" s="23"/>
      <c r="C2744" s="23"/>
      <c r="K2744" s="23"/>
      <c r="AA2744" s="16"/>
    </row>
    <row r="2745" spans="1:27" hidden="1" x14ac:dyDescent="0.25">
      <c r="A2745" s="24"/>
      <c r="B2745" s="23"/>
      <c r="C2745" s="23"/>
      <c r="K2745" s="23"/>
      <c r="AA2745" s="16"/>
    </row>
    <row r="2746" spans="1:27" hidden="1" x14ac:dyDescent="0.25">
      <c r="A2746" s="24"/>
      <c r="B2746" s="23"/>
      <c r="C2746" s="23"/>
      <c r="K2746" s="23"/>
      <c r="AA2746" s="16"/>
    </row>
    <row r="2747" spans="1:27" hidden="1" x14ac:dyDescent="0.25">
      <c r="A2747" s="24"/>
      <c r="B2747" s="23"/>
      <c r="C2747" s="23"/>
      <c r="K2747" s="23"/>
      <c r="AA2747" s="16"/>
    </row>
    <row r="2748" spans="1:27" hidden="1" x14ac:dyDescent="0.25">
      <c r="A2748" s="24"/>
      <c r="B2748" s="23"/>
      <c r="C2748" s="23"/>
      <c r="K2748" s="23"/>
      <c r="AA2748" s="16"/>
    </row>
    <row r="2749" spans="1:27" hidden="1" x14ac:dyDescent="0.25">
      <c r="A2749" s="24"/>
      <c r="B2749" s="23"/>
      <c r="C2749" s="23"/>
      <c r="K2749" s="23"/>
      <c r="AA2749" s="16"/>
    </row>
    <row r="2750" spans="1:27" hidden="1" x14ac:dyDescent="0.25">
      <c r="A2750" s="24"/>
      <c r="B2750" s="23"/>
      <c r="C2750" s="23"/>
      <c r="K2750" s="23"/>
      <c r="AA2750" s="16"/>
    </row>
    <row r="2751" spans="1:27" hidden="1" x14ac:dyDescent="0.25">
      <c r="A2751" s="24"/>
      <c r="B2751" s="23"/>
      <c r="C2751" s="23"/>
      <c r="K2751" s="23"/>
      <c r="AA2751" s="16"/>
    </row>
    <row r="2752" spans="1:27" hidden="1" x14ac:dyDescent="0.25">
      <c r="A2752" s="24"/>
      <c r="B2752" s="23"/>
      <c r="C2752" s="23"/>
      <c r="K2752" s="23"/>
      <c r="AA2752" s="16"/>
    </row>
    <row r="2753" spans="1:27" hidden="1" x14ac:dyDescent="0.25">
      <c r="A2753" s="24"/>
      <c r="B2753" s="23"/>
      <c r="C2753" s="23"/>
      <c r="K2753" s="23"/>
      <c r="AA2753" s="16"/>
    </row>
    <row r="2754" spans="1:27" hidden="1" x14ac:dyDescent="0.25">
      <c r="A2754" s="24"/>
      <c r="B2754" s="23"/>
      <c r="C2754" s="23"/>
      <c r="K2754" s="23"/>
      <c r="AA2754" s="16"/>
    </row>
    <row r="2755" spans="1:27" hidden="1" x14ac:dyDescent="0.25">
      <c r="A2755" s="24"/>
      <c r="B2755" s="23"/>
      <c r="C2755" s="23"/>
      <c r="K2755" s="23"/>
      <c r="AA2755" s="16"/>
    </row>
    <row r="2756" spans="1:27" hidden="1" x14ac:dyDescent="0.25">
      <c r="A2756" s="24"/>
      <c r="B2756" s="23"/>
      <c r="C2756" s="23"/>
      <c r="K2756" s="23"/>
      <c r="AA2756" s="16"/>
    </row>
    <row r="2757" spans="1:27" hidden="1" x14ac:dyDescent="0.25">
      <c r="A2757" s="24"/>
      <c r="B2757" s="23"/>
      <c r="C2757" s="23"/>
      <c r="K2757" s="23"/>
      <c r="AA2757" s="16"/>
    </row>
    <row r="2758" spans="1:27" hidden="1" x14ac:dyDescent="0.25">
      <c r="A2758" s="24"/>
      <c r="B2758" s="23"/>
      <c r="C2758" s="23"/>
      <c r="K2758" s="23"/>
      <c r="AA2758" s="16"/>
    </row>
    <row r="2759" spans="1:27" hidden="1" x14ac:dyDescent="0.25">
      <c r="A2759" s="24"/>
      <c r="B2759" s="23"/>
      <c r="C2759" s="23"/>
      <c r="K2759" s="23"/>
      <c r="AA2759" s="16"/>
    </row>
    <row r="2760" spans="1:27" hidden="1" x14ac:dyDescent="0.25">
      <c r="A2760" s="24"/>
      <c r="B2760" s="23"/>
      <c r="C2760" s="23"/>
      <c r="K2760" s="23"/>
      <c r="AA2760" s="16"/>
    </row>
    <row r="2761" spans="1:27" hidden="1" x14ac:dyDescent="0.25">
      <c r="A2761" s="24"/>
      <c r="B2761" s="23"/>
      <c r="C2761" s="23"/>
      <c r="K2761" s="23"/>
      <c r="AA2761" s="16"/>
    </row>
    <row r="2762" spans="1:27" hidden="1" x14ac:dyDescent="0.25">
      <c r="A2762" s="24"/>
      <c r="B2762" s="23"/>
      <c r="C2762" s="23"/>
      <c r="K2762" s="23"/>
      <c r="AA2762" s="16"/>
    </row>
    <row r="2763" spans="1:27" hidden="1" x14ac:dyDescent="0.25">
      <c r="A2763" s="24"/>
      <c r="B2763" s="23"/>
      <c r="C2763" s="23"/>
      <c r="K2763" s="23"/>
      <c r="AA2763" s="16"/>
    </row>
    <row r="2764" spans="1:27" hidden="1" x14ac:dyDescent="0.25">
      <c r="A2764" s="24"/>
      <c r="B2764" s="23"/>
      <c r="C2764" s="23"/>
      <c r="K2764" s="23"/>
      <c r="AA2764" s="16"/>
    </row>
    <row r="2765" spans="1:27" hidden="1" x14ac:dyDescent="0.25">
      <c r="A2765" s="24"/>
      <c r="B2765" s="23"/>
      <c r="C2765" s="23"/>
      <c r="K2765" s="23"/>
      <c r="AA2765" s="16"/>
    </row>
    <row r="2766" spans="1:27" hidden="1" x14ac:dyDescent="0.25">
      <c r="A2766" s="24"/>
      <c r="B2766" s="23"/>
      <c r="C2766" s="23"/>
      <c r="K2766" s="23"/>
      <c r="AA2766" s="16"/>
    </row>
    <row r="2767" spans="1:27" hidden="1" x14ac:dyDescent="0.25">
      <c r="A2767" s="24"/>
      <c r="B2767" s="23"/>
      <c r="C2767" s="23"/>
      <c r="K2767" s="23"/>
      <c r="AA2767" s="16"/>
    </row>
    <row r="2768" spans="1:27" hidden="1" x14ac:dyDescent="0.25">
      <c r="A2768" s="24"/>
      <c r="B2768" s="23"/>
      <c r="C2768" s="23"/>
      <c r="K2768" s="23"/>
      <c r="AA2768" s="16"/>
    </row>
    <row r="2769" spans="1:27" hidden="1" x14ac:dyDescent="0.25">
      <c r="A2769" s="24"/>
      <c r="B2769" s="23"/>
      <c r="C2769" s="23"/>
      <c r="K2769" s="23"/>
      <c r="AA2769" s="16"/>
    </row>
    <row r="2770" spans="1:27" hidden="1" x14ac:dyDescent="0.25">
      <c r="A2770" s="24"/>
      <c r="B2770" s="23"/>
      <c r="C2770" s="23"/>
      <c r="K2770" s="23"/>
      <c r="AA2770" s="16"/>
    </row>
    <row r="2771" spans="1:27" hidden="1" x14ac:dyDescent="0.25">
      <c r="A2771" s="24"/>
      <c r="B2771" s="23"/>
      <c r="C2771" s="23"/>
      <c r="K2771" s="23"/>
      <c r="AA2771" s="16"/>
    </row>
    <row r="2772" spans="1:27" hidden="1" x14ac:dyDescent="0.25">
      <c r="A2772" s="24"/>
      <c r="B2772" s="23"/>
      <c r="C2772" s="23"/>
      <c r="K2772" s="23"/>
      <c r="AA2772" s="16"/>
    </row>
    <row r="2773" spans="1:27" hidden="1" x14ac:dyDescent="0.25">
      <c r="A2773" s="24"/>
      <c r="B2773" s="23"/>
      <c r="C2773" s="23"/>
      <c r="K2773" s="23"/>
      <c r="AA2773" s="16"/>
    </row>
    <row r="2774" spans="1:27" hidden="1" x14ac:dyDescent="0.25">
      <c r="A2774" s="24"/>
      <c r="B2774" s="23"/>
      <c r="C2774" s="23"/>
      <c r="K2774" s="23"/>
      <c r="AA2774" s="16"/>
    </row>
    <row r="2775" spans="1:27" hidden="1" x14ac:dyDescent="0.25">
      <c r="A2775" s="24"/>
      <c r="B2775" s="23"/>
      <c r="C2775" s="23"/>
      <c r="K2775" s="23"/>
      <c r="AA2775" s="16"/>
    </row>
    <row r="2776" spans="1:27" hidden="1" x14ac:dyDescent="0.25">
      <c r="A2776" s="24"/>
      <c r="B2776" s="23"/>
      <c r="C2776" s="23"/>
      <c r="K2776" s="23"/>
      <c r="AA2776" s="16"/>
    </row>
    <row r="2777" spans="1:27" hidden="1" x14ac:dyDescent="0.25">
      <c r="A2777" s="24"/>
      <c r="B2777" s="23"/>
      <c r="C2777" s="23"/>
      <c r="K2777" s="23"/>
      <c r="AA2777" s="16"/>
    </row>
    <row r="2778" spans="1:27" hidden="1" x14ac:dyDescent="0.25">
      <c r="A2778" s="24"/>
      <c r="B2778" s="23"/>
      <c r="C2778" s="23"/>
      <c r="K2778" s="23"/>
      <c r="AA2778" s="16"/>
    </row>
    <row r="2779" spans="1:27" hidden="1" x14ac:dyDescent="0.25">
      <c r="A2779" s="24"/>
      <c r="B2779" s="23"/>
      <c r="C2779" s="23"/>
      <c r="K2779" s="23"/>
      <c r="AA2779" s="16"/>
    </row>
    <row r="2780" spans="1:27" hidden="1" x14ac:dyDescent="0.25">
      <c r="A2780" s="24"/>
      <c r="B2780" s="23"/>
      <c r="C2780" s="23"/>
      <c r="K2780" s="23"/>
      <c r="AA2780" s="16"/>
    </row>
    <row r="2781" spans="1:27" hidden="1" x14ac:dyDescent="0.25">
      <c r="A2781" s="24"/>
      <c r="B2781" s="23"/>
      <c r="C2781" s="23"/>
      <c r="K2781" s="23"/>
      <c r="AA2781" s="16"/>
    </row>
    <row r="2782" spans="1:27" hidden="1" x14ac:dyDescent="0.25">
      <c r="A2782" s="24"/>
      <c r="B2782" s="23"/>
      <c r="C2782" s="23"/>
      <c r="K2782" s="23"/>
      <c r="AA2782" s="16"/>
    </row>
    <row r="2783" spans="1:27" hidden="1" x14ac:dyDescent="0.25">
      <c r="A2783" s="24"/>
      <c r="B2783" s="23"/>
      <c r="C2783" s="23"/>
      <c r="K2783" s="23"/>
      <c r="AA2783" s="16"/>
    </row>
    <row r="2784" spans="1:27" hidden="1" x14ac:dyDescent="0.25">
      <c r="A2784" s="24"/>
      <c r="B2784" s="23"/>
      <c r="C2784" s="23"/>
      <c r="K2784" s="23"/>
      <c r="AA2784" s="16"/>
    </row>
    <row r="2785" spans="1:27" hidden="1" x14ac:dyDescent="0.25">
      <c r="A2785" s="24"/>
      <c r="B2785" s="23"/>
      <c r="C2785" s="23"/>
      <c r="K2785" s="23"/>
      <c r="AA2785" s="16"/>
    </row>
    <row r="2786" spans="1:27" hidden="1" x14ac:dyDescent="0.25">
      <c r="A2786" s="24"/>
      <c r="B2786" s="23"/>
      <c r="C2786" s="23"/>
      <c r="K2786" s="23"/>
      <c r="AA2786" s="16"/>
    </row>
    <row r="2787" spans="1:27" hidden="1" x14ac:dyDescent="0.25">
      <c r="A2787" s="24"/>
      <c r="B2787" s="23"/>
      <c r="C2787" s="23"/>
      <c r="K2787" s="23"/>
      <c r="AA2787" s="16"/>
    </row>
    <row r="2788" spans="1:27" hidden="1" x14ac:dyDescent="0.25">
      <c r="A2788" s="24"/>
      <c r="B2788" s="23"/>
      <c r="C2788" s="23"/>
      <c r="K2788" s="23"/>
      <c r="AA2788" s="16"/>
    </row>
    <row r="2789" spans="1:27" hidden="1" x14ac:dyDescent="0.25">
      <c r="A2789" s="24"/>
      <c r="B2789" s="23"/>
      <c r="C2789" s="23"/>
      <c r="K2789" s="23"/>
      <c r="AA2789" s="16"/>
    </row>
    <row r="2790" spans="1:27" hidden="1" x14ac:dyDescent="0.25">
      <c r="A2790" s="24"/>
      <c r="B2790" s="23"/>
      <c r="C2790" s="23"/>
      <c r="K2790" s="23"/>
      <c r="AA2790" s="16"/>
    </row>
    <row r="2791" spans="1:27" hidden="1" x14ac:dyDescent="0.25">
      <c r="A2791" s="24"/>
      <c r="B2791" s="23"/>
      <c r="C2791" s="23"/>
      <c r="K2791" s="23"/>
      <c r="AA2791" s="16"/>
    </row>
    <row r="2792" spans="1:27" hidden="1" x14ac:dyDescent="0.25">
      <c r="A2792" s="24"/>
      <c r="B2792" s="23"/>
      <c r="C2792" s="23"/>
      <c r="K2792" s="23"/>
      <c r="AA2792" s="16"/>
    </row>
    <row r="2793" spans="1:27" hidden="1" x14ac:dyDescent="0.25">
      <c r="A2793" s="24"/>
      <c r="B2793" s="23"/>
      <c r="C2793" s="23"/>
      <c r="K2793" s="23"/>
      <c r="AA2793" s="16"/>
    </row>
    <row r="2794" spans="1:27" hidden="1" x14ac:dyDescent="0.25">
      <c r="A2794" s="24"/>
      <c r="B2794" s="23"/>
      <c r="C2794" s="23"/>
      <c r="K2794" s="23"/>
      <c r="AA2794" s="16"/>
    </row>
    <row r="2795" spans="1:27" hidden="1" x14ac:dyDescent="0.25">
      <c r="A2795" s="24"/>
      <c r="B2795" s="23"/>
      <c r="C2795" s="23"/>
      <c r="K2795" s="23"/>
      <c r="AA2795" s="16"/>
    </row>
    <row r="2796" spans="1:27" hidden="1" x14ac:dyDescent="0.25">
      <c r="A2796" s="24"/>
      <c r="B2796" s="23"/>
      <c r="C2796" s="23"/>
      <c r="K2796" s="23"/>
      <c r="AA2796" s="16"/>
    </row>
    <row r="2797" spans="1:27" hidden="1" x14ac:dyDescent="0.25">
      <c r="A2797" s="24"/>
      <c r="B2797" s="23"/>
      <c r="C2797" s="23"/>
      <c r="K2797" s="23"/>
      <c r="AA2797" s="16"/>
    </row>
    <row r="2798" spans="1:27" hidden="1" x14ac:dyDescent="0.25">
      <c r="A2798" s="24"/>
      <c r="B2798" s="23"/>
      <c r="C2798" s="23"/>
      <c r="K2798" s="23"/>
      <c r="AA2798" s="16"/>
    </row>
    <row r="2799" spans="1:27" hidden="1" x14ac:dyDescent="0.25">
      <c r="A2799" s="24"/>
      <c r="B2799" s="23"/>
      <c r="C2799" s="23"/>
      <c r="K2799" s="23"/>
      <c r="AA2799" s="16"/>
    </row>
    <row r="2800" spans="1:27" hidden="1" x14ac:dyDescent="0.25">
      <c r="A2800" s="24"/>
      <c r="B2800" s="23"/>
      <c r="C2800" s="23"/>
      <c r="K2800" s="23"/>
      <c r="AA2800" s="16"/>
    </row>
    <row r="2801" spans="1:27" hidden="1" x14ac:dyDescent="0.25">
      <c r="A2801" s="24"/>
      <c r="B2801" s="23"/>
      <c r="C2801" s="23"/>
      <c r="K2801" s="23"/>
      <c r="AA2801" s="16"/>
    </row>
    <row r="2802" spans="1:27" hidden="1" x14ac:dyDescent="0.25">
      <c r="A2802" s="24"/>
      <c r="B2802" s="23"/>
      <c r="C2802" s="23"/>
      <c r="K2802" s="23"/>
      <c r="AA2802" s="16"/>
    </row>
    <row r="2803" spans="1:27" hidden="1" x14ac:dyDescent="0.25">
      <c r="A2803" s="24"/>
      <c r="B2803" s="23"/>
      <c r="C2803" s="23"/>
      <c r="K2803" s="23"/>
      <c r="AA2803" s="16"/>
    </row>
    <row r="2804" spans="1:27" hidden="1" x14ac:dyDescent="0.25">
      <c r="A2804" s="24"/>
      <c r="B2804" s="23"/>
      <c r="C2804" s="23"/>
      <c r="K2804" s="23"/>
      <c r="AA2804" s="16"/>
    </row>
    <row r="2805" spans="1:27" hidden="1" x14ac:dyDescent="0.25">
      <c r="A2805" s="24"/>
      <c r="B2805" s="23"/>
      <c r="C2805" s="23"/>
      <c r="K2805" s="23"/>
      <c r="AA2805" s="16"/>
    </row>
    <row r="2806" spans="1:27" hidden="1" x14ac:dyDescent="0.25">
      <c r="A2806" s="24"/>
      <c r="B2806" s="23"/>
      <c r="C2806" s="23"/>
      <c r="K2806" s="23"/>
      <c r="AA2806" s="16"/>
    </row>
    <row r="2807" spans="1:27" hidden="1" x14ac:dyDescent="0.25">
      <c r="A2807" s="24"/>
      <c r="B2807" s="23"/>
      <c r="C2807" s="23"/>
      <c r="K2807" s="23"/>
      <c r="AA2807" s="16"/>
    </row>
    <row r="2808" spans="1:27" hidden="1" x14ac:dyDescent="0.25">
      <c r="A2808" s="24"/>
      <c r="B2808" s="23"/>
      <c r="C2808" s="23"/>
      <c r="K2808" s="23"/>
      <c r="AA2808" s="16"/>
    </row>
    <row r="2809" spans="1:27" hidden="1" x14ac:dyDescent="0.25">
      <c r="A2809" s="24"/>
      <c r="B2809" s="23"/>
      <c r="C2809" s="23"/>
      <c r="K2809" s="23"/>
      <c r="AA2809" s="16"/>
    </row>
    <row r="2810" spans="1:27" hidden="1" x14ac:dyDescent="0.25">
      <c r="A2810" s="24"/>
      <c r="B2810" s="23"/>
      <c r="C2810" s="23"/>
      <c r="K2810" s="23"/>
      <c r="AA2810" s="16"/>
    </row>
    <row r="2811" spans="1:27" hidden="1" x14ac:dyDescent="0.25">
      <c r="A2811" s="24"/>
      <c r="B2811" s="23"/>
      <c r="C2811" s="23"/>
      <c r="K2811" s="23"/>
      <c r="AA2811" s="16"/>
    </row>
    <row r="2812" spans="1:27" hidden="1" x14ac:dyDescent="0.25">
      <c r="A2812" s="24"/>
      <c r="B2812" s="23"/>
      <c r="C2812" s="23"/>
      <c r="K2812" s="23"/>
      <c r="AA2812" s="16"/>
    </row>
    <row r="2813" spans="1:27" hidden="1" x14ac:dyDescent="0.25">
      <c r="A2813" s="24"/>
      <c r="B2813" s="23"/>
      <c r="C2813" s="23"/>
      <c r="K2813" s="23"/>
      <c r="AA2813" s="16"/>
    </row>
    <row r="2814" spans="1:27" hidden="1" x14ac:dyDescent="0.25">
      <c r="A2814" s="24"/>
      <c r="B2814" s="23"/>
      <c r="C2814" s="23"/>
      <c r="K2814" s="23"/>
      <c r="AA2814" s="16"/>
    </row>
    <row r="2815" spans="1:27" hidden="1" x14ac:dyDescent="0.25">
      <c r="A2815" s="24"/>
      <c r="B2815" s="23"/>
      <c r="C2815" s="23"/>
      <c r="K2815" s="23"/>
      <c r="AA2815" s="16"/>
    </row>
    <row r="2816" spans="1:27" hidden="1" x14ac:dyDescent="0.25">
      <c r="A2816" s="24"/>
      <c r="B2816" s="23"/>
      <c r="C2816" s="23"/>
      <c r="K2816" s="23"/>
      <c r="AA2816" s="16"/>
    </row>
    <row r="2817" spans="1:27" hidden="1" x14ac:dyDescent="0.25">
      <c r="A2817" s="24"/>
      <c r="B2817" s="23"/>
      <c r="C2817" s="23"/>
      <c r="K2817" s="23"/>
      <c r="AA2817" s="16"/>
    </row>
    <row r="2818" spans="1:27" hidden="1" x14ac:dyDescent="0.25">
      <c r="A2818" s="24"/>
      <c r="B2818" s="23"/>
      <c r="C2818" s="23"/>
      <c r="K2818" s="23"/>
      <c r="AA2818" s="16"/>
    </row>
    <row r="2819" spans="1:27" hidden="1" x14ac:dyDescent="0.25">
      <c r="A2819" s="24"/>
      <c r="B2819" s="23"/>
      <c r="C2819" s="23"/>
      <c r="K2819" s="23"/>
      <c r="AA2819" s="16"/>
    </row>
    <row r="2820" spans="1:27" hidden="1" x14ac:dyDescent="0.25">
      <c r="A2820" s="24"/>
      <c r="B2820" s="23"/>
      <c r="C2820" s="23"/>
      <c r="K2820" s="23"/>
      <c r="AA2820" s="16"/>
    </row>
    <row r="2821" spans="1:27" hidden="1" x14ac:dyDescent="0.25">
      <c r="A2821" s="24"/>
      <c r="B2821" s="23"/>
      <c r="C2821" s="23"/>
      <c r="K2821" s="23"/>
      <c r="AA2821" s="16"/>
    </row>
    <row r="2822" spans="1:27" hidden="1" x14ac:dyDescent="0.25">
      <c r="A2822" s="24"/>
      <c r="B2822" s="23"/>
      <c r="C2822" s="23"/>
      <c r="K2822" s="23"/>
      <c r="AA2822" s="16"/>
    </row>
    <row r="2823" spans="1:27" hidden="1" x14ac:dyDescent="0.25">
      <c r="A2823" s="24"/>
      <c r="B2823" s="23"/>
      <c r="C2823" s="23"/>
      <c r="K2823" s="23"/>
      <c r="AA2823" s="16"/>
    </row>
    <row r="2824" spans="1:27" hidden="1" x14ac:dyDescent="0.25">
      <c r="A2824" s="24"/>
      <c r="B2824" s="23"/>
      <c r="C2824" s="23"/>
      <c r="K2824" s="23"/>
      <c r="AA2824" s="16"/>
    </row>
    <row r="2825" spans="1:27" hidden="1" x14ac:dyDescent="0.25">
      <c r="A2825" s="24"/>
      <c r="B2825" s="23"/>
      <c r="C2825" s="23"/>
      <c r="K2825" s="23"/>
      <c r="AA2825" s="16"/>
    </row>
    <row r="2826" spans="1:27" hidden="1" x14ac:dyDescent="0.25">
      <c r="A2826" s="24"/>
      <c r="B2826" s="23"/>
      <c r="C2826" s="23"/>
      <c r="K2826" s="23"/>
      <c r="AA2826" s="16"/>
    </row>
    <row r="2827" spans="1:27" hidden="1" x14ac:dyDescent="0.25">
      <c r="A2827" s="24"/>
      <c r="B2827" s="23"/>
      <c r="C2827" s="23"/>
      <c r="K2827" s="23"/>
      <c r="AA2827" s="16"/>
    </row>
    <row r="2828" spans="1:27" hidden="1" x14ac:dyDescent="0.25">
      <c r="A2828" s="24"/>
      <c r="B2828" s="23"/>
      <c r="C2828" s="23"/>
      <c r="K2828" s="23"/>
      <c r="AA2828" s="16"/>
    </row>
    <row r="2829" spans="1:27" hidden="1" x14ac:dyDescent="0.25">
      <c r="A2829" s="24"/>
      <c r="B2829" s="23"/>
      <c r="C2829" s="23"/>
      <c r="K2829" s="23"/>
      <c r="AA2829" s="16"/>
    </row>
    <row r="2830" spans="1:27" hidden="1" x14ac:dyDescent="0.25">
      <c r="A2830" s="24"/>
      <c r="B2830" s="23"/>
      <c r="C2830" s="23"/>
      <c r="K2830" s="23"/>
      <c r="AA2830" s="16"/>
    </row>
    <row r="2831" spans="1:27" hidden="1" x14ac:dyDescent="0.25">
      <c r="A2831" s="24"/>
      <c r="B2831" s="23"/>
      <c r="C2831" s="23"/>
      <c r="K2831" s="23"/>
      <c r="AA2831" s="16"/>
    </row>
    <row r="2832" spans="1:27" hidden="1" x14ac:dyDescent="0.25">
      <c r="A2832" s="24"/>
      <c r="B2832" s="23"/>
      <c r="C2832" s="23"/>
      <c r="K2832" s="23"/>
      <c r="AA2832" s="16"/>
    </row>
    <row r="2833" spans="1:27" hidden="1" x14ac:dyDescent="0.25">
      <c r="A2833" s="24"/>
      <c r="B2833" s="23"/>
      <c r="C2833" s="23"/>
      <c r="K2833" s="23"/>
      <c r="AA2833" s="16"/>
    </row>
    <row r="2834" spans="1:27" hidden="1" x14ac:dyDescent="0.25">
      <c r="A2834" s="24"/>
      <c r="B2834" s="23"/>
      <c r="C2834" s="23"/>
      <c r="K2834" s="23"/>
      <c r="AA2834" s="16"/>
    </row>
    <row r="2835" spans="1:27" hidden="1" x14ac:dyDescent="0.25">
      <c r="A2835" s="24"/>
      <c r="B2835" s="23"/>
      <c r="C2835" s="23"/>
      <c r="K2835" s="23"/>
      <c r="AA2835" s="16"/>
    </row>
    <row r="2836" spans="1:27" hidden="1" x14ac:dyDescent="0.25">
      <c r="A2836" s="24"/>
      <c r="B2836" s="23"/>
      <c r="C2836" s="23"/>
      <c r="K2836" s="23"/>
      <c r="AA2836" s="16"/>
    </row>
    <row r="2837" spans="1:27" hidden="1" x14ac:dyDescent="0.25">
      <c r="A2837" s="24"/>
      <c r="B2837" s="23"/>
      <c r="C2837" s="23"/>
      <c r="K2837" s="23"/>
      <c r="AA2837" s="16"/>
    </row>
    <row r="2838" spans="1:27" hidden="1" x14ac:dyDescent="0.25">
      <c r="A2838" s="24"/>
      <c r="B2838" s="23"/>
      <c r="C2838" s="23"/>
      <c r="K2838" s="23"/>
      <c r="AA2838" s="16"/>
    </row>
    <row r="2839" spans="1:27" hidden="1" x14ac:dyDescent="0.25">
      <c r="A2839" s="24"/>
      <c r="B2839" s="23"/>
      <c r="C2839" s="23"/>
      <c r="K2839" s="23"/>
      <c r="AA2839" s="16"/>
    </row>
    <row r="2840" spans="1:27" hidden="1" x14ac:dyDescent="0.25">
      <c r="A2840" s="24"/>
      <c r="B2840" s="23"/>
      <c r="C2840" s="23"/>
      <c r="K2840" s="23"/>
      <c r="AA2840" s="16"/>
    </row>
    <row r="2841" spans="1:27" hidden="1" x14ac:dyDescent="0.25">
      <c r="A2841" s="24"/>
      <c r="B2841" s="23"/>
      <c r="C2841" s="23"/>
      <c r="K2841" s="23"/>
      <c r="AA2841" s="16"/>
    </row>
    <row r="2842" spans="1:27" hidden="1" x14ac:dyDescent="0.25">
      <c r="A2842" s="24"/>
      <c r="B2842" s="23"/>
      <c r="C2842" s="23"/>
      <c r="K2842" s="23"/>
      <c r="AA2842" s="16"/>
    </row>
    <row r="2843" spans="1:27" hidden="1" x14ac:dyDescent="0.25">
      <c r="A2843" s="24"/>
      <c r="B2843" s="23"/>
      <c r="C2843" s="23"/>
      <c r="K2843" s="23"/>
      <c r="AA2843" s="16"/>
    </row>
    <row r="2844" spans="1:27" hidden="1" x14ac:dyDescent="0.25">
      <c r="A2844" s="24"/>
      <c r="B2844" s="23"/>
      <c r="C2844" s="23"/>
      <c r="K2844" s="23"/>
      <c r="AA2844" s="16"/>
    </row>
    <row r="2845" spans="1:27" hidden="1" x14ac:dyDescent="0.25">
      <c r="A2845" s="24"/>
      <c r="B2845" s="23"/>
      <c r="C2845" s="23"/>
      <c r="K2845" s="23"/>
      <c r="AA2845" s="16"/>
    </row>
    <row r="2846" spans="1:27" hidden="1" x14ac:dyDescent="0.25">
      <c r="A2846" s="24"/>
      <c r="B2846" s="23"/>
      <c r="C2846" s="23"/>
      <c r="K2846" s="23"/>
      <c r="AA2846" s="16"/>
    </row>
    <row r="2847" spans="1:27" hidden="1" x14ac:dyDescent="0.25">
      <c r="A2847" s="24"/>
      <c r="B2847" s="23"/>
      <c r="C2847" s="23"/>
      <c r="K2847" s="23"/>
      <c r="AA2847" s="16"/>
    </row>
    <row r="2848" spans="1:27" hidden="1" x14ac:dyDescent="0.25">
      <c r="A2848" s="24"/>
      <c r="B2848" s="23"/>
      <c r="C2848" s="23"/>
      <c r="K2848" s="23"/>
      <c r="AA2848" s="16"/>
    </row>
    <row r="2849" spans="1:27" hidden="1" x14ac:dyDescent="0.25">
      <c r="A2849" s="24"/>
      <c r="B2849" s="23"/>
      <c r="C2849" s="23"/>
      <c r="K2849" s="23"/>
      <c r="AA2849" s="16"/>
    </row>
    <row r="2850" spans="1:27" hidden="1" x14ac:dyDescent="0.25">
      <c r="A2850" s="24"/>
      <c r="B2850" s="23"/>
      <c r="C2850" s="23"/>
      <c r="K2850" s="23"/>
      <c r="AA2850" s="16"/>
    </row>
    <row r="2851" spans="1:27" hidden="1" x14ac:dyDescent="0.25">
      <c r="A2851" s="24"/>
      <c r="B2851" s="23"/>
      <c r="C2851" s="23"/>
      <c r="K2851" s="23"/>
      <c r="AA2851" s="16"/>
    </row>
    <row r="2852" spans="1:27" hidden="1" x14ac:dyDescent="0.25">
      <c r="A2852" s="24"/>
      <c r="B2852" s="23"/>
      <c r="C2852" s="23"/>
      <c r="K2852" s="23"/>
      <c r="AA2852" s="16"/>
    </row>
    <row r="2853" spans="1:27" hidden="1" x14ac:dyDescent="0.25">
      <c r="A2853" s="24"/>
      <c r="B2853" s="23"/>
      <c r="C2853" s="23"/>
      <c r="K2853" s="23"/>
      <c r="AA2853" s="16"/>
    </row>
    <row r="2854" spans="1:27" hidden="1" x14ac:dyDescent="0.25">
      <c r="A2854" s="24"/>
      <c r="B2854" s="23"/>
      <c r="C2854" s="23"/>
      <c r="K2854" s="23"/>
      <c r="AA2854" s="16"/>
    </row>
    <row r="2855" spans="1:27" hidden="1" x14ac:dyDescent="0.25">
      <c r="A2855" s="24"/>
      <c r="B2855" s="23"/>
      <c r="C2855" s="23"/>
      <c r="K2855" s="23"/>
      <c r="AA2855" s="16"/>
    </row>
    <row r="2856" spans="1:27" hidden="1" x14ac:dyDescent="0.25">
      <c r="A2856" s="24"/>
      <c r="B2856" s="23"/>
      <c r="C2856" s="23"/>
      <c r="K2856" s="23"/>
      <c r="AA2856" s="16"/>
    </row>
    <row r="2857" spans="1:27" hidden="1" x14ac:dyDescent="0.25">
      <c r="A2857" s="24"/>
      <c r="B2857" s="23"/>
      <c r="C2857" s="23"/>
      <c r="K2857" s="23"/>
      <c r="AA2857" s="16"/>
    </row>
    <row r="2858" spans="1:27" hidden="1" x14ac:dyDescent="0.25">
      <c r="A2858" s="24"/>
      <c r="B2858" s="23"/>
      <c r="C2858" s="23"/>
      <c r="K2858" s="23"/>
      <c r="AA2858" s="16"/>
    </row>
    <row r="2859" spans="1:27" hidden="1" x14ac:dyDescent="0.25">
      <c r="A2859" s="24"/>
      <c r="B2859" s="23"/>
      <c r="C2859" s="23"/>
      <c r="K2859" s="23"/>
      <c r="AA2859" s="16"/>
    </row>
    <row r="2860" spans="1:27" hidden="1" x14ac:dyDescent="0.25">
      <c r="A2860" s="24"/>
      <c r="B2860" s="23"/>
      <c r="C2860" s="23"/>
      <c r="K2860" s="23"/>
      <c r="AA2860" s="16"/>
    </row>
    <row r="2861" spans="1:27" hidden="1" x14ac:dyDescent="0.25">
      <c r="A2861" s="24"/>
      <c r="B2861" s="23"/>
      <c r="C2861" s="23"/>
      <c r="K2861" s="23"/>
      <c r="AA2861" s="16"/>
    </row>
    <row r="2862" spans="1:27" hidden="1" x14ac:dyDescent="0.25">
      <c r="A2862" s="24"/>
      <c r="B2862" s="23"/>
      <c r="C2862" s="23"/>
      <c r="K2862" s="23"/>
      <c r="AA2862" s="16"/>
    </row>
    <row r="2863" spans="1:27" hidden="1" x14ac:dyDescent="0.25">
      <c r="A2863" s="24"/>
      <c r="B2863" s="23"/>
      <c r="C2863" s="23"/>
      <c r="K2863" s="23"/>
      <c r="AA2863" s="16"/>
    </row>
    <row r="2864" spans="1:27" hidden="1" x14ac:dyDescent="0.25">
      <c r="A2864" s="24"/>
      <c r="B2864" s="23"/>
      <c r="C2864" s="23"/>
      <c r="K2864" s="23"/>
      <c r="AA2864" s="16"/>
    </row>
    <row r="2865" spans="1:27" hidden="1" x14ac:dyDescent="0.25">
      <c r="A2865" s="24"/>
      <c r="B2865" s="23"/>
      <c r="C2865" s="23"/>
      <c r="K2865" s="23"/>
      <c r="AA2865" s="16"/>
    </row>
    <row r="2866" spans="1:27" hidden="1" x14ac:dyDescent="0.25">
      <c r="A2866" s="24"/>
      <c r="B2866" s="23"/>
      <c r="C2866" s="23"/>
      <c r="K2866" s="23"/>
      <c r="AA2866" s="16"/>
    </row>
    <row r="2867" spans="1:27" hidden="1" x14ac:dyDescent="0.25">
      <c r="A2867" s="24"/>
      <c r="B2867" s="23"/>
      <c r="C2867" s="23"/>
      <c r="K2867" s="23"/>
      <c r="AA2867" s="16"/>
    </row>
    <row r="2868" spans="1:27" hidden="1" x14ac:dyDescent="0.25">
      <c r="A2868" s="24"/>
      <c r="B2868" s="23"/>
      <c r="C2868" s="23"/>
      <c r="K2868" s="23"/>
      <c r="AA2868" s="16"/>
    </row>
    <row r="2869" spans="1:27" hidden="1" x14ac:dyDescent="0.25">
      <c r="A2869" s="24"/>
      <c r="B2869" s="23"/>
      <c r="C2869" s="23"/>
      <c r="K2869" s="23"/>
      <c r="AA2869" s="16"/>
    </row>
    <row r="2870" spans="1:27" hidden="1" x14ac:dyDescent="0.25">
      <c r="A2870" s="24"/>
      <c r="B2870" s="23"/>
      <c r="C2870" s="23"/>
      <c r="K2870" s="23"/>
      <c r="AA2870" s="16"/>
    </row>
    <row r="2871" spans="1:27" hidden="1" x14ac:dyDescent="0.25">
      <c r="A2871" s="24"/>
      <c r="B2871" s="23"/>
      <c r="C2871" s="23"/>
      <c r="K2871" s="23"/>
      <c r="AA2871" s="16"/>
    </row>
    <row r="2872" spans="1:27" hidden="1" x14ac:dyDescent="0.25">
      <c r="A2872" s="24"/>
      <c r="B2872" s="23"/>
      <c r="C2872" s="23"/>
      <c r="K2872" s="23"/>
      <c r="AA2872" s="16"/>
    </row>
    <row r="2873" spans="1:27" hidden="1" x14ac:dyDescent="0.25">
      <c r="A2873" s="24"/>
      <c r="B2873" s="23"/>
      <c r="C2873" s="23"/>
      <c r="K2873" s="23"/>
      <c r="AA2873" s="16"/>
    </row>
    <row r="2874" spans="1:27" hidden="1" x14ac:dyDescent="0.25">
      <c r="A2874" s="24"/>
      <c r="B2874" s="23"/>
      <c r="C2874" s="23"/>
      <c r="K2874" s="23"/>
      <c r="AA2874" s="16"/>
    </row>
    <row r="2875" spans="1:27" hidden="1" x14ac:dyDescent="0.25">
      <c r="A2875" s="24"/>
      <c r="B2875" s="23"/>
      <c r="C2875" s="23"/>
      <c r="K2875" s="23"/>
      <c r="AA2875" s="16"/>
    </row>
    <row r="2876" spans="1:27" hidden="1" x14ac:dyDescent="0.25">
      <c r="A2876" s="24"/>
      <c r="B2876" s="23"/>
      <c r="C2876" s="23"/>
      <c r="K2876" s="23"/>
      <c r="AA2876" s="16"/>
    </row>
    <row r="2877" spans="1:27" hidden="1" x14ac:dyDescent="0.25">
      <c r="A2877" s="24"/>
      <c r="B2877" s="23"/>
      <c r="C2877" s="23"/>
      <c r="K2877" s="23"/>
      <c r="AA2877" s="16"/>
    </row>
    <row r="2878" spans="1:27" hidden="1" x14ac:dyDescent="0.25">
      <c r="A2878" s="24"/>
      <c r="B2878" s="23"/>
      <c r="C2878" s="23"/>
      <c r="K2878" s="23"/>
      <c r="AA2878" s="16"/>
    </row>
    <row r="2879" spans="1:27" hidden="1" x14ac:dyDescent="0.25">
      <c r="A2879" s="24"/>
      <c r="B2879" s="23"/>
      <c r="C2879" s="23"/>
      <c r="K2879" s="23"/>
      <c r="AA2879" s="16"/>
    </row>
    <row r="2880" spans="1:27" hidden="1" x14ac:dyDescent="0.25">
      <c r="A2880" s="24"/>
      <c r="B2880" s="23"/>
      <c r="C2880" s="23"/>
      <c r="K2880" s="23"/>
      <c r="AA2880" s="16"/>
    </row>
    <row r="2881" spans="1:27" hidden="1" x14ac:dyDescent="0.25">
      <c r="A2881" s="24"/>
      <c r="B2881" s="23"/>
      <c r="C2881" s="23"/>
      <c r="K2881" s="23"/>
      <c r="AA2881" s="16"/>
    </row>
    <row r="2882" spans="1:27" hidden="1" x14ac:dyDescent="0.25">
      <c r="A2882" s="24"/>
      <c r="B2882" s="23"/>
      <c r="C2882" s="23"/>
      <c r="K2882" s="23"/>
      <c r="AA2882" s="16"/>
    </row>
    <row r="2883" spans="1:27" hidden="1" x14ac:dyDescent="0.25">
      <c r="A2883" s="24"/>
      <c r="B2883" s="23"/>
      <c r="C2883" s="23"/>
      <c r="K2883" s="23"/>
      <c r="AA2883" s="16"/>
    </row>
    <row r="2884" spans="1:27" hidden="1" x14ac:dyDescent="0.25">
      <c r="A2884" s="24"/>
      <c r="B2884" s="23"/>
      <c r="C2884" s="23"/>
      <c r="K2884" s="23"/>
      <c r="AA2884" s="16"/>
    </row>
    <row r="2885" spans="1:27" hidden="1" x14ac:dyDescent="0.25">
      <c r="A2885" s="24"/>
      <c r="B2885" s="23"/>
      <c r="C2885" s="23"/>
      <c r="K2885" s="23"/>
      <c r="AA2885" s="16"/>
    </row>
    <row r="2886" spans="1:27" hidden="1" x14ac:dyDescent="0.25">
      <c r="A2886" s="24"/>
      <c r="B2886" s="23"/>
      <c r="C2886" s="23"/>
      <c r="K2886" s="23"/>
      <c r="AA2886" s="16"/>
    </row>
    <row r="2887" spans="1:27" hidden="1" x14ac:dyDescent="0.25">
      <c r="A2887" s="24"/>
      <c r="B2887" s="23"/>
      <c r="C2887" s="23"/>
      <c r="K2887" s="23"/>
      <c r="AA2887" s="16"/>
    </row>
    <row r="2888" spans="1:27" hidden="1" x14ac:dyDescent="0.25">
      <c r="A2888" s="24"/>
      <c r="B2888" s="23"/>
      <c r="C2888" s="23"/>
      <c r="K2888" s="23"/>
      <c r="AA2888" s="16"/>
    </row>
    <row r="2889" spans="1:27" hidden="1" x14ac:dyDescent="0.25">
      <c r="A2889" s="24"/>
      <c r="B2889" s="23"/>
      <c r="C2889" s="23"/>
      <c r="K2889" s="23"/>
      <c r="AA2889" s="16"/>
    </row>
    <row r="2890" spans="1:27" hidden="1" x14ac:dyDescent="0.25">
      <c r="A2890" s="24"/>
      <c r="B2890" s="23"/>
      <c r="C2890" s="23"/>
      <c r="K2890" s="23"/>
      <c r="AA2890" s="16"/>
    </row>
    <row r="2891" spans="1:27" hidden="1" x14ac:dyDescent="0.25">
      <c r="A2891" s="24"/>
      <c r="B2891" s="23"/>
      <c r="C2891" s="23"/>
      <c r="K2891" s="23"/>
      <c r="AA2891" s="16"/>
    </row>
    <row r="2892" spans="1:27" hidden="1" x14ac:dyDescent="0.25">
      <c r="A2892" s="24"/>
      <c r="B2892" s="23"/>
      <c r="C2892" s="23"/>
      <c r="K2892" s="23"/>
      <c r="AA2892" s="16"/>
    </row>
    <row r="2893" spans="1:27" hidden="1" x14ac:dyDescent="0.25">
      <c r="A2893" s="24"/>
      <c r="B2893" s="23"/>
      <c r="C2893" s="23"/>
      <c r="K2893" s="23"/>
      <c r="AA2893" s="16"/>
    </row>
    <row r="2894" spans="1:27" hidden="1" x14ac:dyDescent="0.25">
      <c r="A2894" s="24"/>
      <c r="B2894" s="23"/>
      <c r="C2894" s="23"/>
      <c r="K2894" s="23"/>
      <c r="AA2894" s="16"/>
    </row>
    <row r="2895" spans="1:27" hidden="1" x14ac:dyDescent="0.25">
      <c r="A2895" s="24"/>
      <c r="B2895" s="23"/>
      <c r="C2895" s="23"/>
      <c r="K2895" s="23"/>
      <c r="AA2895" s="16"/>
    </row>
    <row r="2896" spans="1:27" hidden="1" x14ac:dyDescent="0.25">
      <c r="A2896" s="24"/>
      <c r="B2896" s="23"/>
      <c r="C2896" s="23"/>
      <c r="K2896" s="23"/>
      <c r="AA2896" s="16"/>
    </row>
    <row r="2897" spans="1:27" hidden="1" x14ac:dyDescent="0.25">
      <c r="A2897" s="24"/>
      <c r="B2897" s="23"/>
      <c r="C2897" s="23"/>
      <c r="K2897" s="23"/>
      <c r="AA2897" s="16"/>
    </row>
    <row r="2898" spans="1:27" hidden="1" x14ac:dyDescent="0.25">
      <c r="A2898" s="24"/>
      <c r="B2898" s="23"/>
      <c r="C2898" s="23"/>
      <c r="K2898" s="23"/>
      <c r="AA2898" s="16"/>
    </row>
    <row r="2899" spans="1:27" hidden="1" x14ac:dyDescent="0.25">
      <c r="A2899" s="24"/>
      <c r="B2899" s="23"/>
      <c r="C2899" s="23"/>
      <c r="K2899" s="23"/>
      <c r="AA2899" s="16"/>
    </row>
    <row r="2900" spans="1:27" hidden="1" x14ac:dyDescent="0.25">
      <c r="A2900" s="24"/>
      <c r="B2900" s="23"/>
      <c r="C2900" s="23"/>
      <c r="K2900" s="23"/>
      <c r="AA2900" s="16"/>
    </row>
    <row r="2901" spans="1:27" hidden="1" x14ac:dyDescent="0.25">
      <c r="A2901" s="24"/>
      <c r="B2901" s="23"/>
      <c r="C2901" s="23"/>
      <c r="K2901" s="23"/>
      <c r="AA2901" s="16"/>
    </row>
    <row r="2902" spans="1:27" hidden="1" x14ac:dyDescent="0.25">
      <c r="A2902" s="24"/>
      <c r="B2902" s="23"/>
      <c r="C2902" s="23"/>
      <c r="K2902" s="23"/>
      <c r="AA2902" s="16"/>
    </row>
    <row r="2903" spans="1:27" hidden="1" x14ac:dyDescent="0.25">
      <c r="A2903" s="24"/>
      <c r="B2903" s="23"/>
      <c r="C2903" s="23"/>
      <c r="K2903" s="23"/>
      <c r="AA2903" s="16"/>
    </row>
    <row r="2904" spans="1:27" hidden="1" x14ac:dyDescent="0.25">
      <c r="A2904" s="24"/>
      <c r="B2904" s="23"/>
      <c r="C2904" s="23"/>
      <c r="K2904" s="23"/>
      <c r="AA2904" s="16"/>
    </row>
    <row r="2905" spans="1:27" hidden="1" x14ac:dyDescent="0.25">
      <c r="A2905" s="24"/>
      <c r="B2905" s="23"/>
      <c r="C2905" s="23"/>
      <c r="K2905" s="23"/>
      <c r="AA2905" s="16"/>
    </row>
    <row r="2906" spans="1:27" hidden="1" x14ac:dyDescent="0.25">
      <c r="A2906" s="24"/>
      <c r="B2906" s="23"/>
      <c r="C2906" s="23"/>
      <c r="K2906" s="23"/>
      <c r="AA2906" s="16"/>
    </row>
    <row r="2907" spans="1:27" hidden="1" x14ac:dyDescent="0.25">
      <c r="A2907" s="24"/>
      <c r="B2907" s="23"/>
      <c r="C2907" s="23"/>
      <c r="K2907" s="23"/>
      <c r="AA2907" s="16"/>
    </row>
    <row r="2908" spans="1:27" hidden="1" x14ac:dyDescent="0.25">
      <c r="A2908" s="24"/>
      <c r="B2908" s="23"/>
      <c r="C2908" s="23"/>
      <c r="K2908" s="23"/>
      <c r="AA2908" s="16"/>
    </row>
    <row r="2909" spans="1:27" hidden="1" x14ac:dyDescent="0.25">
      <c r="A2909" s="24"/>
      <c r="B2909" s="23"/>
      <c r="C2909" s="23"/>
      <c r="K2909" s="23"/>
      <c r="AA2909" s="16"/>
    </row>
    <row r="2910" spans="1:27" hidden="1" x14ac:dyDescent="0.25">
      <c r="A2910" s="24"/>
      <c r="B2910" s="23"/>
      <c r="C2910" s="23"/>
      <c r="K2910" s="23"/>
      <c r="AA2910" s="16"/>
    </row>
    <row r="2911" spans="1:27" hidden="1" x14ac:dyDescent="0.25">
      <c r="A2911" s="24"/>
      <c r="B2911" s="23"/>
      <c r="C2911" s="23"/>
      <c r="K2911" s="23"/>
      <c r="AA2911" s="16"/>
    </row>
    <row r="2912" spans="1:27" hidden="1" x14ac:dyDescent="0.25">
      <c r="A2912" s="24"/>
      <c r="B2912" s="23"/>
      <c r="C2912" s="23"/>
      <c r="K2912" s="23"/>
      <c r="AA2912" s="16"/>
    </row>
    <row r="2913" spans="1:27" hidden="1" x14ac:dyDescent="0.25">
      <c r="A2913" s="24"/>
      <c r="B2913" s="23"/>
      <c r="C2913" s="23"/>
      <c r="K2913" s="23"/>
      <c r="AA2913" s="16"/>
    </row>
    <row r="2914" spans="1:27" hidden="1" x14ac:dyDescent="0.25">
      <c r="A2914" s="24"/>
      <c r="B2914" s="23"/>
      <c r="C2914" s="23"/>
      <c r="K2914" s="23"/>
      <c r="AA2914" s="16"/>
    </row>
    <row r="2915" spans="1:27" hidden="1" x14ac:dyDescent="0.25">
      <c r="A2915" s="24"/>
      <c r="B2915" s="23"/>
      <c r="C2915" s="23"/>
      <c r="K2915" s="23"/>
      <c r="AA2915" s="16"/>
    </row>
    <row r="2916" spans="1:27" hidden="1" x14ac:dyDescent="0.25">
      <c r="A2916" s="24"/>
      <c r="B2916" s="23"/>
      <c r="C2916" s="23"/>
      <c r="K2916" s="23"/>
      <c r="AA2916" s="16"/>
    </row>
    <row r="2917" spans="1:27" hidden="1" x14ac:dyDescent="0.25">
      <c r="A2917" s="24"/>
      <c r="B2917" s="23"/>
      <c r="C2917" s="23"/>
      <c r="K2917" s="23"/>
      <c r="AA2917" s="16"/>
    </row>
    <row r="2918" spans="1:27" hidden="1" x14ac:dyDescent="0.25">
      <c r="A2918" s="24"/>
      <c r="B2918" s="23"/>
      <c r="C2918" s="23"/>
      <c r="K2918" s="23"/>
      <c r="AA2918" s="16"/>
    </row>
    <row r="2919" spans="1:27" hidden="1" x14ac:dyDescent="0.25">
      <c r="A2919" s="24"/>
      <c r="B2919" s="23"/>
      <c r="C2919" s="23"/>
      <c r="K2919" s="23"/>
      <c r="AA2919" s="16"/>
    </row>
    <row r="2920" spans="1:27" hidden="1" x14ac:dyDescent="0.25">
      <c r="A2920" s="24"/>
      <c r="B2920" s="23"/>
      <c r="C2920" s="23"/>
      <c r="K2920" s="23"/>
      <c r="AA2920" s="16"/>
    </row>
    <row r="2921" spans="1:27" hidden="1" x14ac:dyDescent="0.25">
      <c r="A2921" s="24"/>
      <c r="B2921" s="23"/>
      <c r="C2921" s="23"/>
      <c r="K2921" s="23"/>
      <c r="AA2921" s="16"/>
    </row>
    <row r="2922" spans="1:27" hidden="1" x14ac:dyDescent="0.25">
      <c r="A2922" s="24"/>
      <c r="B2922" s="23"/>
      <c r="C2922" s="23"/>
      <c r="K2922" s="23"/>
      <c r="AA2922" s="16"/>
    </row>
    <row r="2923" spans="1:27" hidden="1" x14ac:dyDescent="0.25">
      <c r="A2923" s="24"/>
      <c r="B2923" s="23"/>
      <c r="C2923" s="23"/>
      <c r="K2923" s="23"/>
      <c r="AA2923" s="16"/>
    </row>
    <row r="2924" spans="1:27" hidden="1" x14ac:dyDescent="0.25">
      <c r="A2924" s="24"/>
      <c r="B2924" s="23"/>
      <c r="C2924" s="23"/>
      <c r="K2924" s="23"/>
      <c r="AA2924" s="16"/>
    </row>
    <row r="2925" spans="1:27" hidden="1" x14ac:dyDescent="0.25">
      <c r="A2925" s="24"/>
      <c r="B2925" s="23"/>
      <c r="C2925" s="23"/>
      <c r="K2925" s="23"/>
      <c r="AA2925" s="16"/>
    </row>
    <row r="2926" spans="1:27" hidden="1" x14ac:dyDescent="0.25">
      <c r="A2926" s="24"/>
      <c r="B2926" s="23"/>
      <c r="C2926" s="23"/>
      <c r="K2926" s="23"/>
      <c r="AA2926" s="16"/>
    </row>
    <row r="2927" spans="1:27" hidden="1" x14ac:dyDescent="0.25">
      <c r="A2927" s="24"/>
      <c r="B2927" s="23"/>
      <c r="C2927" s="23"/>
      <c r="K2927" s="23"/>
      <c r="AA2927" s="16"/>
    </row>
    <row r="2928" spans="1:27" hidden="1" x14ac:dyDescent="0.25">
      <c r="A2928" s="24"/>
      <c r="B2928" s="23"/>
      <c r="C2928" s="23"/>
      <c r="K2928" s="23"/>
      <c r="AA2928" s="16"/>
    </row>
    <row r="2929" spans="1:27" hidden="1" x14ac:dyDescent="0.25">
      <c r="A2929" s="24"/>
      <c r="B2929" s="23"/>
      <c r="C2929" s="23"/>
      <c r="K2929" s="23"/>
      <c r="AA2929" s="16"/>
    </row>
    <row r="2930" spans="1:27" hidden="1" x14ac:dyDescent="0.25">
      <c r="A2930" s="24"/>
      <c r="B2930" s="23"/>
      <c r="C2930" s="23"/>
      <c r="K2930" s="23"/>
      <c r="AA2930" s="16"/>
    </row>
    <row r="2931" spans="1:27" hidden="1" x14ac:dyDescent="0.25">
      <c r="A2931" s="24"/>
      <c r="B2931" s="23"/>
      <c r="C2931" s="23"/>
      <c r="K2931" s="23"/>
      <c r="AA2931" s="16"/>
    </row>
    <row r="2932" spans="1:27" hidden="1" x14ac:dyDescent="0.25">
      <c r="A2932" s="24"/>
      <c r="B2932" s="23"/>
      <c r="C2932" s="23"/>
      <c r="K2932" s="23"/>
      <c r="AA2932" s="16"/>
    </row>
    <row r="2933" spans="1:27" hidden="1" x14ac:dyDescent="0.25">
      <c r="A2933" s="24"/>
      <c r="B2933" s="23"/>
      <c r="C2933" s="23"/>
      <c r="K2933" s="23"/>
      <c r="AA2933" s="16"/>
    </row>
    <row r="2934" spans="1:27" hidden="1" x14ac:dyDescent="0.25">
      <c r="A2934" s="24"/>
      <c r="B2934" s="23"/>
      <c r="C2934" s="23"/>
      <c r="K2934" s="23"/>
      <c r="AA2934" s="16"/>
    </row>
    <row r="2935" spans="1:27" hidden="1" x14ac:dyDescent="0.25">
      <c r="A2935" s="24"/>
      <c r="B2935" s="23"/>
      <c r="C2935" s="23"/>
      <c r="K2935" s="23"/>
      <c r="AA2935" s="16"/>
    </row>
    <row r="2936" spans="1:27" hidden="1" x14ac:dyDescent="0.25">
      <c r="A2936" s="24"/>
      <c r="B2936" s="23"/>
      <c r="C2936" s="23"/>
      <c r="K2936" s="23"/>
      <c r="AA2936" s="16"/>
    </row>
    <row r="2937" spans="1:27" hidden="1" x14ac:dyDescent="0.25">
      <c r="A2937" s="24"/>
      <c r="B2937" s="23"/>
      <c r="C2937" s="23"/>
      <c r="K2937" s="23"/>
      <c r="AA2937" s="16"/>
    </row>
    <row r="2938" spans="1:27" hidden="1" x14ac:dyDescent="0.25">
      <c r="A2938" s="24"/>
      <c r="B2938" s="23"/>
      <c r="C2938" s="23"/>
      <c r="K2938" s="23"/>
      <c r="AA2938" s="16"/>
    </row>
    <row r="2939" spans="1:27" hidden="1" x14ac:dyDescent="0.25">
      <c r="A2939" s="24"/>
      <c r="B2939" s="23"/>
      <c r="C2939" s="23"/>
      <c r="K2939" s="23"/>
      <c r="AA2939" s="16"/>
    </row>
    <row r="2940" spans="1:27" hidden="1" x14ac:dyDescent="0.25">
      <c r="A2940" s="24"/>
      <c r="B2940" s="23"/>
      <c r="C2940" s="23"/>
      <c r="K2940" s="23"/>
      <c r="AA2940" s="16"/>
    </row>
    <row r="2941" spans="1:27" hidden="1" x14ac:dyDescent="0.25">
      <c r="A2941" s="24"/>
      <c r="B2941" s="23"/>
      <c r="C2941" s="23"/>
      <c r="K2941" s="23"/>
      <c r="AA2941" s="16"/>
    </row>
    <row r="2942" spans="1:27" hidden="1" x14ac:dyDescent="0.25">
      <c r="A2942" s="24"/>
      <c r="B2942" s="23"/>
      <c r="C2942" s="23"/>
      <c r="K2942" s="23"/>
      <c r="AA2942" s="16"/>
    </row>
    <row r="2943" spans="1:27" hidden="1" x14ac:dyDescent="0.25">
      <c r="A2943" s="24"/>
      <c r="B2943" s="23"/>
      <c r="C2943" s="23"/>
      <c r="K2943" s="23"/>
      <c r="AA2943" s="16"/>
    </row>
    <row r="2944" spans="1:27" hidden="1" x14ac:dyDescent="0.25">
      <c r="A2944" s="24"/>
      <c r="B2944" s="23"/>
      <c r="C2944" s="23"/>
      <c r="K2944" s="23"/>
      <c r="AA2944" s="16"/>
    </row>
    <row r="2945" spans="1:27" hidden="1" x14ac:dyDescent="0.25">
      <c r="A2945" s="24"/>
      <c r="B2945" s="23"/>
      <c r="C2945" s="23"/>
      <c r="K2945" s="23"/>
      <c r="AA2945" s="16"/>
    </row>
    <row r="2946" spans="1:27" hidden="1" x14ac:dyDescent="0.25">
      <c r="A2946" s="24"/>
      <c r="B2946" s="23"/>
      <c r="C2946" s="23"/>
      <c r="K2946" s="23"/>
      <c r="AA2946" s="16"/>
    </row>
    <row r="2947" spans="1:27" hidden="1" x14ac:dyDescent="0.25">
      <c r="A2947" s="24"/>
      <c r="B2947" s="23"/>
      <c r="C2947" s="23"/>
      <c r="K2947" s="23"/>
      <c r="AA2947" s="16"/>
    </row>
    <row r="2948" spans="1:27" hidden="1" x14ac:dyDescent="0.25">
      <c r="A2948" s="24"/>
      <c r="B2948" s="23"/>
      <c r="C2948" s="23"/>
      <c r="K2948" s="23"/>
      <c r="AA2948" s="16"/>
    </row>
    <row r="2949" spans="1:27" hidden="1" x14ac:dyDescent="0.25">
      <c r="A2949" s="24"/>
      <c r="B2949" s="23"/>
      <c r="C2949" s="23"/>
      <c r="K2949" s="23"/>
      <c r="AA2949" s="16"/>
    </row>
    <row r="2950" spans="1:27" hidden="1" x14ac:dyDescent="0.25">
      <c r="A2950" s="24"/>
      <c r="B2950" s="23"/>
      <c r="C2950" s="23"/>
      <c r="K2950" s="23"/>
      <c r="AA2950" s="16"/>
    </row>
    <row r="2951" spans="1:27" hidden="1" x14ac:dyDescent="0.25">
      <c r="A2951" s="24"/>
      <c r="B2951" s="23"/>
      <c r="C2951" s="23"/>
      <c r="K2951" s="23"/>
      <c r="AA2951" s="16"/>
    </row>
    <row r="2952" spans="1:27" hidden="1" x14ac:dyDescent="0.25">
      <c r="A2952" s="24"/>
      <c r="B2952" s="23"/>
      <c r="C2952" s="23"/>
      <c r="K2952" s="23"/>
      <c r="AA2952" s="16"/>
    </row>
    <row r="2953" spans="1:27" hidden="1" x14ac:dyDescent="0.25">
      <c r="A2953" s="24"/>
      <c r="B2953" s="23"/>
      <c r="C2953" s="23"/>
      <c r="K2953" s="23"/>
      <c r="AA2953" s="16"/>
    </row>
    <row r="2954" spans="1:27" hidden="1" x14ac:dyDescent="0.25">
      <c r="A2954" s="24"/>
      <c r="B2954" s="23"/>
      <c r="C2954" s="23"/>
      <c r="K2954" s="23"/>
      <c r="AA2954" s="16"/>
    </row>
    <row r="2955" spans="1:27" hidden="1" x14ac:dyDescent="0.25">
      <c r="A2955" s="24"/>
      <c r="B2955" s="23"/>
      <c r="C2955" s="23"/>
      <c r="K2955" s="23"/>
      <c r="AA2955" s="16"/>
    </row>
    <row r="2956" spans="1:27" hidden="1" x14ac:dyDescent="0.25">
      <c r="A2956" s="24"/>
      <c r="B2956" s="23"/>
      <c r="C2956" s="23"/>
      <c r="K2956" s="23"/>
      <c r="AA2956" s="16"/>
    </row>
    <row r="2957" spans="1:27" hidden="1" x14ac:dyDescent="0.25">
      <c r="A2957" s="24"/>
      <c r="B2957" s="23"/>
      <c r="C2957" s="23"/>
      <c r="K2957" s="23"/>
      <c r="AA2957" s="16"/>
    </row>
    <row r="2958" spans="1:27" hidden="1" x14ac:dyDescent="0.25">
      <c r="A2958" s="24"/>
      <c r="B2958" s="23"/>
      <c r="C2958" s="23"/>
      <c r="K2958" s="23"/>
      <c r="AA2958" s="16"/>
    </row>
    <row r="2959" spans="1:27" hidden="1" x14ac:dyDescent="0.25">
      <c r="A2959" s="24"/>
      <c r="B2959" s="23"/>
      <c r="C2959" s="23"/>
      <c r="K2959" s="23"/>
      <c r="AA2959" s="16"/>
    </row>
    <row r="2960" spans="1:27" hidden="1" x14ac:dyDescent="0.25">
      <c r="A2960" s="24"/>
      <c r="B2960" s="23"/>
      <c r="C2960" s="23"/>
      <c r="K2960" s="23"/>
      <c r="AA2960" s="16"/>
    </row>
    <row r="2961" spans="1:27" hidden="1" x14ac:dyDescent="0.25">
      <c r="A2961" s="24"/>
      <c r="B2961" s="23"/>
      <c r="C2961" s="23"/>
      <c r="K2961" s="23"/>
      <c r="AA2961" s="16"/>
    </row>
    <row r="2962" spans="1:27" hidden="1" x14ac:dyDescent="0.25">
      <c r="A2962" s="24"/>
      <c r="B2962" s="23"/>
      <c r="C2962" s="23"/>
      <c r="K2962" s="23"/>
      <c r="AA2962" s="16"/>
    </row>
    <row r="2963" spans="1:27" hidden="1" x14ac:dyDescent="0.25">
      <c r="A2963" s="24"/>
      <c r="B2963" s="23"/>
      <c r="C2963" s="23"/>
      <c r="K2963" s="23"/>
      <c r="AA2963" s="16"/>
    </row>
    <row r="2964" spans="1:27" hidden="1" x14ac:dyDescent="0.25">
      <c r="A2964" s="24"/>
      <c r="B2964" s="23"/>
      <c r="C2964" s="23"/>
      <c r="K2964" s="23"/>
      <c r="AA2964" s="16"/>
    </row>
    <row r="2965" spans="1:27" hidden="1" x14ac:dyDescent="0.25">
      <c r="A2965" s="24"/>
      <c r="B2965" s="23"/>
      <c r="C2965" s="23"/>
      <c r="K2965" s="23"/>
      <c r="AA2965" s="16"/>
    </row>
    <row r="2966" spans="1:27" hidden="1" x14ac:dyDescent="0.25">
      <c r="A2966" s="24"/>
      <c r="B2966" s="23"/>
      <c r="C2966" s="23"/>
      <c r="K2966" s="23"/>
      <c r="AA2966" s="16"/>
    </row>
    <row r="2967" spans="1:27" hidden="1" x14ac:dyDescent="0.25">
      <c r="A2967" s="24"/>
      <c r="B2967" s="23"/>
      <c r="C2967" s="23"/>
      <c r="K2967" s="23"/>
      <c r="AA2967" s="16"/>
    </row>
    <row r="2968" spans="1:27" hidden="1" x14ac:dyDescent="0.25">
      <c r="A2968" s="24"/>
      <c r="B2968" s="23"/>
      <c r="C2968" s="23"/>
      <c r="K2968" s="23"/>
      <c r="AA2968" s="16"/>
    </row>
    <row r="2969" spans="1:27" hidden="1" x14ac:dyDescent="0.25">
      <c r="A2969" s="24"/>
      <c r="B2969" s="23"/>
      <c r="C2969" s="23"/>
      <c r="K2969" s="23"/>
      <c r="AA2969" s="16"/>
    </row>
    <row r="2970" spans="1:27" hidden="1" x14ac:dyDescent="0.25">
      <c r="A2970" s="24"/>
      <c r="B2970" s="23"/>
      <c r="C2970" s="23"/>
      <c r="K2970" s="23"/>
      <c r="AA2970" s="16"/>
    </row>
    <row r="2971" spans="1:27" hidden="1" x14ac:dyDescent="0.25">
      <c r="A2971" s="24"/>
      <c r="B2971" s="23"/>
      <c r="C2971" s="23"/>
      <c r="K2971" s="23"/>
      <c r="AA2971" s="16"/>
    </row>
    <row r="2972" spans="1:27" hidden="1" x14ac:dyDescent="0.25">
      <c r="A2972" s="24"/>
      <c r="B2972" s="23"/>
      <c r="C2972" s="23"/>
      <c r="K2972" s="23"/>
      <c r="AA2972" s="16"/>
    </row>
    <row r="2973" spans="1:27" hidden="1" x14ac:dyDescent="0.25">
      <c r="A2973" s="24"/>
      <c r="B2973" s="23"/>
      <c r="C2973" s="23"/>
      <c r="K2973" s="23"/>
      <c r="AA2973" s="16"/>
    </row>
    <row r="2974" spans="1:27" hidden="1" x14ac:dyDescent="0.25">
      <c r="A2974" s="24"/>
      <c r="B2974" s="23"/>
      <c r="C2974" s="23"/>
      <c r="K2974" s="23"/>
      <c r="AA2974" s="16"/>
    </row>
    <row r="2975" spans="1:27" hidden="1" x14ac:dyDescent="0.25">
      <c r="A2975" s="24"/>
      <c r="B2975" s="23"/>
      <c r="C2975" s="23"/>
      <c r="K2975" s="23"/>
      <c r="AA2975" s="16"/>
    </row>
    <row r="2976" spans="1:27" hidden="1" x14ac:dyDescent="0.25">
      <c r="A2976" s="24"/>
      <c r="B2976" s="23"/>
      <c r="C2976" s="23"/>
      <c r="K2976" s="23"/>
      <c r="AA2976" s="16"/>
    </row>
    <row r="2977" spans="1:27" hidden="1" x14ac:dyDescent="0.25">
      <c r="A2977" s="24"/>
      <c r="B2977" s="23"/>
      <c r="C2977" s="23"/>
      <c r="K2977" s="23"/>
      <c r="AA2977" s="16"/>
    </row>
    <row r="2978" spans="1:27" hidden="1" x14ac:dyDescent="0.25">
      <c r="A2978" s="24"/>
      <c r="B2978" s="23"/>
      <c r="C2978" s="23"/>
      <c r="K2978" s="23"/>
      <c r="AA2978" s="16"/>
    </row>
    <row r="2979" spans="1:27" hidden="1" x14ac:dyDescent="0.25">
      <c r="A2979" s="24"/>
      <c r="B2979" s="23"/>
      <c r="C2979" s="23"/>
      <c r="K2979" s="23"/>
      <c r="AA2979" s="16"/>
    </row>
    <row r="2980" spans="1:27" hidden="1" x14ac:dyDescent="0.25">
      <c r="A2980" s="24"/>
      <c r="B2980" s="23"/>
      <c r="C2980" s="23"/>
      <c r="K2980" s="23"/>
      <c r="AA2980" s="16"/>
    </row>
    <row r="2981" spans="1:27" hidden="1" x14ac:dyDescent="0.25">
      <c r="A2981" s="24"/>
      <c r="B2981" s="23"/>
      <c r="C2981" s="23"/>
      <c r="K2981" s="23"/>
      <c r="AA2981" s="16"/>
    </row>
    <row r="2982" spans="1:27" hidden="1" x14ac:dyDescent="0.25">
      <c r="A2982" s="24"/>
      <c r="B2982" s="23"/>
      <c r="C2982" s="23"/>
      <c r="K2982" s="23"/>
      <c r="AA2982" s="16"/>
    </row>
    <row r="2983" spans="1:27" hidden="1" x14ac:dyDescent="0.25">
      <c r="A2983" s="24"/>
      <c r="B2983" s="23"/>
      <c r="C2983" s="23"/>
      <c r="K2983" s="23"/>
      <c r="AA2983" s="16"/>
    </row>
    <row r="2984" spans="1:27" hidden="1" x14ac:dyDescent="0.25">
      <c r="A2984" s="24"/>
      <c r="B2984" s="23"/>
      <c r="C2984" s="23"/>
      <c r="K2984" s="23"/>
      <c r="AA2984" s="16"/>
    </row>
    <row r="2985" spans="1:27" hidden="1" x14ac:dyDescent="0.25">
      <c r="A2985" s="24"/>
      <c r="B2985" s="23"/>
      <c r="C2985" s="23"/>
      <c r="K2985" s="23"/>
      <c r="AA2985" s="16"/>
    </row>
    <row r="2986" spans="1:27" hidden="1" x14ac:dyDescent="0.25">
      <c r="A2986" s="24"/>
      <c r="B2986" s="23"/>
      <c r="C2986" s="23"/>
      <c r="K2986" s="23"/>
      <c r="AA2986" s="16"/>
    </row>
    <row r="2987" spans="1:27" hidden="1" x14ac:dyDescent="0.25">
      <c r="A2987" s="24"/>
      <c r="B2987" s="23"/>
      <c r="C2987" s="23"/>
      <c r="K2987" s="23"/>
      <c r="AA2987" s="16"/>
    </row>
    <row r="2988" spans="1:27" hidden="1" x14ac:dyDescent="0.25">
      <c r="A2988" s="24"/>
      <c r="B2988" s="23"/>
      <c r="C2988" s="23"/>
      <c r="K2988" s="23"/>
      <c r="AA2988" s="16"/>
    </row>
    <row r="2989" spans="1:27" hidden="1" x14ac:dyDescent="0.25">
      <c r="A2989" s="24"/>
      <c r="B2989" s="23"/>
      <c r="C2989" s="23"/>
      <c r="K2989" s="23"/>
      <c r="AA2989" s="16"/>
    </row>
    <row r="2990" spans="1:27" hidden="1" x14ac:dyDescent="0.25">
      <c r="A2990" s="24"/>
      <c r="B2990" s="23"/>
      <c r="C2990" s="23"/>
      <c r="K2990" s="23"/>
      <c r="AA2990" s="16"/>
    </row>
    <row r="2991" spans="1:27" hidden="1" x14ac:dyDescent="0.25">
      <c r="A2991" s="24"/>
      <c r="B2991" s="23"/>
      <c r="C2991" s="23"/>
      <c r="K2991" s="23"/>
      <c r="AA2991" s="16"/>
    </row>
    <row r="2992" spans="1:27" hidden="1" x14ac:dyDescent="0.25">
      <c r="A2992" s="24"/>
      <c r="B2992" s="23"/>
      <c r="C2992" s="23"/>
      <c r="K2992" s="23"/>
      <c r="AA2992" s="16"/>
    </row>
    <row r="2993" spans="1:27" hidden="1" x14ac:dyDescent="0.25">
      <c r="A2993" s="24"/>
      <c r="B2993" s="23"/>
      <c r="C2993" s="23"/>
      <c r="K2993" s="23"/>
      <c r="AA2993" s="16"/>
    </row>
    <row r="2994" spans="1:27" hidden="1" x14ac:dyDescent="0.25">
      <c r="A2994" s="24"/>
      <c r="B2994" s="23"/>
      <c r="C2994" s="23"/>
      <c r="K2994" s="23"/>
      <c r="AA2994" s="16"/>
    </row>
    <row r="2995" spans="1:27" hidden="1" x14ac:dyDescent="0.25">
      <c r="A2995" s="24"/>
      <c r="B2995" s="23"/>
      <c r="C2995" s="23"/>
      <c r="K2995" s="23"/>
      <c r="AA2995" s="16"/>
    </row>
    <row r="2996" spans="1:27" hidden="1" x14ac:dyDescent="0.25">
      <c r="A2996" s="24"/>
      <c r="B2996" s="23"/>
      <c r="C2996" s="23"/>
      <c r="K2996" s="23"/>
      <c r="AA2996" s="16"/>
    </row>
    <row r="2997" spans="1:27" hidden="1" x14ac:dyDescent="0.25">
      <c r="A2997" s="24"/>
      <c r="B2997" s="23"/>
      <c r="C2997" s="23"/>
      <c r="K2997" s="23"/>
      <c r="AA2997" s="16"/>
    </row>
    <row r="2998" spans="1:27" hidden="1" x14ac:dyDescent="0.25">
      <c r="A2998" s="24"/>
      <c r="B2998" s="23"/>
      <c r="C2998" s="23"/>
      <c r="K2998" s="23"/>
      <c r="AA2998" s="16"/>
    </row>
    <row r="2999" spans="1:27" hidden="1" x14ac:dyDescent="0.25">
      <c r="A2999" s="24"/>
      <c r="B2999" s="23"/>
      <c r="C2999" s="23"/>
      <c r="K2999" s="23"/>
      <c r="AA2999" s="16"/>
    </row>
  </sheetData>
  <phoneticPr fontId="3" type="noConversion"/>
  <conditionalFormatting sqref="I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000:L1048576 K2:K299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1">
    <cfRule type="colorScale" priority="2">
      <colorScale>
        <cfvo type="min"/>
        <cfvo type="max"/>
        <color rgb="FFFFEF9C"/>
        <color rgb="FF63BE7B"/>
      </colorScale>
    </cfRule>
  </conditionalFormatting>
  <conditionalFormatting sqref="T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5">
      <colorScale>
        <cfvo type="min"/>
        <cfvo type="max"/>
        <color rgb="FFFFEF9C"/>
        <color rgb="FF63BE7B"/>
      </colorScale>
    </cfRule>
  </conditionalFormatting>
  <conditionalFormatting sqref="Z2:Z2999 H1821:H2999 AN3000:AN1048576">
    <cfRule type="colorScale" priority="11">
      <colorScale>
        <cfvo type="min"/>
        <cfvo type="max"/>
        <color rgb="FFFFEF9C"/>
        <color rgb="FF63BE7B"/>
      </colorScale>
    </cfRule>
  </conditionalFormatting>
  <conditionalFormatting sqref="Z1821:Z2999 T2:T2999 AV3000:AV104857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821:AA2999 I2:I2999 AW3000:AW1048576">
    <cfRule type="colorScale" priority="1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B1:AG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821:AG2999 M2:M2999 BC3000:BC1048576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H1821:AJ2999 S1821:S2999 AB2:AG2999 BD3000:BK1048576 N1821:N2999 D1821:F2999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821:AL2999 S2:S2999 BM3000:BM1048576">
    <cfRule type="colorScale" priority="8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AD0FA-E3A9-4050-8C8E-B1E075AABB50}">
  <sheetPr codeName="工作表23"/>
  <dimension ref="A1:Z409"/>
  <sheetViews>
    <sheetView workbookViewId="0"/>
  </sheetViews>
  <sheetFormatPr defaultRowHeight="15.75" x14ac:dyDescent="0.25"/>
  <cols>
    <col min="2" max="2" width="10.28515625" bestFit="1" customWidth="1"/>
    <col min="3" max="4" width="10" customWidth="1"/>
    <col min="5" max="5" width="12.28515625" customWidth="1"/>
    <col min="9" max="9" width="10" customWidth="1"/>
    <col min="10" max="10" width="12.28515625" customWidth="1"/>
    <col min="12" max="12" width="12.28515625" customWidth="1"/>
    <col min="18" max="18" width="12.28515625" customWidth="1"/>
    <col min="20" max="20" width="12.28515625" customWidth="1"/>
    <col min="24" max="24" width="12.28515625" customWidth="1"/>
    <col min="26" max="26" width="10" customWidth="1"/>
  </cols>
  <sheetData>
    <row r="1" spans="1:26" s="49" customFormat="1" x14ac:dyDescent="0.25">
      <c r="A1" s="49" t="s">
        <v>2227</v>
      </c>
      <c r="B1" s="49" t="s">
        <v>2229</v>
      </c>
      <c r="C1" s="49" t="s">
        <v>2375</v>
      </c>
      <c r="D1" s="49" t="s">
        <v>2389</v>
      </c>
      <c r="E1" s="49" t="s">
        <v>2377</v>
      </c>
      <c r="F1" s="49" t="s">
        <v>425</v>
      </c>
      <c r="G1" s="49" t="s">
        <v>4</v>
      </c>
      <c r="H1" s="49" t="s">
        <v>6</v>
      </c>
      <c r="I1" s="49" t="s">
        <v>2230</v>
      </c>
      <c r="J1" s="49" t="s">
        <v>2235</v>
      </c>
      <c r="K1" s="49" t="s">
        <v>427</v>
      </c>
      <c r="L1" s="49" t="s">
        <v>2236</v>
      </c>
      <c r="M1" s="49" t="s">
        <v>2374</v>
      </c>
      <c r="N1" s="49" t="s">
        <v>426</v>
      </c>
      <c r="O1" s="49" t="s">
        <v>2385</v>
      </c>
      <c r="P1" s="49" t="s">
        <v>2387</v>
      </c>
      <c r="Q1" s="49" t="s">
        <v>2231</v>
      </c>
      <c r="R1" s="49" t="s">
        <v>8</v>
      </c>
      <c r="S1" s="49" t="s">
        <v>2233</v>
      </c>
      <c r="T1" s="49" t="s">
        <v>2232</v>
      </c>
      <c r="U1" s="49" t="s">
        <v>424</v>
      </c>
      <c r="V1" s="49" t="s">
        <v>2212</v>
      </c>
      <c r="W1" s="49" t="s">
        <v>2213</v>
      </c>
      <c r="X1" s="49" t="s">
        <v>2234</v>
      </c>
      <c r="Y1" s="49" t="s">
        <v>7</v>
      </c>
      <c r="Z1" s="49" t="s">
        <v>5</v>
      </c>
    </row>
    <row r="2" spans="1:26" x14ac:dyDescent="0.25">
      <c r="A2" t="s">
        <v>1</v>
      </c>
      <c r="B2" t="s">
        <v>37</v>
      </c>
      <c r="C2">
        <v>49.1</v>
      </c>
      <c r="D2">
        <v>1</v>
      </c>
      <c r="E2" t="s">
        <v>38</v>
      </c>
      <c r="F2">
        <v>3</v>
      </c>
      <c r="G2" t="s">
        <v>101</v>
      </c>
      <c r="H2">
        <v>12</v>
      </c>
      <c r="I2" t="s">
        <v>421</v>
      </c>
      <c r="J2">
        <v>4.4000000000000004</v>
      </c>
      <c r="K2">
        <v>1800</v>
      </c>
      <c r="L2">
        <v>122</v>
      </c>
      <c r="M2">
        <v>1</v>
      </c>
      <c r="N2">
        <v>14</v>
      </c>
      <c r="O2">
        <v>5</v>
      </c>
      <c r="P2">
        <v>25</v>
      </c>
      <c r="Q2" t="s">
        <v>455</v>
      </c>
      <c r="R2">
        <v>1124</v>
      </c>
      <c r="S2">
        <v>5</v>
      </c>
      <c r="T2" t="s">
        <v>446</v>
      </c>
      <c r="U2">
        <v>669</v>
      </c>
      <c r="X2">
        <v>1</v>
      </c>
      <c r="Y2">
        <v>27</v>
      </c>
      <c r="Z2" t="s">
        <v>39</v>
      </c>
    </row>
    <row r="3" spans="1:26" x14ac:dyDescent="0.25">
      <c r="A3" t="s">
        <v>1</v>
      </c>
      <c r="B3" t="s">
        <v>52</v>
      </c>
      <c r="C3">
        <v>49.14</v>
      </c>
      <c r="D3">
        <v>9</v>
      </c>
      <c r="E3" t="s">
        <v>53</v>
      </c>
      <c r="F3">
        <v>4</v>
      </c>
      <c r="G3" t="s">
        <v>13</v>
      </c>
      <c r="H3">
        <v>11</v>
      </c>
      <c r="I3" t="s">
        <v>423</v>
      </c>
      <c r="J3">
        <v>3.9</v>
      </c>
      <c r="K3">
        <v>1800</v>
      </c>
      <c r="L3">
        <v>124</v>
      </c>
      <c r="M3">
        <v>1</v>
      </c>
      <c r="N3">
        <v>14</v>
      </c>
      <c r="O3">
        <v>5</v>
      </c>
      <c r="P3">
        <v>25</v>
      </c>
      <c r="Q3" t="s">
        <v>455</v>
      </c>
      <c r="R3">
        <v>1083</v>
      </c>
      <c r="S3">
        <v>5</v>
      </c>
      <c r="T3" t="s">
        <v>446</v>
      </c>
      <c r="U3">
        <v>669</v>
      </c>
      <c r="X3" t="s">
        <v>451</v>
      </c>
      <c r="Y3">
        <v>29</v>
      </c>
      <c r="Z3" t="s">
        <v>20</v>
      </c>
    </row>
    <row r="4" spans="1:26" x14ac:dyDescent="0.25">
      <c r="A4" t="s">
        <v>1</v>
      </c>
      <c r="B4" t="s">
        <v>12</v>
      </c>
      <c r="C4">
        <v>49.49</v>
      </c>
      <c r="D4">
        <v>4</v>
      </c>
      <c r="E4" t="s">
        <v>13</v>
      </c>
      <c r="F4">
        <v>5</v>
      </c>
      <c r="G4" t="s">
        <v>116</v>
      </c>
      <c r="H4">
        <v>10</v>
      </c>
      <c r="I4" t="s">
        <v>420</v>
      </c>
      <c r="J4">
        <v>4.8</v>
      </c>
      <c r="K4">
        <v>1800</v>
      </c>
      <c r="L4">
        <v>120</v>
      </c>
      <c r="M4">
        <v>1</v>
      </c>
      <c r="N4">
        <v>5</v>
      </c>
      <c r="O4">
        <v>3</v>
      </c>
      <c r="P4">
        <v>25</v>
      </c>
      <c r="Q4" t="s">
        <v>445</v>
      </c>
      <c r="R4">
        <v>1127</v>
      </c>
      <c r="S4">
        <v>4</v>
      </c>
      <c r="T4" t="s">
        <v>435</v>
      </c>
      <c r="U4">
        <v>481</v>
      </c>
      <c r="X4" t="s">
        <v>459</v>
      </c>
      <c r="Y4">
        <v>42</v>
      </c>
      <c r="Z4" t="s">
        <v>14</v>
      </c>
    </row>
    <row r="5" spans="1:26" x14ac:dyDescent="0.25">
      <c r="A5" t="s">
        <v>1</v>
      </c>
      <c r="B5" t="s">
        <v>37</v>
      </c>
      <c r="C5">
        <v>49.57</v>
      </c>
      <c r="D5">
        <v>1</v>
      </c>
      <c r="E5" t="s">
        <v>38</v>
      </c>
      <c r="F5">
        <v>1</v>
      </c>
      <c r="G5" t="s">
        <v>101</v>
      </c>
      <c r="H5">
        <v>9</v>
      </c>
      <c r="I5" t="s">
        <v>420</v>
      </c>
      <c r="J5">
        <v>9.4</v>
      </c>
      <c r="K5">
        <v>1800</v>
      </c>
      <c r="L5">
        <v>116</v>
      </c>
      <c r="M5">
        <v>1</v>
      </c>
      <c r="N5">
        <v>23</v>
      </c>
      <c r="O5">
        <v>4</v>
      </c>
      <c r="P5">
        <v>25</v>
      </c>
      <c r="Q5" t="s">
        <v>461</v>
      </c>
      <c r="R5">
        <v>1119</v>
      </c>
      <c r="S5">
        <v>5</v>
      </c>
      <c r="T5" t="s">
        <v>435</v>
      </c>
      <c r="U5">
        <v>612</v>
      </c>
      <c r="X5" t="s">
        <v>451</v>
      </c>
      <c r="Y5">
        <v>21</v>
      </c>
      <c r="Z5" t="s">
        <v>39</v>
      </c>
    </row>
    <row r="6" spans="1:26" x14ac:dyDescent="0.25">
      <c r="A6" t="s">
        <v>1</v>
      </c>
      <c r="B6" t="s">
        <v>52</v>
      </c>
      <c r="C6">
        <v>49.76</v>
      </c>
      <c r="D6">
        <v>9</v>
      </c>
      <c r="E6" t="s">
        <v>53</v>
      </c>
      <c r="F6">
        <v>2</v>
      </c>
      <c r="G6" t="s">
        <v>13</v>
      </c>
      <c r="H6">
        <v>11</v>
      </c>
      <c r="I6" t="s">
        <v>422</v>
      </c>
      <c r="J6">
        <v>8.8000000000000007</v>
      </c>
      <c r="K6">
        <v>1800</v>
      </c>
      <c r="L6">
        <v>124</v>
      </c>
      <c r="M6">
        <v>1</v>
      </c>
      <c r="N6">
        <v>23</v>
      </c>
      <c r="O6">
        <v>4</v>
      </c>
      <c r="P6">
        <v>25</v>
      </c>
      <c r="Q6" t="s">
        <v>461</v>
      </c>
      <c r="R6">
        <v>1066</v>
      </c>
      <c r="S6">
        <v>5</v>
      </c>
      <c r="T6" t="s">
        <v>435</v>
      </c>
      <c r="U6">
        <v>612</v>
      </c>
      <c r="X6" t="s">
        <v>451</v>
      </c>
      <c r="Y6">
        <v>29</v>
      </c>
      <c r="Z6" t="s">
        <v>20</v>
      </c>
    </row>
    <row r="7" spans="1:26" x14ac:dyDescent="0.25">
      <c r="A7" t="s">
        <v>1</v>
      </c>
      <c r="B7" t="s">
        <v>62</v>
      </c>
      <c r="C7">
        <v>50.76</v>
      </c>
      <c r="D7">
        <v>10</v>
      </c>
      <c r="E7" t="s">
        <v>63</v>
      </c>
      <c r="F7">
        <v>8</v>
      </c>
      <c r="G7" t="s">
        <v>19</v>
      </c>
      <c r="H7">
        <v>12</v>
      </c>
      <c r="I7" t="s">
        <v>423</v>
      </c>
      <c r="J7">
        <v>6.2</v>
      </c>
      <c r="K7">
        <v>1800</v>
      </c>
      <c r="L7">
        <v>129</v>
      </c>
      <c r="M7">
        <v>1</v>
      </c>
      <c r="N7">
        <v>23</v>
      </c>
      <c r="O7">
        <v>4</v>
      </c>
      <c r="P7">
        <v>25</v>
      </c>
      <c r="Q7" t="s">
        <v>461</v>
      </c>
      <c r="R7">
        <v>1045</v>
      </c>
      <c r="S7">
        <v>5</v>
      </c>
      <c r="T7" t="s">
        <v>435</v>
      </c>
      <c r="U7">
        <v>612</v>
      </c>
      <c r="X7" t="s">
        <v>624</v>
      </c>
      <c r="Y7">
        <v>34</v>
      </c>
      <c r="Z7" t="s">
        <v>64</v>
      </c>
    </row>
    <row r="8" spans="1:26" x14ac:dyDescent="0.25">
      <c r="A8" t="s">
        <v>1</v>
      </c>
      <c r="B8" t="s">
        <v>57</v>
      </c>
      <c r="C8">
        <v>50.96</v>
      </c>
      <c r="D8">
        <v>3</v>
      </c>
      <c r="E8" t="s">
        <v>58</v>
      </c>
      <c r="F8">
        <v>11</v>
      </c>
      <c r="G8" t="s">
        <v>150</v>
      </c>
      <c r="H8">
        <v>10</v>
      </c>
      <c r="I8" t="s">
        <v>423</v>
      </c>
      <c r="J8">
        <v>16</v>
      </c>
      <c r="K8">
        <v>1800</v>
      </c>
      <c r="L8">
        <v>124</v>
      </c>
      <c r="M8">
        <v>1</v>
      </c>
      <c r="N8">
        <v>14</v>
      </c>
      <c r="O8">
        <v>5</v>
      </c>
      <c r="P8">
        <v>25</v>
      </c>
      <c r="Q8" t="s">
        <v>455</v>
      </c>
      <c r="R8">
        <v>1139</v>
      </c>
      <c r="S8">
        <v>5</v>
      </c>
      <c r="T8" t="s">
        <v>446</v>
      </c>
      <c r="U8">
        <v>669</v>
      </c>
      <c r="X8" t="s">
        <v>819</v>
      </c>
      <c r="Y8">
        <v>29</v>
      </c>
      <c r="Z8" t="s">
        <v>64</v>
      </c>
    </row>
    <row r="9" spans="1:26" x14ac:dyDescent="0.25">
      <c r="A9" t="s">
        <v>68</v>
      </c>
      <c r="B9" t="s">
        <v>74</v>
      </c>
      <c r="C9">
        <v>39.01</v>
      </c>
      <c r="D9">
        <v>2</v>
      </c>
      <c r="E9" t="s">
        <v>38</v>
      </c>
      <c r="F9">
        <v>2</v>
      </c>
      <c r="G9" t="s">
        <v>49</v>
      </c>
      <c r="H9">
        <v>1</v>
      </c>
      <c r="I9" t="s">
        <v>421</v>
      </c>
      <c r="J9">
        <v>7.5</v>
      </c>
      <c r="K9">
        <v>1650</v>
      </c>
      <c r="L9">
        <v>119</v>
      </c>
      <c r="M9">
        <v>1</v>
      </c>
      <c r="N9">
        <v>19</v>
      </c>
      <c r="O9">
        <v>3</v>
      </c>
      <c r="P9">
        <v>25</v>
      </c>
      <c r="Q9" t="s">
        <v>455</v>
      </c>
      <c r="R9">
        <v>1152</v>
      </c>
      <c r="S9">
        <v>3</v>
      </c>
      <c r="T9" t="s">
        <v>446</v>
      </c>
      <c r="U9">
        <v>521</v>
      </c>
      <c r="X9">
        <v>2</v>
      </c>
      <c r="Y9">
        <v>62</v>
      </c>
      <c r="Z9" t="s">
        <v>39</v>
      </c>
    </row>
    <row r="10" spans="1:26" x14ac:dyDescent="0.25">
      <c r="A10" t="s">
        <v>68</v>
      </c>
      <c r="B10" t="s">
        <v>92</v>
      </c>
      <c r="C10">
        <v>39.200000000000003</v>
      </c>
      <c r="D10">
        <v>6</v>
      </c>
      <c r="E10" t="s">
        <v>93</v>
      </c>
      <c r="F10">
        <v>3</v>
      </c>
      <c r="G10" t="s">
        <v>34</v>
      </c>
      <c r="H10">
        <v>4</v>
      </c>
      <c r="I10" t="s">
        <v>421</v>
      </c>
      <c r="J10">
        <v>37</v>
      </c>
      <c r="K10">
        <v>1650</v>
      </c>
      <c r="L10">
        <v>118</v>
      </c>
      <c r="M10">
        <v>1</v>
      </c>
      <c r="N10">
        <v>30</v>
      </c>
      <c r="O10">
        <v>4</v>
      </c>
      <c r="P10">
        <v>25</v>
      </c>
      <c r="Q10" t="s">
        <v>445</v>
      </c>
      <c r="R10">
        <v>1180</v>
      </c>
      <c r="S10">
        <v>3</v>
      </c>
      <c r="T10" t="s">
        <v>446</v>
      </c>
      <c r="U10">
        <v>637</v>
      </c>
      <c r="X10" t="s">
        <v>521</v>
      </c>
      <c r="Y10">
        <v>60</v>
      </c>
      <c r="Z10" t="s">
        <v>94</v>
      </c>
    </row>
    <row r="11" spans="1:26" x14ac:dyDescent="0.25">
      <c r="A11" t="s">
        <v>68</v>
      </c>
      <c r="B11" t="s">
        <v>69</v>
      </c>
      <c r="C11">
        <v>39.25</v>
      </c>
      <c r="D11">
        <v>7</v>
      </c>
      <c r="E11" t="s">
        <v>13</v>
      </c>
      <c r="F11">
        <v>6</v>
      </c>
      <c r="G11" t="s">
        <v>63</v>
      </c>
      <c r="H11">
        <v>8</v>
      </c>
      <c r="I11" t="s">
        <v>422</v>
      </c>
      <c r="J11">
        <v>7.3</v>
      </c>
      <c r="K11">
        <v>1650</v>
      </c>
      <c r="L11">
        <v>119</v>
      </c>
      <c r="M11">
        <v>1</v>
      </c>
      <c r="N11">
        <v>19</v>
      </c>
      <c r="O11">
        <v>3</v>
      </c>
      <c r="P11">
        <v>25</v>
      </c>
      <c r="Q11" t="s">
        <v>455</v>
      </c>
      <c r="R11">
        <v>1132</v>
      </c>
      <c r="S11">
        <v>3</v>
      </c>
      <c r="T11" t="s">
        <v>446</v>
      </c>
      <c r="U11">
        <v>521</v>
      </c>
      <c r="X11" t="s">
        <v>474</v>
      </c>
      <c r="Y11">
        <v>62</v>
      </c>
      <c r="Z11" t="s">
        <v>20</v>
      </c>
    </row>
    <row r="12" spans="1:26" x14ac:dyDescent="0.25">
      <c r="A12" t="s">
        <v>68</v>
      </c>
      <c r="B12" t="s">
        <v>69</v>
      </c>
      <c r="C12">
        <v>39.26</v>
      </c>
      <c r="D12">
        <v>7</v>
      </c>
      <c r="E12" t="s">
        <v>13</v>
      </c>
      <c r="F12">
        <v>4</v>
      </c>
      <c r="G12" t="s">
        <v>121</v>
      </c>
      <c r="H12">
        <v>4</v>
      </c>
      <c r="I12" t="s">
        <v>420</v>
      </c>
      <c r="J12">
        <v>7.5</v>
      </c>
      <c r="K12">
        <v>1650</v>
      </c>
      <c r="L12">
        <v>117</v>
      </c>
      <c r="M12">
        <v>1</v>
      </c>
      <c r="N12">
        <v>7</v>
      </c>
      <c r="O12">
        <v>5</v>
      </c>
      <c r="P12">
        <v>25</v>
      </c>
      <c r="Q12" t="s">
        <v>450</v>
      </c>
      <c r="R12">
        <v>1128</v>
      </c>
      <c r="S12">
        <v>3</v>
      </c>
      <c r="T12" t="s">
        <v>435</v>
      </c>
      <c r="U12">
        <v>657</v>
      </c>
      <c r="X12" t="s">
        <v>451</v>
      </c>
      <c r="Y12">
        <v>62</v>
      </c>
      <c r="Z12" t="s">
        <v>20</v>
      </c>
    </row>
    <row r="13" spans="1:26" x14ac:dyDescent="0.25">
      <c r="A13" t="s">
        <v>68</v>
      </c>
      <c r="B13" t="s">
        <v>74</v>
      </c>
      <c r="C13">
        <v>39.270000000000003</v>
      </c>
      <c r="D13">
        <v>2</v>
      </c>
      <c r="E13" t="s">
        <v>38</v>
      </c>
      <c r="F13">
        <v>4</v>
      </c>
      <c r="G13" t="s">
        <v>101</v>
      </c>
      <c r="H13">
        <v>9</v>
      </c>
      <c r="I13" t="s">
        <v>423</v>
      </c>
      <c r="J13">
        <v>21</v>
      </c>
      <c r="K13">
        <v>1650</v>
      </c>
      <c r="L13">
        <v>121</v>
      </c>
      <c r="M13">
        <v>1</v>
      </c>
      <c r="N13">
        <v>30</v>
      </c>
      <c r="O13">
        <v>4</v>
      </c>
      <c r="P13">
        <v>25</v>
      </c>
      <c r="Q13" t="s">
        <v>445</v>
      </c>
      <c r="R13">
        <v>1135</v>
      </c>
      <c r="S13">
        <v>3</v>
      </c>
      <c r="T13" t="s">
        <v>446</v>
      </c>
      <c r="U13">
        <v>637</v>
      </c>
      <c r="X13" t="s">
        <v>456</v>
      </c>
      <c r="Y13">
        <v>63</v>
      </c>
      <c r="Z13" t="s">
        <v>39</v>
      </c>
    </row>
    <row r="14" spans="1:26" x14ac:dyDescent="0.25">
      <c r="A14" t="s">
        <v>68</v>
      </c>
      <c r="B14" t="s">
        <v>120</v>
      </c>
      <c r="C14">
        <v>39.4</v>
      </c>
      <c r="D14">
        <v>1</v>
      </c>
      <c r="E14" t="s">
        <v>121</v>
      </c>
      <c r="F14">
        <v>3</v>
      </c>
      <c r="G14" t="s">
        <v>121</v>
      </c>
      <c r="H14">
        <v>4</v>
      </c>
      <c r="I14" t="s">
        <v>421</v>
      </c>
      <c r="J14">
        <v>4.3</v>
      </c>
      <c r="K14">
        <v>1650</v>
      </c>
      <c r="L14">
        <v>117</v>
      </c>
      <c r="M14">
        <v>1</v>
      </c>
      <c r="N14">
        <v>30</v>
      </c>
      <c r="O14">
        <v>4</v>
      </c>
      <c r="P14">
        <v>25</v>
      </c>
      <c r="Q14" t="s">
        <v>445</v>
      </c>
      <c r="R14">
        <v>1185</v>
      </c>
      <c r="S14">
        <v>4</v>
      </c>
      <c r="T14" t="s">
        <v>446</v>
      </c>
      <c r="U14">
        <v>631</v>
      </c>
      <c r="X14" t="s">
        <v>591</v>
      </c>
      <c r="Y14">
        <v>41</v>
      </c>
      <c r="Z14" t="s">
        <v>24</v>
      </c>
    </row>
    <row r="15" spans="1:26" x14ac:dyDescent="0.25">
      <c r="A15" t="s">
        <v>68</v>
      </c>
      <c r="B15" t="s">
        <v>74</v>
      </c>
      <c r="C15">
        <v>39.43</v>
      </c>
      <c r="D15">
        <v>2</v>
      </c>
      <c r="E15" t="s">
        <v>38</v>
      </c>
      <c r="F15">
        <v>4</v>
      </c>
      <c r="G15" t="s">
        <v>101</v>
      </c>
      <c r="H15">
        <v>1</v>
      </c>
      <c r="I15" t="s">
        <v>422</v>
      </c>
      <c r="J15">
        <v>8.4</v>
      </c>
      <c r="K15">
        <v>1650</v>
      </c>
      <c r="L15">
        <v>121</v>
      </c>
      <c r="M15">
        <v>1</v>
      </c>
      <c r="N15">
        <v>25</v>
      </c>
      <c r="O15">
        <v>6</v>
      </c>
      <c r="P15">
        <v>25</v>
      </c>
      <c r="Q15" t="s">
        <v>461</v>
      </c>
      <c r="R15">
        <v>1147</v>
      </c>
      <c r="S15">
        <v>3</v>
      </c>
      <c r="T15" t="s">
        <v>446</v>
      </c>
      <c r="U15">
        <v>785</v>
      </c>
      <c r="X15">
        <v>2</v>
      </c>
      <c r="Y15">
        <v>62</v>
      </c>
      <c r="Z15" t="s">
        <v>39</v>
      </c>
    </row>
    <row r="16" spans="1:26" x14ac:dyDescent="0.25">
      <c r="A16" t="s">
        <v>68</v>
      </c>
      <c r="B16" t="s">
        <v>69</v>
      </c>
      <c r="C16">
        <v>39.549999999999997</v>
      </c>
      <c r="D16">
        <v>7</v>
      </c>
      <c r="E16" t="s">
        <v>13</v>
      </c>
      <c r="F16">
        <v>2</v>
      </c>
      <c r="G16" t="s">
        <v>53</v>
      </c>
      <c r="H16">
        <v>1</v>
      </c>
      <c r="I16" t="s">
        <v>421</v>
      </c>
      <c r="J16">
        <v>4.7</v>
      </c>
      <c r="K16">
        <v>1650</v>
      </c>
      <c r="L16">
        <v>135</v>
      </c>
      <c r="M16">
        <v>1</v>
      </c>
      <c r="N16">
        <v>9</v>
      </c>
      <c r="O16">
        <v>4</v>
      </c>
      <c r="P16">
        <v>25</v>
      </c>
      <c r="Q16" t="s">
        <v>450</v>
      </c>
      <c r="R16">
        <v>1131</v>
      </c>
      <c r="S16">
        <v>4</v>
      </c>
      <c r="T16" t="s">
        <v>446</v>
      </c>
      <c r="U16">
        <v>578</v>
      </c>
      <c r="X16" t="s">
        <v>883</v>
      </c>
      <c r="Y16">
        <v>60</v>
      </c>
      <c r="Z16" t="s">
        <v>20</v>
      </c>
    </row>
    <row r="17" spans="1:26" x14ac:dyDescent="0.25">
      <c r="A17" t="s">
        <v>68</v>
      </c>
      <c r="B17" t="s">
        <v>79</v>
      </c>
      <c r="C17">
        <v>39.71</v>
      </c>
      <c r="D17">
        <v>11</v>
      </c>
      <c r="E17" t="s">
        <v>63</v>
      </c>
      <c r="F17">
        <v>3</v>
      </c>
      <c r="G17" t="s">
        <v>63</v>
      </c>
      <c r="H17">
        <v>7</v>
      </c>
      <c r="I17" t="s">
        <v>422</v>
      </c>
      <c r="J17">
        <v>14</v>
      </c>
      <c r="K17">
        <v>1650</v>
      </c>
      <c r="L17">
        <v>124</v>
      </c>
      <c r="M17">
        <v>1</v>
      </c>
      <c r="N17">
        <v>2</v>
      </c>
      <c r="O17">
        <v>4</v>
      </c>
      <c r="P17">
        <v>25</v>
      </c>
      <c r="Q17" t="s">
        <v>445</v>
      </c>
      <c r="R17">
        <v>1060</v>
      </c>
      <c r="S17">
        <v>4</v>
      </c>
      <c r="T17" t="s">
        <v>446</v>
      </c>
      <c r="U17">
        <v>558</v>
      </c>
      <c r="X17" t="s">
        <v>464</v>
      </c>
      <c r="Y17">
        <v>49</v>
      </c>
      <c r="Z17" t="s">
        <v>80</v>
      </c>
    </row>
    <row r="18" spans="1:26" x14ac:dyDescent="0.25">
      <c r="A18" t="s">
        <v>68</v>
      </c>
      <c r="B18" t="s">
        <v>120</v>
      </c>
      <c r="C18">
        <v>39.78</v>
      </c>
      <c r="D18">
        <v>1</v>
      </c>
      <c r="E18" t="s">
        <v>121</v>
      </c>
      <c r="F18">
        <v>4</v>
      </c>
      <c r="G18" t="s">
        <v>121</v>
      </c>
      <c r="H18">
        <v>10</v>
      </c>
      <c r="I18" t="s">
        <v>421</v>
      </c>
      <c r="J18">
        <v>34</v>
      </c>
      <c r="K18">
        <v>1650</v>
      </c>
      <c r="L18">
        <v>118</v>
      </c>
      <c r="M18">
        <v>1</v>
      </c>
      <c r="N18">
        <v>16</v>
      </c>
      <c r="O18">
        <v>4</v>
      </c>
      <c r="P18">
        <v>25</v>
      </c>
      <c r="Q18" t="s">
        <v>455</v>
      </c>
      <c r="R18">
        <v>1198</v>
      </c>
      <c r="S18">
        <v>4</v>
      </c>
      <c r="T18" t="s">
        <v>446</v>
      </c>
      <c r="U18">
        <v>596</v>
      </c>
      <c r="X18">
        <v>2</v>
      </c>
      <c r="Y18">
        <v>42</v>
      </c>
      <c r="Z18" t="s">
        <v>24</v>
      </c>
    </row>
    <row r="19" spans="1:26" x14ac:dyDescent="0.25">
      <c r="A19" t="s">
        <v>68</v>
      </c>
      <c r="B19" t="s">
        <v>115</v>
      </c>
      <c r="C19">
        <v>39.79</v>
      </c>
      <c r="D19">
        <v>3</v>
      </c>
      <c r="E19" t="s">
        <v>116</v>
      </c>
      <c r="F19">
        <v>2</v>
      </c>
      <c r="G19" t="s">
        <v>34</v>
      </c>
      <c r="H19">
        <v>2</v>
      </c>
      <c r="I19" t="s">
        <v>420</v>
      </c>
      <c r="J19">
        <v>16</v>
      </c>
      <c r="K19">
        <v>1650</v>
      </c>
      <c r="L19">
        <v>135</v>
      </c>
      <c r="M19">
        <v>1</v>
      </c>
      <c r="N19">
        <v>19</v>
      </c>
      <c r="O19">
        <v>3</v>
      </c>
      <c r="P19">
        <v>25</v>
      </c>
      <c r="Q19" t="s">
        <v>455</v>
      </c>
      <c r="R19">
        <v>1172</v>
      </c>
      <c r="S19">
        <v>5</v>
      </c>
      <c r="T19" t="s">
        <v>446</v>
      </c>
      <c r="U19">
        <v>515</v>
      </c>
      <c r="X19" t="s">
        <v>591</v>
      </c>
      <c r="Y19">
        <v>40</v>
      </c>
      <c r="Z19" t="s">
        <v>50</v>
      </c>
    </row>
    <row r="20" spans="1:26" x14ac:dyDescent="0.25">
      <c r="A20" t="s">
        <v>68</v>
      </c>
      <c r="B20" t="s">
        <v>92</v>
      </c>
      <c r="C20">
        <v>39.81</v>
      </c>
      <c r="D20">
        <v>6</v>
      </c>
      <c r="E20" t="s">
        <v>93</v>
      </c>
      <c r="F20">
        <v>4</v>
      </c>
      <c r="G20" t="s">
        <v>93</v>
      </c>
      <c r="H20">
        <v>12</v>
      </c>
      <c r="I20" t="s">
        <v>423</v>
      </c>
      <c r="J20">
        <v>19</v>
      </c>
      <c r="K20">
        <v>1650</v>
      </c>
      <c r="L20">
        <v>127</v>
      </c>
      <c r="M20">
        <v>1</v>
      </c>
      <c r="N20">
        <v>16</v>
      </c>
      <c r="O20">
        <v>7</v>
      </c>
      <c r="P20">
        <v>25</v>
      </c>
      <c r="Q20" t="s">
        <v>455</v>
      </c>
      <c r="R20">
        <v>1183</v>
      </c>
      <c r="S20">
        <v>4</v>
      </c>
      <c r="T20" t="s">
        <v>446</v>
      </c>
      <c r="U20">
        <v>844</v>
      </c>
      <c r="X20" t="s">
        <v>451</v>
      </c>
      <c r="Y20">
        <v>52</v>
      </c>
      <c r="Z20" t="s">
        <v>94</v>
      </c>
    </row>
    <row r="21" spans="1:26" x14ac:dyDescent="0.25">
      <c r="A21" t="s">
        <v>68</v>
      </c>
      <c r="B21" t="s">
        <v>79</v>
      </c>
      <c r="C21">
        <v>39.86</v>
      </c>
      <c r="D21">
        <v>11</v>
      </c>
      <c r="E21" t="s">
        <v>63</v>
      </c>
      <c r="F21">
        <v>6</v>
      </c>
      <c r="G21" t="s">
        <v>63</v>
      </c>
      <c r="H21">
        <v>1</v>
      </c>
      <c r="I21" t="s">
        <v>421</v>
      </c>
      <c r="J21">
        <v>6.2</v>
      </c>
      <c r="K21">
        <v>1650</v>
      </c>
      <c r="L21">
        <v>130</v>
      </c>
      <c r="M21">
        <v>1</v>
      </c>
      <c r="N21">
        <v>25</v>
      </c>
      <c r="O21">
        <v>6</v>
      </c>
      <c r="P21">
        <v>25</v>
      </c>
      <c r="Q21" t="s">
        <v>461</v>
      </c>
      <c r="R21">
        <v>1068</v>
      </c>
      <c r="S21">
        <v>4</v>
      </c>
      <c r="T21" t="s">
        <v>446</v>
      </c>
      <c r="U21">
        <v>781</v>
      </c>
      <c r="X21" t="s">
        <v>600</v>
      </c>
      <c r="Y21">
        <v>55</v>
      </c>
      <c r="Z21" t="s">
        <v>80</v>
      </c>
    </row>
    <row r="22" spans="1:26" x14ac:dyDescent="0.25">
      <c r="A22" t="s">
        <v>68</v>
      </c>
      <c r="B22" t="s">
        <v>109</v>
      </c>
      <c r="C22">
        <v>39.880000000000003</v>
      </c>
      <c r="D22">
        <v>9</v>
      </c>
      <c r="E22" t="s">
        <v>471</v>
      </c>
      <c r="F22">
        <v>3</v>
      </c>
      <c r="G22" t="s">
        <v>471</v>
      </c>
      <c r="H22">
        <v>5</v>
      </c>
      <c r="I22" t="s">
        <v>421</v>
      </c>
      <c r="J22">
        <v>34</v>
      </c>
      <c r="K22">
        <v>1650</v>
      </c>
      <c r="L22">
        <v>131</v>
      </c>
      <c r="M22">
        <v>1</v>
      </c>
      <c r="N22">
        <v>16</v>
      </c>
      <c r="O22">
        <v>4</v>
      </c>
      <c r="P22">
        <v>25</v>
      </c>
      <c r="Q22" t="s">
        <v>455</v>
      </c>
      <c r="R22">
        <v>1116</v>
      </c>
      <c r="S22">
        <v>4</v>
      </c>
      <c r="T22" t="s">
        <v>446</v>
      </c>
      <c r="U22">
        <v>594</v>
      </c>
      <c r="X22" t="s">
        <v>464</v>
      </c>
      <c r="Y22">
        <v>58</v>
      </c>
      <c r="Z22" t="s">
        <v>692</v>
      </c>
    </row>
    <row r="23" spans="1:26" x14ac:dyDescent="0.25">
      <c r="A23" t="s">
        <v>68</v>
      </c>
      <c r="B23" t="s">
        <v>109</v>
      </c>
      <c r="C23">
        <v>39.92</v>
      </c>
      <c r="D23">
        <v>9</v>
      </c>
      <c r="E23" t="s">
        <v>471</v>
      </c>
      <c r="F23">
        <v>5</v>
      </c>
      <c r="G23" t="s">
        <v>471</v>
      </c>
      <c r="H23">
        <v>10</v>
      </c>
      <c r="I23" t="s">
        <v>421</v>
      </c>
      <c r="J23">
        <v>18</v>
      </c>
      <c r="K23">
        <v>1650</v>
      </c>
      <c r="L23">
        <v>128</v>
      </c>
      <c r="M23">
        <v>1</v>
      </c>
      <c r="N23">
        <v>11</v>
      </c>
      <c r="O23">
        <v>6</v>
      </c>
      <c r="P23">
        <v>25</v>
      </c>
      <c r="Q23" t="s">
        <v>455</v>
      </c>
      <c r="R23">
        <v>1134</v>
      </c>
      <c r="S23">
        <v>4</v>
      </c>
      <c r="T23" t="s">
        <v>446</v>
      </c>
      <c r="U23">
        <v>751</v>
      </c>
      <c r="X23">
        <v>4</v>
      </c>
      <c r="Y23">
        <v>54</v>
      </c>
      <c r="Z23" t="s">
        <v>692</v>
      </c>
    </row>
    <row r="24" spans="1:26" x14ac:dyDescent="0.25">
      <c r="A24" t="s">
        <v>68</v>
      </c>
      <c r="B24" t="s">
        <v>115</v>
      </c>
      <c r="C24">
        <v>39.950000000000003</v>
      </c>
      <c r="D24">
        <v>3</v>
      </c>
      <c r="E24" t="s">
        <v>116</v>
      </c>
      <c r="F24">
        <v>5</v>
      </c>
      <c r="G24" t="s">
        <v>116</v>
      </c>
      <c r="H24">
        <v>3</v>
      </c>
      <c r="I24" t="s">
        <v>420</v>
      </c>
      <c r="J24">
        <v>11</v>
      </c>
      <c r="K24">
        <v>1650</v>
      </c>
      <c r="L24">
        <v>118</v>
      </c>
      <c r="M24">
        <v>1</v>
      </c>
      <c r="N24">
        <v>23</v>
      </c>
      <c r="O24">
        <v>4</v>
      </c>
      <c r="P24">
        <v>25</v>
      </c>
      <c r="Q24" t="s">
        <v>461</v>
      </c>
      <c r="R24">
        <v>1143</v>
      </c>
      <c r="S24">
        <v>4</v>
      </c>
      <c r="T24" t="s">
        <v>435</v>
      </c>
      <c r="U24">
        <v>616</v>
      </c>
      <c r="X24">
        <v>3</v>
      </c>
      <c r="Y24">
        <v>42</v>
      </c>
      <c r="Z24" t="s">
        <v>50</v>
      </c>
    </row>
    <row r="25" spans="1:26" x14ac:dyDescent="0.25">
      <c r="A25" t="s">
        <v>68</v>
      </c>
      <c r="B25" t="s">
        <v>69</v>
      </c>
      <c r="C25">
        <v>39.97</v>
      </c>
      <c r="D25">
        <v>7</v>
      </c>
      <c r="E25" t="s">
        <v>13</v>
      </c>
      <c r="F25">
        <v>4</v>
      </c>
      <c r="G25" t="s">
        <v>116</v>
      </c>
      <c r="H25">
        <v>8</v>
      </c>
      <c r="I25" t="s">
        <v>422</v>
      </c>
      <c r="J25">
        <v>9.1999999999999993</v>
      </c>
      <c r="K25">
        <v>1650</v>
      </c>
      <c r="L25">
        <v>119</v>
      </c>
      <c r="M25">
        <v>1</v>
      </c>
      <c r="N25">
        <v>19</v>
      </c>
      <c r="O25">
        <v>2</v>
      </c>
      <c r="P25">
        <v>25</v>
      </c>
      <c r="Q25" t="s">
        <v>455</v>
      </c>
      <c r="R25">
        <v>1133</v>
      </c>
      <c r="S25">
        <v>3</v>
      </c>
      <c r="T25" t="s">
        <v>435</v>
      </c>
      <c r="U25">
        <v>446</v>
      </c>
      <c r="X25" t="s">
        <v>451</v>
      </c>
      <c r="Y25">
        <v>62</v>
      </c>
      <c r="Z25" t="s">
        <v>20</v>
      </c>
    </row>
    <row r="26" spans="1:26" x14ac:dyDescent="0.25">
      <c r="A26" t="s">
        <v>68</v>
      </c>
      <c r="B26" t="s">
        <v>79</v>
      </c>
      <c r="C26">
        <v>39.97</v>
      </c>
      <c r="D26">
        <v>11</v>
      </c>
      <c r="E26" t="s">
        <v>63</v>
      </c>
      <c r="F26">
        <v>4</v>
      </c>
      <c r="G26" t="s">
        <v>63</v>
      </c>
      <c r="H26">
        <v>6</v>
      </c>
      <c r="I26" t="s">
        <v>422</v>
      </c>
      <c r="J26">
        <v>4.5999999999999996</v>
      </c>
      <c r="K26">
        <v>1650</v>
      </c>
      <c r="L26">
        <v>124</v>
      </c>
      <c r="M26">
        <v>1</v>
      </c>
      <c r="N26">
        <v>16</v>
      </c>
      <c r="O26">
        <v>4</v>
      </c>
      <c r="P26">
        <v>25</v>
      </c>
      <c r="Q26" t="s">
        <v>455</v>
      </c>
      <c r="R26">
        <v>1062</v>
      </c>
      <c r="S26">
        <v>4</v>
      </c>
      <c r="T26" t="s">
        <v>446</v>
      </c>
      <c r="U26">
        <v>594</v>
      </c>
      <c r="X26">
        <v>2</v>
      </c>
      <c r="Y26">
        <v>49</v>
      </c>
      <c r="Z26" t="s">
        <v>80</v>
      </c>
    </row>
    <row r="27" spans="1:26" x14ac:dyDescent="0.25">
      <c r="A27" t="s">
        <v>68</v>
      </c>
      <c r="B27" t="s">
        <v>92</v>
      </c>
      <c r="C27">
        <v>39.979999999999997</v>
      </c>
      <c r="D27">
        <v>6</v>
      </c>
      <c r="E27" t="s">
        <v>93</v>
      </c>
      <c r="F27">
        <v>7</v>
      </c>
      <c r="G27" t="s">
        <v>93</v>
      </c>
      <c r="H27">
        <v>12</v>
      </c>
      <c r="I27" t="s">
        <v>423</v>
      </c>
      <c r="J27">
        <v>21</v>
      </c>
      <c r="K27">
        <v>1650</v>
      </c>
      <c r="L27">
        <v>121</v>
      </c>
      <c r="M27">
        <v>1</v>
      </c>
      <c r="N27">
        <v>15</v>
      </c>
      <c r="O27">
        <v>1</v>
      </c>
      <c r="P27">
        <v>25</v>
      </c>
      <c r="Q27" t="s">
        <v>455</v>
      </c>
      <c r="R27">
        <v>1198</v>
      </c>
      <c r="S27">
        <v>3</v>
      </c>
      <c r="T27" t="s">
        <v>435</v>
      </c>
      <c r="U27">
        <v>354</v>
      </c>
      <c r="X27" t="s">
        <v>558</v>
      </c>
      <c r="Y27">
        <v>65</v>
      </c>
      <c r="Z27" t="s">
        <v>94</v>
      </c>
    </row>
    <row r="28" spans="1:26" x14ac:dyDescent="0.25">
      <c r="A28" t="s">
        <v>68</v>
      </c>
      <c r="B28" t="s">
        <v>120</v>
      </c>
      <c r="C28">
        <v>39.979999999999997</v>
      </c>
      <c r="D28">
        <v>1</v>
      </c>
      <c r="E28" t="s">
        <v>121</v>
      </c>
      <c r="F28">
        <v>6</v>
      </c>
      <c r="G28" t="s">
        <v>150</v>
      </c>
      <c r="H28">
        <v>6</v>
      </c>
      <c r="I28" t="s">
        <v>421</v>
      </c>
      <c r="J28">
        <v>10</v>
      </c>
      <c r="K28">
        <v>1650</v>
      </c>
      <c r="L28">
        <v>119</v>
      </c>
      <c r="M28">
        <v>1</v>
      </c>
      <c r="N28">
        <v>12</v>
      </c>
      <c r="O28">
        <v>3</v>
      </c>
      <c r="P28">
        <v>25</v>
      </c>
      <c r="Q28" t="s">
        <v>450</v>
      </c>
      <c r="R28">
        <v>1201</v>
      </c>
      <c r="S28">
        <v>4</v>
      </c>
      <c r="T28" t="s">
        <v>446</v>
      </c>
      <c r="U28">
        <v>497</v>
      </c>
      <c r="X28" t="s">
        <v>488</v>
      </c>
      <c r="Y28">
        <v>44</v>
      </c>
      <c r="Z28" t="s">
        <v>24</v>
      </c>
    </row>
    <row r="29" spans="1:26" x14ac:dyDescent="0.25">
      <c r="A29" t="s">
        <v>68</v>
      </c>
      <c r="B29" t="s">
        <v>74</v>
      </c>
      <c r="C29">
        <v>40.01</v>
      </c>
      <c r="D29">
        <v>2</v>
      </c>
      <c r="E29" t="s">
        <v>38</v>
      </c>
      <c r="F29">
        <v>7</v>
      </c>
      <c r="G29" t="s">
        <v>49</v>
      </c>
      <c r="H29">
        <v>12</v>
      </c>
      <c r="I29" t="s">
        <v>423</v>
      </c>
      <c r="J29">
        <v>23</v>
      </c>
      <c r="K29">
        <v>1650</v>
      </c>
      <c r="L29">
        <v>118</v>
      </c>
      <c r="M29">
        <v>1</v>
      </c>
      <c r="N29">
        <v>16</v>
      </c>
      <c r="O29">
        <v>4</v>
      </c>
      <c r="P29">
        <v>25</v>
      </c>
      <c r="Q29" t="s">
        <v>455</v>
      </c>
      <c r="R29">
        <v>1143</v>
      </c>
      <c r="S29">
        <v>3</v>
      </c>
      <c r="T29" t="s">
        <v>446</v>
      </c>
      <c r="U29">
        <v>600</v>
      </c>
      <c r="X29" t="s">
        <v>699</v>
      </c>
      <c r="Y29">
        <v>63</v>
      </c>
      <c r="Z29" t="s">
        <v>39</v>
      </c>
    </row>
    <row r="30" spans="1:26" x14ac:dyDescent="0.25">
      <c r="A30" t="s">
        <v>68</v>
      </c>
      <c r="B30" t="s">
        <v>100</v>
      </c>
      <c r="C30">
        <v>40.090000000000003</v>
      </c>
      <c r="D30">
        <v>10</v>
      </c>
      <c r="E30" t="s">
        <v>101</v>
      </c>
      <c r="F30">
        <v>4</v>
      </c>
      <c r="G30" t="s">
        <v>116</v>
      </c>
      <c r="H30">
        <v>5</v>
      </c>
      <c r="I30" t="s">
        <v>422</v>
      </c>
      <c r="J30">
        <v>28</v>
      </c>
      <c r="K30">
        <v>1650</v>
      </c>
      <c r="L30">
        <v>132</v>
      </c>
      <c r="M30">
        <v>1</v>
      </c>
      <c r="N30">
        <v>14</v>
      </c>
      <c r="O30">
        <v>5</v>
      </c>
      <c r="P30">
        <v>25</v>
      </c>
      <c r="Q30" t="s">
        <v>455</v>
      </c>
      <c r="R30">
        <v>1036</v>
      </c>
      <c r="S30">
        <v>4</v>
      </c>
      <c r="T30" t="s">
        <v>446</v>
      </c>
      <c r="U30">
        <v>671</v>
      </c>
      <c r="X30">
        <v>2</v>
      </c>
      <c r="Y30">
        <v>56</v>
      </c>
      <c r="Z30" t="s">
        <v>35</v>
      </c>
    </row>
    <row r="31" spans="1:26" x14ac:dyDescent="0.25">
      <c r="A31" t="s">
        <v>68</v>
      </c>
      <c r="B31" t="s">
        <v>83</v>
      </c>
      <c r="C31">
        <v>40.11</v>
      </c>
      <c r="D31">
        <v>12</v>
      </c>
      <c r="E31" t="s">
        <v>84</v>
      </c>
      <c r="F31">
        <v>1</v>
      </c>
      <c r="G31" t="s">
        <v>84</v>
      </c>
      <c r="H31">
        <v>1</v>
      </c>
      <c r="I31" t="s">
        <v>421</v>
      </c>
      <c r="J31">
        <v>2.4</v>
      </c>
      <c r="K31">
        <v>1650</v>
      </c>
      <c r="L31">
        <v>121</v>
      </c>
      <c r="M31">
        <v>1</v>
      </c>
      <c r="N31">
        <v>15</v>
      </c>
      <c r="O31">
        <v>1</v>
      </c>
      <c r="P31">
        <v>25</v>
      </c>
      <c r="Q31" t="s">
        <v>455</v>
      </c>
      <c r="R31">
        <v>1163</v>
      </c>
      <c r="S31">
        <v>4</v>
      </c>
      <c r="T31" t="s">
        <v>435</v>
      </c>
      <c r="U31">
        <v>349</v>
      </c>
      <c r="X31">
        <v>2</v>
      </c>
      <c r="Y31">
        <v>46</v>
      </c>
      <c r="Z31" t="s">
        <v>85</v>
      </c>
    </row>
    <row r="32" spans="1:26" x14ac:dyDescent="0.25">
      <c r="A32" t="s">
        <v>68</v>
      </c>
      <c r="B32" t="s">
        <v>88</v>
      </c>
      <c r="C32">
        <v>40.11</v>
      </c>
      <c r="D32">
        <v>5</v>
      </c>
      <c r="E32" t="s">
        <v>34</v>
      </c>
      <c r="F32">
        <v>4</v>
      </c>
      <c r="G32" t="s">
        <v>13</v>
      </c>
      <c r="H32">
        <v>2</v>
      </c>
      <c r="I32" t="s">
        <v>420</v>
      </c>
      <c r="J32">
        <v>9.8000000000000007</v>
      </c>
      <c r="K32">
        <v>1650</v>
      </c>
      <c r="L32">
        <v>127</v>
      </c>
      <c r="M32">
        <v>1</v>
      </c>
      <c r="N32">
        <v>25</v>
      </c>
      <c r="O32">
        <v>6</v>
      </c>
      <c r="P32">
        <v>25</v>
      </c>
      <c r="Q32" t="s">
        <v>461</v>
      </c>
      <c r="R32">
        <v>1061</v>
      </c>
      <c r="S32">
        <v>4</v>
      </c>
      <c r="T32" t="s">
        <v>446</v>
      </c>
      <c r="U32">
        <v>784</v>
      </c>
      <c r="X32" t="s">
        <v>521</v>
      </c>
      <c r="Y32">
        <v>52</v>
      </c>
      <c r="Z32" t="s">
        <v>89</v>
      </c>
    </row>
    <row r="33" spans="1:26" x14ac:dyDescent="0.25">
      <c r="A33" t="s">
        <v>68</v>
      </c>
      <c r="B33" t="s">
        <v>79</v>
      </c>
      <c r="C33">
        <v>40.130000000000003</v>
      </c>
      <c r="D33">
        <v>11</v>
      </c>
      <c r="E33" t="s">
        <v>63</v>
      </c>
      <c r="F33">
        <v>2</v>
      </c>
      <c r="G33" t="s">
        <v>63</v>
      </c>
      <c r="H33">
        <v>9</v>
      </c>
      <c r="I33" t="s">
        <v>422</v>
      </c>
      <c r="J33">
        <v>7.9</v>
      </c>
      <c r="K33">
        <v>1650</v>
      </c>
      <c r="L33">
        <v>129</v>
      </c>
      <c r="M33">
        <v>1</v>
      </c>
      <c r="N33">
        <v>28</v>
      </c>
      <c r="O33">
        <v>5</v>
      </c>
      <c r="P33">
        <v>25</v>
      </c>
      <c r="Q33" t="s">
        <v>445</v>
      </c>
      <c r="R33">
        <v>1075</v>
      </c>
      <c r="S33">
        <v>4</v>
      </c>
      <c r="T33" t="s">
        <v>446</v>
      </c>
      <c r="U33">
        <v>715</v>
      </c>
      <c r="X33" t="s">
        <v>521</v>
      </c>
      <c r="Y33">
        <v>54</v>
      </c>
      <c r="Z33" t="s">
        <v>80</v>
      </c>
    </row>
    <row r="34" spans="1:26" x14ac:dyDescent="0.25">
      <c r="A34" t="s">
        <v>68</v>
      </c>
      <c r="B34" t="s">
        <v>100</v>
      </c>
      <c r="C34">
        <v>40.14</v>
      </c>
      <c r="D34">
        <v>10</v>
      </c>
      <c r="E34" t="s">
        <v>101</v>
      </c>
      <c r="F34">
        <v>3</v>
      </c>
      <c r="G34" t="s">
        <v>116</v>
      </c>
      <c r="H34">
        <v>1</v>
      </c>
      <c r="I34" t="s">
        <v>421</v>
      </c>
      <c r="J34">
        <v>11</v>
      </c>
      <c r="K34">
        <v>1650</v>
      </c>
      <c r="L34">
        <v>132</v>
      </c>
      <c r="M34">
        <v>1</v>
      </c>
      <c r="N34">
        <v>11</v>
      </c>
      <c r="O34">
        <v>6</v>
      </c>
      <c r="P34">
        <v>25</v>
      </c>
      <c r="Q34" t="s">
        <v>455</v>
      </c>
      <c r="R34">
        <v>1044</v>
      </c>
      <c r="S34">
        <v>4</v>
      </c>
      <c r="T34" t="s">
        <v>446</v>
      </c>
      <c r="U34">
        <v>749</v>
      </c>
      <c r="X34" t="s">
        <v>519</v>
      </c>
      <c r="Y34">
        <v>54</v>
      </c>
      <c r="Z34" t="s">
        <v>35</v>
      </c>
    </row>
    <row r="35" spans="1:26" x14ac:dyDescent="0.25">
      <c r="A35" t="s">
        <v>68</v>
      </c>
      <c r="B35" t="s">
        <v>74</v>
      </c>
      <c r="C35">
        <v>40.18</v>
      </c>
      <c r="D35">
        <v>2</v>
      </c>
      <c r="E35" t="s">
        <v>38</v>
      </c>
      <c r="F35">
        <v>1</v>
      </c>
      <c r="G35" t="s">
        <v>93</v>
      </c>
      <c r="H35">
        <v>2</v>
      </c>
      <c r="I35" t="s">
        <v>421</v>
      </c>
      <c r="J35">
        <v>5</v>
      </c>
      <c r="K35">
        <v>1650</v>
      </c>
      <c r="L35">
        <v>131</v>
      </c>
      <c r="M35">
        <v>1</v>
      </c>
      <c r="N35">
        <v>26</v>
      </c>
      <c r="O35">
        <v>2</v>
      </c>
      <c r="P35">
        <v>25</v>
      </c>
      <c r="Q35" t="s">
        <v>461</v>
      </c>
      <c r="R35">
        <v>1148</v>
      </c>
      <c r="S35">
        <v>4</v>
      </c>
      <c r="T35" t="s">
        <v>435</v>
      </c>
      <c r="U35">
        <v>463</v>
      </c>
      <c r="X35" t="s">
        <v>591</v>
      </c>
      <c r="Y35">
        <v>56</v>
      </c>
      <c r="Z35" t="s">
        <v>39</v>
      </c>
    </row>
    <row r="36" spans="1:26" x14ac:dyDescent="0.25">
      <c r="A36" t="s">
        <v>68</v>
      </c>
      <c r="B36" t="s">
        <v>92</v>
      </c>
      <c r="C36">
        <v>40.200000000000003</v>
      </c>
      <c r="D36">
        <v>6</v>
      </c>
      <c r="E36" t="s">
        <v>93</v>
      </c>
      <c r="F36">
        <v>8</v>
      </c>
      <c r="G36" t="s">
        <v>34</v>
      </c>
      <c r="H36">
        <v>7</v>
      </c>
      <c r="I36" t="s">
        <v>422</v>
      </c>
      <c r="J36">
        <v>14</v>
      </c>
      <c r="K36">
        <v>1650</v>
      </c>
      <c r="L36">
        <v>118</v>
      </c>
      <c r="M36">
        <v>1</v>
      </c>
      <c r="N36">
        <v>9</v>
      </c>
      <c r="O36">
        <v>4</v>
      </c>
      <c r="P36">
        <v>25</v>
      </c>
      <c r="Q36" t="s">
        <v>450</v>
      </c>
      <c r="R36">
        <v>1174</v>
      </c>
      <c r="S36">
        <v>3</v>
      </c>
      <c r="T36" t="s">
        <v>446</v>
      </c>
      <c r="U36">
        <v>579</v>
      </c>
      <c r="X36" t="s">
        <v>436</v>
      </c>
      <c r="Y36">
        <v>62</v>
      </c>
      <c r="Z36" t="s">
        <v>94</v>
      </c>
    </row>
    <row r="37" spans="1:26" x14ac:dyDescent="0.25">
      <c r="A37" t="s">
        <v>68</v>
      </c>
      <c r="B37" t="s">
        <v>115</v>
      </c>
      <c r="C37">
        <v>40.21</v>
      </c>
      <c r="D37">
        <v>3</v>
      </c>
      <c r="E37" t="s">
        <v>116</v>
      </c>
      <c r="F37">
        <v>1</v>
      </c>
      <c r="G37" t="s">
        <v>116</v>
      </c>
      <c r="H37">
        <v>10</v>
      </c>
      <c r="I37" t="s">
        <v>421</v>
      </c>
      <c r="J37">
        <v>13</v>
      </c>
      <c r="K37">
        <v>1650</v>
      </c>
      <c r="L37">
        <v>134</v>
      </c>
      <c r="M37">
        <v>1</v>
      </c>
      <c r="N37">
        <v>11</v>
      </c>
      <c r="O37">
        <v>6</v>
      </c>
      <c r="P37">
        <v>25</v>
      </c>
      <c r="Q37" t="s">
        <v>455</v>
      </c>
      <c r="R37">
        <v>1163</v>
      </c>
      <c r="S37">
        <v>5</v>
      </c>
      <c r="T37" t="s">
        <v>446</v>
      </c>
      <c r="U37">
        <v>747</v>
      </c>
      <c r="X37" t="s">
        <v>591</v>
      </c>
      <c r="Y37">
        <v>38</v>
      </c>
      <c r="Z37" t="s">
        <v>50</v>
      </c>
    </row>
    <row r="38" spans="1:26" x14ac:dyDescent="0.25">
      <c r="A38" t="s">
        <v>68</v>
      </c>
      <c r="B38" t="s">
        <v>120</v>
      </c>
      <c r="C38">
        <v>40.21</v>
      </c>
      <c r="D38">
        <v>1</v>
      </c>
      <c r="E38" t="s">
        <v>121</v>
      </c>
      <c r="F38">
        <v>3</v>
      </c>
      <c r="G38" t="s">
        <v>121</v>
      </c>
      <c r="H38">
        <v>8</v>
      </c>
      <c r="I38" t="s">
        <v>421</v>
      </c>
      <c r="J38">
        <v>10</v>
      </c>
      <c r="K38">
        <v>1650</v>
      </c>
      <c r="L38">
        <v>118</v>
      </c>
      <c r="M38">
        <v>1</v>
      </c>
      <c r="N38">
        <v>21</v>
      </c>
      <c r="O38">
        <v>5</v>
      </c>
      <c r="P38">
        <v>25</v>
      </c>
      <c r="Q38" t="s">
        <v>461</v>
      </c>
      <c r="R38">
        <v>1204</v>
      </c>
      <c r="S38">
        <v>4</v>
      </c>
      <c r="T38" t="s">
        <v>446</v>
      </c>
      <c r="U38">
        <v>691</v>
      </c>
      <c r="X38" t="s">
        <v>451</v>
      </c>
      <c r="Y38">
        <v>43</v>
      </c>
      <c r="Z38" t="s">
        <v>24</v>
      </c>
    </row>
    <row r="39" spans="1:26" x14ac:dyDescent="0.25">
      <c r="A39" t="s">
        <v>68</v>
      </c>
      <c r="B39" t="s">
        <v>92</v>
      </c>
      <c r="C39">
        <v>40.24</v>
      </c>
      <c r="D39">
        <v>6</v>
      </c>
      <c r="E39" t="s">
        <v>93</v>
      </c>
      <c r="F39">
        <v>6</v>
      </c>
      <c r="G39" t="s">
        <v>93</v>
      </c>
      <c r="H39">
        <v>6</v>
      </c>
      <c r="I39" t="s">
        <v>422</v>
      </c>
      <c r="J39">
        <v>13</v>
      </c>
      <c r="K39">
        <v>1650</v>
      </c>
      <c r="L39">
        <v>129</v>
      </c>
      <c r="M39">
        <v>1</v>
      </c>
      <c r="N39">
        <v>25</v>
      </c>
      <c r="O39">
        <v>6</v>
      </c>
      <c r="P39">
        <v>25</v>
      </c>
      <c r="Q39" t="s">
        <v>461</v>
      </c>
      <c r="R39">
        <v>1192</v>
      </c>
      <c r="S39">
        <v>4</v>
      </c>
      <c r="T39" t="s">
        <v>446</v>
      </c>
      <c r="U39">
        <v>784</v>
      </c>
      <c r="X39" t="s">
        <v>558</v>
      </c>
      <c r="Y39">
        <v>54</v>
      </c>
      <c r="Z39" t="s">
        <v>94</v>
      </c>
    </row>
    <row r="40" spans="1:26" x14ac:dyDescent="0.25">
      <c r="A40" t="s">
        <v>68</v>
      </c>
      <c r="B40" t="s">
        <v>74</v>
      </c>
      <c r="C40">
        <v>40.35</v>
      </c>
      <c r="D40">
        <v>2</v>
      </c>
      <c r="E40" t="s">
        <v>38</v>
      </c>
      <c r="F40">
        <v>8</v>
      </c>
      <c r="G40" t="s">
        <v>101</v>
      </c>
      <c r="H40">
        <v>6</v>
      </c>
      <c r="I40" t="s">
        <v>422</v>
      </c>
      <c r="J40">
        <v>12</v>
      </c>
      <c r="K40">
        <v>1650</v>
      </c>
      <c r="L40">
        <v>122</v>
      </c>
      <c r="M40">
        <v>1</v>
      </c>
      <c r="N40">
        <v>21</v>
      </c>
      <c r="O40">
        <v>5</v>
      </c>
      <c r="P40">
        <v>25</v>
      </c>
      <c r="Q40" t="s">
        <v>461</v>
      </c>
      <c r="R40">
        <v>1154</v>
      </c>
      <c r="S40">
        <v>3</v>
      </c>
      <c r="T40" t="s">
        <v>446</v>
      </c>
      <c r="U40">
        <v>695</v>
      </c>
      <c r="X40">
        <v>4</v>
      </c>
      <c r="Y40">
        <v>63</v>
      </c>
      <c r="Z40" t="s">
        <v>39</v>
      </c>
    </row>
    <row r="41" spans="1:26" x14ac:dyDescent="0.25">
      <c r="A41" t="s">
        <v>68</v>
      </c>
      <c r="B41" t="s">
        <v>109</v>
      </c>
      <c r="C41">
        <v>40.409999999999997</v>
      </c>
      <c r="D41">
        <v>9</v>
      </c>
      <c r="E41" t="s">
        <v>471</v>
      </c>
      <c r="F41">
        <v>7</v>
      </c>
      <c r="G41" t="s">
        <v>471</v>
      </c>
      <c r="H41">
        <v>11</v>
      </c>
      <c r="I41" t="s">
        <v>423</v>
      </c>
      <c r="J41">
        <v>21</v>
      </c>
      <c r="K41">
        <v>1650</v>
      </c>
      <c r="L41">
        <v>129</v>
      </c>
      <c r="M41">
        <v>1</v>
      </c>
      <c r="N41">
        <v>21</v>
      </c>
      <c r="O41">
        <v>5</v>
      </c>
      <c r="P41">
        <v>25</v>
      </c>
      <c r="Q41" t="s">
        <v>461</v>
      </c>
      <c r="R41">
        <v>1130</v>
      </c>
      <c r="S41">
        <v>4</v>
      </c>
      <c r="T41" t="s">
        <v>446</v>
      </c>
      <c r="U41">
        <v>691</v>
      </c>
      <c r="X41" t="s">
        <v>558</v>
      </c>
      <c r="Y41">
        <v>56</v>
      </c>
      <c r="Z41" t="s">
        <v>692</v>
      </c>
    </row>
    <row r="42" spans="1:26" x14ac:dyDescent="0.25">
      <c r="A42" t="s">
        <v>68</v>
      </c>
      <c r="B42" t="s">
        <v>69</v>
      </c>
      <c r="C42">
        <v>40.51</v>
      </c>
      <c r="D42">
        <v>7</v>
      </c>
      <c r="E42" t="s">
        <v>13</v>
      </c>
      <c r="F42">
        <v>6</v>
      </c>
      <c r="G42" t="s">
        <v>38</v>
      </c>
      <c r="H42">
        <v>2</v>
      </c>
      <c r="I42" t="s">
        <v>421</v>
      </c>
      <c r="J42">
        <v>4.8</v>
      </c>
      <c r="K42">
        <v>1650</v>
      </c>
      <c r="L42">
        <v>120</v>
      </c>
      <c r="M42">
        <v>1</v>
      </c>
      <c r="N42">
        <v>5</v>
      </c>
      <c r="O42">
        <v>2</v>
      </c>
      <c r="P42">
        <v>25</v>
      </c>
      <c r="Q42" t="s">
        <v>450</v>
      </c>
      <c r="R42">
        <v>1142</v>
      </c>
      <c r="S42">
        <v>3</v>
      </c>
      <c r="T42" t="s">
        <v>435</v>
      </c>
      <c r="U42">
        <v>405</v>
      </c>
      <c r="X42">
        <v>3</v>
      </c>
      <c r="Y42">
        <v>63</v>
      </c>
      <c r="Z42" t="s">
        <v>20</v>
      </c>
    </row>
    <row r="43" spans="1:26" x14ac:dyDescent="0.25">
      <c r="A43" t="s">
        <v>68</v>
      </c>
      <c r="B43" t="s">
        <v>79</v>
      </c>
      <c r="C43">
        <v>40.53</v>
      </c>
      <c r="D43">
        <v>11</v>
      </c>
      <c r="E43" t="s">
        <v>63</v>
      </c>
      <c r="F43">
        <v>5</v>
      </c>
      <c r="G43" t="s">
        <v>63</v>
      </c>
      <c r="H43">
        <v>11</v>
      </c>
      <c r="I43" t="s">
        <v>422</v>
      </c>
      <c r="J43">
        <v>6.2</v>
      </c>
      <c r="K43">
        <v>1650</v>
      </c>
      <c r="L43">
        <v>124</v>
      </c>
      <c r="M43">
        <v>1</v>
      </c>
      <c r="N43">
        <v>12</v>
      </c>
      <c r="O43">
        <v>3</v>
      </c>
      <c r="P43">
        <v>25</v>
      </c>
      <c r="Q43" t="s">
        <v>450</v>
      </c>
      <c r="R43">
        <v>1057</v>
      </c>
      <c r="S43">
        <v>4</v>
      </c>
      <c r="T43" t="s">
        <v>446</v>
      </c>
      <c r="U43">
        <v>500</v>
      </c>
      <c r="X43" t="s">
        <v>442</v>
      </c>
      <c r="Y43">
        <v>49</v>
      </c>
      <c r="Z43" t="s">
        <v>80</v>
      </c>
    </row>
    <row r="44" spans="1:26" x14ac:dyDescent="0.25">
      <c r="A44" t="s">
        <v>68</v>
      </c>
      <c r="B44" t="s">
        <v>79</v>
      </c>
      <c r="C44">
        <v>40.61</v>
      </c>
      <c r="D44">
        <v>11</v>
      </c>
      <c r="E44" t="s">
        <v>63</v>
      </c>
      <c r="F44">
        <v>1</v>
      </c>
      <c r="G44" t="s">
        <v>63</v>
      </c>
      <c r="H44">
        <v>5</v>
      </c>
      <c r="I44" t="s">
        <v>421</v>
      </c>
      <c r="J44">
        <v>5.7</v>
      </c>
      <c r="K44">
        <v>1650</v>
      </c>
      <c r="L44">
        <v>121</v>
      </c>
      <c r="M44">
        <v>1</v>
      </c>
      <c r="N44">
        <v>22</v>
      </c>
      <c r="O44">
        <v>1</v>
      </c>
      <c r="P44">
        <v>25</v>
      </c>
      <c r="Q44" t="s">
        <v>461</v>
      </c>
      <c r="R44">
        <v>1052</v>
      </c>
      <c r="S44">
        <v>4</v>
      </c>
      <c r="T44" t="s">
        <v>435</v>
      </c>
      <c r="U44">
        <v>370</v>
      </c>
      <c r="X44" t="s">
        <v>914</v>
      </c>
      <c r="Y44">
        <v>43</v>
      </c>
      <c r="Z44" t="s">
        <v>80</v>
      </c>
    </row>
    <row r="45" spans="1:26" x14ac:dyDescent="0.25">
      <c r="A45" t="s">
        <v>68</v>
      </c>
      <c r="B45" t="s">
        <v>92</v>
      </c>
      <c r="C45">
        <v>40.619999999999997</v>
      </c>
      <c r="D45">
        <v>6</v>
      </c>
      <c r="E45" t="s">
        <v>93</v>
      </c>
      <c r="F45">
        <v>4</v>
      </c>
      <c r="G45" t="s">
        <v>93</v>
      </c>
      <c r="H45">
        <v>8</v>
      </c>
      <c r="I45" t="s">
        <v>422</v>
      </c>
      <c r="J45">
        <v>11</v>
      </c>
      <c r="K45">
        <v>1650</v>
      </c>
      <c r="L45">
        <v>126</v>
      </c>
      <c r="M45">
        <v>1</v>
      </c>
      <c r="N45">
        <v>10</v>
      </c>
      <c r="O45">
        <v>9</v>
      </c>
      <c r="P45">
        <v>25</v>
      </c>
      <c r="Q45" t="s">
        <v>450</v>
      </c>
      <c r="R45">
        <v>1181</v>
      </c>
      <c r="S45">
        <v>4</v>
      </c>
      <c r="T45" t="s">
        <v>435</v>
      </c>
      <c r="U45">
        <v>14</v>
      </c>
      <c r="X45" t="s">
        <v>451</v>
      </c>
      <c r="Y45">
        <v>50</v>
      </c>
      <c r="Z45" t="s">
        <v>94</v>
      </c>
    </row>
    <row r="46" spans="1:26" x14ac:dyDescent="0.25">
      <c r="A46" t="s">
        <v>68</v>
      </c>
      <c r="B46" t="s">
        <v>115</v>
      </c>
      <c r="C46">
        <v>40.630000000000003</v>
      </c>
      <c r="D46">
        <v>3</v>
      </c>
      <c r="E46" t="s">
        <v>116</v>
      </c>
      <c r="F46">
        <v>5</v>
      </c>
      <c r="G46" t="s">
        <v>116</v>
      </c>
      <c r="H46">
        <v>7</v>
      </c>
      <c r="I46" t="s">
        <v>422</v>
      </c>
      <c r="J46">
        <v>7.7</v>
      </c>
      <c r="K46">
        <v>1650</v>
      </c>
      <c r="L46">
        <v>135</v>
      </c>
      <c r="M46">
        <v>1</v>
      </c>
      <c r="N46">
        <v>21</v>
      </c>
      <c r="O46">
        <v>5</v>
      </c>
      <c r="P46">
        <v>25</v>
      </c>
      <c r="Q46" t="s">
        <v>461</v>
      </c>
      <c r="R46">
        <v>1162</v>
      </c>
      <c r="S46">
        <v>5</v>
      </c>
      <c r="T46" t="s">
        <v>446</v>
      </c>
      <c r="U46">
        <v>689</v>
      </c>
      <c r="X46" t="s">
        <v>474</v>
      </c>
      <c r="Y46">
        <v>40</v>
      </c>
      <c r="Z46" t="s">
        <v>50</v>
      </c>
    </row>
    <row r="47" spans="1:26" x14ac:dyDescent="0.25">
      <c r="A47" t="s">
        <v>68</v>
      </c>
      <c r="B47" t="s">
        <v>74</v>
      </c>
      <c r="C47">
        <v>40.65</v>
      </c>
      <c r="D47">
        <v>2</v>
      </c>
      <c r="E47" t="s">
        <v>38</v>
      </c>
      <c r="F47">
        <v>2</v>
      </c>
      <c r="G47" t="s">
        <v>38</v>
      </c>
      <c r="H47">
        <v>10</v>
      </c>
      <c r="I47" t="s">
        <v>423</v>
      </c>
      <c r="J47">
        <v>10</v>
      </c>
      <c r="K47">
        <v>1650</v>
      </c>
      <c r="L47">
        <v>132</v>
      </c>
      <c r="M47">
        <v>1</v>
      </c>
      <c r="N47">
        <v>22</v>
      </c>
      <c r="O47">
        <v>1</v>
      </c>
      <c r="P47">
        <v>25</v>
      </c>
      <c r="Q47" t="s">
        <v>461</v>
      </c>
      <c r="R47">
        <v>1151</v>
      </c>
      <c r="S47">
        <v>4</v>
      </c>
      <c r="T47" t="s">
        <v>435</v>
      </c>
      <c r="U47">
        <v>370</v>
      </c>
      <c r="X47" t="s">
        <v>914</v>
      </c>
      <c r="Y47">
        <v>54</v>
      </c>
      <c r="Z47" t="s">
        <v>39</v>
      </c>
    </row>
    <row r="48" spans="1:26" x14ac:dyDescent="0.25">
      <c r="A48" t="s">
        <v>68</v>
      </c>
      <c r="B48" t="s">
        <v>79</v>
      </c>
      <c r="C48">
        <v>40.67</v>
      </c>
      <c r="D48">
        <v>11</v>
      </c>
      <c r="E48" t="s">
        <v>63</v>
      </c>
      <c r="F48">
        <v>1</v>
      </c>
      <c r="G48" t="s">
        <v>63</v>
      </c>
      <c r="H48">
        <v>7</v>
      </c>
      <c r="I48" t="s">
        <v>421</v>
      </c>
      <c r="J48">
        <v>6.1</v>
      </c>
      <c r="K48">
        <v>1650</v>
      </c>
      <c r="L48">
        <v>123</v>
      </c>
      <c r="M48">
        <v>1</v>
      </c>
      <c r="N48">
        <v>7</v>
      </c>
      <c r="O48">
        <v>5</v>
      </c>
      <c r="P48">
        <v>25</v>
      </c>
      <c r="Q48" t="s">
        <v>450</v>
      </c>
      <c r="R48">
        <v>1074</v>
      </c>
      <c r="S48">
        <v>4</v>
      </c>
      <c r="T48" t="s">
        <v>435</v>
      </c>
      <c r="U48">
        <v>654</v>
      </c>
      <c r="X48" t="s">
        <v>662</v>
      </c>
      <c r="Y48">
        <v>48</v>
      </c>
      <c r="Z48" t="s">
        <v>80</v>
      </c>
    </row>
    <row r="49" spans="1:26" x14ac:dyDescent="0.25">
      <c r="A49" t="s">
        <v>68</v>
      </c>
      <c r="B49" t="s">
        <v>100</v>
      </c>
      <c r="C49">
        <v>40.76</v>
      </c>
      <c r="D49">
        <v>10</v>
      </c>
      <c r="E49" t="s">
        <v>101</v>
      </c>
      <c r="F49">
        <v>12</v>
      </c>
      <c r="G49" t="s">
        <v>116</v>
      </c>
      <c r="H49">
        <v>11</v>
      </c>
      <c r="I49" t="s">
        <v>423</v>
      </c>
      <c r="J49">
        <v>29</v>
      </c>
      <c r="K49">
        <v>1650</v>
      </c>
      <c r="L49">
        <v>128</v>
      </c>
      <c r="M49">
        <v>1</v>
      </c>
      <c r="N49">
        <v>9</v>
      </c>
      <c r="O49">
        <v>7</v>
      </c>
      <c r="P49">
        <v>25</v>
      </c>
      <c r="Q49" t="s">
        <v>450</v>
      </c>
      <c r="R49">
        <v>1035</v>
      </c>
      <c r="S49">
        <v>4</v>
      </c>
      <c r="T49" t="s">
        <v>446</v>
      </c>
      <c r="U49">
        <v>823</v>
      </c>
      <c r="X49">
        <v>10</v>
      </c>
      <c r="Y49">
        <v>53</v>
      </c>
      <c r="Z49" t="s">
        <v>35</v>
      </c>
    </row>
    <row r="50" spans="1:26" x14ac:dyDescent="0.25">
      <c r="A50" t="s">
        <v>68</v>
      </c>
      <c r="B50" t="s">
        <v>109</v>
      </c>
      <c r="C50">
        <v>40.770000000000003</v>
      </c>
      <c r="D50">
        <v>9</v>
      </c>
      <c r="E50" t="s">
        <v>471</v>
      </c>
      <c r="F50">
        <v>10</v>
      </c>
      <c r="G50" t="s">
        <v>471</v>
      </c>
      <c r="H50">
        <v>12</v>
      </c>
      <c r="I50" t="s">
        <v>423</v>
      </c>
      <c r="J50">
        <v>98</v>
      </c>
      <c r="K50">
        <v>1650</v>
      </c>
      <c r="L50">
        <v>121</v>
      </c>
      <c r="M50">
        <v>1</v>
      </c>
      <c r="N50">
        <v>19</v>
      </c>
      <c r="O50">
        <v>2</v>
      </c>
      <c r="P50">
        <v>25</v>
      </c>
      <c r="Q50" t="s">
        <v>455</v>
      </c>
      <c r="R50">
        <v>1112</v>
      </c>
      <c r="S50">
        <v>3</v>
      </c>
      <c r="T50" t="s">
        <v>435</v>
      </c>
      <c r="U50">
        <v>446</v>
      </c>
      <c r="X50" t="s">
        <v>817</v>
      </c>
      <c r="Y50">
        <v>64</v>
      </c>
      <c r="Z50" t="s">
        <v>692</v>
      </c>
    </row>
    <row r="51" spans="1:26" x14ac:dyDescent="0.25">
      <c r="A51" t="s">
        <v>68</v>
      </c>
      <c r="B51" t="s">
        <v>83</v>
      </c>
      <c r="C51">
        <v>40.799999999999997</v>
      </c>
      <c r="D51">
        <v>12</v>
      </c>
      <c r="E51" t="s">
        <v>84</v>
      </c>
      <c r="F51">
        <v>5</v>
      </c>
      <c r="G51" t="s">
        <v>63</v>
      </c>
      <c r="H51">
        <v>2</v>
      </c>
      <c r="I51" t="s">
        <v>422</v>
      </c>
      <c r="J51">
        <v>22</v>
      </c>
      <c r="K51">
        <v>1650</v>
      </c>
      <c r="L51">
        <v>130</v>
      </c>
      <c r="M51">
        <v>1</v>
      </c>
      <c r="N51">
        <v>10</v>
      </c>
      <c r="O51">
        <v>9</v>
      </c>
      <c r="P51">
        <v>25</v>
      </c>
      <c r="Q51" t="s">
        <v>450</v>
      </c>
      <c r="R51">
        <v>1146</v>
      </c>
      <c r="S51">
        <v>4</v>
      </c>
      <c r="T51" t="s">
        <v>435</v>
      </c>
      <c r="U51">
        <v>14</v>
      </c>
      <c r="X51" t="s">
        <v>456</v>
      </c>
      <c r="Y51">
        <v>54</v>
      </c>
      <c r="Z51" t="s">
        <v>85</v>
      </c>
    </row>
    <row r="52" spans="1:26" x14ac:dyDescent="0.25">
      <c r="A52" t="s">
        <v>68</v>
      </c>
      <c r="B52" t="s">
        <v>92</v>
      </c>
      <c r="C52">
        <v>40.9</v>
      </c>
      <c r="D52">
        <v>6</v>
      </c>
      <c r="E52" t="s">
        <v>93</v>
      </c>
      <c r="F52">
        <v>11</v>
      </c>
      <c r="G52" t="s">
        <v>93</v>
      </c>
      <c r="H52">
        <v>10</v>
      </c>
      <c r="I52" t="s">
        <v>422</v>
      </c>
      <c r="J52">
        <v>31</v>
      </c>
      <c r="K52">
        <v>1650</v>
      </c>
      <c r="L52">
        <v>121</v>
      </c>
      <c r="M52">
        <v>1</v>
      </c>
      <c r="N52">
        <v>5</v>
      </c>
      <c r="O52">
        <v>2</v>
      </c>
      <c r="P52">
        <v>25</v>
      </c>
      <c r="Q52" t="s">
        <v>450</v>
      </c>
      <c r="R52">
        <v>1207</v>
      </c>
      <c r="S52">
        <v>3</v>
      </c>
      <c r="T52" t="s">
        <v>435</v>
      </c>
      <c r="U52">
        <v>405</v>
      </c>
      <c r="X52" t="s">
        <v>442</v>
      </c>
      <c r="Y52">
        <v>64</v>
      </c>
      <c r="Z52" t="s">
        <v>94</v>
      </c>
    </row>
    <row r="53" spans="1:26" x14ac:dyDescent="0.25">
      <c r="A53" t="s">
        <v>68</v>
      </c>
      <c r="B53" t="s">
        <v>115</v>
      </c>
      <c r="C53">
        <v>41.01</v>
      </c>
      <c r="D53">
        <v>3</v>
      </c>
      <c r="E53" t="s">
        <v>116</v>
      </c>
      <c r="F53">
        <v>11</v>
      </c>
      <c r="G53" t="s">
        <v>34</v>
      </c>
      <c r="H53">
        <v>9</v>
      </c>
      <c r="I53" t="s">
        <v>422</v>
      </c>
      <c r="J53">
        <v>10</v>
      </c>
      <c r="K53">
        <v>1650</v>
      </c>
      <c r="L53">
        <v>117</v>
      </c>
      <c r="M53">
        <v>1</v>
      </c>
      <c r="N53">
        <v>16</v>
      </c>
      <c r="O53">
        <v>4</v>
      </c>
      <c r="P53">
        <v>25</v>
      </c>
      <c r="Q53" t="s">
        <v>455</v>
      </c>
      <c r="R53">
        <v>1161</v>
      </c>
      <c r="S53">
        <v>4</v>
      </c>
      <c r="T53" t="s">
        <v>446</v>
      </c>
      <c r="U53">
        <v>594</v>
      </c>
      <c r="X53" t="s">
        <v>837</v>
      </c>
      <c r="Y53">
        <v>42</v>
      </c>
      <c r="Z53" t="s">
        <v>50</v>
      </c>
    </row>
    <row r="54" spans="1:26" x14ac:dyDescent="0.25">
      <c r="A54" t="s">
        <v>68</v>
      </c>
      <c r="B54" t="s">
        <v>83</v>
      </c>
      <c r="C54">
        <v>41.09</v>
      </c>
      <c r="D54">
        <v>12</v>
      </c>
      <c r="E54" t="s">
        <v>84</v>
      </c>
      <c r="F54">
        <v>9</v>
      </c>
      <c r="G54" t="s">
        <v>84</v>
      </c>
      <c r="H54">
        <v>8</v>
      </c>
      <c r="I54" t="s">
        <v>423</v>
      </c>
      <c r="J54">
        <v>8.9</v>
      </c>
      <c r="K54">
        <v>1650</v>
      </c>
      <c r="L54">
        <v>129</v>
      </c>
      <c r="M54">
        <v>1</v>
      </c>
      <c r="N54">
        <v>26</v>
      </c>
      <c r="O54">
        <v>2</v>
      </c>
      <c r="P54">
        <v>25</v>
      </c>
      <c r="Q54" t="s">
        <v>461</v>
      </c>
      <c r="R54">
        <v>1154</v>
      </c>
      <c r="S54">
        <v>4</v>
      </c>
      <c r="T54" t="s">
        <v>435</v>
      </c>
      <c r="U54">
        <v>463</v>
      </c>
      <c r="X54" t="s">
        <v>436</v>
      </c>
      <c r="Y54">
        <v>54</v>
      </c>
      <c r="Z54" t="s">
        <v>85</v>
      </c>
    </row>
    <row r="55" spans="1:26" x14ac:dyDescent="0.25">
      <c r="A55" t="s">
        <v>68</v>
      </c>
      <c r="B55" t="s">
        <v>69</v>
      </c>
      <c r="C55">
        <v>41.11</v>
      </c>
      <c r="D55">
        <v>7</v>
      </c>
      <c r="E55" t="s">
        <v>13</v>
      </c>
      <c r="F55">
        <v>2</v>
      </c>
      <c r="G55" t="s">
        <v>13</v>
      </c>
      <c r="H55">
        <v>7</v>
      </c>
      <c r="I55" t="s">
        <v>422</v>
      </c>
      <c r="J55">
        <v>5.5</v>
      </c>
      <c r="K55">
        <v>1650</v>
      </c>
      <c r="L55">
        <v>135</v>
      </c>
      <c r="M55">
        <v>1</v>
      </c>
      <c r="N55">
        <v>10</v>
      </c>
      <c r="O55">
        <v>9</v>
      </c>
      <c r="P55">
        <v>25</v>
      </c>
      <c r="Q55" t="s">
        <v>450</v>
      </c>
      <c r="R55">
        <v>1130</v>
      </c>
      <c r="S55">
        <v>4</v>
      </c>
      <c r="T55" t="s">
        <v>435</v>
      </c>
      <c r="U55">
        <v>16</v>
      </c>
      <c r="X55" t="s">
        <v>451</v>
      </c>
      <c r="Y55">
        <v>60</v>
      </c>
      <c r="Z55" t="s">
        <v>20</v>
      </c>
    </row>
    <row r="56" spans="1:26" x14ac:dyDescent="0.25">
      <c r="A56" t="s">
        <v>68</v>
      </c>
      <c r="B56" t="s">
        <v>92</v>
      </c>
      <c r="C56">
        <v>41.15</v>
      </c>
      <c r="D56">
        <v>6</v>
      </c>
      <c r="E56" t="s">
        <v>93</v>
      </c>
      <c r="F56">
        <v>7</v>
      </c>
      <c r="G56" t="s">
        <v>93</v>
      </c>
      <c r="H56">
        <v>2</v>
      </c>
      <c r="I56" t="s">
        <v>422</v>
      </c>
      <c r="J56">
        <v>3.6</v>
      </c>
      <c r="K56">
        <v>1650</v>
      </c>
      <c r="L56">
        <v>135</v>
      </c>
      <c r="M56">
        <v>1</v>
      </c>
      <c r="N56">
        <v>7</v>
      </c>
      <c r="O56">
        <v>5</v>
      </c>
      <c r="P56">
        <v>25</v>
      </c>
      <c r="Q56" t="s">
        <v>450</v>
      </c>
      <c r="R56">
        <v>1182</v>
      </c>
      <c r="S56">
        <v>4</v>
      </c>
      <c r="T56" t="s">
        <v>435</v>
      </c>
      <c r="U56">
        <v>654</v>
      </c>
      <c r="X56">
        <v>3</v>
      </c>
      <c r="Y56">
        <v>60</v>
      </c>
      <c r="Z56" t="s">
        <v>94</v>
      </c>
    </row>
    <row r="57" spans="1:26" x14ac:dyDescent="0.25">
      <c r="A57" t="s">
        <v>68</v>
      </c>
      <c r="B57" t="s">
        <v>109</v>
      </c>
      <c r="C57">
        <v>41.17</v>
      </c>
      <c r="D57">
        <v>9</v>
      </c>
      <c r="E57" t="s">
        <v>471</v>
      </c>
      <c r="F57">
        <v>8</v>
      </c>
      <c r="G57" t="s">
        <v>471</v>
      </c>
      <c r="H57">
        <v>9</v>
      </c>
      <c r="I57" t="s">
        <v>423</v>
      </c>
      <c r="J57">
        <v>14</v>
      </c>
      <c r="K57">
        <v>1650</v>
      </c>
      <c r="L57">
        <v>131</v>
      </c>
      <c r="M57">
        <v>1</v>
      </c>
      <c r="N57">
        <v>7</v>
      </c>
      <c r="O57">
        <v>5</v>
      </c>
      <c r="P57">
        <v>25</v>
      </c>
      <c r="Q57" t="s">
        <v>450</v>
      </c>
      <c r="R57">
        <v>1122</v>
      </c>
      <c r="S57">
        <v>4</v>
      </c>
      <c r="T57" t="s">
        <v>435</v>
      </c>
      <c r="U57">
        <v>654</v>
      </c>
      <c r="X57" t="s">
        <v>600</v>
      </c>
      <c r="Y57">
        <v>58</v>
      </c>
      <c r="Z57" t="s">
        <v>692</v>
      </c>
    </row>
    <row r="58" spans="1:26" x14ac:dyDescent="0.25">
      <c r="A58" t="s">
        <v>68</v>
      </c>
      <c r="B58" t="s">
        <v>79</v>
      </c>
      <c r="C58">
        <v>41.18</v>
      </c>
      <c r="D58">
        <v>11</v>
      </c>
      <c r="E58" t="s">
        <v>63</v>
      </c>
      <c r="F58">
        <v>2</v>
      </c>
      <c r="G58" t="s">
        <v>121</v>
      </c>
      <c r="H58">
        <v>9</v>
      </c>
      <c r="I58" t="s">
        <v>423</v>
      </c>
      <c r="J58">
        <v>18</v>
      </c>
      <c r="K58">
        <v>1650</v>
      </c>
      <c r="L58">
        <v>118</v>
      </c>
      <c r="M58">
        <v>1</v>
      </c>
      <c r="N58">
        <v>8</v>
      </c>
      <c r="O58">
        <v>1</v>
      </c>
      <c r="P58">
        <v>25</v>
      </c>
      <c r="Q58" t="s">
        <v>450</v>
      </c>
      <c r="R58">
        <v>1044</v>
      </c>
      <c r="S58">
        <v>4</v>
      </c>
      <c r="T58" t="s">
        <v>435</v>
      </c>
      <c r="U58">
        <v>333</v>
      </c>
      <c r="X58">
        <v>1</v>
      </c>
      <c r="Y58">
        <v>42</v>
      </c>
      <c r="Z58" t="s">
        <v>80</v>
      </c>
    </row>
    <row r="59" spans="1:26" x14ac:dyDescent="0.25">
      <c r="A59" t="s">
        <v>68</v>
      </c>
      <c r="B59" t="s">
        <v>74</v>
      </c>
      <c r="C59">
        <v>41.25</v>
      </c>
      <c r="D59">
        <v>2</v>
      </c>
      <c r="E59" t="s">
        <v>38</v>
      </c>
      <c r="F59">
        <v>4</v>
      </c>
      <c r="G59" t="s">
        <v>38</v>
      </c>
      <c r="H59">
        <v>6</v>
      </c>
      <c r="I59" t="s">
        <v>423</v>
      </c>
      <c r="J59">
        <v>8.6999999999999993</v>
      </c>
      <c r="K59">
        <v>1650</v>
      </c>
      <c r="L59">
        <v>135</v>
      </c>
      <c r="M59">
        <v>1</v>
      </c>
      <c r="N59">
        <v>10</v>
      </c>
      <c r="O59">
        <v>9</v>
      </c>
      <c r="P59">
        <v>25</v>
      </c>
      <c r="Q59" t="s">
        <v>450</v>
      </c>
      <c r="R59">
        <v>1139</v>
      </c>
      <c r="S59">
        <v>4</v>
      </c>
      <c r="T59" t="s">
        <v>435</v>
      </c>
      <c r="U59">
        <v>16</v>
      </c>
      <c r="X59" t="s">
        <v>456</v>
      </c>
      <c r="Y59">
        <v>60</v>
      </c>
      <c r="Z59" t="s">
        <v>39</v>
      </c>
    </row>
    <row r="60" spans="1:26" x14ac:dyDescent="0.25">
      <c r="A60" t="s">
        <v>68</v>
      </c>
      <c r="B60" t="s">
        <v>120</v>
      </c>
      <c r="C60">
        <v>41.44</v>
      </c>
      <c r="D60">
        <v>1</v>
      </c>
      <c r="E60" t="s">
        <v>121</v>
      </c>
      <c r="F60">
        <v>7</v>
      </c>
      <c r="G60" t="s">
        <v>84</v>
      </c>
      <c r="H60">
        <v>12</v>
      </c>
      <c r="I60" t="s">
        <v>420</v>
      </c>
      <c r="J60">
        <v>14</v>
      </c>
      <c r="K60">
        <v>1650</v>
      </c>
      <c r="L60">
        <v>124</v>
      </c>
      <c r="M60">
        <v>1</v>
      </c>
      <c r="N60">
        <v>8</v>
      </c>
      <c r="O60">
        <v>1</v>
      </c>
      <c r="P60">
        <v>25</v>
      </c>
      <c r="Q60" t="s">
        <v>450</v>
      </c>
      <c r="R60">
        <v>1192</v>
      </c>
      <c r="S60">
        <v>4</v>
      </c>
      <c r="T60" t="s">
        <v>435</v>
      </c>
      <c r="U60">
        <v>333</v>
      </c>
      <c r="X60" t="s">
        <v>558</v>
      </c>
      <c r="Y60">
        <v>48</v>
      </c>
      <c r="Z60" t="s">
        <v>24</v>
      </c>
    </row>
    <row r="61" spans="1:26" x14ac:dyDescent="0.25">
      <c r="A61" t="s">
        <v>68</v>
      </c>
      <c r="B61" t="s">
        <v>92</v>
      </c>
      <c r="C61">
        <v>41.93</v>
      </c>
      <c r="D61">
        <v>6</v>
      </c>
      <c r="E61" t="s">
        <v>93</v>
      </c>
      <c r="F61">
        <v>5</v>
      </c>
      <c r="G61" t="s">
        <v>93</v>
      </c>
      <c r="H61">
        <v>2</v>
      </c>
      <c r="I61" t="s">
        <v>422</v>
      </c>
      <c r="J61">
        <v>10</v>
      </c>
      <c r="K61">
        <v>1650</v>
      </c>
      <c r="L61">
        <v>134</v>
      </c>
      <c r="M61">
        <v>1</v>
      </c>
      <c r="N61">
        <v>4</v>
      </c>
      <c r="O61">
        <v>6</v>
      </c>
      <c r="P61">
        <v>25</v>
      </c>
      <c r="Q61" t="s">
        <v>450</v>
      </c>
      <c r="R61">
        <v>1184</v>
      </c>
      <c r="S61">
        <v>4</v>
      </c>
      <c r="T61" t="s">
        <v>499</v>
      </c>
      <c r="U61">
        <v>731</v>
      </c>
      <c r="X61" t="s">
        <v>519</v>
      </c>
      <c r="Y61">
        <v>56</v>
      </c>
      <c r="Z61" t="s">
        <v>94</v>
      </c>
    </row>
    <row r="62" spans="1:26" x14ac:dyDescent="0.25">
      <c r="A62" t="s">
        <v>126</v>
      </c>
      <c r="B62" t="s">
        <v>144</v>
      </c>
      <c r="C62">
        <v>9.0500000000000007</v>
      </c>
      <c r="D62">
        <v>11</v>
      </c>
      <c r="E62" t="s">
        <v>53</v>
      </c>
      <c r="F62">
        <v>1</v>
      </c>
      <c r="G62" t="s">
        <v>53</v>
      </c>
      <c r="H62">
        <v>3</v>
      </c>
      <c r="I62" t="s">
        <v>421</v>
      </c>
      <c r="J62">
        <v>5.0999999999999996</v>
      </c>
      <c r="K62">
        <v>1200</v>
      </c>
      <c r="L62">
        <v>120</v>
      </c>
      <c r="M62">
        <v>1</v>
      </c>
      <c r="N62">
        <v>16</v>
      </c>
      <c r="O62">
        <v>7</v>
      </c>
      <c r="P62">
        <v>25</v>
      </c>
      <c r="Q62" t="s">
        <v>455</v>
      </c>
      <c r="R62">
        <v>1139</v>
      </c>
      <c r="S62">
        <v>4</v>
      </c>
      <c r="T62" t="s">
        <v>446</v>
      </c>
      <c r="U62">
        <v>841</v>
      </c>
      <c r="X62" t="s">
        <v>456</v>
      </c>
      <c r="Y62">
        <v>45</v>
      </c>
      <c r="Z62" t="s">
        <v>145</v>
      </c>
    </row>
    <row r="63" spans="1:26" x14ac:dyDescent="0.25">
      <c r="A63" t="s">
        <v>126</v>
      </c>
      <c r="B63" t="s">
        <v>130</v>
      </c>
      <c r="C63">
        <v>9.2200000000000006</v>
      </c>
      <c r="D63">
        <v>1</v>
      </c>
      <c r="E63" t="s">
        <v>29</v>
      </c>
      <c r="F63">
        <v>1</v>
      </c>
      <c r="G63" t="s">
        <v>49</v>
      </c>
      <c r="H63">
        <v>6</v>
      </c>
      <c r="I63" t="s">
        <v>420</v>
      </c>
      <c r="J63">
        <v>4.5999999999999996</v>
      </c>
      <c r="K63">
        <v>1200</v>
      </c>
      <c r="L63">
        <v>124</v>
      </c>
      <c r="M63">
        <v>1</v>
      </c>
      <c r="N63">
        <v>21</v>
      </c>
      <c r="O63">
        <v>5</v>
      </c>
      <c r="P63">
        <v>25</v>
      </c>
      <c r="Q63" t="s">
        <v>461</v>
      </c>
      <c r="R63">
        <v>1098</v>
      </c>
      <c r="S63">
        <v>4</v>
      </c>
      <c r="T63" t="s">
        <v>446</v>
      </c>
      <c r="U63">
        <v>688</v>
      </c>
      <c r="X63" t="s">
        <v>591</v>
      </c>
      <c r="Y63">
        <v>48</v>
      </c>
      <c r="Z63" t="s">
        <v>59</v>
      </c>
    </row>
    <row r="64" spans="1:26" x14ac:dyDescent="0.25">
      <c r="A64" t="s">
        <v>126</v>
      </c>
      <c r="B64" t="s">
        <v>137</v>
      </c>
      <c r="C64">
        <v>9.35</v>
      </c>
      <c r="D64">
        <v>6</v>
      </c>
      <c r="E64" t="s">
        <v>38</v>
      </c>
      <c r="F64">
        <v>1</v>
      </c>
      <c r="G64" t="s">
        <v>19</v>
      </c>
      <c r="H64">
        <v>8</v>
      </c>
      <c r="I64" t="s">
        <v>420</v>
      </c>
      <c r="J64">
        <v>4.8</v>
      </c>
      <c r="K64">
        <v>1200</v>
      </c>
      <c r="L64">
        <v>122</v>
      </c>
      <c r="M64">
        <v>1</v>
      </c>
      <c r="N64">
        <v>30</v>
      </c>
      <c r="O64">
        <v>4</v>
      </c>
      <c r="P64">
        <v>25</v>
      </c>
      <c r="Q64" t="s">
        <v>445</v>
      </c>
      <c r="R64">
        <v>1107</v>
      </c>
      <c r="S64">
        <v>4</v>
      </c>
      <c r="T64" t="s">
        <v>446</v>
      </c>
      <c r="U64">
        <v>635</v>
      </c>
      <c r="X64" t="s">
        <v>431</v>
      </c>
      <c r="Y64">
        <v>47</v>
      </c>
      <c r="Z64" t="s">
        <v>138</v>
      </c>
    </row>
    <row r="65" spans="1:26" x14ac:dyDescent="0.25">
      <c r="A65" t="s">
        <v>126</v>
      </c>
      <c r="B65" t="s">
        <v>162</v>
      </c>
      <c r="C65">
        <v>9.52</v>
      </c>
      <c r="D65">
        <v>2</v>
      </c>
      <c r="E65" t="s">
        <v>63</v>
      </c>
      <c r="F65">
        <v>2</v>
      </c>
      <c r="G65" t="s">
        <v>101</v>
      </c>
      <c r="H65">
        <v>12</v>
      </c>
      <c r="I65" t="s">
        <v>420</v>
      </c>
      <c r="J65">
        <v>17</v>
      </c>
      <c r="K65">
        <v>1200</v>
      </c>
      <c r="L65">
        <v>126</v>
      </c>
      <c r="M65">
        <v>1</v>
      </c>
      <c r="N65">
        <v>12</v>
      </c>
      <c r="O65">
        <v>3</v>
      </c>
      <c r="P65">
        <v>25</v>
      </c>
      <c r="Q65" t="s">
        <v>450</v>
      </c>
      <c r="R65">
        <v>1029</v>
      </c>
      <c r="S65">
        <v>4</v>
      </c>
      <c r="T65" t="s">
        <v>446</v>
      </c>
      <c r="U65">
        <v>499</v>
      </c>
      <c r="X65" t="s">
        <v>431</v>
      </c>
      <c r="Y65">
        <v>50</v>
      </c>
      <c r="Z65" t="s">
        <v>85</v>
      </c>
    </row>
    <row r="66" spans="1:26" x14ac:dyDescent="0.25">
      <c r="A66" t="s">
        <v>126</v>
      </c>
      <c r="B66" t="s">
        <v>130</v>
      </c>
      <c r="C66">
        <v>9.56</v>
      </c>
      <c r="D66">
        <v>1</v>
      </c>
      <c r="E66" t="s">
        <v>29</v>
      </c>
      <c r="F66">
        <v>2</v>
      </c>
      <c r="G66" t="s">
        <v>49</v>
      </c>
      <c r="H66">
        <v>9</v>
      </c>
      <c r="I66" t="s">
        <v>420</v>
      </c>
      <c r="J66">
        <v>8.1999999999999993</v>
      </c>
      <c r="K66">
        <v>1200</v>
      </c>
      <c r="L66">
        <v>129</v>
      </c>
      <c r="M66">
        <v>1</v>
      </c>
      <c r="N66">
        <v>25</v>
      </c>
      <c r="O66">
        <v>6</v>
      </c>
      <c r="P66">
        <v>25</v>
      </c>
      <c r="Q66" t="s">
        <v>461</v>
      </c>
      <c r="R66">
        <v>1102</v>
      </c>
      <c r="S66">
        <v>4</v>
      </c>
      <c r="T66" t="s">
        <v>446</v>
      </c>
      <c r="U66">
        <v>779</v>
      </c>
      <c r="X66" t="s">
        <v>591</v>
      </c>
      <c r="Y66">
        <v>54</v>
      </c>
      <c r="Z66" t="s">
        <v>59</v>
      </c>
    </row>
    <row r="67" spans="1:26" x14ac:dyDescent="0.25">
      <c r="A67" t="s">
        <v>126</v>
      </c>
      <c r="B67" t="s">
        <v>130</v>
      </c>
      <c r="C67">
        <v>9.68</v>
      </c>
      <c r="D67">
        <v>1</v>
      </c>
      <c r="E67" t="s">
        <v>29</v>
      </c>
      <c r="F67">
        <v>3</v>
      </c>
      <c r="G67" t="s">
        <v>693</v>
      </c>
      <c r="H67">
        <v>10</v>
      </c>
      <c r="I67" t="s">
        <v>420</v>
      </c>
      <c r="J67">
        <v>10</v>
      </c>
      <c r="K67">
        <v>1200</v>
      </c>
      <c r="L67">
        <v>124</v>
      </c>
      <c r="M67">
        <v>1</v>
      </c>
      <c r="N67">
        <v>23</v>
      </c>
      <c r="O67">
        <v>4</v>
      </c>
      <c r="P67">
        <v>25</v>
      </c>
      <c r="Q67" t="s">
        <v>461</v>
      </c>
      <c r="R67">
        <v>1085</v>
      </c>
      <c r="S67">
        <v>4</v>
      </c>
      <c r="T67" t="s">
        <v>435</v>
      </c>
      <c r="U67">
        <v>615</v>
      </c>
      <c r="X67" t="s">
        <v>431</v>
      </c>
      <c r="Y67">
        <v>48</v>
      </c>
      <c r="Z67" t="s">
        <v>59</v>
      </c>
    </row>
    <row r="68" spans="1:26" x14ac:dyDescent="0.25">
      <c r="A68" t="s">
        <v>126</v>
      </c>
      <c r="B68" t="s">
        <v>130</v>
      </c>
      <c r="C68">
        <v>9.7200000000000006</v>
      </c>
      <c r="D68">
        <v>1</v>
      </c>
      <c r="E68" t="s">
        <v>29</v>
      </c>
      <c r="F68">
        <v>2</v>
      </c>
      <c r="G68" t="s">
        <v>49</v>
      </c>
      <c r="H68">
        <v>4</v>
      </c>
      <c r="I68" t="s">
        <v>421</v>
      </c>
      <c r="J68">
        <v>7.6</v>
      </c>
      <c r="K68">
        <v>1200</v>
      </c>
      <c r="L68">
        <v>122</v>
      </c>
      <c r="M68">
        <v>1</v>
      </c>
      <c r="N68">
        <v>2</v>
      </c>
      <c r="O68">
        <v>4</v>
      </c>
      <c r="P68">
        <v>25</v>
      </c>
      <c r="Q68" t="s">
        <v>445</v>
      </c>
      <c r="R68">
        <v>1102</v>
      </c>
      <c r="S68">
        <v>4</v>
      </c>
      <c r="T68" t="s">
        <v>446</v>
      </c>
      <c r="U68">
        <v>559</v>
      </c>
      <c r="X68" t="s">
        <v>431</v>
      </c>
      <c r="Y68">
        <v>46</v>
      </c>
      <c r="Z68" t="s">
        <v>59</v>
      </c>
    </row>
    <row r="69" spans="1:26" x14ac:dyDescent="0.25">
      <c r="A69" t="s">
        <v>126</v>
      </c>
      <c r="B69" t="s">
        <v>162</v>
      </c>
      <c r="C69">
        <v>9.75</v>
      </c>
      <c r="D69">
        <v>2</v>
      </c>
      <c r="E69" t="s">
        <v>63</v>
      </c>
      <c r="F69">
        <v>2</v>
      </c>
      <c r="G69" t="s">
        <v>13</v>
      </c>
      <c r="H69">
        <v>6</v>
      </c>
      <c r="I69" t="s">
        <v>420</v>
      </c>
      <c r="J69">
        <v>2.2999999999999998</v>
      </c>
      <c r="K69">
        <v>1200</v>
      </c>
      <c r="L69">
        <v>128</v>
      </c>
      <c r="M69">
        <v>1</v>
      </c>
      <c r="N69">
        <v>2</v>
      </c>
      <c r="O69">
        <v>4</v>
      </c>
      <c r="P69">
        <v>25</v>
      </c>
      <c r="Q69" t="s">
        <v>445</v>
      </c>
      <c r="R69">
        <v>1027</v>
      </c>
      <c r="S69">
        <v>4</v>
      </c>
      <c r="T69" t="s">
        <v>446</v>
      </c>
      <c r="U69">
        <v>556</v>
      </c>
      <c r="X69" t="s">
        <v>431</v>
      </c>
      <c r="Y69">
        <v>51</v>
      </c>
      <c r="Z69" t="s">
        <v>85</v>
      </c>
    </row>
    <row r="70" spans="1:26" x14ac:dyDescent="0.25">
      <c r="A70" t="s">
        <v>126</v>
      </c>
      <c r="B70" t="s">
        <v>130</v>
      </c>
      <c r="C70">
        <v>9.76</v>
      </c>
      <c r="D70">
        <v>1</v>
      </c>
      <c r="E70" t="s">
        <v>29</v>
      </c>
      <c r="F70">
        <v>5</v>
      </c>
      <c r="G70" t="s">
        <v>49</v>
      </c>
      <c r="H70">
        <v>7</v>
      </c>
      <c r="I70" t="s">
        <v>420</v>
      </c>
      <c r="J70">
        <v>8.1</v>
      </c>
      <c r="K70">
        <v>1200</v>
      </c>
      <c r="L70">
        <v>123</v>
      </c>
      <c r="M70">
        <v>1</v>
      </c>
      <c r="N70">
        <v>12</v>
      </c>
      <c r="O70">
        <v>3</v>
      </c>
      <c r="P70">
        <v>25</v>
      </c>
      <c r="Q70" t="s">
        <v>450</v>
      </c>
      <c r="R70">
        <v>1088</v>
      </c>
      <c r="S70">
        <v>4</v>
      </c>
      <c r="T70" t="s">
        <v>446</v>
      </c>
      <c r="U70">
        <v>499</v>
      </c>
      <c r="X70">
        <v>2</v>
      </c>
      <c r="Y70">
        <v>47</v>
      </c>
      <c r="Z70" t="s">
        <v>59</v>
      </c>
    </row>
    <row r="71" spans="1:26" x14ac:dyDescent="0.25">
      <c r="A71" t="s">
        <v>126</v>
      </c>
      <c r="B71" t="s">
        <v>127</v>
      </c>
      <c r="C71">
        <v>9.8000000000000007</v>
      </c>
      <c r="D71">
        <v>9</v>
      </c>
      <c r="E71" t="s">
        <v>84</v>
      </c>
      <c r="F71">
        <v>5</v>
      </c>
      <c r="G71" t="s">
        <v>84</v>
      </c>
      <c r="H71">
        <v>6</v>
      </c>
      <c r="I71" t="s">
        <v>422</v>
      </c>
      <c r="J71">
        <v>10</v>
      </c>
      <c r="K71">
        <v>1200</v>
      </c>
      <c r="L71">
        <v>124</v>
      </c>
      <c r="M71">
        <v>1</v>
      </c>
      <c r="N71">
        <v>22</v>
      </c>
      <c r="O71">
        <v>1</v>
      </c>
      <c r="P71">
        <v>25</v>
      </c>
      <c r="Q71" t="s">
        <v>461</v>
      </c>
      <c r="R71">
        <v>1101</v>
      </c>
      <c r="S71">
        <v>3</v>
      </c>
      <c r="T71" t="s">
        <v>435</v>
      </c>
      <c r="U71">
        <v>375</v>
      </c>
      <c r="X71" t="s">
        <v>521</v>
      </c>
      <c r="Y71">
        <v>64</v>
      </c>
      <c r="Z71" t="s">
        <v>24</v>
      </c>
    </row>
    <row r="72" spans="1:26" x14ac:dyDescent="0.25">
      <c r="A72" t="s">
        <v>126</v>
      </c>
      <c r="B72" t="s">
        <v>130</v>
      </c>
      <c r="C72">
        <v>9.82</v>
      </c>
      <c r="D72">
        <v>1</v>
      </c>
      <c r="E72" t="s">
        <v>29</v>
      </c>
      <c r="F72">
        <v>3</v>
      </c>
      <c r="G72" t="s">
        <v>49</v>
      </c>
      <c r="H72">
        <v>9</v>
      </c>
      <c r="I72" t="s">
        <v>420</v>
      </c>
      <c r="J72">
        <v>10</v>
      </c>
      <c r="K72">
        <v>1200</v>
      </c>
      <c r="L72">
        <v>121</v>
      </c>
      <c r="M72">
        <v>1</v>
      </c>
      <c r="N72">
        <v>26</v>
      </c>
      <c r="O72">
        <v>2</v>
      </c>
      <c r="P72">
        <v>25</v>
      </c>
      <c r="Q72" t="s">
        <v>461</v>
      </c>
      <c r="R72">
        <v>1099</v>
      </c>
      <c r="S72">
        <v>4</v>
      </c>
      <c r="T72" t="s">
        <v>435</v>
      </c>
      <c r="U72">
        <v>460</v>
      </c>
      <c r="X72" t="s">
        <v>662</v>
      </c>
      <c r="Y72">
        <v>46</v>
      </c>
      <c r="Z72" t="s">
        <v>59</v>
      </c>
    </row>
    <row r="73" spans="1:26" x14ac:dyDescent="0.25">
      <c r="A73" t="s">
        <v>126</v>
      </c>
      <c r="B73" t="s">
        <v>144</v>
      </c>
      <c r="C73">
        <v>9.86</v>
      </c>
      <c r="D73">
        <v>11</v>
      </c>
      <c r="E73" t="s">
        <v>53</v>
      </c>
      <c r="F73">
        <v>5</v>
      </c>
      <c r="G73" t="s">
        <v>316</v>
      </c>
      <c r="H73">
        <v>3</v>
      </c>
      <c r="I73" t="s">
        <v>422</v>
      </c>
      <c r="J73">
        <v>4.7</v>
      </c>
      <c r="K73">
        <v>1200</v>
      </c>
      <c r="L73">
        <v>120</v>
      </c>
      <c r="M73">
        <v>1</v>
      </c>
      <c r="N73">
        <v>25</v>
      </c>
      <c r="O73">
        <v>6</v>
      </c>
      <c r="P73">
        <v>25</v>
      </c>
      <c r="Q73" t="s">
        <v>461</v>
      </c>
      <c r="R73">
        <v>1145</v>
      </c>
      <c r="S73">
        <v>4</v>
      </c>
      <c r="T73" t="s">
        <v>446</v>
      </c>
      <c r="U73">
        <v>780</v>
      </c>
      <c r="X73" t="s">
        <v>521</v>
      </c>
      <c r="Y73">
        <v>45</v>
      </c>
      <c r="Z73" t="s">
        <v>145</v>
      </c>
    </row>
    <row r="74" spans="1:26" x14ac:dyDescent="0.25">
      <c r="A74" t="s">
        <v>126</v>
      </c>
      <c r="B74" t="s">
        <v>127</v>
      </c>
      <c r="C74">
        <v>9.9</v>
      </c>
      <c r="D74">
        <v>9</v>
      </c>
      <c r="E74" t="s">
        <v>84</v>
      </c>
      <c r="F74">
        <v>8</v>
      </c>
      <c r="G74" t="s">
        <v>150</v>
      </c>
      <c r="H74">
        <v>5</v>
      </c>
      <c r="I74" t="s">
        <v>422</v>
      </c>
      <c r="J74">
        <v>47</v>
      </c>
      <c r="K74">
        <v>1200</v>
      </c>
      <c r="L74">
        <v>116</v>
      </c>
      <c r="M74">
        <v>1</v>
      </c>
      <c r="N74">
        <v>16</v>
      </c>
      <c r="O74">
        <v>4</v>
      </c>
      <c r="P74">
        <v>25</v>
      </c>
      <c r="Q74" t="s">
        <v>455</v>
      </c>
      <c r="R74">
        <v>1091</v>
      </c>
      <c r="S74">
        <v>3</v>
      </c>
      <c r="T74" t="s">
        <v>446</v>
      </c>
      <c r="U74">
        <v>597</v>
      </c>
      <c r="X74" t="s">
        <v>442</v>
      </c>
      <c r="Y74">
        <v>61</v>
      </c>
      <c r="Z74" t="s">
        <v>24</v>
      </c>
    </row>
    <row r="75" spans="1:26" x14ac:dyDescent="0.25">
      <c r="A75" t="s">
        <v>126</v>
      </c>
      <c r="B75" t="s">
        <v>152</v>
      </c>
      <c r="C75">
        <v>9.91</v>
      </c>
      <c r="D75">
        <v>4</v>
      </c>
      <c r="E75" t="s">
        <v>101</v>
      </c>
      <c r="F75">
        <v>2</v>
      </c>
      <c r="G75" t="s">
        <v>101</v>
      </c>
      <c r="H75">
        <v>6</v>
      </c>
      <c r="I75" t="s">
        <v>420</v>
      </c>
      <c r="J75">
        <v>28</v>
      </c>
      <c r="K75">
        <v>1200</v>
      </c>
      <c r="L75">
        <v>128</v>
      </c>
      <c r="M75">
        <v>1</v>
      </c>
      <c r="N75">
        <v>9</v>
      </c>
      <c r="O75">
        <v>4</v>
      </c>
      <c r="P75">
        <v>25</v>
      </c>
      <c r="Q75" t="s">
        <v>450</v>
      </c>
      <c r="R75">
        <v>1031</v>
      </c>
      <c r="S75">
        <v>4</v>
      </c>
      <c r="T75" t="s">
        <v>446</v>
      </c>
      <c r="U75">
        <v>577</v>
      </c>
      <c r="X75" t="s">
        <v>662</v>
      </c>
      <c r="Y75">
        <v>52</v>
      </c>
      <c r="Z75" t="s">
        <v>111</v>
      </c>
    </row>
    <row r="76" spans="1:26" x14ac:dyDescent="0.25">
      <c r="A76" t="s">
        <v>126</v>
      </c>
      <c r="B76" t="s">
        <v>165</v>
      </c>
      <c r="C76">
        <v>9.91</v>
      </c>
      <c r="D76">
        <v>10</v>
      </c>
      <c r="E76" t="s">
        <v>121</v>
      </c>
      <c r="F76">
        <v>1</v>
      </c>
      <c r="G76" t="s">
        <v>13</v>
      </c>
      <c r="H76">
        <v>5</v>
      </c>
      <c r="I76" t="s">
        <v>422</v>
      </c>
      <c r="J76">
        <v>3.8</v>
      </c>
      <c r="K76">
        <v>1200</v>
      </c>
      <c r="L76">
        <v>130</v>
      </c>
      <c r="M76">
        <v>1</v>
      </c>
      <c r="N76">
        <v>10</v>
      </c>
      <c r="O76">
        <v>9</v>
      </c>
      <c r="P76">
        <v>25</v>
      </c>
      <c r="Q76" t="s">
        <v>450</v>
      </c>
      <c r="R76">
        <v>1182</v>
      </c>
      <c r="S76">
        <v>5</v>
      </c>
      <c r="T76" t="s">
        <v>435</v>
      </c>
      <c r="U76">
        <v>11</v>
      </c>
      <c r="X76" t="s">
        <v>431</v>
      </c>
      <c r="Y76">
        <v>35</v>
      </c>
      <c r="Z76" t="s">
        <v>166</v>
      </c>
    </row>
    <row r="77" spans="1:26" x14ac:dyDescent="0.25">
      <c r="A77" t="s">
        <v>126</v>
      </c>
      <c r="B77" t="s">
        <v>162</v>
      </c>
      <c r="C77">
        <v>9.92</v>
      </c>
      <c r="D77">
        <v>2</v>
      </c>
      <c r="E77" t="s">
        <v>63</v>
      </c>
      <c r="F77">
        <v>3</v>
      </c>
      <c r="G77" t="s">
        <v>13</v>
      </c>
      <c r="H77">
        <v>9</v>
      </c>
      <c r="I77" t="s">
        <v>420</v>
      </c>
      <c r="J77">
        <v>2.7</v>
      </c>
      <c r="K77">
        <v>1200</v>
      </c>
      <c r="L77">
        <v>128</v>
      </c>
      <c r="M77">
        <v>1</v>
      </c>
      <c r="N77">
        <v>30</v>
      </c>
      <c r="O77">
        <v>4</v>
      </c>
      <c r="P77">
        <v>25</v>
      </c>
      <c r="Q77" t="s">
        <v>445</v>
      </c>
      <c r="R77">
        <v>1024</v>
      </c>
      <c r="S77">
        <v>4</v>
      </c>
      <c r="T77" t="s">
        <v>446</v>
      </c>
      <c r="U77">
        <v>633</v>
      </c>
      <c r="X77">
        <v>3</v>
      </c>
      <c r="Y77">
        <v>53</v>
      </c>
      <c r="Z77" t="s">
        <v>85</v>
      </c>
    </row>
    <row r="78" spans="1:26" x14ac:dyDescent="0.25">
      <c r="A78" t="s">
        <v>126</v>
      </c>
      <c r="B78" t="s">
        <v>127</v>
      </c>
      <c r="C78">
        <v>9.9499999999999993</v>
      </c>
      <c r="D78">
        <v>9</v>
      </c>
      <c r="E78" t="s">
        <v>84</v>
      </c>
      <c r="F78">
        <v>3</v>
      </c>
      <c r="G78" t="s">
        <v>84</v>
      </c>
      <c r="H78">
        <v>8</v>
      </c>
      <c r="I78" t="s">
        <v>422</v>
      </c>
      <c r="J78">
        <v>16</v>
      </c>
      <c r="K78">
        <v>1200</v>
      </c>
      <c r="L78">
        <v>135</v>
      </c>
      <c r="M78">
        <v>1</v>
      </c>
      <c r="N78">
        <v>28</v>
      </c>
      <c r="O78">
        <v>5</v>
      </c>
      <c r="P78">
        <v>25</v>
      </c>
      <c r="Q78" t="s">
        <v>445</v>
      </c>
      <c r="R78">
        <v>1086</v>
      </c>
      <c r="S78">
        <v>4</v>
      </c>
      <c r="T78" t="s">
        <v>446</v>
      </c>
      <c r="U78">
        <v>713</v>
      </c>
      <c r="X78" t="s">
        <v>451</v>
      </c>
      <c r="Y78">
        <v>59</v>
      </c>
      <c r="Z78" t="s">
        <v>24</v>
      </c>
    </row>
    <row r="79" spans="1:26" x14ac:dyDescent="0.25">
      <c r="A79" t="s">
        <v>126</v>
      </c>
      <c r="B79" t="s">
        <v>130</v>
      </c>
      <c r="C79">
        <v>10</v>
      </c>
      <c r="D79">
        <v>1</v>
      </c>
      <c r="E79" t="s">
        <v>29</v>
      </c>
      <c r="F79">
        <v>3</v>
      </c>
      <c r="G79" t="s">
        <v>49</v>
      </c>
      <c r="H79">
        <v>3</v>
      </c>
      <c r="I79" t="s">
        <v>421</v>
      </c>
      <c r="J79">
        <v>4.9000000000000004</v>
      </c>
      <c r="K79">
        <v>1200</v>
      </c>
      <c r="L79">
        <v>131</v>
      </c>
      <c r="M79">
        <v>1</v>
      </c>
      <c r="N79">
        <v>17</v>
      </c>
      <c r="O79">
        <v>9</v>
      </c>
      <c r="P79">
        <v>25</v>
      </c>
      <c r="Q79" t="s">
        <v>455</v>
      </c>
      <c r="R79">
        <v>1103</v>
      </c>
      <c r="S79">
        <v>4</v>
      </c>
      <c r="T79" t="s">
        <v>446</v>
      </c>
      <c r="U79">
        <v>33</v>
      </c>
      <c r="X79" t="s">
        <v>451</v>
      </c>
      <c r="Y79">
        <v>56</v>
      </c>
      <c r="Z79" t="s">
        <v>59</v>
      </c>
    </row>
    <row r="80" spans="1:26" x14ac:dyDescent="0.25">
      <c r="A80" t="s">
        <v>126</v>
      </c>
      <c r="B80" t="s">
        <v>165</v>
      </c>
      <c r="C80">
        <v>10</v>
      </c>
      <c r="D80">
        <v>10</v>
      </c>
      <c r="E80" t="s">
        <v>121</v>
      </c>
      <c r="F80">
        <v>3</v>
      </c>
      <c r="G80" t="s">
        <v>13</v>
      </c>
      <c r="H80">
        <v>2</v>
      </c>
      <c r="I80" t="s">
        <v>420</v>
      </c>
      <c r="J80">
        <v>5.5</v>
      </c>
      <c r="K80">
        <v>1200</v>
      </c>
      <c r="L80">
        <v>131</v>
      </c>
      <c r="M80">
        <v>1</v>
      </c>
      <c r="N80">
        <v>16</v>
      </c>
      <c r="O80">
        <v>7</v>
      </c>
      <c r="P80">
        <v>25</v>
      </c>
      <c r="Q80" t="s">
        <v>455</v>
      </c>
      <c r="R80">
        <v>1206</v>
      </c>
      <c r="S80">
        <v>5</v>
      </c>
      <c r="T80" t="s">
        <v>446</v>
      </c>
      <c r="U80">
        <v>839</v>
      </c>
      <c r="X80" t="s">
        <v>914</v>
      </c>
      <c r="Y80">
        <v>36</v>
      </c>
      <c r="Z80" t="s">
        <v>166</v>
      </c>
    </row>
    <row r="81" spans="1:26" x14ac:dyDescent="0.25">
      <c r="A81" t="s">
        <v>126</v>
      </c>
      <c r="B81" t="s">
        <v>133</v>
      </c>
      <c r="C81">
        <v>10.06</v>
      </c>
      <c r="D81">
        <v>7</v>
      </c>
      <c r="E81" t="s">
        <v>471</v>
      </c>
      <c r="F81">
        <v>3</v>
      </c>
      <c r="G81" t="s">
        <v>121</v>
      </c>
      <c r="H81">
        <v>6</v>
      </c>
      <c r="I81" t="s">
        <v>421</v>
      </c>
      <c r="J81">
        <v>10</v>
      </c>
      <c r="K81">
        <v>1200</v>
      </c>
      <c r="L81">
        <v>133</v>
      </c>
      <c r="M81">
        <v>1</v>
      </c>
      <c r="N81">
        <v>19</v>
      </c>
      <c r="O81">
        <v>2</v>
      </c>
      <c r="P81">
        <v>25</v>
      </c>
      <c r="Q81" t="s">
        <v>455</v>
      </c>
      <c r="R81">
        <v>1153</v>
      </c>
      <c r="S81">
        <v>4</v>
      </c>
      <c r="T81" t="s">
        <v>435</v>
      </c>
      <c r="U81">
        <v>440</v>
      </c>
      <c r="X81" t="s">
        <v>464</v>
      </c>
      <c r="Y81">
        <v>58</v>
      </c>
      <c r="Z81" t="s">
        <v>20</v>
      </c>
    </row>
    <row r="82" spans="1:26" x14ac:dyDescent="0.25">
      <c r="A82" t="s">
        <v>126</v>
      </c>
      <c r="B82" t="s">
        <v>149</v>
      </c>
      <c r="C82">
        <v>10.06</v>
      </c>
      <c r="D82">
        <v>8</v>
      </c>
      <c r="E82" t="s">
        <v>150</v>
      </c>
      <c r="F82">
        <v>4</v>
      </c>
      <c r="G82" t="s">
        <v>316</v>
      </c>
      <c r="H82">
        <v>3</v>
      </c>
      <c r="I82" t="s">
        <v>421</v>
      </c>
      <c r="J82">
        <v>11</v>
      </c>
      <c r="K82">
        <v>1200</v>
      </c>
      <c r="L82">
        <v>126</v>
      </c>
      <c r="M82">
        <v>1</v>
      </c>
      <c r="N82">
        <v>17</v>
      </c>
      <c r="O82">
        <v>9</v>
      </c>
      <c r="P82">
        <v>25</v>
      </c>
      <c r="Q82" t="s">
        <v>455</v>
      </c>
      <c r="R82">
        <v>1079</v>
      </c>
      <c r="S82">
        <v>4</v>
      </c>
      <c r="T82" t="s">
        <v>435</v>
      </c>
      <c r="U82">
        <v>30</v>
      </c>
      <c r="X82" t="s">
        <v>558</v>
      </c>
      <c r="Y82">
        <v>50</v>
      </c>
      <c r="Z82" t="s">
        <v>35</v>
      </c>
    </row>
    <row r="83" spans="1:26" x14ac:dyDescent="0.25">
      <c r="A83" t="s">
        <v>126</v>
      </c>
      <c r="B83" t="s">
        <v>162</v>
      </c>
      <c r="C83">
        <v>10.07</v>
      </c>
      <c r="D83">
        <v>2</v>
      </c>
      <c r="E83" t="s">
        <v>63</v>
      </c>
      <c r="F83">
        <v>3</v>
      </c>
      <c r="G83" t="s">
        <v>19</v>
      </c>
      <c r="H83">
        <v>7</v>
      </c>
      <c r="I83" t="s">
        <v>420</v>
      </c>
      <c r="J83">
        <v>4.0999999999999996</v>
      </c>
      <c r="K83">
        <v>1200</v>
      </c>
      <c r="L83">
        <v>122</v>
      </c>
      <c r="M83">
        <v>1</v>
      </c>
      <c r="N83">
        <v>9</v>
      </c>
      <c r="O83">
        <v>7</v>
      </c>
      <c r="P83">
        <v>25</v>
      </c>
      <c r="Q83" t="s">
        <v>450</v>
      </c>
      <c r="R83">
        <v>1026</v>
      </c>
      <c r="S83">
        <v>4</v>
      </c>
      <c r="T83" t="s">
        <v>446</v>
      </c>
      <c r="U83">
        <v>821</v>
      </c>
      <c r="X83">
        <v>4</v>
      </c>
      <c r="Y83">
        <v>47</v>
      </c>
      <c r="Z83" t="s">
        <v>85</v>
      </c>
    </row>
    <row r="84" spans="1:26" x14ac:dyDescent="0.25">
      <c r="A84" t="s">
        <v>126</v>
      </c>
      <c r="B84" t="s">
        <v>137</v>
      </c>
      <c r="C84">
        <v>10.08</v>
      </c>
      <c r="D84">
        <v>6</v>
      </c>
      <c r="E84" t="s">
        <v>38</v>
      </c>
      <c r="F84">
        <v>3</v>
      </c>
      <c r="G84" t="s">
        <v>19</v>
      </c>
      <c r="H84">
        <v>6</v>
      </c>
      <c r="I84" t="s">
        <v>420</v>
      </c>
      <c r="J84">
        <v>3.8</v>
      </c>
      <c r="K84">
        <v>1200</v>
      </c>
      <c r="L84">
        <v>130</v>
      </c>
      <c r="M84">
        <v>1</v>
      </c>
      <c r="N84">
        <v>21</v>
      </c>
      <c r="O84">
        <v>5</v>
      </c>
      <c r="P84">
        <v>25</v>
      </c>
      <c r="Q84" t="s">
        <v>461</v>
      </c>
      <c r="R84">
        <v>1113</v>
      </c>
      <c r="S84">
        <v>4</v>
      </c>
      <c r="T84" t="s">
        <v>446</v>
      </c>
      <c r="U84">
        <v>693</v>
      </c>
      <c r="X84" t="s">
        <v>480</v>
      </c>
      <c r="Y84">
        <v>53</v>
      </c>
      <c r="Z84" t="s">
        <v>138</v>
      </c>
    </row>
    <row r="85" spans="1:26" x14ac:dyDescent="0.25">
      <c r="A85" t="s">
        <v>126</v>
      </c>
      <c r="B85" t="s">
        <v>127</v>
      </c>
      <c r="C85">
        <v>10.09</v>
      </c>
      <c r="D85">
        <v>9</v>
      </c>
      <c r="E85" t="s">
        <v>84</v>
      </c>
      <c r="F85">
        <v>7</v>
      </c>
      <c r="G85" t="s">
        <v>84</v>
      </c>
      <c r="H85">
        <v>6</v>
      </c>
      <c r="I85" t="s">
        <v>421</v>
      </c>
      <c r="J85">
        <v>10</v>
      </c>
      <c r="K85">
        <v>1200</v>
      </c>
      <c r="L85">
        <v>122</v>
      </c>
      <c r="M85">
        <v>1</v>
      </c>
      <c r="N85">
        <v>8</v>
      </c>
      <c r="O85">
        <v>1</v>
      </c>
      <c r="P85">
        <v>25</v>
      </c>
      <c r="Q85" t="s">
        <v>450</v>
      </c>
      <c r="R85">
        <v>1099</v>
      </c>
      <c r="S85">
        <v>3</v>
      </c>
      <c r="T85" t="s">
        <v>435</v>
      </c>
      <c r="U85">
        <v>335</v>
      </c>
      <c r="X85" t="s">
        <v>600</v>
      </c>
      <c r="Y85">
        <v>64</v>
      </c>
      <c r="Z85" t="s">
        <v>24</v>
      </c>
    </row>
    <row r="86" spans="1:26" x14ac:dyDescent="0.25">
      <c r="A86" t="s">
        <v>126</v>
      </c>
      <c r="B86" t="s">
        <v>149</v>
      </c>
      <c r="C86">
        <v>10.09</v>
      </c>
      <c r="D86">
        <v>8</v>
      </c>
      <c r="E86" t="s">
        <v>150</v>
      </c>
      <c r="F86">
        <v>3</v>
      </c>
      <c r="G86" t="s">
        <v>316</v>
      </c>
      <c r="H86">
        <v>5</v>
      </c>
      <c r="I86" t="s">
        <v>422</v>
      </c>
      <c r="J86">
        <v>10</v>
      </c>
      <c r="K86">
        <v>1200</v>
      </c>
      <c r="L86">
        <v>132</v>
      </c>
      <c r="M86">
        <v>1</v>
      </c>
      <c r="N86">
        <v>14</v>
      </c>
      <c r="O86">
        <v>5</v>
      </c>
      <c r="P86">
        <v>25</v>
      </c>
      <c r="Q86" t="s">
        <v>455</v>
      </c>
      <c r="R86">
        <v>1066</v>
      </c>
      <c r="S86">
        <v>4</v>
      </c>
      <c r="T86" t="s">
        <v>446</v>
      </c>
      <c r="U86">
        <v>674</v>
      </c>
      <c r="X86" t="s">
        <v>464</v>
      </c>
      <c r="Y86">
        <v>56</v>
      </c>
      <c r="Z86" t="s">
        <v>35</v>
      </c>
    </row>
    <row r="87" spans="1:26" x14ac:dyDescent="0.25">
      <c r="A87" t="s">
        <v>126</v>
      </c>
      <c r="B87" t="s">
        <v>127</v>
      </c>
      <c r="C87">
        <v>10.11</v>
      </c>
      <c r="D87">
        <v>9</v>
      </c>
      <c r="E87" t="s">
        <v>84</v>
      </c>
      <c r="F87">
        <v>4</v>
      </c>
      <c r="G87" t="s">
        <v>13</v>
      </c>
      <c r="H87">
        <v>1</v>
      </c>
      <c r="I87" t="s">
        <v>421</v>
      </c>
      <c r="J87">
        <v>7</v>
      </c>
      <c r="K87">
        <v>1200</v>
      </c>
      <c r="L87">
        <v>135</v>
      </c>
      <c r="M87">
        <v>1</v>
      </c>
      <c r="N87">
        <v>14</v>
      </c>
      <c r="O87">
        <v>5</v>
      </c>
      <c r="P87">
        <v>25</v>
      </c>
      <c r="Q87" t="s">
        <v>455</v>
      </c>
      <c r="R87">
        <v>1082</v>
      </c>
      <c r="S87">
        <v>4</v>
      </c>
      <c r="T87" t="s">
        <v>446</v>
      </c>
      <c r="U87">
        <v>674</v>
      </c>
      <c r="X87" t="s">
        <v>464</v>
      </c>
      <c r="Y87">
        <v>59</v>
      </c>
      <c r="Z87" t="s">
        <v>24</v>
      </c>
    </row>
    <row r="88" spans="1:26" x14ac:dyDescent="0.25">
      <c r="A88" t="s">
        <v>126</v>
      </c>
      <c r="B88" t="s">
        <v>133</v>
      </c>
      <c r="C88">
        <v>10.119999999999999</v>
      </c>
      <c r="D88">
        <v>7</v>
      </c>
      <c r="E88" t="s">
        <v>471</v>
      </c>
      <c r="F88">
        <v>1</v>
      </c>
      <c r="G88" t="s">
        <v>121</v>
      </c>
      <c r="H88">
        <v>4</v>
      </c>
      <c r="I88" t="s">
        <v>420</v>
      </c>
      <c r="J88">
        <v>23</v>
      </c>
      <c r="K88">
        <v>1200</v>
      </c>
      <c r="L88">
        <v>127</v>
      </c>
      <c r="M88">
        <v>1</v>
      </c>
      <c r="N88">
        <v>15</v>
      </c>
      <c r="O88">
        <v>1</v>
      </c>
      <c r="P88">
        <v>25</v>
      </c>
      <c r="Q88" t="s">
        <v>455</v>
      </c>
      <c r="R88">
        <v>1160</v>
      </c>
      <c r="S88">
        <v>4</v>
      </c>
      <c r="T88" t="s">
        <v>435</v>
      </c>
      <c r="U88">
        <v>353</v>
      </c>
      <c r="X88" t="s">
        <v>451</v>
      </c>
      <c r="Y88">
        <v>51</v>
      </c>
      <c r="Z88" t="s">
        <v>20</v>
      </c>
    </row>
    <row r="89" spans="1:26" x14ac:dyDescent="0.25">
      <c r="A89" t="s">
        <v>126</v>
      </c>
      <c r="B89" t="s">
        <v>152</v>
      </c>
      <c r="C89">
        <v>10.130000000000001</v>
      </c>
      <c r="D89">
        <v>4</v>
      </c>
      <c r="E89" t="s">
        <v>101</v>
      </c>
      <c r="F89">
        <v>5</v>
      </c>
      <c r="G89" t="s">
        <v>693</v>
      </c>
      <c r="H89">
        <v>7</v>
      </c>
      <c r="I89" t="s">
        <v>422</v>
      </c>
      <c r="J89">
        <v>74</v>
      </c>
      <c r="K89">
        <v>1200</v>
      </c>
      <c r="L89">
        <v>130</v>
      </c>
      <c r="M89">
        <v>1</v>
      </c>
      <c r="N89">
        <v>19</v>
      </c>
      <c r="O89">
        <v>2</v>
      </c>
      <c r="P89">
        <v>25</v>
      </c>
      <c r="Q89" t="s">
        <v>455</v>
      </c>
      <c r="R89">
        <v>1033</v>
      </c>
      <c r="S89">
        <v>4</v>
      </c>
      <c r="T89" t="s">
        <v>435</v>
      </c>
      <c r="U89">
        <v>440</v>
      </c>
      <c r="X89">
        <v>2</v>
      </c>
      <c r="Y89">
        <v>55</v>
      </c>
      <c r="Z89" t="s">
        <v>111</v>
      </c>
    </row>
    <row r="90" spans="1:26" x14ac:dyDescent="0.25">
      <c r="A90" t="s">
        <v>126</v>
      </c>
      <c r="B90" t="s">
        <v>144</v>
      </c>
      <c r="C90">
        <v>10.15</v>
      </c>
      <c r="D90">
        <v>11</v>
      </c>
      <c r="E90" t="s">
        <v>53</v>
      </c>
      <c r="F90">
        <v>2</v>
      </c>
      <c r="G90" t="s">
        <v>316</v>
      </c>
      <c r="H90">
        <v>1</v>
      </c>
      <c r="I90" t="s">
        <v>421</v>
      </c>
      <c r="J90">
        <v>7.3</v>
      </c>
      <c r="K90">
        <v>1200</v>
      </c>
      <c r="L90">
        <v>119</v>
      </c>
      <c r="M90">
        <v>1</v>
      </c>
      <c r="N90">
        <v>14</v>
      </c>
      <c r="O90">
        <v>5</v>
      </c>
      <c r="P90">
        <v>25</v>
      </c>
      <c r="Q90" t="s">
        <v>455</v>
      </c>
      <c r="R90">
        <v>1123</v>
      </c>
      <c r="S90">
        <v>4</v>
      </c>
      <c r="T90" t="s">
        <v>446</v>
      </c>
      <c r="U90">
        <v>675</v>
      </c>
      <c r="X90" t="s">
        <v>480</v>
      </c>
      <c r="Y90">
        <v>44</v>
      </c>
      <c r="Z90" t="s">
        <v>145</v>
      </c>
    </row>
    <row r="91" spans="1:26" x14ac:dyDescent="0.25">
      <c r="A91" t="s">
        <v>126</v>
      </c>
      <c r="B91" t="s">
        <v>137</v>
      </c>
      <c r="C91">
        <v>10.17</v>
      </c>
      <c r="D91">
        <v>6</v>
      </c>
      <c r="E91" t="s">
        <v>38</v>
      </c>
      <c r="F91">
        <v>5</v>
      </c>
      <c r="G91" t="s">
        <v>19</v>
      </c>
      <c r="H91">
        <v>7</v>
      </c>
      <c r="I91" t="s">
        <v>421</v>
      </c>
      <c r="J91">
        <v>3.5</v>
      </c>
      <c r="K91">
        <v>1200</v>
      </c>
      <c r="L91">
        <v>123</v>
      </c>
      <c r="M91">
        <v>1</v>
      </c>
      <c r="N91">
        <v>16</v>
      </c>
      <c r="O91">
        <v>4</v>
      </c>
      <c r="P91">
        <v>25</v>
      </c>
      <c r="Q91" t="s">
        <v>455</v>
      </c>
      <c r="R91">
        <v>1107</v>
      </c>
      <c r="S91">
        <v>4</v>
      </c>
      <c r="T91" t="s">
        <v>446</v>
      </c>
      <c r="U91">
        <v>598</v>
      </c>
      <c r="X91" t="s">
        <v>464</v>
      </c>
      <c r="Y91">
        <v>47</v>
      </c>
      <c r="Z91" t="s">
        <v>138</v>
      </c>
    </row>
    <row r="92" spans="1:26" x14ac:dyDescent="0.25">
      <c r="A92" t="s">
        <v>126</v>
      </c>
      <c r="B92" t="s">
        <v>144</v>
      </c>
      <c r="C92">
        <v>10.17</v>
      </c>
      <c r="D92">
        <v>11</v>
      </c>
      <c r="E92" t="s">
        <v>53</v>
      </c>
      <c r="F92">
        <v>6</v>
      </c>
      <c r="G92" t="s">
        <v>53</v>
      </c>
      <c r="H92">
        <v>5</v>
      </c>
      <c r="I92" t="s">
        <v>420</v>
      </c>
      <c r="J92">
        <v>4.0999999999999996</v>
      </c>
      <c r="K92">
        <v>1200</v>
      </c>
      <c r="L92">
        <v>130</v>
      </c>
      <c r="M92">
        <v>1</v>
      </c>
      <c r="N92">
        <v>17</v>
      </c>
      <c r="O92">
        <v>9</v>
      </c>
      <c r="P92">
        <v>25</v>
      </c>
      <c r="Q92" t="s">
        <v>455</v>
      </c>
      <c r="R92">
        <v>1143</v>
      </c>
      <c r="S92">
        <v>4</v>
      </c>
      <c r="T92" t="s">
        <v>446</v>
      </c>
      <c r="U92">
        <v>34</v>
      </c>
      <c r="X92" t="s">
        <v>456</v>
      </c>
      <c r="Y92">
        <v>53</v>
      </c>
      <c r="Z92" t="s">
        <v>145</v>
      </c>
    </row>
    <row r="93" spans="1:26" x14ac:dyDescent="0.25">
      <c r="A93" t="s">
        <v>126</v>
      </c>
      <c r="B93" t="s">
        <v>133</v>
      </c>
      <c r="C93">
        <v>10.19</v>
      </c>
      <c r="D93">
        <v>7</v>
      </c>
      <c r="E93" t="s">
        <v>471</v>
      </c>
      <c r="F93">
        <v>3</v>
      </c>
      <c r="G93" t="s">
        <v>29</v>
      </c>
      <c r="H93">
        <v>6</v>
      </c>
      <c r="I93" t="s">
        <v>421</v>
      </c>
      <c r="J93">
        <v>9.1</v>
      </c>
      <c r="K93">
        <v>1200</v>
      </c>
      <c r="L93">
        <v>133</v>
      </c>
      <c r="M93">
        <v>1</v>
      </c>
      <c r="N93">
        <v>12</v>
      </c>
      <c r="O93">
        <v>3</v>
      </c>
      <c r="P93">
        <v>25</v>
      </c>
      <c r="Q93" t="s">
        <v>450</v>
      </c>
      <c r="R93">
        <v>1159</v>
      </c>
      <c r="S93">
        <v>4</v>
      </c>
      <c r="T93" t="s">
        <v>446</v>
      </c>
      <c r="U93">
        <v>498</v>
      </c>
      <c r="X93" t="s">
        <v>480</v>
      </c>
      <c r="Y93">
        <v>58</v>
      </c>
      <c r="Z93" t="s">
        <v>20</v>
      </c>
    </row>
    <row r="94" spans="1:26" x14ac:dyDescent="0.25">
      <c r="A94" t="s">
        <v>126</v>
      </c>
      <c r="B94" t="s">
        <v>149</v>
      </c>
      <c r="C94">
        <v>10.210000000000001</v>
      </c>
      <c r="D94">
        <v>8</v>
      </c>
      <c r="E94" t="s">
        <v>150</v>
      </c>
      <c r="F94">
        <v>7</v>
      </c>
      <c r="G94" t="s">
        <v>63</v>
      </c>
      <c r="H94">
        <v>3</v>
      </c>
      <c r="I94" t="s">
        <v>422</v>
      </c>
      <c r="J94">
        <v>9.9</v>
      </c>
      <c r="K94">
        <v>1200</v>
      </c>
      <c r="L94">
        <v>134</v>
      </c>
      <c r="M94">
        <v>1</v>
      </c>
      <c r="N94">
        <v>16</v>
      </c>
      <c r="O94">
        <v>4</v>
      </c>
      <c r="P94">
        <v>25</v>
      </c>
      <c r="Q94" t="s">
        <v>455</v>
      </c>
      <c r="R94">
        <v>1059</v>
      </c>
      <c r="S94">
        <v>4</v>
      </c>
      <c r="T94" t="s">
        <v>446</v>
      </c>
      <c r="U94">
        <v>598</v>
      </c>
      <c r="X94" t="s">
        <v>521</v>
      </c>
      <c r="Y94">
        <v>58</v>
      </c>
      <c r="Z94" t="s">
        <v>35</v>
      </c>
    </row>
    <row r="95" spans="1:26" x14ac:dyDescent="0.25">
      <c r="A95" t="s">
        <v>126</v>
      </c>
      <c r="B95" t="s">
        <v>133</v>
      </c>
      <c r="C95">
        <v>10.220000000000001</v>
      </c>
      <c r="D95">
        <v>7</v>
      </c>
      <c r="E95" t="s">
        <v>471</v>
      </c>
      <c r="F95">
        <v>3</v>
      </c>
      <c r="G95" t="s">
        <v>121</v>
      </c>
      <c r="H95">
        <v>6</v>
      </c>
      <c r="I95" t="s">
        <v>421</v>
      </c>
      <c r="J95">
        <v>13</v>
      </c>
      <c r="K95">
        <v>1200</v>
      </c>
      <c r="L95">
        <v>134</v>
      </c>
      <c r="M95">
        <v>1</v>
      </c>
      <c r="N95">
        <v>5</v>
      </c>
      <c r="O95">
        <v>2</v>
      </c>
      <c r="P95">
        <v>25</v>
      </c>
      <c r="Q95" t="s">
        <v>450</v>
      </c>
      <c r="R95">
        <v>1157</v>
      </c>
      <c r="S95">
        <v>4</v>
      </c>
      <c r="T95" t="s">
        <v>435</v>
      </c>
      <c r="U95">
        <v>399</v>
      </c>
      <c r="X95" t="s">
        <v>521</v>
      </c>
      <c r="Y95">
        <v>58</v>
      </c>
      <c r="Z95" t="s">
        <v>20</v>
      </c>
    </row>
    <row r="96" spans="1:26" x14ac:dyDescent="0.25">
      <c r="A96" t="s">
        <v>126</v>
      </c>
      <c r="B96" t="s">
        <v>130</v>
      </c>
      <c r="C96">
        <v>10.26</v>
      </c>
      <c r="D96">
        <v>1</v>
      </c>
      <c r="E96" t="s">
        <v>29</v>
      </c>
      <c r="F96">
        <v>3</v>
      </c>
      <c r="G96" t="s">
        <v>49</v>
      </c>
      <c r="H96">
        <v>5</v>
      </c>
      <c r="I96" t="s">
        <v>420</v>
      </c>
      <c r="J96">
        <v>8.4</v>
      </c>
      <c r="K96">
        <v>1200</v>
      </c>
      <c r="L96">
        <v>128</v>
      </c>
      <c r="M96">
        <v>1</v>
      </c>
      <c r="N96">
        <v>11</v>
      </c>
      <c r="O96">
        <v>6</v>
      </c>
      <c r="P96">
        <v>25</v>
      </c>
      <c r="Q96" t="s">
        <v>455</v>
      </c>
      <c r="R96">
        <v>1098</v>
      </c>
      <c r="S96">
        <v>4</v>
      </c>
      <c r="T96" t="s">
        <v>446</v>
      </c>
      <c r="U96">
        <v>753</v>
      </c>
      <c r="X96" t="s">
        <v>480</v>
      </c>
      <c r="Y96">
        <v>53</v>
      </c>
      <c r="Z96" t="s">
        <v>59</v>
      </c>
    </row>
    <row r="97" spans="1:26" x14ac:dyDescent="0.25">
      <c r="A97" t="s">
        <v>126</v>
      </c>
      <c r="B97" t="s">
        <v>152</v>
      </c>
      <c r="C97">
        <v>10.26</v>
      </c>
      <c r="D97">
        <v>4</v>
      </c>
      <c r="E97" t="s">
        <v>101</v>
      </c>
      <c r="F97">
        <v>9</v>
      </c>
      <c r="G97" t="s">
        <v>693</v>
      </c>
      <c r="H97">
        <v>9</v>
      </c>
      <c r="I97" t="s">
        <v>422</v>
      </c>
      <c r="J97">
        <v>24</v>
      </c>
      <c r="K97">
        <v>1200</v>
      </c>
      <c r="L97">
        <v>130</v>
      </c>
      <c r="M97">
        <v>1</v>
      </c>
      <c r="N97">
        <v>19</v>
      </c>
      <c r="O97">
        <v>3</v>
      </c>
      <c r="P97">
        <v>25</v>
      </c>
      <c r="Q97" t="s">
        <v>455</v>
      </c>
      <c r="R97">
        <v>1034</v>
      </c>
      <c r="S97">
        <v>4</v>
      </c>
      <c r="T97" t="s">
        <v>446</v>
      </c>
      <c r="U97">
        <v>517</v>
      </c>
      <c r="X97" t="s">
        <v>488</v>
      </c>
      <c r="Y97">
        <v>54</v>
      </c>
      <c r="Z97" t="s">
        <v>111</v>
      </c>
    </row>
    <row r="98" spans="1:26" x14ac:dyDescent="0.25">
      <c r="A98" t="s">
        <v>126</v>
      </c>
      <c r="B98" t="s">
        <v>158</v>
      </c>
      <c r="C98">
        <v>10.3</v>
      </c>
      <c r="D98">
        <v>3</v>
      </c>
      <c r="E98" t="s">
        <v>524</v>
      </c>
      <c r="F98">
        <v>4</v>
      </c>
      <c r="G98" t="s">
        <v>101</v>
      </c>
      <c r="H98">
        <v>3</v>
      </c>
      <c r="I98" t="s">
        <v>420</v>
      </c>
      <c r="J98">
        <v>4</v>
      </c>
      <c r="K98">
        <v>1200</v>
      </c>
      <c r="L98">
        <v>119</v>
      </c>
      <c r="M98">
        <v>1</v>
      </c>
      <c r="N98">
        <v>5</v>
      </c>
      <c r="O98">
        <v>3</v>
      </c>
      <c r="P98">
        <v>25</v>
      </c>
      <c r="Q98" t="s">
        <v>445</v>
      </c>
      <c r="R98">
        <v>1090</v>
      </c>
      <c r="S98">
        <v>4</v>
      </c>
      <c r="T98" t="s">
        <v>435</v>
      </c>
      <c r="U98">
        <v>480</v>
      </c>
      <c r="X98">
        <v>2</v>
      </c>
      <c r="Y98">
        <v>41</v>
      </c>
      <c r="Z98" t="s">
        <v>106</v>
      </c>
    </row>
    <row r="99" spans="1:26" x14ac:dyDescent="0.25">
      <c r="A99" t="s">
        <v>126</v>
      </c>
      <c r="B99" t="s">
        <v>162</v>
      </c>
      <c r="C99">
        <v>10.35</v>
      </c>
      <c r="D99">
        <v>2</v>
      </c>
      <c r="E99" t="s">
        <v>63</v>
      </c>
      <c r="F99">
        <v>8</v>
      </c>
      <c r="G99" t="s">
        <v>13</v>
      </c>
      <c r="H99">
        <v>1</v>
      </c>
      <c r="I99" t="s">
        <v>421</v>
      </c>
      <c r="J99">
        <v>5</v>
      </c>
      <c r="K99">
        <v>1200</v>
      </c>
      <c r="L99">
        <v>130</v>
      </c>
      <c r="M99">
        <v>1</v>
      </c>
      <c r="N99">
        <v>21</v>
      </c>
      <c r="O99">
        <v>5</v>
      </c>
      <c r="P99">
        <v>25</v>
      </c>
      <c r="Q99" t="s">
        <v>461</v>
      </c>
      <c r="R99">
        <v>1025</v>
      </c>
      <c r="S99">
        <v>4</v>
      </c>
      <c r="T99" t="s">
        <v>446</v>
      </c>
      <c r="U99">
        <v>693</v>
      </c>
      <c r="X99" t="s">
        <v>519</v>
      </c>
      <c r="Y99">
        <v>53</v>
      </c>
      <c r="Z99" t="s">
        <v>85</v>
      </c>
    </row>
    <row r="100" spans="1:26" x14ac:dyDescent="0.25">
      <c r="A100" t="s">
        <v>126</v>
      </c>
      <c r="B100" t="s">
        <v>155</v>
      </c>
      <c r="C100">
        <v>10.38</v>
      </c>
      <c r="D100">
        <v>12</v>
      </c>
      <c r="E100" t="s">
        <v>105</v>
      </c>
      <c r="F100">
        <v>7</v>
      </c>
      <c r="G100" t="s">
        <v>84</v>
      </c>
      <c r="H100">
        <v>3</v>
      </c>
      <c r="I100" t="s">
        <v>420</v>
      </c>
      <c r="J100">
        <v>13</v>
      </c>
      <c r="K100">
        <v>1200</v>
      </c>
      <c r="L100">
        <v>125</v>
      </c>
      <c r="M100">
        <v>1</v>
      </c>
      <c r="N100">
        <v>19</v>
      </c>
      <c r="O100">
        <v>2</v>
      </c>
      <c r="P100">
        <v>25</v>
      </c>
      <c r="Q100" t="s">
        <v>455</v>
      </c>
      <c r="R100">
        <v>1067</v>
      </c>
      <c r="S100">
        <v>4</v>
      </c>
      <c r="T100" t="s">
        <v>435</v>
      </c>
      <c r="U100">
        <v>440</v>
      </c>
      <c r="X100" t="s">
        <v>474</v>
      </c>
      <c r="Y100">
        <v>50</v>
      </c>
      <c r="Z100" t="s">
        <v>45</v>
      </c>
    </row>
    <row r="101" spans="1:26" x14ac:dyDescent="0.25">
      <c r="A101" t="s">
        <v>126</v>
      </c>
      <c r="B101" t="s">
        <v>158</v>
      </c>
      <c r="C101">
        <v>10.39</v>
      </c>
      <c r="D101">
        <v>3</v>
      </c>
      <c r="E101" t="s">
        <v>524</v>
      </c>
      <c r="F101">
        <v>3</v>
      </c>
      <c r="G101" t="s">
        <v>101</v>
      </c>
      <c r="H101">
        <v>7</v>
      </c>
      <c r="I101" t="s">
        <v>420</v>
      </c>
      <c r="J101">
        <v>11</v>
      </c>
      <c r="K101">
        <v>1200</v>
      </c>
      <c r="L101">
        <v>122</v>
      </c>
      <c r="M101">
        <v>1</v>
      </c>
      <c r="N101">
        <v>15</v>
      </c>
      <c r="O101">
        <v>1</v>
      </c>
      <c r="P101">
        <v>25</v>
      </c>
      <c r="Q101" t="s">
        <v>455</v>
      </c>
      <c r="R101">
        <v>1116</v>
      </c>
      <c r="S101">
        <v>4</v>
      </c>
      <c r="T101" t="s">
        <v>435</v>
      </c>
      <c r="U101">
        <v>352</v>
      </c>
      <c r="X101" t="s">
        <v>464</v>
      </c>
      <c r="Y101">
        <v>45</v>
      </c>
      <c r="Z101" t="s">
        <v>106</v>
      </c>
    </row>
    <row r="102" spans="1:26" x14ac:dyDescent="0.25">
      <c r="A102" t="s">
        <v>126</v>
      </c>
      <c r="B102" t="s">
        <v>130</v>
      </c>
      <c r="C102">
        <v>10.48</v>
      </c>
      <c r="D102">
        <v>1</v>
      </c>
      <c r="E102" t="s">
        <v>29</v>
      </c>
      <c r="F102">
        <v>6</v>
      </c>
      <c r="G102" t="s">
        <v>693</v>
      </c>
      <c r="H102">
        <v>3</v>
      </c>
      <c r="I102" t="s">
        <v>420</v>
      </c>
      <c r="J102">
        <v>2.7</v>
      </c>
      <c r="K102">
        <v>1200</v>
      </c>
      <c r="L102">
        <v>124</v>
      </c>
      <c r="M102">
        <v>1</v>
      </c>
      <c r="N102">
        <v>14</v>
      </c>
      <c r="O102">
        <v>5</v>
      </c>
      <c r="P102">
        <v>25</v>
      </c>
      <c r="Q102" t="s">
        <v>455</v>
      </c>
      <c r="R102">
        <v>1104</v>
      </c>
      <c r="S102">
        <v>4</v>
      </c>
      <c r="T102" t="s">
        <v>446</v>
      </c>
      <c r="U102">
        <v>673</v>
      </c>
      <c r="X102" t="s">
        <v>541</v>
      </c>
      <c r="Y102">
        <v>49</v>
      </c>
      <c r="Z102" t="s">
        <v>59</v>
      </c>
    </row>
    <row r="103" spans="1:26" x14ac:dyDescent="0.25">
      <c r="A103" t="s">
        <v>126</v>
      </c>
      <c r="B103" t="s">
        <v>127</v>
      </c>
      <c r="C103">
        <v>10.5</v>
      </c>
      <c r="D103">
        <v>9</v>
      </c>
      <c r="E103" t="s">
        <v>84</v>
      </c>
      <c r="F103">
        <v>12</v>
      </c>
      <c r="G103" t="s">
        <v>150</v>
      </c>
      <c r="H103">
        <v>11</v>
      </c>
      <c r="I103" t="s">
        <v>423</v>
      </c>
      <c r="J103">
        <v>65</v>
      </c>
      <c r="K103">
        <v>1200</v>
      </c>
      <c r="L103">
        <v>118</v>
      </c>
      <c r="M103">
        <v>1</v>
      </c>
      <c r="N103">
        <v>19</v>
      </c>
      <c r="O103">
        <v>3</v>
      </c>
      <c r="P103">
        <v>25</v>
      </c>
      <c r="Q103" t="s">
        <v>455</v>
      </c>
      <c r="R103">
        <v>1106</v>
      </c>
      <c r="S103">
        <v>3</v>
      </c>
      <c r="T103" t="s">
        <v>446</v>
      </c>
      <c r="U103">
        <v>522</v>
      </c>
      <c r="X103" t="s">
        <v>488</v>
      </c>
      <c r="Y103">
        <v>63</v>
      </c>
      <c r="Z103" t="s">
        <v>24</v>
      </c>
    </row>
    <row r="104" spans="1:26" x14ac:dyDescent="0.25">
      <c r="A104" t="s">
        <v>126</v>
      </c>
      <c r="B104" t="s">
        <v>127</v>
      </c>
      <c r="C104">
        <v>10.51</v>
      </c>
      <c r="D104">
        <v>9</v>
      </c>
      <c r="E104" t="s">
        <v>84</v>
      </c>
      <c r="F104">
        <v>10</v>
      </c>
      <c r="G104" t="s">
        <v>150</v>
      </c>
      <c r="H104">
        <v>5</v>
      </c>
      <c r="I104" t="s">
        <v>421</v>
      </c>
      <c r="J104">
        <v>7.9</v>
      </c>
      <c r="K104">
        <v>1200</v>
      </c>
      <c r="L104">
        <v>134</v>
      </c>
      <c r="M104">
        <v>1</v>
      </c>
      <c r="N104">
        <v>9</v>
      </c>
      <c r="O104">
        <v>7</v>
      </c>
      <c r="P104">
        <v>25</v>
      </c>
      <c r="Q104" t="s">
        <v>450</v>
      </c>
      <c r="R104">
        <v>1090</v>
      </c>
      <c r="S104">
        <v>4</v>
      </c>
      <c r="T104" t="s">
        <v>446</v>
      </c>
      <c r="U104">
        <v>821</v>
      </c>
      <c r="X104" t="s">
        <v>650</v>
      </c>
      <c r="Y104">
        <v>59</v>
      </c>
      <c r="Z104" t="s">
        <v>24</v>
      </c>
    </row>
    <row r="105" spans="1:26" x14ac:dyDescent="0.25">
      <c r="A105" t="s">
        <v>126</v>
      </c>
      <c r="B105" t="s">
        <v>155</v>
      </c>
      <c r="C105">
        <v>10.56</v>
      </c>
      <c r="D105">
        <v>12</v>
      </c>
      <c r="E105" t="s">
        <v>105</v>
      </c>
      <c r="F105">
        <v>9</v>
      </c>
      <c r="G105" t="s">
        <v>58</v>
      </c>
      <c r="H105">
        <v>6</v>
      </c>
      <c r="I105" t="s">
        <v>420</v>
      </c>
      <c r="J105">
        <v>13</v>
      </c>
      <c r="K105">
        <v>1200</v>
      </c>
      <c r="L105">
        <v>123</v>
      </c>
      <c r="M105">
        <v>1</v>
      </c>
      <c r="N105">
        <v>17</v>
      </c>
      <c r="O105">
        <v>9</v>
      </c>
      <c r="P105">
        <v>25</v>
      </c>
      <c r="Q105" t="s">
        <v>455</v>
      </c>
      <c r="R105">
        <v>1089</v>
      </c>
      <c r="S105">
        <v>4</v>
      </c>
      <c r="T105" t="s">
        <v>435</v>
      </c>
      <c r="U105">
        <v>30</v>
      </c>
      <c r="X105" t="s">
        <v>436</v>
      </c>
      <c r="Y105">
        <v>47</v>
      </c>
      <c r="Z105" t="s">
        <v>45</v>
      </c>
    </row>
    <row r="106" spans="1:26" x14ac:dyDescent="0.25">
      <c r="A106" t="s">
        <v>126</v>
      </c>
      <c r="B106" t="s">
        <v>152</v>
      </c>
      <c r="C106">
        <v>10.57</v>
      </c>
      <c r="D106">
        <v>4</v>
      </c>
      <c r="E106" t="s">
        <v>101</v>
      </c>
      <c r="F106">
        <v>6</v>
      </c>
      <c r="G106" t="s">
        <v>53</v>
      </c>
      <c r="H106">
        <v>3</v>
      </c>
      <c r="I106" t="s">
        <v>421</v>
      </c>
      <c r="J106">
        <v>5.9</v>
      </c>
      <c r="K106">
        <v>1200</v>
      </c>
      <c r="L106">
        <v>128</v>
      </c>
      <c r="M106">
        <v>1</v>
      </c>
      <c r="N106">
        <v>14</v>
      </c>
      <c r="O106">
        <v>5</v>
      </c>
      <c r="P106">
        <v>25</v>
      </c>
      <c r="Q106" t="s">
        <v>455</v>
      </c>
      <c r="R106">
        <v>1038</v>
      </c>
      <c r="S106">
        <v>4</v>
      </c>
      <c r="T106" t="s">
        <v>446</v>
      </c>
      <c r="U106">
        <v>675</v>
      </c>
      <c r="X106" t="s">
        <v>474</v>
      </c>
      <c r="Y106">
        <v>53</v>
      </c>
      <c r="Z106" t="s">
        <v>111</v>
      </c>
    </row>
    <row r="107" spans="1:26" x14ac:dyDescent="0.25">
      <c r="A107" t="s">
        <v>126</v>
      </c>
      <c r="B107" t="s">
        <v>144</v>
      </c>
      <c r="C107">
        <v>10.59</v>
      </c>
      <c r="D107">
        <v>11</v>
      </c>
      <c r="E107" t="s">
        <v>53</v>
      </c>
      <c r="F107">
        <v>2</v>
      </c>
      <c r="G107" t="s">
        <v>316</v>
      </c>
      <c r="H107">
        <v>1</v>
      </c>
      <c r="I107" t="s">
        <v>420</v>
      </c>
      <c r="J107">
        <v>4.8</v>
      </c>
      <c r="K107">
        <v>1200</v>
      </c>
      <c r="L107">
        <v>121</v>
      </c>
      <c r="M107">
        <v>1</v>
      </c>
      <c r="N107">
        <v>4</v>
      </c>
      <c r="O107">
        <v>6</v>
      </c>
      <c r="P107">
        <v>25</v>
      </c>
      <c r="Q107" t="s">
        <v>450</v>
      </c>
      <c r="R107">
        <v>1140</v>
      </c>
      <c r="S107">
        <v>4</v>
      </c>
      <c r="T107" t="s">
        <v>499</v>
      </c>
      <c r="U107">
        <v>730</v>
      </c>
      <c r="X107" t="s">
        <v>456</v>
      </c>
      <c r="Y107">
        <v>45</v>
      </c>
      <c r="Z107" t="s">
        <v>145</v>
      </c>
    </row>
    <row r="108" spans="1:26" x14ac:dyDescent="0.25">
      <c r="A108" t="s">
        <v>126</v>
      </c>
      <c r="B108" t="s">
        <v>162</v>
      </c>
      <c r="C108">
        <v>10.59</v>
      </c>
      <c r="D108">
        <v>2</v>
      </c>
      <c r="E108" t="s">
        <v>63</v>
      </c>
      <c r="F108">
        <v>8</v>
      </c>
      <c r="G108" t="s">
        <v>389</v>
      </c>
      <c r="H108">
        <v>4</v>
      </c>
      <c r="I108" t="s">
        <v>420</v>
      </c>
      <c r="J108">
        <v>10</v>
      </c>
      <c r="K108">
        <v>1200</v>
      </c>
      <c r="L108">
        <v>127</v>
      </c>
      <c r="M108">
        <v>1</v>
      </c>
      <c r="N108">
        <v>19</v>
      </c>
      <c r="O108">
        <v>2</v>
      </c>
      <c r="P108">
        <v>25</v>
      </c>
      <c r="Q108" t="s">
        <v>455</v>
      </c>
      <c r="R108">
        <v>1041</v>
      </c>
      <c r="S108">
        <v>4</v>
      </c>
      <c r="T108" t="s">
        <v>435</v>
      </c>
      <c r="U108">
        <v>440</v>
      </c>
      <c r="X108" t="s">
        <v>699</v>
      </c>
      <c r="Y108">
        <v>52</v>
      </c>
      <c r="Z108" t="s">
        <v>85</v>
      </c>
    </row>
    <row r="109" spans="1:26" x14ac:dyDescent="0.25">
      <c r="A109" t="s">
        <v>126</v>
      </c>
      <c r="B109" t="s">
        <v>127</v>
      </c>
      <c r="C109">
        <v>10.7</v>
      </c>
      <c r="D109">
        <v>9</v>
      </c>
      <c r="E109" t="s">
        <v>84</v>
      </c>
      <c r="F109">
        <v>10</v>
      </c>
      <c r="G109" t="s">
        <v>150</v>
      </c>
      <c r="H109">
        <v>9</v>
      </c>
      <c r="I109" t="s">
        <v>422</v>
      </c>
      <c r="J109">
        <v>17</v>
      </c>
      <c r="K109">
        <v>1200</v>
      </c>
      <c r="L109">
        <v>121</v>
      </c>
      <c r="M109">
        <v>1</v>
      </c>
      <c r="N109">
        <v>5</v>
      </c>
      <c r="O109">
        <v>3</v>
      </c>
      <c r="P109">
        <v>25</v>
      </c>
      <c r="Q109" t="s">
        <v>445</v>
      </c>
      <c r="R109">
        <v>1102</v>
      </c>
      <c r="S109">
        <v>3</v>
      </c>
      <c r="T109" t="s">
        <v>435</v>
      </c>
      <c r="U109">
        <v>484</v>
      </c>
      <c r="X109" t="s">
        <v>436</v>
      </c>
      <c r="Y109">
        <v>64</v>
      </c>
      <c r="Z109" t="s">
        <v>24</v>
      </c>
    </row>
    <row r="110" spans="1:26" x14ac:dyDescent="0.25">
      <c r="A110" t="s">
        <v>126</v>
      </c>
      <c r="B110" t="s">
        <v>162</v>
      </c>
      <c r="C110">
        <v>10.71</v>
      </c>
      <c r="D110">
        <v>2</v>
      </c>
      <c r="E110" t="s">
        <v>63</v>
      </c>
      <c r="F110">
        <v>11</v>
      </c>
      <c r="G110" t="s">
        <v>63</v>
      </c>
      <c r="H110">
        <v>11</v>
      </c>
      <c r="I110" t="s">
        <v>421</v>
      </c>
      <c r="J110">
        <v>8.6</v>
      </c>
      <c r="K110">
        <v>1200</v>
      </c>
      <c r="L110">
        <v>121</v>
      </c>
      <c r="M110">
        <v>1</v>
      </c>
      <c r="N110">
        <v>17</v>
      </c>
      <c r="O110">
        <v>9</v>
      </c>
      <c r="P110">
        <v>25</v>
      </c>
      <c r="Q110" t="s">
        <v>455</v>
      </c>
      <c r="R110">
        <v>1018</v>
      </c>
      <c r="S110">
        <v>4</v>
      </c>
      <c r="T110" t="s">
        <v>446</v>
      </c>
      <c r="U110">
        <v>34</v>
      </c>
      <c r="X110" t="s">
        <v>436</v>
      </c>
      <c r="Y110">
        <v>44</v>
      </c>
      <c r="Z110" t="s">
        <v>85</v>
      </c>
    </row>
    <row r="111" spans="1:26" x14ac:dyDescent="0.25">
      <c r="A111" t="s">
        <v>126</v>
      </c>
      <c r="B111" t="s">
        <v>149</v>
      </c>
      <c r="C111">
        <v>10.73</v>
      </c>
      <c r="D111">
        <v>8</v>
      </c>
      <c r="E111" t="s">
        <v>150</v>
      </c>
      <c r="F111">
        <v>6</v>
      </c>
      <c r="G111" t="s">
        <v>63</v>
      </c>
      <c r="H111">
        <v>3</v>
      </c>
      <c r="I111" t="s">
        <v>421</v>
      </c>
      <c r="J111">
        <v>11</v>
      </c>
      <c r="K111">
        <v>1200</v>
      </c>
      <c r="L111">
        <v>135</v>
      </c>
      <c r="M111">
        <v>1</v>
      </c>
      <c r="N111">
        <v>11</v>
      </c>
      <c r="O111">
        <v>6</v>
      </c>
      <c r="P111">
        <v>25</v>
      </c>
      <c r="Q111" t="s">
        <v>455</v>
      </c>
      <c r="R111">
        <v>1085</v>
      </c>
      <c r="S111">
        <v>4</v>
      </c>
      <c r="T111" t="s">
        <v>446</v>
      </c>
      <c r="U111">
        <v>750</v>
      </c>
      <c r="X111" t="s">
        <v>456</v>
      </c>
      <c r="Y111">
        <v>56</v>
      </c>
      <c r="Z111" t="s">
        <v>35</v>
      </c>
    </row>
    <row r="112" spans="1:26" x14ac:dyDescent="0.25">
      <c r="A112" t="s">
        <v>126</v>
      </c>
      <c r="B112" t="s">
        <v>152</v>
      </c>
      <c r="C112">
        <v>10.8</v>
      </c>
      <c r="D112">
        <v>4</v>
      </c>
      <c r="E112" t="s">
        <v>101</v>
      </c>
      <c r="F112">
        <v>11</v>
      </c>
      <c r="G112" t="s">
        <v>150</v>
      </c>
      <c r="H112">
        <v>8</v>
      </c>
      <c r="I112" t="s">
        <v>423</v>
      </c>
      <c r="J112">
        <v>13</v>
      </c>
      <c r="K112">
        <v>1200</v>
      </c>
      <c r="L112">
        <v>132</v>
      </c>
      <c r="M112">
        <v>1</v>
      </c>
      <c r="N112">
        <v>22</v>
      </c>
      <c r="O112">
        <v>1</v>
      </c>
      <c r="P112">
        <v>25</v>
      </c>
      <c r="Q112" t="s">
        <v>461</v>
      </c>
      <c r="R112">
        <v>1038</v>
      </c>
      <c r="S112">
        <v>4</v>
      </c>
      <c r="T112" t="s">
        <v>435</v>
      </c>
      <c r="U112">
        <v>368</v>
      </c>
      <c r="X112" t="s">
        <v>459</v>
      </c>
      <c r="Y112">
        <v>57</v>
      </c>
      <c r="Z112" t="s">
        <v>111</v>
      </c>
    </row>
    <row r="113" spans="1:26" x14ac:dyDescent="0.25">
      <c r="A113" t="s">
        <v>126</v>
      </c>
      <c r="B113" t="s">
        <v>133</v>
      </c>
      <c r="C113">
        <v>10.91</v>
      </c>
      <c r="D113">
        <v>7</v>
      </c>
      <c r="E113" t="s">
        <v>471</v>
      </c>
      <c r="F113">
        <v>7</v>
      </c>
      <c r="G113" t="s">
        <v>121</v>
      </c>
      <c r="H113">
        <v>3</v>
      </c>
      <c r="I113" t="s">
        <v>421</v>
      </c>
      <c r="J113">
        <v>5.9</v>
      </c>
      <c r="K113">
        <v>1200</v>
      </c>
      <c r="L113">
        <v>133</v>
      </c>
      <c r="M113">
        <v>1</v>
      </c>
      <c r="N113">
        <v>22</v>
      </c>
      <c r="O113">
        <v>1</v>
      </c>
      <c r="P113">
        <v>25</v>
      </c>
      <c r="Q113" t="s">
        <v>461</v>
      </c>
      <c r="R113">
        <v>1165</v>
      </c>
      <c r="S113">
        <v>4</v>
      </c>
      <c r="T113" t="s">
        <v>435</v>
      </c>
      <c r="U113">
        <v>371</v>
      </c>
      <c r="X113" t="s">
        <v>519</v>
      </c>
      <c r="Y113">
        <v>58</v>
      </c>
      <c r="Z113" t="s">
        <v>20</v>
      </c>
    </row>
    <row r="114" spans="1:26" x14ac:dyDescent="0.25">
      <c r="A114" t="s">
        <v>126</v>
      </c>
      <c r="B114" t="s">
        <v>144</v>
      </c>
      <c r="C114">
        <v>10.97</v>
      </c>
      <c r="D114">
        <v>11</v>
      </c>
      <c r="E114" t="s">
        <v>53</v>
      </c>
      <c r="F114">
        <v>6</v>
      </c>
      <c r="G114" t="s">
        <v>29</v>
      </c>
      <c r="H114">
        <v>3</v>
      </c>
      <c r="I114" t="s">
        <v>421</v>
      </c>
      <c r="J114">
        <v>17</v>
      </c>
      <c r="K114">
        <v>1200</v>
      </c>
      <c r="L114">
        <v>123</v>
      </c>
      <c r="M114">
        <v>1</v>
      </c>
      <c r="N114">
        <v>7</v>
      </c>
      <c r="O114">
        <v>5</v>
      </c>
      <c r="P114">
        <v>25</v>
      </c>
      <c r="Q114" t="s">
        <v>450</v>
      </c>
      <c r="R114">
        <v>1137</v>
      </c>
      <c r="S114">
        <v>4</v>
      </c>
      <c r="T114" t="s">
        <v>435</v>
      </c>
      <c r="U114">
        <v>653</v>
      </c>
      <c r="X114">
        <v>2</v>
      </c>
      <c r="Y114">
        <v>46</v>
      </c>
      <c r="Z114" t="s">
        <v>145</v>
      </c>
    </row>
    <row r="115" spans="1:26" x14ac:dyDescent="0.25">
      <c r="A115" t="s">
        <v>126</v>
      </c>
      <c r="B115" t="s">
        <v>133</v>
      </c>
      <c r="C115">
        <v>11</v>
      </c>
      <c r="D115">
        <v>7</v>
      </c>
      <c r="E115" t="s">
        <v>471</v>
      </c>
      <c r="F115">
        <v>12</v>
      </c>
      <c r="G115" t="s">
        <v>29</v>
      </c>
      <c r="H115">
        <v>10</v>
      </c>
      <c r="I115" t="s">
        <v>421</v>
      </c>
      <c r="J115">
        <v>31</v>
      </c>
      <c r="K115">
        <v>1200</v>
      </c>
      <c r="L115">
        <v>134</v>
      </c>
      <c r="M115">
        <v>1</v>
      </c>
      <c r="N115">
        <v>2</v>
      </c>
      <c r="O115">
        <v>4</v>
      </c>
      <c r="P115">
        <v>25</v>
      </c>
      <c r="Q115" t="s">
        <v>445</v>
      </c>
      <c r="R115">
        <v>1174</v>
      </c>
      <c r="S115">
        <v>4</v>
      </c>
      <c r="T115" t="s">
        <v>446</v>
      </c>
      <c r="U115">
        <v>559</v>
      </c>
      <c r="X115" t="s">
        <v>837</v>
      </c>
      <c r="Y115">
        <v>58</v>
      </c>
      <c r="Z115" t="s">
        <v>20</v>
      </c>
    </row>
    <row r="116" spans="1:26" x14ac:dyDescent="0.25">
      <c r="A116" t="s">
        <v>126</v>
      </c>
      <c r="B116" t="s">
        <v>133</v>
      </c>
      <c r="C116">
        <v>11.28</v>
      </c>
      <c r="D116">
        <v>7</v>
      </c>
      <c r="E116" t="s">
        <v>471</v>
      </c>
      <c r="F116">
        <v>11</v>
      </c>
      <c r="G116" t="s">
        <v>29</v>
      </c>
      <c r="H116">
        <v>2</v>
      </c>
      <c r="I116" t="s">
        <v>420</v>
      </c>
      <c r="J116">
        <v>23</v>
      </c>
      <c r="K116">
        <v>1200</v>
      </c>
      <c r="L116">
        <v>132</v>
      </c>
      <c r="M116">
        <v>1</v>
      </c>
      <c r="N116">
        <v>10</v>
      </c>
      <c r="O116">
        <v>9</v>
      </c>
      <c r="P116">
        <v>25</v>
      </c>
      <c r="Q116" t="s">
        <v>450</v>
      </c>
      <c r="R116">
        <v>1155</v>
      </c>
      <c r="S116">
        <v>4</v>
      </c>
      <c r="T116" t="s">
        <v>435</v>
      </c>
      <c r="U116">
        <v>17</v>
      </c>
      <c r="X116">
        <v>8</v>
      </c>
      <c r="Y116">
        <v>57</v>
      </c>
      <c r="Z116" t="s">
        <v>20</v>
      </c>
    </row>
    <row r="117" spans="1:26" x14ac:dyDescent="0.25">
      <c r="A117" t="s">
        <v>126</v>
      </c>
      <c r="B117" t="s">
        <v>152</v>
      </c>
      <c r="C117">
        <v>11.51</v>
      </c>
      <c r="D117">
        <v>4</v>
      </c>
      <c r="E117" t="s">
        <v>101</v>
      </c>
      <c r="F117">
        <v>8</v>
      </c>
      <c r="G117" t="s">
        <v>19</v>
      </c>
      <c r="H117">
        <v>5</v>
      </c>
      <c r="I117" t="s">
        <v>421</v>
      </c>
      <c r="J117">
        <v>5.6</v>
      </c>
      <c r="K117">
        <v>1200</v>
      </c>
      <c r="L117">
        <v>129</v>
      </c>
      <c r="M117">
        <v>1</v>
      </c>
      <c r="N117">
        <v>4</v>
      </c>
      <c r="O117">
        <v>6</v>
      </c>
      <c r="P117">
        <v>25</v>
      </c>
      <c r="Q117" t="s">
        <v>450</v>
      </c>
      <c r="R117">
        <v>1036</v>
      </c>
      <c r="S117">
        <v>4</v>
      </c>
      <c r="T117" t="s">
        <v>499</v>
      </c>
      <c r="U117">
        <v>730</v>
      </c>
      <c r="X117">
        <v>8</v>
      </c>
      <c r="Y117">
        <v>53</v>
      </c>
      <c r="Z117" t="s">
        <v>111</v>
      </c>
    </row>
    <row r="118" spans="1:26" x14ac:dyDescent="0.25">
      <c r="A118" t="s">
        <v>126</v>
      </c>
      <c r="B118" t="s">
        <v>137</v>
      </c>
      <c r="C118">
        <v>12.02</v>
      </c>
      <c r="D118">
        <v>6</v>
      </c>
      <c r="E118" t="s">
        <v>38</v>
      </c>
      <c r="F118">
        <v>8</v>
      </c>
      <c r="G118" t="s">
        <v>121</v>
      </c>
      <c r="H118">
        <v>6</v>
      </c>
      <c r="I118" t="s">
        <v>420</v>
      </c>
      <c r="J118">
        <v>9.9</v>
      </c>
      <c r="K118">
        <v>1200</v>
      </c>
      <c r="L118">
        <v>128</v>
      </c>
      <c r="M118">
        <v>1</v>
      </c>
      <c r="N118">
        <v>4</v>
      </c>
      <c r="O118">
        <v>6</v>
      </c>
      <c r="P118">
        <v>25</v>
      </c>
      <c r="Q118" t="s">
        <v>450</v>
      </c>
      <c r="R118">
        <v>1115</v>
      </c>
      <c r="S118">
        <v>4</v>
      </c>
      <c r="T118" t="s">
        <v>499</v>
      </c>
      <c r="U118">
        <v>732</v>
      </c>
      <c r="X118" t="s">
        <v>629</v>
      </c>
      <c r="Y118">
        <v>53</v>
      </c>
      <c r="Z118" t="s">
        <v>138</v>
      </c>
    </row>
    <row r="119" spans="1:26" x14ac:dyDescent="0.25">
      <c r="A119" t="s">
        <v>169</v>
      </c>
      <c r="B119" t="s">
        <v>180</v>
      </c>
      <c r="C119">
        <v>39.25</v>
      </c>
      <c r="D119">
        <v>11</v>
      </c>
      <c r="E119" t="s">
        <v>19</v>
      </c>
      <c r="F119">
        <v>2</v>
      </c>
      <c r="G119" t="s">
        <v>487</v>
      </c>
      <c r="H119">
        <v>7</v>
      </c>
      <c r="I119" t="s">
        <v>420</v>
      </c>
      <c r="J119">
        <v>4.7</v>
      </c>
      <c r="K119">
        <v>1650</v>
      </c>
      <c r="L119">
        <v>125</v>
      </c>
      <c r="M119">
        <v>1</v>
      </c>
      <c r="N119">
        <v>9</v>
      </c>
      <c r="O119">
        <v>7</v>
      </c>
      <c r="P119">
        <v>25</v>
      </c>
      <c r="Q119" t="s">
        <v>450</v>
      </c>
      <c r="R119">
        <v>992</v>
      </c>
      <c r="S119">
        <v>4</v>
      </c>
      <c r="T119" t="s">
        <v>446</v>
      </c>
      <c r="U119">
        <v>823</v>
      </c>
      <c r="X119" t="s">
        <v>431</v>
      </c>
      <c r="Y119">
        <v>52</v>
      </c>
      <c r="Z119" t="s">
        <v>138</v>
      </c>
    </row>
    <row r="120" spans="1:26" x14ac:dyDescent="0.25">
      <c r="A120" t="s">
        <v>169</v>
      </c>
      <c r="B120" t="s">
        <v>170</v>
      </c>
      <c r="C120">
        <v>39.39</v>
      </c>
      <c r="D120">
        <v>10</v>
      </c>
      <c r="E120" t="s">
        <v>13</v>
      </c>
      <c r="F120">
        <v>1</v>
      </c>
      <c r="G120" t="s">
        <v>19</v>
      </c>
      <c r="H120">
        <v>2</v>
      </c>
      <c r="I120" t="s">
        <v>421</v>
      </c>
      <c r="J120">
        <v>2.9</v>
      </c>
      <c r="K120">
        <v>1650</v>
      </c>
      <c r="L120">
        <v>130</v>
      </c>
      <c r="M120">
        <v>1</v>
      </c>
      <c r="N120">
        <v>30</v>
      </c>
      <c r="O120">
        <v>4</v>
      </c>
      <c r="P120">
        <v>25</v>
      </c>
      <c r="Q120" t="s">
        <v>445</v>
      </c>
      <c r="R120">
        <v>1107</v>
      </c>
      <c r="S120">
        <v>4</v>
      </c>
      <c r="T120" t="s">
        <v>446</v>
      </c>
      <c r="U120">
        <v>631</v>
      </c>
      <c r="X120" t="s">
        <v>883</v>
      </c>
      <c r="Y120">
        <v>54</v>
      </c>
      <c r="Z120" t="s">
        <v>171</v>
      </c>
    </row>
    <row r="121" spans="1:26" x14ac:dyDescent="0.25">
      <c r="A121" t="s">
        <v>169</v>
      </c>
      <c r="B121" t="s">
        <v>206</v>
      </c>
      <c r="C121">
        <v>39.47</v>
      </c>
      <c r="D121">
        <v>7</v>
      </c>
      <c r="E121" t="s">
        <v>49</v>
      </c>
      <c r="F121">
        <v>2</v>
      </c>
      <c r="G121" t="s">
        <v>49</v>
      </c>
      <c r="H121">
        <v>6</v>
      </c>
      <c r="I121" t="s">
        <v>420</v>
      </c>
      <c r="J121">
        <v>8.5</v>
      </c>
      <c r="K121">
        <v>1650</v>
      </c>
      <c r="L121">
        <v>116</v>
      </c>
      <c r="M121">
        <v>1</v>
      </c>
      <c r="N121">
        <v>11</v>
      </c>
      <c r="O121">
        <v>6</v>
      </c>
      <c r="P121">
        <v>25</v>
      </c>
      <c r="Q121" t="s">
        <v>455</v>
      </c>
      <c r="R121">
        <v>1051</v>
      </c>
      <c r="S121">
        <v>4</v>
      </c>
      <c r="T121" t="s">
        <v>446</v>
      </c>
      <c r="U121">
        <v>751</v>
      </c>
      <c r="X121" t="s">
        <v>451</v>
      </c>
      <c r="Y121">
        <v>40</v>
      </c>
      <c r="Z121" t="s">
        <v>166</v>
      </c>
    </row>
    <row r="122" spans="1:26" x14ac:dyDescent="0.25">
      <c r="A122" t="s">
        <v>169</v>
      </c>
      <c r="B122" t="s">
        <v>196</v>
      </c>
      <c r="C122">
        <v>39.5</v>
      </c>
      <c r="D122">
        <v>8</v>
      </c>
      <c r="E122" t="s">
        <v>116</v>
      </c>
      <c r="F122">
        <v>2</v>
      </c>
      <c r="G122" t="s">
        <v>53</v>
      </c>
      <c r="H122">
        <v>3</v>
      </c>
      <c r="I122" t="s">
        <v>420</v>
      </c>
      <c r="J122">
        <v>5.5</v>
      </c>
      <c r="K122">
        <v>1650</v>
      </c>
      <c r="L122">
        <v>123</v>
      </c>
      <c r="M122">
        <v>1</v>
      </c>
      <c r="N122">
        <v>21</v>
      </c>
      <c r="O122">
        <v>5</v>
      </c>
      <c r="P122">
        <v>25</v>
      </c>
      <c r="Q122" t="s">
        <v>461</v>
      </c>
      <c r="R122">
        <v>1101</v>
      </c>
      <c r="S122">
        <v>4</v>
      </c>
      <c r="T122" t="s">
        <v>446</v>
      </c>
      <c r="U122">
        <v>690</v>
      </c>
      <c r="X122" t="s">
        <v>519</v>
      </c>
      <c r="Y122">
        <v>48</v>
      </c>
      <c r="Z122" t="s">
        <v>20</v>
      </c>
    </row>
    <row r="123" spans="1:26" x14ac:dyDescent="0.25">
      <c r="A123" t="s">
        <v>169</v>
      </c>
      <c r="B123" t="s">
        <v>177</v>
      </c>
      <c r="C123">
        <v>39.58</v>
      </c>
      <c r="D123">
        <v>6</v>
      </c>
      <c r="E123" t="s">
        <v>84</v>
      </c>
      <c r="F123">
        <v>8</v>
      </c>
      <c r="G123" t="s">
        <v>487</v>
      </c>
      <c r="H123">
        <v>4</v>
      </c>
      <c r="I123" t="s">
        <v>420</v>
      </c>
      <c r="J123">
        <v>41</v>
      </c>
      <c r="K123">
        <v>1650</v>
      </c>
      <c r="L123">
        <v>116</v>
      </c>
      <c r="M123">
        <v>1</v>
      </c>
      <c r="N123">
        <v>28</v>
      </c>
      <c r="O123">
        <v>5</v>
      </c>
      <c r="P123">
        <v>25</v>
      </c>
      <c r="Q123" t="s">
        <v>445</v>
      </c>
      <c r="R123">
        <v>1100</v>
      </c>
      <c r="S123">
        <v>3</v>
      </c>
      <c r="T123" t="s">
        <v>446</v>
      </c>
      <c r="U123">
        <v>714</v>
      </c>
      <c r="X123">
        <v>5</v>
      </c>
      <c r="Y123">
        <v>64</v>
      </c>
      <c r="Z123" t="s">
        <v>24</v>
      </c>
    </row>
    <row r="124" spans="1:26" x14ac:dyDescent="0.25">
      <c r="A124" t="s">
        <v>169</v>
      </c>
      <c r="B124" t="s">
        <v>196</v>
      </c>
      <c r="C124">
        <v>39.590000000000003</v>
      </c>
      <c r="D124">
        <v>8</v>
      </c>
      <c r="E124" t="s">
        <v>116</v>
      </c>
      <c r="F124">
        <v>2</v>
      </c>
      <c r="G124" t="s">
        <v>53</v>
      </c>
      <c r="H124">
        <v>9</v>
      </c>
      <c r="I124" t="s">
        <v>422</v>
      </c>
      <c r="J124">
        <v>9.5</v>
      </c>
      <c r="K124">
        <v>1650</v>
      </c>
      <c r="L124">
        <v>121</v>
      </c>
      <c r="M124">
        <v>1</v>
      </c>
      <c r="N124">
        <v>2</v>
      </c>
      <c r="O124">
        <v>4</v>
      </c>
      <c r="P124">
        <v>25</v>
      </c>
      <c r="Q124" t="s">
        <v>445</v>
      </c>
      <c r="R124">
        <v>1116</v>
      </c>
      <c r="S124">
        <v>4</v>
      </c>
      <c r="T124" t="s">
        <v>446</v>
      </c>
      <c r="U124">
        <v>558</v>
      </c>
      <c r="X124" t="s">
        <v>480</v>
      </c>
      <c r="Y124">
        <v>44</v>
      </c>
      <c r="Z124" t="s">
        <v>20</v>
      </c>
    </row>
    <row r="125" spans="1:26" x14ac:dyDescent="0.25">
      <c r="A125" t="s">
        <v>169</v>
      </c>
      <c r="B125" t="s">
        <v>196</v>
      </c>
      <c r="C125">
        <v>39.6</v>
      </c>
      <c r="D125">
        <v>8</v>
      </c>
      <c r="E125" t="s">
        <v>116</v>
      </c>
      <c r="F125">
        <v>3</v>
      </c>
      <c r="G125" t="s">
        <v>53</v>
      </c>
      <c r="H125">
        <v>3</v>
      </c>
      <c r="I125" t="s">
        <v>421</v>
      </c>
      <c r="J125">
        <v>2.7</v>
      </c>
      <c r="K125">
        <v>1650</v>
      </c>
      <c r="L125">
        <v>123</v>
      </c>
      <c r="M125">
        <v>1</v>
      </c>
      <c r="N125">
        <v>16</v>
      </c>
      <c r="O125">
        <v>4</v>
      </c>
      <c r="P125">
        <v>25</v>
      </c>
      <c r="Q125" t="s">
        <v>455</v>
      </c>
      <c r="R125">
        <v>1103</v>
      </c>
      <c r="S125">
        <v>4</v>
      </c>
      <c r="T125" t="s">
        <v>446</v>
      </c>
      <c r="U125">
        <v>596</v>
      </c>
      <c r="X125" t="s">
        <v>480</v>
      </c>
      <c r="Y125">
        <v>47</v>
      </c>
      <c r="Z125" t="s">
        <v>20</v>
      </c>
    </row>
    <row r="126" spans="1:26" x14ac:dyDescent="0.25">
      <c r="A126" t="s">
        <v>169</v>
      </c>
      <c r="B126" t="s">
        <v>193</v>
      </c>
      <c r="C126">
        <v>39.61</v>
      </c>
      <c r="D126">
        <v>3</v>
      </c>
      <c r="E126" t="s">
        <v>93</v>
      </c>
      <c r="F126">
        <v>2</v>
      </c>
      <c r="G126" t="s">
        <v>93</v>
      </c>
      <c r="H126">
        <v>12</v>
      </c>
      <c r="I126" t="s">
        <v>423</v>
      </c>
      <c r="J126">
        <v>18</v>
      </c>
      <c r="K126">
        <v>1650</v>
      </c>
      <c r="L126">
        <v>121</v>
      </c>
      <c r="M126">
        <v>1</v>
      </c>
      <c r="N126">
        <v>25</v>
      </c>
      <c r="O126">
        <v>6</v>
      </c>
      <c r="P126">
        <v>25</v>
      </c>
      <c r="Q126" t="s">
        <v>461</v>
      </c>
      <c r="R126">
        <v>1106</v>
      </c>
      <c r="S126">
        <v>4</v>
      </c>
      <c r="T126" t="s">
        <v>446</v>
      </c>
      <c r="U126">
        <v>781</v>
      </c>
      <c r="X126" t="s">
        <v>464</v>
      </c>
      <c r="Y126">
        <v>46</v>
      </c>
      <c r="Z126" t="s">
        <v>94</v>
      </c>
    </row>
    <row r="127" spans="1:26" x14ac:dyDescent="0.25">
      <c r="A127" t="s">
        <v>169</v>
      </c>
      <c r="B127" t="s">
        <v>200</v>
      </c>
      <c r="C127">
        <v>39.61</v>
      </c>
      <c r="D127">
        <v>5</v>
      </c>
      <c r="E127" t="s">
        <v>105</v>
      </c>
      <c r="F127">
        <v>3</v>
      </c>
      <c r="G127" t="s">
        <v>693</v>
      </c>
      <c r="H127">
        <v>11</v>
      </c>
      <c r="I127" t="s">
        <v>423</v>
      </c>
      <c r="J127">
        <v>31</v>
      </c>
      <c r="K127">
        <v>1650</v>
      </c>
      <c r="L127">
        <v>123</v>
      </c>
      <c r="M127">
        <v>1</v>
      </c>
      <c r="N127">
        <v>21</v>
      </c>
      <c r="O127">
        <v>5</v>
      </c>
      <c r="P127">
        <v>25</v>
      </c>
      <c r="Q127" t="s">
        <v>461</v>
      </c>
      <c r="R127">
        <v>1107</v>
      </c>
      <c r="S127">
        <v>4</v>
      </c>
      <c r="T127" t="s">
        <v>446</v>
      </c>
      <c r="U127">
        <v>690</v>
      </c>
      <c r="X127" t="s">
        <v>474</v>
      </c>
      <c r="Y127">
        <v>48</v>
      </c>
      <c r="Z127" t="s">
        <v>80</v>
      </c>
    </row>
    <row r="128" spans="1:26" x14ac:dyDescent="0.25">
      <c r="A128" t="s">
        <v>169</v>
      </c>
      <c r="B128" t="s">
        <v>170</v>
      </c>
      <c r="C128">
        <v>39.75</v>
      </c>
      <c r="D128">
        <v>10</v>
      </c>
      <c r="E128" t="s">
        <v>13</v>
      </c>
      <c r="F128">
        <v>3</v>
      </c>
      <c r="G128" t="s">
        <v>121</v>
      </c>
      <c r="H128">
        <v>10</v>
      </c>
      <c r="I128" t="s">
        <v>422</v>
      </c>
      <c r="J128">
        <v>31</v>
      </c>
      <c r="K128">
        <v>1650</v>
      </c>
      <c r="L128">
        <v>129</v>
      </c>
      <c r="M128">
        <v>1</v>
      </c>
      <c r="N128">
        <v>9</v>
      </c>
      <c r="O128">
        <v>4</v>
      </c>
      <c r="P128">
        <v>25</v>
      </c>
      <c r="Q128" t="s">
        <v>450</v>
      </c>
      <c r="R128">
        <v>1110</v>
      </c>
      <c r="S128">
        <v>4</v>
      </c>
      <c r="T128" t="s">
        <v>446</v>
      </c>
      <c r="U128">
        <v>578</v>
      </c>
      <c r="X128" t="s">
        <v>451</v>
      </c>
      <c r="Y128">
        <v>54</v>
      </c>
      <c r="Z128" t="s">
        <v>171</v>
      </c>
    </row>
    <row r="129" spans="1:26" x14ac:dyDescent="0.25">
      <c r="A129" t="s">
        <v>169</v>
      </c>
      <c r="B129" t="s">
        <v>183</v>
      </c>
      <c r="C129">
        <v>39.81</v>
      </c>
      <c r="D129">
        <v>1</v>
      </c>
      <c r="E129" t="s">
        <v>101</v>
      </c>
      <c r="F129">
        <v>11</v>
      </c>
      <c r="G129" t="s">
        <v>101</v>
      </c>
      <c r="H129">
        <v>9</v>
      </c>
      <c r="I129" t="s">
        <v>422</v>
      </c>
      <c r="J129">
        <v>43</v>
      </c>
      <c r="K129">
        <v>1650</v>
      </c>
      <c r="L129">
        <v>123</v>
      </c>
      <c r="M129">
        <v>1</v>
      </c>
      <c r="N129">
        <v>2</v>
      </c>
      <c r="O129">
        <v>4</v>
      </c>
      <c r="P129">
        <v>25</v>
      </c>
      <c r="Q129" t="s">
        <v>445</v>
      </c>
      <c r="R129">
        <v>1048</v>
      </c>
      <c r="S129">
        <v>4</v>
      </c>
      <c r="T129" t="s">
        <v>446</v>
      </c>
      <c r="U129">
        <v>553</v>
      </c>
      <c r="X129" t="s">
        <v>613</v>
      </c>
      <c r="Y129">
        <v>48</v>
      </c>
      <c r="Z129" t="s">
        <v>184</v>
      </c>
    </row>
    <row r="130" spans="1:26" x14ac:dyDescent="0.25">
      <c r="A130" t="s">
        <v>169</v>
      </c>
      <c r="B130" t="s">
        <v>189</v>
      </c>
      <c r="C130">
        <v>39.82</v>
      </c>
      <c r="D130">
        <v>4</v>
      </c>
      <c r="E130" t="s">
        <v>121</v>
      </c>
      <c r="F130">
        <v>6</v>
      </c>
      <c r="G130" t="s">
        <v>101</v>
      </c>
      <c r="H130">
        <v>10</v>
      </c>
      <c r="I130" t="s">
        <v>422</v>
      </c>
      <c r="J130">
        <v>31</v>
      </c>
      <c r="K130">
        <v>1650</v>
      </c>
      <c r="L130">
        <v>135</v>
      </c>
      <c r="M130">
        <v>1</v>
      </c>
      <c r="N130">
        <v>30</v>
      </c>
      <c r="O130">
        <v>4</v>
      </c>
      <c r="P130">
        <v>25</v>
      </c>
      <c r="Q130" t="s">
        <v>445</v>
      </c>
      <c r="R130">
        <v>1126</v>
      </c>
      <c r="S130">
        <v>4</v>
      </c>
      <c r="T130" t="s">
        <v>446</v>
      </c>
      <c r="U130">
        <v>631</v>
      </c>
      <c r="X130" t="s">
        <v>519</v>
      </c>
      <c r="Y130">
        <v>59</v>
      </c>
      <c r="Z130" t="s">
        <v>85</v>
      </c>
    </row>
    <row r="131" spans="1:26" x14ac:dyDescent="0.25">
      <c r="A131" t="s">
        <v>169</v>
      </c>
      <c r="B131" t="s">
        <v>206</v>
      </c>
      <c r="C131">
        <v>39.86</v>
      </c>
      <c r="D131">
        <v>7</v>
      </c>
      <c r="E131" t="s">
        <v>49</v>
      </c>
      <c r="F131">
        <v>5</v>
      </c>
      <c r="G131" t="s">
        <v>53</v>
      </c>
      <c r="H131">
        <v>11</v>
      </c>
      <c r="I131" t="s">
        <v>420</v>
      </c>
      <c r="J131">
        <v>8.1999999999999993</v>
      </c>
      <c r="K131">
        <v>1650</v>
      </c>
      <c r="L131">
        <v>118</v>
      </c>
      <c r="M131">
        <v>1</v>
      </c>
      <c r="N131">
        <v>16</v>
      </c>
      <c r="O131">
        <v>7</v>
      </c>
      <c r="P131">
        <v>25</v>
      </c>
      <c r="Q131" t="s">
        <v>455</v>
      </c>
      <c r="R131">
        <v>1052</v>
      </c>
      <c r="S131">
        <v>4</v>
      </c>
      <c r="T131" t="s">
        <v>446</v>
      </c>
      <c r="U131">
        <v>844</v>
      </c>
      <c r="X131" t="s">
        <v>521</v>
      </c>
      <c r="Y131">
        <v>41</v>
      </c>
      <c r="Z131" t="s">
        <v>166</v>
      </c>
    </row>
    <row r="132" spans="1:26" x14ac:dyDescent="0.25">
      <c r="A132" t="s">
        <v>169</v>
      </c>
      <c r="B132" t="s">
        <v>200</v>
      </c>
      <c r="C132">
        <v>39.9</v>
      </c>
      <c r="D132">
        <v>5</v>
      </c>
      <c r="E132" t="s">
        <v>105</v>
      </c>
      <c r="F132">
        <v>4</v>
      </c>
      <c r="G132" t="s">
        <v>693</v>
      </c>
      <c r="H132">
        <v>11</v>
      </c>
      <c r="I132" t="s">
        <v>423</v>
      </c>
      <c r="J132">
        <v>7.4</v>
      </c>
      <c r="K132">
        <v>1650</v>
      </c>
      <c r="L132">
        <v>124</v>
      </c>
      <c r="M132">
        <v>1</v>
      </c>
      <c r="N132">
        <v>11</v>
      </c>
      <c r="O132">
        <v>6</v>
      </c>
      <c r="P132">
        <v>25</v>
      </c>
      <c r="Q132" t="s">
        <v>455</v>
      </c>
      <c r="R132">
        <v>1095</v>
      </c>
      <c r="S132">
        <v>4</v>
      </c>
      <c r="T132" t="s">
        <v>446</v>
      </c>
      <c r="U132">
        <v>751</v>
      </c>
      <c r="X132">
        <v>4</v>
      </c>
      <c r="Y132">
        <v>48</v>
      </c>
      <c r="Z132" t="s">
        <v>80</v>
      </c>
    </row>
    <row r="133" spans="1:26" x14ac:dyDescent="0.25">
      <c r="A133" t="s">
        <v>169</v>
      </c>
      <c r="B133" t="s">
        <v>170</v>
      </c>
      <c r="C133">
        <v>39.92</v>
      </c>
      <c r="D133">
        <v>10</v>
      </c>
      <c r="E133" t="s">
        <v>13</v>
      </c>
      <c r="F133">
        <v>8</v>
      </c>
      <c r="G133" t="s">
        <v>84</v>
      </c>
      <c r="H133">
        <v>3</v>
      </c>
      <c r="I133" t="s">
        <v>422</v>
      </c>
      <c r="J133">
        <v>11</v>
      </c>
      <c r="K133">
        <v>1650</v>
      </c>
      <c r="L133">
        <v>135</v>
      </c>
      <c r="M133">
        <v>1</v>
      </c>
      <c r="N133">
        <v>25</v>
      </c>
      <c r="O133">
        <v>6</v>
      </c>
      <c r="P133">
        <v>25</v>
      </c>
      <c r="Q133" t="s">
        <v>461</v>
      </c>
      <c r="R133">
        <v>1099</v>
      </c>
      <c r="S133">
        <v>4</v>
      </c>
      <c r="T133" t="s">
        <v>446</v>
      </c>
      <c r="U133">
        <v>781</v>
      </c>
      <c r="X133" t="s">
        <v>474</v>
      </c>
      <c r="Y133">
        <v>60</v>
      </c>
      <c r="Z133" t="s">
        <v>171</v>
      </c>
    </row>
    <row r="134" spans="1:26" x14ac:dyDescent="0.25">
      <c r="A134" t="s">
        <v>169</v>
      </c>
      <c r="B134" t="s">
        <v>189</v>
      </c>
      <c r="C134">
        <v>39.979999999999997</v>
      </c>
      <c r="D134">
        <v>4</v>
      </c>
      <c r="E134" t="s">
        <v>121</v>
      </c>
      <c r="F134">
        <v>8</v>
      </c>
      <c r="G134" t="s">
        <v>101</v>
      </c>
      <c r="H134">
        <v>2</v>
      </c>
      <c r="I134" t="s">
        <v>421</v>
      </c>
      <c r="J134">
        <v>14</v>
      </c>
      <c r="K134">
        <v>1650</v>
      </c>
      <c r="L134">
        <v>115</v>
      </c>
      <c r="M134">
        <v>1</v>
      </c>
      <c r="N134">
        <v>26</v>
      </c>
      <c r="O134">
        <v>2</v>
      </c>
      <c r="P134">
        <v>25</v>
      </c>
      <c r="Q134" t="s">
        <v>461</v>
      </c>
      <c r="R134">
        <v>1153</v>
      </c>
      <c r="S134">
        <v>3</v>
      </c>
      <c r="T134" t="s">
        <v>435</v>
      </c>
      <c r="U134">
        <v>459</v>
      </c>
      <c r="X134" t="s">
        <v>436</v>
      </c>
      <c r="Y134">
        <v>60</v>
      </c>
      <c r="Z134" t="s">
        <v>85</v>
      </c>
    </row>
    <row r="135" spans="1:26" x14ac:dyDescent="0.25">
      <c r="A135" t="s">
        <v>169</v>
      </c>
      <c r="B135" t="s">
        <v>183</v>
      </c>
      <c r="C135">
        <v>40</v>
      </c>
      <c r="D135">
        <v>1</v>
      </c>
      <c r="E135" t="s">
        <v>101</v>
      </c>
      <c r="F135">
        <v>1</v>
      </c>
      <c r="G135" t="s">
        <v>34</v>
      </c>
      <c r="H135">
        <v>2</v>
      </c>
      <c r="I135" t="s">
        <v>421</v>
      </c>
      <c r="J135">
        <v>32</v>
      </c>
      <c r="K135">
        <v>1650</v>
      </c>
      <c r="L135">
        <v>117</v>
      </c>
      <c r="M135">
        <v>1</v>
      </c>
      <c r="N135">
        <v>21</v>
      </c>
      <c r="O135">
        <v>5</v>
      </c>
      <c r="P135">
        <v>25</v>
      </c>
      <c r="Q135" t="s">
        <v>461</v>
      </c>
      <c r="R135">
        <v>1023</v>
      </c>
      <c r="S135">
        <v>4</v>
      </c>
      <c r="T135" t="s">
        <v>446</v>
      </c>
      <c r="U135">
        <v>691</v>
      </c>
      <c r="X135" t="s">
        <v>480</v>
      </c>
      <c r="Y135">
        <v>42</v>
      </c>
      <c r="Z135" t="s">
        <v>184</v>
      </c>
    </row>
    <row r="136" spans="1:26" x14ac:dyDescent="0.25">
      <c r="A136" t="s">
        <v>169</v>
      </c>
      <c r="B136" t="s">
        <v>183</v>
      </c>
      <c r="C136">
        <v>40.06</v>
      </c>
      <c r="D136">
        <v>1</v>
      </c>
      <c r="E136" t="s">
        <v>101</v>
      </c>
      <c r="F136">
        <v>8</v>
      </c>
      <c r="G136" t="s">
        <v>487</v>
      </c>
      <c r="H136">
        <v>12</v>
      </c>
      <c r="I136" t="s">
        <v>423</v>
      </c>
      <c r="J136">
        <v>97</v>
      </c>
      <c r="K136">
        <v>1650</v>
      </c>
      <c r="L136">
        <v>118</v>
      </c>
      <c r="M136">
        <v>1</v>
      </c>
      <c r="N136">
        <v>9</v>
      </c>
      <c r="O136">
        <v>4</v>
      </c>
      <c r="P136">
        <v>25</v>
      </c>
      <c r="Q136" t="s">
        <v>450</v>
      </c>
      <c r="R136">
        <v>1029</v>
      </c>
      <c r="S136">
        <v>4</v>
      </c>
      <c r="T136" t="s">
        <v>446</v>
      </c>
      <c r="U136">
        <v>578</v>
      </c>
      <c r="X136" t="s">
        <v>600</v>
      </c>
      <c r="Y136">
        <v>46</v>
      </c>
      <c r="Z136" t="s">
        <v>184</v>
      </c>
    </row>
    <row r="137" spans="1:26" x14ac:dyDescent="0.25">
      <c r="A137" t="s">
        <v>169</v>
      </c>
      <c r="B137" t="s">
        <v>183</v>
      </c>
      <c r="C137">
        <v>40.07</v>
      </c>
      <c r="D137">
        <v>1</v>
      </c>
      <c r="E137" t="s">
        <v>101</v>
      </c>
      <c r="F137">
        <v>7</v>
      </c>
      <c r="G137" t="s">
        <v>53</v>
      </c>
      <c r="H137">
        <v>7</v>
      </c>
      <c r="I137" t="s">
        <v>422</v>
      </c>
      <c r="J137">
        <v>52</v>
      </c>
      <c r="K137">
        <v>1650</v>
      </c>
      <c r="L137">
        <v>121</v>
      </c>
      <c r="M137">
        <v>1</v>
      </c>
      <c r="N137">
        <v>23</v>
      </c>
      <c r="O137">
        <v>4</v>
      </c>
      <c r="P137">
        <v>25</v>
      </c>
      <c r="Q137" t="s">
        <v>461</v>
      </c>
      <c r="R137">
        <v>1019</v>
      </c>
      <c r="S137">
        <v>4</v>
      </c>
      <c r="T137" t="s">
        <v>435</v>
      </c>
      <c r="U137">
        <v>616</v>
      </c>
      <c r="X137" t="s">
        <v>541</v>
      </c>
      <c r="Y137">
        <v>44</v>
      </c>
      <c r="Z137" t="s">
        <v>184</v>
      </c>
    </row>
    <row r="138" spans="1:26" x14ac:dyDescent="0.25">
      <c r="A138" t="s">
        <v>169</v>
      </c>
      <c r="B138" t="s">
        <v>206</v>
      </c>
      <c r="C138">
        <v>40.08</v>
      </c>
      <c r="D138">
        <v>7</v>
      </c>
      <c r="E138" t="s">
        <v>49</v>
      </c>
      <c r="F138">
        <v>1</v>
      </c>
      <c r="G138" t="s">
        <v>13</v>
      </c>
      <c r="H138">
        <v>4</v>
      </c>
      <c r="I138" t="s">
        <v>420</v>
      </c>
      <c r="J138">
        <v>12</v>
      </c>
      <c r="K138">
        <v>1650</v>
      </c>
      <c r="L138">
        <v>127</v>
      </c>
      <c r="M138">
        <v>1</v>
      </c>
      <c r="N138">
        <v>21</v>
      </c>
      <c r="O138">
        <v>5</v>
      </c>
      <c r="P138">
        <v>25</v>
      </c>
      <c r="Q138" t="s">
        <v>461</v>
      </c>
      <c r="R138">
        <v>1060</v>
      </c>
      <c r="S138">
        <v>5</v>
      </c>
      <c r="T138" t="s">
        <v>446</v>
      </c>
      <c r="U138">
        <v>689</v>
      </c>
      <c r="X138">
        <v>2</v>
      </c>
      <c r="Y138">
        <v>32</v>
      </c>
      <c r="Z138" t="s">
        <v>166</v>
      </c>
    </row>
    <row r="139" spans="1:26" x14ac:dyDescent="0.25">
      <c r="A139" t="s">
        <v>169</v>
      </c>
      <c r="B139" t="s">
        <v>174</v>
      </c>
      <c r="C139">
        <v>40.1</v>
      </c>
      <c r="D139">
        <v>9</v>
      </c>
      <c r="E139" t="s">
        <v>471</v>
      </c>
      <c r="F139">
        <v>2</v>
      </c>
      <c r="G139" t="s">
        <v>34</v>
      </c>
      <c r="H139">
        <v>6</v>
      </c>
      <c r="I139" t="s">
        <v>422</v>
      </c>
      <c r="J139">
        <v>21</v>
      </c>
      <c r="K139">
        <v>1650</v>
      </c>
      <c r="L139">
        <v>134</v>
      </c>
      <c r="M139">
        <v>1</v>
      </c>
      <c r="N139">
        <v>11</v>
      </c>
      <c r="O139">
        <v>6</v>
      </c>
      <c r="P139">
        <v>25</v>
      </c>
      <c r="Q139" t="s">
        <v>455</v>
      </c>
      <c r="R139">
        <v>1043</v>
      </c>
      <c r="S139">
        <v>4</v>
      </c>
      <c r="T139" t="s">
        <v>446</v>
      </c>
      <c r="U139">
        <v>749</v>
      </c>
      <c r="X139" t="s">
        <v>558</v>
      </c>
      <c r="Y139">
        <v>56</v>
      </c>
      <c r="Z139" t="s">
        <v>111</v>
      </c>
    </row>
    <row r="140" spans="1:26" x14ac:dyDescent="0.25">
      <c r="A140" t="s">
        <v>169</v>
      </c>
      <c r="B140" t="s">
        <v>203</v>
      </c>
      <c r="C140">
        <v>40.14</v>
      </c>
      <c r="D140">
        <v>12</v>
      </c>
      <c r="E140" t="s">
        <v>63</v>
      </c>
      <c r="F140">
        <v>6</v>
      </c>
      <c r="G140" t="s">
        <v>316</v>
      </c>
      <c r="H140">
        <v>7</v>
      </c>
      <c r="I140" t="s">
        <v>420</v>
      </c>
      <c r="J140">
        <v>16</v>
      </c>
      <c r="K140">
        <v>1650</v>
      </c>
      <c r="L140">
        <v>119</v>
      </c>
      <c r="M140">
        <v>1</v>
      </c>
      <c r="N140">
        <v>14</v>
      </c>
      <c r="O140">
        <v>5</v>
      </c>
      <c r="P140">
        <v>25</v>
      </c>
      <c r="Q140" t="s">
        <v>455</v>
      </c>
      <c r="R140">
        <v>1202</v>
      </c>
      <c r="S140">
        <v>4</v>
      </c>
      <c r="T140" t="s">
        <v>446</v>
      </c>
      <c r="U140">
        <v>671</v>
      </c>
      <c r="X140" t="s">
        <v>558</v>
      </c>
      <c r="Y140">
        <v>43</v>
      </c>
      <c r="Z140" t="s">
        <v>106</v>
      </c>
    </row>
    <row r="141" spans="1:26" x14ac:dyDescent="0.25">
      <c r="A141" t="s">
        <v>169</v>
      </c>
      <c r="B141" t="s">
        <v>177</v>
      </c>
      <c r="C141">
        <v>40.26</v>
      </c>
      <c r="D141">
        <v>6</v>
      </c>
      <c r="E141" t="s">
        <v>84</v>
      </c>
      <c r="F141">
        <v>8</v>
      </c>
      <c r="G141" t="s">
        <v>487</v>
      </c>
      <c r="H141">
        <v>12</v>
      </c>
      <c r="I141" t="s">
        <v>422</v>
      </c>
      <c r="J141">
        <v>121</v>
      </c>
      <c r="K141">
        <v>1650</v>
      </c>
      <c r="L141">
        <v>118</v>
      </c>
      <c r="M141">
        <v>1</v>
      </c>
      <c r="N141">
        <v>7</v>
      </c>
      <c r="O141">
        <v>5</v>
      </c>
      <c r="P141">
        <v>25</v>
      </c>
      <c r="Q141" t="s">
        <v>450</v>
      </c>
      <c r="R141">
        <v>1097</v>
      </c>
      <c r="S141">
        <v>3</v>
      </c>
      <c r="T141" t="s">
        <v>435</v>
      </c>
      <c r="U141">
        <v>657</v>
      </c>
      <c r="X141" t="s">
        <v>624</v>
      </c>
      <c r="Y141">
        <v>66</v>
      </c>
      <c r="Z141" t="s">
        <v>24</v>
      </c>
    </row>
    <row r="142" spans="1:26" x14ac:dyDescent="0.25">
      <c r="A142" t="s">
        <v>169</v>
      </c>
      <c r="B142" t="s">
        <v>203</v>
      </c>
      <c r="C142">
        <v>40.26</v>
      </c>
      <c r="D142">
        <v>12</v>
      </c>
      <c r="E142" t="s">
        <v>63</v>
      </c>
      <c r="F142">
        <v>4</v>
      </c>
      <c r="G142" t="s">
        <v>389</v>
      </c>
      <c r="H142">
        <v>6</v>
      </c>
      <c r="I142" t="s">
        <v>421</v>
      </c>
      <c r="J142">
        <v>13</v>
      </c>
      <c r="K142">
        <v>1650</v>
      </c>
      <c r="L142">
        <v>116</v>
      </c>
      <c r="M142">
        <v>1</v>
      </c>
      <c r="N142">
        <v>28</v>
      </c>
      <c r="O142">
        <v>5</v>
      </c>
      <c r="P142">
        <v>25</v>
      </c>
      <c r="Q142" t="s">
        <v>445</v>
      </c>
      <c r="R142">
        <v>1211</v>
      </c>
      <c r="S142">
        <v>4</v>
      </c>
      <c r="T142" t="s">
        <v>446</v>
      </c>
      <c r="U142">
        <v>712</v>
      </c>
      <c r="X142">
        <v>5</v>
      </c>
      <c r="Y142">
        <v>41</v>
      </c>
      <c r="Z142" t="s">
        <v>106</v>
      </c>
    </row>
    <row r="143" spans="1:26" x14ac:dyDescent="0.25">
      <c r="A143" t="s">
        <v>169</v>
      </c>
      <c r="B143" t="s">
        <v>203</v>
      </c>
      <c r="C143">
        <v>40.299999999999997</v>
      </c>
      <c r="D143">
        <v>12</v>
      </c>
      <c r="E143" t="s">
        <v>63</v>
      </c>
      <c r="F143">
        <v>1</v>
      </c>
      <c r="G143" t="s">
        <v>13</v>
      </c>
      <c r="H143">
        <v>9</v>
      </c>
      <c r="I143" t="s">
        <v>420</v>
      </c>
      <c r="J143">
        <v>5.6</v>
      </c>
      <c r="K143">
        <v>1650</v>
      </c>
      <c r="L143">
        <v>131</v>
      </c>
      <c r="M143">
        <v>1</v>
      </c>
      <c r="N143">
        <v>10</v>
      </c>
      <c r="O143">
        <v>9</v>
      </c>
      <c r="P143">
        <v>25</v>
      </c>
      <c r="Q143" t="s">
        <v>450</v>
      </c>
      <c r="R143">
        <v>1192</v>
      </c>
      <c r="S143">
        <v>5</v>
      </c>
      <c r="T143" t="s">
        <v>435</v>
      </c>
      <c r="U143">
        <v>12</v>
      </c>
      <c r="X143" t="s">
        <v>480</v>
      </c>
      <c r="Y143">
        <v>36</v>
      </c>
      <c r="Z143" t="s">
        <v>106</v>
      </c>
    </row>
    <row r="144" spans="1:26" x14ac:dyDescent="0.25">
      <c r="A144" t="s">
        <v>169</v>
      </c>
      <c r="B144" t="s">
        <v>193</v>
      </c>
      <c r="C144">
        <v>40.409999999999997</v>
      </c>
      <c r="D144">
        <v>3</v>
      </c>
      <c r="E144" t="s">
        <v>93</v>
      </c>
      <c r="F144">
        <v>6</v>
      </c>
      <c r="G144" t="s">
        <v>34</v>
      </c>
      <c r="H144">
        <v>8</v>
      </c>
      <c r="I144" t="s">
        <v>422</v>
      </c>
      <c r="J144">
        <v>8.4</v>
      </c>
      <c r="K144">
        <v>1650</v>
      </c>
      <c r="L144">
        <v>123</v>
      </c>
      <c r="M144">
        <v>1</v>
      </c>
      <c r="N144">
        <v>28</v>
      </c>
      <c r="O144">
        <v>5</v>
      </c>
      <c r="P144">
        <v>25</v>
      </c>
      <c r="Q144" t="s">
        <v>445</v>
      </c>
      <c r="R144">
        <v>1100</v>
      </c>
      <c r="S144">
        <v>4</v>
      </c>
      <c r="T144" t="s">
        <v>446</v>
      </c>
      <c r="U144">
        <v>715</v>
      </c>
      <c r="X144" t="s">
        <v>474</v>
      </c>
      <c r="Y144">
        <v>48</v>
      </c>
      <c r="Z144" t="s">
        <v>94</v>
      </c>
    </row>
    <row r="145" spans="1:26" x14ac:dyDescent="0.25">
      <c r="A145" t="s">
        <v>169</v>
      </c>
      <c r="B145" t="s">
        <v>183</v>
      </c>
      <c r="C145">
        <v>40.42</v>
      </c>
      <c r="D145">
        <v>1</v>
      </c>
      <c r="E145" t="s">
        <v>101</v>
      </c>
      <c r="F145">
        <v>1</v>
      </c>
      <c r="G145" t="s">
        <v>101</v>
      </c>
      <c r="H145">
        <v>6</v>
      </c>
      <c r="I145" t="s">
        <v>421</v>
      </c>
      <c r="J145">
        <v>35</v>
      </c>
      <c r="K145">
        <v>1650</v>
      </c>
      <c r="L145">
        <v>123</v>
      </c>
      <c r="M145">
        <v>1</v>
      </c>
      <c r="N145">
        <v>10</v>
      </c>
      <c r="O145">
        <v>9</v>
      </c>
      <c r="P145">
        <v>25</v>
      </c>
      <c r="Q145" t="s">
        <v>450</v>
      </c>
      <c r="R145">
        <v>1010</v>
      </c>
      <c r="S145">
        <v>4</v>
      </c>
      <c r="T145" t="s">
        <v>435</v>
      </c>
      <c r="U145">
        <v>14</v>
      </c>
      <c r="X145" t="s">
        <v>591</v>
      </c>
      <c r="Y145">
        <v>47</v>
      </c>
      <c r="Z145" t="s">
        <v>184</v>
      </c>
    </row>
    <row r="146" spans="1:26" x14ac:dyDescent="0.25">
      <c r="A146" t="s">
        <v>169</v>
      </c>
      <c r="B146" t="s">
        <v>180</v>
      </c>
      <c r="C146">
        <v>40.44</v>
      </c>
      <c r="D146">
        <v>11</v>
      </c>
      <c r="E146" t="s">
        <v>19</v>
      </c>
      <c r="F146">
        <v>2</v>
      </c>
      <c r="G146" t="s">
        <v>38</v>
      </c>
      <c r="H146">
        <v>3</v>
      </c>
      <c r="I146" t="s">
        <v>421</v>
      </c>
      <c r="J146">
        <v>1.9</v>
      </c>
      <c r="K146">
        <v>1650</v>
      </c>
      <c r="L146">
        <v>128</v>
      </c>
      <c r="M146">
        <v>1</v>
      </c>
      <c r="N146">
        <v>10</v>
      </c>
      <c r="O146">
        <v>9</v>
      </c>
      <c r="P146">
        <v>25</v>
      </c>
      <c r="Q146" t="s">
        <v>450</v>
      </c>
      <c r="R146">
        <v>1009</v>
      </c>
      <c r="S146">
        <v>4</v>
      </c>
      <c r="T146" t="s">
        <v>435</v>
      </c>
      <c r="U146">
        <v>14</v>
      </c>
      <c r="X146" t="s">
        <v>591</v>
      </c>
      <c r="Y146">
        <v>52</v>
      </c>
      <c r="Z146" t="s">
        <v>138</v>
      </c>
    </row>
    <row r="147" spans="1:26" x14ac:dyDescent="0.25">
      <c r="A147" t="s">
        <v>169</v>
      </c>
      <c r="B147" t="s">
        <v>189</v>
      </c>
      <c r="C147">
        <v>40.49</v>
      </c>
      <c r="D147">
        <v>4</v>
      </c>
      <c r="E147" t="s">
        <v>121</v>
      </c>
      <c r="F147">
        <v>9</v>
      </c>
      <c r="G147" t="s">
        <v>101</v>
      </c>
      <c r="H147">
        <v>6</v>
      </c>
      <c r="I147" t="s">
        <v>421</v>
      </c>
      <c r="J147">
        <v>19</v>
      </c>
      <c r="K147">
        <v>1650</v>
      </c>
      <c r="L147">
        <v>132</v>
      </c>
      <c r="M147">
        <v>1</v>
      </c>
      <c r="N147">
        <v>21</v>
      </c>
      <c r="O147">
        <v>5</v>
      </c>
      <c r="P147">
        <v>25</v>
      </c>
      <c r="Q147" t="s">
        <v>461</v>
      </c>
      <c r="R147">
        <v>1148</v>
      </c>
      <c r="S147">
        <v>4</v>
      </c>
      <c r="T147" t="s">
        <v>446</v>
      </c>
      <c r="U147">
        <v>691</v>
      </c>
      <c r="X147">
        <v>3</v>
      </c>
      <c r="Y147">
        <v>57</v>
      </c>
      <c r="Z147" t="s">
        <v>85</v>
      </c>
    </row>
    <row r="148" spans="1:26" x14ac:dyDescent="0.25">
      <c r="A148" t="s">
        <v>169</v>
      </c>
      <c r="B148" t="s">
        <v>183</v>
      </c>
      <c r="C148">
        <v>40.53</v>
      </c>
      <c r="D148">
        <v>1</v>
      </c>
      <c r="E148" t="s">
        <v>101</v>
      </c>
      <c r="F148">
        <v>11</v>
      </c>
      <c r="G148" t="s">
        <v>84</v>
      </c>
      <c r="H148">
        <v>5</v>
      </c>
      <c r="I148" t="s">
        <v>423</v>
      </c>
      <c r="J148">
        <v>47</v>
      </c>
      <c r="K148">
        <v>1650</v>
      </c>
      <c r="L148">
        <v>125</v>
      </c>
      <c r="M148">
        <v>1</v>
      </c>
      <c r="N148">
        <v>12</v>
      </c>
      <c r="O148">
        <v>3</v>
      </c>
      <c r="P148">
        <v>25</v>
      </c>
      <c r="Q148" t="s">
        <v>450</v>
      </c>
      <c r="R148">
        <v>1050</v>
      </c>
      <c r="S148">
        <v>4</v>
      </c>
      <c r="T148" t="s">
        <v>446</v>
      </c>
      <c r="U148">
        <v>497</v>
      </c>
      <c r="X148" t="s">
        <v>837</v>
      </c>
      <c r="Y148">
        <v>50</v>
      </c>
      <c r="Z148" t="s">
        <v>184</v>
      </c>
    </row>
    <row r="149" spans="1:26" x14ac:dyDescent="0.25">
      <c r="A149" t="s">
        <v>169</v>
      </c>
      <c r="B149" t="s">
        <v>170</v>
      </c>
      <c r="C149">
        <v>40.54</v>
      </c>
      <c r="D149">
        <v>10</v>
      </c>
      <c r="E149" t="s">
        <v>13</v>
      </c>
      <c r="F149">
        <v>6</v>
      </c>
      <c r="G149" t="s">
        <v>93</v>
      </c>
      <c r="H149">
        <v>4</v>
      </c>
      <c r="I149" t="s">
        <v>422</v>
      </c>
      <c r="J149">
        <v>5.2</v>
      </c>
      <c r="K149">
        <v>1650</v>
      </c>
      <c r="L149">
        <v>129</v>
      </c>
      <c r="M149">
        <v>1</v>
      </c>
      <c r="N149">
        <v>12</v>
      </c>
      <c r="O149">
        <v>3</v>
      </c>
      <c r="P149">
        <v>25</v>
      </c>
      <c r="Q149" t="s">
        <v>450</v>
      </c>
      <c r="R149">
        <v>1103</v>
      </c>
      <c r="S149">
        <v>4</v>
      </c>
      <c r="T149" t="s">
        <v>446</v>
      </c>
      <c r="U149">
        <v>500</v>
      </c>
      <c r="X149" t="s">
        <v>442</v>
      </c>
      <c r="Y149">
        <v>54</v>
      </c>
      <c r="Z149" t="s">
        <v>171</v>
      </c>
    </row>
    <row r="150" spans="1:26" x14ac:dyDescent="0.25">
      <c r="A150" t="s">
        <v>169</v>
      </c>
      <c r="B150" t="s">
        <v>170</v>
      </c>
      <c r="C150">
        <v>40.57</v>
      </c>
      <c r="D150">
        <v>10</v>
      </c>
      <c r="E150" t="s">
        <v>13</v>
      </c>
      <c r="F150">
        <v>7</v>
      </c>
      <c r="G150" t="s">
        <v>53</v>
      </c>
      <c r="H150">
        <v>12</v>
      </c>
      <c r="I150" t="s">
        <v>422</v>
      </c>
      <c r="J150">
        <v>9.6999999999999993</v>
      </c>
      <c r="K150">
        <v>1650</v>
      </c>
      <c r="L150">
        <v>135</v>
      </c>
      <c r="M150">
        <v>1</v>
      </c>
      <c r="N150">
        <v>28</v>
      </c>
      <c r="O150">
        <v>5</v>
      </c>
      <c r="P150">
        <v>25</v>
      </c>
      <c r="Q150" t="s">
        <v>445</v>
      </c>
      <c r="R150">
        <v>1117</v>
      </c>
      <c r="S150">
        <v>4</v>
      </c>
      <c r="T150" t="s">
        <v>446</v>
      </c>
      <c r="U150">
        <v>715</v>
      </c>
      <c r="X150" t="s">
        <v>629</v>
      </c>
      <c r="Y150">
        <v>60</v>
      </c>
      <c r="Z150" t="s">
        <v>171</v>
      </c>
    </row>
    <row r="151" spans="1:26" x14ac:dyDescent="0.25">
      <c r="A151" t="s">
        <v>169</v>
      </c>
      <c r="B151" t="s">
        <v>170</v>
      </c>
      <c r="C151">
        <v>40.57</v>
      </c>
      <c r="D151">
        <v>10</v>
      </c>
      <c r="E151" t="s">
        <v>13</v>
      </c>
      <c r="F151">
        <v>6</v>
      </c>
      <c r="G151" t="s">
        <v>394</v>
      </c>
      <c r="H151">
        <v>7</v>
      </c>
      <c r="I151" t="s">
        <v>422</v>
      </c>
      <c r="J151">
        <v>4.3</v>
      </c>
      <c r="K151">
        <v>1650</v>
      </c>
      <c r="L151">
        <v>129</v>
      </c>
      <c r="M151">
        <v>1</v>
      </c>
      <c r="N151">
        <v>26</v>
      </c>
      <c r="O151">
        <v>2</v>
      </c>
      <c r="P151">
        <v>25</v>
      </c>
      <c r="Q151" t="s">
        <v>461</v>
      </c>
      <c r="R151">
        <v>1103</v>
      </c>
      <c r="S151">
        <v>4</v>
      </c>
      <c r="T151" t="s">
        <v>435</v>
      </c>
      <c r="U151">
        <v>463</v>
      </c>
      <c r="X151" t="s">
        <v>558</v>
      </c>
      <c r="Y151">
        <v>54</v>
      </c>
      <c r="Z151" t="s">
        <v>171</v>
      </c>
    </row>
    <row r="152" spans="1:26" x14ac:dyDescent="0.25">
      <c r="A152" t="s">
        <v>169</v>
      </c>
      <c r="B152" t="s">
        <v>170</v>
      </c>
      <c r="C152">
        <v>40.64</v>
      </c>
      <c r="D152">
        <v>10</v>
      </c>
      <c r="E152" t="s">
        <v>13</v>
      </c>
      <c r="F152">
        <v>2</v>
      </c>
      <c r="G152" t="s">
        <v>53</v>
      </c>
      <c r="H152">
        <v>4</v>
      </c>
      <c r="I152" t="s">
        <v>422</v>
      </c>
      <c r="J152">
        <v>5.3</v>
      </c>
      <c r="K152">
        <v>1650</v>
      </c>
      <c r="L152">
        <v>127</v>
      </c>
      <c r="M152">
        <v>1</v>
      </c>
      <c r="N152">
        <v>8</v>
      </c>
      <c r="O152">
        <v>1</v>
      </c>
      <c r="P152">
        <v>25</v>
      </c>
      <c r="Q152" t="s">
        <v>450</v>
      </c>
      <c r="R152">
        <v>1104</v>
      </c>
      <c r="S152">
        <v>4</v>
      </c>
      <c r="T152" t="s">
        <v>435</v>
      </c>
      <c r="U152">
        <v>330</v>
      </c>
      <c r="X152" t="s">
        <v>480</v>
      </c>
      <c r="Y152">
        <v>52</v>
      </c>
      <c r="Z152" t="s">
        <v>171</v>
      </c>
    </row>
    <row r="153" spans="1:26" x14ac:dyDescent="0.25">
      <c r="A153" t="s">
        <v>169</v>
      </c>
      <c r="B153" t="s">
        <v>196</v>
      </c>
      <c r="C153">
        <v>40.64</v>
      </c>
      <c r="D153">
        <v>8</v>
      </c>
      <c r="E153" t="s">
        <v>116</v>
      </c>
      <c r="F153">
        <v>6</v>
      </c>
      <c r="G153" t="s">
        <v>53</v>
      </c>
      <c r="H153">
        <v>8</v>
      </c>
      <c r="I153" t="s">
        <v>420</v>
      </c>
      <c r="J153">
        <v>4.2</v>
      </c>
      <c r="K153">
        <v>1650</v>
      </c>
      <c r="L153">
        <v>126</v>
      </c>
      <c r="M153">
        <v>1</v>
      </c>
      <c r="N153">
        <v>11</v>
      </c>
      <c r="O153">
        <v>6</v>
      </c>
      <c r="P153">
        <v>25</v>
      </c>
      <c r="Q153" t="s">
        <v>455</v>
      </c>
      <c r="R153">
        <v>1108</v>
      </c>
      <c r="S153">
        <v>4</v>
      </c>
      <c r="T153" t="s">
        <v>446</v>
      </c>
      <c r="U153">
        <v>749</v>
      </c>
      <c r="X153">
        <v>6</v>
      </c>
      <c r="Y153">
        <v>48</v>
      </c>
      <c r="Z153" t="s">
        <v>20</v>
      </c>
    </row>
    <row r="154" spans="1:26" x14ac:dyDescent="0.25">
      <c r="A154" t="s">
        <v>169</v>
      </c>
      <c r="B154" t="s">
        <v>183</v>
      </c>
      <c r="C154">
        <v>41.27</v>
      </c>
      <c r="D154">
        <v>1</v>
      </c>
      <c r="E154" t="s">
        <v>101</v>
      </c>
      <c r="F154">
        <v>11</v>
      </c>
      <c r="G154" t="s">
        <v>101</v>
      </c>
      <c r="H154">
        <v>12</v>
      </c>
      <c r="I154" t="s">
        <v>423</v>
      </c>
      <c r="J154">
        <v>37</v>
      </c>
      <c r="K154">
        <v>1650</v>
      </c>
      <c r="L154">
        <v>123</v>
      </c>
      <c r="M154">
        <v>1</v>
      </c>
      <c r="N154">
        <v>25</v>
      </c>
      <c r="O154">
        <v>6</v>
      </c>
      <c r="P154">
        <v>25</v>
      </c>
      <c r="Q154" t="s">
        <v>461</v>
      </c>
      <c r="R154">
        <v>1035</v>
      </c>
      <c r="S154">
        <v>4</v>
      </c>
      <c r="T154" t="s">
        <v>446</v>
      </c>
      <c r="U154">
        <v>784</v>
      </c>
      <c r="X154">
        <v>9</v>
      </c>
      <c r="Y154">
        <v>48</v>
      </c>
      <c r="Z154" t="s">
        <v>184</v>
      </c>
    </row>
    <row r="155" spans="1:26" x14ac:dyDescent="0.25">
      <c r="A155" t="s">
        <v>169</v>
      </c>
      <c r="B155" t="s">
        <v>183</v>
      </c>
      <c r="C155">
        <v>41.55</v>
      </c>
      <c r="D155">
        <v>1</v>
      </c>
      <c r="E155" t="s">
        <v>101</v>
      </c>
      <c r="F155">
        <v>11</v>
      </c>
      <c r="G155" t="s">
        <v>84</v>
      </c>
      <c r="H155">
        <v>11</v>
      </c>
      <c r="I155" t="s">
        <v>422</v>
      </c>
      <c r="J155">
        <v>69</v>
      </c>
      <c r="K155">
        <v>1650</v>
      </c>
      <c r="L155">
        <v>129</v>
      </c>
      <c r="M155">
        <v>1</v>
      </c>
      <c r="N155">
        <v>22</v>
      </c>
      <c r="O155">
        <v>1</v>
      </c>
      <c r="P155">
        <v>25</v>
      </c>
      <c r="Q155" t="s">
        <v>461</v>
      </c>
      <c r="R155">
        <v>1047</v>
      </c>
      <c r="S155">
        <v>4</v>
      </c>
      <c r="T155" t="s">
        <v>435</v>
      </c>
      <c r="U155">
        <v>370</v>
      </c>
      <c r="X155" t="s">
        <v>436</v>
      </c>
      <c r="Y155">
        <v>51</v>
      </c>
      <c r="Z155" t="s">
        <v>184</v>
      </c>
    </row>
    <row r="156" spans="1:26" x14ac:dyDescent="0.25">
      <c r="A156" t="s">
        <v>169</v>
      </c>
      <c r="B156" t="s">
        <v>183</v>
      </c>
      <c r="C156">
        <v>41.71</v>
      </c>
      <c r="D156">
        <v>1</v>
      </c>
      <c r="E156" t="s">
        <v>101</v>
      </c>
      <c r="F156">
        <v>3</v>
      </c>
      <c r="G156" t="s">
        <v>34</v>
      </c>
      <c r="H156">
        <v>3</v>
      </c>
      <c r="I156" t="s">
        <v>421</v>
      </c>
      <c r="J156">
        <v>23</v>
      </c>
      <c r="K156">
        <v>1650</v>
      </c>
      <c r="L156">
        <v>126</v>
      </c>
      <c r="M156">
        <v>1</v>
      </c>
      <c r="N156">
        <v>4</v>
      </c>
      <c r="O156">
        <v>6</v>
      </c>
      <c r="P156">
        <v>25</v>
      </c>
      <c r="Q156" t="s">
        <v>450</v>
      </c>
      <c r="R156">
        <v>1027</v>
      </c>
      <c r="S156">
        <v>4</v>
      </c>
      <c r="T156" t="s">
        <v>499</v>
      </c>
      <c r="U156">
        <v>731</v>
      </c>
      <c r="X156" t="s">
        <v>451</v>
      </c>
      <c r="Y156">
        <v>48</v>
      </c>
      <c r="Z156" t="s">
        <v>184</v>
      </c>
    </row>
    <row r="157" spans="1:26" x14ac:dyDescent="0.25">
      <c r="A157" t="s">
        <v>169</v>
      </c>
      <c r="B157" t="s">
        <v>183</v>
      </c>
      <c r="C157">
        <v>41.71</v>
      </c>
      <c r="D157">
        <v>1</v>
      </c>
      <c r="E157" t="s">
        <v>101</v>
      </c>
      <c r="F157">
        <v>11</v>
      </c>
      <c r="G157" t="s">
        <v>101</v>
      </c>
      <c r="H157">
        <v>5</v>
      </c>
      <c r="I157" t="s">
        <v>422</v>
      </c>
      <c r="J157">
        <v>15</v>
      </c>
      <c r="K157">
        <v>1650</v>
      </c>
      <c r="L157">
        <v>127</v>
      </c>
      <c r="M157">
        <v>1</v>
      </c>
      <c r="N157">
        <v>8</v>
      </c>
      <c r="O157">
        <v>1</v>
      </c>
      <c r="P157">
        <v>25</v>
      </c>
      <c r="Q157" t="s">
        <v>450</v>
      </c>
      <c r="R157">
        <v>1033</v>
      </c>
      <c r="S157">
        <v>4</v>
      </c>
      <c r="T157" t="s">
        <v>435</v>
      </c>
      <c r="U157">
        <v>333</v>
      </c>
      <c r="X157" t="s">
        <v>459</v>
      </c>
      <c r="Y157">
        <v>51</v>
      </c>
      <c r="Z157" t="s">
        <v>184</v>
      </c>
    </row>
    <row r="158" spans="1:26" x14ac:dyDescent="0.25">
      <c r="A158" t="s">
        <v>169</v>
      </c>
      <c r="B158" t="s">
        <v>196</v>
      </c>
      <c r="C158">
        <v>41.88</v>
      </c>
      <c r="D158">
        <v>8</v>
      </c>
      <c r="E158" t="s">
        <v>116</v>
      </c>
      <c r="F158">
        <v>11</v>
      </c>
      <c r="G158" t="s">
        <v>84</v>
      </c>
      <c r="H158">
        <v>7</v>
      </c>
      <c r="I158" t="s">
        <v>420</v>
      </c>
      <c r="J158">
        <v>11</v>
      </c>
      <c r="K158">
        <v>1650</v>
      </c>
      <c r="L158">
        <v>123</v>
      </c>
      <c r="M158">
        <v>1</v>
      </c>
      <c r="N158">
        <v>10</v>
      </c>
      <c r="O158">
        <v>9</v>
      </c>
      <c r="P158">
        <v>25</v>
      </c>
      <c r="Q158" t="s">
        <v>450</v>
      </c>
      <c r="R158">
        <v>1117</v>
      </c>
      <c r="S158">
        <v>4</v>
      </c>
      <c r="T158" t="s">
        <v>435</v>
      </c>
      <c r="U158">
        <v>14</v>
      </c>
      <c r="X158">
        <v>9</v>
      </c>
      <c r="Y158">
        <v>47</v>
      </c>
      <c r="Z158" t="s">
        <v>20</v>
      </c>
    </row>
    <row r="159" spans="1:26" x14ac:dyDescent="0.25">
      <c r="A159" t="s">
        <v>210</v>
      </c>
      <c r="B159" t="s">
        <v>211</v>
      </c>
      <c r="C159">
        <v>56.64</v>
      </c>
      <c r="D159">
        <v>2</v>
      </c>
      <c r="E159" t="s">
        <v>487</v>
      </c>
      <c r="F159">
        <v>4</v>
      </c>
      <c r="G159" t="s">
        <v>487</v>
      </c>
      <c r="H159">
        <v>6</v>
      </c>
      <c r="I159" t="s">
        <v>420</v>
      </c>
      <c r="J159">
        <v>4.5999999999999996</v>
      </c>
      <c r="K159">
        <v>1000</v>
      </c>
      <c r="L159">
        <v>116</v>
      </c>
      <c r="M159">
        <v>0</v>
      </c>
      <c r="N159">
        <v>14</v>
      </c>
      <c r="O159">
        <v>5</v>
      </c>
      <c r="P159">
        <v>25</v>
      </c>
      <c r="Q159" t="s">
        <v>455</v>
      </c>
      <c r="R159">
        <v>1051</v>
      </c>
      <c r="S159">
        <v>3</v>
      </c>
      <c r="T159" t="s">
        <v>446</v>
      </c>
      <c r="U159">
        <v>670</v>
      </c>
      <c r="X159">
        <v>2</v>
      </c>
      <c r="Y159">
        <v>62</v>
      </c>
      <c r="Z159" t="s">
        <v>24</v>
      </c>
    </row>
    <row r="160" spans="1:26" x14ac:dyDescent="0.25">
      <c r="A160" t="s">
        <v>210</v>
      </c>
      <c r="B160" t="s">
        <v>211</v>
      </c>
      <c r="C160">
        <v>56.71</v>
      </c>
      <c r="D160">
        <v>2</v>
      </c>
      <c r="E160" t="s">
        <v>487</v>
      </c>
      <c r="F160">
        <v>3</v>
      </c>
      <c r="G160" t="s">
        <v>487</v>
      </c>
      <c r="H160">
        <v>9</v>
      </c>
      <c r="I160" t="s">
        <v>420</v>
      </c>
      <c r="J160">
        <v>9.8000000000000007</v>
      </c>
      <c r="K160">
        <v>1000</v>
      </c>
      <c r="L160">
        <v>115</v>
      </c>
      <c r="M160">
        <v>0</v>
      </c>
      <c r="N160">
        <v>23</v>
      </c>
      <c r="O160">
        <v>4</v>
      </c>
      <c r="P160">
        <v>25</v>
      </c>
      <c r="Q160" t="s">
        <v>461</v>
      </c>
      <c r="R160">
        <v>1050</v>
      </c>
      <c r="S160">
        <v>3</v>
      </c>
      <c r="T160" t="s">
        <v>435</v>
      </c>
      <c r="U160">
        <v>618</v>
      </c>
      <c r="X160" t="s">
        <v>456</v>
      </c>
      <c r="Y160">
        <v>62</v>
      </c>
      <c r="Z160" t="s">
        <v>24</v>
      </c>
    </row>
    <row r="161" spans="1:26" x14ac:dyDescent="0.25">
      <c r="A161" t="s">
        <v>210</v>
      </c>
      <c r="B161" t="s">
        <v>211</v>
      </c>
      <c r="C161">
        <v>56.86</v>
      </c>
      <c r="D161">
        <v>2</v>
      </c>
      <c r="E161" t="s">
        <v>487</v>
      </c>
      <c r="F161">
        <v>2</v>
      </c>
      <c r="G161" t="s">
        <v>487</v>
      </c>
      <c r="H161">
        <v>1</v>
      </c>
      <c r="I161" t="s">
        <v>420</v>
      </c>
      <c r="J161">
        <v>4.7</v>
      </c>
      <c r="K161">
        <v>1000</v>
      </c>
      <c r="L161">
        <v>127</v>
      </c>
      <c r="M161">
        <v>0</v>
      </c>
      <c r="N161">
        <v>19</v>
      </c>
      <c r="O161">
        <v>3</v>
      </c>
      <c r="P161">
        <v>25</v>
      </c>
      <c r="Q161" t="s">
        <v>455</v>
      </c>
      <c r="R161">
        <v>1059</v>
      </c>
      <c r="S161">
        <v>4</v>
      </c>
      <c r="T161" t="s">
        <v>446</v>
      </c>
      <c r="U161">
        <v>520</v>
      </c>
      <c r="X161" t="s">
        <v>431</v>
      </c>
      <c r="Y161">
        <v>55</v>
      </c>
      <c r="Z161" t="s">
        <v>24</v>
      </c>
    </row>
    <row r="162" spans="1:26" x14ac:dyDescent="0.25">
      <c r="A162" t="s">
        <v>210</v>
      </c>
      <c r="B162" t="s">
        <v>211</v>
      </c>
      <c r="C162">
        <v>56.89</v>
      </c>
      <c r="D162">
        <v>2</v>
      </c>
      <c r="E162" t="s">
        <v>487</v>
      </c>
      <c r="F162">
        <v>5</v>
      </c>
      <c r="G162" t="s">
        <v>487</v>
      </c>
      <c r="H162">
        <v>5</v>
      </c>
      <c r="I162" t="s">
        <v>420</v>
      </c>
      <c r="J162">
        <v>7.9</v>
      </c>
      <c r="K162">
        <v>1000</v>
      </c>
      <c r="L162">
        <v>116</v>
      </c>
      <c r="M162">
        <v>0</v>
      </c>
      <c r="N162">
        <v>25</v>
      </c>
      <c r="O162">
        <v>6</v>
      </c>
      <c r="P162">
        <v>25</v>
      </c>
      <c r="Q162" t="s">
        <v>461</v>
      </c>
      <c r="R162">
        <v>1048</v>
      </c>
      <c r="S162">
        <v>3</v>
      </c>
      <c r="T162" t="s">
        <v>446</v>
      </c>
      <c r="U162">
        <v>782</v>
      </c>
      <c r="X162" t="s">
        <v>519</v>
      </c>
      <c r="Y162">
        <v>62</v>
      </c>
      <c r="Z162" t="s">
        <v>24</v>
      </c>
    </row>
    <row r="163" spans="1:26" x14ac:dyDescent="0.25">
      <c r="A163" t="s">
        <v>210</v>
      </c>
      <c r="B163" t="s">
        <v>237</v>
      </c>
      <c r="C163">
        <v>56.9</v>
      </c>
      <c r="D163">
        <v>11</v>
      </c>
      <c r="E163" t="s">
        <v>101</v>
      </c>
      <c r="F163">
        <v>1</v>
      </c>
      <c r="G163" t="s">
        <v>101</v>
      </c>
      <c r="H163">
        <v>4</v>
      </c>
      <c r="I163" t="s">
        <v>421</v>
      </c>
      <c r="J163">
        <v>6.3</v>
      </c>
      <c r="K163">
        <v>1000</v>
      </c>
      <c r="L163">
        <v>125</v>
      </c>
      <c r="M163">
        <v>0</v>
      </c>
      <c r="N163">
        <v>16</v>
      </c>
      <c r="O163">
        <v>4</v>
      </c>
      <c r="P163">
        <v>25</v>
      </c>
      <c r="Q163" t="s">
        <v>455</v>
      </c>
      <c r="R163">
        <v>1170</v>
      </c>
      <c r="S163">
        <v>5</v>
      </c>
      <c r="T163" t="s">
        <v>446</v>
      </c>
      <c r="U163">
        <v>592</v>
      </c>
      <c r="X163" t="s">
        <v>431</v>
      </c>
      <c r="Y163">
        <v>31</v>
      </c>
      <c r="Z163" t="s">
        <v>692</v>
      </c>
    </row>
    <row r="164" spans="1:26" x14ac:dyDescent="0.25">
      <c r="A164" t="s">
        <v>210</v>
      </c>
      <c r="B164" t="s">
        <v>215</v>
      </c>
      <c r="C164">
        <v>56.92</v>
      </c>
      <c r="D164">
        <v>12</v>
      </c>
      <c r="E164" t="s">
        <v>29</v>
      </c>
      <c r="F164">
        <v>1</v>
      </c>
      <c r="G164" t="s">
        <v>29</v>
      </c>
      <c r="H164">
        <v>11</v>
      </c>
      <c r="I164" t="s">
        <v>420</v>
      </c>
      <c r="J164">
        <v>61</v>
      </c>
      <c r="K164">
        <v>1000</v>
      </c>
      <c r="L164">
        <v>128</v>
      </c>
      <c r="M164">
        <v>0</v>
      </c>
      <c r="N164">
        <v>9</v>
      </c>
      <c r="O164">
        <v>7</v>
      </c>
      <c r="P164">
        <v>25</v>
      </c>
      <c r="Q164" t="s">
        <v>450</v>
      </c>
      <c r="R164">
        <v>1066</v>
      </c>
      <c r="S164">
        <v>4</v>
      </c>
      <c r="T164" t="s">
        <v>446</v>
      </c>
      <c r="U164">
        <v>822</v>
      </c>
      <c r="X164" t="s">
        <v>431</v>
      </c>
      <c r="Y164">
        <v>52</v>
      </c>
      <c r="Z164" t="s">
        <v>50</v>
      </c>
    </row>
    <row r="165" spans="1:26" x14ac:dyDescent="0.25">
      <c r="A165" t="s">
        <v>210</v>
      </c>
      <c r="B165" t="s">
        <v>221</v>
      </c>
      <c r="C165">
        <v>56.99</v>
      </c>
      <c r="D165">
        <v>9</v>
      </c>
      <c r="E165" t="s">
        <v>13</v>
      </c>
      <c r="F165">
        <v>4</v>
      </c>
      <c r="G165" t="s">
        <v>101</v>
      </c>
      <c r="H165">
        <v>10</v>
      </c>
      <c r="I165" t="s">
        <v>422</v>
      </c>
      <c r="J165">
        <v>8.6</v>
      </c>
      <c r="K165">
        <v>1000</v>
      </c>
      <c r="L165">
        <v>126</v>
      </c>
      <c r="M165">
        <v>0</v>
      </c>
      <c r="N165">
        <v>19</v>
      </c>
      <c r="O165">
        <v>3</v>
      </c>
      <c r="P165">
        <v>25</v>
      </c>
      <c r="Q165" t="s">
        <v>455</v>
      </c>
      <c r="R165">
        <v>1065</v>
      </c>
      <c r="S165">
        <v>4</v>
      </c>
      <c r="T165" t="s">
        <v>446</v>
      </c>
      <c r="U165">
        <v>520</v>
      </c>
      <c r="X165" t="s">
        <v>451</v>
      </c>
      <c r="Y165">
        <v>51</v>
      </c>
      <c r="Z165" t="s">
        <v>106</v>
      </c>
    </row>
    <row r="166" spans="1:26" x14ac:dyDescent="0.25">
      <c r="A166" t="s">
        <v>210</v>
      </c>
      <c r="B166" t="s">
        <v>225</v>
      </c>
      <c r="C166">
        <v>57.01</v>
      </c>
      <c r="D166">
        <v>3</v>
      </c>
      <c r="E166" t="s">
        <v>93</v>
      </c>
      <c r="F166">
        <v>2</v>
      </c>
      <c r="G166" t="s">
        <v>93</v>
      </c>
      <c r="H166">
        <v>3</v>
      </c>
      <c r="I166" t="s">
        <v>420</v>
      </c>
      <c r="J166">
        <v>5</v>
      </c>
      <c r="K166">
        <v>1000</v>
      </c>
      <c r="L166">
        <v>126</v>
      </c>
      <c r="M166">
        <v>0</v>
      </c>
      <c r="N166">
        <v>9</v>
      </c>
      <c r="O166">
        <v>7</v>
      </c>
      <c r="P166">
        <v>25</v>
      </c>
      <c r="Q166" t="s">
        <v>450</v>
      </c>
      <c r="R166">
        <v>1119</v>
      </c>
      <c r="S166">
        <v>4</v>
      </c>
      <c r="T166" t="s">
        <v>446</v>
      </c>
      <c r="U166">
        <v>822</v>
      </c>
      <c r="X166" t="s">
        <v>431</v>
      </c>
      <c r="Y166">
        <v>50</v>
      </c>
      <c r="Z166" t="s">
        <v>166</v>
      </c>
    </row>
    <row r="167" spans="1:26" x14ac:dyDescent="0.25">
      <c r="A167" t="s">
        <v>210</v>
      </c>
      <c r="B167" t="s">
        <v>232</v>
      </c>
      <c r="C167">
        <v>57.05</v>
      </c>
      <c r="D167">
        <v>1</v>
      </c>
      <c r="E167" t="s">
        <v>19</v>
      </c>
      <c r="F167">
        <v>5</v>
      </c>
      <c r="G167" t="s">
        <v>49</v>
      </c>
      <c r="H167">
        <v>1</v>
      </c>
      <c r="I167" t="s">
        <v>421</v>
      </c>
      <c r="J167">
        <v>55</v>
      </c>
      <c r="K167">
        <v>1000</v>
      </c>
      <c r="L167">
        <v>115</v>
      </c>
      <c r="M167">
        <v>0</v>
      </c>
      <c r="N167">
        <v>26</v>
      </c>
      <c r="O167">
        <v>2</v>
      </c>
      <c r="P167">
        <v>25</v>
      </c>
      <c r="Q167" t="s">
        <v>461</v>
      </c>
      <c r="R167">
        <v>1184</v>
      </c>
      <c r="S167">
        <v>3</v>
      </c>
      <c r="T167" t="s">
        <v>435</v>
      </c>
      <c r="U167">
        <v>465</v>
      </c>
      <c r="X167" t="s">
        <v>474</v>
      </c>
      <c r="Y167">
        <v>60</v>
      </c>
      <c r="Z167" t="s">
        <v>145</v>
      </c>
    </row>
    <row r="168" spans="1:26" x14ac:dyDescent="0.25">
      <c r="A168" t="s">
        <v>210</v>
      </c>
      <c r="B168" t="s">
        <v>237</v>
      </c>
      <c r="C168">
        <v>57.06</v>
      </c>
      <c r="D168">
        <v>11</v>
      </c>
      <c r="E168" t="s">
        <v>101</v>
      </c>
      <c r="F168">
        <v>2</v>
      </c>
      <c r="G168" t="s">
        <v>101</v>
      </c>
      <c r="H168">
        <v>3</v>
      </c>
      <c r="I168" t="s">
        <v>422</v>
      </c>
      <c r="J168">
        <v>4.7</v>
      </c>
      <c r="K168">
        <v>1000</v>
      </c>
      <c r="L168">
        <v>118</v>
      </c>
      <c r="M168">
        <v>0</v>
      </c>
      <c r="N168">
        <v>11</v>
      </c>
      <c r="O168">
        <v>6</v>
      </c>
      <c r="P168">
        <v>25</v>
      </c>
      <c r="Q168" t="s">
        <v>455</v>
      </c>
      <c r="R168">
        <v>1180</v>
      </c>
      <c r="S168">
        <v>4</v>
      </c>
      <c r="T168" t="s">
        <v>446</v>
      </c>
      <c r="U168">
        <v>748</v>
      </c>
      <c r="X168" t="s">
        <v>451</v>
      </c>
      <c r="Y168">
        <v>43</v>
      </c>
      <c r="Z168" t="s">
        <v>692</v>
      </c>
    </row>
    <row r="169" spans="1:26" x14ac:dyDescent="0.25">
      <c r="A169" t="s">
        <v>210</v>
      </c>
      <c r="B169" t="s">
        <v>237</v>
      </c>
      <c r="C169">
        <v>57.11</v>
      </c>
      <c r="D169">
        <v>11</v>
      </c>
      <c r="E169" t="s">
        <v>101</v>
      </c>
      <c r="F169">
        <v>3</v>
      </c>
      <c r="G169" t="s">
        <v>101</v>
      </c>
      <c r="H169">
        <v>4</v>
      </c>
      <c r="I169" t="s">
        <v>421</v>
      </c>
      <c r="J169">
        <v>3.5</v>
      </c>
      <c r="K169">
        <v>1000</v>
      </c>
      <c r="L169">
        <v>120</v>
      </c>
      <c r="M169">
        <v>0</v>
      </c>
      <c r="N169">
        <v>9</v>
      </c>
      <c r="O169">
        <v>7</v>
      </c>
      <c r="P169">
        <v>25</v>
      </c>
      <c r="Q169" t="s">
        <v>450</v>
      </c>
      <c r="R169">
        <v>1157</v>
      </c>
      <c r="S169">
        <v>4</v>
      </c>
      <c r="T169" t="s">
        <v>446</v>
      </c>
      <c r="U169">
        <v>822</v>
      </c>
      <c r="X169" t="s">
        <v>451</v>
      </c>
      <c r="Y169">
        <v>44</v>
      </c>
      <c r="Z169" t="s">
        <v>692</v>
      </c>
    </row>
    <row r="170" spans="1:26" x14ac:dyDescent="0.25">
      <c r="A170" t="s">
        <v>210</v>
      </c>
      <c r="B170" t="s">
        <v>225</v>
      </c>
      <c r="C170">
        <v>57.12</v>
      </c>
      <c r="D170">
        <v>3</v>
      </c>
      <c r="E170" t="s">
        <v>93</v>
      </c>
      <c r="F170">
        <v>6</v>
      </c>
      <c r="G170" t="s">
        <v>29</v>
      </c>
      <c r="H170">
        <v>3</v>
      </c>
      <c r="I170" t="s">
        <v>421</v>
      </c>
      <c r="J170">
        <v>14</v>
      </c>
      <c r="K170">
        <v>1000</v>
      </c>
      <c r="L170">
        <v>130</v>
      </c>
      <c r="M170">
        <v>0</v>
      </c>
      <c r="N170">
        <v>19</v>
      </c>
      <c r="O170">
        <v>3</v>
      </c>
      <c r="P170">
        <v>25</v>
      </c>
      <c r="Q170" t="s">
        <v>455</v>
      </c>
      <c r="R170">
        <v>1103</v>
      </c>
      <c r="S170">
        <v>4</v>
      </c>
      <c r="T170" t="s">
        <v>446</v>
      </c>
      <c r="U170">
        <v>520</v>
      </c>
      <c r="X170">
        <v>2</v>
      </c>
      <c r="Y170">
        <v>55</v>
      </c>
      <c r="Z170" t="s">
        <v>166</v>
      </c>
    </row>
    <row r="171" spans="1:26" x14ac:dyDescent="0.25">
      <c r="A171" t="s">
        <v>210</v>
      </c>
      <c r="B171" t="s">
        <v>211</v>
      </c>
      <c r="C171">
        <v>57.17</v>
      </c>
      <c r="D171">
        <v>2</v>
      </c>
      <c r="E171" t="s">
        <v>487</v>
      </c>
      <c r="F171">
        <v>1</v>
      </c>
      <c r="G171" t="s">
        <v>487</v>
      </c>
      <c r="H171">
        <v>10</v>
      </c>
      <c r="I171" t="s">
        <v>420</v>
      </c>
      <c r="J171">
        <v>7.7</v>
      </c>
      <c r="K171">
        <v>1000</v>
      </c>
      <c r="L171">
        <v>119</v>
      </c>
      <c r="M171">
        <v>0</v>
      </c>
      <c r="N171">
        <v>15</v>
      </c>
      <c r="O171">
        <v>1</v>
      </c>
      <c r="P171">
        <v>25</v>
      </c>
      <c r="Q171" t="s">
        <v>455</v>
      </c>
      <c r="R171">
        <v>1069</v>
      </c>
      <c r="S171">
        <v>4</v>
      </c>
      <c r="T171" t="s">
        <v>435</v>
      </c>
      <c r="U171">
        <v>351</v>
      </c>
      <c r="X171" t="s">
        <v>431</v>
      </c>
      <c r="Y171">
        <v>47</v>
      </c>
      <c r="Z171" t="s">
        <v>24</v>
      </c>
    </row>
    <row r="172" spans="1:26" x14ac:dyDescent="0.25">
      <c r="A172" t="s">
        <v>210</v>
      </c>
      <c r="B172" t="s">
        <v>237</v>
      </c>
      <c r="C172">
        <v>57.17</v>
      </c>
      <c r="D172">
        <v>11</v>
      </c>
      <c r="E172" t="s">
        <v>101</v>
      </c>
      <c r="F172">
        <v>1</v>
      </c>
      <c r="G172" t="s">
        <v>101</v>
      </c>
      <c r="H172">
        <v>1</v>
      </c>
      <c r="I172" t="s">
        <v>420</v>
      </c>
      <c r="J172">
        <v>3.4</v>
      </c>
      <c r="K172">
        <v>1000</v>
      </c>
      <c r="L172">
        <v>127</v>
      </c>
      <c r="M172">
        <v>0</v>
      </c>
      <c r="N172">
        <v>7</v>
      </c>
      <c r="O172">
        <v>5</v>
      </c>
      <c r="P172">
        <v>25</v>
      </c>
      <c r="Q172" t="s">
        <v>450</v>
      </c>
      <c r="R172">
        <v>1172</v>
      </c>
      <c r="S172">
        <v>5</v>
      </c>
      <c r="T172" t="s">
        <v>435</v>
      </c>
      <c r="U172">
        <v>651</v>
      </c>
      <c r="X172" t="s">
        <v>451</v>
      </c>
      <c r="Y172">
        <v>36</v>
      </c>
      <c r="Z172" t="s">
        <v>692</v>
      </c>
    </row>
    <row r="173" spans="1:26" x14ac:dyDescent="0.25">
      <c r="A173" t="s">
        <v>210</v>
      </c>
      <c r="B173" t="s">
        <v>229</v>
      </c>
      <c r="C173">
        <v>57.18</v>
      </c>
      <c r="D173">
        <v>8</v>
      </c>
      <c r="E173" t="s">
        <v>84</v>
      </c>
      <c r="F173">
        <v>7</v>
      </c>
      <c r="G173" t="s">
        <v>84</v>
      </c>
      <c r="H173">
        <v>7</v>
      </c>
      <c r="I173" t="s">
        <v>420</v>
      </c>
      <c r="J173">
        <v>18</v>
      </c>
      <c r="K173">
        <v>1000</v>
      </c>
      <c r="L173">
        <v>132</v>
      </c>
      <c r="M173">
        <v>0</v>
      </c>
      <c r="N173">
        <v>2</v>
      </c>
      <c r="O173">
        <v>4</v>
      </c>
      <c r="P173">
        <v>25</v>
      </c>
      <c r="Q173" t="s">
        <v>445</v>
      </c>
      <c r="R173">
        <v>1154</v>
      </c>
      <c r="S173">
        <v>4</v>
      </c>
      <c r="T173" t="s">
        <v>446</v>
      </c>
      <c r="U173">
        <v>557</v>
      </c>
      <c r="X173" t="s">
        <v>464</v>
      </c>
      <c r="Y173">
        <v>57</v>
      </c>
      <c r="Z173" t="s">
        <v>184</v>
      </c>
    </row>
    <row r="174" spans="1:26" x14ac:dyDescent="0.25">
      <c r="A174" t="s">
        <v>210</v>
      </c>
      <c r="B174" t="s">
        <v>240</v>
      </c>
      <c r="C174">
        <v>57.2</v>
      </c>
      <c r="D174">
        <v>10</v>
      </c>
      <c r="E174" t="s">
        <v>34</v>
      </c>
      <c r="F174">
        <v>3</v>
      </c>
      <c r="G174" t="s">
        <v>34</v>
      </c>
      <c r="H174">
        <v>5</v>
      </c>
      <c r="I174" t="s">
        <v>422</v>
      </c>
      <c r="J174">
        <v>75</v>
      </c>
      <c r="K174">
        <v>1000</v>
      </c>
      <c r="L174">
        <v>121</v>
      </c>
      <c r="M174">
        <v>0</v>
      </c>
      <c r="N174">
        <v>11</v>
      </c>
      <c r="O174">
        <v>6</v>
      </c>
      <c r="P174">
        <v>25</v>
      </c>
      <c r="Q174" t="s">
        <v>455</v>
      </c>
      <c r="R174">
        <v>1018</v>
      </c>
      <c r="S174">
        <v>4</v>
      </c>
      <c r="T174" t="s">
        <v>446</v>
      </c>
      <c r="U174">
        <v>748</v>
      </c>
      <c r="X174" t="s">
        <v>456</v>
      </c>
      <c r="Y174">
        <v>46</v>
      </c>
      <c r="Z174" t="s">
        <v>94</v>
      </c>
    </row>
    <row r="175" spans="1:26" x14ac:dyDescent="0.25">
      <c r="A175" t="s">
        <v>210</v>
      </c>
      <c r="B175" t="s">
        <v>218</v>
      </c>
      <c r="C175">
        <v>57.23</v>
      </c>
      <c r="D175">
        <v>7</v>
      </c>
      <c r="E175" t="s">
        <v>524</v>
      </c>
      <c r="F175">
        <v>1</v>
      </c>
      <c r="G175" t="s">
        <v>116</v>
      </c>
      <c r="H175">
        <v>7</v>
      </c>
      <c r="I175" t="s">
        <v>421</v>
      </c>
      <c r="J175">
        <v>4.9000000000000004</v>
      </c>
      <c r="K175">
        <v>1000</v>
      </c>
      <c r="L175">
        <v>128</v>
      </c>
      <c r="M175">
        <v>0</v>
      </c>
      <c r="N175">
        <v>21</v>
      </c>
      <c r="O175">
        <v>5</v>
      </c>
      <c r="P175">
        <v>25</v>
      </c>
      <c r="Q175" t="s">
        <v>461</v>
      </c>
      <c r="R175">
        <v>1098</v>
      </c>
      <c r="S175">
        <v>4</v>
      </c>
      <c r="T175" t="s">
        <v>446</v>
      </c>
      <c r="U175">
        <v>692</v>
      </c>
      <c r="X175" t="s">
        <v>451</v>
      </c>
      <c r="Y175">
        <v>51</v>
      </c>
      <c r="Z175" t="s">
        <v>64</v>
      </c>
    </row>
    <row r="176" spans="1:26" x14ac:dyDescent="0.25">
      <c r="A176" t="s">
        <v>210</v>
      </c>
      <c r="B176" t="s">
        <v>221</v>
      </c>
      <c r="C176">
        <v>57.23</v>
      </c>
      <c r="D176">
        <v>9</v>
      </c>
      <c r="E176" t="s">
        <v>13</v>
      </c>
      <c r="F176">
        <v>1</v>
      </c>
      <c r="G176" t="s">
        <v>524</v>
      </c>
      <c r="H176">
        <v>1</v>
      </c>
      <c r="I176" t="s">
        <v>421</v>
      </c>
      <c r="J176">
        <v>3.8</v>
      </c>
      <c r="K176">
        <v>1000</v>
      </c>
      <c r="L176">
        <v>122</v>
      </c>
      <c r="M176">
        <v>0</v>
      </c>
      <c r="N176">
        <v>23</v>
      </c>
      <c r="O176">
        <v>4</v>
      </c>
      <c r="P176">
        <v>25</v>
      </c>
      <c r="Q176" t="s">
        <v>461</v>
      </c>
      <c r="R176">
        <v>1064</v>
      </c>
      <c r="S176">
        <v>4</v>
      </c>
      <c r="T176" t="s">
        <v>435</v>
      </c>
      <c r="U176">
        <v>614</v>
      </c>
      <c r="X176" t="s">
        <v>431</v>
      </c>
      <c r="Y176">
        <v>51</v>
      </c>
      <c r="Z176" t="s">
        <v>106</v>
      </c>
    </row>
    <row r="177" spans="1:26" x14ac:dyDescent="0.25">
      <c r="A177" t="s">
        <v>210</v>
      </c>
      <c r="B177" t="s">
        <v>232</v>
      </c>
      <c r="C177">
        <v>57.27</v>
      </c>
      <c r="D177">
        <v>1</v>
      </c>
      <c r="E177" t="s">
        <v>19</v>
      </c>
      <c r="F177">
        <v>8</v>
      </c>
      <c r="G177" t="s">
        <v>29</v>
      </c>
      <c r="H177">
        <v>6</v>
      </c>
      <c r="I177" t="s">
        <v>421</v>
      </c>
      <c r="J177">
        <v>21</v>
      </c>
      <c r="K177">
        <v>1000</v>
      </c>
      <c r="L177">
        <v>133</v>
      </c>
      <c r="M177">
        <v>0</v>
      </c>
      <c r="N177">
        <v>2</v>
      </c>
      <c r="O177">
        <v>4</v>
      </c>
      <c r="P177">
        <v>25</v>
      </c>
      <c r="Q177" t="s">
        <v>445</v>
      </c>
      <c r="R177">
        <v>1165</v>
      </c>
      <c r="S177">
        <v>4</v>
      </c>
      <c r="T177" t="s">
        <v>446</v>
      </c>
      <c r="U177">
        <v>557</v>
      </c>
      <c r="X177">
        <v>2</v>
      </c>
      <c r="Y177">
        <v>58</v>
      </c>
      <c r="Z177" t="s">
        <v>145</v>
      </c>
    </row>
    <row r="178" spans="1:26" x14ac:dyDescent="0.25">
      <c r="A178" t="s">
        <v>210</v>
      </c>
      <c r="B178" t="s">
        <v>229</v>
      </c>
      <c r="C178">
        <v>57.3</v>
      </c>
      <c r="D178">
        <v>8</v>
      </c>
      <c r="E178" t="s">
        <v>84</v>
      </c>
      <c r="F178">
        <v>4</v>
      </c>
      <c r="G178" t="s">
        <v>487</v>
      </c>
      <c r="H178">
        <v>10</v>
      </c>
      <c r="I178" t="s">
        <v>422</v>
      </c>
      <c r="J178">
        <v>13</v>
      </c>
      <c r="K178">
        <v>1000</v>
      </c>
      <c r="L178">
        <v>128</v>
      </c>
      <c r="M178">
        <v>0</v>
      </c>
      <c r="N178">
        <v>9</v>
      </c>
      <c r="O178">
        <v>7</v>
      </c>
      <c r="P178">
        <v>25</v>
      </c>
      <c r="Q178" t="s">
        <v>450</v>
      </c>
      <c r="R178">
        <v>1132</v>
      </c>
      <c r="S178">
        <v>4</v>
      </c>
      <c r="T178" t="s">
        <v>446</v>
      </c>
      <c r="U178">
        <v>822</v>
      </c>
      <c r="X178" t="s">
        <v>456</v>
      </c>
      <c r="Y178">
        <v>54</v>
      </c>
      <c r="Z178" t="s">
        <v>184</v>
      </c>
    </row>
    <row r="179" spans="1:26" x14ac:dyDescent="0.25">
      <c r="A179" t="s">
        <v>210</v>
      </c>
      <c r="B179" t="s">
        <v>229</v>
      </c>
      <c r="C179">
        <v>57.32</v>
      </c>
      <c r="D179">
        <v>8</v>
      </c>
      <c r="E179" t="s">
        <v>84</v>
      </c>
      <c r="F179">
        <v>3</v>
      </c>
      <c r="G179" t="s">
        <v>19</v>
      </c>
      <c r="H179">
        <v>1</v>
      </c>
      <c r="I179" t="s">
        <v>421</v>
      </c>
      <c r="J179">
        <v>4.8</v>
      </c>
      <c r="K179">
        <v>1000</v>
      </c>
      <c r="L179">
        <v>135</v>
      </c>
      <c r="M179">
        <v>0</v>
      </c>
      <c r="N179">
        <v>15</v>
      </c>
      <c r="O179">
        <v>1</v>
      </c>
      <c r="P179">
        <v>25</v>
      </c>
      <c r="Q179" t="s">
        <v>455</v>
      </c>
      <c r="R179">
        <v>1144</v>
      </c>
      <c r="S179">
        <v>4</v>
      </c>
      <c r="T179" t="s">
        <v>435</v>
      </c>
      <c r="U179">
        <v>351</v>
      </c>
      <c r="X179">
        <v>1</v>
      </c>
      <c r="Y179">
        <v>60</v>
      </c>
      <c r="Z179" t="s">
        <v>184</v>
      </c>
    </row>
    <row r="180" spans="1:26" x14ac:dyDescent="0.25">
      <c r="A180" t="s">
        <v>210</v>
      </c>
      <c r="B180" t="s">
        <v>240</v>
      </c>
      <c r="C180">
        <v>57.33</v>
      </c>
      <c r="D180">
        <v>10</v>
      </c>
      <c r="E180" t="s">
        <v>34</v>
      </c>
      <c r="F180">
        <v>5</v>
      </c>
      <c r="G180" t="s">
        <v>19</v>
      </c>
      <c r="H180">
        <v>12</v>
      </c>
      <c r="I180" t="s">
        <v>423</v>
      </c>
      <c r="J180">
        <v>9.3000000000000007</v>
      </c>
      <c r="K180">
        <v>1000</v>
      </c>
      <c r="L180">
        <v>122</v>
      </c>
      <c r="M180">
        <v>0</v>
      </c>
      <c r="N180">
        <v>9</v>
      </c>
      <c r="O180">
        <v>7</v>
      </c>
      <c r="P180">
        <v>25</v>
      </c>
      <c r="Q180" t="s">
        <v>450</v>
      </c>
      <c r="R180">
        <v>1031</v>
      </c>
      <c r="S180">
        <v>4</v>
      </c>
      <c r="T180" t="s">
        <v>446</v>
      </c>
      <c r="U180">
        <v>822</v>
      </c>
      <c r="X180" t="s">
        <v>558</v>
      </c>
      <c r="Y180">
        <v>46</v>
      </c>
      <c r="Z180" t="s">
        <v>94</v>
      </c>
    </row>
    <row r="181" spans="1:26" x14ac:dyDescent="0.25">
      <c r="A181" t="s">
        <v>210</v>
      </c>
      <c r="B181" t="s">
        <v>211</v>
      </c>
      <c r="C181">
        <v>57.36</v>
      </c>
      <c r="D181">
        <v>2</v>
      </c>
      <c r="E181" t="s">
        <v>487</v>
      </c>
      <c r="F181">
        <v>2</v>
      </c>
      <c r="G181" t="s">
        <v>150</v>
      </c>
      <c r="H181">
        <v>9</v>
      </c>
      <c r="I181" t="s">
        <v>420</v>
      </c>
      <c r="J181">
        <v>8.6</v>
      </c>
      <c r="K181">
        <v>1000</v>
      </c>
      <c r="L181">
        <v>129</v>
      </c>
      <c r="M181">
        <v>0</v>
      </c>
      <c r="N181">
        <v>19</v>
      </c>
      <c r="O181">
        <v>2</v>
      </c>
      <c r="P181">
        <v>25</v>
      </c>
      <c r="Q181" t="s">
        <v>455</v>
      </c>
      <c r="R181">
        <v>1056</v>
      </c>
      <c r="S181">
        <v>4</v>
      </c>
      <c r="T181" t="s">
        <v>435</v>
      </c>
      <c r="U181">
        <v>442</v>
      </c>
      <c r="X181">
        <v>2</v>
      </c>
      <c r="Y181">
        <v>54</v>
      </c>
      <c r="Z181" t="s">
        <v>24</v>
      </c>
    </row>
    <row r="182" spans="1:26" x14ac:dyDescent="0.25">
      <c r="A182" t="s">
        <v>210</v>
      </c>
      <c r="B182" t="s">
        <v>229</v>
      </c>
      <c r="C182">
        <v>57.44</v>
      </c>
      <c r="D182">
        <v>8</v>
      </c>
      <c r="E182" t="s">
        <v>84</v>
      </c>
      <c r="F182">
        <v>5</v>
      </c>
      <c r="G182" t="s">
        <v>84</v>
      </c>
      <c r="H182">
        <v>10</v>
      </c>
      <c r="I182" t="s">
        <v>420</v>
      </c>
      <c r="J182">
        <v>17</v>
      </c>
      <c r="K182">
        <v>1000</v>
      </c>
      <c r="L182">
        <v>133</v>
      </c>
      <c r="M182">
        <v>0</v>
      </c>
      <c r="N182">
        <v>23</v>
      </c>
      <c r="O182">
        <v>4</v>
      </c>
      <c r="P182">
        <v>25</v>
      </c>
      <c r="Q182" t="s">
        <v>461</v>
      </c>
      <c r="R182">
        <v>1154</v>
      </c>
      <c r="S182">
        <v>4</v>
      </c>
      <c r="T182" t="s">
        <v>435</v>
      </c>
      <c r="U182">
        <v>614</v>
      </c>
      <c r="X182" t="s">
        <v>451</v>
      </c>
      <c r="Y182">
        <v>55</v>
      </c>
      <c r="Z182" t="s">
        <v>184</v>
      </c>
    </row>
    <row r="183" spans="1:26" x14ac:dyDescent="0.25">
      <c r="A183" t="s">
        <v>210</v>
      </c>
      <c r="B183" t="s">
        <v>221</v>
      </c>
      <c r="C183">
        <v>57.45</v>
      </c>
      <c r="D183">
        <v>9</v>
      </c>
      <c r="E183" t="s">
        <v>13</v>
      </c>
      <c r="F183">
        <v>4</v>
      </c>
      <c r="G183" t="s">
        <v>101</v>
      </c>
      <c r="H183">
        <v>9</v>
      </c>
      <c r="I183" t="s">
        <v>422</v>
      </c>
      <c r="J183">
        <v>4</v>
      </c>
      <c r="K183">
        <v>1000</v>
      </c>
      <c r="L183">
        <v>120</v>
      </c>
      <c r="M183">
        <v>0</v>
      </c>
      <c r="N183">
        <v>15</v>
      </c>
      <c r="O183">
        <v>1</v>
      </c>
      <c r="P183">
        <v>25</v>
      </c>
      <c r="Q183" t="s">
        <v>455</v>
      </c>
      <c r="R183">
        <v>1063</v>
      </c>
      <c r="S183">
        <v>4</v>
      </c>
      <c r="T183" t="s">
        <v>435</v>
      </c>
      <c r="U183">
        <v>351</v>
      </c>
      <c r="X183" t="s">
        <v>521</v>
      </c>
      <c r="Y183">
        <v>45</v>
      </c>
      <c r="Z183" t="s">
        <v>106</v>
      </c>
    </row>
    <row r="184" spans="1:26" x14ac:dyDescent="0.25">
      <c r="A184" t="s">
        <v>210</v>
      </c>
      <c r="B184" t="s">
        <v>229</v>
      </c>
      <c r="C184">
        <v>57.45</v>
      </c>
      <c r="D184">
        <v>8</v>
      </c>
      <c r="E184" t="s">
        <v>84</v>
      </c>
      <c r="F184">
        <v>2</v>
      </c>
      <c r="G184" t="s">
        <v>487</v>
      </c>
      <c r="H184">
        <v>5</v>
      </c>
      <c r="I184" t="s">
        <v>421</v>
      </c>
      <c r="J184">
        <v>10</v>
      </c>
      <c r="K184">
        <v>1000</v>
      </c>
      <c r="L184">
        <v>128</v>
      </c>
      <c r="M184">
        <v>0</v>
      </c>
      <c r="N184">
        <v>21</v>
      </c>
      <c r="O184">
        <v>5</v>
      </c>
      <c r="P184">
        <v>25</v>
      </c>
      <c r="Q184" t="s">
        <v>461</v>
      </c>
      <c r="R184">
        <v>1138</v>
      </c>
      <c r="S184">
        <v>4</v>
      </c>
      <c r="T184" t="s">
        <v>446</v>
      </c>
      <c r="U184">
        <v>692</v>
      </c>
      <c r="X184" t="s">
        <v>451</v>
      </c>
      <c r="Y184">
        <v>54</v>
      </c>
      <c r="Z184" t="s">
        <v>184</v>
      </c>
    </row>
    <row r="185" spans="1:26" x14ac:dyDescent="0.25">
      <c r="A185" t="s">
        <v>210</v>
      </c>
      <c r="B185" t="s">
        <v>225</v>
      </c>
      <c r="C185">
        <v>57.46</v>
      </c>
      <c r="D185">
        <v>3</v>
      </c>
      <c r="E185" t="s">
        <v>93</v>
      </c>
      <c r="F185">
        <v>5</v>
      </c>
      <c r="G185" t="s">
        <v>398</v>
      </c>
      <c r="H185">
        <v>2</v>
      </c>
      <c r="I185" t="s">
        <v>421</v>
      </c>
      <c r="J185">
        <v>9</v>
      </c>
      <c r="K185">
        <v>1000</v>
      </c>
      <c r="L185">
        <v>134</v>
      </c>
      <c r="M185">
        <v>0</v>
      </c>
      <c r="N185">
        <v>15</v>
      </c>
      <c r="O185">
        <v>1</v>
      </c>
      <c r="P185">
        <v>25</v>
      </c>
      <c r="Q185" t="s">
        <v>455</v>
      </c>
      <c r="R185">
        <v>1101</v>
      </c>
      <c r="S185">
        <v>4</v>
      </c>
      <c r="T185" t="s">
        <v>435</v>
      </c>
      <c r="U185">
        <v>351</v>
      </c>
      <c r="X185" t="s">
        <v>521</v>
      </c>
      <c r="Y185">
        <v>59</v>
      </c>
      <c r="Z185" t="s">
        <v>166</v>
      </c>
    </row>
    <row r="186" spans="1:26" x14ac:dyDescent="0.25">
      <c r="A186" t="s">
        <v>210</v>
      </c>
      <c r="B186" t="s">
        <v>237</v>
      </c>
      <c r="C186">
        <v>57.46</v>
      </c>
      <c r="D186">
        <v>11</v>
      </c>
      <c r="E186" t="s">
        <v>101</v>
      </c>
      <c r="F186">
        <v>3</v>
      </c>
      <c r="G186" t="s">
        <v>34</v>
      </c>
      <c r="H186">
        <v>1</v>
      </c>
      <c r="I186" t="s">
        <v>422</v>
      </c>
      <c r="J186">
        <v>15</v>
      </c>
      <c r="K186">
        <v>1000</v>
      </c>
      <c r="L186">
        <v>131</v>
      </c>
      <c r="M186">
        <v>0</v>
      </c>
      <c r="N186">
        <v>22</v>
      </c>
      <c r="O186">
        <v>1</v>
      </c>
      <c r="P186">
        <v>25</v>
      </c>
      <c r="Q186" t="s">
        <v>461</v>
      </c>
      <c r="R186">
        <v>1154</v>
      </c>
      <c r="S186">
        <v>5</v>
      </c>
      <c r="T186" t="s">
        <v>435</v>
      </c>
      <c r="U186">
        <v>367</v>
      </c>
      <c r="X186">
        <v>2</v>
      </c>
      <c r="Y186">
        <v>35</v>
      </c>
      <c r="Z186" t="s">
        <v>692</v>
      </c>
    </row>
    <row r="187" spans="1:26" x14ac:dyDescent="0.25">
      <c r="A187" t="s">
        <v>210</v>
      </c>
      <c r="B187" t="s">
        <v>225</v>
      </c>
      <c r="C187">
        <v>57.47</v>
      </c>
      <c r="D187">
        <v>3</v>
      </c>
      <c r="E187" t="s">
        <v>93</v>
      </c>
      <c r="F187">
        <v>5</v>
      </c>
      <c r="G187" t="s">
        <v>524</v>
      </c>
      <c r="H187">
        <v>9</v>
      </c>
      <c r="I187" t="s">
        <v>420</v>
      </c>
      <c r="J187">
        <v>12</v>
      </c>
      <c r="K187">
        <v>1000</v>
      </c>
      <c r="L187">
        <v>120</v>
      </c>
      <c r="M187">
        <v>0</v>
      </c>
      <c r="N187">
        <v>11</v>
      </c>
      <c r="O187">
        <v>6</v>
      </c>
      <c r="P187">
        <v>25</v>
      </c>
      <c r="Q187" t="s">
        <v>455</v>
      </c>
      <c r="R187">
        <v>1095</v>
      </c>
      <c r="S187">
        <v>4</v>
      </c>
      <c r="T187" t="s">
        <v>446</v>
      </c>
      <c r="U187">
        <v>748</v>
      </c>
      <c r="X187" t="s">
        <v>541</v>
      </c>
      <c r="Y187">
        <v>52</v>
      </c>
      <c r="Z187" t="s">
        <v>166</v>
      </c>
    </row>
    <row r="188" spans="1:26" x14ac:dyDescent="0.25">
      <c r="A188" t="s">
        <v>210</v>
      </c>
      <c r="B188" t="s">
        <v>211</v>
      </c>
      <c r="C188">
        <v>57.49</v>
      </c>
      <c r="D188">
        <v>2</v>
      </c>
      <c r="E188" t="s">
        <v>487</v>
      </c>
      <c r="F188">
        <v>11</v>
      </c>
      <c r="G188" t="s">
        <v>487</v>
      </c>
      <c r="H188">
        <v>5</v>
      </c>
      <c r="I188" t="s">
        <v>420</v>
      </c>
      <c r="J188">
        <v>8.6</v>
      </c>
      <c r="K188">
        <v>1000</v>
      </c>
      <c r="L188">
        <v>114</v>
      </c>
      <c r="M188">
        <v>0</v>
      </c>
      <c r="N188">
        <v>9</v>
      </c>
      <c r="O188">
        <v>7</v>
      </c>
      <c r="P188">
        <v>25</v>
      </c>
      <c r="Q188" t="s">
        <v>450</v>
      </c>
      <c r="R188">
        <v>1046</v>
      </c>
      <c r="S188">
        <v>3</v>
      </c>
      <c r="T188" t="s">
        <v>446</v>
      </c>
      <c r="U188">
        <v>824</v>
      </c>
      <c r="X188">
        <v>5</v>
      </c>
      <c r="Y188">
        <v>61</v>
      </c>
      <c r="Z188" t="s">
        <v>24</v>
      </c>
    </row>
    <row r="189" spans="1:26" x14ac:dyDescent="0.25">
      <c r="A189" t="s">
        <v>210</v>
      </c>
      <c r="B189" t="s">
        <v>225</v>
      </c>
      <c r="C189">
        <v>57.54</v>
      </c>
      <c r="D189">
        <v>3</v>
      </c>
      <c r="E189" t="s">
        <v>93</v>
      </c>
      <c r="F189">
        <v>4</v>
      </c>
      <c r="G189" t="s">
        <v>524</v>
      </c>
      <c r="H189">
        <v>10</v>
      </c>
      <c r="I189" t="s">
        <v>422</v>
      </c>
      <c r="J189">
        <v>21</v>
      </c>
      <c r="K189">
        <v>1000</v>
      </c>
      <c r="L189">
        <v>123</v>
      </c>
      <c r="M189">
        <v>0</v>
      </c>
      <c r="N189">
        <v>21</v>
      </c>
      <c r="O189">
        <v>5</v>
      </c>
      <c r="P189">
        <v>25</v>
      </c>
      <c r="Q189" t="s">
        <v>461</v>
      </c>
      <c r="R189">
        <v>1121</v>
      </c>
      <c r="S189">
        <v>4</v>
      </c>
      <c r="T189" t="s">
        <v>446</v>
      </c>
      <c r="U189">
        <v>692</v>
      </c>
      <c r="X189">
        <v>2</v>
      </c>
      <c r="Y189">
        <v>53</v>
      </c>
      <c r="Z189" t="s">
        <v>166</v>
      </c>
    </row>
    <row r="190" spans="1:26" x14ac:dyDescent="0.25">
      <c r="A190" t="s">
        <v>210</v>
      </c>
      <c r="B190" t="s">
        <v>237</v>
      </c>
      <c r="C190">
        <v>57.55</v>
      </c>
      <c r="D190">
        <v>11</v>
      </c>
      <c r="E190" t="s">
        <v>101</v>
      </c>
      <c r="F190">
        <v>8</v>
      </c>
      <c r="G190" t="s">
        <v>34</v>
      </c>
      <c r="H190">
        <v>11</v>
      </c>
      <c r="I190" t="s">
        <v>423</v>
      </c>
      <c r="J190">
        <v>14</v>
      </c>
      <c r="K190">
        <v>1000</v>
      </c>
      <c r="L190">
        <v>130</v>
      </c>
      <c r="M190">
        <v>0</v>
      </c>
      <c r="N190">
        <v>12</v>
      </c>
      <c r="O190">
        <v>3</v>
      </c>
      <c r="P190">
        <v>25</v>
      </c>
      <c r="Q190" t="s">
        <v>450</v>
      </c>
      <c r="R190">
        <v>1167</v>
      </c>
      <c r="S190">
        <v>5</v>
      </c>
      <c r="T190" t="s">
        <v>446</v>
      </c>
      <c r="U190">
        <v>496</v>
      </c>
      <c r="X190" t="s">
        <v>541</v>
      </c>
      <c r="Y190">
        <v>35</v>
      </c>
      <c r="Z190" t="s">
        <v>692</v>
      </c>
    </row>
    <row r="191" spans="1:26" x14ac:dyDescent="0.25">
      <c r="A191" t="s">
        <v>210</v>
      </c>
      <c r="B191" t="s">
        <v>225</v>
      </c>
      <c r="C191">
        <v>57.58</v>
      </c>
      <c r="D191">
        <v>3</v>
      </c>
      <c r="E191" t="s">
        <v>93</v>
      </c>
      <c r="F191">
        <v>1</v>
      </c>
      <c r="G191" t="s">
        <v>93</v>
      </c>
      <c r="H191">
        <v>10</v>
      </c>
      <c r="I191" t="s">
        <v>420</v>
      </c>
      <c r="J191">
        <v>10</v>
      </c>
      <c r="K191">
        <v>1000</v>
      </c>
      <c r="L191">
        <v>126</v>
      </c>
      <c r="M191">
        <v>0</v>
      </c>
      <c r="N191">
        <v>10</v>
      </c>
      <c r="O191">
        <v>9</v>
      </c>
      <c r="P191">
        <v>25</v>
      </c>
      <c r="Q191" t="s">
        <v>450</v>
      </c>
      <c r="R191">
        <v>1083</v>
      </c>
      <c r="S191">
        <v>4</v>
      </c>
      <c r="T191" t="s">
        <v>435</v>
      </c>
      <c r="U191">
        <v>13</v>
      </c>
      <c r="X191" t="s">
        <v>662</v>
      </c>
      <c r="Y191">
        <v>49</v>
      </c>
      <c r="Z191" t="s">
        <v>166</v>
      </c>
    </row>
    <row r="192" spans="1:26" x14ac:dyDescent="0.25">
      <c r="A192" t="s">
        <v>210</v>
      </c>
      <c r="B192" t="s">
        <v>229</v>
      </c>
      <c r="C192">
        <v>57.59</v>
      </c>
      <c r="D192">
        <v>8</v>
      </c>
      <c r="E192" t="s">
        <v>84</v>
      </c>
      <c r="F192">
        <v>7</v>
      </c>
      <c r="G192" t="s">
        <v>487</v>
      </c>
      <c r="H192">
        <v>7</v>
      </c>
      <c r="I192" t="s">
        <v>421</v>
      </c>
      <c r="J192">
        <v>6.4</v>
      </c>
      <c r="K192">
        <v>1000</v>
      </c>
      <c r="L192">
        <v>127</v>
      </c>
      <c r="M192">
        <v>0</v>
      </c>
      <c r="N192">
        <v>11</v>
      </c>
      <c r="O192">
        <v>6</v>
      </c>
      <c r="P192">
        <v>25</v>
      </c>
      <c r="Q192" t="s">
        <v>455</v>
      </c>
      <c r="R192">
        <v>1126</v>
      </c>
      <c r="S192">
        <v>4</v>
      </c>
      <c r="T192" t="s">
        <v>446</v>
      </c>
      <c r="U192">
        <v>748</v>
      </c>
      <c r="X192" t="s">
        <v>629</v>
      </c>
      <c r="Y192">
        <v>54</v>
      </c>
      <c r="Z192" t="s">
        <v>184</v>
      </c>
    </row>
    <row r="193" spans="1:26" x14ac:dyDescent="0.25">
      <c r="A193" t="s">
        <v>210</v>
      </c>
      <c r="B193" t="s">
        <v>232</v>
      </c>
      <c r="C193">
        <v>57.64</v>
      </c>
      <c r="D193">
        <v>1</v>
      </c>
      <c r="E193" t="s">
        <v>19</v>
      </c>
      <c r="F193">
        <v>10</v>
      </c>
      <c r="G193" t="s">
        <v>49</v>
      </c>
      <c r="H193">
        <v>5</v>
      </c>
      <c r="I193" t="s">
        <v>421</v>
      </c>
      <c r="J193">
        <v>53</v>
      </c>
      <c r="K193">
        <v>1000</v>
      </c>
      <c r="L193">
        <v>120</v>
      </c>
      <c r="M193">
        <v>0</v>
      </c>
      <c r="N193">
        <v>5</v>
      </c>
      <c r="O193">
        <v>2</v>
      </c>
      <c r="P193">
        <v>25</v>
      </c>
      <c r="Q193" t="s">
        <v>450</v>
      </c>
      <c r="R193">
        <v>1174</v>
      </c>
      <c r="S193">
        <v>3</v>
      </c>
      <c r="T193" t="s">
        <v>435</v>
      </c>
      <c r="U193">
        <v>404</v>
      </c>
      <c r="X193" t="s">
        <v>817</v>
      </c>
      <c r="Y193">
        <v>62</v>
      </c>
      <c r="Z193" t="s">
        <v>145</v>
      </c>
    </row>
    <row r="194" spans="1:26" x14ac:dyDescent="0.25">
      <c r="A194" t="s">
        <v>210</v>
      </c>
      <c r="B194" t="s">
        <v>218</v>
      </c>
      <c r="C194">
        <v>57.69</v>
      </c>
      <c r="D194">
        <v>7</v>
      </c>
      <c r="E194" t="s">
        <v>524</v>
      </c>
      <c r="F194">
        <v>8</v>
      </c>
      <c r="G194" t="s">
        <v>524</v>
      </c>
      <c r="H194">
        <v>12</v>
      </c>
      <c r="I194" t="s">
        <v>420</v>
      </c>
      <c r="J194">
        <v>11</v>
      </c>
      <c r="K194">
        <v>1000</v>
      </c>
      <c r="L194">
        <v>127</v>
      </c>
      <c r="M194">
        <v>0</v>
      </c>
      <c r="N194">
        <v>15</v>
      </c>
      <c r="O194">
        <v>1</v>
      </c>
      <c r="P194">
        <v>25</v>
      </c>
      <c r="Q194" t="s">
        <v>455</v>
      </c>
      <c r="R194">
        <v>1108</v>
      </c>
      <c r="S194">
        <v>4</v>
      </c>
      <c r="T194" t="s">
        <v>435</v>
      </c>
      <c r="U194">
        <v>351</v>
      </c>
      <c r="X194" t="s">
        <v>600</v>
      </c>
      <c r="Y194">
        <v>59</v>
      </c>
      <c r="Z194" t="s">
        <v>64</v>
      </c>
    </row>
    <row r="195" spans="1:26" x14ac:dyDescent="0.25">
      <c r="A195" t="s">
        <v>210</v>
      </c>
      <c r="B195" t="s">
        <v>229</v>
      </c>
      <c r="C195">
        <v>57.69</v>
      </c>
      <c r="D195">
        <v>8</v>
      </c>
      <c r="E195" t="s">
        <v>84</v>
      </c>
      <c r="F195">
        <v>5</v>
      </c>
      <c r="G195" t="s">
        <v>93</v>
      </c>
      <c r="H195">
        <v>1</v>
      </c>
      <c r="I195" t="s">
        <v>420</v>
      </c>
      <c r="J195">
        <v>6.1</v>
      </c>
      <c r="K195">
        <v>1000</v>
      </c>
      <c r="L195">
        <v>135</v>
      </c>
      <c r="M195">
        <v>0</v>
      </c>
      <c r="N195">
        <v>19</v>
      </c>
      <c r="O195">
        <v>2</v>
      </c>
      <c r="P195">
        <v>25</v>
      </c>
      <c r="Q195" t="s">
        <v>455</v>
      </c>
      <c r="R195">
        <v>1148</v>
      </c>
      <c r="S195">
        <v>4</v>
      </c>
      <c r="T195" t="s">
        <v>435</v>
      </c>
      <c r="U195">
        <v>442</v>
      </c>
      <c r="X195">
        <v>4</v>
      </c>
      <c r="Y195">
        <v>60</v>
      </c>
      <c r="Z195" t="s">
        <v>184</v>
      </c>
    </row>
    <row r="196" spans="1:26" x14ac:dyDescent="0.25">
      <c r="A196" t="s">
        <v>210</v>
      </c>
      <c r="B196" t="s">
        <v>240</v>
      </c>
      <c r="C196">
        <v>57.7</v>
      </c>
      <c r="D196">
        <v>10</v>
      </c>
      <c r="E196" t="s">
        <v>34</v>
      </c>
      <c r="F196">
        <v>8</v>
      </c>
      <c r="G196" t="s">
        <v>34</v>
      </c>
      <c r="H196">
        <v>7</v>
      </c>
      <c r="I196" t="s">
        <v>422</v>
      </c>
      <c r="J196">
        <v>146</v>
      </c>
      <c r="K196">
        <v>1000</v>
      </c>
      <c r="L196">
        <v>128</v>
      </c>
      <c r="M196">
        <v>0</v>
      </c>
      <c r="N196">
        <v>23</v>
      </c>
      <c r="O196">
        <v>4</v>
      </c>
      <c r="P196">
        <v>25</v>
      </c>
      <c r="Q196" t="s">
        <v>461</v>
      </c>
      <c r="R196">
        <v>1039</v>
      </c>
      <c r="S196">
        <v>4</v>
      </c>
      <c r="T196" t="s">
        <v>435</v>
      </c>
      <c r="U196">
        <v>614</v>
      </c>
      <c r="X196">
        <v>3</v>
      </c>
      <c r="Y196">
        <v>50</v>
      </c>
      <c r="Z196" t="s">
        <v>94</v>
      </c>
    </row>
    <row r="197" spans="1:26" x14ac:dyDescent="0.25">
      <c r="A197" t="s">
        <v>210</v>
      </c>
      <c r="B197" t="s">
        <v>232</v>
      </c>
      <c r="C197">
        <v>57.75</v>
      </c>
      <c r="D197">
        <v>1</v>
      </c>
      <c r="E197" t="s">
        <v>19</v>
      </c>
      <c r="F197">
        <v>5</v>
      </c>
      <c r="G197" t="s">
        <v>53</v>
      </c>
      <c r="H197">
        <v>11</v>
      </c>
      <c r="I197" t="s">
        <v>421</v>
      </c>
      <c r="J197">
        <v>22</v>
      </c>
      <c r="K197">
        <v>1000</v>
      </c>
      <c r="L197">
        <v>127</v>
      </c>
      <c r="M197">
        <v>0</v>
      </c>
      <c r="N197">
        <v>10</v>
      </c>
      <c r="O197">
        <v>9</v>
      </c>
      <c r="P197">
        <v>25</v>
      </c>
      <c r="Q197" t="s">
        <v>450</v>
      </c>
      <c r="R197">
        <v>1124</v>
      </c>
      <c r="S197">
        <v>4</v>
      </c>
      <c r="T197" t="s">
        <v>435</v>
      </c>
      <c r="U197">
        <v>13</v>
      </c>
      <c r="X197">
        <v>1</v>
      </c>
      <c r="Y197">
        <v>50</v>
      </c>
      <c r="Z197" t="s">
        <v>145</v>
      </c>
    </row>
    <row r="198" spans="1:26" x14ac:dyDescent="0.25">
      <c r="A198" t="s">
        <v>210</v>
      </c>
      <c r="B198" t="s">
        <v>232</v>
      </c>
      <c r="C198">
        <v>57.75</v>
      </c>
      <c r="D198">
        <v>1</v>
      </c>
      <c r="E198" t="s">
        <v>19</v>
      </c>
      <c r="F198">
        <v>6</v>
      </c>
      <c r="G198" t="s">
        <v>53</v>
      </c>
      <c r="H198">
        <v>1</v>
      </c>
      <c r="I198" t="s">
        <v>421</v>
      </c>
      <c r="J198">
        <v>13</v>
      </c>
      <c r="K198">
        <v>1000</v>
      </c>
      <c r="L198">
        <v>131</v>
      </c>
      <c r="M198">
        <v>0</v>
      </c>
      <c r="N198">
        <v>21</v>
      </c>
      <c r="O198">
        <v>5</v>
      </c>
      <c r="P198">
        <v>25</v>
      </c>
      <c r="Q198" t="s">
        <v>461</v>
      </c>
      <c r="R198">
        <v>1167</v>
      </c>
      <c r="S198">
        <v>4</v>
      </c>
      <c r="T198" t="s">
        <v>446</v>
      </c>
      <c r="U198">
        <v>692</v>
      </c>
      <c r="X198" t="s">
        <v>600</v>
      </c>
      <c r="Y198">
        <v>54</v>
      </c>
      <c r="Z198" t="s">
        <v>145</v>
      </c>
    </row>
    <row r="199" spans="1:26" x14ac:dyDescent="0.25">
      <c r="A199" t="s">
        <v>210</v>
      </c>
      <c r="B199" t="s">
        <v>221</v>
      </c>
      <c r="C199">
        <v>57.77</v>
      </c>
      <c r="D199">
        <v>9</v>
      </c>
      <c r="E199" t="s">
        <v>13</v>
      </c>
      <c r="F199">
        <v>6</v>
      </c>
      <c r="G199" t="s">
        <v>524</v>
      </c>
      <c r="H199">
        <v>3</v>
      </c>
      <c r="I199" t="s">
        <v>421</v>
      </c>
      <c r="J199">
        <v>11</v>
      </c>
      <c r="K199">
        <v>1000</v>
      </c>
      <c r="L199">
        <v>129</v>
      </c>
      <c r="M199">
        <v>0</v>
      </c>
      <c r="N199">
        <v>10</v>
      </c>
      <c r="O199">
        <v>9</v>
      </c>
      <c r="P199">
        <v>25</v>
      </c>
      <c r="Q199" t="s">
        <v>450</v>
      </c>
      <c r="R199">
        <v>1080</v>
      </c>
      <c r="S199">
        <v>4</v>
      </c>
      <c r="T199" t="s">
        <v>435</v>
      </c>
      <c r="U199">
        <v>13</v>
      </c>
      <c r="X199" t="s">
        <v>451</v>
      </c>
      <c r="Y199">
        <v>57</v>
      </c>
      <c r="Z199" t="s">
        <v>106</v>
      </c>
    </row>
    <row r="200" spans="1:26" x14ac:dyDescent="0.25">
      <c r="A200" t="s">
        <v>210</v>
      </c>
      <c r="B200" t="s">
        <v>218</v>
      </c>
      <c r="C200">
        <v>57.81</v>
      </c>
      <c r="D200">
        <v>7</v>
      </c>
      <c r="E200" t="s">
        <v>524</v>
      </c>
      <c r="F200">
        <v>9</v>
      </c>
      <c r="G200" t="s">
        <v>116</v>
      </c>
      <c r="H200">
        <v>7</v>
      </c>
      <c r="I200" t="s">
        <v>421</v>
      </c>
      <c r="J200">
        <v>4</v>
      </c>
      <c r="K200">
        <v>1000</v>
      </c>
      <c r="L200">
        <v>134</v>
      </c>
      <c r="M200">
        <v>0</v>
      </c>
      <c r="N200">
        <v>9</v>
      </c>
      <c r="O200">
        <v>7</v>
      </c>
      <c r="P200">
        <v>25</v>
      </c>
      <c r="Q200" t="s">
        <v>450</v>
      </c>
      <c r="R200">
        <v>1111</v>
      </c>
      <c r="S200">
        <v>4</v>
      </c>
      <c r="T200" t="s">
        <v>446</v>
      </c>
      <c r="U200">
        <v>822</v>
      </c>
      <c r="X200" t="s">
        <v>442</v>
      </c>
      <c r="Y200">
        <v>58</v>
      </c>
      <c r="Z200" t="s">
        <v>64</v>
      </c>
    </row>
    <row r="201" spans="1:26" x14ac:dyDescent="0.25">
      <c r="A201" t="s">
        <v>210</v>
      </c>
      <c r="B201" t="s">
        <v>240</v>
      </c>
      <c r="C201">
        <v>57.87</v>
      </c>
      <c r="D201">
        <v>10</v>
      </c>
      <c r="E201" t="s">
        <v>34</v>
      </c>
      <c r="F201">
        <v>8</v>
      </c>
      <c r="G201" t="s">
        <v>34</v>
      </c>
      <c r="H201">
        <v>4</v>
      </c>
      <c r="I201" t="s">
        <v>422</v>
      </c>
      <c r="J201">
        <v>5.8</v>
      </c>
      <c r="K201">
        <v>1000</v>
      </c>
      <c r="L201">
        <v>121</v>
      </c>
      <c r="M201">
        <v>0</v>
      </c>
      <c r="N201">
        <v>10</v>
      </c>
      <c r="O201">
        <v>9</v>
      </c>
      <c r="P201">
        <v>25</v>
      </c>
      <c r="Q201" t="s">
        <v>450</v>
      </c>
      <c r="R201">
        <v>1018</v>
      </c>
      <c r="S201">
        <v>4</v>
      </c>
      <c r="T201" t="s">
        <v>435</v>
      </c>
      <c r="U201">
        <v>13</v>
      </c>
      <c r="X201" t="s">
        <v>521</v>
      </c>
      <c r="Y201">
        <v>44</v>
      </c>
      <c r="Z201" t="s">
        <v>94</v>
      </c>
    </row>
    <row r="202" spans="1:26" x14ac:dyDescent="0.25">
      <c r="A202" t="s">
        <v>210</v>
      </c>
      <c r="B202" t="s">
        <v>237</v>
      </c>
      <c r="C202">
        <v>57.88</v>
      </c>
      <c r="D202">
        <v>11</v>
      </c>
      <c r="E202" t="s">
        <v>101</v>
      </c>
      <c r="F202">
        <v>7</v>
      </c>
      <c r="G202" t="s">
        <v>101</v>
      </c>
      <c r="H202">
        <v>8</v>
      </c>
      <c r="I202" t="s">
        <v>420</v>
      </c>
      <c r="J202">
        <v>4.4000000000000004</v>
      </c>
      <c r="K202">
        <v>1000</v>
      </c>
      <c r="L202">
        <v>120</v>
      </c>
      <c r="M202">
        <v>0</v>
      </c>
      <c r="N202">
        <v>21</v>
      </c>
      <c r="O202">
        <v>5</v>
      </c>
      <c r="P202">
        <v>25</v>
      </c>
      <c r="Q202" t="s">
        <v>461</v>
      </c>
      <c r="R202">
        <v>1175</v>
      </c>
      <c r="S202">
        <v>4</v>
      </c>
      <c r="T202" t="s">
        <v>446</v>
      </c>
      <c r="U202">
        <v>692</v>
      </c>
      <c r="X202">
        <v>4</v>
      </c>
      <c r="Y202">
        <v>43</v>
      </c>
      <c r="Z202" t="s">
        <v>692</v>
      </c>
    </row>
    <row r="203" spans="1:26" x14ac:dyDescent="0.25">
      <c r="A203" t="s">
        <v>210</v>
      </c>
      <c r="B203" t="s">
        <v>225</v>
      </c>
      <c r="C203">
        <v>58.13</v>
      </c>
      <c r="D203">
        <v>3</v>
      </c>
      <c r="E203" t="s">
        <v>93</v>
      </c>
      <c r="F203">
        <v>11</v>
      </c>
      <c r="G203" t="s">
        <v>524</v>
      </c>
      <c r="H203">
        <v>8</v>
      </c>
      <c r="I203" t="s">
        <v>421</v>
      </c>
      <c r="J203">
        <v>11</v>
      </c>
      <c r="K203">
        <v>1000</v>
      </c>
      <c r="L203">
        <v>125</v>
      </c>
      <c r="M203">
        <v>0</v>
      </c>
      <c r="N203">
        <v>19</v>
      </c>
      <c r="O203">
        <v>2</v>
      </c>
      <c r="P203">
        <v>25</v>
      </c>
      <c r="Q203" t="s">
        <v>455</v>
      </c>
      <c r="R203">
        <v>1097</v>
      </c>
      <c r="S203">
        <v>4</v>
      </c>
      <c r="T203" t="s">
        <v>435</v>
      </c>
      <c r="U203">
        <v>442</v>
      </c>
      <c r="X203" t="s">
        <v>650</v>
      </c>
      <c r="Y203">
        <v>57</v>
      </c>
      <c r="Z203" t="s">
        <v>166</v>
      </c>
    </row>
    <row r="204" spans="1:26" x14ac:dyDescent="0.25">
      <c r="A204" t="s">
        <v>210</v>
      </c>
      <c r="B204" t="s">
        <v>240</v>
      </c>
      <c r="C204">
        <v>58.2</v>
      </c>
      <c r="D204">
        <v>10</v>
      </c>
      <c r="E204" t="s">
        <v>34</v>
      </c>
      <c r="F204">
        <v>10</v>
      </c>
      <c r="G204" t="s">
        <v>34</v>
      </c>
      <c r="H204">
        <v>11</v>
      </c>
      <c r="I204" t="s">
        <v>423</v>
      </c>
      <c r="J204">
        <v>113</v>
      </c>
      <c r="K204">
        <v>1000</v>
      </c>
      <c r="L204">
        <v>125</v>
      </c>
      <c r="M204">
        <v>0</v>
      </c>
      <c r="N204">
        <v>21</v>
      </c>
      <c r="O204">
        <v>5</v>
      </c>
      <c r="P204">
        <v>25</v>
      </c>
      <c r="Q204" t="s">
        <v>461</v>
      </c>
      <c r="R204">
        <v>1018</v>
      </c>
      <c r="S204">
        <v>4</v>
      </c>
      <c r="T204" t="s">
        <v>446</v>
      </c>
      <c r="U204">
        <v>692</v>
      </c>
      <c r="X204">
        <v>6</v>
      </c>
      <c r="Y204">
        <v>48</v>
      </c>
      <c r="Z204" t="s">
        <v>94</v>
      </c>
    </row>
    <row r="205" spans="1:26" x14ac:dyDescent="0.25">
      <c r="A205" t="s">
        <v>210</v>
      </c>
      <c r="B205" t="s">
        <v>232</v>
      </c>
      <c r="C205">
        <v>58.39</v>
      </c>
      <c r="D205">
        <v>1</v>
      </c>
      <c r="E205" t="s">
        <v>19</v>
      </c>
      <c r="F205">
        <v>12</v>
      </c>
      <c r="G205" t="s">
        <v>49</v>
      </c>
      <c r="H205">
        <v>12</v>
      </c>
      <c r="I205" t="s">
        <v>421</v>
      </c>
      <c r="J205">
        <v>33</v>
      </c>
      <c r="K205">
        <v>1000</v>
      </c>
      <c r="L205">
        <v>135</v>
      </c>
      <c r="M205">
        <v>0</v>
      </c>
      <c r="N205">
        <v>19</v>
      </c>
      <c r="O205">
        <v>3</v>
      </c>
      <c r="P205">
        <v>25</v>
      </c>
      <c r="Q205" t="s">
        <v>455</v>
      </c>
      <c r="R205">
        <v>1162</v>
      </c>
      <c r="S205">
        <v>4</v>
      </c>
      <c r="T205" t="s">
        <v>446</v>
      </c>
      <c r="U205">
        <v>520</v>
      </c>
      <c r="X205">
        <v>10</v>
      </c>
      <c r="Y205">
        <v>60</v>
      </c>
      <c r="Z205" t="s">
        <v>145</v>
      </c>
    </row>
    <row r="206" spans="1:26" x14ac:dyDescent="0.25">
      <c r="A206" t="s">
        <v>210</v>
      </c>
      <c r="B206" t="s">
        <v>232</v>
      </c>
      <c r="C206">
        <v>59.18</v>
      </c>
      <c r="D206">
        <v>1</v>
      </c>
      <c r="E206" t="s">
        <v>19</v>
      </c>
      <c r="F206">
        <v>12</v>
      </c>
      <c r="G206" t="s">
        <v>63</v>
      </c>
      <c r="H206">
        <v>12</v>
      </c>
      <c r="I206" t="s">
        <v>421</v>
      </c>
      <c r="J206">
        <v>25</v>
      </c>
      <c r="K206">
        <v>1000</v>
      </c>
      <c r="L206">
        <v>134</v>
      </c>
      <c r="M206">
        <v>0</v>
      </c>
      <c r="N206">
        <v>23</v>
      </c>
      <c r="O206">
        <v>4</v>
      </c>
      <c r="P206">
        <v>25</v>
      </c>
      <c r="Q206" t="s">
        <v>461</v>
      </c>
      <c r="R206">
        <v>1178</v>
      </c>
      <c r="S206">
        <v>4</v>
      </c>
      <c r="T206" t="s">
        <v>435</v>
      </c>
      <c r="U206">
        <v>614</v>
      </c>
      <c r="X206" t="s">
        <v>503</v>
      </c>
      <c r="Y206">
        <v>56</v>
      </c>
      <c r="Z206" t="s">
        <v>145</v>
      </c>
    </row>
    <row r="207" spans="1:26" x14ac:dyDescent="0.25">
      <c r="A207" t="s">
        <v>247</v>
      </c>
      <c r="B207" t="s">
        <v>256</v>
      </c>
      <c r="C207">
        <v>38.36</v>
      </c>
      <c r="D207">
        <v>11</v>
      </c>
      <c r="E207" t="s">
        <v>29</v>
      </c>
      <c r="F207">
        <v>2</v>
      </c>
      <c r="G207" t="s">
        <v>29</v>
      </c>
      <c r="H207">
        <v>5</v>
      </c>
      <c r="I207" t="s">
        <v>421</v>
      </c>
      <c r="J207">
        <v>6</v>
      </c>
      <c r="K207">
        <v>1650</v>
      </c>
      <c r="L207">
        <v>127</v>
      </c>
      <c r="M207">
        <v>1</v>
      </c>
      <c r="N207">
        <v>16</v>
      </c>
      <c r="O207">
        <v>7</v>
      </c>
      <c r="P207">
        <v>25</v>
      </c>
      <c r="Q207" t="s">
        <v>455</v>
      </c>
      <c r="R207">
        <v>1115</v>
      </c>
      <c r="S207">
        <v>3</v>
      </c>
      <c r="T207" t="s">
        <v>446</v>
      </c>
      <c r="U207">
        <v>845</v>
      </c>
      <c r="X207" t="s">
        <v>591</v>
      </c>
      <c r="Y207">
        <v>68</v>
      </c>
      <c r="Z207" t="s">
        <v>45</v>
      </c>
    </row>
    <row r="208" spans="1:26" x14ac:dyDescent="0.25">
      <c r="A208" t="s">
        <v>247</v>
      </c>
      <c r="B208" t="s">
        <v>263</v>
      </c>
      <c r="C208">
        <v>38.5</v>
      </c>
      <c r="D208">
        <v>6</v>
      </c>
      <c r="E208" t="s">
        <v>44</v>
      </c>
      <c r="F208">
        <v>2</v>
      </c>
      <c r="G208" t="s">
        <v>84</v>
      </c>
      <c r="H208">
        <v>5</v>
      </c>
      <c r="I208" t="s">
        <v>422</v>
      </c>
      <c r="J208">
        <v>4.5</v>
      </c>
      <c r="K208">
        <v>1650</v>
      </c>
      <c r="L208">
        <v>129</v>
      </c>
      <c r="M208">
        <v>1</v>
      </c>
      <c r="N208">
        <v>2</v>
      </c>
      <c r="O208">
        <v>4</v>
      </c>
      <c r="P208">
        <v>25</v>
      </c>
      <c r="Q208" t="s">
        <v>445</v>
      </c>
      <c r="R208">
        <v>1041</v>
      </c>
      <c r="S208">
        <v>4</v>
      </c>
      <c r="T208" t="s">
        <v>446</v>
      </c>
      <c r="U208">
        <v>553</v>
      </c>
      <c r="X208" t="s">
        <v>431</v>
      </c>
      <c r="Y208">
        <v>54</v>
      </c>
      <c r="Z208" t="s">
        <v>14</v>
      </c>
    </row>
    <row r="209" spans="1:26" x14ac:dyDescent="0.25">
      <c r="A209" t="s">
        <v>247</v>
      </c>
      <c r="B209" t="s">
        <v>256</v>
      </c>
      <c r="C209">
        <v>38.54</v>
      </c>
      <c r="D209">
        <v>11</v>
      </c>
      <c r="E209" t="s">
        <v>29</v>
      </c>
      <c r="F209">
        <v>3</v>
      </c>
      <c r="G209" t="s">
        <v>44</v>
      </c>
      <c r="H209">
        <v>10</v>
      </c>
      <c r="I209" t="s">
        <v>420</v>
      </c>
      <c r="J209">
        <v>9.3000000000000007</v>
      </c>
      <c r="K209">
        <v>1650</v>
      </c>
      <c r="L209">
        <v>135</v>
      </c>
      <c r="M209">
        <v>1</v>
      </c>
      <c r="N209">
        <v>2</v>
      </c>
      <c r="O209">
        <v>4</v>
      </c>
      <c r="P209">
        <v>25</v>
      </c>
      <c r="Q209" t="s">
        <v>445</v>
      </c>
      <c r="R209">
        <v>1109</v>
      </c>
      <c r="S209">
        <v>4</v>
      </c>
      <c r="T209" t="s">
        <v>446</v>
      </c>
      <c r="U209">
        <v>553</v>
      </c>
      <c r="X209" t="s">
        <v>480</v>
      </c>
      <c r="Y209">
        <v>60</v>
      </c>
      <c r="Z209" t="s">
        <v>45</v>
      </c>
    </row>
    <row r="210" spans="1:26" x14ac:dyDescent="0.25">
      <c r="A210" t="s">
        <v>247</v>
      </c>
      <c r="B210" t="s">
        <v>248</v>
      </c>
      <c r="C210">
        <v>39.090000000000003</v>
      </c>
      <c r="D210">
        <v>8</v>
      </c>
      <c r="E210" t="s">
        <v>471</v>
      </c>
      <c r="F210">
        <v>8</v>
      </c>
      <c r="G210" t="s">
        <v>487</v>
      </c>
      <c r="H210">
        <v>6</v>
      </c>
      <c r="I210" t="s">
        <v>422</v>
      </c>
      <c r="J210">
        <v>5.5</v>
      </c>
      <c r="K210">
        <v>1650</v>
      </c>
      <c r="L210">
        <v>116</v>
      </c>
      <c r="M210">
        <v>1</v>
      </c>
      <c r="N210">
        <v>11</v>
      </c>
      <c r="O210">
        <v>6</v>
      </c>
      <c r="P210">
        <v>25</v>
      </c>
      <c r="Q210" t="s">
        <v>455</v>
      </c>
      <c r="R210">
        <v>1079</v>
      </c>
      <c r="S210">
        <v>2</v>
      </c>
      <c r="T210" t="s">
        <v>446</v>
      </c>
      <c r="U210">
        <v>752</v>
      </c>
      <c r="X210">
        <v>4</v>
      </c>
      <c r="Y210">
        <v>80</v>
      </c>
      <c r="Z210" t="s">
        <v>111</v>
      </c>
    </row>
    <row r="211" spans="1:26" x14ac:dyDescent="0.25">
      <c r="A211" t="s">
        <v>247</v>
      </c>
      <c r="B211" t="s">
        <v>259</v>
      </c>
      <c r="C211">
        <v>39.090000000000003</v>
      </c>
      <c r="D211">
        <v>3</v>
      </c>
      <c r="E211" t="s">
        <v>524</v>
      </c>
      <c r="F211">
        <v>1</v>
      </c>
      <c r="G211" t="s">
        <v>150</v>
      </c>
      <c r="H211">
        <v>5</v>
      </c>
      <c r="I211" t="s">
        <v>420</v>
      </c>
      <c r="J211">
        <v>10</v>
      </c>
      <c r="K211">
        <v>1650</v>
      </c>
      <c r="L211">
        <v>120</v>
      </c>
      <c r="M211">
        <v>1</v>
      </c>
      <c r="N211">
        <v>25</v>
      </c>
      <c r="O211">
        <v>6</v>
      </c>
      <c r="P211">
        <v>25</v>
      </c>
      <c r="Q211" t="s">
        <v>461</v>
      </c>
      <c r="R211">
        <v>1121</v>
      </c>
      <c r="S211">
        <v>3</v>
      </c>
      <c r="T211" t="s">
        <v>446</v>
      </c>
      <c r="U211">
        <v>785</v>
      </c>
      <c r="X211" t="s">
        <v>431</v>
      </c>
      <c r="Y211">
        <v>61</v>
      </c>
      <c r="Z211" t="s">
        <v>145</v>
      </c>
    </row>
    <row r="212" spans="1:26" x14ac:dyDescent="0.25">
      <c r="A212" t="s">
        <v>247</v>
      </c>
      <c r="B212" t="s">
        <v>263</v>
      </c>
      <c r="C212">
        <v>39.229999999999997</v>
      </c>
      <c r="D212">
        <v>6</v>
      </c>
      <c r="E212" t="s">
        <v>44</v>
      </c>
      <c r="F212">
        <v>3</v>
      </c>
      <c r="G212" t="s">
        <v>84</v>
      </c>
      <c r="H212">
        <v>3</v>
      </c>
      <c r="I212" t="s">
        <v>421</v>
      </c>
      <c r="J212">
        <v>11</v>
      </c>
      <c r="K212">
        <v>1650</v>
      </c>
      <c r="L212">
        <v>126</v>
      </c>
      <c r="M212">
        <v>1</v>
      </c>
      <c r="N212">
        <v>25</v>
      </c>
      <c r="O212">
        <v>6</v>
      </c>
      <c r="P212">
        <v>25</v>
      </c>
      <c r="Q212" t="s">
        <v>461</v>
      </c>
      <c r="R212">
        <v>1013</v>
      </c>
      <c r="S212">
        <v>3</v>
      </c>
      <c r="T212" t="s">
        <v>446</v>
      </c>
      <c r="U212">
        <v>785</v>
      </c>
      <c r="X212" t="s">
        <v>480</v>
      </c>
      <c r="Y212">
        <v>67</v>
      </c>
      <c r="Z212" t="s">
        <v>14</v>
      </c>
    </row>
    <row r="213" spans="1:26" x14ac:dyDescent="0.25">
      <c r="A213" t="s">
        <v>247</v>
      </c>
      <c r="B213" t="s">
        <v>248</v>
      </c>
      <c r="C213">
        <v>39.4</v>
      </c>
      <c r="D213">
        <v>8</v>
      </c>
      <c r="E213" t="s">
        <v>471</v>
      </c>
      <c r="F213">
        <v>5</v>
      </c>
      <c r="G213" t="s">
        <v>471</v>
      </c>
      <c r="H213">
        <v>6</v>
      </c>
      <c r="I213" t="s">
        <v>421</v>
      </c>
      <c r="J213">
        <v>2.7</v>
      </c>
      <c r="K213">
        <v>1650</v>
      </c>
      <c r="L213">
        <v>125</v>
      </c>
      <c r="M213">
        <v>1</v>
      </c>
      <c r="N213">
        <v>16</v>
      </c>
      <c r="O213">
        <v>4</v>
      </c>
      <c r="P213">
        <v>25</v>
      </c>
      <c r="Q213" t="s">
        <v>455</v>
      </c>
      <c r="R213">
        <v>1066</v>
      </c>
      <c r="S213">
        <v>3</v>
      </c>
      <c r="T213" t="s">
        <v>446</v>
      </c>
      <c r="U213">
        <v>600</v>
      </c>
      <c r="X213">
        <v>1</v>
      </c>
      <c r="Y213">
        <v>72</v>
      </c>
      <c r="Z213" t="s">
        <v>111</v>
      </c>
    </row>
    <row r="214" spans="1:26" x14ac:dyDescent="0.25">
      <c r="A214" t="s">
        <v>247</v>
      </c>
      <c r="B214" t="s">
        <v>266</v>
      </c>
      <c r="C214">
        <v>39.4</v>
      </c>
      <c r="D214">
        <v>4</v>
      </c>
      <c r="E214" t="s">
        <v>101</v>
      </c>
      <c r="F214">
        <v>5</v>
      </c>
      <c r="G214" t="s">
        <v>34</v>
      </c>
      <c r="H214">
        <v>1</v>
      </c>
      <c r="I214" t="s">
        <v>421</v>
      </c>
      <c r="J214">
        <v>7.6</v>
      </c>
      <c r="K214">
        <v>1650</v>
      </c>
      <c r="L214">
        <v>118</v>
      </c>
      <c r="M214">
        <v>1</v>
      </c>
      <c r="N214">
        <v>7</v>
      </c>
      <c r="O214">
        <v>5</v>
      </c>
      <c r="P214">
        <v>25</v>
      </c>
      <c r="Q214" t="s">
        <v>450</v>
      </c>
      <c r="R214">
        <v>945</v>
      </c>
      <c r="S214">
        <v>3</v>
      </c>
      <c r="T214" t="s">
        <v>435</v>
      </c>
      <c r="U214">
        <v>657</v>
      </c>
      <c r="X214" t="s">
        <v>456</v>
      </c>
      <c r="Y214">
        <v>63</v>
      </c>
      <c r="Z214" t="s">
        <v>94</v>
      </c>
    </row>
    <row r="215" spans="1:26" x14ac:dyDescent="0.25">
      <c r="A215" t="s">
        <v>247</v>
      </c>
      <c r="B215" t="s">
        <v>256</v>
      </c>
      <c r="C215">
        <v>39.47</v>
      </c>
      <c r="D215">
        <v>11</v>
      </c>
      <c r="E215" t="s">
        <v>29</v>
      </c>
      <c r="F215">
        <v>1</v>
      </c>
      <c r="G215" t="s">
        <v>53</v>
      </c>
      <c r="H215">
        <v>3</v>
      </c>
      <c r="I215" t="s">
        <v>420</v>
      </c>
      <c r="J215">
        <v>2.6</v>
      </c>
      <c r="K215">
        <v>1650</v>
      </c>
      <c r="L215">
        <v>135</v>
      </c>
      <c r="M215">
        <v>1</v>
      </c>
      <c r="N215">
        <v>28</v>
      </c>
      <c r="O215">
        <v>5</v>
      </c>
      <c r="P215">
        <v>25</v>
      </c>
      <c r="Q215" t="s">
        <v>445</v>
      </c>
      <c r="R215">
        <v>1108</v>
      </c>
      <c r="S215">
        <v>4</v>
      </c>
      <c r="T215" t="s">
        <v>446</v>
      </c>
      <c r="U215">
        <v>712</v>
      </c>
      <c r="X215" t="s">
        <v>456</v>
      </c>
      <c r="Y215">
        <v>60</v>
      </c>
      <c r="Z215" t="s">
        <v>45</v>
      </c>
    </row>
    <row r="216" spans="1:26" x14ac:dyDescent="0.25">
      <c r="A216" t="s">
        <v>247</v>
      </c>
      <c r="B216" t="s">
        <v>266</v>
      </c>
      <c r="C216">
        <v>39.54</v>
      </c>
      <c r="D216">
        <v>4</v>
      </c>
      <c r="E216" t="s">
        <v>101</v>
      </c>
      <c r="F216">
        <v>1</v>
      </c>
      <c r="G216" t="s">
        <v>13</v>
      </c>
      <c r="H216">
        <v>8</v>
      </c>
      <c r="I216" t="s">
        <v>422</v>
      </c>
      <c r="J216">
        <v>6.2</v>
      </c>
      <c r="K216">
        <v>1650</v>
      </c>
      <c r="L216">
        <v>132</v>
      </c>
      <c r="M216">
        <v>1</v>
      </c>
      <c r="N216">
        <v>9</v>
      </c>
      <c r="O216">
        <v>4</v>
      </c>
      <c r="P216">
        <v>25</v>
      </c>
      <c r="Q216" t="s">
        <v>450</v>
      </c>
      <c r="R216">
        <v>938</v>
      </c>
      <c r="S216">
        <v>4</v>
      </c>
      <c r="T216" t="s">
        <v>446</v>
      </c>
      <c r="U216">
        <v>578</v>
      </c>
      <c r="X216" t="s">
        <v>883</v>
      </c>
      <c r="Y216">
        <v>57</v>
      </c>
      <c r="Z216" t="s">
        <v>94</v>
      </c>
    </row>
    <row r="217" spans="1:26" x14ac:dyDescent="0.25">
      <c r="A217" t="s">
        <v>247</v>
      </c>
      <c r="B217" t="s">
        <v>248</v>
      </c>
      <c r="C217">
        <v>39.69</v>
      </c>
      <c r="D217">
        <v>8</v>
      </c>
      <c r="E217" t="s">
        <v>471</v>
      </c>
      <c r="F217">
        <v>1</v>
      </c>
      <c r="G217" t="s">
        <v>471</v>
      </c>
      <c r="H217">
        <v>11</v>
      </c>
      <c r="I217" t="s">
        <v>422</v>
      </c>
      <c r="J217">
        <v>6.3</v>
      </c>
      <c r="K217">
        <v>1650</v>
      </c>
      <c r="L217">
        <v>129</v>
      </c>
      <c r="M217">
        <v>1</v>
      </c>
      <c r="N217">
        <v>21</v>
      </c>
      <c r="O217">
        <v>5</v>
      </c>
      <c r="P217">
        <v>25</v>
      </c>
      <c r="Q217" t="s">
        <v>461</v>
      </c>
      <c r="R217">
        <v>1068</v>
      </c>
      <c r="S217">
        <v>3</v>
      </c>
      <c r="T217" t="s">
        <v>446</v>
      </c>
      <c r="U217">
        <v>695</v>
      </c>
      <c r="X217" t="s">
        <v>431</v>
      </c>
      <c r="Y217">
        <v>72</v>
      </c>
      <c r="Z217" t="s">
        <v>111</v>
      </c>
    </row>
    <row r="218" spans="1:26" x14ac:dyDescent="0.25">
      <c r="A218" t="s">
        <v>247</v>
      </c>
      <c r="B218" t="s">
        <v>271</v>
      </c>
      <c r="C218">
        <v>39.770000000000003</v>
      </c>
      <c r="D218">
        <v>9</v>
      </c>
      <c r="E218" t="s">
        <v>150</v>
      </c>
      <c r="F218">
        <v>2</v>
      </c>
      <c r="G218" t="s">
        <v>150</v>
      </c>
      <c r="H218">
        <v>3</v>
      </c>
      <c r="I218" t="s">
        <v>420</v>
      </c>
      <c r="J218">
        <v>4.7</v>
      </c>
      <c r="K218">
        <v>1650</v>
      </c>
      <c r="L218">
        <v>135</v>
      </c>
      <c r="M218">
        <v>1</v>
      </c>
      <c r="N218">
        <v>12</v>
      </c>
      <c r="O218">
        <v>3</v>
      </c>
      <c r="P218">
        <v>25</v>
      </c>
      <c r="Q218" t="s">
        <v>450</v>
      </c>
      <c r="R218">
        <v>1105</v>
      </c>
      <c r="S218">
        <v>4</v>
      </c>
      <c r="T218" t="s">
        <v>446</v>
      </c>
      <c r="U218">
        <v>500</v>
      </c>
      <c r="X218" t="s">
        <v>480</v>
      </c>
      <c r="Y218">
        <v>60</v>
      </c>
      <c r="Z218" t="s">
        <v>24</v>
      </c>
    </row>
    <row r="219" spans="1:26" x14ac:dyDescent="0.25">
      <c r="A219" t="s">
        <v>247</v>
      </c>
      <c r="B219" t="s">
        <v>263</v>
      </c>
      <c r="C219">
        <v>39.79</v>
      </c>
      <c r="D219">
        <v>6</v>
      </c>
      <c r="E219" t="s">
        <v>44</v>
      </c>
      <c r="F219">
        <v>5</v>
      </c>
      <c r="G219" t="s">
        <v>58</v>
      </c>
      <c r="H219">
        <v>12</v>
      </c>
      <c r="I219" t="s">
        <v>423</v>
      </c>
      <c r="J219">
        <v>20</v>
      </c>
      <c r="K219">
        <v>1650</v>
      </c>
      <c r="L219">
        <v>131</v>
      </c>
      <c r="M219">
        <v>1</v>
      </c>
      <c r="N219">
        <v>19</v>
      </c>
      <c r="O219">
        <v>3</v>
      </c>
      <c r="P219">
        <v>25</v>
      </c>
      <c r="Q219" t="s">
        <v>455</v>
      </c>
      <c r="R219">
        <v>1039</v>
      </c>
      <c r="S219">
        <v>4</v>
      </c>
      <c r="T219" t="s">
        <v>446</v>
      </c>
      <c r="U219">
        <v>519</v>
      </c>
      <c r="X219" t="s">
        <v>558</v>
      </c>
      <c r="Y219">
        <v>56</v>
      </c>
      <c r="Z219" t="s">
        <v>14</v>
      </c>
    </row>
    <row r="220" spans="1:26" x14ac:dyDescent="0.25">
      <c r="A220" t="s">
        <v>247</v>
      </c>
      <c r="B220" t="s">
        <v>252</v>
      </c>
      <c r="C220">
        <v>39.799999999999997</v>
      </c>
      <c r="D220">
        <v>5</v>
      </c>
      <c r="E220" t="s">
        <v>84</v>
      </c>
      <c r="F220">
        <v>2</v>
      </c>
      <c r="G220" t="s">
        <v>389</v>
      </c>
      <c r="H220">
        <v>5</v>
      </c>
      <c r="I220" t="s">
        <v>421</v>
      </c>
      <c r="J220">
        <v>37</v>
      </c>
      <c r="K220">
        <v>1650</v>
      </c>
      <c r="L220">
        <v>130</v>
      </c>
      <c r="M220">
        <v>1</v>
      </c>
      <c r="N220">
        <v>21</v>
      </c>
      <c r="O220">
        <v>5</v>
      </c>
      <c r="P220">
        <v>25</v>
      </c>
      <c r="Q220" t="s">
        <v>461</v>
      </c>
      <c r="R220">
        <v>1206</v>
      </c>
      <c r="S220">
        <v>3</v>
      </c>
      <c r="T220" t="s">
        <v>446</v>
      </c>
      <c r="U220">
        <v>695</v>
      </c>
      <c r="X220" t="s">
        <v>431</v>
      </c>
      <c r="Y220">
        <v>71</v>
      </c>
      <c r="Z220" t="s">
        <v>89</v>
      </c>
    </row>
    <row r="221" spans="1:26" x14ac:dyDescent="0.25">
      <c r="A221" t="s">
        <v>247</v>
      </c>
      <c r="B221" t="s">
        <v>248</v>
      </c>
      <c r="C221">
        <v>39.82</v>
      </c>
      <c r="D221">
        <v>8</v>
      </c>
      <c r="E221" t="s">
        <v>471</v>
      </c>
      <c r="F221">
        <v>4</v>
      </c>
      <c r="G221" t="s">
        <v>471</v>
      </c>
      <c r="H221">
        <v>10</v>
      </c>
      <c r="I221" t="s">
        <v>423</v>
      </c>
      <c r="J221">
        <v>12</v>
      </c>
      <c r="K221">
        <v>1650</v>
      </c>
      <c r="L221">
        <v>133</v>
      </c>
      <c r="M221">
        <v>1</v>
      </c>
      <c r="N221">
        <v>10</v>
      </c>
      <c r="O221">
        <v>9</v>
      </c>
      <c r="P221">
        <v>25</v>
      </c>
      <c r="Q221" t="s">
        <v>450</v>
      </c>
      <c r="R221">
        <v>1079</v>
      </c>
      <c r="S221">
        <v>3</v>
      </c>
      <c r="T221" t="s">
        <v>435</v>
      </c>
      <c r="U221">
        <v>15</v>
      </c>
      <c r="X221" t="s">
        <v>451</v>
      </c>
      <c r="Y221">
        <v>80</v>
      </c>
      <c r="Z221" t="s">
        <v>111</v>
      </c>
    </row>
    <row r="222" spans="1:26" x14ac:dyDescent="0.25">
      <c r="A222" t="s">
        <v>247</v>
      </c>
      <c r="B222" t="s">
        <v>266</v>
      </c>
      <c r="C222">
        <v>39.82</v>
      </c>
      <c r="D222">
        <v>4</v>
      </c>
      <c r="E222" t="s">
        <v>101</v>
      </c>
      <c r="F222">
        <v>6</v>
      </c>
      <c r="G222" t="s">
        <v>34</v>
      </c>
      <c r="H222">
        <v>5</v>
      </c>
      <c r="I222" t="s">
        <v>421</v>
      </c>
      <c r="J222">
        <v>6.1</v>
      </c>
      <c r="K222">
        <v>1650</v>
      </c>
      <c r="L222">
        <v>134</v>
      </c>
      <c r="M222">
        <v>1</v>
      </c>
      <c r="N222">
        <v>19</v>
      </c>
      <c r="O222">
        <v>3</v>
      </c>
      <c r="P222">
        <v>25</v>
      </c>
      <c r="Q222" t="s">
        <v>455</v>
      </c>
      <c r="R222">
        <v>942</v>
      </c>
      <c r="S222">
        <v>4</v>
      </c>
      <c r="T222" t="s">
        <v>446</v>
      </c>
      <c r="U222">
        <v>519</v>
      </c>
      <c r="X222" t="s">
        <v>558</v>
      </c>
      <c r="Y222">
        <v>59</v>
      </c>
      <c r="Z222" t="s">
        <v>94</v>
      </c>
    </row>
    <row r="223" spans="1:26" x14ac:dyDescent="0.25">
      <c r="A223" t="s">
        <v>247</v>
      </c>
      <c r="B223" t="s">
        <v>266</v>
      </c>
      <c r="C223">
        <v>39.840000000000003</v>
      </c>
      <c r="D223">
        <v>4</v>
      </c>
      <c r="E223" t="s">
        <v>101</v>
      </c>
      <c r="F223">
        <v>5</v>
      </c>
      <c r="G223" t="s">
        <v>150</v>
      </c>
      <c r="H223">
        <v>4</v>
      </c>
      <c r="I223" t="s">
        <v>422</v>
      </c>
      <c r="J223">
        <v>17</v>
      </c>
      <c r="K223">
        <v>1650</v>
      </c>
      <c r="L223">
        <v>118</v>
      </c>
      <c r="M223">
        <v>1</v>
      </c>
      <c r="N223">
        <v>10</v>
      </c>
      <c r="O223">
        <v>9</v>
      </c>
      <c r="P223">
        <v>25</v>
      </c>
      <c r="Q223" t="s">
        <v>450</v>
      </c>
      <c r="R223">
        <v>952</v>
      </c>
      <c r="S223">
        <v>3</v>
      </c>
      <c r="T223" t="s">
        <v>435</v>
      </c>
      <c r="U223">
        <v>15</v>
      </c>
      <c r="X223" t="s">
        <v>451</v>
      </c>
      <c r="Y223">
        <v>63</v>
      </c>
      <c r="Z223" t="s">
        <v>94</v>
      </c>
    </row>
    <row r="224" spans="1:26" x14ac:dyDescent="0.25">
      <c r="A224" t="s">
        <v>247</v>
      </c>
      <c r="B224" t="s">
        <v>252</v>
      </c>
      <c r="C224">
        <v>39.85</v>
      </c>
      <c r="D224">
        <v>5</v>
      </c>
      <c r="E224" t="s">
        <v>84</v>
      </c>
      <c r="F224">
        <v>10</v>
      </c>
      <c r="G224" t="s">
        <v>84</v>
      </c>
      <c r="H224">
        <v>12</v>
      </c>
      <c r="I224" t="s">
        <v>420</v>
      </c>
      <c r="J224">
        <v>60</v>
      </c>
      <c r="K224">
        <v>1650</v>
      </c>
      <c r="L224">
        <v>131</v>
      </c>
      <c r="M224">
        <v>1</v>
      </c>
      <c r="N224">
        <v>30</v>
      </c>
      <c r="O224">
        <v>4</v>
      </c>
      <c r="P224">
        <v>25</v>
      </c>
      <c r="Q224" t="s">
        <v>445</v>
      </c>
      <c r="R224">
        <v>1200</v>
      </c>
      <c r="S224">
        <v>3</v>
      </c>
      <c r="T224" t="s">
        <v>446</v>
      </c>
      <c r="U224">
        <v>637</v>
      </c>
      <c r="X224">
        <v>6</v>
      </c>
      <c r="Y224">
        <v>73</v>
      </c>
      <c r="Z224" t="s">
        <v>89</v>
      </c>
    </row>
    <row r="225" spans="1:26" x14ac:dyDescent="0.25">
      <c r="A225" t="s">
        <v>247</v>
      </c>
      <c r="B225" t="s">
        <v>252</v>
      </c>
      <c r="C225">
        <v>39.86</v>
      </c>
      <c r="D225">
        <v>5</v>
      </c>
      <c r="E225" t="s">
        <v>84</v>
      </c>
      <c r="F225">
        <v>6</v>
      </c>
      <c r="G225" t="s">
        <v>63</v>
      </c>
      <c r="H225">
        <v>6</v>
      </c>
      <c r="I225" t="s">
        <v>422</v>
      </c>
      <c r="J225">
        <v>10</v>
      </c>
      <c r="K225">
        <v>1650</v>
      </c>
      <c r="L225">
        <v>131</v>
      </c>
      <c r="M225">
        <v>1</v>
      </c>
      <c r="N225">
        <v>9</v>
      </c>
      <c r="O225">
        <v>4</v>
      </c>
      <c r="P225">
        <v>25</v>
      </c>
      <c r="Q225" t="s">
        <v>450</v>
      </c>
      <c r="R225">
        <v>1215</v>
      </c>
      <c r="S225">
        <v>3</v>
      </c>
      <c r="T225" t="s">
        <v>446</v>
      </c>
      <c r="U225">
        <v>579</v>
      </c>
      <c r="X225" t="s">
        <v>541</v>
      </c>
      <c r="Y225">
        <v>75</v>
      </c>
      <c r="Z225" t="s">
        <v>89</v>
      </c>
    </row>
    <row r="226" spans="1:26" x14ac:dyDescent="0.25">
      <c r="A226" t="s">
        <v>247</v>
      </c>
      <c r="B226" t="s">
        <v>252</v>
      </c>
      <c r="C226">
        <v>39.96</v>
      </c>
      <c r="D226">
        <v>5</v>
      </c>
      <c r="E226" t="s">
        <v>84</v>
      </c>
      <c r="F226">
        <v>2</v>
      </c>
      <c r="G226" t="s">
        <v>84</v>
      </c>
      <c r="H226">
        <v>8</v>
      </c>
      <c r="I226" t="s">
        <v>420</v>
      </c>
      <c r="J226">
        <v>7.1</v>
      </c>
      <c r="K226">
        <v>1650</v>
      </c>
      <c r="L226">
        <v>128</v>
      </c>
      <c r="M226">
        <v>1</v>
      </c>
      <c r="N226">
        <v>17</v>
      </c>
      <c r="O226">
        <v>9</v>
      </c>
      <c r="P226">
        <v>25</v>
      </c>
      <c r="Q226" t="s">
        <v>455</v>
      </c>
      <c r="R226">
        <v>1197</v>
      </c>
      <c r="S226">
        <v>3</v>
      </c>
      <c r="T226" t="s">
        <v>446</v>
      </c>
      <c r="U226">
        <v>32</v>
      </c>
      <c r="X226" t="s">
        <v>662</v>
      </c>
      <c r="Y226">
        <v>71</v>
      </c>
      <c r="Z226" t="s">
        <v>89</v>
      </c>
    </row>
    <row r="227" spans="1:26" x14ac:dyDescent="0.25">
      <c r="A227" t="s">
        <v>247</v>
      </c>
      <c r="B227" t="s">
        <v>271</v>
      </c>
      <c r="C227">
        <v>40.020000000000003</v>
      </c>
      <c r="D227">
        <v>9</v>
      </c>
      <c r="E227" t="s">
        <v>150</v>
      </c>
      <c r="F227">
        <v>2</v>
      </c>
      <c r="G227" t="s">
        <v>150</v>
      </c>
      <c r="H227">
        <v>3</v>
      </c>
      <c r="I227" t="s">
        <v>421</v>
      </c>
      <c r="J227">
        <v>4.3</v>
      </c>
      <c r="K227">
        <v>1650</v>
      </c>
      <c r="L227">
        <v>135</v>
      </c>
      <c r="M227">
        <v>1</v>
      </c>
      <c r="N227">
        <v>22</v>
      </c>
      <c r="O227">
        <v>1</v>
      </c>
      <c r="P227">
        <v>25</v>
      </c>
      <c r="Q227" t="s">
        <v>461</v>
      </c>
      <c r="R227">
        <v>1095</v>
      </c>
      <c r="S227">
        <v>4</v>
      </c>
      <c r="T227" t="s">
        <v>435</v>
      </c>
      <c r="U227">
        <v>372</v>
      </c>
      <c r="X227" t="s">
        <v>662</v>
      </c>
      <c r="Y227">
        <v>58</v>
      </c>
      <c r="Z227" t="s">
        <v>24</v>
      </c>
    </row>
    <row r="228" spans="1:26" x14ac:dyDescent="0.25">
      <c r="A228" t="s">
        <v>247</v>
      </c>
      <c r="B228" t="s">
        <v>271</v>
      </c>
      <c r="C228">
        <v>40.06</v>
      </c>
      <c r="D228">
        <v>9</v>
      </c>
      <c r="E228" t="s">
        <v>150</v>
      </c>
      <c r="F228">
        <v>5</v>
      </c>
      <c r="G228" t="s">
        <v>150</v>
      </c>
      <c r="H228">
        <v>11</v>
      </c>
      <c r="I228" t="s">
        <v>421</v>
      </c>
      <c r="J228">
        <v>9.3000000000000007</v>
      </c>
      <c r="K228">
        <v>1650</v>
      </c>
      <c r="L228">
        <v>117</v>
      </c>
      <c r="M228">
        <v>1</v>
      </c>
      <c r="N228">
        <v>19</v>
      </c>
      <c r="O228">
        <v>2</v>
      </c>
      <c r="P228">
        <v>25</v>
      </c>
      <c r="Q228" t="s">
        <v>455</v>
      </c>
      <c r="R228">
        <v>1109</v>
      </c>
      <c r="S228">
        <v>3</v>
      </c>
      <c r="T228" t="s">
        <v>435</v>
      </c>
      <c r="U228">
        <v>446</v>
      </c>
      <c r="X228" t="s">
        <v>521</v>
      </c>
      <c r="Y228">
        <v>60</v>
      </c>
      <c r="Z228" t="s">
        <v>24</v>
      </c>
    </row>
    <row r="229" spans="1:26" x14ac:dyDescent="0.25">
      <c r="A229" t="s">
        <v>247</v>
      </c>
      <c r="B229" t="s">
        <v>259</v>
      </c>
      <c r="C229">
        <v>40.07</v>
      </c>
      <c r="D229">
        <v>3</v>
      </c>
      <c r="E229" t="s">
        <v>524</v>
      </c>
      <c r="F229">
        <v>3</v>
      </c>
      <c r="G229" t="s">
        <v>150</v>
      </c>
      <c r="H229">
        <v>7</v>
      </c>
      <c r="I229" t="s">
        <v>420</v>
      </c>
      <c r="J229">
        <v>5</v>
      </c>
      <c r="K229">
        <v>1650</v>
      </c>
      <c r="L229">
        <v>125</v>
      </c>
      <c r="M229">
        <v>1</v>
      </c>
      <c r="N229">
        <v>17</v>
      </c>
      <c r="O229">
        <v>9</v>
      </c>
      <c r="P229">
        <v>25</v>
      </c>
      <c r="Q229" t="s">
        <v>455</v>
      </c>
      <c r="R229">
        <v>1124</v>
      </c>
      <c r="S229">
        <v>3</v>
      </c>
      <c r="T229" t="s">
        <v>446</v>
      </c>
      <c r="U229">
        <v>32</v>
      </c>
      <c r="X229">
        <v>1</v>
      </c>
      <c r="Y229">
        <v>68</v>
      </c>
      <c r="Z229" t="s">
        <v>145</v>
      </c>
    </row>
    <row r="230" spans="1:26" x14ac:dyDescent="0.25">
      <c r="A230" t="s">
        <v>247</v>
      </c>
      <c r="B230" t="s">
        <v>271</v>
      </c>
      <c r="C230">
        <v>40.25</v>
      </c>
      <c r="D230">
        <v>9</v>
      </c>
      <c r="E230" t="s">
        <v>150</v>
      </c>
      <c r="F230">
        <v>3</v>
      </c>
      <c r="G230" t="s">
        <v>150</v>
      </c>
      <c r="H230">
        <v>11</v>
      </c>
      <c r="I230" t="s">
        <v>421</v>
      </c>
      <c r="J230">
        <v>25</v>
      </c>
      <c r="K230">
        <v>1650</v>
      </c>
      <c r="L230">
        <v>134</v>
      </c>
      <c r="M230">
        <v>1</v>
      </c>
      <c r="N230">
        <v>28</v>
      </c>
      <c r="O230">
        <v>5</v>
      </c>
      <c r="P230">
        <v>25</v>
      </c>
      <c r="Q230" t="s">
        <v>445</v>
      </c>
      <c r="R230">
        <v>1093</v>
      </c>
      <c r="S230">
        <v>4</v>
      </c>
      <c r="T230" t="s">
        <v>446</v>
      </c>
      <c r="U230">
        <v>715</v>
      </c>
      <c r="X230" t="s">
        <v>558</v>
      </c>
      <c r="Y230">
        <v>59</v>
      </c>
      <c r="Z230" t="s">
        <v>24</v>
      </c>
    </row>
    <row r="231" spans="1:26" x14ac:dyDescent="0.25">
      <c r="A231" t="s">
        <v>247</v>
      </c>
      <c r="B231" t="s">
        <v>263</v>
      </c>
      <c r="C231">
        <v>40.369999999999997</v>
      </c>
      <c r="D231">
        <v>6</v>
      </c>
      <c r="E231" t="s">
        <v>44</v>
      </c>
      <c r="F231">
        <v>7</v>
      </c>
      <c r="G231" t="s">
        <v>471</v>
      </c>
      <c r="H231">
        <v>3</v>
      </c>
      <c r="I231" t="s">
        <v>421</v>
      </c>
      <c r="J231">
        <v>13</v>
      </c>
      <c r="K231">
        <v>1650</v>
      </c>
      <c r="L231">
        <v>123</v>
      </c>
      <c r="M231">
        <v>1</v>
      </c>
      <c r="N231">
        <v>17</v>
      </c>
      <c r="O231">
        <v>9</v>
      </c>
      <c r="P231">
        <v>25</v>
      </c>
      <c r="Q231" t="s">
        <v>455</v>
      </c>
      <c r="R231">
        <v>1027</v>
      </c>
      <c r="S231">
        <v>3</v>
      </c>
      <c r="T231" t="s">
        <v>446</v>
      </c>
      <c r="U231">
        <v>32</v>
      </c>
      <c r="X231" t="s">
        <v>519</v>
      </c>
      <c r="Y231">
        <v>68</v>
      </c>
      <c r="Z231" t="s">
        <v>14</v>
      </c>
    </row>
    <row r="232" spans="1:26" x14ac:dyDescent="0.25">
      <c r="A232" t="s">
        <v>247</v>
      </c>
      <c r="B232" t="s">
        <v>263</v>
      </c>
      <c r="C232">
        <v>40.39</v>
      </c>
      <c r="D232">
        <v>6</v>
      </c>
      <c r="E232" t="s">
        <v>44</v>
      </c>
      <c r="F232">
        <v>9</v>
      </c>
      <c r="G232" t="s">
        <v>84</v>
      </c>
      <c r="H232">
        <v>5</v>
      </c>
      <c r="I232" t="s">
        <v>421</v>
      </c>
      <c r="J232">
        <v>14</v>
      </c>
      <c r="K232">
        <v>1650</v>
      </c>
      <c r="L232">
        <v>123</v>
      </c>
      <c r="M232">
        <v>1</v>
      </c>
      <c r="N232">
        <v>10</v>
      </c>
      <c r="O232">
        <v>9</v>
      </c>
      <c r="P232">
        <v>25</v>
      </c>
      <c r="Q232" t="s">
        <v>450</v>
      </c>
      <c r="R232">
        <v>1010</v>
      </c>
      <c r="S232">
        <v>3</v>
      </c>
      <c r="T232" t="s">
        <v>435</v>
      </c>
      <c r="U232">
        <v>15</v>
      </c>
      <c r="X232" t="s">
        <v>699</v>
      </c>
      <c r="Y232">
        <v>68</v>
      </c>
      <c r="Z232" t="s">
        <v>14</v>
      </c>
    </row>
    <row r="233" spans="1:26" x14ac:dyDescent="0.25">
      <c r="A233" t="s">
        <v>247</v>
      </c>
      <c r="B233" t="s">
        <v>256</v>
      </c>
      <c r="C233">
        <v>40.68</v>
      </c>
      <c r="D233">
        <v>11</v>
      </c>
      <c r="E233" t="s">
        <v>29</v>
      </c>
      <c r="F233">
        <v>8</v>
      </c>
      <c r="G233" t="s">
        <v>53</v>
      </c>
      <c r="H233">
        <v>8</v>
      </c>
      <c r="I233" t="s">
        <v>420</v>
      </c>
      <c r="J233">
        <v>3.7</v>
      </c>
      <c r="K233">
        <v>1650</v>
      </c>
      <c r="L233">
        <v>126</v>
      </c>
      <c r="M233">
        <v>1</v>
      </c>
      <c r="N233">
        <v>4</v>
      </c>
      <c r="O233">
        <v>6</v>
      </c>
      <c r="P233">
        <v>25</v>
      </c>
      <c r="Q233" t="s">
        <v>450</v>
      </c>
      <c r="R233">
        <v>1107</v>
      </c>
      <c r="S233">
        <v>3</v>
      </c>
      <c r="T233" t="s">
        <v>499</v>
      </c>
      <c r="U233">
        <v>735</v>
      </c>
      <c r="X233" t="s">
        <v>674</v>
      </c>
      <c r="Y233">
        <v>68</v>
      </c>
      <c r="Z233" t="s">
        <v>45</v>
      </c>
    </row>
    <row r="234" spans="1:26" x14ac:dyDescent="0.25">
      <c r="A234" t="s">
        <v>247</v>
      </c>
      <c r="B234" t="s">
        <v>263</v>
      </c>
      <c r="C234">
        <v>40.729999999999997</v>
      </c>
      <c r="D234">
        <v>6</v>
      </c>
      <c r="E234" t="s">
        <v>44</v>
      </c>
      <c r="F234">
        <v>9</v>
      </c>
      <c r="G234" t="s">
        <v>84</v>
      </c>
      <c r="H234">
        <v>3</v>
      </c>
      <c r="I234" t="s">
        <v>422</v>
      </c>
      <c r="J234">
        <v>17</v>
      </c>
      <c r="K234">
        <v>1650</v>
      </c>
      <c r="L234">
        <v>125</v>
      </c>
      <c r="M234">
        <v>1</v>
      </c>
      <c r="N234">
        <v>4</v>
      </c>
      <c r="O234">
        <v>6</v>
      </c>
      <c r="P234">
        <v>25</v>
      </c>
      <c r="Q234" t="s">
        <v>450</v>
      </c>
      <c r="R234">
        <v>1008</v>
      </c>
      <c r="S234">
        <v>3</v>
      </c>
      <c r="T234" t="s">
        <v>499</v>
      </c>
      <c r="U234">
        <v>735</v>
      </c>
      <c r="X234" t="s">
        <v>624</v>
      </c>
      <c r="Y234">
        <v>67</v>
      </c>
      <c r="Z234" t="s">
        <v>14</v>
      </c>
    </row>
    <row r="235" spans="1:26" x14ac:dyDescent="0.25">
      <c r="A235" t="s">
        <v>247</v>
      </c>
      <c r="B235" t="s">
        <v>263</v>
      </c>
      <c r="C235">
        <v>40.76</v>
      </c>
      <c r="D235">
        <v>6</v>
      </c>
      <c r="E235" t="s">
        <v>44</v>
      </c>
      <c r="F235">
        <v>7</v>
      </c>
      <c r="G235" t="s">
        <v>402</v>
      </c>
      <c r="H235">
        <v>6</v>
      </c>
      <c r="I235" t="s">
        <v>422</v>
      </c>
      <c r="J235">
        <v>12</v>
      </c>
      <c r="K235">
        <v>1650</v>
      </c>
      <c r="L235">
        <v>133</v>
      </c>
      <c r="M235">
        <v>1</v>
      </c>
      <c r="N235">
        <v>26</v>
      </c>
      <c r="O235">
        <v>2</v>
      </c>
      <c r="P235">
        <v>25</v>
      </c>
      <c r="Q235" t="s">
        <v>461</v>
      </c>
      <c r="R235">
        <v>1043</v>
      </c>
      <c r="S235">
        <v>4</v>
      </c>
      <c r="T235" t="s">
        <v>435</v>
      </c>
      <c r="U235">
        <v>463</v>
      </c>
      <c r="X235" t="s">
        <v>474</v>
      </c>
      <c r="Y235">
        <v>58</v>
      </c>
      <c r="Z235" t="s">
        <v>14</v>
      </c>
    </row>
    <row r="236" spans="1:26" x14ac:dyDescent="0.25">
      <c r="A236" t="s">
        <v>247</v>
      </c>
      <c r="B236" t="s">
        <v>271</v>
      </c>
      <c r="C236">
        <v>40.9</v>
      </c>
      <c r="D236">
        <v>9</v>
      </c>
      <c r="E236" t="s">
        <v>150</v>
      </c>
      <c r="F236">
        <v>1</v>
      </c>
      <c r="G236" t="s">
        <v>150</v>
      </c>
      <c r="H236">
        <v>1</v>
      </c>
      <c r="I236" t="s">
        <v>421</v>
      </c>
      <c r="J236">
        <v>7.1</v>
      </c>
      <c r="K236">
        <v>1650</v>
      </c>
      <c r="L236">
        <v>130</v>
      </c>
      <c r="M236">
        <v>1</v>
      </c>
      <c r="N236">
        <v>10</v>
      </c>
      <c r="O236">
        <v>9</v>
      </c>
      <c r="P236">
        <v>25</v>
      </c>
      <c r="Q236" t="s">
        <v>450</v>
      </c>
      <c r="R236">
        <v>1090</v>
      </c>
      <c r="S236">
        <v>4</v>
      </c>
      <c r="T236" t="s">
        <v>435</v>
      </c>
      <c r="U236">
        <v>16</v>
      </c>
      <c r="X236" t="s">
        <v>451</v>
      </c>
      <c r="Y236">
        <v>55</v>
      </c>
      <c r="Z236" t="s">
        <v>24</v>
      </c>
    </row>
    <row r="237" spans="1:26" x14ac:dyDescent="0.25">
      <c r="A237" t="s">
        <v>247</v>
      </c>
      <c r="B237" t="s">
        <v>256</v>
      </c>
      <c r="C237">
        <v>41.01</v>
      </c>
      <c r="D237">
        <v>11</v>
      </c>
      <c r="E237" t="s">
        <v>29</v>
      </c>
      <c r="F237">
        <v>3</v>
      </c>
      <c r="G237" t="s">
        <v>44</v>
      </c>
      <c r="H237">
        <v>6</v>
      </c>
      <c r="I237" t="s">
        <v>421</v>
      </c>
      <c r="J237">
        <v>8.1</v>
      </c>
      <c r="K237">
        <v>1650</v>
      </c>
      <c r="L237">
        <v>135</v>
      </c>
      <c r="M237">
        <v>1</v>
      </c>
      <c r="N237">
        <v>5</v>
      </c>
      <c r="O237">
        <v>3</v>
      </c>
      <c r="P237">
        <v>25</v>
      </c>
      <c r="Q237" t="s">
        <v>445</v>
      </c>
      <c r="R237">
        <v>1105</v>
      </c>
      <c r="S237">
        <v>4</v>
      </c>
      <c r="T237" t="s">
        <v>435</v>
      </c>
      <c r="U237">
        <v>483</v>
      </c>
      <c r="X237" t="s">
        <v>451</v>
      </c>
      <c r="Y237">
        <v>60</v>
      </c>
      <c r="Z237" t="s">
        <v>45</v>
      </c>
    </row>
    <row r="238" spans="1:26" x14ac:dyDescent="0.25">
      <c r="A238" t="s">
        <v>247</v>
      </c>
      <c r="B238" t="s">
        <v>268</v>
      </c>
      <c r="C238">
        <v>41.03</v>
      </c>
      <c r="D238">
        <v>2</v>
      </c>
      <c r="E238" t="s">
        <v>58</v>
      </c>
      <c r="F238">
        <v>12</v>
      </c>
      <c r="G238" t="s">
        <v>524</v>
      </c>
      <c r="H238">
        <v>10</v>
      </c>
      <c r="I238" t="s">
        <v>423</v>
      </c>
      <c r="J238">
        <v>134</v>
      </c>
      <c r="K238">
        <v>1650</v>
      </c>
      <c r="L238">
        <v>119</v>
      </c>
      <c r="M238">
        <v>1</v>
      </c>
      <c r="N238">
        <v>16</v>
      </c>
      <c r="O238">
        <v>7</v>
      </c>
      <c r="P238">
        <v>25</v>
      </c>
      <c r="Q238" t="s">
        <v>455</v>
      </c>
      <c r="R238">
        <v>1129</v>
      </c>
      <c r="S238">
        <v>3</v>
      </c>
      <c r="T238" t="s">
        <v>446</v>
      </c>
      <c r="U238">
        <v>845</v>
      </c>
      <c r="X238" t="s">
        <v>1555</v>
      </c>
      <c r="Y238">
        <v>65</v>
      </c>
      <c r="Z238" t="s">
        <v>171</v>
      </c>
    </row>
    <row r="239" spans="1:26" x14ac:dyDescent="0.25">
      <c r="A239" t="s">
        <v>247</v>
      </c>
      <c r="B239" t="s">
        <v>252</v>
      </c>
      <c r="C239">
        <v>41.12</v>
      </c>
      <c r="D239">
        <v>5</v>
      </c>
      <c r="E239" t="s">
        <v>84</v>
      </c>
      <c r="F239">
        <v>12</v>
      </c>
      <c r="G239" t="s">
        <v>389</v>
      </c>
      <c r="H239">
        <v>11</v>
      </c>
      <c r="I239" t="s">
        <v>421</v>
      </c>
      <c r="J239">
        <v>45</v>
      </c>
      <c r="K239">
        <v>1650</v>
      </c>
      <c r="L239">
        <v>130</v>
      </c>
      <c r="M239">
        <v>1</v>
      </c>
      <c r="N239">
        <v>4</v>
      </c>
      <c r="O239">
        <v>6</v>
      </c>
      <c r="P239">
        <v>25</v>
      </c>
      <c r="Q239" t="s">
        <v>450</v>
      </c>
      <c r="R239">
        <v>1212</v>
      </c>
      <c r="S239">
        <v>3</v>
      </c>
      <c r="T239" t="s">
        <v>499</v>
      </c>
      <c r="U239">
        <v>735</v>
      </c>
      <c r="X239">
        <v>10</v>
      </c>
      <c r="Y239">
        <v>72</v>
      </c>
      <c r="Z239" t="s">
        <v>89</v>
      </c>
    </row>
    <row r="240" spans="1:26" x14ac:dyDescent="0.25">
      <c r="A240" t="s">
        <v>247</v>
      </c>
      <c r="B240" t="s">
        <v>266</v>
      </c>
      <c r="C240">
        <v>41.12</v>
      </c>
      <c r="D240">
        <v>4</v>
      </c>
      <c r="E240" t="s">
        <v>101</v>
      </c>
      <c r="F240">
        <v>5</v>
      </c>
      <c r="G240" t="s">
        <v>34</v>
      </c>
      <c r="H240">
        <v>11</v>
      </c>
      <c r="I240" t="s">
        <v>422</v>
      </c>
      <c r="J240">
        <v>39</v>
      </c>
      <c r="K240">
        <v>1650</v>
      </c>
      <c r="L240">
        <v>134</v>
      </c>
      <c r="M240">
        <v>1</v>
      </c>
      <c r="N240">
        <v>5</v>
      </c>
      <c r="O240">
        <v>3</v>
      </c>
      <c r="P240">
        <v>25</v>
      </c>
      <c r="Q240" t="s">
        <v>445</v>
      </c>
      <c r="R240">
        <v>937</v>
      </c>
      <c r="S240">
        <v>4</v>
      </c>
      <c r="T240" t="s">
        <v>435</v>
      </c>
      <c r="U240">
        <v>483</v>
      </c>
      <c r="X240">
        <v>2</v>
      </c>
      <c r="Y240">
        <v>59</v>
      </c>
      <c r="Z240" t="s">
        <v>94</v>
      </c>
    </row>
    <row r="241" spans="1:26" x14ac:dyDescent="0.25">
      <c r="A241" t="s">
        <v>247</v>
      </c>
      <c r="B241" t="s">
        <v>263</v>
      </c>
      <c r="C241">
        <v>41.43</v>
      </c>
      <c r="D241">
        <v>6</v>
      </c>
      <c r="E241" t="s">
        <v>44</v>
      </c>
      <c r="F241">
        <v>6</v>
      </c>
      <c r="G241" t="s">
        <v>13</v>
      </c>
      <c r="H241">
        <v>7</v>
      </c>
      <c r="I241" t="s">
        <v>420</v>
      </c>
      <c r="J241">
        <v>4</v>
      </c>
      <c r="K241">
        <v>1650</v>
      </c>
      <c r="L241">
        <v>135</v>
      </c>
      <c r="M241">
        <v>1</v>
      </c>
      <c r="N241">
        <v>8</v>
      </c>
      <c r="O241">
        <v>1</v>
      </c>
      <c r="P241">
        <v>25</v>
      </c>
      <c r="Q241" t="s">
        <v>450</v>
      </c>
      <c r="R241">
        <v>1033</v>
      </c>
      <c r="S241">
        <v>4</v>
      </c>
      <c r="T241" t="s">
        <v>435</v>
      </c>
      <c r="U241">
        <v>333</v>
      </c>
      <c r="X241" t="s">
        <v>558</v>
      </c>
      <c r="Y241">
        <v>59</v>
      </c>
      <c r="Z241" t="s">
        <v>14</v>
      </c>
    </row>
    <row r="242" spans="1:26" x14ac:dyDescent="0.25">
      <c r="A242" t="s">
        <v>247</v>
      </c>
      <c r="B242" t="s">
        <v>271</v>
      </c>
      <c r="C242">
        <v>42.03</v>
      </c>
      <c r="D242">
        <v>9</v>
      </c>
      <c r="E242" t="s">
        <v>150</v>
      </c>
      <c r="F242">
        <v>11</v>
      </c>
      <c r="G242" t="s">
        <v>19</v>
      </c>
      <c r="H242">
        <v>10</v>
      </c>
      <c r="I242" t="s">
        <v>420</v>
      </c>
      <c r="J242">
        <v>3.2</v>
      </c>
      <c r="K242">
        <v>1650</v>
      </c>
      <c r="L242">
        <v>135</v>
      </c>
      <c r="M242">
        <v>1</v>
      </c>
      <c r="N242">
        <v>2</v>
      </c>
      <c r="O242">
        <v>4</v>
      </c>
      <c r="P242">
        <v>25</v>
      </c>
      <c r="Q242" t="s">
        <v>445</v>
      </c>
      <c r="R242">
        <v>1092</v>
      </c>
      <c r="S242">
        <v>4</v>
      </c>
      <c r="T242" t="s">
        <v>446</v>
      </c>
      <c r="U242">
        <v>558</v>
      </c>
      <c r="X242">
        <v>16</v>
      </c>
      <c r="Y242">
        <v>60</v>
      </c>
      <c r="Z242" t="s">
        <v>24</v>
      </c>
    </row>
    <row r="243" spans="1:26" x14ac:dyDescent="0.25">
      <c r="A243" t="s">
        <v>275</v>
      </c>
      <c r="B243" t="s">
        <v>299</v>
      </c>
      <c r="C243">
        <v>9.31</v>
      </c>
      <c r="D243">
        <v>11</v>
      </c>
      <c r="E243" t="s">
        <v>471</v>
      </c>
      <c r="F243">
        <v>3</v>
      </c>
      <c r="G243" t="s">
        <v>58</v>
      </c>
      <c r="H243">
        <v>8</v>
      </c>
      <c r="I243" t="s">
        <v>421</v>
      </c>
      <c r="J243">
        <v>6.6</v>
      </c>
      <c r="K243">
        <v>1200</v>
      </c>
      <c r="L243">
        <v>125</v>
      </c>
      <c r="M243">
        <v>1</v>
      </c>
      <c r="N243">
        <v>16</v>
      </c>
      <c r="O243">
        <v>7</v>
      </c>
      <c r="P243">
        <v>25</v>
      </c>
      <c r="Q243" t="s">
        <v>455</v>
      </c>
      <c r="R243">
        <v>1139</v>
      </c>
      <c r="S243">
        <v>4</v>
      </c>
      <c r="T243" t="s">
        <v>446</v>
      </c>
      <c r="U243">
        <v>840</v>
      </c>
      <c r="X243" t="s">
        <v>591</v>
      </c>
      <c r="Y243">
        <v>50</v>
      </c>
      <c r="Z243" t="s">
        <v>24</v>
      </c>
    </row>
    <row r="244" spans="1:26" x14ac:dyDescent="0.25">
      <c r="A244" t="s">
        <v>275</v>
      </c>
      <c r="B244" t="s">
        <v>282</v>
      </c>
      <c r="C244">
        <v>9.48</v>
      </c>
      <c r="D244">
        <v>7</v>
      </c>
      <c r="E244" t="s">
        <v>13</v>
      </c>
      <c r="F244">
        <v>3</v>
      </c>
      <c r="G244" t="s">
        <v>150</v>
      </c>
      <c r="H244">
        <v>3</v>
      </c>
      <c r="I244" t="s">
        <v>420</v>
      </c>
      <c r="J244">
        <v>12</v>
      </c>
      <c r="K244">
        <v>1200</v>
      </c>
      <c r="L244">
        <v>131</v>
      </c>
      <c r="M244">
        <v>1</v>
      </c>
      <c r="N244">
        <v>16</v>
      </c>
      <c r="O244">
        <v>7</v>
      </c>
      <c r="P244">
        <v>25</v>
      </c>
      <c r="Q244" t="s">
        <v>455</v>
      </c>
      <c r="R244">
        <v>1069</v>
      </c>
      <c r="S244">
        <v>4</v>
      </c>
      <c r="T244" t="s">
        <v>446</v>
      </c>
      <c r="U244">
        <v>843</v>
      </c>
      <c r="X244" t="s">
        <v>662</v>
      </c>
      <c r="Y244">
        <v>55</v>
      </c>
      <c r="Z244" t="s">
        <v>85</v>
      </c>
    </row>
    <row r="245" spans="1:26" x14ac:dyDescent="0.25">
      <c r="A245" t="s">
        <v>275</v>
      </c>
      <c r="B245" t="s">
        <v>289</v>
      </c>
      <c r="C245">
        <v>9.49</v>
      </c>
      <c r="D245">
        <v>4</v>
      </c>
      <c r="E245" t="s">
        <v>93</v>
      </c>
      <c r="F245">
        <v>1</v>
      </c>
      <c r="G245" t="s">
        <v>93</v>
      </c>
      <c r="H245">
        <v>10</v>
      </c>
      <c r="I245" t="s">
        <v>423</v>
      </c>
      <c r="J245">
        <v>46</v>
      </c>
      <c r="K245">
        <v>1200</v>
      </c>
      <c r="L245">
        <v>122</v>
      </c>
      <c r="M245">
        <v>1</v>
      </c>
      <c r="N245">
        <v>9</v>
      </c>
      <c r="O245">
        <v>7</v>
      </c>
      <c r="P245">
        <v>25</v>
      </c>
      <c r="Q245" t="s">
        <v>450</v>
      </c>
      <c r="R245">
        <v>1104</v>
      </c>
      <c r="S245">
        <v>4</v>
      </c>
      <c r="T245" t="s">
        <v>446</v>
      </c>
      <c r="U245">
        <v>825</v>
      </c>
      <c r="X245" t="s">
        <v>480</v>
      </c>
      <c r="Y245">
        <v>45</v>
      </c>
      <c r="Z245" t="s">
        <v>166</v>
      </c>
    </row>
    <row r="246" spans="1:26" x14ac:dyDescent="0.25">
      <c r="A246" t="s">
        <v>275</v>
      </c>
      <c r="B246" t="s">
        <v>286</v>
      </c>
      <c r="C246">
        <v>9.52</v>
      </c>
      <c r="D246">
        <v>12</v>
      </c>
      <c r="E246" t="s">
        <v>63</v>
      </c>
      <c r="F246">
        <v>6</v>
      </c>
      <c r="G246" t="s">
        <v>58</v>
      </c>
      <c r="H246">
        <v>3</v>
      </c>
      <c r="I246" t="s">
        <v>421</v>
      </c>
      <c r="J246">
        <v>25</v>
      </c>
      <c r="K246">
        <v>1200</v>
      </c>
      <c r="L246">
        <v>117</v>
      </c>
      <c r="M246">
        <v>1</v>
      </c>
      <c r="N246">
        <v>30</v>
      </c>
      <c r="O246">
        <v>4</v>
      </c>
      <c r="P246">
        <v>25</v>
      </c>
      <c r="Q246" t="s">
        <v>445</v>
      </c>
      <c r="R246">
        <v>1138</v>
      </c>
      <c r="S246">
        <v>3</v>
      </c>
      <c r="T246" t="s">
        <v>446</v>
      </c>
      <c r="U246">
        <v>636</v>
      </c>
      <c r="X246" t="s">
        <v>456</v>
      </c>
      <c r="Y246">
        <v>60</v>
      </c>
      <c r="Z246" t="s">
        <v>184</v>
      </c>
    </row>
    <row r="247" spans="1:26" x14ac:dyDescent="0.25">
      <c r="A247" t="s">
        <v>275</v>
      </c>
      <c r="B247" t="s">
        <v>289</v>
      </c>
      <c r="C247">
        <v>9.69</v>
      </c>
      <c r="D247">
        <v>4</v>
      </c>
      <c r="E247" t="s">
        <v>93</v>
      </c>
      <c r="F247">
        <v>1</v>
      </c>
      <c r="G247" t="s">
        <v>63</v>
      </c>
      <c r="H247">
        <v>3</v>
      </c>
      <c r="I247" t="s">
        <v>422</v>
      </c>
      <c r="J247">
        <v>6.5</v>
      </c>
      <c r="K247">
        <v>1200</v>
      </c>
      <c r="L247">
        <v>117</v>
      </c>
      <c r="M247">
        <v>1</v>
      </c>
      <c r="N247">
        <v>19</v>
      </c>
      <c r="O247">
        <v>3</v>
      </c>
      <c r="P247">
        <v>25</v>
      </c>
      <c r="Q247" t="s">
        <v>455</v>
      </c>
      <c r="R247">
        <v>1118</v>
      </c>
      <c r="S247">
        <v>4</v>
      </c>
      <c r="T247" t="s">
        <v>446</v>
      </c>
      <c r="U247">
        <v>518</v>
      </c>
      <c r="X247" t="s">
        <v>591</v>
      </c>
      <c r="Y247">
        <v>41</v>
      </c>
      <c r="Z247" t="s">
        <v>166</v>
      </c>
    </row>
    <row r="248" spans="1:26" x14ac:dyDescent="0.25">
      <c r="A248" t="s">
        <v>275</v>
      </c>
      <c r="B248" t="s">
        <v>299</v>
      </c>
      <c r="C248">
        <v>9.7100000000000009</v>
      </c>
      <c r="D248">
        <v>11</v>
      </c>
      <c r="E248" t="s">
        <v>471</v>
      </c>
      <c r="F248">
        <v>2</v>
      </c>
      <c r="G248" t="s">
        <v>471</v>
      </c>
      <c r="H248">
        <v>1</v>
      </c>
      <c r="I248" t="s">
        <v>421</v>
      </c>
      <c r="J248">
        <v>4.9000000000000004</v>
      </c>
      <c r="K248">
        <v>1200</v>
      </c>
      <c r="L248">
        <v>128</v>
      </c>
      <c r="M248">
        <v>1</v>
      </c>
      <c r="N248">
        <v>19</v>
      </c>
      <c r="O248">
        <v>3</v>
      </c>
      <c r="P248">
        <v>25</v>
      </c>
      <c r="Q248" t="s">
        <v>455</v>
      </c>
      <c r="R248">
        <v>1096</v>
      </c>
      <c r="S248">
        <v>4</v>
      </c>
      <c r="T248" t="s">
        <v>446</v>
      </c>
      <c r="U248">
        <v>518</v>
      </c>
      <c r="X248" t="s">
        <v>591</v>
      </c>
      <c r="Y248">
        <v>54</v>
      </c>
      <c r="Z248" t="s">
        <v>24</v>
      </c>
    </row>
    <row r="249" spans="1:26" x14ac:dyDescent="0.25">
      <c r="A249" t="s">
        <v>275</v>
      </c>
      <c r="B249" t="s">
        <v>276</v>
      </c>
      <c r="C249">
        <v>9.7200000000000006</v>
      </c>
      <c r="D249">
        <v>2</v>
      </c>
      <c r="E249" t="s">
        <v>29</v>
      </c>
      <c r="F249">
        <v>3</v>
      </c>
      <c r="G249" t="s">
        <v>29</v>
      </c>
      <c r="H249">
        <v>1</v>
      </c>
      <c r="I249" t="s">
        <v>421</v>
      </c>
      <c r="J249">
        <v>6.7</v>
      </c>
      <c r="K249">
        <v>1200</v>
      </c>
      <c r="L249">
        <v>135</v>
      </c>
      <c r="M249">
        <v>1</v>
      </c>
      <c r="N249">
        <v>25</v>
      </c>
      <c r="O249">
        <v>6</v>
      </c>
      <c r="P249">
        <v>25</v>
      </c>
      <c r="Q249" t="s">
        <v>461</v>
      </c>
      <c r="R249">
        <v>1097</v>
      </c>
      <c r="S249">
        <v>4</v>
      </c>
      <c r="T249" t="s">
        <v>446</v>
      </c>
      <c r="U249">
        <v>779</v>
      </c>
      <c r="X249">
        <v>1</v>
      </c>
      <c r="Y249">
        <v>60</v>
      </c>
      <c r="Z249" t="s">
        <v>45</v>
      </c>
    </row>
    <row r="250" spans="1:26" x14ac:dyDescent="0.25">
      <c r="A250" t="s">
        <v>275</v>
      </c>
      <c r="B250" t="s">
        <v>308</v>
      </c>
      <c r="C250">
        <v>9.75</v>
      </c>
      <c r="D250">
        <v>10</v>
      </c>
      <c r="E250" t="s">
        <v>34</v>
      </c>
      <c r="F250">
        <v>5</v>
      </c>
      <c r="G250" t="s">
        <v>34</v>
      </c>
      <c r="H250">
        <v>10</v>
      </c>
      <c r="I250" t="s">
        <v>422</v>
      </c>
      <c r="J250">
        <v>38</v>
      </c>
      <c r="K250">
        <v>1200</v>
      </c>
      <c r="L250">
        <v>122</v>
      </c>
      <c r="M250">
        <v>1</v>
      </c>
      <c r="N250">
        <v>21</v>
      </c>
      <c r="O250">
        <v>5</v>
      </c>
      <c r="P250">
        <v>25</v>
      </c>
      <c r="Q250" t="s">
        <v>461</v>
      </c>
      <c r="R250">
        <v>1013</v>
      </c>
      <c r="S250">
        <v>4</v>
      </c>
      <c r="T250" t="s">
        <v>446</v>
      </c>
      <c r="U250">
        <v>688</v>
      </c>
      <c r="X250" t="s">
        <v>600</v>
      </c>
      <c r="Y250">
        <v>46</v>
      </c>
      <c r="Z250" t="s">
        <v>94</v>
      </c>
    </row>
    <row r="251" spans="1:26" x14ac:dyDescent="0.25">
      <c r="A251" t="s">
        <v>275</v>
      </c>
      <c r="B251" t="s">
        <v>299</v>
      </c>
      <c r="C251">
        <v>9.77</v>
      </c>
      <c r="D251">
        <v>11</v>
      </c>
      <c r="E251" t="s">
        <v>471</v>
      </c>
      <c r="F251">
        <v>4</v>
      </c>
      <c r="G251" t="s">
        <v>58</v>
      </c>
      <c r="H251">
        <v>7</v>
      </c>
      <c r="I251" t="s">
        <v>420</v>
      </c>
      <c r="J251">
        <v>8.3000000000000007</v>
      </c>
      <c r="K251">
        <v>1200</v>
      </c>
      <c r="L251">
        <v>126</v>
      </c>
      <c r="M251">
        <v>1</v>
      </c>
      <c r="N251">
        <v>25</v>
      </c>
      <c r="O251">
        <v>6</v>
      </c>
      <c r="P251">
        <v>25</v>
      </c>
      <c r="Q251" t="s">
        <v>461</v>
      </c>
      <c r="R251">
        <v>1114</v>
      </c>
      <c r="S251">
        <v>4</v>
      </c>
      <c r="T251" t="s">
        <v>446</v>
      </c>
      <c r="U251">
        <v>779</v>
      </c>
      <c r="X251" t="s">
        <v>451</v>
      </c>
      <c r="Y251">
        <v>51</v>
      </c>
      <c r="Z251" t="s">
        <v>24</v>
      </c>
    </row>
    <row r="252" spans="1:26" x14ac:dyDescent="0.25">
      <c r="A252" t="s">
        <v>275</v>
      </c>
      <c r="B252" t="s">
        <v>286</v>
      </c>
      <c r="C252">
        <v>9.7799999999999994</v>
      </c>
      <c r="D252">
        <v>12</v>
      </c>
      <c r="E252" t="s">
        <v>63</v>
      </c>
      <c r="F252">
        <v>3</v>
      </c>
      <c r="G252" t="s">
        <v>150</v>
      </c>
      <c r="H252">
        <v>2</v>
      </c>
      <c r="I252" t="s">
        <v>421</v>
      </c>
      <c r="J252">
        <v>16</v>
      </c>
      <c r="K252">
        <v>1200</v>
      </c>
      <c r="L252">
        <v>130</v>
      </c>
      <c r="M252">
        <v>1</v>
      </c>
      <c r="N252">
        <v>9</v>
      </c>
      <c r="O252">
        <v>7</v>
      </c>
      <c r="P252">
        <v>25</v>
      </c>
      <c r="Q252" t="s">
        <v>450</v>
      </c>
      <c r="R252">
        <v>1144</v>
      </c>
      <c r="S252">
        <v>4</v>
      </c>
      <c r="T252" t="s">
        <v>446</v>
      </c>
      <c r="U252">
        <v>825</v>
      </c>
      <c r="X252">
        <v>2</v>
      </c>
      <c r="Y252">
        <v>55</v>
      </c>
      <c r="Z252" t="s">
        <v>184</v>
      </c>
    </row>
    <row r="253" spans="1:26" x14ac:dyDescent="0.25">
      <c r="A253" t="s">
        <v>275</v>
      </c>
      <c r="B253" t="s">
        <v>276</v>
      </c>
      <c r="C253">
        <v>9.8000000000000007</v>
      </c>
      <c r="D253">
        <v>2</v>
      </c>
      <c r="E253" t="s">
        <v>29</v>
      </c>
      <c r="F253">
        <v>5</v>
      </c>
      <c r="G253" t="s">
        <v>693</v>
      </c>
      <c r="H253">
        <v>6</v>
      </c>
      <c r="I253" t="s">
        <v>420</v>
      </c>
      <c r="J253">
        <v>8.8000000000000007</v>
      </c>
      <c r="K253">
        <v>1200</v>
      </c>
      <c r="L253">
        <v>119</v>
      </c>
      <c r="M253">
        <v>1</v>
      </c>
      <c r="N253">
        <v>9</v>
      </c>
      <c r="O253">
        <v>4</v>
      </c>
      <c r="P253">
        <v>25</v>
      </c>
      <c r="Q253" t="s">
        <v>450</v>
      </c>
      <c r="R253">
        <v>1086</v>
      </c>
      <c r="S253">
        <v>3</v>
      </c>
      <c r="T253" t="s">
        <v>446</v>
      </c>
      <c r="U253">
        <v>580</v>
      </c>
      <c r="X253" t="s">
        <v>456</v>
      </c>
      <c r="Y253">
        <v>63</v>
      </c>
      <c r="Z253" t="s">
        <v>45</v>
      </c>
    </row>
    <row r="254" spans="1:26" x14ac:dyDescent="0.25">
      <c r="A254" t="s">
        <v>275</v>
      </c>
      <c r="B254" t="s">
        <v>286</v>
      </c>
      <c r="C254">
        <v>9.82</v>
      </c>
      <c r="D254">
        <v>12</v>
      </c>
      <c r="E254" t="s">
        <v>63</v>
      </c>
      <c r="F254">
        <v>1</v>
      </c>
      <c r="G254" t="s">
        <v>63</v>
      </c>
      <c r="H254">
        <v>5</v>
      </c>
      <c r="I254" t="s">
        <v>421</v>
      </c>
      <c r="J254">
        <v>26</v>
      </c>
      <c r="K254">
        <v>1200</v>
      </c>
      <c r="L254">
        <v>129</v>
      </c>
      <c r="M254">
        <v>1</v>
      </c>
      <c r="N254">
        <v>19</v>
      </c>
      <c r="O254">
        <v>2</v>
      </c>
      <c r="P254">
        <v>25</v>
      </c>
      <c r="Q254" t="s">
        <v>455</v>
      </c>
      <c r="R254">
        <v>1144</v>
      </c>
      <c r="S254">
        <v>4</v>
      </c>
      <c r="T254" t="s">
        <v>435</v>
      </c>
      <c r="U254">
        <v>440</v>
      </c>
      <c r="X254" t="s">
        <v>451</v>
      </c>
      <c r="Y254">
        <v>54</v>
      </c>
      <c r="Z254" t="s">
        <v>184</v>
      </c>
    </row>
    <row r="255" spans="1:26" x14ac:dyDescent="0.25">
      <c r="A255" t="s">
        <v>275</v>
      </c>
      <c r="B255" t="s">
        <v>299</v>
      </c>
      <c r="C255">
        <v>9.84</v>
      </c>
      <c r="D255">
        <v>11</v>
      </c>
      <c r="E255" t="s">
        <v>471</v>
      </c>
      <c r="F255">
        <v>5</v>
      </c>
      <c r="G255" t="s">
        <v>58</v>
      </c>
      <c r="H255">
        <v>1</v>
      </c>
      <c r="I255" t="s">
        <v>421</v>
      </c>
      <c r="J255">
        <v>3.6</v>
      </c>
      <c r="K255">
        <v>1200</v>
      </c>
      <c r="L255">
        <v>132</v>
      </c>
      <c r="M255">
        <v>1</v>
      </c>
      <c r="N255">
        <v>23</v>
      </c>
      <c r="O255">
        <v>4</v>
      </c>
      <c r="P255">
        <v>25</v>
      </c>
      <c r="Q255" t="s">
        <v>461</v>
      </c>
      <c r="R255">
        <v>1109</v>
      </c>
      <c r="S255">
        <v>4</v>
      </c>
      <c r="T255" t="s">
        <v>435</v>
      </c>
      <c r="U255">
        <v>615</v>
      </c>
      <c r="X255" t="s">
        <v>464</v>
      </c>
      <c r="Y255">
        <v>56</v>
      </c>
      <c r="Z255" t="s">
        <v>24</v>
      </c>
    </row>
    <row r="256" spans="1:26" x14ac:dyDescent="0.25">
      <c r="A256" t="s">
        <v>275</v>
      </c>
      <c r="B256" t="s">
        <v>276</v>
      </c>
      <c r="C256">
        <v>9.85</v>
      </c>
      <c r="D256">
        <v>2</v>
      </c>
      <c r="E256" t="s">
        <v>29</v>
      </c>
      <c r="F256">
        <v>10</v>
      </c>
      <c r="G256" t="s">
        <v>53</v>
      </c>
      <c r="H256">
        <v>8</v>
      </c>
      <c r="I256" t="s">
        <v>422</v>
      </c>
      <c r="J256">
        <v>28</v>
      </c>
      <c r="K256">
        <v>1200</v>
      </c>
      <c r="L256">
        <v>120</v>
      </c>
      <c r="M256">
        <v>1</v>
      </c>
      <c r="N256">
        <v>30</v>
      </c>
      <c r="O256">
        <v>4</v>
      </c>
      <c r="P256">
        <v>25</v>
      </c>
      <c r="Q256" t="s">
        <v>445</v>
      </c>
      <c r="R256">
        <v>1070</v>
      </c>
      <c r="S256">
        <v>3</v>
      </c>
      <c r="T256" t="s">
        <v>446</v>
      </c>
      <c r="U256">
        <v>636</v>
      </c>
      <c r="X256" t="s">
        <v>459</v>
      </c>
      <c r="Y256">
        <v>63</v>
      </c>
      <c r="Z256" t="s">
        <v>45</v>
      </c>
    </row>
    <row r="257" spans="1:26" x14ac:dyDescent="0.25">
      <c r="A257" t="s">
        <v>275</v>
      </c>
      <c r="B257" t="s">
        <v>279</v>
      </c>
      <c r="C257">
        <v>9.8699999999999992</v>
      </c>
      <c r="D257">
        <v>8</v>
      </c>
      <c r="E257" t="s">
        <v>84</v>
      </c>
      <c r="F257">
        <v>4</v>
      </c>
      <c r="G257" t="s">
        <v>19</v>
      </c>
      <c r="H257">
        <v>1</v>
      </c>
      <c r="I257" t="s">
        <v>420</v>
      </c>
      <c r="J257">
        <v>7.9</v>
      </c>
      <c r="K257">
        <v>1200</v>
      </c>
      <c r="L257">
        <v>121</v>
      </c>
      <c r="M257">
        <v>1</v>
      </c>
      <c r="N257">
        <v>16</v>
      </c>
      <c r="O257">
        <v>4</v>
      </c>
      <c r="P257">
        <v>25</v>
      </c>
      <c r="Q257" t="s">
        <v>455</v>
      </c>
      <c r="R257">
        <v>1176</v>
      </c>
      <c r="S257">
        <v>3</v>
      </c>
      <c r="T257" t="s">
        <v>446</v>
      </c>
      <c r="U257">
        <v>595</v>
      </c>
      <c r="X257">
        <v>2</v>
      </c>
      <c r="Y257">
        <v>65</v>
      </c>
      <c r="Z257" t="s">
        <v>14</v>
      </c>
    </row>
    <row r="258" spans="1:26" x14ac:dyDescent="0.25">
      <c r="A258" t="s">
        <v>275</v>
      </c>
      <c r="B258" t="s">
        <v>286</v>
      </c>
      <c r="C258">
        <v>9.91</v>
      </c>
      <c r="D258">
        <v>12</v>
      </c>
      <c r="E258" t="s">
        <v>63</v>
      </c>
      <c r="F258">
        <v>5</v>
      </c>
      <c r="G258" t="s">
        <v>150</v>
      </c>
      <c r="H258">
        <v>7</v>
      </c>
      <c r="I258" t="s">
        <v>422</v>
      </c>
      <c r="J258">
        <v>35</v>
      </c>
      <c r="K258">
        <v>1200</v>
      </c>
      <c r="L258">
        <v>117</v>
      </c>
      <c r="M258">
        <v>1</v>
      </c>
      <c r="N258">
        <v>16</v>
      </c>
      <c r="O258">
        <v>4</v>
      </c>
      <c r="P258">
        <v>25</v>
      </c>
      <c r="Q258" t="s">
        <v>455</v>
      </c>
      <c r="R258">
        <v>1135</v>
      </c>
      <c r="S258">
        <v>3</v>
      </c>
      <c r="T258" t="s">
        <v>446</v>
      </c>
      <c r="U258">
        <v>595</v>
      </c>
      <c r="X258" t="s">
        <v>456</v>
      </c>
      <c r="Y258">
        <v>61</v>
      </c>
      <c r="Z258" t="s">
        <v>184</v>
      </c>
    </row>
    <row r="259" spans="1:26" x14ac:dyDescent="0.25">
      <c r="A259" t="s">
        <v>275</v>
      </c>
      <c r="B259" t="s">
        <v>276</v>
      </c>
      <c r="C259">
        <v>9.92</v>
      </c>
      <c r="D259">
        <v>2</v>
      </c>
      <c r="E259" t="s">
        <v>29</v>
      </c>
      <c r="F259">
        <v>1</v>
      </c>
      <c r="G259" t="s">
        <v>29</v>
      </c>
      <c r="H259">
        <v>11</v>
      </c>
      <c r="I259" t="s">
        <v>422</v>
      </c>
      <c r="J259">
        <v>26</v>
      </c>
      <c r="K259">
        <v>1200</v>
      </c>
      <c r="L259">
        <v>135</v>
      </c>
      <c r="M259">
        <v>1</v>
      </c>
      <c r="N259">
        <v>26</v>
      </c>
      <c r="O259">
        <v>2</v>
      </c>
      <c r="P259">
        <v>25</v>
      </c>
      <c r="Q259" t="s">
        <v>461</v>
      </c>
      <c r="R259">
        <v>1091</v>
      </c>
      <c r="S259">
        <v>4</v>
      </c>
      <c r="T259" t="s">
        <v>435</v>
      </c>
      <c r="U259">
        <v>462</v>
      </c>
      <c r="X259" t="s">
        <v>480</v>
      </c>
      <c r="Y259">
        <v>56</v>
      </c>
      <c r="Z259" t="s">
        <v>45</v>
      </c>
    </row>
    <row r="260" spans="1:26" x14ac:dyDescent="0.25">
      <c r="A260" t="s">
        <v>275</v>
      </c>
      <c r="B260" t="s">
        <v>286</v>
      </c>
      <c r="C260">
        <v>9.93</v>
      </c>
      <c r="D260">
        <v>12</v>
      </c>
      <c r="E260" t="s">
        <v>63</v>
      </c>
      <c r="F260">
        <v>9</v>
      </c>
      <c r="G260" t="s">
        <v>63</v>
      </c>
      <c r="H260">
        <v>8</v>
      </c>
      <c r="I260" t="s">
        <v>423</v>
      </c>
      <c r="J260">
        <v>81</v>
      </c>
      <c r="K260">
        <v>1200</v>
      </c>
      <c r="L260">
        <v>121</v>
      </c>
      <c r="M260">
        <v>1</v>
      </c>
      <c r="N260">
        <v>2</v>
      </c>
      <c r="O260">
        <v>4</v>
      </c>
      <c r="P260">
        <v>25</v>
      </c>
      <c r="Q260" t="s">
        <v>445</v>
      </c>
      <c r="R260">
        <v>1143</v>
      </c>
      <c r="S260">
        <v>3</v>
      </c>
      <c r="T260" t="s">
        <v>446</v>
      </c>
      <c r="U260">
        <v>561</v>
      </c>
      <c r="X260">
        <v>4</v>
      </c>
      <c r="Y260">
        <v>61</v>
      </c>
      <c r="Z260" t="s">
        <v>184</v>
      </c>
    </row>
    <row r="261" spans="1:26" x14ac:dyDescent="0.25">
      <c r="A261" t="s">
        <v>275</v>
      </c>
      <c r="B261" t="s">
        <v>279</v>
      </c>
      <c r="C261">
        <v>9.94</v>
      </c>
      <c r="D261">
        <v>8</v>
      </c>
      <c r="E261" t="s">
        <v>84</v>
      </c>
      <c r="F261">
        <v>11</v>
      </c>
      <c r="G261" t="s">
        <v>121</v>
      </c>
      <c r="H261">
        <v>7</v>
      </c>
      <c r="I261" t="s">
        <v>423</v>
      </c>
      <c r="J261">
        <v>29</v>
      </c>
      <c r="K261">
        <v>1200</v>
      </c>
      <c r="L261">
        <v>121</v>
      </c>
      <c r="M261">
        <v>1</v>
      </c>
      <c r="N261">
        <v>30</v>
      </c>
      <c r="O261">
        <v>4</v>
      </c>
      <c r="P261">
        <v>25</v>
      </c>
      <c r="Q261" t="s">
        <v>445</v>
      </c>
      <c r="R261">
        <v>1166</v>
      </c>
      <c r="S261">
        <v>3</v>
      </c>
      <c r="T261" t="s">
        <v>446</v>
      </c>
      <c r="U261">
        <v>636</v>
      </c>
      <c r="X261">
        <v>5</v>
      </c>
      <c r="Y261">
        <v>64</v>
      </c>
      <c r="Z261" t="s">
        <v>14</v>
      </c>
    </row>
    <row r="262" spans="1:26" x14ac:dyDescent="0.25">
      <c r="A262" t="s">
        <v>275</v>
      </c>
      <c r="B262" t="s">
        <v>286</v>
      </c>
      <c r="C262">
        <v>10</v>
      </c>
      <c r="D262">
        <v>12</v>
      </c>
      <c r="E262" t="s">
        <v>63</v>
      </c>
      <c r="F262">
        <v>9</v>
      </c>
      <c r="G262" t="s">
        <v>121</v>
      </c>
      <c r="H262">
        <v>10</v>
      </c>
      <c r="I262" t="s">
        <v>422</v>
      </c>
      <c r="J262">
        <v>24</v>
      </c>
      <c r="K262">
        <v>1200</v>
      </c>
      <c r="L262">
        <v>122</v>
      </c>
      <c r="M262">
        <v>1</v>
      </c>
      <c r="N262">
        <v>12</v>
      </c>
      <c r="O262">
        <v>3</v>
      </c>
      <c r="P262">
        <v>25</v>
      </c>
      <c r="Q262" t="s">
        <v>450</v>
      </c>
      <c r="R262">
        <v>1148</v>
      </c>
      <c r="S262">
        <v>3</v>
      </c>
      <c r="T262" t="s">
        <v>446</v>
      </c>
      <c r="U262">
        <v>503</v>
      </c>
      <c r="X262" t="s">
        <v>442</v>
      </c>
      <c r="Y262">
        <v>61</v>
      </c>
      <c r="Z262" t="s">
        <v>184</v>
      </c>
    </row>
    <row r="263" spans="1:26" x14ac:dyDescent="0.25">
      <c r="A263" t="s">
        <v>275</v>
      </c>
      <c r="B263" t="s">
        <v>286</v>
      </c>
      <c r="C263">
        <v>10.01</v>
      </c>
      <c r="D263">
        <v>12</v>
      </c>
      <c r="E263" t="s">
        <v>63</v>
      </c>
      <c r="F263">
        <v>8</v>
      </c>
      <c r="G263" t="s">
        <v>63</v>
      </c>
      <c r="H263">
        <v>12</v>
      </c>
      <c r="I263" t="s">
        <v>423</v>
      </c>
      <c r="J263">
        <v>45</v>
      </c>
      <c r="K263">
        <v>1200</v>
      </c>
      <c r="L263">
        <v>132</v>
      </c>
      <c r="M263">
        <v>1</v>
      </c>
      <c r="N263">
        <v>25</v>
      </c>
      <c r="O263">
        <v>6</v>
      </c>
      <c r="P263">
        <v>25</v>
      </c>
      <c r="Q263" t="s">
        <v>461</v>
      </c>
      <c r="R263">
        <v>1128</v>
      </c>
      <c r="S263">
        <v>4</v>
      </c>
      <c r="T263" t="s">
        <v>446</v>
      </c>
      <c r="U263">
        <v>780</v>
      </c>
      <c r="X263" t="s">
        <v>558</v>
      </c>
      <c r="Y263">
        <v>57</v>
      </c>
      <c r="Z263" t="s">
        <v>184</v>
      </c>
    </row>
    <row r="264" spans="1:26" x14ac:dyDescent="0.25">
      <c r="A264" t="s">
        <v>275</v>
      </c>
      <c r="B264" t="s">
        <v>311</v>
      </c>
      <c r="C264">
        <v>10.02</v>
      </c>
      <c r="D264">
        <v>1</v>
      </c>
      <c r="E264" t="s">
        <v>150</v>
      </c>
      <c r="F264">
        <v>4</v>
      </c>
      <c r="G264" t="s">
        <v>121</v>
      </c>
      <c r="H264">
        <v>2</v>
      </c>
      <c r="I264" t="s">
        <v>420</v>
      </c>
      <c r="J264">
        <v>14</v>
      </c>
      <c r="K264">
        <v>1200</v>
      </c>
      <c r="L264">
        <v>125</v>
      </c>
      <c r="M264">
        <v>1</v>
      </c>
      <c r="N264">
        <v>2</v>
      </c>
      <c r="O264">
        <v>4</v>
      </c>
      <c r="P264">
        <v>25</v>
      </c>
      <c r="Q264" t="s">
        <v>445</v>
      </c>
      <c r="R264">
        <v>1060</v>
      </c>
      <c r="S264">
        <v>4</v>
      </c>
      <c r="T264" t="s">
        <v>446</v>
      </c>
      <c r="U264">
        <v>556</v>
      </c>
      <c r="X264" t="s">
        <v>456</v>
      </c>
      <c r="Y264">
        <v>48</v>
      </c>
      <c r="Z264" t="s">
        <v>35</v>
      </c>
    </row>
    <row r="265" spans="1:26" x14ac:dyDescent="0.25">
      <c r="A265" t="s">
        <v>275</v>
      </c>
      <c r="B265" t="s">
        <v>299</v>
      </c>
      <c r="C265">
        <v>10.09</v>
      </c>
      <c r="D265">
        <v>11</v>
      </c>
      <c r="E265" t="s">
        <v>471</v>
      </c>
      <c r="F265">
        <v>6</v>
      </c>
      <c r="G265" t="s">
        <v>471</v>
      </c>
      <c r="H265">
        <v>12</v>
      </c>
      <c r="I265" t="s">
        <v>421</v>
      </c>
      <c r="J265">
        <v>13</v>
      </c>
      <c r="K265">
        <v>1200</v>
      </c>
      <c r="L265">
        <v>131</v>
      </c>
      <c r="M265">
        <v>1</v>
      </c>
      <c r="N265">
        <v>2</v>
      </c>
      <c r="O265">
        <v>4</v>
      </c>
      <c r="P265">
        <v>25</v>
      </c>
      <c r="Q265" t="s">
        <v>445</v>
      </c>
      <c r="R265">
        <v>1102</v>
      </c>
      <c r="S265">
        <v>4</v>
      </c>
      <c r="T265" t="s">
        <v>446</v>
      </c>
      <c r="U265">
        <v>556</v>
      </c>
      <c r="X265" t="s">
        <v>519</v>
      </c>
      <c r="Y265">
        <v>56</v>
      </c>
      <c r="Z265" t="s">
        <v>24</v>
      </c>
    </row>
    <row r="266" spans="1:26" x14ac:dyDescent="0.25">
      <c r="A266" t="s">
        <v>275</v>
      </c>
      <c r="B266" t="s">
        <v>289</v>
      </c>
      <c r="C266">
        <v>10.119999999999999</v>
      </c>
      <c r="D266">
        <v>4</v>
      </c>
      <c r="E266" t="s">
        <v>93</v>
      </c>
      <c r="F266">
        <v>4</v>
      </c>
      <c r="G266" t="s">
        <v>93</v>
      </c>
      <c r="H266">
        <v>10</v>
      </c>
      <c r="I266" t="s">
        <v>423</v>
      </c>
      <c r="J266">
        <v>18</v>
      </c>
      <c r="K266">
        <v>1200</v>
      </c>
      <c r="L266">
        <v>130</v>
      </c>
      <c r="M266">
        <v>1</v>
      </c>
      <c r="N266">
        <v>17</v>
      </c>
      <c r="O266">
        <v>9</v>
      </c>
      <c r="P266">
        <v>25</v>
      </c>
      <c r="Q266" t="s">
        <v>455</v>
      </c>
      <c r="R266">
        <v>1091</v>
      </c>
      <c r="S266">
        <v>4</v>
      </c>
      <c r="T266" t="s">
        <v>446</v>
      </c>
      <c r="U266">
        <v>34</v>
      </c>
      <c r="X266">
        <v>2</v>
      </c>
      <c r="Y266">
        <v>53</v>
      </c>
      <c r="Z266" t="s">
        <v>166</v>
      </c>
    </row>
    <row r="267" spans="1:26" x14ac:dyDescent="0.25">
      <c r="A267" t="s">
        <v>275</v>
      </c>
      <c r="B267" t="s">
        <v>308</v>
      </c>
      <c r="C267">
        <v>10.119999999999999</v>
      </c>
      <c r="D267">
        <v>10</v>
      </c>
      <c r="E267" t="s">
        <v>34</v>
      </c>
      <c r="F267">
        <v>5</v>
      </c>
      <c r="G267" t="s">
        <v>34</v>
      </c>
      <c r="H267">
        <v>8</v>
      </c>
      <c r="I267" t="s">
        <v>422</v>
      </c>
      <c r="J267">
        <v>16</v>
      </c>
      <c r="K267">
        <v>1200</v>
      </c>
      <c r="L267">
        <v>117</v>
      </c>
      <c r="M267">
        <v>1</v>
      </c>
      <c r="N267">
        <v>17</v>
      </c>
      <c r="O267">
        <v>9</v>
      </c>
      <c r="P267">
        <v>25</v>
      </c>
      <c r="Q267" t="s">
        <v>455</v>
      </c>
      <c r="R267">
        <v>1017</v>
      </c>
      <c r="S267">
        <v>4</v>
      </c>
      <c r="T267" t="s">
        <v>446</v>
      </c>
      <c r="U267">
        <v>33</v>
      </c>
      <c r="X267">
        <v>2</v>
      </c>
      <c r="Y267">
        <v>42</v>
      </c>
      <c r="Z267" t="s">
        <v>94</v>
      </c>
    </row>
    <row r="268" spans="1:26" x14ac:dyDescent="0.25">
      <c r="A268" t="s">
        <v>275</v>
      </c>
      <c r="B268" t="s">
        <v>295</v>
      </c>
      <c r="C268">
        <v>10.130000000000001</v>
      </c>
      <c r="D268">
        <v>3</v>
      </c>
      <c r="E268" t="s">
        <v>121</v>
      </c>
      <c r="F268">
        <v>2</v>
      </c>
      <c r="G268" t="s">
        <v>13</v>
      </c>
      <c r="H268">
        <v>12</v>
      </c>
      <c r="I268" t="s">
        <v>422</v>
      </c>
      <c r="J268">
        <v>22</v>
      </c>
      <c r="K268">
        <v>1200</v>
      </c>
      <c r="L268">
        <v>129</v>
      </c>
      <c r="M268">
        <v>1</v>
      </c>
      <c r="N268">
        <v>12</v>
      </c>
      <c r="O268">
        <v>3</v>
      </c>
      <c r="P268">
        <v>25</v>
      </c>
      <c r="Q268" t="s">
        <v>450</v>
      </c>
      <c r="R268">
        <v>1072</v>
      </c>
      <c r="S268">
        <v>4</v>
      </c>
      <c r="T268" t="s">
        <v>446</v>
      </c>
      <c r="U268">
        <v>498</v>
      </c>
      <c r="X268" t="s">
        <v>662</v>
      </c>
      <c r="Y268">
        <v>54</v>
      </c>
      <c r="Z268" t="s">
        <v>166</v>
      </c>
    </row>
    <row r="269" spans="1:26" x14ac:dyDescent="0.25">
      <c r="A269" t="s">
        <v>275</v>
      </c>
      <c r="B269" t="s">
        <v>279</v>
      </c>
      <c r="C269">
        <v>10.15</v>
      </c>
      <c r="D269">
        <v>8</v>
      </c>
      <c r="E269" t="s">
        <v>84</v>
      </c>
      <c r="F269">
        <v>6</v>
      </c>
      <c r="G269" t="s">
        <v>29</v>
      </c>
      <c r="H269">
        <v>9</v>
      </c>
      <c r="I269" t="s">
        <v>422</v>
      </c>
      <c r="J269">
        <v>19</v>
      </c>
      <c r="K269">
        <v>1200</v>
      </c>
      <c r="L269">
        <v>135</v>
      </c>
      <c r="M269">
        <v>1</v>
      </c>
      <c r="N269">
        <v>9</v>
      </c>
      <c r="O269">
        <v>7</v>
      </c>
      <c r="P269">
        <v>25</v>
      </c>
      <c r="Q269" t="s">
        <v>450</v>
      </c>
      <c r="R269">
        <v>1160</v>
      </c>
      <c r="S269">
        <v>4</v>
      </c>
      <c r="T269" t="s">
        <v>446</v>
      </c>
      <c r="U269">
        <v>825</v>
      </c>
      <c r="X269" t="s">
        <v>459</v>
      </c>
      <c r="Y269">
        <v>60</v>
      </c>
      <c r="Z269" t="s">
        <v>14</v>
      </c>
    </row>
    <row r="270" spans="1:26" x14ac:dyDescent="0.25">
      <c r="A270" t="s">
        <v>275</v>
      </c>
      <c r="B270" t="s">
        <v>311</v>
      </c>
      <c r="C270">
        <v>10.15</v>
      </c>
      <c r="D270">
        <v>1</v>
      </c>
      <c r="E270" t="s">
        <v>150</v>
      </c>
      <c r="F270">
        <v>6</v>
      </c>
      <c r="G270" t="s">
        <v>402</v>
      </c>
      <c r="H270">
        <v>3</v>
      </c>
      <c r="I270" t="s">
        <v>421</v>
      </c>
      <c r="J270">
        <v>12</v>
      </c>
      <c r="K270">
        <v>1200</v>
      </c>
      <c r="L270">
        <v>126</v>
      </c>
      <c r="M270">
        <v>1</v>
      </c>
      <c r="N270">
        <v>5</v>
      </c>
      <c r="O270">
        <v>3</v>
      </c>
      <c r="P270">
        <v>25</v>
      </c>
      <c r="Q270" t="s">
        <v>445</v>
      </c>
      <c r="R270">
        <v>1070</v>
      </c>
      <c r="S270">
        <v>4</v>
      </c>
      <c r="T270" t="s">
        <v>435</v>
      </c>
      <c r="U270">
        <v>477</v>
      </c>
      <c r="X270" t="s">
        <v>456</v>
      </c>
      <c r="Y270">
        <v>50</v>
      </c>
      <c r="Z270" t="s">
        <v>35</v>
      </c>
    </row>
    <row r="271" spans="1:26" x14ac:dyDescent="0.25">
      <c r="A271" t="s">
        <v>275</v>
      </c>
      <c r="B271" t="s">
        <v>302</v>
      </c>
      <c r="C271">
        <v>10.16</v>
      </c>
      <c r="D271">
        <v>5</v>
      </c>
      <c r="E271" t="s">
        <v>38</v>
      </c>
      <c r="F271">
        <v>10</v>
      </c>
      <c r="G271" t="s">
        <v>487</v>
      </c>
      <c r="H271">
        <v>2</v>
      </c>
      <c r="I271" t="s">
        <v>420</v>
      </c>
      <c r="J271">
        <v>4.4000000000000004</v>
      </c>
      <c r="K271">
        <v>1200</v>
      </c>
      <c r="L271">
        <v>129</v>
      </c>
      <c r="M271">
        <v>1</v>
      </c>
      <c r="N271">
        <v>2</v>
      </c>
      <c r="O271">
        <v>4</v>
      </c>
      <c r="P271">
        <v>25</v>
      </c>
      <c r="Q271" t="s">
        <v>445</v>
      </c>
      <c r="R271">
        <v>1217</v>
      </c>
      <c r="S271">
        <v>4</v>
      </c>
      <c r="T271" t="s">
        <v>446</v>
      </c>
      <c r="U271">
        <v>559</v>
      </c>
      <c r="X271" t="s">
        <v>600</v>
      </c>
      <c r="Y271">
        <v>56</v>
      </c>
      <c r="Z271" t="s">
        <v>138</v>
      </c>
    </row>
    <row r="272" spans="1:26" x14ac:dyDescent="0.25">
      <c r="A272" t="s">
        <v>275</v>
      </c>
      <c r="B272" t="s">
        <v>295</v>
      </c>
      <c r="C272">
        <v>10.199999999999999</v>
      </c>
      <c r="D272">
        <v>3</v>
      </c>
      <c r="E272" t="s">
        <v>121</v>
      </c>
      <c r="F272">
        <v>5</v>
      </c>
      <c r="G272" t="s">
        <v>34</v>
      </c>
      <c r="H272">
        <v>8</v>
      </c>
      <c r="I272" t="s">
        <v>422</v>
      </c>
      <c r="J272">
        <v>12</v>
      </c>
      <c r="K272">
        <v>1200</v>
      </c>
      <c r="L272">
        <v>132</v>
      </c>
      <c r="M272">
        <v>1</v>
      </c>
      <c r="N272">
        <v>21</v>
      </c>
      <c r="O272">
        <v>5</v>
      </c>
      <c r="P272">
        <v>25</v>
      </c>
      <c r="Q272" t="s">
        <v>461</v>
      </c>
      <c r="R272">
        <v>1069</v>
      </c>
      <c r="S272">
        <v>4</v>
      </c>
      <c r="T272" t="s">
        <v>446</v>
      </c>
      <c r="U272">
        <v>693</v>
      </c>
      <c r="X272" t="s">
        <v>521</v>
      </c>
      <c r="Y272">
        <v>55</v>
      </c>
      <c r="Z272" t="s">
        <v>166</v>
      </c>
    </row>
    <row r="273" spans="1:26" x14ac:dyDescent="0.25">
      <c r="A273" t="s">
        <v>275</v>
      </c>
      <c r="B273" t="s">
        <v>295</v>
      </c>
      <c r="C273">
        <v>10.220000000000001</v>
      </c>
      <c r="D273">
        <v>3</v>
      </c>
      <c r="E273" t="s">
        <v>121</v>
      </c>
      <c r="F273">
        <v>4</v>
      </c>
      <c r="G273" t="s">
        <v>13</v>
      </c>
      <c r="H273">
        <v>4</v>
      </c>
      <c r="I273" t="s">
        <v>421</v>
      </c>
      <c r="J273">
        <v>4.2</v>
      </c>
      <c r="K273">
        <v>1200</v>
      </c>
      <c r="L273">
        <v>131</v>
      </c>
      <c r="M273">
        <v>1</v>
      </c>
      <c r="N273">
        <v>9</v>
      </c>
      <c r="O273">
        <v>4</v>
      </c>
      <c r="P273">
        <v>25</v>
      </c>
      <c r="Q273" t="s">
        <v>450</v>
      </c>
      <c r="R273">
        <v>1074</v>
      </c>
      <c r="S273">
        <v>4</v>
      </c>
      <c r="T273" t="s">
        <v>446</v>
      </c>
      <c r="U273">
        <v>575</v>
      </c>
      <c r="X273" t="s">
        <v>456</v>
      </c>
      <c r="Y273">
        <v>55</v>
      </c>
      <c r="Z273" t="s">
        <v>166</v>
      </c>
    </row>
    <row r="274" spans="1:26" x14ac:dyDescent="0.25">
      <c r="A274" t="s">
        <v>275</v>
      </c>
      <c r="B274" t="s">
        <v>292</v>
      </c>
      <c r="C274">
        <v>10.24</v>
      </c>
      <c r="D274">
        <v>9</v>
      </c>
      <c r="E274" t="s">
        <v>101</v>
      </c>
      <c r="F274">
        <v>6</v>
      </c>
      <c r="G274" t="s">
        <v>93</v>
      </c>
      <c r="H274">
        <v>8</v>
      </c>
      <c r="I274" t="s">
        <v>422</v>
      </c>
      <c r="J274">
        <v>11</v>
      </c>
      <c r="K274">
        <v>1200</v>
      </c>
      <c r="L274">
        <v>135</v>
      </c>
      <c r="M274">
        <v>1</v>
      </c>
      <c r="N274">
        <v>19</v>
      </c>
      <c r="O274">
        <v>2</v>
      </c>
      <c r="P274">
        <v>25</v>
      </c>
      <c r="Q274" t="s">
        <v>455</v>
      </c>
      <c r="R274">
        <v>1100</v>
      </c>
      <c r="S274">
        <v>5</v>
      </c>
      <c r="T274" t="s">
        <v>435</v>
      </c>
      <c r="U274">
        <v>438</v>
      </c>
      <c r="X274" t="s">
        <v>521</v>
      </c>
      <c r="Y274">
        <v>39</v>
      </c>
      <c r="Z274" t="s">
        <v>89</v>
      </c>
    </row>
    <row r="275" spans="1:26" x14ac:dyDescent="0.25">
      <c r="A275" t="s">
        <v>275</v>
      </c>
      <c r="B275" t="s">
        <v>289</v>
      </c>
      <c r="C275">
        <v>10.26</v>
      </c>
      <c r="D275">
        <v>4</v>
      </c>
      <c r="E275" t="s">
        <v>93</v>
      </c>
      <c r="F275">
        <v>6</v>
      </c>
      <c r="G275" t="s">
        <v>63</v>
      </c>
      <c r="H275">
        <v>3</v>
      </c>
      <c r="I275" t="s">
        <v>421</v>
      </c>
      <c r="J275">
        <v>8</v>
      </c>
      <c r="K275">
        <v>1200</v>
      </c>
      <c r="L275">
        <v>122</v>
      </c>
      <c r="M275">
        <v>1</v>
      </c>
      <c r="N275">
        <v>9</v>
      </c>
      <c r="O275">
        <v>4</v>
      </c>
      <c r="P275">
        <v>25</v>
      </c>
      <c r="Q275" t="s">
        <v>450</v>
      </c>
      <c r="R275">
        <v>1112</v>
      </c>
      <c r="S275">
        <v>4</v>
      </c>
      <c r="T275" t="s">
        <v>446</v>
      </c>
      <c r="U275">
        <v>577</v>
      </c>
      <c r="X275" t="s">
        <v>558</v>
      </c>
      <c r="Y275">
        <v>46</v>
      </c>
      <c r="Z275" t="s">
        <v>166</v>
      </c>
    </row>
    <row r="276" spans="1:26" x14ac:dyDescent="0.25">
      <c r="A276" t="s">
        <v>275</v>
      </c>
      <c r="B276" t="s">
        <v>305</v>
      </c>
      <c r="C276">
        <v>10.26</v>
      </c>
      <c r="D276">
        <v>6</v>
      </c>
      <c r="E276" t="s">
        <v>44</v>
      </c>
      <c r="F276">
        <v>7</v>
      </c>
      <c r="G276" t="s">
        <v>44</v>
      </c>
      <c r="H276">
        <v>12</v>
      </c>
      <c r="I276" t="s">
        <v>423</v>
      </c>
      <c r="J276">
        <v>144</v>
      </c>
      <c r="K276">
        <v>1200</v>
      </c>
      <c r="L276">
        <v>123</v>
      </c>
      <c r="M276">
        <v>1</v>
      </c>
      <c r="N276">
        <v>17</v>
      </c>
      <c r="O276">
        <v>9</v>
      </c>
      <c r="P276">
        <v>25</v>
      </c>
      <c r="Q276" t="s">
        <v>455</v>
      </c>
      <c r="R276">
        <v>1090</v>
      </c>
      <c r="S276">
        <v>4</v>
      </c>
      <c r="T276" t="s">
        <v>446</v>
      </c>
      <c r="U276">
        <v>33</v>
      </c>
      <c r="X276" t="s">
        <v>519</v>
      </c>
      <c r="Y276">
        <v>48</v>
      </c>
      <c r="Z276" t="s">
        <v>145</v>
      </c>
    </row>
    <row r="277" spans="1:26" x14ac:dyDescent="0.25">
      <c r="A277" t="s">
        <v>275</v>
      </c>
      <c r="B277" t="s">
        <v>308</v>
      </c>
      <c r="C277">
        <v>10.26</v>
      </c>
      <c r="D277">
        <v>10</v>
      </c>
      <c r="E277" t="s">
        <v>34</v>
      </c>
      <c r="F277">
        <v>9</v>
      </c>
      <c r="G277" t="s">
        <v>101</v>
      </c>
      <c r="H277">
        <v>6</v>
      </c>
      <c r="I277" t="s">
        <v>422</v>
      </c>
      <c r="J277">
        <v>12</v>
      </c>
      <c r="K277">
        <v>1200</v>
      </c>
      <c r="L277">
        <v>119</v>
      </c>
      <c r="M277">
        <v>1</v>
      </c>
      <c r="N277">
        <v>9</v>
      </c>
      <c r="O277">
        <v>7</v>
      </c>
      <c r="P277">
        <v>25</v>
      </c>
      <c r="Q277" t="s">
        <v>450</v>
      </c>
      <c r="R277">
        <v>1017</v>
      </c>
      <c r="S277">
        <v>4</v>
      </c>
      <c r="T277" t="s">
        <v>446</v>
      </c>
      <c r="U277">
        <v>825</v>
      </c>
      <c r="X277" t="s">
        <v>699</v>
      </c>
      <c r="Y277">
        <v>44</v>
      </c>
      <c r="Z277" t="s">
        <v>94</v>
      </c>
    </row>
    <row r="278" spans="1:26" x14ac:dyDescent="0.25">
      <c r="A278" t="s">
        <v>275</v>
      </c>
      <c r="B278" t="s">
        <v>299</v>
      </c>
      <c r="C278">
        <v>10.28</v>
      </c>
      <c r="D278">
        <v>11</v>
      </c>
      <c r="E278" t="s">
        <v>471</v>
      </c>
      <c r="F278">
        <v>2</v>
      </c>
      <c r="G278" t="s">
        <v>471</v>
      </c>
      <c r="H278">
        <v>10</v>
      </c>
      <c r="I278" t="s">
        <v>420</v>
      </c>
      <c r="J278">
        <v>3.5</v>
      </c>
      <c r="K278">
        <v>1200</v>
      </c>
      <c r="L278">
        <v>122</v>
      </c>
      <c r="M278">
        <v>1</v>
      </c>
      <c r="N278">
        <v>10</v>
      </c>
      <c r="O278">
        <v>9</v>
      </c>
      <c r="P278">
        <v>25</v>
      </c>
      <c r="Q278" t="s">
        <v>450</v>
      </c>
      <c r="R278">
        <v>1131</v>
      </c>
      <c r="S278">
        <v>4</v>
      </c>
      <c r="T278" t="s">
        <v>435</v>
      </c>
      <c r="U278">
        <v>17</v>
      </c>
      <c r="X278" t="s">
        <v>521</v>
      </c>
      <c r="Y278">
        <v>49</v>
      </c>
      <c r="Z278" t="s">
        <v>24</v>
      </c>
    </row>
    <row r="279" spans="1:26" x14ac:dyDescent="0.25">
      <c r="A279" t="s">
        <v>275</v>
      </c>
      <c r="B279" t="s">
        <v>311</v>
      </c>
      <c r="C279">
        <v>10.35</v>
      </c>
      <c r="D279">
        <v>1</v>
      </c>
      <c r="E279" t="s">
        <v>150</v>
      </c>
      <c r="F279">
        <v>6</v>
      </c>
      <c r="G279" t="s">
        <v>38</v>
      </c>
      <c r="H279">
        <v>2</v>
      </c>
      <c r="I279" t="s">
        <v>421</v>
      </c>
      <c r="J279">
        <v>14</v>
      </c>
      <c r="K279">
        <v>1200</v>
      </c>
      <c r="L279">
        <v>128</v>
      </c>
      <c r="M279">
        <v>1</v>
      </c>
      <c r="N279">
        <v>5</v>
      </c>
      <c r="O279">
        <v>2</v>
      </c>
      <c r="P279">
        <v>25</v>
      </c>
      <c r="Q279" t="s">
        <v>450</v>
      </c>
      <c r="R279">
        <v>1064</v>
      </c>
      <c r="S279">
        <v>4</v>
      </c>
      <c r="T279" t="s">
        <v>435</v>
      </c>
      <c r="U279">
        <v>399</v>
      </c>
      <c r="X279" t="s">
        <v>558</v>
      </c>
      <c r="Y279">
        <v>52</v>
      </c>
      <c r="Z279" t="s">
        <v>35</v>
      </c>
    </row>
    <row r="280" spans="1:26" x14ac:dyDescent="0.25">
      <c r="A280" t="s">
        <v>275</v>
      </c>
      <c r="B280" t="s">
        <v>279</v>
      </c>
      <c r="C280">
        <v>10.36</v>
      </c>
      <c r="D280">
        <v>8</v>
      </c>
      <c r="E280" t="s">
        <v>84</v>
      </c>
      <c r="F280">
        <v>10</v>
      </c>
      <c r="G280" t="s">
        <v>58</v>
      </c>
      <c r="H280">
        <v>11</v>
      </c>
      <c r="I280" t="s">
        <v>423</v>
      </c>
      <c r="J280">
        <v>79</v>
      </c>
      <c r="K280">
        <v>1200</v>
      </c>
      <c r="L280">
        <v>119</v>
      </c>
      <c r="M280">
        <v>1</v>
      </c>
      <c r="N280">
        <v>21</v>
      </c>
      <c r="O280">
        <v>5</v>
      </c>
      <c r="P280">
        <v>25</v>
      </c>
      <c r="Q280" t="s">
        <v>461</v>
      </c>
      <c r="R280">
        <v>1167</v>
      </c>
      <c r="S280">
        <v>3</v>
      </c>
      <c r="T280" t="s">
        <v>446</v>
      </c>
      <c r="U280">
        <v>694</v>
      </c>
      <c r="X280" t="s">
        <v>699</v>
      </c>
      <c r="Y280">
        <v>62</v>
      </c>
      <c r="Z280" t="s">
        <v>14</v>
      </c>
    </row>
    <row r="281" spans="1:26" x14ac:dyDescent="0.25">
      <c r="A281" t="s">
        <v>275</v>
      </c>
      <c r="B281" t="s">
        <v>308</v>
      </c>
      <c r="C281">
        <v>10.36</v>
      </c>
      <c r="D281">
        <v>10</v>
      </c>
      <c r="E281" t="s">
        <v>34</v>
      </c>
      <c r="F281">
        <v>6</v>
      </c>
      <c r="G281" t="s">
        <v>34</v>
      </c>
      <c r="H281">
        <v>9</v>
      </c>
      <c r="I281" t="s">
        <v>423</v>
      </c>
      <c r="J281">
        <v>95</v>
      </c>
      <c r="K281">
        <v>1200</v>
      </c>
      <c r="L281">
        <v>123</v>
      </c>
      <c r="M281">
        <v>1</v>
      </c>
      <c r="N281">
        <v>12</v>
      </c>
      <c r="O281">
        <v>3</v>
      </c>
      <c r="P281">
        <v>25</v>
      </c>
      <c r="Q281" t="s">
        <v>450</v>
      </c>
      <c r="R281">
        <v>1009</v>
      </c>
      <c r="S281">
        <v>4</v>
      </c>
      <c r="T281" t="s">
        <v>446</v>
      </c>
      <c r="U281">
        <v>498</v>
      </c>
      <c r="X281" t="s">
        <v>521</v>
      </c>
      <c r="Y281">
        <v>48</v>
      </c>
      <c r="Z281" t="s">
        <v>94</v>
      </c>
    </row>
    <row r="282" spans="1:26" x14ac:dyDescent="0.25">
      <c r="A282" t="s">
        <v>275</v>
      </c>
      <c r="B282" t="s">
        <v>279</v>
      </c>
      <c r="C282">
        <v>10.37</v>
      </c>
      <c r="D282">
        <v>8</v>
      </c>
      <c r="E282" t="s">
        <v>84</v>
      </c>
      <c r="F282">
        <v>4</v>
      </c>
      <c r="G282" t="s">
        <v>84</v>
      </c>
      <c r="H282">
        <v>11</v>
      </c>
      <c r="I282" t="s">
        <v>422</v>
      </c>
      <c r="J282">
        <v>35</v>
      </c>
      <c r="K282">
        <v>1200</v>
      </c>
      <c r="L282">
        <v>132</v>
      </c>
      <c r="M282">
        <v>1</v>
      </c>
      <c r="N282">
        <v>10</v>
      </c>
      <c r="O282">
        <v>9</v>
      </c>
      <c r="P282">
        <v>25</v>
      </c>
      <c r="Q282" t="s">
        <v>450</v>
      </c>
      <c r="R282">
        <v>1132</v>
      </c>
      <c r="S282">
        <v>4</v>
      </c>
      <c r="T282" t="s">
        <v>435</v>
      </c>
      <c r="U282">
        <v>17</v>
      </c>
      <c r="X282" t="s">
        <v>456</v>
      </c>
      <c r="Y282">
        <v>57</v>
      </c>
      <c r="Z282" t="s">
        <v>14</v>
      </c>
    </row>
    <row r="283" spans="1:26" x14ac:dyDescent="0.25">
      <c r="A283" t="s">
        <v>275</v>
      </c>
      <c r="B283" t="s">
        <v>295</v>
      </c>
      <c r="C283">
        <v>10.37</v>
      </c>
      <c r="D283">
        <v>3</v>
      </c>
      <c r="E283" t="s">
        <v>121</v>
      </c>
      <c r="F283">
        <v>7</v>
      </c>
      <c r="G283" t="s">
        <v>401</v>
      </c>
      <c r="H283">
        <v>9</v>
      </c>
      <c r="I283" t="s">
        <v>422</v>
      </c>
      <c r="J283">
        <v>24</v>
      </c>
      <c r="K283">
        <v>1200</v>
      </c>
      <c r="L283">
        <v>131</v>
      </c>
      <c r="M283">
        <v>1</v>
      </c>
      <c r="N283">
        <v>19</v>
      </c>
      <c r="O283">
        <v>2</v>
      </c>
      <c r="P283">
        <v>25</v>
      </c>
      <c r="Q283" t="s">
        <v>455</v>
      </c>
      <c r="R283">
        <v>1074</v>
      </c>
      <c r="S283">
        <v>4</v>
      </c>
      <c r="T283" t="s">
        <v>435</v>
      </c>
      <c r="U283">
        <v>439</v>
      </c>
      <c r="X283">
        <v>3</v>
      </c>
      <c r="Y283">
        <v>56</v>
      </c>
      <c r="Z283" t="s">
        <v>166</v>
      </c>
    </row>
    <row r="284" spans="1:26" x14ac:dyDescent="0.25">
      <c r="A284" t="s">
        <v>275</v>
      </c>
      <c r="B284" t="s">
        <v>308</v>
      </c>
      <c r="C284">
        <v>10.38</v>
      </c>
      <c r="D284">
        <v>10</v>
      </c>
      <c r="E284" t="s">
        <v>34</v>
      </c>
      <c r="F284">
        <v>6</v>
      </c>
      <c r="G284" t="s">
        <v>34</v>
      </c>
      <c r="H284">
        <v>3</v>
      </c>
      <c r="I284" t="s">
        <v>421</v>
      </c>
      <c r="J284">
        <v>18</v>
      </c>
      <c r="K284">
        <v>1200</v>
      </c>
      <c r="L284">
        <v>124</v>
      </c>
      <c r="M284">
        <v>1</v>
      </c>
      <c r="N284">
        <v>9</v>
      </c>
      <c r="O284">
        <v>4</v>
      </c>
      <c r="P284">
        <v>25</v>
      </c>
      <c r="Q284" t="s">
        <v>450</v>
      </c>
      <c r="R284">
        <v>1017</v>
      </c>
      <c r="S284">
        <v>4</v>
      </c>
      <c r="T284" t="s">
        <v>446</v>
      </c>
      <c r="U284">
        <v>575</v>
      </c>
      <c r="X284" t="s">
        <v>600</v>
      </c>
      <c r="Y284">
        <v>48</v>
      </c>
      <c r="Z284" t="s">
        <v>94</v>
      </c>
    </row>
    <row r="285" spans="1:26" x14ac:dyDescent="0.25">
      <c r="A285" t="s">
        <v>275</v>
      </c>
      <c r="B285" t="s">
        <v>308</v>
      </c>
      <c r="C285">
        <v>10.39</v>
      </c>
      <c r="D285">
        <v>10</v>
      </c>
      <c r="E285" t="s">
        <v>34</v>
      </c>
      <c r="F285">
        <v>2</v>
      </c>
      <c r="G285" t="s">
        <v>121</v>
      </c>
      <c r="H285">
        <v>11</v>
      </c>
      <c r="I285" t="s">
        <v>423</v>
      </c>
      <c r="J285">
        <v>22</v>
      </c>
      <c r="K285">
        <v>1200</v>
      </c>
      <c r="L285">
        <v>119</v>
      </c>
      <c r="M285">
        <v>1</v>
      </c>
      <c r="N285">
        <v>25</v>
      </c>
      <c r="O285">
        <v>6</v>
      </c>
      <c r="P285">
        <v>25</v>
      </c>
      <c r="Q285" t="s">
        <v>461</v>
      </c>
      <c r="R285">
        <v>1023</v>
      </c>
      <c r="S285">
        <v>4</v>
      </c>
      <c r="T285" t="s">
        <v>446</v>
      </c>
      <c r="U285">
        <v>783</v>
      </c>
      <c r="X285">
        <v>3</v>
      </c>
      <c r="Y285">
        <v>44</v>
      </c>
      <c r="Z285" t="s">
        <v>94</v>
      </c>
    </row>
    <row r="286" spans="1:26" x14ac:dyDescent="0.25">
      <c r="A286" t="s">
        <v>275</v>
      </c>
      <c r="B286" t="s">
        <v>289</v>
      </c>
      <c r="C286">
        <v>10.4</v>
      </c>
      <c r="D286">
        <v>4</v>
      </c>
      <c r="E286" t="s">
        <v>93</v>
      </c>
      <c r="F286">
        <v>5</v>
      </c>
      <c r="G286" t="s">
        <v>121</v>
      </c>
      <c r="H286">
        <v>11</v>
      </c>
      <c r="I286" t="s">
        <v>423</v>
      </c>
      <c r="J286">
        <v>25</v>
      </c>
      <c r="K286">
        <v>1200</v>
      </c>
      <c r="L286">
        <v>120</v>
      </c>
      <c r="M286">
        <v>1</v>
      </c>
      <c r="N286">
        <v>5</v>
      </c>
      <c r="O286">
        <v>2</v>
      </c>
      <c r="P286">
        <v>25</v>
      </c>
      <c r="Q286" t="s">
        <v>450</v>
      </c>
      <c r="R286">
        <v>1105</v>
      </c>
      <c r="S286">
        <v>4</v>
      </c>
      <c r="T286" t="s">
        <v>435</v>
      </c>
      <c r="U286">
        <v>402</v>
      </c>
      <c r="X286" t="s">
        <v>464</v>
      </c>
      <c r="Y286">
        <v>44</v>
      </c>
      <c r="Z286" t="s">
        <v>166</v>
      </c>
    </row>
    <row r="287" spans="1:26" x14ac:dyDescent="0.25">
      <c r="A287" t="s">
        <v>275</v>
      </c>
      <c r="B287" t="s">
        <v>289</v>
      </c>
      <c r="C287">
        <v>10.49</v>
      </c>
      <c r="D287">
        <v>4</v>
      </c>
      <c r="E287" t="s">
        <v>93</v>
      </c>
      <c r="F287">
        <v>6</v>
      </c>
      <c r="G287" t="s">
        <v>398</v>
      </c>
      <c r="H287">
        <v>9</v>
      </c>
      <c r="I287" t="s">
        <v>423</v>
      </c>
      <c r="J287">
        <v>55</v>
      </c>
      <c r="K287">
        <v>1200</v>
      </c>
      <c r="L287">
        <v>122</v>
      </c>
      <c r="M287">
        <v>1</v>
      </c>
      <c r="N287">
        <v>15</v>
      </c>
      <c r="O287">
        <v>1</v>
      </c>
      <c r="P287">
        <v>25</v>
      </c>
      <c r="Q287" t="s">
        <v>455</v>
      </c>
      <c r="R287">
        <v>1107</v>
      </c>
      <c r="S287">
        <v>4</v>
      </c>
      <c r="T287" t="s">
        <v>435</v>
      </c>
      <c r="U287">
        <v>353</v>
      </c>
      <c r="X287" t="s">
        <v>456</v>
      </c>
      <c r="Y287">
        <v>46</v>
      </c>
      <c r="Z287" t="s">
        <v>166</v>
      </c>
    </row>
    <row r="288" spans="1:26" x14ac:dyDescent="0.25">
      <c r="A288" t="s">
        <v>275</v>
      </c>
      <c r="B288" t="s">
        <v>292</v>
      </c>
      <c r="C288">
        <v>10.49</v>
      </c>
      <c r="D288">
        <v>9</v>
      </c>
      <c r="E288" t="s">
        <v>101</v>
      </c>
      <c r="F288">
        <v>7</v>
      </c>
      <c r="G288" t="s">
        <v>101</v>
      </c>
      <c r="H288">
        <v>10</v>
      </c>
      <c r="I288" t="s">
        <v>420</v>
      </c>
      <c r="J288">
        <v>13</v>
      </c>
      <c r="K288">
        <v>1200</v>
      </c>
      <c r="L288">
        <v>119</v>
      </c>
      <c r="M288">
        <v>1</v>
      </c>
      <c r="N288">
        <v>16</v>
      </c>
      <c r="O288">
        <v>4</v>
      </c>
      <c r="P288">
        <v>25</v>
      </c>
      <c r="Q288" t="s">
        <v>455</v>
      </c>
      <c r="R288">
        <v>1086</v>
      </c>
      <c r="S288">
        <v>4</v>
      </c>
      <c r="T288" t="s">
        <v>446</v>
      </c>
      <c r="U288">
        <v>599</v>
      </c>
      <c r="X288" t="s">
        <v>488</v>
      </c>
      <c r="Y288">
        <v>43</v>
      </c>
      <c r="Z288" t="s">
        <v>89</v>
      </c>
    </row>
    <row r="289" spans="1:26" x14ac:dyDescent="0.25">
      <c r="A289" t="s">
        <v>275</v>
      </c>
      <c r="B289" t="s">
        <v>292</v>
      </c>
      <c r="C289">
        <v>10.5</v>
      </c>
      <c r="D289">
        <v>9</v>
      </c>
      <c r="E289" t="s">
        <v>101</v>
      </c>
      <c r="F289">
        <v>6</v>
      </c>
      <c r="G289" t="s">
        <v>34</v>
      </c>
      <c r="H289">
        <v>1</v>
      </c>
      <c r="I289" t="s">
        <v>421</v>
      </c>
      <c r="J289">
        <v>6.7</v>
      </c>
      <c r="K289">
        <v>1200</v>
      </c>
      <c r="L289">
        <v>117</v>
      </c>
      <c r="M289">
        <v>1</v>
      </c>
      <c r="N289">
        <v>5</v>
      </c>
      <c r="O289">
        <v>2</v>
      </c>
      <c r="P289">
        <v>25</v>
      </c>
      <c r="Q289" t="s">
        <v>450</v>
      </c>
      <c r="R289">
        <v>1102</v>
      </c>
      <c r="S289">
        <v>4</v>
      </c>
      <c r="T289" t="s">
        <v>435</v>
      </c>
      <c r="U289">
        <v>402</v>
      </c>
      <c r="X289" t="s">
        <v>456</v>
      </c>
      <c r="Y289">
        <v>41</v>
      </c>
      <c r="Z289" t="s">
        <v>89</v>
      </c>
    </row>
    <row r="290" spans="1:26" x14ac:dyDescent="0.25">
      <c r="A290" t="s">
        <v>275</v>
      </c>
      <c r="B290" t="s">
        <v>289</v>
      </c>
      <c r="C290">
        <v>10.53</v>
      </c>
      <c r="D290">
        <v>4</v>
      </c>
      <c r="E290" t="s">
        <v>93</v>
      </c>
      <c r="F290">
        <v>7</v>
      </c>
      <c r="G290" t="s">
        <v>121</v>
      </c>
      <c r="H290">
        <v>7</v>
      </c>
      <c r="I290" t="s">
        <v>422</v>
      </c>
      <c r="J290">
        <v>8.4</v>
      </c>
      <c r="K290">
        <v>1200</v>
      </c>
      <c r="L290">
        <v>122</v>
      </c>
      <c r="M290">
        <v>1</v>
      </c>
      <c r="N290">
        <v>26</v>
      </c>
      <c r="O290">
        <v>2</v>
      </c>
      <c r="P290">
        <v>25</v>
      </c>
      <c r="Q290" t="s">
        <v>461</v>
      </c>
      <c r="R290">
        <v>1113</v>
      </c>
      <c r="S290">
        <v>4</v>
      </c>
      <c r="T290" t="s">
        <v>435</v>
      </c>
      <c r="U290">
        <v>462</v>
      </c>
      <c r="X290" t="s">
        <v>541</v>
      </c>
      <c r="Y290">
        <v>43</v>
      </c>
      <c r="Z290" t="s">
        <v>166</v>
      </c>
    </row>
    <row r="291" spans="1:26" x14ac:dyDescent="0.25">
      <c r="A291" t="s">
        <v>275</v>
      </c>
      <c r="B291" t="s">
        <v>295</v>
      </c>
      <c r="C291">
        <v>10.54</v>
      </c>
      <c r="D291">
        <v>3</v>
      </c>
      <c r="E291" t="s">
        <v>121</v>
      </c>
      <c r="F291">
        <v>4</v>
      </c>
      <c r="G291" t="s">
        <v>13</v>
      </c>
      <c r="H291">
        <v>1</v>
      </c>
      <c r="I291" t="s">
        <v>421</v>
      </c>
      <c r="J291">
        <v>3.7</v>
      </c>
      <c r="K291">
        <v>1200</v>
      </c>
      <c r="L291">
        <v>132</v>
      </c>
      <c r="M291">
        <v>1</v>
      </c>
      <c r="N291">
        <v>11</v>
      </c>
      <c r="O291">
        <v>6</v>
      </c>
      <c r="P291">
        <v>25</v>
      </c>
      <c r="Q291" t="s">
        <v>455</v>
      </c>
      <c r="R291">
        <v>1078</v>
      </c>
      <c r="S291">
        <v>4</v>
      </c>
      <c r="T291" t="s">
        <v>446</v>
      </c>
      <c r="U291">
        <v>750</v>
      </c>
      <c r="X291">
        <v>1</v>
      </c>
      <c r="Y291">
        <v>53</v>
      </c>
      <c r="Z291" t="s">
        <v>166</v>
      </c>
    </row>
    <row r="292" spans="1:26" x14ac:dyDescent="0.25">
      <c r="A292" t="s">
        <v>275</v>
      </c>
      <c r="B292" t="s">
        <v>279</v>
      </c>
      <c r="C292">
        <v>10.64</v>
      </c>
      <c r="D292">
        <v>8</v>
      </c>
      <c r="E292" t="s">
        <v>84</v>
      </c>
      <c r="F292">
        <v>9</v>
      </c>
      <c r="G292" t="s">
        <v>58</v>
      </c>
      <c r="H292">
        <v>1</v>
      </c>
      <c r="I292" t="s">
        <v>421</v>
      </c>
      <c r="J292">
        <v>19</v>
      </c>
      <c r="K292">
        <v>1200</v>
      </c>
      <c r="L292">
        <v>121</v>
      </c>
      <c r="M292">
        <v>1</v>
      </c>
      <c r="N292">
        <v>15</v>
      </c>
      <c r="O292">
        <v>1</v>
      </c>
      <c r="P292">
        <v>25</v>
      </c>
      <c r="Q292" t="s">
        <v>455</v>
      </c>
      <c r="R292">
        <v>1147</v>
      </c>
      <c r="S292">
        <v>3</v>
      </c>
      <c r="T292" t="s">
        <v>435</v>
      </c>
      <c r="U292">
        <v>355</v>
      </c>
      <c r="X292" t="s">
        <v>558</v>
      </c>
      <c r="Y292">
        <v>66</v>
      </c>
      <c r="Z292" t="s">
        <v>14</v>
      </c>
    </row>
    <row r="293" spans="1:26" x14ac:dyDescent="0.25">
      <c r="A293" t="s">
        <v>275</v>
      </c>
      <c r="B293" t="s">
        <v>295</v>
      </c>
      <c r="C293">
        <v>10.71</v>
      </c>
      <c r="D293">
        <v>3</v>
      </c>
      <c r="E293" t="s">
        <v>121</v>
      </c>
      <c r="F293">
        <v>7</v>
      </c>
      <c r="G293" t="s">
        <v>13</v>
      </c>
      <c r="H293">
        <v>11</v>
      </c>
      <c r="I293" t="s">
        <v>423</v>
      </c>
      <c r="J293">
        <v>35</v>
      </c>
      <c r="K293">
        <v>1200</v>
      </c>
      <c r="L293">
        <v>133</v>
      </c>
      <c r="M293">
        <v>1</v>
      </c>
      <c r="N293">
        <v>22</v>
      </c>
      <c r="O293">
        <v>1</v>
      </c>
      <c r="P293">
        <v>25</v>
      </c>
      <c r="Q293" t="s">
        <v>461</v>
      </c>
      <c r="R293">
        <v>1069</v>
      </c>
      <c r="S293">
        <v>4</v>
      </c>
      <c r="T293" t="s">
        <v>435</v>
      </c>
      <c r="U293">
        <v>369</v>
      </c>
      <c r="X293" t="s">
        <v>629</v>
      </c>
      <c r="Y293">
        <v>58</v>
      </c>
      <c r="Z293" t="s">
        <v>166</v>
      </c>
    </row>
    <row r="294" spans="1:26" x14ac:dyDescent="0.25">
      <c r="A294" t="s">
        <v>275</v>
      </c>
      <c r="B294" t="s">
        <v>302</v>
      </c>
      <c r="C294">
        <v>10.77</v>
      </c>
      <c r="D294">
        <v>5</v>
      </c>
      <c r="E294" t="s">
        <v>38</v>
      </c>
      <c r="F294">
        <v>7</v>
      </c>
      <c r="G294" t="s">
        <v>121</v>
      </c>
      <c r="H294">
        <v>11</v>
      </c>
      <c r="I294" t="s">
        <v>421</v>
      </c>
      <c r="J294">
        <v>8.5</v>
      </c>
      <c r="K294">
        <v>1200</v>
      </c>
      <c r="L294">
        <v>133</v>
      </c>
      <c r="M294">
        <v>1</v>
      </c>
      <c r="N294">
        <v>8</v>
      </c>
      <c r="O294">
        <v>1</v>
      </c>
      <c r="P294">
        <v>25</v>
      </c>
      <c r="Q294" t="s">
        <v>450</v>
      </c>
      <c r="R294">
        <v>1213</v>
      </c>
      <c r="S294">
        <v>4</v>
      </c>
      <c r="T294" t="s">
        <v>435</v>
      </c>
      <c r="U294">
        <v>332</v>
      </c>
      <c r="X294" t="s">
        <v>558</v>
      </c>
      <c r="Y294">
        <v>57</v>
      </c>
      <c r="Z294" t="s">
        <v>138</v>
      </c>
    </row>
    <row r="295" spans="1:26" x14ac:dyDescent="0.25">
      <c r="A295" t="s">
        <v>275</v>
      </c>
      <c r="B295" t="s">
        <v>289</v>
      </c>
      <c r="C295">
        <v>11.11</v>
      </c>
      <c r="D295">
        <v>4</v>
      </c>
      <c r="E295" t="s">
        <v>93</v>
      </c>
      <c r="F295">
        <v>8</v>
      </c>
      <c r="G295" t="s">
        <v>63</v>
      </c>
      <c r="H295">
        <v>8</v>
      </c>
      <c r="I295" t="s">
        <v>422</v>
      </c>
      <c r="J295">
        <v>16</v>
      </c>
      <c r="K295">
        <v>1200</v>
      </c>
      <c r="L295">
        <v>122</v>
      </c>
      <c r="M295">
        <v>1</v>
      </c>
      <c r="N295">
        <v>7</v>
      </c>
      <c r="O295">
        <v>5</v>
      </c>
      <c r="P295">
        <v>25</v>
      </c>
      <c r="Q295" t="s">
        <v>450</v>
      </c>
      <c r="R295">
        <v>1108</v>
      </c>
      <c r="S295">
        <v>4</v>
      </c>
      <c r="T295" t="s">
        <v>435</v>
      </c>
      <c r="U295">
        <v>655</v>
      </c>
      <c r="X295" t="s">
        <v>629</v>
      </c>
      <c r="Y295">
        <v>46</v>
      </c>
      <c r="Z295" t="s">
        <v>166</v>
      </c>
    </row>
    <row r="296" spans="1:26" x14ac:dyDescent="0.25">
      <c r="A296" t="s">
        <v>275</v>
      </c>
      <c r="B296" t="s">
        <v>279</v>
      </c>
      <c r="C296">
        <v>11.55</v>
      </c>
      <c r="D296">
        <v>8</v>
      </c>
      <c r="E296" t="s">
        <v>84</v>
      </c>
      <c r="F296">
        <v>3</v>
      </c>
      <c r="G296" t="s">
        <v>524</v>
      </c>
      <c r="H296">
        <v>7</v>
      </c>
      <c r="I296" t="s">
        <v>421</v>
      </c>
      <c r="J296">
        <v>21</v>
      </c>
      <c r="K296">
        <v>1200</v>
      </c>
      <c r="L296">
        <v>128</v>
      </c>
      <c r="M296">
        <v>1</v>
      </c>
      <c r="N296">
        <v>4</v>
      </c>
      <c r="O296">
        <v>6</v>
      </c>
      <c r="P296">
        <v>25</v>
      </c>
      <c r="Q296" t="s">
        <v>450</v>
      </c>
      <c r="R296">
        <v>1160</v>
      </c>
      <c r="S296">
        <v>4</v>
      </c>
      <c r="T296" t="s">
        <v>499</v>
      </c>
      <c r="U296">
        <v>732</v>
      </c>
      <c r="X296" t="s">
        <v>521</v>
      </c>
      <c r="Y296">
        <v>60</v>
      </c>
      <c r="Z296" t="s">
        <v>14</v>
      </c>
    </row>
    <row r="297" spans="1:26" x14ac:dyDescent="0.25">
      <c r="A297" t="s">
        <v>275</v>
      </c>
      <c r="B297" t="s">
        <v>302</v>
      </c>
      <c r="C297">
        <v>11.73</v>
      </c>
      <c r="D297">
        <v>5</v>
      </c>
      <c r="E297" t="s">
        <v>38</v>
      </c>
      <c r="F297">
        <v>12</v>
      </c>
      <c r="G297" t="s">
        <v>121</v>
      </c>
      <c r="H297">
        <v>7</v>
      </c>
      <c r="I297" t="s">
        <v>420</v>
      </c>
      <c r="J297">
        <v>12</v>
      </c>
      <c r="K297">
        <v>1200</v>
      </c>
      <c r="L297">
        <v>126</v>
      </c>
      <c r="M297">
        <v>1</v>
      </c>
      <c r="N297">
        <v>9</v>
      </c>
      <c r="O297">
        <v>7</v>
      </c>
      <c r="P297">
        <v>25</v>
      </c>
      <c r="Q297" t="s">
        <v>450</v>
      </c>
      <c r="R297">
        <v>1217</v>
      </c>
      <c r="S297">
        <v>4</v>
      </c>
      <c r="T297" t="s">
        <v>446</v>
      </c>
      <c r="U297">
        <v>825</v>
      </c>
      <c r="X297">
        <v>14</v>
      </c>
      <c r="Y297">
        <v>51</v>
      </c>
      <c r="Z297" t="s">
        <v>138</v>
      </c>
    </row>
    <row r="298" spans="1:26" x14ac:dyDescent="0.25">
      <c r="A298" t="s">
        <v>275</v>
      </c>
      <c r="B298" t="s">
        <v>276</v>
      </c>
      <c r="D298">
        <v>2</v>
      </c>
      <c r="E298" t="s">
        <v>29</v>
      </c>
      <c r="F298" t="s">
        <v>778</v>
      </c>
      <c r="G298" t="s">
        <v>38</v>
      </c>
      <c r="H298" t="s">
        <v>546</v>
      </c>
      <c r="J298" t="s">
        <v>546</v>
      </c>
      <c r="K298">
        <v>1200</v>
      </c>
      <c r="L298">
        <v>135</v>
      </c>
      <c r="M298" t="s">
        <v>546</v>
      </c>
      <c r="N298">
        <v>10</v>
      </c>
      <c r="O298">
        <v>9</v>
      </c>
      <c r="P298">
        <v>25</v>
      </c>
      <c r="Q298" t="s">
        <v>450</v>
      </c>
      <c r="R298" t="s">
        <v>546</v>
      </c>
      <c r="S298">
        <v>4</v>
      </c>
      <c r="T298" t="s">
        <v>435</v>
      </c>
      <c r="U298">
        <v>17</v>
      </c>
      <c r="X298" t="s">
        <v>546</v>
      </c>
      <c r="Y298">
        <v>60</v>
      </c>
      <c r="Z298" t="s">
        <v>45</v>
      </c>
    </row>
    <row r="299" spans="1:26" x14ac:dyDescent="0.25">
      <c r="A299" t="s">
        <v>275</v>
      </c>
      <c r="B299" t="s">
        <v>302</v>
      </c>
      <c r="D299">
        <v>5</v>
      </c>
      <c r="E299" t="s">
        <v>38</v>
      </c>
      <c r="F299" t="s">
        <v>720</v>
      </c>
      <c r="G299" t="s">
        <v>19</v>
      </c>
      <c r="H299" t="s">
        <v>546</v>
      </c>
      <c r="J299" t="s">
        <v>546</v>
      </c>
      <c r="K299">
        <v>1200</v>
      </c>
      <c r="L299">
        <v>130</v>
      </c>
      <c r="M299" t="s">
        <v>546</v>
      </c>
      <c r="N299">
        <v>11</v>
      </c>
      <c r="O299">
        <v>6</v>
      </c>
      <c r="P299">
        <v>25</v>
      </c>
      <c r="Q299" t="s">
        <v>455</v>
      </c>
      <c r="R299" t="s">
        <v>546</v>
      </c>
      <c r="S299">
        <v>4</v>
      </c>
      <c r="T299" t="s">
        <v>446</v>
      </c>
      <c r="U299">
        <v>750</v>
      </c>
      <c r="X299" t="s">
        <v>546</v>
      </c>
      <c r="Y299">
        <v>51</v>
      </c>
      <c r="Z299" t="s">
        <v>138</v>
      </c>
    </row>
    <row r="300" spans="1:26" x14ac:dyDescent="0.25">
      <c r="A300" t="s">
        <v>314</v>
      </c>
      <c r="B300" t="s">
        <v>331</v>
      </c>
      <c r="C300">
        <v>9.07</v>
      </c>
      <c r="D300">
        <v>4</v>
      </c>
      <c r="E300" t="s">
        <v>84</v>
      </c>
      <c r="F300">
        <v>3</v>
      </c>
      <c r="G300" t="s">
        <v>63</v>
      </c>
      <c r="H300">
        <v>2</v>
      </c>
      <c r="I300" t="s">
        <v>421</v>
      </c>
      <c r="J300">
        <v>8.6</v>
      </c>
      <c r="K300">
        <v>1200</v>
      </c>
      <c r="L300">
        <v>120</v>
      </c>
      <c r="M300">
        <v>1</v>
      </c>
      <c r="N300">
        <v>19</v>
      </c>
      <c r="O300">
        <v>3</v>
      </c>
      <c r="P300">
        <v>25</v>
      </c>
      <c r="Q300" t="s">
        <v>455</v>
      </c>
      <c r="R300">
        <v>1208</v>
      </c>
      <c r="S300">
        <v>2</v>
      </c>
      <c r="T300" t="s">
        <v>446</v>
      </c>
      <c r="U300">
        <v>523</v>
      </c>
      <c r="X300" t="s">
        <v>464</v>
      </c>
      <c r="Y300">
        <v>81</v>
      </c>
      <c r="Z300" t="s">
        <v>85</v>
      </c>
    </row>
    <row r="301" spans="1:26" x14ac:dyDescent="0.25">
      <c r="A301" t="s">
        <v>314</v>
      </c>
      <c r="B301" t="s">
        <v>334</v>
      </c>
      <c r="C301">
        <v>9.1300000000000008</v>
      </c>
      <c r="D301">
        <v>3</v>
      </c>
      <c r="E301" t="s">
        <v>53</v>
      </c>
      <c r="F301">
        <v>1</v>
      </c>
      <c r="G301" t="s">
        <v>53</v>
      </c>
      <c r="H301">
        <v>4</v>
      </c>
      <c r="I301" t="s">
        <v>422</v>
      </c>
      <c r="J301">
        <v>23</v>
      </c>
      <c r="K301">
        <v>1200</v>
      </c>
      <c r="L301">
        <v>119</v>
      </c>
      <c r="M301">
        <v>1</v>
      </c>
      <c r="N301">
        <v>16</v>
      </c>
      <c r="O301">
        <v>7</v>
      </c>
      <c r="P301">
        <v>25</v>
      </c>
      <c r="Q301" t="s">
        <v>455</v>
      </c>
      <c r="R301">
        <v>1101</v>
      </c>
      <c r="S301">
        <v>3</v>
      </c>
      <c r="T301" t="s">
        <v>446</v>
      </c>
      <c r="U301">
        <v>847</v>
      </c>
      <c r="X301" t="s">
        <v>591</v>
      </c>
      <c r="Y301">
        <v>62</v>
      </c>
      <c r="Z301" t="s">
        <v>171</v>
      </c>
    </row>
    <row r="302" spans="1:26" x14ac:dyDescent="0.25">
      <c r="A302" t="s">
        <v>314</v>
      </c>
      <c r="B302" t="s">
        <v>328</v>
      </c>
      <c r="C302">
        <v>9.19</v>
      </c>
      <c r="D302">
        <v>5</v>
      </c>
      <c r="E302" t="s">
        <v>63</v>
      </c>
      <c r="F302">
        <v>3</v>
      </c>
      <c r="G302" t="s">
        <v>63</v>
      </c>
      <c r="H302">
        <v>6</v>
      </c>
      <c r="I302" t="s">
        <v>421</v>
      </c>
      <c r="J302">
        <v>7.6</v>
      </c>
      <c r="K302">
        <v>1200</v>
      </c>
      <c r="L302">
        <v>118</v>
      </c>
      <c r="M302">
        <v>1</v>
      </c>
      <c r="N302">
        <v>21</v>
      </c>
      <c r="O302">
        <v>5</v>
      </c>
      <c r="P302">
        <v>25</v>
      </c>
      <c r="Q302" t="s">
        <v>461</v>
      </c>
      <c r="R302">
        <v>1164</v>
      </c>
      <c r="S302">
        <v>3</v>
      </c>
      <c r="T302" t="s">
        <v>446</v>
      </c>
      <c r="U302">
        <v>696</v>
      </c>
      <c r="X302" t="s">
        <v>662</v>
      </c>
      <c r="Y302">
        <v>61</v>
      </c>
      <c r="Z302" t="s">
        <v>59</v>
      </c>
    </row>
    <row r="303" spans="1:26" x14ac:dyDescent="0.25">
      <c r="A303" t="s">
        <v>314</v>
      </c>
      <c r="B303" t="s">
        <v>319</v>
      </c>
      <c r="C303">
        <v>9.24</v>
      </c>
      <c r="D303">
        <v>8</v>
      </c>
      <c r="E303" t="s">
        <v>101</v>
      </c>
      <c r="F303">
        <v>2</v>
      </c>
      <c r="G303" t="s">
        <v>101</v>
      </c>
      <c r="H303">
        <v>1</v>
      </c>
      <c r="I303" t="s">
        <v>420</v>
      </c>
      <c r="J303">
        <v>5.4</v>
      </c>
      <c r="K303">
        <v>1200</v>
      </c>
      <c r="L303">
        <v>131</v>
      </c>
      <c r="M303">
        <v>1</v>
      </c>
      <c r="N303">
        <v>30</v>
      </c>
      <c r="O303">
        <v>4</v>
      </c>
      <c r="P303">
        <v>25</v>
      </c>
      <c r="Q303" t="s">
        <v>445</v>
      </c>
      <c r="R303">
        <v>1193</v>
      </c>
      <c r="S303">
        <v>3</v>
      </c>
      <c r="T303" t="s">
        <v>446</v>
      </c>
      <c r="U303">
        <v>636</v>
      </c>
      <c r="X303" t="s">
        <v>431</v>
      </c>
      <c r="Y303">
        <v>74</v>
      </c>
      <c r="Z303" t="s">
        <v>94</v>
      </c>
    </row>
    <row r="304" spans="1:26" x14ac:dyDescent="0.25">
      <c r="A304" t="s">
        <v>314</v>
      </c>
      <c r="B304" t="s">
        <v>344</v>
      </c>
      <c r="C304">
        <v>9.26</v>
      </c>
      <c r="D304">
        <v>9</v>
      </c>
      <c r="E304" t="s">
        <v>150</v>
      </c>
      <c r="F304">
        <v>4</v>
      </c>
      <c r="G304" t="s">
        <v>150</v>
      </c>
      <c r="H304">
        <v>10</v>
      </c>
      <c r="I304" t="s">
        <v>421</v>
      </c>
      <c r="J304">
        <v>26</v>
      </c>
      <c r="K304">
        <v>1200</v>
      </c>
      <c r="L304">
        <v>118</v>
      </c>
      <c r="M304">
        <v>1</v>
      </c>
      <c r="N304">
        <v>16</v>
      </c>
      <c r="O304">
        <v>7</v>
      </c>
      <c r="P304">
        <v>25</v>
      </c>
      <c r="Q304" t="s">
        <v>455</v>
      </c>
      <c r="R304">
        <v>1084</v>
      </c>
      <c r="S304">
        <v>3</v>
      </c>
      <c r="T304" t="s">
        <v>446</v>
      </c>
      <c r="U304">
        <v>847</v>
      </c>
      <c r="X304" t="s">
        <v>480</v>
      </c>
      <c r="Y304">
        <v>63</v>
      </c>
      <c r="Z304" t="s">
        <v>64</v>
      </c>
    </row>
    <row r="305" spans="1:26" x14ac:dyDescent="0.25">
      <c r="A305" t="s">
        <v>314</v>
      </c>
      <c r="B305" t="s">
        <v>315</v>
      </c>
      <c r="C305">
        <v>9.2799999999999994</v>
      </c>
      <c r="D305">
        <v>12</v>
      </c>
      <c r="E305" t="s">
        <v>316</v>
      </c>
      <c r="F305">
        <v>6</v>
      </c>
      <c r="G305" t="s">
        <v>116</v>
      </c>
      <c r="H305">
        <v>12</v>
      </c>
      <c r="I305" t="s">
        <v>423</v>
      </c>
      <c r="J305">
        <v>33</v>
      </c>
      <c r="K305">
        <v>1200</v>
      </c>
      <c r="L305">
        <v>119</v>
      </c>
      <c r="M305">
        <v>1</v>
      </c>
      <c r="N305">
        <v>19</v>
      </c>
      <c r="O305">
        <v>3</v>
      </c>
      <c r="P305">
        <v>25</v>
      </c>
      <c r="Q305" t="s">
        <v>455</v>
      </c>
      <c r="R305">
        <v>1190</v>
      </c>
      <c r="S305">
        <v>2</v>
      </c>
      <c r="T305" t="s">
        <v>446</v>
      </c>
      <c r="U305">
        <v>523</v>
      </c>
      <c r="X305" t="s">
        <v>519</v>
      </c>
      <c r="Y305">
        <v>80</v>
      </c>
      <c r="Z305" t="s">
        <v>166</v>
      </c>
    </row>
    <row r="306" spans="1:26" x14ac:dyDescent="0.25">
      <c r="A306" t="s">
        <v>314</v>
      </c>
      <c r="B306" t="s">
        <v>347</v>
      </c>
      <c r="C306">
        <v>9.2799999999999994</v>
      </c>
      <c r="D306">
        <v>1</v>
      </c>
      <c r="E306" t="s">
        <v>34</v>
      </c>
      <c r="F306">
        <v>1</v>
      </c>
      <c r="G306" t="s">
        <v>29</v>
      </c>
      <c r="H306">
        <v>6</v>
      </c>
      <c r="I306" t="s">
        <v>420</v>
      </c>
      <c r="J306">
        <v>3.6</v>
      </c>
      <c r="K306">
        <v>1200</v>
      </c>
      <c r="L306">
        <v>131</v>
      </c>
      <c r="M306">
        <v>1</v>
      </c>
      <c r="N306">
        <v>16</v>
      </c>
      <c r="O306">
        <v>7</v>
      </c>
      <c r="P306">
        <v>25</v>
      </c>
      <c r="Q306" t="s">
        <v>455</v>
      </c>
      <c r="R306">
        <v>1102</v>
      </c>
      <c r="S306">
        <v>4</v>
      </c>
      <c r="T306" t="s">
        <v>446</v>
      </c>
      <c r="U306">
        <v>840</v>
      </c>
      <c r="X306" t="s">
        <v>591</v>
      </c>
      <c r="Y306">
        <v>56</v>
      </c>
      <c r="Z306" t="s">
        <v>106</v>
      </c>
    </row>
    <row r="307" spans="1:26" x14ac:dyDescent="0.25">
      <c r="A307" t="s">
        <v>314</v>
      </c>
      <c r="B307" t="s">
        <v>339</v>
      </c>
      <c r="C307">
        <v>9.31</v>
      </c>
      <c r="D307">
        <v>11</v>
      </c>
      <c r="E307" t="s">
        <v>116</v>
      </c>
      <c r="F307">
        <v>4</v>
      </c>
      <c r="G307" t="s">
        <v>93</v>
      </c>
      <c r="H307">
        <v>3</v>
      </c>
      <c r="I307" t="s">
        <v>421</v>
      </c>
      <c r="J307">
        <v>8.4</v>
      </c>
      <c r="K307">
        <v>1200</v>
      </c>
      <c r="L307">
        <v>128</v>
      </c>
      <c r="M307">
        <v>1</v>
      </c>
      <c r="N307">
        <v>21</v>
      </c>
      <c r="O307">
        <v>5</v>
      </c>
      <c r="P307">
        <v>25</v>
      </c>
      <c r="Q307" t="s">
        <v>461</v>
      </c>
      <c r="R307">
        <v>1153</v>
      </c>
      <c r="S307">
        <v>3</v>
      </c>
      <c r="T307" t="s">
        <v>446</v>
      </c>
      <c r="U307">
        <v>696</v>
      </c>
      <c r="X307">
        <v>1</v>
      </c>
      <c r="Y307">
        <v>71</v>
      </c>
      <c r="Z307" t="s">
        <v>89</v>
      </c>
    </row>
    <row r="308" spans="1:26" x14ac:dyDescent="0.25">
      <c r="A308" t="s">
        <v>314</v>
      </c>
      <c r="B308" t="s">
        <v>328</v>
      </c>
      <c r="C308">
        <v>9.42</v>
      </c>
      <c r="D308">
        <v>5</v>
      </c>
      <c r="E308" t="s">
        <v>63</v>
      </c>
      <c r="F308">
        <v>1</v>
      </c>
      <c r="G308" t="s">
        <v>63</v>
      </c>
      <c r="H308">
        <v>12</v>
      </c>
      <c r="I308" t="s">
        <v>422</v>
      </c>
      <c r="J308">
        <v>8.8000000000000007</v>
      </c>
      <c r="K308">
        <v>1200</v>
      </c>
      <c r="L308">
        <v>121</v>
      </c>
      <c r="M308">
        <v>1</v>
      </c>
      <c r="N308">
        <v>9</v>
      </c>
      <c r="O308">
        <v>7</v>
      </c>
      <c r="P308">
        <v>25</v>
      </c>
      <c r="Q308" t="s">
        <v>450</v>
      </c>
      <c r="R308">
        <v>1164</v>
      </c>
      <c r="S308">
        <v>3</v>
      </c>
      <c r="T308" t="s">
        <v>446</v>
      </c>
      <c r="U308">
        <v>827</v>
      </c>
      <c r="X308" t="s">
        <v>451</v>
      </c>
      <c r="Y308">
        <v>64</v>
      </c>
      <c r="Z308" t="s">
        <v>59</v>
      </c>
    </row>
    <row r="309" spans="1:26" x14ac:dyDescent="0.25">
      <c r="A309" t="s">
        <v>314</v>
      </c>
      <c r="B309" t="s">
        <v>341</v>
      </c>
      <c r="C309">
        <v>9.44</v>
      </c>
      <c r="D309">
        <v>2</v>
      </c>
      <c r="E309" t="s">
        <v>19</v>
      </c>
      <c r="F309">
        <v>2</v>
      </c>
      <c r="G309" t="s">
        <v>58</v>
      </c>
      <c r="H309">
        <v>2</v>
      </c>
      <c r="I309" t="s">
        <v>421</v>
      </c>
      <c r="J309">
        <v>8.4</v>
      </c>
      <c r="K309">
        <v>1200</v>
      </c>
      <c r="L309">
        <v>130</v>
      </c>
      <c r="M309">
        <v>1</v>
      </c>
      <c r="N309">
        <v>30</v>
      </c>
      <c r="O309">
        <v>4</v>
      </c>
      <c r="P309">
        <v>25</v>
      </c>
      <c r="Q309" t="s">
        <v>445</v>
      </c>
      <c r="R309">
        <v>1129</v>
      </c>
      <c r="S309">
        <v>4</v>
      </c>
      <c r="T309" t="s">
        <v>446</v>
      </c>
      <c r="U309">
        <v>635</v>
      </c>
      <c r="X309" t="s">
        <v>431</v>
      </c>
      <c r="Y309">
        <v>55</v>
      </c>
      <c r="Z309" t="s">
        <v>30</v>
      </c>
    </row>
    <row r="310" spans="1:26" x14ac:dyDescent="0.25">
      <c r="A310" t="s">
        <v>314</v>
      </c>
      <c r="B310" t="s">
        <v>328</v>
      </c>
      <c r="C310">
        <v>9.48</v>
      </c>
      <c r="D310">
        <v>5</v>
      </c>
      <c r="E310" t="s">
        <v>63</v>
      </c>
      <c r="F310">
        <v>3</v>
      </c>
      <c r="G310" t="s">
        <v>63</v>
      </c>
      <c r="H310">
        <v>9</v>
      </c>
      <c r="I310" t="s">
        <v>421</v>
      </c>
      <c r="J310">
        <v>16</v>
      </c>
      <c r="K310">
        <v>1200</v>
      </c>
      <c r="L310">
        <v>116</v>
      </c>
      <c r="M310">
        <v>1</v>
      </c>
      <c r="N310">
        <v>30</v>
      </c>
      <c r="O310">
        <v>4</v>
      </c>
      <c r="P310">
        <v>25</v>
      </c>
      <c r="Q310" t="s">
        <v>445</v>
      </c>
      <c r="R310">
        <v>1154</v>
      </c>
      <c r="S310">
        <v>3</v>
      </c>
      <c r="T310" t="s">
        <v>446</v>
      </c>
      <c r="U310">
        <v>638</v>
      </c>
      <c r="X310" t="s">
        <v>914</v>
      </c>
      <c r="Y310">
        <v>60</v>
      </c>
      <c r="Z310" t="s">
        <v>59</v>
      </c>
    </row>
    <row r="311" spans="1:26" x14ac:dyDescent="0.25">
      <c r="A311" t="s">
        <v>314</v>
      </c>
      <c r="B311" t="s">
        <v>328</v>
      </c>
      <c r="C311">
        <v>9.5</v>
      </c>
      <c r="D311">
        <v>5</v>
      </c>
      <c r="E311" t="s">
        <v>63</v>
      </c>
      <c r="F311">
        <v>2</v>
      </c>
      <c r="G311" t="s">
        <v>63</v>
      </c>
      <c r="H311">
        <v>8</v>
      </c>
      <c r="I311" t="s">
        <v>422</v>
      </c>
      <c r="J311">
        <v>9.1</v>
      </c>
      <c r="K311">
        <v>1200</v>
      </c>
      <c r="L311">
        <v>117</v>
      </c>
      <c r="M311">
        <v>1</v>
      </c>
      <c r="N311">
        <v>11</v>
      </c>
      <c r="O311">
        <v>6</v>
      </c>
      <c r="P311">
        <v>25</v>
      </c>
      <c r="Q311" t="s">
        <v>455</v>
      </c>
      <c r="R311">
        <v>1162</v>
      </c>
      <c r="S311">
        <v>3</v>
      </c>
      <c r="T311" t="s">
        <v>446</v>
      </c>
      <c r="U311">
        <v>755</v>
      </c>
      <c r="X311" t="s">
        <v>431</v>
      </c>
      <c r="Y311">
        <v>62</v>
      </c>
      <c r="Z311" t="s">
        <v>59</v>
      </c>
    </row>
    <row r="312" spans="1:26" x14ac:dyDescent="0.25">
      <c r="A312" t="s">
        <v>314</v>
      </c>
      <c r="B312" t="s">
        <v>315</v>
      </c>
      <c r="C312">
        <v>9.51</v>
      </c>
      <c r="D312">
        <v>12</v>
      </c>
      <c r="E312" t="s">
        <v>316</v>
      </c>
      <c r="F312">
        <v>6</v>
      </c>
      <c r="G312" t="s">
        <v>13</v>
      </c>
      <c r="H312">
        <v>7</v>
      </c>
      <c r="I312" t="s">
        <v>421</v>
      </c>
      <c r="J312">
        <v>11</v>
      </c>
      <c r="K312">
        <v>1200</v>
      </c>
      <c r="L312">
        <v>132</v>
      </c>
      <c r="M312">
        <v>1</v>
      </c>
      <c r="N312">
        <v>26</v>
      </c>
      <c r="O312">
        <v>2</v>
      </c>
      <c r="P312">
        <v>25</v>
      </c>
      <c r="Q312" t="s">
        <v>461</v>
      </c>
      <c r="R312">
        <v>1158</v>
      </c>
      <c r="S312">
        <v>3</v>
      </c>
      <c r="T312" t="s">
        <v>435</v>
      </c>
      <c r="U312">
        <v>464</v>
      </c>
      <c r="X312" t="s">
        <v>464</v>
      </c>
      <c r="Y312">
        <v>80</v>
      </c>
      <c r="Z312" t="s">
        <v>166</v>
      </c>
    </row>
    <row r="313" spans="1:26" x14ac:dyDescent="0.25">
      <c r="A313" t="s">
        <v>314</v>
      </c>
      <c r="B313" t="s">
        <v>331</v>
      </c>
      <c r="C313">
        <v>9.5399999999999991</v>
      </c>
      <c r="D313">
        <v>4</v>
      </c>
      <c r="E313" t="s">
        <v>84</v>
      </c>
      <c r="F313">
        <v>6</v>
      </c>
      <c r="G313" t="s">
        <v>101</v>
      </c>
      <c r="H313">
        <v>2</v>
      </c>
      <c r="I313" t="s">
        <v>421</v>
      </c>
      <c r="J313">
        <v>7</v>
      </c>
      <c r="K313">
        <v>1200</v>
      </c>
      <c r="L313">
        <v>135</v>
      </c>
      <c r="M313">
        <v>1</v>
      </c>
      <c r="N313">
        <v>16</v>
      </c>
      <c r="O313">
        <v>4</v>
      </c>
      <c r="P313">
        <v>25</v>
      </c>
      <c r="Q313" t="s">
        <v>455</v>
      </c>
      <c r="R313">
        <v>1205</v>
      </c>
      <c r="S313">
        <v>3</v>
      </c>
      <c r="T313" t="s">
        <v>446</v>
      </c>
      <c r="U313">
        <v>597</v>
      </c>
      <c r="X313" t="s">
        <v>600</v>
      </c>
      <c r="Y313">
        <v>80</v>
      </c>
      <c r="Z313" t="s">
        <v>85</v>
      </c>
    </row>
    <row r="314" spans="1:26" x14ac:dyDescent="0.25">
      <c r="A314" t="s">
        <v>314</v>
      </c>
      <c r="B314" t="s">
        <v>319</v>
      </c>
      <c r="C314">
        <v>9.58</v>
      </c>
      <c r="D314">
        <v>8</v>
      </c>
      <c r="E314" t="s">
        <v>101</v>
      </c>
      <c r="F314">
        <v>2</v>
      </c>
      <c r="G314" t="s">
        <v>101</v>
      </c>
      <c r="H314">
        <v>3</v>
      </c>
      <c r="I314" t="s">
        <v>421</v>
      </c>
      <c r="J314">
        <v>2.8</v>
      </c>
      <c r="K314">
        <v>1200</v>
      </c>
      <c r="L314">
        <v>122</v>
      </c>
      <c r="M314">
        <v>1</v>
      </c>
      <c r="N314">
        <v>8</v>
      </c>
      <c r="O314">
        <v>1</v>
      </c>
      <c r="P314">
        <v>25</v>
      </c>
      <c r="Q314" t="s">
        <v>450</v>
      </c>
      <c r="R314">
        <v>1224</v>
      </c>
      <c r="S314">
        <v>3</v>
      </c>
      <c r="T314" t="s">
        <v>435</v>
      </c>
      <c r="U314">
        <v>335</v>
      </c>
      <c r="X314" t="s">
        <v>591</v>
      </c>
      <c r="Y314">
        <v>64</v>
      </c>
      <c r="Z314" t="s">
        <v>94</v>
      </c>
    </row>
    <row r="315" spans="1:26" x14ac:dyDescent="0.25">
      <c r="A315" t="s">
        <v>314</v>
      </c>
      <c r="B315" t="s">
        <v>339</v>
      </c>
      <c r="C315">
        <v>9.59</v>
      </c>
      <c r="D315">
        <v>11</v>
      </c>
      <c r="E315" t="s">
        <v>116</v>
      </c>
      <c r="F315">
        <v>1</v>
      </c>
      <c r="G315" t="s">
        <v>116</v>
      </c>
      <c r="H315">
        <v>5</v>
      </c>
      <c r="I315" t="s">
        <v>420</v>
      </c>
      <c r="J315">
        <v>6.4</v>
      </c>
      <c r="K315">
        <v>1200</v>
      </c>
      <c r="L315">
        <v>125</v>
      </c>
      <c r="M315">
        <v>1</v>
      </c>
      <c r="N315">
        <v>5</v>
      </c>
      <c r="O315">
        <v>3</v>
      </c>
      <c r="P315">
        <v>25</v>
      </c>
      <c r="Q315" t="s">
        <v>445</v>
      </c>
      <c r="R315">
        <v>1156</v>
      </c>
      <c r="S315">
        <v>3</v>
      </c>
      <c r="T315" t="s">
        <v>435</v>
      </c>
      <c r="U315">
        <v>482</v>
      </c>
      <c r="X315" t="s">
        <v>883</v>
      </c>
      <c r="Y315">
        <v>66</v>
      </c>
      <c r="Z315" t="s">
        <v>89</v>
      </c>
    </row>
    <row r="316" spans="1:26" x14ac:dyDescent="0.25">
      <c r="A316" t="s">
        <v>314</v>
      </c>
      <c r="B316" t="s">
        <v>325</v>
      </c>
      <c r="C316">
        <v>9.6199999999999992</v>
      </c>
      <c r="D316">
        <v>10</v>
      </c>
      <c r="E316" t="s">
        <v>29</v>
      </c>
      <c r="F316">
        <v>2</v>
      </c>
      <c r="G316" t="s">
        <v>29</v>
      </c>
      <c r="H316">
        <v>2</v>
      </c>
      <c r="I316" t="s">
        <v>421</v>
      </c>
      <c r="J316">
        <v>6.5</v>
      </c>
      <c r="K316">
        <v>1200</v>
      </c>
      <c r="L316">
        <v>128</v>
      </c>
      <c r="M316">
        <v>1</v>
      </c>
      <c r="N316">
        <v>9</v>
      </c>
      <c r="O316">
        <v>7</v>
      </c>
      <c r="P316">
        <v>25</v>
      </c>
      <c r="Q316" t="s">
        <v>450</v>
      </c>
      <c r="R316">
        <v>1143</v>
      </c>
      <c r="S316">
        <v>3</v>
      </c>
      <c r="T316" t="s">
        <v>446</v>
      </c>
      <c r="U316">
        <v>827</v>
      </c>
      <c r="X316" t="s">
        <v>451</v>
      </c>
      <c r="Y316">
        <v>71</v>
      </c>
      <c r="Z316" t="s">
        <v>45</v>
      </c>
    </row>
    <row r="317" spans="1:26" x14ac:dyDescent="0.25">
      <c r="A317" t="s">
        <v>314</v>
      </c>
      <c r="B317" t="s">
        <v>315</v>
      </c>
      <c r="C317">
        <v>9.67</v>
      </c>
      <c r="D317">
        <v>12</v>
      </c>
      <c r="E317" t="s">
        <v>316</v>
      </c>
      <c r="F317">
        <v>5</v>
      </c>
      <c r="G317" t="s">
        <v>13</v>
      </c>
      <c r="H317">
        <v>9</v>
      </c>
      <c r="I317" t="s">
        <v>423</v>
      </c>
      <c r="J317">
        <v>14</v>
      </c>
      <c r="K317">
        <v>1200</v>
      </c>
      <c r="L317">
        <v>134</v>
      </c>
      <c r="M317">
        <v>1</v>
      </c>
      <c r="N317">
        <v>11</v>
      </c>
      <c r="O317">
        <v>6</v>
      </c>
      <c r="P317">
        <v>25</v>
      </c>
      <c r="Q317" t="s">
        <v>455</v>
      </c>
      <c r="R317">
        <v>1171</v>
      </c>
      <c r="S317">
        <v>3</v>
      </c>
      <c r="T317" t="s">
        <v>446</v>
      </c>
      <c r="U317">
        <v>755</v>
      </c>
      <c r="X317" t="s">
        <v>521</v>
      </c>
      <c r="Y317">
        <v>79</v>
      </c>
      <c r="Z317" t="s">
        <v>166</v>
      </c>
    </row>
    <row r="318" spans="1:26" x14ac:dyDescent="0.25">
      <c r="A318" t="s">
        <v>314</v>
      </c>
      <c r="B318" t="s">
        <v>325</v>
      </c>
      <c r="C318">
        <v>9.7100000000000009</v>
      </c>
      <c r="D318">
        <v>10</v>
      </c>
      <c r="E318" t="s">
        <v>29</v>
      </c>
      <c r="F318">
        <v>1</v>
      </c>
      <c r="G318" t="s">
        <v>53</v>
      </c>
      <c r="H318">
        <v>9</v>
      </c>
      <c r="I318" t="s">
        <v>421</v>
      </c>
      <c r="J318">
        <v>11</v>
      </c>
      <c r="K318">
        <v>1200</v>
      </c>
      <c r="L318">
        <v>121</v>
      </c>
      <c r="M318">
        <v>1</v>
      </c>
      <c r="N318">
        <v>28</v>
      </c>
      <c r="O318">
        <v>5</v>
      </c>
      <c r="P318">
        <v>25</v>
      </c>
      <c r="Q318" t="s">
        <v>445</v>
      </c>
      <c r="R318">
        <v>1124</v>
      </c>
      <c r="S318">
        <v>3</v>
      </c>
      <c r="T318" t="s">
        <v>446</v>
      </c>
      <c r="U318">
        <v>716</v>
      </c>
      <c r="X318" t="s">
        <v>480</v>
      </c>
      <c r="Y318">
        <v>64</v>
      </c>
      <c r="Z318" t="s">
        <v>45</v>
      </c>
    </row>
    <row r="319" spans="1:26" x14ac:dyDescent="0.25">
      <c r="A319" t="s">
        <v>314</v>
      </c>
      <c r="B319" t="s">
        <v>315</v>
      </c>
      <c r="C319">
        <v>9.7200000000000006</v>
      </c>
      <c r="D319">
        <v>12</v>
      </c>
      <c r="E319" t="s">
        <v>316</v>
      </c>
      <c r="F319">
        <v>4</v>
      </c>
      <c r="G319" t="s">
        <v>13</v>
      </c>
      <c r="H319">
        <v>11</v>
      </c>
      <c r="I319" t="s">
        <v>423</v>
      </c>
      <c r="J319">
        <v>9.3000000000000007</v>
      </c>
      <c r="K319">
        <v>1200</v>
      </c>
      <c r="L319">
        <v>135</v>
      </c>
      <c r="M319">
        <v>1</v>
      </c>
      <c r="N319">
        <v>9</v>
      </c>
      <c r="O319">
        <v>7</v>
      </c>
      <c r="P319">
        <v>25</v>
      </c>
      <c r="Q319" t="s">
        <v>450</v>
      </c>
      <c r="R319">
        <v>1173</v>
      </c>
      <c r="S319">
        <v>3</v>
      </c>
      <c r="T319" t="s">
        <v>446</v>
      </c>
      <c r="U319">
        <v>827</v>
      </c>
      <c r="X319">
        <v>2</v>
      </c>
      <c r="Y319">
        <v>78</v>
      </c>
      <c r="Z319" t="s">
        <v>166</v>
      </c>
    </row>
    <row r="320" spans="1:26" x14ac:dyDescent="0.25">
      <c r="A320" t="s">
        <v>314</v>
      </c>
      <c r="B320" t="s">
        <v>319</v>
      </c>
      <c r="C320">
        <v>9.76</v>
      </c>
      <c r="D320">
        <v>8</v>
      </c>
      <c r="E320" t="s">
        <v>101</v>
      </c>
      <c r="F320">
        <v>1</v>
      </c>
      <c r="G320" t="s">
        <v>101</v>
      </c>
      <c r="H320">
        <v>5</v>
      </c>
      <c r="I320" t="s">
        <v>420</v>
      </c>
      <c r="J320">
        <v>3.7</v>
      </c>
      <c r="K320">
        <v>1200</v>
      </c>
      <c r="L320">
        <v>125</v>
      </c>
      <c r="M320">
        <v>1</v>
      </c>
      <c r="N320">
        <v>5</v>
      </c>
      <c r="O320">
        <v>3</v>
      </c>
      <c r="P320">
        <v>25</v>
      </c>
      <c r="Q320" t="s">
        <v>445</v>
      </c>
      <c r="R320">
        <v>1216</v>
      </c>
      <c r="S320">
        <v>3</v>
      </c>
      <c r="T320" t="s">
        <v>435</v>
      </c>
      <c r="U320">
        <v>484</v>
      </c>
      <c r="X320" t="s">
        <v>662</v>
      </c>
      <c r="Y320">
        <v>68</v>
      </c>
      <c r="Z320" t="s">
        <v>94</v>
      </c>
    </row>
    <row r="321" spans="1:26" x14ac:dyDescent="0.25">
      <c r="A321" t="s">
        <v>314</v>
      </c>
      <c r="B321" t="s">
        <v>337</v>
      </c>
      <c r="C321">
        <v>9.8000000000000007</v>
      </c>
      <c r="D321">
        <v>6</v>
      </c>
      <c r="E321" t="s">
        <v>58</v>
      </c>
      <c r="F321">
        <v>1</v>
      </c>
      <c r="G321" t="s">
        <v>63</v>
      </c>
      <c r="H321">
        <v>1</v>
      </c>
      <c r="I321" t="s">
        <v>421</v>
      </c>
      <c r="J321">
        <v>3.9</v>
      </c>
      <c r="K321">
        <v>1200</v>
      </c>
      <c r="L321">
        <v>135</v>
      </c>
      <c r="M321">
        <v>1</v>
      </c>
      <c r="N321">
        <v>17</v>
      </c>
      <c r="O321">
        <v>9</v>
      </c>
      <c r="P321">
        <v>25</v>
      </c>
      <c r="Q321" t="s">
        <v>455</v>
      </c>
      <c r="R321">
        <v>1216</v>
      </c>
      <c r="S321">
        <v>4</v>
      </c>
      <c r="T321" t="s">
        <v>446</v>
      </c>
      <c r="U321">
        <v>33</v>
      </c>
      <c r="X321" t="s">
        <v>451</v>
      </c>
      <c r="Y321">
        <v>60</v>
      </c>
      <c r="Z321" t="s">
        <v>14</v>
      </c>
    </row>
    <row r="322" spans="1:26" x14ac:dyDescent="0.25">
      <c r="A322" t="s">
        <v>314</v>
      </c>
      <c r="B322" t="s">
        <v>315</v>
      </c>
      <c r="C322">
        <v>9.84</v>
      </c>
      <c r="D322">
        <v>12</v>
      </c>
      <c r="E322" t="s">
        <v>316</v>
      </c>
      <c r="F322">
        <v>3</v>
      </c>
      <c r="G322" t="s">
        <v>13</v>
      </c>
      <c r="H322">
        <v>2</v>
      </c>
      <c r="I322" t="s">
        <v>420</v>
      </c>
      <c r="J322">
        <v>2.4</v>
      </c>
      <c r="K322">
        <v>1200</v>
      </c>
      <c r="L322">
        <v>135</v>
      </c>
      <c r="M322">
        <v>1</v>
      </c>
      <c r="N322">
        <v>16</v>
      </c>
      <c r="O322">
        <v>4</v>
      </c>
      <c r="P322">
        <v>25</v>
      </c>
      <c r="Q322" t="s">
        <v>455</v>
      </c>
      <c r="R322">
        <v>1160</v>
      </c>
      <c r="S322">
        <v>3</v>
      </c>
      <c r="T322" t="s">
        <v>446</v>
      </c>
      <c r="U322">
        <v>595</v>
      </c>
      <c r="X322" t="s">
        <v>521</v>
      </c>
      <c r="Y322">
        <v>79</v>
      </c>
      <c r="Z322" t="s">
        <v>166</v>
      </c>
    </row>
    <row r="323" spans="1:26" x14ac:dyDescent="0.25">
      <c r="A323" t="s">
        <v>314</v>
      </c>
      <c r="B323" t="s">
        <v>331</v>
      </c>
      <c r="C323">
        <v>9.85</v>
      </c>
      <c r="D323">
        <v>4</v>
      </c>
      <c r="E323" t="s">
        <v>84</v>
      </c>
      <c r="F323">
        <v>10</v>
      </c>
      <c r="G323" t="s">
        <v>394</v>
      </c>
      <c r="H323">
        <v>8</v>
      </c>
      <c r="I323" t="s">
        <v>422</v>
      </c>
      <c r="J323">
        <v>15</v>
      </c>
      <c r="K323">
        <v>1200</v>
      </c>
      <c r="L323">
        <v>135</v>
      </c>
      <c r="M323">
        <v>1</v>
      </c>
      <c r="N323">
        <v>26</v>
      </c>
      <c r="O323">
        <v>2</v>
      </c>
      <c r="P323">
        <v>25</v>
      </c>
      <c r="Q323" t="s">
        <v>461</v>
      </c>
      <c r="R323">
        <v>1210</v>
      </c>
      <c r="S323">
        <v>3</v>
      </c>
      <c r="T323" t="s">
        <v>435</v>
      </c>
      <c r="U323">
        <v>464</v>
      </c>
      <c r="X323" t="s">
        <v>541</v>
      </c>
      <c r="Y323">
        <v>83</v>
      </c>
      <c r="Z323" t="s">
        <v>85</v>
      </c>
    </row>
    <row r="324" spans="1:26" x14ac:dyDescent="0.25">
      <c r="A324" t="s">
        <v>314</v>
      </c>
      <c r="B324" t="s">
        <v>328</v>
      </c>
      <c r="C324">
        <v>9.86</v>
      </c>
      <c r="D324">
        <v>5</v>
      </c>
      <c r="E324" t="s">
        <v>63</v>
      </c>
      <c r="F324">
        <v>1</v>
      </c>
      <c r="G324" t="s">
        <v>63</v>
      </c>
      <c r="H324">
        <v>2</v>
      </c>
      <c r="I324" t="s">
        <v>420</v>
      </c>
      <c r="J324">
        <v>4.5</v>
      </c>
      <c r="K324">
        <v>1200</v>
      </c>
      <c r="L324">
        <v>129</v>
      </c>
      <c r="M324">
        <v>1</v>
      </c>
      <c r="N324">
        <v>9</v>
      </c>
      <c r="O324">
        <v>4</v>
      </c>
      <c r="P324">
        <v>25</v>
      </c>
      <c r="Q324" t="s">
        <v>450</v>
      </c>
      <c r="R324">
        <v>1149</v>
      </c>
      <c r="S324">
        <v>4</v>
      </c>
      <c r="T324" t="s">
        <v>446</v>
      </c>
      <c r="U324">
        <v>575</v>
      </c>
      <c r="X324" t="s">
        <v>521</v>
      </c>
      <c r="Y324">
        <v>53</v>
      </c>
      <c r="Z324" t="s">
        <v>59</v>
      </c>
    </row>
    <row r="325" spans="1:26" x14ac:dyDescent="0.25">
      <c r="A325" t="s">
        <v>314</v>
      </c>
      <c r="B325" t="s">
        <v>339</v>
      </c>
      <c r="C325">
        <v>9.8800000000000008</v>
      </c>
      <c r="D325">
        <v>11</v>
      </c>
      <c r="E325" t="s">
        <v>116</v>
      </c>
      <c r="F325">
        <v>9</v>
      </c>
      <c r="G325" t="s">
        <v>93</v>
      </c>
      <c r="H325">
        <v>5</v>
      </c>
      <c r="I325" t="s">
        <v>420</v>
      </c>
      <c r="J325">
        <v>15</v>
      </c>
      <c r="K325">
        <v>1200</v>
      </c>
      <c r="L325">
        <v>125</v>
      </c>
      <c r="M325">
        <v>1</v>
      </c>
      <c r="N325">
        <v>16</v>
      </c>
      <c r="O325">
        <v>7</v>
      </c>
      <c r="P325">
        <v>25</v>
      </c>
      <c r="Q325" t="s">
        <v>455</v>
      </c>
      <c r="R325">
        <v>1176</v>
      </c>
      <c r="S325">
        <v>3</v>
      </c>
      <c r="T325" t="s">
        <v>446</v>
      </c>
      <c r="U325">
        <v>847</v>
      </c>
      <c r="X325" t="s">
        <v>699</v>
      </c>
      <c r="Y325">
        <v>70</v>
      </c>
      <c r="Z325" t="s">
        <v>89</v>
      </c>
    </row>
    <row r="326" spans="1:26" x14ac:dyDescent="0.25">
      <c r="A326" t="s">
        <v>314</v>
      </c>
      <c r="B326" t="s">
        <v>347</v>
      </c>
      <c r="C326">
        <v>9.8800000000000008</v>
      </c>
      <c r="D326">
        <v>1</v>
      </c>
      <c r="E326" t="s">
        <v>34</v>
      </c>
      <c r="F326">
        <v>5</v>
      </c>
      <c r="G326" t="s">
        <v>13</v>
      </c>
      <c r="H326">
        <v>12</v>
      </c>
      <c r="I326" t="s">
        <v>423</v>
      </c>
      <c r="J326">
        <v>7.6</v>
      </c>
      <c r="K326">
        <v>1200</v>
      </c>
      <c r="L326">
        <v>131</v>
      </c>
      <c r="M326">
        <v>1</v>
      </c>
      <c r="N326">
        <v>25</v>
      </c>
      <c r="O326">
        <v>6</v>
      </c>
      <c r="P326">
        <v>25</v>
      </c>
      <c r="Q326" t="s">
        <v>461</v>
      </c>
      <c r="R326">
        <v>1083</v>
      </c>
      <c r="S326">
        <v>4</v>
      </c>
      <c r="T326" t="s">
        <v>446</v>
      </c>
      <c r="U326">
        <v>779</v>
      </c>
      <c r="X326">
        <v>2</v>
      </c>
      <c r="Y326">
        <v>56</v>
      </c>
      <c r="Z326" t="s">
        <v>106</v>
      </c>
    </row>
    <row r="327" spans="1:26" x14ac:dyDescent="0.25">
      <c r="A327" t="s">
        <v>314</v>
      </c>
      <c r="B327" t="s">
        <v>328</v>
      </c>
      <c r="C327">
        <v>9.93</v>
      </c>
      <c r="D327">
        <v>5</v>
      </c>
      <c r="E327" t="s">
        <v>63</v>
      </c>
      <c r="F327">
        <v>4</v>
      </c>
      <c r="G327" t="s">
        <v>389</v>
      </c>
      <c r="H327">
        <v>6</v>
      </c>
      <c r="I327" t="s">
        <v>420</v>
      </c>
      <c r="J327">
        <v>13</v>
      </c>
      <c r="K327">
        <v>1200</v>
      </c>
      <c r="L327">
        <v>129</v>
      </c>
      <c r="M327">
        <v>1</v>
      </c>
      <c r="N327">
        <v>19</v>
      </c>
      <c r="O327">
        <v>3</v>
      </c>
      <c r="P327">
        <v>25</v>
      </c>
      <c r="Q327" t="s">
        <v>455</v>
      </c>
      <c r="R327">
        <v>1143</v>
      </c>
      <c r="S327">
        <v>4</v>
      </c>
      <c r="T327" t="s">
        <v>446</v>
      </c>
      <c r="U327">
        <v>518</v>
      </c>
      <c r="X327" t="s">
        <v>464</v>
      </c>
      <c r="Y327">
        <v>53</v>
      </c>
      <c r="Z327" t="s">
        <v>59</v>
      </c>
    </row>
    <row r="328" spans="1:26" x14ac:dyDescent="0.25">
      <c r="A328" t="s">
        <v>314</v>
      </c>
      <c r="B328" t="s">
        <v>341</v>
      </c>
      <c r="C328">
        <v>9.93</v>
      </c>
      <c r="D328">
        <v>2</v>
      </c>
      <c r="E328" t="s">
        <v>19</v>
      </c>
      <c r="F328">
        <v>1</v>
      </c>
      <c r="G328" t="s">
        <v>84</v>
      </c>
      <c r="H328">
        <v>1</v>
      </c>
      <c r="I328" t="s">
        <v>422</v>
      </c>
      <c r="J328">
        <v>3.3</v>
      </c>
      <c r="K328">
        <v>1200</v>
      </c>
      <c r="L328">
        <v>129</v>
      </c>
      <c r="M328">
        <v>1</v>
      </c>
      <c r="N328">
        <v>25</v>
      </c>
      <c r="O328">
        <v>6</v>
      </c>
      <c r="P328">
        <v>25</v>
      </c>
      <c r="Q328" t="s">
        <v>461</v>
      </c>
      <c r="R328">
        <v>1127</v>
      </c>
      <c r="S328">
        <v>4</v>
      </c>
      <c r="T328" t="s">
        <v>446</v>
      </c>
      <c r="U328">
        <v>783</v>
      </c>
      <c r="X328">
        <v>3</v>
      </c>
      <c r="Y328">
        <v>54</v>
      </c>
      <c r="Z328" t="s">
        <v>30</v>
      </c>
    </row>
    <row r="329" spans="1:26" x14ac:dyDescent="0.25">
      <c r="A329" t="s">
        <v>314</v>
      </c>
      <c r="B329" t="s">
        <v>344</v>
      </c>
      <c r="C329">
        <v>9.93</v>
      </c>
      <c r="D329">
        <v>9</v>
      </c>
      <c r="E329" t="s">
        <v>150</v>
      </c>
      <c r="F329">
        <v>1</v>
      </c>
      <c r="G329" t="s">
        <v>150</v>
      </c>
      <c r="H329">
        <v>3</v>
      </c>
      <c r="I329" t="s">
        <v>420</v>
      </c>
      <c r="J329">
        <v>4.2</v>
      </c>
      <c r="K329">
        <v>1200</v>
      </c>
      <c r="L329">
        <v>135</v>
      </c>
      <c r="M329">
        <v>1</v>
      </c>
      <c r="N329">
        <v>21</v>
      </c>
      <c r="O329">
        <v>5</v>
      </c>
      <c r="P329">
        <v>25</v>
      </c>
      <c r="Q329" t="s">
        <v>461</v>
      </c>
      <c r="R329">
        <v>1087</v>
      </c>
      <c r="S329">
        <v>4</v>
      </c>
      <c r="T329" t="s">
        <v>446</v>
      </c>
      <c r="U329">
        <v>693</v>
      </c>
      <c r="X329" t="s">
        <v>591</v>
      </c>
      <c r="Y329">
        <v>58</v>
      </c>
      <c r="Z329" t="s">
        <v>64</v>
      </c>
    </row>
    <row r="330" spans="1:26" x14ac:dyDescent="0.25">
      <c r="A330" t="s">
        <v>314</v>
      </c>
      <c r="B330" t="s">
        <v>341</v>
      </c>
      <c r="C330">
        <v>9.94</v>
      </c>
      <c r="D330">
        <v>2</v>
      </c>
      <c r="E330" t="s">
        <v>19</v>
      </c>
      <c r="F330">
        <v>9</v>
      </c>
      <c r="G330" t="s">
        <v>58</v>
      </c>
      <c r="H330">
        <v>6</v>
      </c>
      <c r="I330" t="s">
        <v>423</v>
      </c>
      <c r="J330">
        <v>20</v>
      </c>
      <c r="K330">
        <v>1200</v>
      </c>
      <c r="L330">
        <v>120</v>
      </c>
      <c r="M330">
        <v>1</v>
      </c>
      <c r="N330">
        <v>9</v>
      </c>
      <c r="O330">
        <v>7</v>
      </c>
      <c r="P330">
        <v>25</v>
      </c>
      <c r="Q330" t="s">
        <v>450</v>
      </c>
      <c r="R330">
        <v>1122</v>
      </c>
      <c r="S330">
        <v>3</v>
      </c>
      <c r="T330" t="s">
        <v>446</v>
      </c>
      <c r="U330">
        <v>827</v>
      </c>
      <c r="X330" t="s">
        <v>600</v>
      </c>
      <c r="Y330">
        <v>63</v>
      </c>
      <c r="Z330" t="s">
        <v>30</v>
      </c>
    </row>
    <row r="331" spans="1:26" x14ac:dyDescent="0.25">
      <c r="A331" t="s">
        <v>314</v>
      </c>
      <c r="B331" t="s">
        <v>323</v>
      </c>
      <c r="C331">
        <v>9.98</v>
      </c>
      <c r="D331">
        <v>7</v>
      </c>
      <c r="E331" t="s">
        <v>93</v>
      </c>
      <c r="F331">
        <v>5</v>
      </c>
      <c r="G331" t="s">
        <v>13</v>
      </c>
      <c r="H331">
        <v>4</v>
      </c>
      <c r="I331" t="s">
        <v>421</v>
      </c>
      <c r="J331">
        <v>6.7</v>
      </c>
      <c r="K331">
        <v>1200</v>
      </c>
      <c r="L331">
        <v>133</v>
      </c>
      <c r="M331">
        <v>1</v>
      </c>
      <c r="N331">
        <v>5</v>
      </c>
      <c r="O331">
        <v>3</v>
      </c>
      <c r="P331">
        <v>25</v>
      </c>
      <c r="Q331" t="s">
        <v>445</v>
      </c>
      <c r="R331">
        <v>1062</v>
      </c>
      <c r="S331">
        <v>3</v>
      </c>
      <c r="T331" t="s">
        <v>435</v>
      </c>
      <c r="U331">
        <v>482</v>
      </c>
      <c r="X331" t="s">
        <v>558</v>
      </c>
      <c r="Y331">
        <v>74</v>
      </c>
      <c r="Z331" t="s">
        <v>80</v>
      </c>
    </row>
    <row r="332" spans="1:26" x14ac:dyDescent="0.25">
      <c r="A332" t="s">
        <v>314</v>
      </c>
      <c r="B332" t="s">
        <v>319</v>
      </c>
      <c r="C332">
        <v>10.01</v>
      </c>
      <c r="D332">
        <v>8</v>
      </c>
      <c r="E332" t="s">
        <v>101</v>
      </c>
      <c r="F332">
        <v>2</v>
      </c>
      <c r="G332" t="s">
        <v>101</v>
      </c>
      <c r="H332">
        <v>1</v>
      </c>
      <c r="I332" t="s">
        <v>421</v>
      </c>
      <c r="J332">
        <v>2.5</v>
      </c>
      <c r="K332">
        <v>1200</v>
      </c>
      <c r="L332">
        <v>124</v>
      </c>
      <c r="M332">
        <v>1</v>
      </c>
      <c r="N332">
        <v>19</v>
      </c>
      <c r="O332">
        <v>2</v>
      </c>
      <c r="P332">
        <v>25</v>
      </c>
      <c r="Q332" t="s">
        <v>455</v>
      </c>
      <c r="R332">
        <v>1214</v>
      </c>
      <c r="S332">
        <v>3</v>
      </c>
      <c r="T332" t="s">
        <v>435</v>
      </c>
      <c r="U332">
        <v>445</v>
      </c>
      <c r="X332" t="s">
        <v>431</v>
      </c>
      <c r="Y332">
        <v>66</v>
      </c>
      <c r="Z332" t="s">
        <v>94</v>
      </c>
    </row>
    <row r="333" spans="1:26" x14ac:dyDescent="0.25">
      <c r="A333" t="s">
        <v>314</v>
      </c>
      <c r="B333" t="s">
        <v>334</v>
      </c>
      <c r="C333">
        <v>10.029999999999999</v>
      </c>
      <c r="D333">
        <v>3</v>
      </c>
      <c r="E333" t="s">
        <v>53</v>
      </c>
      <c r="F333">
        <v>7</v>
      </c>
      <c r="G333" t="s">
        <v>53</v>
      </c>
      <c r="H333">
        <v>7</v>
      </c>
      <c r="I333" t="s">
        <v>421</v>
      </c>
      <c r="J333">
        <v>11</v>
      </c>
      <c r="K333">
        <v>1200</v>
      </c>
      <c r="L333">
        <v>123</v>
      </c>
      <c r="M333">
        <v>1</v>
      </c>
      <c r="N333">
        <v>19</v>
      </c>
      <c r="O333">
        <v>3</v>
      </c>
      <c r="P333">
        <v>25</v>
      </c>
      <c r="Q333" t="s">
        <v>455</v>
      </c>
      <c r="R333">
        <v>1086</v>
      </c>
      <c r="S333">
        <v>3</v>
      </c>
      <c r="T333" t="s">
        <v>446</v>
      </c>
      <c r="U333">
        <v>522</v>
      </c>
      <c r="X333" t="s">
        <v>456</v>
      </c>
      <c r="Y333">
        <v>68</v>
      </c>
      <c r="Z333" t="s">
        <v>171</v>
      </c>
    </row>
    <row r="334" spans="1:26" x14ac:dyDescent="0.25">
      <c r="A334" t="s">
        <v>314</v>
      </c>
      <c r="B334" t="s">
        <v>341</v>
      </c>
      <c r="C334">
        <v>10.07</v>
      </c>
      <c r="D334">
        <v>2</v>
      </c>
      <c r="E334" t="s">
        <v>19</v>
      </c>
      <c r="F334">
        <v>5</v>
      </c>
      <c r="G334" t="s">
        <v>84</v>
      </c>
      <c r="H334">
        <v>8</v>
      </c>
      <c r="I334" t="s">
        <v>423</v>
      </c>
      <c r="J334">
        <v>10</v>
      </c>
      <c r="K334">
        <v>1200</v>
      </c>
      <c r="L334">
        <v>134</v>
      </c>
      <c r="M334">
        <v>1</v>
      </c>
      <c r="N334">
        <v>19</v>
      </c>
      <c r="O334">
        <v>3</v>
      </c>
      <c r="P334">
        <v>25</v>
      </c>
      <c r="Q334" t="s">
        <v>455</v>
      </c>
      <c r="R334">
        <v>1125</v>
      </c>
      <c r="S334">
        <v>4</v>
      </c>
      <c r="T334" t="s">
        <v>446</v>
      </c>
      <c r="U334">
        <v>517</v>
      </c>
      <c r="X334">
        <v>4</v>
      </c>
      <c r="Y334">
        <v>58</v>
      </c>
      <c r="Z334" t="s">
        <v>30</v>
      </c>
    </row>
    <row r="335" spans="1:26" x14ac:dyDescent="0.25">
      <c r="A335" t="s">
        <v>314</v>
      </c>
      <c r="B335" t="s">
        <v>339</v>
      </c>
      <c r="C335">
        <v>10.08</v>
      </c>
      <c r="D335">
        <v>11</v>
      </c>
      <c r="E335" t="s">
        <v>116</v>
      </c>
      <c r="F335">
        <v>11</v>
      </c>
      <c r="G335" t="s">
        <v>116</v>
      </c>
      <c r="H335">
        <v>10</v>
      </c>
      <c r="I335" t="s">
        <v>422</v>
      </c>
      <c r="J335">
        <v>35</v>
      </c>
      <c r="K335">
        <v>1200</v>
      </c>
      <c r="L335">
        <v>131</v>
      </c>
      <c r="M335">
        <v>1</v>
      </c>
      <c r="N335">
        <v>2</v>
      </c>
      <c r="O335">
        <v>4</v>
      </c>
      <c r="P335">
        <v>25</v>
      </c>
      <c r="Q335" t="s">
        <v>445</v>
      </c>
      <c r="R335">
        <v>1145</v>
      </c>
      <c r="S335">
        <v>3</v>
      </c>
      <c r="T335" t="s">
        <v>446</v>
      </c>
      <c r="U335">
        <v>561</v>
      </c>
      <c r="X335" t="s">
        <v>699</v>
      </c>
      <c r="Y335">
        <v>71</v>
      </c>
      <c r="Z335" t="s">
        <v>89</v>
      </c>
    </row>
    <row r="336" spans="1:26" x14ac:dyDescent="0.25">
      <c r="A336" t="s">
        <v>314</v>
      </c>
      <c r="B336" t="s">
        <v>319</v>
      </c>
      <c r="C336">
        <v>10.18</v>
      </c>
      <c r="D336">
        <v>8</v>
      </c>
      <c r="E336" t="s">
        <v>101</v>
      </c>
      <c r="F336">
        <v>6</v>
      </c>
      <c r="G336" t="s">
        <v>101</v>
      </c>
      <c r="H336">
        <v>5</v>
      </c>
      <c r="I336" t="s">
        <v>421</v>
      </c>
      <c r="J336">
        <v>4.9000000000000004</v>
      </c>
      <c r="K336">
        <v>1200</v>
      </c>
      <c r="L336">
        <v>132</v>
      </c>
      <c r="M336">
        <v>1</v>
      </c>
      <c r="N336">
        <v>28</v>
      </c>
      <c r="O336">
        <v>5</v>
      </c>
      <c r="P336">
        <v>25</v>
      </c>
      <c r="Q336" t="s">
        <v>445</v>
      </c>
      <c r="R336">
        <v>1176</v>
      </c>
      <c r="S336">
        <v>3</v>
      </c>
      <c r="T336" t="s">
        <v>446</v>
      </c>
      <c r="U336">
        <v>716</v>
      </c>
      <c r="X336">
        <v>3</v>
      </c>
      <c r="Y336">
        <v>75</v>
      </c>
      <c r="Z336" t="s">
        <v>94</v>
      </c>
    </row>
    <row r="337" spans="1:26" x14ac:dyDescent="0.25">
      <c r="A337" t="s">
        <v>314</v>
      </c>
      <c r="B337" t="s">
        <v>331</v>
      </c>
      <c r="C337">
        <v>10.199999999999999</v>
      </c>
      <c r="D337">
        <v>4</v>
      </c>
      <c r="E337" t="s">
        <v>84</v>
      </c>
      <c r="F337">
        <v>7</v>
      </c>
      <c r="G337" t="s">
        <v>84</v>
      </c>
      <c r="H337">
        <v>7</v>
      </c>
      <c r="I337" t="s">
        <v>421</v>
      </c>
      <c r="J337">
        <v>10</v>
      </c>
      <c r="K337">
        <v>1200</v>
      </c>
      <c r="L337">
        <v>133</v>
      </c>
      <c r="M337">
        <v>1</v>
      </c>
      <c r="N337">
        <v>28</v>
      </c>
      <c r="O337">
        <v>5</v>
      </c>
      <c r="P337">
        <v>25</v>
      </c>
      <c r="Q337" t="s">
        <v>445</v>
      </c>
      <c r="R337">
        <v>1205</v>
      </c>
      <c r="S337">
        <v>3</v>
      </c>
      <c r="T337" t="s">
        <v>446</v>
      </c>
      <c r="U337">
        <v>716</v>
      </c>
      <c r="X337">
        <v>3</v>
      </c>
      <c r="Y337">
        <v>76</v>
      </c>
      <c r="Z337" t="s">
        <v>85</v>
      </c>
    </row>
    <row r="338" spans="1:26" x14ac:dyDescent="0.25">
      <c r="A338" t="s">
        <v>314</v>
      </c>
      <c r="B338" t="s">
        <v>315</v>
      </c>
      <c r="C338">
        <v>10.23</v>
      </c>
      <c r="D338">
        <v>12</v>
      </c>
      <c r="E338" t="s">
        <v>316</v>
      </c>
      <c r="F338">
        <v>1</v>
      </c>
      <c r="G338" t="s">
        <v>13</v>
      </c>
      <c r="H338">
        <v>3</v>
      </c>
      <c r="I338" t="s">
        <v>422</v>
      </c>
      <c r="J338">
        <v>11</v>
      </c>
      <c r="K338">
        <v>1200</v>
      </c>
      <c r="L338">
        <v>130</v>
      </c>
      <c r="M338">
        <v>1</v>
      </c>
      <c r="N338">
        <v>15</v>
      </c>
      <c r="O338">
        <v>1</v>
      </c>
      <c r="P338">
        <v>25</v>
      </c>
      <c r="Q338" t="s">
        <v>455</v>
      </c>
      <c r="R338">
        <v>1182</v>
      </c>
      <c r="S338">
        <v>3</v>
      </c>
      <c r="T338" t="s">
        <v>435</v>
      </c>
      <c r="U338">
        <v>355</v>
      </c>
      <c r="X338" t="s">
        <v>591</v>
      </c>
      <c r="Y338">
        <v>75</v>
      </c>
      <c r="Z338" t="s">
        <v>166</v>
      </c>
    </row>
    <row r="339" spans="1:26" x14ac:dyDescent="0.25">
      <c r="A339" t="s">
        <v>314</v>
      </c>
      <c r="B339" t="s">
        <v>334</v>
      </c>
      <c r="C339">
        <v>10.25</v>
      </c>
      <c r="D339">
        <v>3</v>
      </c>
      <c r="E339" t="s">
        <v>53</v>
      </c>
      <c r="F339">
        <v>2</v>
      </c>
      <c r="G339" t="s">
        <v>53</v>
      </c>
      <c r="H339">
        <v>9</v>
      </c>
      <c r="I339" t="s">
        <v>422</v>
      </c>
      <c r="J339">
        <v>12</v>
      </c>
      <c r="K339">
        <v>1200</v>
      </c>
      <c r="L339">
        <v>125</v>
      </c>
      <c r="M339">
        <v>1</v>
      </c>
      <c r="N339">
        <v>10</v>
      </c>
      <c r="O339">
        <v>9</v>
      </c>
      <c r="P339">
        <v>25</v>
      </c>
      <c r="Q339" t="s">
        <v>450</v>
      </c>
      <c r="R339">
        <v>1085</v>
      </c>
      <c r="S339">
        <v>3</v>
      </c>
      <c r="T339" t="s">
        <v>435</v>
      </c>
      <c r="U339">
        <v>18</v>
      </c>
      <c r="X339" t="s">
        <v>456</v>
      </c>
      <c r="Y339">
        <v>70</v>
      </c>
      <c r="Z339" t="s">
        <v>171</v>
      </c>
    </row>
    <row r="340" spans="1:26" x14ac:dyDescent="0.25">
      <c r="A340" t="s">
        <v>314</v>
      </c>
      <c r="B340" t="s">
        <v>339</v>
      </c>
      <c r="C340">
        <v>10.25</v>
      </c>
      <c r="D340">
        <v>11</v>
      </c>
      <c r="E340" t="s">
        <v>116</v>
      </c>
      <c r="F340">
        <v>6</v>
      </c>
      <c r="G340" t="s">
        <v>116</v>
      </c>
      <c r="H340">
        <v>5</v>
      </c>
      <c r="I340" t="s">
        <v>421</v>
      </c>
      <c r="J340">
        <v>13</v>
      </c>
      <c r="K340">
        <v>1200</v>
      </c>
      <c r="L340">
        <v>127</v>
      </c>
      <c r="M340">
        <v>1</v>
      </c>
      <c r="N340">
        <v>16</v>
      </c>
      <c r="O340">
        <v>4</v>
      </c>
      <c r="P340">
        <v>25</v>
      </c>
      <c r="Q340" t="s">
        <v>455</v>
      </c>
      <c r="R340">
        <v>1158</v>
      </c>
      <c r="S340">
        <v>3</v>
      </c>
      <c r="T340" t="s">
        <v>446</v>
      </c>
      <c r="U340">
        <v>595</v>
      </c>
      <c r="X340" t="s">
        <v>629</v>
      </c>
      <c r="Y340">
        <v>71</v>
      </c>
      <c r="Z340" t="s">
        <v>89</v>
      </c>
    </row>
    <row r="341" spans="1:26" x14ac:dyDescent="0.25">
      <c r="A341" t="s">
        <v>314</v>
      </c>
      <c r="B341" t="s">
        <v>344</v>
      </c>
      <c r="C341">
        <v>10.3</v>
      </c>
      <c r="D341">
        <v>9</v>
      </c>
      <c r="E341" t="s">
        <v>150</v>
      </c>
      <c r="F341">
        <v>4</v>
      </c>
      <c r="G341" t="s">
        <v>150</v>
      </c>
      <c r="H341">
        <v>7</v>
      </c>
      <c r="I341" t="s">
        <v>421</v>
      </c>
      <c r="J341">
        <v>10</v>
      </c>
      <c r="K341">
        <v>1200</v>
      </c>
      <c r="L341">
        <v>118</v>
      </c>
      <c r="M341">
        <v>1</v>
      </c>
      <c r="N341">
        <v>10</v>
      </c>
      <c r="O341">
        <v>9</v>
      </c>
      <c r="P341">
        <v>25</v>
      </c>
      <c r="Q341" t="s">
        <v>450</v>
      </c>
      <c r="R341">
        <v>1078</v>
      </c>
      <c r="S341">
        <v>3</v>
      </c>
      <c r="T341" t="s">
        <v>435</v>
      </c>
      <c r="U341">
        <v>18</v>
      </c>
      <c r="X341" t="s">
        <v>558</v>
      </c>
      <c r="Y341">
        <v>63</v>
      </c>
      <c r="Z341" t="s">
        <v>64</v>
      </c>
    </row>
    <row r="342" spans="1:26" x14ac:dyDescent="0.25">
      <c r="A342" t="s">
        <v>314</v>
      </c>
      <c r="B342" t="s">
        <v>319</v>
      </c>
      <c r="C342">
        <v>10.41</v>
      </c>
      <c r="D342">
        <v>8</v>
      </c>
      <c r="E342" t="s">
        <v>101</v>
      </c>
      <c r="F342">
        <v>5</v>
      </c>
      <c r="G342" t="s">
        <v>101</v>
      </c>
      <c r="H342">
        <v>8</v>
      </c>
      <c r="I342" t="s">
        <v>421</v>
      </c>
      <c r="J342">
        <v>3.7</v>
      </c>
      <c r="K342">
        <v>1200</v>
      </c>
      <c r="L342">
        <v>121</v>
      </c>
      <c r="M342">
        <v>1</v>
      </c>
      <c r="N342">
        <v>15</v>
      </c>
      <c r="O342">
        <v>1</v>
      </c>
      <c r="P342">
        <v>25</v>
      </c>
      <c r="Q342" t="s">
        <v>455</v>
      </c>
      <c r="R342">
        <v>1216</v>
      </c>
      <c r="S342">
        <v>3</v>
      </c>
      <c r="T342" t="s">
        <v>435</v>
      </c>
      <c r="U342">
        <v>355</v>
      </c>
      <c r="X342">
        <v>1</v>
      </c>
      <c r="Y342">
        <v>66</v>
      </c>
      <c r="Z342" t="s">
        <v>94</v>
      </c>
    </row>
    <row r="343" spans="1:26" x14ac:dyDescent="0.25">
      <c r="A343" t="s">
        <v>314</v>
      </c>
      <c r="B343" t="s">
        <v>341</v>
      </c>
      <c r="C343">
        <v>10.5</v>
      </c>
      <c r="D343">
        <v>2</v>
      </c>
      <c r="E343" t="s">
        <v>19</v>
      </c>
      <c r="F343">
        <v>10</v>
      </c>
      <c r="G343" t="s">
        <v>19</v>
      </c>
      <c r="H343">
        <v>11</v>
      </c>
      <c r="I343" t="s">
        <v>423</v>
      </c>
      <c r="J343">
        <v>8.4</v>
      </c>
      <c r="K343">
        <v>1200</v>
      </c>
      <c r="L343">
        <v>133</v>
      </c>
      <c r="M343">
        <v>1</v>
      </c>
      <c r="N343">
        <v>16</v>
      </c>
      <c r="O343">
        <v>4</v>
      </c>
      <c r="P343">
        <v>25</v>
      </c>
      <c r="Q343" t="s">
        <v>455</v>
      </c>
      <c r="R343">
        <v>1125</v>
      </c>
      <c r="S343">
        <v>4</v>
      </c>
      <c r="T343" t="s">
        <v>446</v>
      </c>
      <c r="U343">
        <v>599</v>
      </c>
      <c r="X343" t="s">
        <v>488</v>
      </c>
      <c r="Y343">
        <v>57</v>
      </c>
      <c r="Z343" t="s">
        <v>30</v>
      </c>
    </row>
    <row r="344" spans="1:26" x14ac:dyDescent="0.25">
      <c r="A344" t="s">
        <v>314</v>
      </c>
      <c r="B344" t="s">
        <v>347</v>
      </c>
      <c r="C344">
        <v>10.56</v>
      </c>
      <c r="D344">
        <v>1</v>
      </c>
      <c r="E344" t="s">
        <v>34</v>
      </c>
      <c r="F344">
        <v>9</v>
      </c>
      <c r="G344" t="s">
        <v>121</v>
      </c>
      <c r="H344">
        <v>2</v>
      </c>
      <c r="I344" t="s">
        <v>421</v>
      </c>
      <c r="J344">
        <v>4.9000000000000004</v>
      </c>
      <c r="K344">
        <v>1200</v>
      </c>
      <c r="L344">
        <v>119</v>
      </c>
      <c r="M344">
        <v>1</v>
      </c>
      <c r="N344">
        <v>10</v>
      </c>
      <c r="O344">
        <v>9</v>
      </c>
      <c r="P344">
        <v>25</v>
      </c>
      <c r="Q344" t="s">
        <v>450</v>
      </c>
      <c r="R344">
        <v>1095</v>
      </c>
      <c r="S344">
        <v>3</v>
      </c>
      <c r="T344" t="s">
        <v>435</v>
      </c>
      <c r="U344">
        <v>18</v>
      </c>
      <c r="X344" t="s">
        <v>459</v>
      </c>
      <c r="Y344">
        <v>62</v>
      </c>
      <c r="Z344" t="s">
        <v>106</v>
      </c>
    </row>
    <row r="345" spans="1:26" x14ac:dyDescent="0.25">
      <c r="A345" t="s">
        <v>314</v>
      </c>
      <c r="B345" t="s">
        <v>315</v>
      </c>
      <c r="C345">
        <v>10.64</v>
      </c>
      <c r="D345">
        <v>12</v>
      </c>
      <c r="E345" t="s">
        <v>316</v>
      </c>
      <c r="F345">
        <v>11</v>
      </c>
      <c r="G345" t="s">
        <v>116</v>
      </c>
      <c r="H345">
        <v>6</v>
      </c>
      <c r="I345" t="s">
        <v>421</v>
      </c>
      <c r="J345">
        <v>13</v>
      </c>
      <c r="K345">
        <v>1200</v>
      </c>
      <c r="L345">
        <v>135</v>
      </c>
      <c r="M345">
        <v>1</v>
      </c>
      <c r="N345">
        <v>5</v>
      </c>
      <c r="O345">
        <v>2</v>
      </c>
      <c r="P345">
        <v>25</v>
      </c>
      <c r="Q345" t="s">
        <v>450</v>
      </c>
      <c r="R345">
        <v>1186</v>
      </c>
      <c r="S345">
        <v>3</v>
      </c>
      <c r="T345" t="s">
        <v>435</v>
      </c>
      <c r="U345">
        <v>406</v>
      </c>
      <c r="X345" t="s">
        <v>629</v>
      </c>
      <c r="Y345">
        <v>80</v>
      </c>
      <c r="Z345" t="s">
        <v>166</v>
      </c>
    </row>
    <row r="346" spans="1:26" x14ac:dyDescent="0.25">
      <c r="A346" t="s">
        <v>314</v>
      </c>
      <c r="B346" t="s">
        <v>328</v>
      </c>
      <c r="C346">
        <v>10.72</v>
      </c>
      <c r="D346">
        <v>5</v>
      </c>
      <c r="E346" t="s">
        <v>63</v>
      </c>
      <c r="F346">
        <v>11</v>
      </c>
      <c r="G346" t="s">
        <v>63</v>
      </c>
      <c r="H346">
        <v>1</v>
      </c>
      <c r="I346" t="s">
        <v>420</v>
      </c>
      <c r="J346">
        <v>4.9000000000000004</v>
      </c>
      <c r="K346">
        <v>1200</v>
      </c>
      <c r="L346">
        <v>127</v>
      </c>
      <c r="M346">
        <v>1</v>
      </c>
      <c r="N346">
        <v>10</v>
      </c>
      <c r="O346">
        <v>9</v>
      </c>
      <c r="P346">
        <v>25</v>
      </c>
      <c r="Q346" t="s">
        <v>450</v>
      </c>
      <c r="R346">
        <v>1143</v>
      </c>
      <c r="S346">
        <v>3</v>
      </c>
      <c r="T346" t="s">
        <v>435</v>
      </c>
      <c r="U346">
        <v>18</v>
      </c>
      <c r="X346" t="s">
        <v>488</v>
      </c>
      <c r="Y346">
        <v>72</v>
      </c>
      <c r="Z346" t="s">
        <v>59</v>
      </c>
    </row>
    <row r="347" spans="1:26" x14ac:dyDescent="0.25">
      <c r="A347" t="s">
        <v>314</v>
      </c>
      <c r="B347" t="s">
        <v>341</v>
      </c>
      <c r="C347">
        <v>10.83</v>
      </c>
      <c r="D347">
        <v>2</v>
      </c>
      <c r="E347" t="s">
        <v>19</v>
      </c>
      <c r="F347">
        <v>7</v>
      </c>
      <c r="G347" t="s">
        <v>19</v>
      </c>
      <c r="H347">
        <v>12</v>
      </c>
      <c r="I347" t="s">
        <v>423</v>
      </c>
      <c r="J347">
        <v>15</v>
      </c>
      <c r="K347">
        <v>1200</v>
      </c>
      <c r="L347">
        <v>135</v>
      </c>
      <c r="M347">
        <v>1</v>
      </c>
      <c r="N347">
        <v>11</v>
      </c>
      <c r="O347">
        <v>6</v>
      </c>
      <c r="P347">
        <v>25</v>
      </c>
      <c r="Q347" t="s">
        <v>455</v>
      </c>
      <c r="R347">
        <v>1123</v>
      </c>
      <c r="S347">
        <v>4</v>
      </c>
      <c r="T347" t="s">
        <v>446</v>
      </c>
      <c r="U347">
        <v>750</v>
      </c>
      <c r="X347">
        <v>3</v>
      </c>
      <c r="Y347">
        <v>56</v>
      </c>
      <c r="Z347" t="s">
        <v>30</v>
      </c>
    </row>
    <row r="348" spans="1:26" x14ac:dyDescent="0.25">
      <c r="A348" t="s">
        <v>314</v>
      </c>
      <c r="B348" t="s">
        <v>328</v>
      </c>
      <c r="C348">
        <v>10.95</v>
      </c>
      <c r="D348">
        <v>5</v>
      </c>
      <c r="E348" t="s">
        <v>63</v>
      </c>
      <c r="F348">
        <v>11</v>
      </c>
      <c r="G348" t="s">
        <v>53</v>
      </c>
      <c r="H348">
        <v>9</v>
      </c>
      <c r="I348" t="s">
        <v>423</v>
      </c>
      <c r="J348">
        <v>63</v>
      </c>
      <c r="K348">
        <v>1200</v>
      </c>
      <c r="L348">
        <v>132</v>
      </c>
      <c r="M348">
        <v>1</v>
      </c>
      <c r="N348">
        <v>22</v>
      </c>
      <c r="O348">
        <v>1</v>
      </c>
      <c r="P348">
        <v>25</v>
      </c>
      <c r="Q348" t="s">
        <v>461</v>
      </c>
      <c r="R348">
        <v>1153</v>
      </c>
      <c r="S348">
        <v>4</v>
      </c>
      <c r="T348" t="s">
        <v>435</v>
      </c>
      <c r="U348">
        <v>369</v>
      </c>
      <c r="X348">
        <v>6</v>
      </c>
      <c r="Y348">
        <v>57</v>
      </c>
      <c r="Z348" t="s">
        <v>59</v>
      </c>
    </row>
    <row r="349" spans="1:26" x14ac:dyDescent="0.25">
      <c r="A349" t="s">
        <v>349</v>
      </c>
      <c r="B349" t="s">
        <v>350</v>
      </c>
      <c r="C349">
        <v>9.14</v>
      </c>
      <c r="D349">
        <v>10</v>
      </c>
      <c r="E349" t="s">
        <v>38</v>
      </c>
      <c r="F349">
        <v>1</v>
      </c>
      <c r="G349" t="s">
        <v>19</v>
      </c>
      <c r="H349">
        <v>5</v>
      </c>
      <c r="I349" t="s">
        <v>420</v>
      </c>
      <c r="J349">
        <v>4</v>
      </c>
      <c r="K349">
        <v>1200</v>
      </c>
      <c r="L349">
        <v>123</v>
      </c>
      <c r="M349">
        <v>1</v>
      </c>
      <c r="N349">
        <v>21</v>
      </c>
      <c r="O349">
        <v>5</v>
      </c>
      <c r="P349">
        <v>25</v>
      </c>
      <c r="Q349" t="s">
        <v>461</v>
      </c>
      <c r="R349">
        <v>1191</v>
      </c>
      <c r="S349">
        <v>3</v>
      </c>
      <c r="T349" t="s">
        <v>446</v>
      </c>
      <c r="U349">
        <v>696</v>
      </c>
      <c r="X349" t="s">
        <v>914</v>
      </c>
      <c r="Y349">
        <v>66</v>
      </c>
      <c r="Z349" t="s">
        <v>39</v>
      </c>
    </row>
    <row r="350" spans="1:26" x14ac:dyDescent="0.25">
      <c r="A350" t="s">
        <v>349</v>
      </c>
      <c r="B350" t="s">
        <v>353</v>
      </c>
      <c r="C350">
        <v>9.14</v>
      </c>
      <c r="D350">
        <v>2</v>
      </c>
      <c r="E350" t="s">
        <v>84</v>
      </c>
      <c r="F350">
        <v>2</v>
      </c>
      <c r="G350" t="s">
        <v>389</v>
      </c>
      <c r="H350">
        <v>11</v>
      </c>
      <c r="I350" t="s">
        <v>423</v>
      </c>
      <c r="J350">
        <v>19</v>
      </c>
      <c r="K350">
        <v>1200</v>
      </c>
      <c r="L350">
        <v>119</v>
      </c>
      <c r="M350">
        <v>1</v>
      </c>
      <c r="N350">
        <v>16</v>
      </c>
      <c r="O350">
        <v>7</v>
      </c>
      <c r="P350">
        <v>25</v>
      </c>
      <c r="Q350" t="s">
        <v>455</v>
      </c>
      <c r="R350">
        <v>1226</v>
      </c>
      <c r="S350">
        <v>3</v>
      </c>
      <c r="T350" t="s">
        <v>446</v>
      </c>
      <c r="U350">
        <v>847</v>
      </c>
      <c r="X350" t="s">
        <v>591</v>
      </c>
      <c r="Y350">
        <v>64</v>
      </c>
      <c r="Z350" t="s">
        <v>184</v>
      </c>
    </row>
    <row r="351" spans="1:26" x14ac:dyDescent="0.25">
      <c r="A351" t="s">
        <v>349</v>
      </c>
      <c r="B351" t="s">
        <v>377</v>
      </c>
      <c r="C351">
        <v>9.2200000000000006</v>
      </c>
      <c r="D351">
        <v>4</v>
      </c>
      <c r="E351" t="s">
        <v>116</v>
      </c>
      <c r="F351">
        <v>3</v>
      </c>
      <c r="G351" t="s">
        <v>693</v>
      </c>
      <c r="H351">
        <v>12</v>
      </c>
      <c r="I351" t="s">
        <v>422</v>
      </c>
      <c r="J351">
        <v>13</v>
      </c>
      <c r="K351">
        <v>1200</v>
      </c>
      <c r="L351">
        <v>119</v>
      </c>
      <c r="M351">
        <v>1</v>
      </c>
      <c r="N351">
        <v>16</v>
      </c>
      <c r="O351">
        <v>7</v>
      </c>
      <c r="P351">
        <v>25</v>
      </c>
      <c r="Q351" t="s">
        <v>455</v>
      </c>
      <c r="R351">
        <v>1035</v>
      </c>
      <c r="S351">
        <v>3</v>
      </c>
      <c r="T351" t="s">
        <v>446</v>
      </c>
      <c r="U351">
        <v>847</v>
      </c>
      <c r="X351" t="s">
        <v>431</v>
      </c>
      <c r="Y351">
        <v>62</v>
      </c>
      <c r="Z351" t="s">
        <v>20</v>
      </c>
    </row>
    <row r="352" spans="1:26" x14ac:dyDescent="0.25">
      <c r="A352" t="s">
        <v>349</v>
      </c>
      <c r="B352" t="s">
        <v>365</v>
      </c>
      <c r="C352">
        <v>9.27</v>
      </c>
      <c r="D352">
        <v>12</v>
      </c>
      <c r="E352" t="s">
        <v>93</v>
      </c>
      <c r="F352">
        <v>3</v>
      </c>
      <c r="G352" t="s">
        <v>622</v>
      </c>
      <c r="H352">
        <v>6</v>
      </c>
      <c r="I352" t="s">
        <v>420</v>
      </c>
      <c r="J352">
        <v>7.8</v>
      </c>
      <c r="K352">
        <v>1200</v>
      </c>
      <c r="L352">
        <v>133</v>
      </c>
      <c r="M352">
        <v>1</v>
      </c>
      <c r="N352">
        <v>12</v>
      </c>
      <c r="O352">
        <v>3</v>
      </c>
      <c r="P352">
        <v>25</v>
      </c>
      <c r="Q352" t="s">
        <v>450</v>
      </c>
      <c r="R352">
        <v>1188</v>
      </c>
      <c r="S352">
        <v>3</v>
      </c>
      <c r="T352" t="s">
        <v>446</v>
      </c>
      <c r="U352">
        <v>503</v>
      </c>
      <c r="X352">
        <v>1</v>
      </c>
      <c r="Y352">
        <v>74</v>
      </c>
      <c r="Z352" t="s">
        <v>14</v>
      </c>
    </row>
    <row r="353" spans="1:26" x14ac:dyDescent="0.25">
      <c r="A353" t="s">
        <v>349</v>
      </c>
      <c r="B353" t="s">
        <v>369</v>
      </c>
      <c r="C353">
        <v>9.36</v>
      </c>
      <c r="D353">
        <v>11</v>
      </c>
      <c r="E353" t="s">
        <v>101</v>
      </c>
      <c r="F353">
        <v>4</v>
      </c>
      <c r="G353" t="s">
        <v>116</v>
      </c>
      <c r="H353">
        <v>7</v>
      </c>
      <c r="I353" t="s">
        <v>422</v>
      </c>
      <c r="J353">
        <v>8</v>
      </c>
      <c r="K353">
        <v>1200</v>
      </c>
      <c r="L353">
        <v>121</v>
      </c>
      <c r="M353">
        <v>1</v>
      </c>
      <c r="N353">
        <v>12</v>
      </c>
      <c r="O353">
        <v>3</v>
      </c>
      <c r="P353">
        <v>25</v>
      </c>
      <c r="Q353" t="s">
        <v>450</v>
      </c>
      <c r="R353">
        <v>1110</v>
      </c>
      <c r="S353">
        <v>3</v>
      </c>
      <c r="T353" t="s">
        <v>446</v>
      </c>
      <c r="U353">
        <v>503</v>
      </c>
      <c r="X353" t="s">
        <v>464</v>
      </c>
      <c r="Y353">
        <v>60</v>
      </c>
      <c r="Z353" t="s">
        <v>166</v>
      </c>
    </row>
    <row r="354" spans="1:26" x14ac:dyDescent="0.25">
      <c r="A354" t="s">
        <v>349</v>
      </c>
      <c r="B354" t="s">
        <v>358</v>
      </c>
      <c r="C354">
        <v>9.3699999999999992</v>
      </c>
      <c r="D354">
        <v>1</v>
      </c>
      <c r="E354" t="s">
        <v>63</v>
      </c>
      <c r="F354">
        <v>5</v>
      </c>
      <c r="G354" t="s">
        <v>63</v>
      </c>
      <c r="H354">
        <v>1</v>
      </c>
      <c r="I354" t="s">
        <v>422</v>
      </c>
      <c r="J354">
        <v>6</v>
      </c>
      <c r="K354">
        <v>1200</v>
      </c>
      <c r="L354">
        <v>127</v>
      </c>
      <c r="M354">
        <v>1</v>
      </c>
      <c r="N354">
        <v>16</v>
      </c>
      <c r="O354">
        <v>7</v>
      </c>
      <c r="P354">
        <v>25</v>
      </c>
      <c r="Q354" t="s">
        <v>455</v>
      </c>
      <c r="R354">
        <v>1056</v>
      </c>
      <c r="S354">
        <v>3</v>
      </c>
      <c r="T354" t="s">
        <v>446</v>
      </c>
      <c r="U354">
        <v>847</v>
      </c>
      <c r="X354" t="s">
        <v>464</v>
      </c>
      <c r="Y354">
        <v>72</v>
      </c>
      <c r="Z354" t="s">
        <v>30</v>
      </c>
    </row>
    <row r="355" spans="1:26" x14ac:dyDescent="0.25">
      <c r="A355" t="s">
        <v>349</v>
      </c>
      <c r="B355" t="s">
        <v>353</v>
      </c>
      <c r="C355">
        <v>9.4</v>
      </c>
      <c r="D355">
        <v>2</v>
      </c>
      <c r="E355" t="s">
        <v>84</v>
      </c>
      <c r="F355">
        <v>4</v>
      </c>
      <c r="G355" t="s">
        <v>63</v>
      </c>
      <c r="H355">
        <v>1</v>
      </c>
      <c r="I355" t="s">
        <v>421</v>
      </c>
      <c r="J355">
        <v>3.1</v>
      </c>
      <c r="K355">
        <v>1200</v>
      </c>
      <c r="L355">
        <v>122</v>
      </c>
      <c r="M355">
        <v>1</v>
      </c>
      <c r="N355">
        <v>16</v>
      </c>
      <c r="O355">
        <v>4</v>
      </c>
      <c r="P355">
        <v>25</v>
      </c>
      <c r="Q355" t="s">
        <v>455</v>
      </c>
      <c r="R355">
        <v>1226</v>
      </c>
      <c r="S355">
        <v>3</v>
      </c>
      <c r="T355" t="s">
        <v>446</v>
      </c>
      <c r="U355">
        <v>597</v>
      </c>
      <c r="X355" t="s">
        <v>456</v>
      </c>
      <c r="Y355">
        <v>67</v>
      </c>
      <c r="Z355" t="s">
        <v>184</v>
      </c>
    </row>
    <row r="356" spans="1:26" x14ac:dyDescent="0.25">
      <c r="A356" t="s">
        <v>349</v>
      </c>
      <c r="B356" t="s">
        <v>383</v>
      </c>
      <c r="C356">
        <v>9.4</v>
      </c>
      <c r="D356">
        <v>7</v>
      </c>
      <c r="E356" t="s">
        <v>58</v>
      </c>
      <c r="F356">
        <v>3</v>
      </c>
      <c r="G356" t="s">
        <v>53</v>
      </c>
      <c r="H356">
        <v>1</v>
      </c>
      <c r="I356" t="s">
        <v>420</v>
      </c>
      <c r="J356">
        <v>4.3</v>
      </c>
      <c r="K356">
        <v>1200</v>
      </c>
      <c r="L356">
        <v>121</v>
      </c>
      <c r="M356">
        <v>1</v>
      </c>
      <c r="N356">
        <v>2</v>
      </c>
      <c r="O356">
        <v>4</v>
      </c>
      <c r="P356">
        <v>25</v>
      </c>
      <c r="Q356" t="s">
        <v>445</v>
      </c>
      <c r="R356">
        <v>1167</v>
      </c>
      <c r="S356">
        <v>3</v>
      </c>
      <c r="T356" t="s">
        <v>446</v>
      </c>
      <c r="U356">
        <v>561</v>
      </c>
      <c r="X356" t="s">
        <v>431</v>
      </c>
      <c r="Y356">
        <v>61</v>
      </c>
      <c r="Z356" t="s">
        <v>45</v>
      </c>
    </row>
    <row r="357" spans="1:26" x14ac:dyDescent="0.25">
      <c r="A357" t="s">
        <v>349</v>
      </c>
      <c r="B357" t="s">
        <v>377</v>
      </c>
      <c r="C357">
        <v>9.44</v>
      </c>
      <c r="D357">
        <v>4</v>
      </c>
      <c r="E357" t="s">
        <v>116</v>
      </c>
      <c r="F357">
        <v>1</v>
      </c>
      <c r="G357" t="s">
        <v>471</v>
      </c>
      <c r="H357">
        <v>8</v>
      </c>
      <c r="I357" t="s">
        <v>422</v>
      </c>
      <c r="J357">
        <v>13</v>
      </c>
      <c r="K357">
        <v>1200</v>
      </c>
      <c r="L357">
        <v>125</v>
      </c>
      <c r="M357">
        <v>1</v>
      </c>
      <c r="N357">
        <v>9</v>
      </c>
      <c r="O357">
        <v>7</v>
      </c>
      <c r="P357">
        <v>25</v>
      </c>
      <c r="Q357" t="s">
        <v>450</v>
      </c>
      <c r="R357">
        <v>1032</v>
      </c>
      <c r="S357">
        <v>4</v>
      </c>
      <c r="T357" t="s">
        <v>446</v>
      </c>
      <c r="U357">
        <v>821</v>
      </c>
      <c r="X357">
        <v>3</v>
      </c>
      <c r="Y357">
        <v>52</v>
      </c>
      <c r="Z357" t="s">
        <v>20</v>
      </c>
    </row>
    <row r="358" spans="1:26" x14ac:dyDescent="0.25">
      <c r="A358" t="s">
        <v>349</v>
      </c>
      <c r="B358" t="s">
        <v>350</v>
      </c>
      <c r="C358">
        <v>9.4600000000000009</v>
      </c>
      <c r="D358">
        <v>10</v>
      </c>
      <c r="E358" t="s">
        <v>38</v>
      </c>
      <c r="F358">
        <v>1</v>
      </c>
      <c r="G358" t="s">
        <v>19</v>
      </c>
      <c r="H358">
        <v>6</v>
      </c>
      <c r="I358" t="s">
        <v>420</v>
      </c>
      <c r="J358">
        <v>5.3</v>
      </c>
      <c r="K358">
        <v>1200</v>
      </c>
      <c r="L358">
        <v>127</v>
      </c>
      <c r="M358">
        <v>1</v>
      </c>
      <c r="N358">
        <v>25</v>
      </c>
      <c r="O358">
        <v>6</v>
      </c>
      <c r="P358">
        <v>25</v>
      </c>
      <c r="Q358" t="s">
        <v>461</v>
      </c>
      <c r="R358">
        <v>1180</v>
      </c>
      <c r="S358">
        <v>3</v>
      </c>
      <c r="T358" t="s">
        <v>446</v>
      </c>
      <c r="U358">
        <v>786</v>
      </c>
      <c r="X358" t="s">
        <v>480</v>
      </c>
      <c r="Y358">
        <v>72</v>
      </c>
      <c r="Z358" t="s">
        <v>39</v>
      </c>
    </row>
    <row r="359" spans="1:26" x14ac:dyDescent="0.25">
      <c r="A359" t="s">
        <v>349</v>
      </c>
      <c r="B359" t="s">
        <v>350</v>
      </c>
      <c r="C359">
        <v>9.48</v>
      </c>
      <c r="D359">
        <v>10</v>
      </c>
      <c r="E359" t="s">
        <v>38</v>
      </c>
      <c r="F359">
        <v>6</v>
      </c>
      <c r="G359" t="s">
        <v>19</v>
      </c>
      <c r="H359">
        <v>8</v>
      </c>
      <c r="I359" t="s">
        <v>421</v>
      </c>
      <c r="J359">
        <v>5.5</v>
      </c>
      <c r="K359">
        <v>1200</v>
      </c>
      <c r="L359">
        <v>135</v>
      </c>
      <c r="M359">
        <v>1</v>
      </c>
      <c r="N359">
        <v>16</v>
      </c>
      <c r="O359">
        <v>7</v>
      </c>
      <c r="P359">
        <v>25</v>
      </c>
      <c r="Q359" t="s">
        <v>455</v>
      </c>
      <c r="R359">
        <v>1178</v>
      </c>
      <c r="S359">
        <v>3</v>
      </c>
      <c r="T359" t="s">
        <v>446</v>
      </c>
      <c r="U359">
        <v>847</v>
      </c>
      <c r="X359" t="s">
        <v>456</v>
      </c>
      <c r="Y359">
        <v>80</v>
      </c>
      <c r="Z359" t="s">
        <v>39</v>
      </c>
    </row>
    <row r="360" spans="1:26" x14ac:dyDescent="0.25">
      <c r="A360" t="s">
        <v>349</v>
      </c>
      <c r="B360" t="s">
        <v>383</v>
      </c>
      <c r="C360">
        <v>9.48</v>
      </c>
      <c r="D360">
        <v>7</v>
      </c>
      <c r="E360" t="s">
        <v>58</v>
      </c>
      <c r="F360">
        <v>2</v>
      </c>
      <c r="G360" t="s">
        <v>53</v>
      </c>
      <c r="H360">
        <v>11</v>
      </c>
      <c r="I360" t="s">
        <v>422</v>
      </c>
      <c r="J360">
        <v>9.8000000000000007</v>
      </c>
      <c r="K360">
        <v>1200</v>
      </c>
      <c r="L360">
        <v>120</v>
      </c>
      <c r="M360">
        <v>1</v>
      </c>
      <c r="N360">
        <v>30</v>
      </c>
      <c r="O360">
        <v>4</v>
      </c>
      <c r="P360">
        <v>25</v>
      </c>
      <c r="Q360" t="s">
        <v>445</v>
      </c>
      <c r="R360">
        <v>1155</v>
      </c>
      <c r="S360">
        <v>3</v>
      </c>
      <c r="T360" t="s">
        <v>446</v>
      </c>
      <c r="U360">
        <v>638</v>
      </c>
      <c r="X360" t="s">
        <v>914</v>
      </c>
      <c r="Y360">
        <v>62</v>
      </c>
      <c r="Z360" t="s">
        <v>45</v>
      </c>
    </row>
    <row r="361" spans="1:26" x14ac:dyDescent="0.25">
      <c r="A361" t="s">
        <v>349</v>
      </c>
      <c r="B361" t="s">
        <v>358</v>
      </c>
      <c r="C361">
        <v>9.49</v>
      </c>
      <c r="D361">
        <v>1</v>
      </c>
      <c r="E361" t="s">
        <v>63</v>
      </c>
      <c r="F361">
        <v>4</v>
      </c>
      <c r="G361" t="s">
        <v>63</v>
      </c>
      <c r="H361">
        <v>6</v>
      </c>
      <c r="I361" t="s">
        <v>421</v>
      </c>
      <c r="J361">
        <v>5.3</v>
      </c>
      <c r="K361">
        <v>1200</v>
      </c>
      <c r="L361">
        <v>127</v>
      </c>
      <c r="M361">
        <v>1</v>
      </c>
      <c r="N361">
        <v>26</v>
      </c>
      <c r="O361">
        <v>2</v>
      </c>
      <c r="P361">
        <v>25</v>
      </c>
      <c r="Q361" t="s">
        <v>461</v>
      </c>
      <c r="R361">
        <v>1046</v>
      </c>
      <c r="S361">
        <v>3</v>
      </c>
      <c r="T361" t="s">
        <v>435</v>
      </c>
      <c r="U361">
        <v>464</v>
      </c>
      <c r="X361" t="s">
        <v>464</v>
      </c>
      <c r="Y361">
        <v>75</v>
      </c>
      <c r="Z361" t="s">
        <v>30</v>
      </c>
    </row>
    <row r="362" spans="1:26" x14ac:dyDescent="0.25">
      <c r="A362" t="s">
        <v>349</v>
      </c>
      <c r="B362" t="s">
        <v>369</v>
      </c>
      <c r="C362">
        <v>9.5299999999999994</v>
      </c>
      <c r="D362">
        <v>11</v>
      </c>
      <c r="E362" t="s">
        <v>101</v>
      </c>
      <c r="F362">
        <v>7</v>
      </c>
      <c r="G362" t="s">
        <v>121</v>
      </c>
      <c r="H362">
        <v>3</v>
      </c>
      <c r="I362" t="s">
        <v>421</v>
      </c>
      <c r="J362">
        <v>3.3</v>
      </c>
      <c r="K362">
        <v>1200</v>
      </c>
      <c r="L362">
        <v>120</v>
      </c>
      <c r="M362">
        <v>1</v>
      </c>
      <c r="N362">
        <v>16</v>
      </c>
      <c r="O362">
        <v>7</v>
      </c>
      <c r="P362">
        <v>25</v>
      </c>
      <c r="Q362" t="s">
        <v>455</v>
      </c>
      <c r="R362">
        <v>1120</v>
      </c>
      <c r="S362">
        <v>3</v>
      </c>
      <c r="T362" t="s">
        <v>446</v>
      </c>
      <c r="U362">
        <v>847</v>
      </c>
      <c r="X362" t="s">
        <v>558</v>
      </c>
      <c r="Y362">
        <v>65</v>
      </c>
      <c r="Z362" t="s">
        <v>166</v>
      </c>
    </row>
    <row r="363" spans="1:26" x14ac:dyDescent="0.25">
      <c r="A363" t="s">
        <v>349</v>
      </c>
      <c r="B363" t="s">
        <v>355</v>
      </c>
      <c r="C363">
        <v>9.58</v>
      </c>
      <c r="D363">
        <v>3</v>
      </c>
      <c r="E363" t="s">
        <v>121</v>
      </c>
      <c r="F363">
        <v>2</v>
      </c>
      <c r="G363" t="s">
        <v>121</v>
      </c>
      <c r="H363">
        <v>10</v>
      </c>
      <c r="I363" t="s">
        <v>423</v>
      </c>
      <c r="J363">
        <v>18</v>
      </c>
      <c r="K363">
        <v>1200</v>
      </c>
      <c r="L363">
        <v>127</v>
      </c>
      <c r="M363">
        <v>1</v>
      </c>
      <c r="N363">
        <v>22</v>
      </c>
      <c r="O363">
        <v>1</v>
      </c>
      <c r="P363">
        <v>25</v>
      </c>
      <c r="Q363" t="s">
        <v>461</v>
      </c>
      <c r="R363">
        <v>1108</v>
      </c>
      <c r="S363">
        <v>3</v>
      </c>
      <c r="T363" t="s">
        <v>435</v>
      </c>
      <c r="U363">
        <v>375</v>
      </c>
      <c r="X363" t="s">
        <v>662</v>
      </c>
      <c r="Y363">
        <v>67</v>
      </c>
      <c r="Z363" t="s">
        <v>85</v>
      </c>
    </row>
    <row r="364" spans="1:26" x14ac:dyDescent="0.25">
      <c r="A364" t="s">
        <v>349</v>
      </c>
      <c r="B364" t="s">
        <v>362</v>
      </c>
      <c r="C364">
        <v>9.6</v>
      </c>
      <c r="D364">
        <v>6</v>
      </c>
      <c r="E364" t="s">
        <v>19</v>
      </c>
      <c r="F364">
        <v>2</v>
      </c>
      <c r="G364" t="s">
        <v>19</v>
      </c>
      <c r="H364">
        <v>8</v>
      </c>
      <c r="I364" t="s">
        <v>421</v>
      </c>
      <c r="J364">
        <v>6.1</v>
      </c>
      <c r="K364">
        <v>1200</v>
      </c>
      <c r="L364">
        <v>131</v>
      </c>
      <c r="M364">
        <v>1</v>
      </c>
      <c r="N364">
        <v>9</v>
      </c>
      <c r="O364">
        <v>7</v>
      </c>
      <c r="P364">
        <v>25</v>
      </c>
      <c r="Q364" t="s">
        <v>450</v>
      </c>
      <c r="R364">
        <v>1119</v>
      </c>
      <c r="S364">
        <v>4</v>
      </c>
      <c r="T364" t="s">
        <v>446</v>
      </c>
      <c r="U364">
        <v>825</v>
      </c>
      <c r="X364" t="s">
        <v>480</v>
      </c>
      <c r="Y364">
        <v>56</v>
      </c>
      <c r="Z364" t="s">
        <v>89</v>
      </c>
    </row>
    <row r="365" spans="1:26" x14ac:dyDescent="0.25">
      <c r="A365" t="s">
        <v>349</v>
      </c>
      <c r="B365" t="s">
        <v>369</v>
      </c>
      <c r="C365">
        <v>9.6</v>
      </c>
      <c r="D365">
        <v>11</v>
      </c>
      <c r="E365" t="s">
        <v>101</v>
      </c>
      <c r="F365">
        <v>3</v>
      </c>
      <c r="G365" t="s">
        <v>121</v>
      </c>
      <c r="H365">
        <v>7</v>
      </c>
      <c r="I365" t="s">
        <v>422</v>
      </c>
      <c r="J365">
        <v>10</v>
      </c>
      <c r="K365">
        <v>1200</v>
      </c>
      <c r="L365">
        <v>119</v>
      </c>
      <c r="M365">
        <v>1</v>
      </c>
      <c r="N365">
        <v>25</v>
      </c>
      <c r="O365">
        <v>6</v>
      </c>
      <c r="P365">
        <v>25</v>
      </c>
      <c r="Q365" t="s">
        <v>461</v>
      </c>
      <c r="R365">
        <v>1117</v>
      </c>
      <c r="S365">
        <v>3</v>
      </c>
      <c r="T365" t="s">
        <v>446</v>
      </c>
      <c r="U365">
        <v>786</v>
      </c>
      <c r="X365" t="s">
        <v>480</v>
      </c>
      <c r="Y365">
        <v>64</v>
      </c>
      <c r="Z365" t="s">
        <v>166</v>
      </c>
    </row>
    <row r="366" spans="1:26" x14ac:dyDescent="0.25">
      <c r="A366" t="s">
        <v>349</v>
      </c>
      <c r="B366" t="s">
        <v>353</v>
      </c>
      <c r="C366">
        <v>9.61</v>
      </c>
      <c r="D366">
        <v>2</v>
      </c>
      <c r="E366" t="s">
        <v>84</v>
      </c>
      <c r="F366">
        <v>3</v>
      </c>
      <c r="G366" t="s">
        <v>93</v>
      </c>
      <c r="H366">
        <v>8</v>
      </c>
      <c r="I366" t="s">
        <v>423</v>
      </c>
      <c r="J366">
        <v>23</v>
      </c>
      <c r="K366">
        <v>1200</v>
      </c>
      <c r="L366">
        <v>124</v>
      </c>
      <c r="M366">
        <v>1</v>
      </c>
      <c r="N366">
        <v>14</v>
      </c>
      <c r="O366">
        <v>5</v>
      </c>
      <c r="P366">
        <v>25</v>
      </c>
      <c r="Q366" t="s">
        <v>455</v>
      </c>
      <c r="R366">
        <v>1232</v>
      </c>
      <c r="S366">
        <v>3</v>
      </c>
      <c r="T366" t="s">
        <v>446</v>
      </c>
      <c r="U366">
        <v>677</v>
      </c>
      <c r="X366">
        <v>2</v>
      </c>
      <c r="Y366">
        <v>64</v>
      </c>
      <c r="Z366" t="s">
        <v>184</v>
      </c>
    </row>
    <row r="367" spans="1:26" x14ac:dyDescent="0.25">
      <c r="A367" t="s">
        <v>349</v>
      </c>
      <c r="B367" t="s">
        <v>350</v>
      </c>
      <c r="C367">
        <v>9.6300000000000008</v>
      </c>
      <c r="D367">
        <v>10</v>
      </c>
      <c r="E367" t="s">
        <v>38</v>
      </c>
      <c r="F367">
        <v>1</v>
      </c>
      <c r="G367" t="s">
        <v>13</v>
      </c>
      <c r="H367">
        <v>6</v>
      </c>
      <c r="I367" t="s">
        <v>421</v>
      </c>
      <c r="J367">
        <v>3.2</v>
      </c>
      <c r="K367">
        <v>1200</v>
      </c>
      <c r="L367">
        <v>135</v>
      </c>
      <c r="M367">
        <v>1</v>
      </c>
      <c r="N367">
        <v>2</v>
      </c>
      <c r="O367">
        <v>4</v>
      </c>
      <c r="P367">
        <v>25</v>
      </c>
      <c r="Q367" t="s">
        <v>445</v>
      </c>
      <c r="R367">
        <v>1190</v>
      </c>
      <c r="S367">
        <v>4</v>
      </c>
      <c r="T367" t="s">
        <v>446</v>
      </c>
      <c r="U367">
        <v>559</v>
      </c>
      <c r="X367" t="s">
        <v>431</v>
      </c>
      <c r="Y367">
        <v>59</v>
      </c>
      <c r="Z367" t="s">
        <v>39</v>
      </c>
    </row>
    <row r="368" spans="1:26" x14ac:dyDescent="0.25">
      <c r="A368" t="s">
        <v>349</v>
      </c>
      <c r="B368" t="s">
        <v>350</v>
      </c>
      <c r="C368">
        <v>9.65</v>
      </c>
      <c r="D368">
        <v>10</v>
      </c>
      <c r="E368" t="s">
        <v>38</v>
      </c>
      <c r="F368">
        <v>6</v>
      </c>
      <c r="G368" t="s">
        <v>101</v>
      </c>
      <c r="H368">
        <v>10</v>
      </c>
      <c r="I368" t="s">
        <v>420</v>
      </c>
      <c r="J368">
        <v>11</v>
      </c>
      <c r="K368">
        <v>1200</v>
      </c>
      <c r="L368">
        <v>122</v>
      </c>
      <c r="M368">
        <v>1</v>
      </c>
      <c r="N368">
        <v>30</v>
      </c>
      <c r="O368">
        <v>4</v>
      </c>
      <c r="P368">
        <v>25</v>
      </c>
      <c r="Q368" t="s">
        <v>445</v>
      </c>
      <c r="R368">
        <v>1195</v>
      </c>
      <c r="S368">
        <v>3</v>
      </c>
      <c r="T368" t="s">
        <v>446</v>
      </c>
      <c r="U368">
        <v>638</v>
      </c>
      <c r="X368" t="s">
        <v>451</v>
      </c>
      <c r="Y368">
        <v>66</v>
      </c>
      <c r="Z368" t="s">
        <v>39</v>
      </c>
    </row>
    <row r="369" spans="1:26" x14ac:dyDescent="0.25">
      <c r="A369" t="s">
        <v>349</v>
      </c>
      <c r="B369" t="s">
        <v>362</v>
      </c>
      <c r="C369">
        <v>9.65</v>
      </c>
      <c r="D369">
        <v>6</v>
      </c>
      <c r="E369" t="s">
        <v>19</v>
      </c>
      <c r="F369">
        <v>2</v>
      </c>
      <c r="G369" t="s">
        <v>19</v>
      </c>
      <c r="H369">
        <v>7</v>
      </c>
      <c r="I369" t="s">
        <v>421</v>
      </c>
      <c r="J369">
        <v>5.6</v>
      </c>
      <c r="K369">
        <v>1200</v>
      </c>
      <c r="L369">
        <v>123</v>
      </c>
      <c r="M369">
        <v>1</v>
      </c>
      <c r="N369">
        <v>23</v>
      </c>
      <c r="O369">
        <v>4</v>
      </c>
      <c r="P369">
        <v>25</v>
      </c>
      <c r="Q369" t="s">
        <v>461</v>
      </c>
      <c r="R369">
        <v>1100</v>
      </c>
      <c r="S369">
        <v>4</v>
      </c>
      <c r="T369" t="s">
        <v>435</v>
      </c>
      <c r="U369">
        <v>615</v>
      </c>
      <c r="X369" t="s">
        <v>662</v>
      </c>
      <c r="Y369">
        <v>47</v>
      </c>
      <c r="Z369" t="s">
        <v>89</v>
      </c>
    </row>
    <row r="370" spans="1:26" x14ac:dyDescent="0.25">
      <c r="A370" t="s">
        <v>349</v>
      </c>
      <c r="B370" t="s">
        <v>371</v>
      </c>
      <c r="C370">
        <v>9.65</v>
      </c>
      <c r="D370">
        <v>8</v>
      </c>
      <c r="E370" t="s">
        <v>524</v>
      </c>
      <c r="F370">
        <v>1</v>
      </c>
      <c r="G370" t="s">
        <v>524</v>
      </c>
      <c r="H370">
        <v>5</v>
      </c>
      <c r="I370" t="s">
        <v>421</v>
      </c>
      <c r="J370">
        <v>4.8</v>
      </c>
      <c r="K370">
        <v>1200</v>
      </c>
      <c r="L370">
        <v>128</v>
      </c>
      <c r="M370">
        <v>1</v>
      </c>
      <c r="N370">
        <v>17</v>
      </c>
      <c r="O370">
        <v>9</v>
      </c>
      <c r="P370">
        <v>25</v>
      </c>
      <c r="Q370" t="s">
        <v>455</v>
      </c>
      <c r="R370">
        <v>1068</v>
      </c>
      <c r="S370">
        <v>4</v>
      </c>
      <c r="T370" t="s">
        <v>435</v>
      </c>
      <c r="U370">
        <v>30</v>
      </c>
      <c r="X370" t="s">
        <v>451</v>
      </c>
      <c r="Y370">
        <v>57</v>
      </c>
      <c r="Z370" t="s">
        <v>106</v>
      </c>
    </row>
    <row r="371" spans="1:26" x14ac:dyDescent="0.25">
      <c r="A371" t="s">
        <v>349</v>
      </c>
      <c r="B371" t="s">
        <v>379</v>
      </c>
      <c r="C371">
        <v>9.66</v>
      </c>
      <c r="D371">
        <v>5</v>
      </c>
      <c r="E371" t="s">
        <v>53</v>
      </c>
      <c r="F371">
        <v>4</v>
      </c>
      <c r="G371" t="s">
        <v>53</v>
      </c>
      <c r="H371">
        <v>1</v>
      </c>
      <c r="I371" t="s">
        <v>421</v>
      </c>
      <c r="J371">
        <v>10</v>
      </c>
      <c r="K371">
        <v>1200</v>
      </c>
      <c r="L371">
        <v>120</v>
      </c>
      <c r="M371">
        <v>1</v>
      </c>
      <c r="N371">
        <v>11</v>
      </c>
      <c r="O371">
        <v>6</v>
      </c>
      <c r="P371">
        <v>25</v>
      </c>
      <c r="Q371" t="s">
        <v>455</v>
      </c>
      <c r="R371">
        <v>1124</v>
      </c>
      <c r="S371">
        <v>3</v>
      </c>
      <c r="T371" t="s">
        <v>446</v>
      </c>
      <c r="U371">
        <v>755</v>
      </c>
      <c r="X371" t="s">
        <v>521</v>
      </c>
      <c r="Y371">
        <v>64</v>
      </c>
      <c r="Z371" t="s">
        <v>111</v>
      </c>
    </row>
    <row r="372" spans="1:26" x14ac:dyDescent="0.25">
      <c r="A372" t="s">
        <v>349</v>
      </c>
      <c r="B372" t="s">
        <v>369</v>
      </c>
      <c r="C372">
        <v>9.69</v>
      </c>
      <c r="D372">
        <v>11</v>
      </c>
      <c r="E372" t="s">
        <v>101</v>
      </c>
      <c r="F372">
        <v>3</v>
      </c>
      <c r="G372" t="s">
        <v>116</v>
      </c>
      <c r="H372">
        <v>10</v>
      </c>
      <c r="I372" t="s">
        <v>422</v>
      </c>
      <c r="J372">
        <v>17</v>
      </c>
      <c r="K372">
        <v>1200</v>
      </c>
      <c r="L372">
        <v>120</v>
      </c>
      <c r="M372">
        <v>1</v>
      </c>
      <c r="N372">
        <v>8</v>
      </c>
      <c r="O372">
        <v>1</v>
      </c>
      <c r="P372">
        <v>25</v>
      </c>
      <c r="Q372" t="s">
        <v>450</v>
      </c>
      <c r="R372">
        <v>1116</v>
      </c>
      <c r="S372">
        <v>3</v>
      </c>
      <c r="T372" t="s">
        <v>435</v>
      </c>
      <c r="U372">
        <v>335</v>
      </c>
      <c r="X372" t="s">
        <v>480</v>
      </c>
      <c r="Y372">
        <v>62</v>
      </c>
      <c r="Z372" t="s">
        <v>166</v>
      </c>
    </row>
    <row r="373" spans="1:26" x14ac:dyDescent="0.25">
      <c r="A373" t="s">
        <v>349</v>
      </c>
      <c r="B373" t="s">
        <v>353</v>
      </c>
      <c r="C373">
        <v>9.6999999999999993</v>
      </c>
      <c r="D373">
        <v>2</v>
      </c>
      <c r="E373" t="s">
        <v>84</v>
      </c>
      <c r="F373">
        <v>7</v>
      </c>
      <c r="G373" t="s">
        <v>84</v>
      </c>
      <c r="H373">
        <v>8</v>
      </c>
      <c r="I373" t="s">
        <v>422</v>
      </c>
      <c r="J373">
        <v>11</v>
      </c>
      <c r="K373">
        <v>1200</v>
      </c>
      <c r="L373">
        <v>121</v>
      </c>
      <c r="M373">
        <v>1</v>
      </c>
      <c r="N373">
        <v>30</v>
      </c>
      <c r="O373">
        <v>4</v>
      </c>
      <c r="P373">
        <v>25</v>
      </c>
      <c r="Q373" t="s">
        <v>445</v>
      </c>
      <c r="R373">
        <v>1225</v>
      </c>
      <c r="S373">
        <v>3</v>
      </c>
      <c r="T373" t="s">
        <v>446</v>
      </c>
      <c r="U373">
        <v>638</v>
      </c>
      <c r="X373" t="s">
        <v>464</v>
      </c>
      <c r="Y373">
        <v>65</v>
      </c>
      <c r="Z373" t="s">
        <v>184</v>
      </c>
    </row>
    <row r="374" spans="1:26" x14ac:dyDescent="0.25">
      <c r="A374" t="s">
        <v>349</v>
      </c>
      <c r="B374" t="s">
        <v>350</v>
      </c>
      <c r="C374">
        <v>9.7100000000000009</v>
      </c>
      <c r="D374">
        <v>10</v>
      </c>
      <c r="E374" t="s">
        <v>38</v>
      </c>
      <c r="F374">
        <v>1</v>
      </c>
      <c r="G374" t="s">
        <v>13</v>
      </c>
      <c r="H374">
        <v>1</v>
      </c>
      <c r="I374" t="s">
        <v>420</v>
      </c>
      <c r="J374">
        <v>1.4</v>
      </c>
      <c r="K374">
        <v>1200</v>
      </c>
      <c r="L374">
        <v>129</v>
      </c>
      <c r="M374">
        <v>1</v>
      </c>
      <c r="N374">
        <v>5</v>
      </c>
      <c r="O374">
        <v>3</v>
      </c>
      <c r="P374">
        <v>25</v>
      </c>
      <c r="Q374" t="s">
        <v>445</v>
      </c>
      <c r="R374">
        <v>1185</v>
      </c>
      <c r="S374">
        <v>4</v>
      </c>
      <c r="T374" t="s">
        <v>435</v>
      </c>
      <c r="U374">
        <v>479</v>
      </c>
      <c r="X374" t="s">
        <v>662</v>
      </c>
      <c r="Y374">
        <v>53</v>
      </c>
      <c r="Z374" t="s">
        <v>39</v>
      </c>
    </row>
    <row r="375" spans="1:26" x14ac:dyDescent="0.25">
      <c r="A375" t="s">
        <v>349</v>
      </c>
      <c r="B375" t="s">
        <v>383</v>
      </c>
      <c r="C375">
        <v>9.7100000000000009</v>
      </c>
      <c r="D375">
        <v>7</v>
      </c>
      <c r="E375" t="s">
        <v>58</v>
      </c>
      <c r="F375">
        <v>3</v>
      </c>
      <c r="G375" t="s">
        <v>53</v>
      </c>
      <c r="H375">
        <v>5</v>
      </c>
      <c r="I375" t="s">
        <v>421</v>
      </c>
      <c r="J375">
        <v>5.7</v>
      </c>
      <c r="K375">
        <v>1200</v>
      </c>
      <c r="L375">
        <v>122</v>
      </c>
      <c r="M375">
        <v>1</v>
      </c>
      <c r="N375">
        <v>21</v>
      </c>
      <c r="O375">
        <v>5</v>
      </c>
      <c r="P375">
        <v>25</v>
      </c>
      <c r="Q375" t="s">
        <v>461</v>
      </c>
      <c r="R375">
        <v>1159</v>
      </c>
      <c r="S375">
        <v>3</v>
      </c>
      <c r="T375" t="s">
        <v>446</v>
      </c>
      <c r="U375">
        <v>694</v>
      </c>
      <c r="X375" t="s">
        <v>431</v>
      </c>
      <c r="Y375">
        <v>65</v>
      </c>
      <c r="Z375" t="s">
        <v>45</v>
      </c>
    </row>
    <row r="376" spans="1:26" x14ac:dyDescent="0.25">
      <c r="A376" t="s">
        <v>349</v>
      </c>
      <c r="B376" t="s">
        <v>353</v>
      </c>
      <c r="C376">
        <v>9.7200000000000006</v>
      </c>
      <c r="D376">
        <v>2</v>
      </c>
      <c r="E376" t="s">
        <v>84</v>
      </c>
      <c r="F376">
        <v>4</v>
      </c>
      <c r="G376" t="s">
        <v>389</v>
      </c>
      <c r="H376">
        <v>12</v>
      </c>
      <c r="I376" t="s">
        <v>423</v>
      </c>
      <c r="J376">
        <v>19</v>
      </c>
      <c r="K376">
        <v>1200</v>
      </c>
      <c r="L376">
        <v>119</v>
      </c>
      <c r="M376">
        <v>1</v>
      </c>
      <c r="N376">
        <v>25</v>
      </c>
      <c r="O376">
        <v>6</v>
      </c>
      <c r="P376">
        <v>25</v>
      </c>
      <c r="Q376" t="s">
        <v>461</v>
      </c>
      <c r="R376">
        <v>1223</v>
      </c>
      <c r="S376">
        <v>3</v>
      </c>
      <c r="T376" t="s">
        <v>446</v>
      </c>
      <c r="U376">
        <v>786</v>
      </c>
      <c r="X376" t="s">
        <v>521</v>
      </c>
      <c r="Y376">
        <v>64</v>
      </c>
      <c r="Z376" t="s">
        <v>184</v>
      </c>
    </row>
    <row r="377" spans="1:26" x14ac:dyDescent="0.25">
      <c r="A377" t="s">
        <v>349</v>
      </c>
      <c r="B377" t="s">
        <v>369</v>
      </c>
      <c r="C377">
        <v>9.73</v>
      </c>
      <c r="D377">
        <v>11</v>
      </c>
      <c r="E377" t="s">
        <v>101</v>
      </c>
      <c r="F377">
        <v>1</v>
      </c>
      <c r="G377" t="s">
        <v>13</v>
      </c>
      <c r="H377">
        <v>6</v>
      </c>
      <c r="I377" t="s">
        <v>421</v>
      </c>
      <c r="J377">
        <v>2.6</v>
      </c>
      <c r="K377">
        <v>1200</v>
      </c>
      <c r="L377">
        <v>134</v>
      </c>
      <c r="M377">
        <v>1</v>
      </c>
      <c r="N377">
        <v>28</v>
      </c>
      <c r="O377">
        <v>5</v>
      </c>
      <c r="P377">
        <v>25</v>
      </c>
      <c r="Q377" t="s">
        <v>445</v>
      </c>
      <c r="R377">
        <v>1109</v>
      </c>
      <c r="S377">
        <v>4</v>
      </c>
      <c r="T377" t="s">
        <v>446</v>
      </c>
      <c r="U377">
        <v>713</v>
      </c>
      <c r="X377" t="s">
        <v>591</v>
      </c>
      <c r="Y377">
        <v>58</v>
      </c>
      <c r="Z377" t="s">
        <v>166</v>
      </c>
    </row>
    <row r="378" spans="1:26" x14ac:dyDescent="0.25">
      <c r="A378" t="s">
        <v>349</v>
      </c>
      <c r="B378" t="s">
        <v>369</v>
      </c>
      <c r="C378">
        <v>9.73</v>
      </c>
      <c r="D378">
        <v>11</v>
      </c>
      <c r="E378" t="s">
        <v>101</v>
      </c>
      <c r="F378">
        <v>3</v>
      </c>
      <c r="G378" t="s">
        <v>116</v>
      </c>
      <c r="H378">
        <v>12</v>
      </c>
      <c r="I378" t="s">
        <v>423</v>
      </c>
      <c r="J378">
        <v>10</v>
      </c>
      <c r="K378">
        <v>1200</v>
      </c>
      <c r="L378">
        <v>120</v>
      </c>
      <c r="M378">
        <v>1</v>
      </c>
      <c r="N378">
        <v>22</v>
      </c>
      <c r="O378">
        <v>1</v>
      </c>
      <c r="P378">
        <v>25</v>
      </c>
      <c r="Q378" t="s">
        <v>461</v>
      </c>
      <c r="R378">
        <v>1109</v>
      </c>
      <c r="S378">
        <v>3</v>
      </c>
      <c r="T378" t="s">
        <v>435</v>
      </c>
      <c r="U378">
        <v>374</v>
      </c>
      <c r="X378" t="s">
        <v>480</v>
      </c>
      <c r="Y378">
        <v>62</v>
      </c>
      <c r="Z378" t="s">
        <v>166</v>
      </c>
    </row>
    <row r="379" spans="1:26" x14ac:dyDescent="0.25">
      <c r="A379" t="s">
        <v>349</v>
      </c>
      <c r="B379" t="s">
        <v>379</v>
      </c>
      <c r="C379">
        <v>9.7799999999999994</v>
      </c>
      <c r="D379">
        <v>5</v>
      </c>
      <c r="E379" t="s">
        <v>53</v>
      </c>
      <c r="F379">
        <v>6</v>
      </c>
      <c r="G379" t="s">
        <v>53</v>
      </c>
      <c r="H379">
        <v>4</v>
      </c>
      <c r="I379" t="s">
        <v>422</v>
      </c>
      <c r="J379">
        <v>12</v>
      </c>
      <c r="K379">
        <v>1200</v>
      </c>
      <c r="L379">
        <v>121</v>
      </c>
      <c r="M379">
        <v>1</v>
      </c>
      <c r="N379">
        <v>9</v>
      </c>
      <c r="O379">
        <v>7</v>
      </c>
      <c r="P379">
        <v>25</v>
      </c>
      <c r="Q379" t="s">
        <v>450</v>
      </c>
      <c r="R379">
        <v>1121</v>
      </c>
      <c r="S379">
        <v>3</v>
      </c>
      <c r="T379" t="s">
        <v>446</v>
      </c>
      <c r="U379">
        <v>827</v>
      </c>
      <c r="X379" t="s">
        <v>456</v>
      </c>
      <c r="Y379">
        <v>64</v>
      </c>
      <c r="Z379" t="s">
        <v>111</v>
      </c>
    </row>
    <row r="380" spans="1:26" x14ac:dyDescent="0.25">
      <c r="A380" t="s">
        <v>349</v>
      </c>
      <c r="B380" t="s">
        <v>358</v>
      </c>
      <c r="C380">
        <v>9.7899999999999991</v>
      </c>
      <c r="D380">
        <v>1</v>
      </c>
      <c r="E380" t="s">
        <v>63</v>
      </c>
      <c r="F380">
        <v>5</v>
      </c>
      <c r="G380" t="s">
        <v>63</v>
      </c>
      <c r="H380">
        <v>4</v>
      </c>
      <c r="I380" t="s">
        <v>422</v>
      </c>
      <c r="J380">
        <v>8.1</v>
      </c>
      <c r="K380">
        <v>1200</v>
      </c>
      <c r="L380">
        <v>133</v>
      </c>
      <c r="M380">
        <v>1</v>
      </c>
      <c r="N380">
        <v>8</v>
      </c>
      <c r="O380">
        <v>1</v>
      </c>
      <c r="P380">
        <v>25</v>
      </c>
      <c r="Q380" t="s">
        <v>450</v>
      </c>
      <c r="R380">
        <v>1038</v>
      </c>
      <c r="S380">
        <v>3</v>
      </c>
      <c r="T380" t="s">
        <v>435</v>
      </c>
      <c r="U380">
        <v>335</v>
      </c>
      <c r="X380" t="s">
        <v>464</v>
      </c>
      <c r="Y380">
        <v>75</v>
      </c>
      <c r="Z380" t="s">
        <v>30</v>
      </c>
    </row>
    <row r="381" spans="1:26" x14ac:dyDescent="0.25">
      <c r="A381" t="s">
        <v>349</v>
      </c>
      <c r="B381" t="s">
        <v>374</v>
      </c>
      <c r="C381">
        <v>9.7899999999999991</v>
      </c>
      <c r="D381">
        <v>9</v>
      </c>
      <c r="E381" t="s">
        <v>471</v>
      </c>
      <c r="F381">
        <v>2</v>
      </c>
      <c r="G381" t="s">
        <v>471</v>
      </c>
      <c r="H381">
        <v>3</v>
      </c>
      <c r="I381" t="s">
        <v>421</v>
      </c>
      <c r="J381">
        <v>4.4000000000000004</v>
      </c>
      <c r="K381">
        <v>1200</v>
      </c>
      <c r="L381">
        <v>121</v>
      </c>
      <c r="M381">
        <v>1</v>
      </c>
      <c r="N381">
        <v>19</v>
      </c>
      <c r="O381">
        <v>3</v>
      </c>
      <c r="P381">
        <v>25</v>
      </c>
      <c r="Q381" t="s">
        <v>455</v>
      </c>
      <c r="R381">
        <v>1117</v>
      </c>
      <c r="S381">
        <v>3</v>
      </c>
      <c r="T381" t="s">
        <v>446</v>
      </c>
      <c r="U381">
        <v>522</v>
      </c>
      <c r="X381" t="s">
        <v>480</v>
      </c>
      <c r="Y381">
        <v>67</v>
      </c>
      <c r="Z381" t="s">
        <v>692</v>
      </c>
    </row>
    <row r="382" spans="1:26" x14ac:dyDescent="0.25">
      <c r="A382" t="s">
        <v>349</v>
      </c>
      <c r="B382" t="s">
        <v>365</v>
      </c>
      <c r="C382">
        <v>9.81</v>
      </c>
      <c r="D382">
        <v>12</v>
      </c>
      <c r="E382" t="s">
        <v>93</v>
      </c>
      <c r="F382">
        <v>2</v>
      </c>
      <c r="G382" t="s">
        <v>622</v>
      </c>
      <c r="H382">
        <v>1</v>
      </c>
      <c r="I382" t="s">
        <v>420</v>
      </c>
      <c r="J382">
        <v>4.2</v>
      </c>
      <c r="K382">
        <v>1200</v>
      </c>
      <c r="L382">
        <v>127</v>
      </c>
      <c r="M382">
        <v>1</v>
      </c>
      <c r="N382">
        <v>5</v>
      </c>
      <c r="O382">
        <v>3</v>
      </c>
      <c r="P382">
        <v>25</v>
      </c>
      <c r="Q382" t="s">
        <v>445</v>
      </c>
      <c r="R382">
        <v>1190</v>
      </c>
      <c r="S382">
        <v>3</v>
      </c>
      <c r="T382" t="s">
        <v>435</v>
      </c>
      <c r="U382">
        <v>484</v>
      </c>
      <c r="X382" t="s">
        <v>662</v>
      </c>
      <c r="Y382">
        <v>72</v>
      </c>
      <c r="Z382" t="s">
        <v>14</v>
      </c>
    </row>
    <row r="383" spans="1:26" x14ac:dyDescent="0.25">
      <c r="A383" t="s">
        <v>349</v>
      </c>
      <c r="B383" t="s">
        <v>362</v>
      </c>
      <c r="C383">
        <v>9.86</v>
      </c>
      <c r="D383">
        <v>6</v>
      </c>
      <c r="E383" t="s">
        <v>19</v>
      </c>
      <c r="F383">
        <v>1</v>
      </c>
      <c r="G383" t="s">
        <v>19</v>
      </c>
      <c r="H383">
        <v>9</v>
      </c>
      <c r="I383" t="s">
        <v>420</v>
      </c>
      <c r="J383">
        <v>3.1</v>
      </c>
      <c r="K383">
        <v>1200</v>
      </c>
      <c r="L383">
        <v>125</v>
      </c>
      <c r="M383">
        <v>1</v>
      </c>
      <c r="N383">
        <v>14</v>
      </c>
      <c r="O383">
        <v>5</v>
      </c>
      <c r="P383">
        <v>25</v>
      </c>
      <c r="Q383" t="s">
        <v>455</v>
      </c>
      <c r="R383">
        <v>1105</v>
      </c>
      <c r="S383">
        <v>4</v>
      </c>
      <c r="T383" t="s">
        <v>446</v>
      </c>
      <c r="U383">
        <v>674</v>
      </c>
      <c r="X383" t="s">
        <v>451</v>
      </c>
      <c r="Y383">
        <v>49</v>
      </c>
      <c r="Z383" t="s">
        <v>89</v>
      </c>
    </row>
    <row r="384" spans="1:26" x14ac:dyDescent="0.25">
      <c r="A384" t="s">
        <v>349</v>
      </c>
      <c r="B384" t="s">
        <v>353</v>
      </c>
      <c r="C384">
        <v>9.89</v>
      </c>
      <c r="D384">
        <v>2</v>
      </c>
      <c r="E384" t="s">
        <v>84</v>
      </c>
      <c r="F384">
        <v>1</v>
      </c>
      <c r="G384" t="s">
        <v>84</v>
      </c>
      <c r="H384">
        <v>5</v>
      </c>
      <c r="I384" t="s">
        <v>422</v>
      </c>
      <c r="J384">
        <v>5.8</v>
      </c>
      <c r="K384">
        <v>1200</v>
      </c>
      <c r="L384">
        <v>122</v>
      </c>
      <c r="M384">
        <v>1</v>
      </c>
      <c r="N384">
        <v>10</v>
      </c>
      <c r="O384">
        <v>9</v>
      </c>
      <c r="P384">
        <v>25</v>
      </c>
      <c r="Q384" t="s">
        <v>450</v>
      </c>
      <c r="R384">
        <v>1228</v>
      </c>
      <c r="S384">
        <v>3</v>
      </c>
      <c r="T384" t="s">
        <v>435</v>
      </c>
      <c r="U384">
        <v>18</v>
      </c>
      <c r="X384" t="s">
        <v>456</v>
      </c>
      <c r="Y384">
        <v>66</v>
      </c>
      <c r="Z384" t="s">
        <v>184</v>
      </c>
    </row>
    <row r="385" spans="1:26" x14ac:dyDescent="0.25">
      <c r="A385" t="s">
        <v>349</v>
      </c>
      <c r="B385" t="s">
        <v>358</v>
      </c>
      <c r="C385">
        <v>9.89</v>
      </c>
      <c r="D385">
        <v>1</v>
      </c>
      <c r="E385" t="s">
        <v>63</v>
      </c>
      <c r="F385">
        <v>8</v>
      </c>
      <c r="G385" t="s">
        <v>84</v>
      </c>
      <c r="H385">
        <v>10</v>
      </c>
      <c r="I385" t="s">
        <v>423</v>
      </c>
      <c r="J385">
        <v>14</v>
      </c>
      <c r="K385">
        <v>1200</v>
      </c>
      <c r="L385">
        <v>129</v>
      </c>
      <c r="M385">
        <v>1</v>
      </c>
      <c r="N385">
        <v>25</v>
      </c>
      <c r="O385">
        <v>6</v>
      </c>
      <c r="P385">
        <v>25</v>
      </c>
      <c r="Q385" t="s">
        <v>461</v>
      </c>
      <c r="R385">
        <v>1058</v>
      </c>
      <c r="S385">
        <v>3</v>
      </c>
      <c r="T385" t="s">
        <v>446</v>
      </c>
      <c r="U385">
        <v>786</v>
      </c>
      <c r="X385" t="s">
        <v>519</v>
      </c>
      <c r="Y385">
        <v>74</v>
      </c>
      <c r="Z385" t="s">
        <v>30</v>
      </c>
    </row>
    <row r="386" spans="1:26" x14ac:dyDescent="0.25">
      <c r="A386" t="s">
        <v>349</v>
      </c>
      <c r="B386" t="s">
        <v>355</v>
      </c>
      <c r="C386">
        <v>9.9</v>
      </c>
      <c r="D386">
        <v>3</v>
      </c>
      <c r="E386" t="s">
        <v>121</v>
      </c>
      <c r="F386">
        <v>6</v>
      </c>
      <c r="G386" t="s">
        <v>19</v>
      </c>
      <c r="H386">
        <v>2</v>
      </c>
      <c r="I386" t="s">
        <v>422</v>
      </c>
      <c r="J386">
        <v>6</v>
      </c>
      <c r="K386">
        <v>1200</v>
      </c>
      <c r="L386">
        <v>127</v>
      </c>
      <c r="M386">
        <v>1</v>
      </c>
      <c r="N386">
        <v>8</v>
      </c>
      <c r="O386">
        <v>1</v>
      </c>
      <c r="P386">
        <v>25</v>
      </c>
      <c r="Q386" t="s">
        <v>450</v>
      </c>
      <c r="R386">
        <v>1104</v>
      </c>
      <c r="S386">
        <v>3</v>
      </c>
      <c r="T386" t="s">
        <v>435</v>
      </c>
      <c r="U386">
        <v>335</v>
      </c>
      <c r="X386" t="s">
        <v>456</v>
      </c>
      <c r="Y386">
        <v>69</v>
      </c>
      <c r="Z386" t="s">
        <v>85</v>
      </c>
    </row>
    <row r="387" spans="1:26" x14ac:dyDescent="0.25">
      <c r="A387" t="s">
        <v>349</v>
      </c>
      <c r="B387" t="s">
        <v>377</v>
      </c>
      <c r="C387">
        <v>9.94</v>
      </c>
      <c r="D387">
        <v>4</v>
      </c>
      <c r="E387" t="s">
        <v>116</v>
      </c>
      <c r="F387">
        <v>7</v>
      </c>
      <c r="G387" t="s">
        <v>93</v>
      </c>
      <c r="H387">
        <v>11</v>
      </c>
      <c r="I387" t="s">
        <v>423</v>
      </c>
      <c r="J387">
        <v>14</v>
      </c>
      <c r="K387">
        <v>1200</v>
      </c>
      <c r="L387">
        <v>127</v>
      </c>
      <c r="M387">
        <v>1</v>
      </c>
      <c r="N387">
        <v>25</v>
      </c>
      <c r="O387">
        <v>6</v>
      </c>
      <c r="P387">
        <v>25</v>
      </c>
      <c r="Q387" t="s">
        <v>461</v>
      </c>
      <c r="R387">
        <v>1044</v>
      </c>
      <c r="S387">
        <v>4</v>
      </c>
      <c r="T387" t="s">
        <v>446</v>
      </c>
      <c r="U387">
        <v>780</v>
      </c>
      <c r="X387" t="s">
        <v>456</v>
      </c>
      <c r="Y387">
        <v>52</v>
      </c>
      <c r="Z387" t="s">
        <v>20</v>
      </c>
    </row>
    <row r="388" spans="1:26" x14ac:dyDescent="0.25">
      <c r="A388" t="s">
        <v>349</v>
      </c>
      <c r="B388" t="s">
        <v>379</v>
      </c>
      <c r="C388">
        <v>9.98</v>
      </c>
      <c r="D388">
        <v>5</v>
      </c>
      <c r="E388" t="s">
        <v>53</v>
      </c>
      <c r="F388">
        <v>4</v>
      </c>
      <c r="G388" t="s">
        <v>471</v>
      </c>
      <c r="H388">
        <v>6</v>
      </c>
      <c r="I388" t="s">
        <v>422</v>
      </c>
      <c r="J388">
        <v>97</v>
      </c>
      <c r="K388">
        <v>1200</v>
      </c>
      <c r="L388">
        <v>120</v>
      </c>
      <c r="M388">
        <v>1</v>
      </c>
      <c r="N388">
        <v>28</v>
      </c>
      <c r="O388">
        <v>5</v>
      </c>
      <c r="P388">
        <v>25</v>
      </c>
      <c r="Q388" t="s">
        <v>445</v>
      </c>
      <c r="R388">
        <v>1131</v>
      </c>
      <c r="S388">
        <v>3</v>
      </c>
      <c r="T388" t="s">
        <v>446</v>
      </c>
      <c r="U388">
        <v>716</v>
      </c>
      <c r="X388" t="s">
        <v>521</v>
      </c>
      <c r="Y388">
        <v>64</v>
      </c>
      <c r="Z388" t="s">
        <v>111</v>
      </c>
    </row>
    <row r="389" spans="1:26" x14ac:dyDescent="0.25">
      <c r="A389" t="s">
        <v>349</v>
      </c>
      <c r="B389" t="s">
        <v>355</v>
      </c>
      <c r="C389">
        <v>10</v>
      </c>
      <c r="D389">
        <v>3</v>
      </c>
      <c r="E389" t="s">
        <v>121</v>
      </c>
      <c r="F389">
        <v>5</v>
      </c>
      <c r="G389" t="s">
        <v>121</v>
      </c>
      <c r="H389">
        <v>2</v>
      </c>
      <c r="I389" t="s">
        <v>422</v>
      </c>
      <c r="J389">
        <v>7</v>
      </c>
      <c r="K389">
        <v>1200</v>
      </c>
      <c r="L389">
        <v>124</v>
      </c>
      <c r="M389">
        <v>1</v>
      </c>
      <c r="N389">
        <v>5</v>
      </c>
      <c r="O389">
        <v>2</v>
      </c>
      <c r="P389">
        <v>25</v>
      </c>
      <c r="Q389" t="s">
        <v>450</v>
      </c>
      <c r="R389">
        <v>1110</v>
      </c>
      <c r="S389">
        <v>3</v>
      </c>
      <c r="T389" t="s">
        <v>435</v>
      </c>
      <c r="U389">
        <v>406</v>
      </c>
      <c r="X389" t="s">
        <v>431</v>
      </c>
      <c r="Y389">
        <v>69</v>
      </c>
      <c r="Z389" t="s">
        <v>85</v>
      </c>
    </row>
    <row r="390" spans="1:26" x14ac:dyDescent="0.25">
      <c r="A390" t="s">
        <v>349</v>
      </c>
      <c r="B390" t="s">
        <v>374</v>
      </c>
      <c r="C390">
        <v>10</v>
      </c>
      <c r="D390">
        <v>9</v>
      </c>
      <c r="E390" t="s">
        <v>471</v>
      </c>
      <c r="F390">
        <v>4</v>
      </c>
      <c r="G390" t="s">
        <v>471</v>
      </c>
      <c r="H390">
        <v>7</v>
      </c>
      <c r="I390" t="s">
        <v>420</v>
      </c>
      <c r="J390">
        <v>15</v>
      </c>
      <c r="K390">
        <v>1200</v>
      </c>
      <c r="L390">
        <v>122</v>
      </c>
      <c r="M390">
        <v>1</v>
      </c>
      <c r="N390">
        <v>5</v>
      </c>
      <c r="O390">
        <v>2</v>
      </c>
      <c r="P390">
        <v>25</v>
      </c>
      <c r="Q390" t="s">
        <v>450</v>
      </c>
      <c r="R390">
        <v>1113</v>
      </c>
      <c r="S390">
        <v>3</v>
      </c>
      <c r="T390" t="s">
        <v>435</v>
      </c>
      <c r="U390">
        <v>406</v>
      </c>
      <c r="X390" t="s">
        <v>431</v>
      </c>
      <c r="Y390">
        <v>69</v>
      </c>
      <c r="Z390" t="s">
        <v>692</v>
      </c>
    </row>
    <row r="391" spans="1:26" x14ac:dyDescent="0.25">
      <c r="A391" t="s">
        <v>349</v>
      </c>
      <c r="B391" t="s">
        <v>365</v>
      </c>
      <c r="C391">
        <v>10.01</v>
      </c>
      <c r="D391">
        <v>12</v>
      </c>
      <c r="E391" t="s">
        <v>93</v>
      </c>
      <c r="F391">
        <v>5</v>
      </c>
      <c r="G391" t="s">
        <v>524</v>
      </c>
      <c r="H391">
        <v>4</v>
      </c>
      <c r="I391" t="s">
        <v>420</v>
      </c>
      <c r="J391">
        <v>3.8</v>
      </c>
      <c r="K391">
        <v>1200</v>
      </c>
      <c r="L391">
        <v>121</v>
      </c>
      <c r="M391">
        <v>1</v>
      </c>
      <c r="N391">
        <v>28</v>
      </c>
      <c r="O391">
        <v>5</v>
      </c>
      <c r="P391">
        <v>25</v>
      </c>
      <c r="Q391" t="s">
        <v>445</v>
      </c>
      <c r="R391">
        <v>1170</v>
      </c>
      <c r="S391">
        <v>3</v>
      </c>
      <c r="T391" t="s">
        <v>446</v>
      </c>
      <c r="U391">
        <v>716</v>
      </c>
      <c r="X391" t="s">
        <v>521</v>
      </c>
      <c r="Y391">
        <v>71</v>
      </c>
      <c r="Z391" t="s">
        <v>14</v>
      </c>
    </row>
    <row r="392" spans="1:26" x14ac:dyDescent="0.25">
      <c r="A392" t="s">
        <v>349</v>
      </c>
      <c r="B392" t="s">
        <v>362</v>
      </c>
      <c r="C392">
        <v>10.02</v>
      </c>
      <c r="D392">
        <v>6</v>
      </c>
      <c r="E392" t="s">
        <v>19</v>
      </c>
      <c r="F392">
        <v>1</v>
      </c>
      <c r="G392" t="s">
        <v>19</v>
      </c>
      <c r="H392">
        <v>12</v>
      </c>
      <c r="I392" t="s">
        <v>421</v>
      </c>
      <c r="J392">
        <v>5.6</v>
      </c>
      <c r="K392">
        <v>1200</v>
      </c>
      <c r="L392">
        <v>133</v>
      </c>
      <c r="M392">
        <v>1</v>
      </c>
      <c r="N392">
        <v>10</v>
      </c>
      <c r="O392">
        <v>9</v>
      </c>
      <c r="P392">
        <v>25</v>
      </c>
      <c r="Q392" t="s">
        <v>450</v>
      </c>
      <c r="R392">
        <v>1135</v>
      </c>
      <c r="S392">
        <v>4</v>
      </c>
      <c r="T392" t="s">
        <v>435</v>
      </c>
      <c r="U392">
        <v>17</v>
      </c>
      <c r="X392" t="s">
        <v>521</v>
      </c>
      <c r="Y392">
        <v>58</v>
      </c>
      <c r="Z392" t="s">
        <v>89</v>
      </c>
    </row>
    <row r="393" spans="1:26" x14ac:dyDescent="0.25">
      <c r="A393" t="s">
        <v>349</v>
      </c>
      <c r="B393" t="s">
        <v>369</v>
      </c>
      <c r="C393">
        <v>10.029999999999999</v>
      </c>
      <c r="D393">
        <v>11</v>
      </c>
      <c r="E393" t="s">
        <v>101</v>
      </c>
      <c r="F393">
        <v>7</v>
      </c>
      <c r="G393" t="s">
        <v>116</v>
      </c>
      <c r="H393">
        <v>9</v>
      </c>
      <c r="I393" t="s">
        <v>422</v>
      </c>
      <c r="J393">
        <v>7.9</v>
      </c>
      <c r="K393">
        <v>1200</v>
      </c>
      <c r="L393">
        <v>116</v>
      </c>
      <c r="M393">
        <v>1</v>
      </c>
      <c r="N393">
        <v>9</v>
      </c>
      <c r="O393">
        <v>4</v>
      </c>
      <c r="P393">
        <v>25</v>
      </c>
      <c r="Q393" t="s">
        <v>450</v>
      </c>
      <c r="R393">
        <v>1118</v>
      </c>
      <c r="S393">
        <v>3</v>
      </c>
      <c r="T393" t="s">
        <v>446</v>
      </c>
      <c r="U393">
        <v>580</v>
      </c>
      <c r="X393" t="s">
        <v>474</v>
      </c>
      <c r="Y393">
        <v>60</v>
      </c>
      <c r="Z393" t="s">
        <v>166</v>
      </c>
    </row>
    <row r="394" spans="1:26" x14ac:dyDescent="0.25">
      <c r="A394" t="s">
        <v>349</v>
      </c>
      <c r="B394" t="s">
        <v>374</v>
      </c>
      <c r="C394">
        <v>10.119999999999999</v>
      </c>
      <c r="D394">
        <v>9</v>
      </c>
      <c r="E394" t="s">
        <v>471</v>
      </c>
      <c r="F394">
        <v>11</v>
      </c>
      <c r="G394" t="s">
        <v>471</v>
      </c>
      <c r="H394">
        <v>8</v>
      </c>
      <c r="I394" t="s">
        <v>420</v>
      </c>
      <c r="J394">
        <v>8</v>
      </c>
      <c r="K394">
        <v>1200</v>
      </c>
      <c r="L394">
        <v>122</v>
      </c>
      <c r="M394">
        <v>1</v>
      </c>
      <c r="N394">
        <v>9</v>
      </c>
      <c r="O394">
        <v>4</v>
      </c>
      <c r="P394">
        <v>25</v>
      </c>
      <c r="Q394" t="s">
        <v>450</v>
      </c>
      <c r="R394">
        <v>1124</v>
      </c>
      <c r="S394">
        <v>3</v>
      </c>
      <c r="T394" t="s">
        <v>446</v>
      </c>
      <c r="U394">
        <v>580</v>
      </c>
      <c r="X394" t="s">
        <v>459</v>
      </c>
      <c r="Y394">
        <v>68</v>
      </c>
      <c r="Z394" t="s">
        <v>692</v>
      </c>
    </row>
    <row r="395" spans="1:26" x14ac:dyDescent="0.25">
      <c r="A395" t="s">
        <v>349</v>
      </c>
      <c r="B395" t="s">
        <v>358</v>
      </c>
      <c r="C395">
        <v>10.220000000000001</v>
      </c>
      <c r="D395">
        <v>1</v>
      </c>
      <c r="E395" t="s">
        <v>63</v>
      </c>
      <c r="F395">
        <v>7</v>
      </c>
      <c r="G395" t="s">
        <v>63</v>
      </c>
      <c r="H395">
        <v>3</v>
      </c>
      <c r="I395" t="s">
        <v>421</v>
      </c>
      <c r="J395">
        <v>6.5</v>
      </c>
      <c r="K395">
        <v>1200</v>
      </c>
      <c r="L395">
        <v>130</v>
      </c>
      <c r="M395">
        <v>1</v>
      </c>
      <c r="N395">
        <v>5</v>
      </c>
      <c r="O395">
        <v>2</v>
      </c>
      <c r="P395">
        <v>25</v>
      </c>
      <c r="Q395" t="s">
        <v>450</v>
      </c>
      <c r="R395">
        <v>1038</v>
      </c>
      <c r="S395">
        <v>3</v>
      </c>
      <c r="T395" t="s">
        <v>435</v>
      </c>
      <c r="U395">
        <v>406</v>
      </c>
      <c r="X395">
        <v>2</v>
      </c>
      <c r="Y395">
        <v>75</v>
      </c>
      <c r="Z395" t="s">
        <v>30</v>
      </c>
    </row>
    <row r="396" spans="1:26" x14ac:dyDescent="0.25">
      <c r="A396" t="s">
        <v>349</v>
      </c>
      <c r="B396" t="s">
        <v>365</v>
      </c>
      <c r="C396">
        <v>10.26</v>
      </c>
      <c r="D396">
        <v>12</v>
      </c>
      <c r="E396" t="s">
        <v>93</v>
      </c>
      <c r="F396">
        <v>5</v>
      </c>
      <c r="G396" t="s">
        <v>622</v>
      </c>
      <c r="H396">
        <v>8</v>
      </c>
      <c r="I396" t="s">
        <v>420</v>
      </c>
      <c r="J396">
        <v>12</v>
      </c>
      <c r="K396">
        <v>1200</v>
      </c>
      <c r="L396">
        <v>130</v>
      </c>
      <c r="M396">
        <v>1</v>
      </c>
      <c r="N396">
        <v>19</v>
      </c>
      <c r="O396">
        <v>2</v>
      </c>
      <c r="P396">
        <v>25</v>
      </c>
      <c r="Q396" t="s">
        <v>455</v>
      </c>
      <c r="R396">
        <v>1194</v>
      </c>
      <c r="S396">
        <v>3</v>
      </c>
      <c r="T396" t="s">
        <v>435</v>
      </c>
      <c r="U396">
        <v>444</v>
      </c>
      <c r="X396" t="s">
        <v>600</v>
      </c>
      <c r="Y396">
        <v>74</v>
      </c>
      <c r="Z396" t="s">
        <v>14</v>
      </c>
    </row>
    <row r="397" spans="1:26" x14ac:dyDescent="0.25">
      <c r="A397" t="s">
        <v>349</v>
      </c>
      <c r="B397" t="s">
        <v>371</v>
      </c>
      <c r="C397">
        <v>10.34</v>
      </c>
      <c r="D397">
        <v>8</v>
      </c>
      <c r="E397" t="s">
        <v>524</v>
      </c>
      <c r="F397">
        <v>9</v>
      </c>
      <c r="G397" t="s">
        <v>29</v>
      </c>
      <c r="H397">
        <v>3</v>
      </c>
      <c r="I397" t="s">
        <v>422</v>
      </c>
      <c r="J397">
        <v>12</v>
      </c>
      <c r="K397">
        <v>1200</v>
      </c>
      <c r="L397">
        <v>122</v>
      </c>
      <c r="M397">
        <v>1</v>
      </c>
      <c r="N397">
        <v>5</v>
      </c>
      <c r="O397">
        <v>3</v>
      </c>
      <c r="P397">
        <v>25</v>
      </c>
      <c r="Q397" t="s">
        <v>445</v>
      </c>
      <c r="R397">
        <v>1051</v>
      </c>
      <c r="S397">
        <v>3</v>
      </c>
      <c r="T397" t="s">
        <v>435</v>
      </c>
      <c r="U397">
        <v>482</v>
      </c>
      <c r="X397" t="s">
        <v>699</v>
      </c>
      <c r="Y397">
        <v>62</v>
      </c>
      <c r="Z397" t="s">
        <v>106</v>
      </c>
    </row>
    <row r="398" spans="1:26" x14ac:dyDescent="0.25">
      <c r="A398" t="s">
        <v>349</v>
      </c>
      <c r="B398" t="s">
        <v>374</v>
      </c>
      <c r="C398">
        <v>10.36</v>
      </c>
      <c r="D398">
        <v>9</v>
      </c>
      <c r="E398" t="s">
        <v>471</v>
      </c>
      <c r="F398">
        <v>8</v>
      </c>
      <c r="G398" t="s">
        <v>471</v>
      </c>
      <c r="H398">
        <v>5</v>
      </c>
      <c r="I398" t="s">
        <v>422</v>
      </c>
      <c r="J398">
        <v>14</v>
      </c>
      <c r="K398">
        <v>1200</v>
      </c>
      <c r="L398">
        <v>121</v>
      </c>
      <c r="M398">
        <v>1</v>
      </c>
      <c r="N398">
        <v>7</v>
      </c>
      <c r="O398">
        <v>5</v>
      </c>
      <c r="P398">
        <v>25</v>
      </c>
      <c r="Q398" t="s">
        <v>450</v>
      </c>
      <c r="R398">
        <v>1119</v>
      </c>
      <c r="S398">
        <v>3</v>
      </c>
      <c r="T398" t="s">
        <v>435</v>
      </c>
      <c r="U398">
        <v>658</v>
      </c>
      <c r="X398" t="s">
        <v>436</v>
      </c>
      <c r="Y398">
        <v>68</v>
      </c>
      <c r="Z398" t="s">
        <v>692</v>
      </c>
    </row>
    <row r="399" spans="1:26" x14ac:dyDescent="0.25">
      <c r="A399" t="s">
        <v>349</v>
      </c>
      <c r="B399" t="s">
        <v>350</v>
      </c>
      <c r="C399">
        <v>10.37</v>
      </c>
      <c r="D399">
        <v>10</v>
      </c>
      <c r="E399" t="s">
        <v>38</v>
      </c>
      <c r="F399">
        <v>5</v>
      </c>
      <c r="G399" t="s">
        <v>19</v>
      </c>
      <c r="H399">
        <v>12</v>
      </c>
      <c r="I399" t="s">
        <v>420</v>
      </c>
      <c r="J399">
        <v>10</v>
      </c>
      <c r="K399">
        <v>1200</v>
      </c>
      <c r="L399">
        <v>135</v>
      </c>
      <c r="M399">
        <v>1</v>
      </c>
      <c r="N399">
        <v>10</v>
      </c>
      <c r="O399">
        <v>9</v>
      </c>
      <c r="P399">
        <v>25</v>
      </c>
      <c r="Q399" t="s">
        <v>450</v>
      </c>
      <c r="R399">
        <v>1175</v>
      </c>
      <c r="S399">
        <v>3</v>
      </c>
      <c r="T399" t="s">
        <v>435</v>
      </c>
      <c r="U399">
        <v>18</v>
      </c>
      <c r="X399">
        <v>3</v>
      </c>
      <c r="Y399">
        <v>80</v>
      </c>
      <c r="Z399" t="s">
        <v>39</v>
      </c>
    </row>
    <row r="400" spans="1:26" x14ac:dyDescent="0.25">
      <c r="A400" t="s">
        <v>349</v>
      </c>
      <c r="B400" t="s">
        <v>355</v>
      </c>
      <c r="C400">
        <v>10.37</v>
      </c>
      <c r="D400">
        <v>3</v>
      </c>
      <c r="E400" t="s">
        <v>121</v>
      </c>
      <c r="F400">
        <v>6</v>
      </c>
      <c r="G400" t="s">
        <v>394</v>
      </c>
      <c r="H400">
        <v>8</v>
      </c>
      <c r="I400" t="s">
        <v>422</v>
      </c>
      <c r="J400">
        <v>7.7</v>
      </c>
      <c r="K400">
        <v>1200</v>
      </c>
      <c r="L400">
        <v>124</v>
      </c>
      <c r="M400">
        <v>1</v>
      </c>
      <c r="N400">
        <v>5</v>
      </c>
      <c r="O400">
        <v>3</v>
      </c>
      <c r="P400">
        <v>25</v>
      </c>
      <c r="Q400" t="s">
        <v>445</v>
      </c>
      <c r="R400">
        <v>1106</v>
      </c>
      <c r="S400">
        <v>3</v>
      </c>
      <c r="T400" t="s">
        <v>435</v>
      </c>
      <c r="U400">
        <v>484</v>
      </c>
      <c r="X400" t="s">
        <v>541</v>
      </c>
      <c r="Y400">
        <v>67</v>
      </c>
      <c r="Z400" t="s">
        <v>85</v>
      </c>
    </row>
    <row r="401" spans="1:26" x14ac:dyDescent="0.25">
      <c r="A401" t="s">
        <v>349</v>
      </c>
      <c r="B401" t="s">
        <v>377</v>
      </c>
      <c r="C401">
        <v>10.37</v>
      </c>
      <c r="D401">
        <v>4</v>
      </c>
      <c r="E401" t="s">
        <v>116</v>
      </c>
      <c r="F401">
        <v>8</v>
      </c>
      <c r="G401" t="s">
        <v>34</v>
      </c>
      <c r="H401">
        <v>12</v>
      </c>
      <c r="I401" t="s">
        <v>421</v>
      </c>
      <c r="J401">
        <v>105</v>
      </c>
      <c r="K401">
        <v>1200</v>
      </c>
      <c r="L401">
        <v>130</v>
      </c>
      <c r="M401">
        <v>1</v>
      </c>
      <c r="N401">
        <v>23</v>
      </c>
      <c r="O401">
        <v>4</v>
      </c>
      <c r="P401">
        <v>25</v>
      </c>
      <c r="Q401" t="s">
        <v>461</v>
      </c>
      <c r="R401">
        <v>1060</v>
      </c>
      <c r="S401">
        <v>4</v>
      </c>
      <c r="T401" t="s">
        <v>435</v>
      </c>
      <c r="U401">
        <v>613</v>
      </c>
      <c r="X401" t="s">
        <v>541</v>
      </c>
      <c r="Y401">
        <v>54</v>
      </c>
      <c r="Z401" t="s">
        <v>166</v>
      </c>
    </row>
    <row r="402" spans="1:26" x14ac:dyDescent="0.25">
      <c r="A402" t="s">
        <v>349</v>
      </c>
      <c r="B402" t="s">
        <v>377</v>
      </c>
      <c r="C402">
        <v>10.47</v>
      </c>
      <c r="D402">
        <v>4</v>
      </c>
      <c r="E402" t="s">
        <v>116</v>
      </c>
      <c r="F402">
        <v>2</v>
      </c>
      <c r="G402" t="s">
        <v>524</v>
      </c>
      <c r="H402">
        <v>6</v>
      </c>
      <c r="I402" t="s">
        <v>422</v>
      </c>
      <c r="J402">
        <v>16</v>
      </c>
      <c r="K402">
        <v>1200</v>
      </c>
      <c r="L402">
        <v>122</v>
      </c>
      <c r="M402">
        <v>1</v>
      </c>
      <c r="N402">
        <v>11</v>
      </c>
      <c r="O402">
        <v>6</v>
      </c>
      <c r="P402">
        <v>25</v>
      </c>
      <c r="Q402" t="s">
        <v>455</v>
      </c>
      <c r="R402">
        <v>1053</v>
      </c>
      <c r="S402">
        <v>4</v>
      </c>
      <c r="T402" t="s">
        <v>446</v>
      </c>
      <c r="U402">
        <v>750</v>
      </c>
      <c r="X402" t="s">
        <v>431</v>
      </c>
      <c r="Y402">
        <v>50</v>
      </c>
      <c r="Z402" t="s">
        <v>20</v>
      </c>
    </row>
    <row r="403" spans="1:26" x14ac:dyDescent="0.25">
      <c r="A403" t="s">
        <v>349</v>
      </c>
      <c r="B403" t="s">
        <v>369</v>
      </c>
      <c r="C403">
        <v>10.52</v>
      </c>
      <c r="D403">
        <v>11</v>
      </c>
      <c r="E403" t="s">
        <v>101</v>
      </c>
      <c r="F403">
        <v>6</v>
      </c>
      <c r="G403" t="s">
        <v>116</v>
      </c>
      <c r="H403">
        <v>2</v>
      </c>
      <c r="I403" t="s">
        <v>421</v>
      </c>
      <c r="J403">
        <v>3.5</v>
      </c>
      <c r="K403">
        <v>1200</v>
      </c>
      <c r="L403">
        <v>120</v>
      </c>
      <c r="M403">
        <v>1</v>
      </c>
      <c r="N403">
        <v>19</v>
      </c>
      <c r="O403">
        <v>2</v>
      </c>
      <c r="P403">
        <v>25</v>
      </c>
      <c r="Q403" t="s">
        <v>455</v>
      </c>
      <c r="R403">
        <v>1117</v>
      </c>
      <c r="S403">
        <v>3</v>
      </c>
      <c r="T403" t="s">
        <v>435</v>
      </c>
      <c r="U403">
        <v>445</v>
      </c>
      <c r="X403" t="s">
        <v>541</v>
      </c>
      <c r="Y403">
        <v>62</v>
      </c>
      <c r="Z403" t="s">
        <v>166</v>
      </c>
    </row>
    <row r="404" spans="1:26" x14ac:dyDescent="0.25">
      <c r="A404" t="s">
        <v>349</v>
      </c>
      <c r="B404" t="s">
        <v>377</v>
      </c>
      <c r="C404">
        <v>10.52</v>
      </c>
      <c r="D404">
        <v>4</v>
      </c>
      <c r="E404" t="s">
        <v>116</v>
      </c>
      <c r="F404">
        <v>6</v>
      </c>
      <c r="G404" t="s">
        <v>471</v>
      </c>
      <c r="H404">
        <v>11</v>
      </c>
      <c r="I404" t="s">
        <v>423</v>
      </c>
      <c r="J404">
        <v>13</v>
      </c>
      <c r="K404">
        <v>1200</v>
      </c>
      <c r="L404">
        <v>119</v>
      </c>
      <c r="M404">
        <v>1</v>
      </c>
      <c r="N404">
        <v>10</v>
      </c>
      <c r="O404">
        <v>9</v>
      </c>
      <c r="P404">
        <v>25</v>
      </c>
      <c r="Q404" t="s">
        <v>450</v>
      </c>
      <c r="R404">
        <v>1031</v>
      </c>
      <c r="S404">
        <v>3</v>
      </c>
      <c r="T404" t="s">
        <v>435</v>
      </c>
      <c r="U404">
        <v>18</v>
      </c>
      <c r="X404">
        <v>4</v>
      </c>
      <c r="Y404">
        <v>64</v>
      </c>
      <c r="Z404" t="s">
        <v>20</v>
      </c>
    </row>
    <row r="405" spans="1:26" x14ac:dyDescent="0.25">
      <c r="A405" t="s">
        <v>349</v>
      </c>
      <c r="B405" t="s">
        <v>353</v>
      </c>
      <c r="C405">
        <v>10.55</v>
      </c>
      <c r="D405">
        <v>2</v>
      </c>
      <c r="E405" t="s">
        <v>84</v>
      </c>
      <c r="F405">
        <v>2</v>
      </c>
      <c r="G405" t="s">
        <v>93</v>
      </c>
      <c r="H405">
        <v>8</v>
      </c>
      <c r="I405" t="s">
        <v>422</v>
      </c>
      <c r="J405">
        <v>9.8000000000000007</v>
      </c>
      <c r="K405">
        <v>1200</v>
      </c>
      <c r="L405">
        <v>123</v>
      </c>
      <c r="M405">
        <v>1</v>
      </c>
      <c r="N405">
        <v>4</v>
      </c>
      <c r="O405">
        <v>6</v>
      </c>
      <c r="P405">
        <v>25</v>
      </c>
      <c r="Q405" t="s">
        <v>450</v>
      </c>
      <c r="R405">
        <v>1225</v>
      </c>
      <c r="S405">
        <v>3</v>
      </c>
      <c r="T405" t="s">
        <v>499</v>
      </c>
      <c r="U405">
        <v>733</v>
      </c>
      <c r="X405" t="s">
        <v>474</v>
      </c>
      <c r="Y405">
        <v>64</v>
      </c>
      <c r="Z405" t="s">
        <v>184</v>
      </c>
    </row>
    <row r="406" spans="1:26" x14ac:dyDescent="0.25">
      <c r="A406" t="s">
        <v>349</v>
      </c>
      <c r="B406" t="s">
        <v>355</v>
      </c>
      <c r="C406">
        <v>10.55</v>
      </c>
      <c r="D406">
        <v>3</v>
      </c>
      <c r="E406" t="s">
        <v>121</v>
      </c>
      <c r="F406">
        <v>7</v>
      </c>
      <c r="G406" t="s">
        <v>121</v>
      </c>
      <c r="H406">
        <v>7</v>
      </c>
      <c r="I406" t="s">
        <v>423</v>
      </c>
      <c r="J406">
        <v>8.4</v>
      </c>
      <c r="K406">
        <v>1200</v>
      </c>
      <c r="L406">
        <v>127</v>
      </c>
      <c r="M406">
        <v>1</v>
      </c>
      <c r="N406">
        <v>19</v>
      </c>
      <c r="O406">
        <v>2</v>
      </c>
      <c r="P406">
        <v>25</v>
      </c>
      <c r="Q406" t="s">
        <v>455</v>
      </c>
      <c r="R406">
        <v>1097</v>
      </c>
      <c r="S406">
        <v>3</v>
      </c>
      <c r="T406" t="s">
        <v>435</v>
      </c>
      <c r="U406">
        <v>445</v>
      </c>
      <c r="X406">
        <v>4</v>
      </c>
      <c r="Y406">
        <v>69</v>
      </c>
      <c r="Z406" t="s">
        <v>85</v>
      </c>
    </row>
    <row r="407" spans="1:26" x14ac:dyDescent="0.25">
      <c r="A407" t="s">
        <v>349</v>
      </c>
      <c r="B407" t="s">
        <v>374</v>
      </c>
      <c r="C407">
        <v>10.67</v>
      </c>
      <c r="D407">
        <v>9</v>
      </c>
      <c r="E407" t="s">
        <v>471</v>
      </c>
      <c r="F407">
        <v>11</v>
      </c>
      <c r="G407" t="s">
        <v>471</v>
      </c>
      <c r="H407">
        <v>9</v>
      </c>
      <c r="I407" t="s">
        <v>420</v>
      </c>
      <c r="J407">
        <v>9.1999999999999993</v>
      </c>
      <c r="K407">
        <v>1200</v>
      </c>
      <c r="L407">
        <v>127</v>
      </c>
      <c r="M407">
        <v>1</v>
      </c>
      <c r="N407">
        <v>8</v>
      </c>
      <c r="O407">
        <v>1</v>
      </c>
      <c r="P407">
        <v>25</v>
      </c>
      <c r="Q407" t="s">
        <v>450</v>
      </c>
      <c r="R407">
        <v>1108</v>
      </c>
      <c r="S407">
        <v>3</v>
      </c>
      <c r="T407" t="s">
        <v>435</v>
      </c>
      <c r="U407">
        <v>335</v>
      </c>
      <c r="X407">
        <v>7</v>
      </c>
      <c r="Y407">
        <v>71</v>
      </c>
      <c r="Z407" t="s">
        <v>692</v>
      </c>
    </row>
    <row r="408" spans="1:26" x14ac:dyDescent="0.25">
      <c r="A408" t="s">
        <v>349</v>
      </c>
      <c r="B408" t="s">
        <v>377</v>
      </c>
      <c r="C408">
        <v>10.81</v>
      </c>
      <c r="D408">
        <v>4</v>
      </c>
      <c r="E408" t="s">
        <v>116</v>
      </c>
      <c r="F408">
        <v>7</v>
      </c>
      <c r="G408" t="s">
        <v>116</v>
      </c>
      <c r="H408">
        <v>10</v>
      </c>
      <c r="I408" t="s">
        <v>423</v>
      </c>
      <c r="J408">
        <v>36</v>
      </c>
      <c r="K408">
        <v>1200</v>
      </c>
      <c r="L408">
        <v>127</v>
      </c>
      <c r="M408">
        <v>1</v>
      </c>
      <c r="N408">
        <v>14</v>
      </c>
      <c r="O408">
        <v>5</v>
      </c>
      <c r="P408">
        <v>25</v>
      </c>
      <c r="Q408" t="s">
        <v>455</v>
      </c>
      <c r="R408">
        <v>1057</v>
      </c>
      <c r="S408">
        <v>4</v>
      </c>
      <c r="T408" t="s">
        <v>446</v>
      </c>
      <c r="U408">
        <v>673</v>
      </c>
      <c r="X408" t="s">
        <v>436</v>
      </c>
      <c r="Y408">
        <v>52</v>
      </c>
      <c r="Z408" t="s">
        <v>166</v>
      </c>
    </row>
    <row r="409" spans="1:26" x14ac:dyDescent="0.25">
      <c r="A409" t="s">
        <v>349</v>
      </c>
      <c r="B409" t="s">
        <v>362</v>
      </c>
      <c r="C409">
        <v>11.78</v>
      </c>
      <c r="D409">
        <v>6</v>
      </c>
      <c r="E409" t="s">
        <v>19</v>
      </c>
      <c r="F409">
        <v>6</v>
      </c>
      <c r="G409" t="s">
        <v>19</v>
      </c>
      <c r="H409">
        <v>2</v>
      </c>
      <c r="I409" t="s">
        <v>421</v>
      </c>
      <c r="J409">
        <v>1.7</v>
      </c>
      <c r="K409">
        <v>1200</v>
      </c>
      <c r="L409">
        <v>131</v>
      </c>
      <c r="M409">
        <v>1</v>
      </c>
      <c r="N409">
        <v>4</v>
      </c>
      <c r="O409">
        <v>6</v>
      </c>
      <c r="P409">
        <v>25</v>
      </c>
      <c r="Q409" t="s">
        <v>450</v>
      </c>
      <c r="R409">
        <v>1108</v>
      </c>
      <c r="S409">
        <v>4</v>
      </c>
      <c r="T409" t="s">
        <v>499</v>
      </c>
      <c r="U409">
        <v>732</v>
      </c>
      <c r="X409">
        <v>3</v>
      </c>
      <c r="Y409">
        <v>56</v>
      </c>
      <c r="Z409" t="s">
        <v>89</v>
      </c>
    </row>
  </sheetData>
  <phoneticPr fontId="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main (2)</vt:lpstr>
      <vt:lpstr>time</vt:lpstr>
      <vt:lpstr>走位</vt:lpstr>
      <vt:lpstr>Odds</vt:lpstr>
      <vt:lpstr>main</vt:lpstr>
      <vt:lpstr>試閘</vt:lpstr>
      <vt:lpstr>apk pd</vt:lpstr>
      <vt:lpstr>passdata (3)</vt:lpstr>
      <vt:lpstr>apk time</vt:lpstr>
      <vt:lpstr>passdata (2)</vt:lpstr>
      <vt:lpstr>passdata</vt:lpstr>
      <vt:lpstr>Apk main</vt:lpstr>
      <vt:lpstr>M2</vt:lpstr>
      <vt:lpstr>M1</vt:lpstr>
      <vt:lpstr>Raceinfo</vt:lpstr>
      <vt:lpstr>1000M</vt:lpstr>
      <vt:lpstr>1200M</vt:lpstr>
      <vt:lpstr>1650M</vt:lpstr>
      <vt:lpstr>1800M</vt:lpstr>
      <vt:lpstr>W</vt:lpstr>
      <vt:lpstr>J (2)</vt:lpstr>
      <vt:lpstr>J</vt:lpstr>
      <vt:lpstr>T</vt:lpstr>
      <vt:lpstr>SPB</vt:lpstr>
      <vt:lpstr>method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2025-10-06T05:59:47Z</dcterms:created>
  <dcterms:modified xsi:type="dcterms:W3CDTF">2025-10-07T10:58:42Z</dcterms:modified>
</cp:coreProperties>
</file>